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0.xml" ContentType="application/vnd.ms-excel.person+xml"/>
  <Override PartName="/xl/persons/person5.xml" ContentType="application/vnd.ms-excel.person+xml"/>
  <Override PartName="/xl/persons/person8.xml" ContentType="application/vnd.ms-excel.person+xml"/>
  <Override PartName="/xl/persons/person4.xml" ContentType="application/vnd.ms-excel.person+xml"/>
  <Override PartName="/xl/persons/person2.xml" ContentType="application/vnd.ms-excel.person+xml"/>
  <Override PartName="/xl/persons/person6.xml" ContentType="application/vnd.ms-excel.person+xml"/>
  <Override PartName="/xl/persons/person.xml" ContentType="application/vnd.ms-excel.person+xml"/>
  <Override PartName="/xl/persons/person1.xml" ContentType="application/vnd.ms-excel.person+xml"/>
  <Override PartName="/xl/persons/person7.xml" ContentType="application/vnd.ms-excel.person+xml"/>
  <Override PartName="/xl/persons/person3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igal-my.sharepoint.com/personal/ruipinto_eigal_pt/Documents/Aplicações/Ambiente de Trabalho/"/>
    </mc:Choice>
  </mc:AlternateContent>
  <xr:revisionPtr revIDLastSave="0" documentId="8_{B5BDAEC4-0491-45C1-9AF9-21F129F14C08}" xr6:coauthVersionLast="47" xr6:coauthVersionMax="47" xr10:uidLastSave="{00000000-0000-0000-0000-000000000000}"/>
  <bookViews>
    <workbookView xWindow="9900" yWindow="4545" windowWidth="18900" windowHeight="11055" firstSheet="2" activeTab="2" xr2:uid="{00000000-000D-0000-FFFF-FFFF00000000}"/>
  </bookViews>
  <sheets>
    <sheet name="PLANIF. MIOLOS" sheetId="1" r:id="rId1"/>
    <sheet name="C. DE CAPAS" sheetId="2" r:id="rId2"/>
    <sheet name="Quantidades" sheetId="3" r:id="rId3"/>
    <sheet name="QT. PAPEL" sheetId="4" r:id="rId4"/>
    <sheet name="QT.CAPAS" sheetId="5" r:id="rId5"/>
    <sheet name="PANTONES " sheetId="6" r:id="rId6"/>
    <sheet name="CALCULO COMPONENTES" sheetId="7" r:id="rId7"/>
  </sheets>
  <definedNames>
    <definedName name="_xlnm.Print_Area" localSheetId="2">Quantidades!$AM$14:$AP$25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3" l="1"/>
  <c r="F3" i="3"/>
  <c r="D3" i="3" l="1"/>
  <c r="O56" i="7" l="1"/>
  <c r="O59" i="7"/>
  <c r="AR24" i="3" l="1"/>
  <c r="AR23" i="3"/>
  <c r="AV26" i="3"/>
  <c r="AV28" i="3" s="1"/>
  <c r="L173" i="2"/>
  <c r="K199" i="2" s="1"/>
  <c r="AD201" i="2" s="1"/>
  <c r="AV11" i="3"/>
  <c r="AV12" i="3" s="1"/>
  <c r="AU11" i="3"/>
  <c r="AU12" i="3" s="1"/>
  <c r="AR13" i="3"/>
  <c r="AS16" i="3"/>
  <c r="AS15" i="3"/>
  <c r="T483" i="3"/>
  <c r="S482" i="3" s="1"/>
  <c r="T482" i="3" s="1"/>
  <c r="I483" i="3"/>
  <c r="I485" i="3" s="1"/>
  <c r="Q483" i="3"/>
  <c r="N483" i="3"/>
  <c r="N485" i="3" s="1"/>
  <c r="M484" i="3" s="1"/>
  <c r="N487" i="3"/>
  <c r="K483" i="3"/>
  <c r="K485" i="3" s="1"/>
  <c r="K487" i="3" s="1"/>
  <c r="K489" i="3" s="1"/>
  <c r="K491" i="3" s="1"/>
  <c r="AK483" i="3"/>
  <c r="V483" i="3"/>
  <c r="AH483" i="3"/>
  <c r="AE483" i="3"/>
  <c r="AB483" i="3"/>
  <c r="X483" i="3"/>
  <c r="Y2400" i="3"/>
  <c r="Y2398" i="3"/>
  <c r="Y2396" i="3"/>
  <c r="Y2394" i="3"/>
  <c r="Y2392" i="3"/>
  <c r="Y2390" i="3"/>
  <c r="Y2388" i="3"/>
  <c r="Y2386" i="3"/>
  <c r="Y2384" i="3"/>
  <c r="Y2382" i="3"/>
  <c r="Y2380" i="3"/>
  <c r="Y2378" i="3"/>
  <c r="Y2376" i="3"/>
  <c r="Y2374" i="3"/>
  <c r="Y2372" i="3"/>
  <c r="Y2370" i="3"/>
  <c r="Y2368" i="3"/>
  <c r="Y2366" i="3"/>
  <c r="Y2364" i="3"/>
  <c r="Y2362" i="3"/>
  <c r="Y2360" i="3"/>
  <c r="Y2358" i="3"/>
  <c r="Y2356" i="3"/>
  <c r="Y2354" i="3"/>
  <c r="Y2352" i="3"/>
  <c r="Y2350" i="3"/>
  <c r="Y2348" i="3"/>
  <c r="Y2346" i="3"/>
  <c r="Y2344" i="3"/>
  <c r="Y2342" i="3"/>
  <c r="Y2340" i="3"/>
  <c r="Y2338" i="3"/>
  <c r="Y2336" i="3"/>
  <c r="Y2334" i="3"/>
  <c r="Y2332" i="3"/>
  <c r="Y2330" i="3"/>
  <c r="Y2328" i="3"/>
  <c r="Y2326" i="3"/>
  <c r="Y2324" i="3"/>
  <c r="Y2322" i="3"/>
  <c r="Y2320" i="3"/>
  <c r="Y2318" i="3"/>
  <c r="Y2316" i="3"/>
  <c r="Y2314" i="3"/>
  <c r="Y2312" i="3"/>
  <c r="Y2310" i="3"/>
  <c r="Y2308" i="3"/>
  <c r="Y2306" i="3"/>
  <c r="Y2304" i="3"/>
  <c r="Y2302" i="3"/>
  <c r="Y2300" i="3"/>
  <c r="Y2298" i="3"/>
  <c r="Y2296" i="3"/>
  <c r="Y2294" i="3"/>
  <c r="Y2292" i="3"/>
  <c r="Y2290" i="3"/>
  <c r="Y2288" i="3"/>
  <c r="Y2286" i="3"/>
  <c r="Y2284" i="3"/>
  <c r="Y2282" i="3"/>
  <c r="Y2280" i="3"/>
  <c r="Y2278" i="3"/>
  <c r="Y2276" i="3"/>
  <c r="Y2274" i="3"/>
  <c r="Y2272" i="3"/>
  <c r="Y2270" i="3"/>
  <c r="Y2268" i="3"/>
  <c r="Y2266" i="3"/>
  <c r="Y2264" i="3"/>
  <c r="Y2262" i="3"/>
  <c r="Y2260" i="3"/>
  <c r="Y2258" i="3"/>
  <c r="Y2256" i="3"/>
  <c r="Y2254" i="3"/>
  <c r="Y2252" i="3"/>
  <c r="Y2250" i="3"/>
  <c r="Y2248" i="3"/>
  <c r="Y2246" i="3"/>
  <c r="Y2244" i="3"/>
  <c r="Y2242" i="3"/>
  <c r="Y2240" i="3"/>
  <c r="Y2238" i="3"/>
  <c r="Y2236" i="3"/>
  <c r="Y2234" i="3"/>
  <c r="Y2232" i="3"/>
  <c r="Y2230" i="3"/>
  <c r="Y2228" i="3"/>
  <c r="Y2226" i="3"/>
  <c r="Y2224" i="3"/>
  <c r="Y2222" i="3"/>
  <c r="Y2220" i="3"/>
  <c r="Y2218" i="3"/>
  <c r="Y2216" i="3"/>
  <c r="Y2214" i="3"/>
  <c r="Y2212" i="3"/>
  <c r="Y2210" i="3"/>
  <c r="Y2208" i="3"/>
  <c r="Y2206" i="3"/>
  <c r="Y2204" i="3"/>
  <c r="Y2202" i="3"/>
  <c r="Y2200" i="3"/>
  <c r="Y2198" i="3"/>
  <c r="Y2196" i="3"/>
  <c r="Y2194" i="3"/>
  <c r="Y2192" i="3"/>
  <c r="Y2190" i="3"/>
  <c r="Y2188" i="3"/>
  <c r="Y2186" i="3"/>
  <c r="Y2184" i="3"/>
  <c r="Y2182" i="3"/>
  <c r="Y2180" i="3"/>
  <c r="Y2178" i="3"/>
  <c r="Y2176" i="3"/>
  <c r="Y2174" i="3"/>
  <c r="Y2172" i="3"/>
  <c r="Y2170" i="3"/>
  <c r="Y2168" i="3"/>
  <c r="Y2166" i="3"/>
  <c r="Y2164" i="3"/>
  <c r="Y2162" i="3"/>
  <c r="Y2160" i="3"/>
  <c r="Y2158" i="3"/>
  <c r="Y2156" i="3"/>
  <c r="Y2154" i="3"/>
  <c r="Y2152" i="3"/>
  <c r="Y2150" i="3"/>
  <c r="Y2148" i="3"/>
  <c r="Y2146" i="3"/>
  <c r="Y2144" i="3"/>
  <c r="Y2142" i="3"/>
  <c r="Y2140" i="3"/>
  <c r="Y2138" i="3"/>
  <c r="Y2136" i="3"/>
  <c r="Y2134" i="3"/>
  <c r="Y2132" i="3"/>
  <c r="Y2130" i="3"/>
  <c r="Y2128" i="3"/>
  <c r="Y2126" i="3"/>
  <c r="Y2124" i="3"/>
  <c r="Y2122" i="3"/>
  <c r="Y2120" i="3"/>
  <c r="Y2118" i="3"/>
  <c r="Y2116" i="3"/>
  <c r="Y2114" i="3"/>
  <c r="Y2112" i="3"/>
  <c r="Y2110" i="3"/>
  <c r="Y2108" i="3"/>
  <c r="Y2106" i="3"/>
  <c r="Y2104" i="3"/>
  <c r="Y2102" i="3"/>
  <c r="Y2100" i="3"/>
  <c r="Y2098" i="3"/>
  <c r="Y2096" i="3"/>
  <c r="Y2094" i="3"/>
  <c r="Y2092" i="3"/>
  <c r="Y2090" i="3"/>
  <c r="Y2088" i="3"/>
  <c r="Y2086" i="3"/>
  <c r="Y2084" i="3"/>
  <c r="Y2082" i="3"/>
  <c r="Y2080" i="3"/>
  <c r="Y2078" i="3"/>
  <c r="Y2076" i="3"/>
  <c r="Y2074" i="3"/>
  <c r="Y2072" i="3"/>
  <c r="Y2070" i="3"/>
  <c r="Y2068" i="3"/>
  <c r="Y2066" i="3"/>
  <c r="Y2064" i="3"/>
  <c r="Y2062" i="3"/>
  <c r="Y2060" i="3"/>
  <c r="Y2058" i="3"/>
  <c r="Y2056" i="3"/>
  <c r="Y2054" i="3"/>
  <c r="Y2052" i="3"/>
  <c r="Y2050" i="3"/>
  <c r="Y2048" i="3"/>
  <c r="Y2046" i="3"/>
  <c r="Y2044" i="3"/>
  <c r="Y2042" i="3"/>
  <c r="Y2040" i="3"/>
  <c r="Y2038" i="3"/>
  <c r="Y2036" i="3"/>
  <c r="Y2034" i="3"/>
  <c r="Y2032" i="3"/>
  <c r="Y2030" i="3"/>
  <c r="Y2028" i="3"/>
  <c r="Y2026" i="3"/>
  <c r="Y2024" i="3"/>
  <c r="Y2022" i="3"/>
  <c r="Y2020" i="3"/>
  <c r="Y2018" i="3"/>
  <c r="Y2016" i="3"/>
  <c r="Y2014" i="3"/>
  <c r="Y2012" i="3"/>
  <c r="Y2010" i="3"/>
  <c r="Y2008" i="3"/>
  <c r="Y2006" i="3"/>
  <c r="Y2004" i="3"/>
  <c r="Y2002" i="3"/>
  <c r="Y2000" i="3"/>
  <c r="Y1998" i="3"/>
  <c r="Y1996" i="3"/>
  <c r="Y1994" i="3"/>
  <c r="Y1992" i="3"/>
  <c r="Y1990" i="3"/>
  <c r="Y1988" i="3"/>
  <c r="Y1986" i="3"/>
  <c r="Y1984" i="3"/>
  <c r="Y1982" i="3"/>
  <c r="Y1980" i="3"/>
  <c r="Y1978" i="3"/>
  <c r="Y1976" i="3"/>
  <c r="Y1974" i="3"/>
  <c r="Y1972" i="3"/>
  <c r="Y1970" i="3"/>
  <c r="Y1968" i="3"/>
  <c r="Y1966" i="3"/>
  <c r="Y1964" i="3"/>
  <c r="Y1962" i="3"/>
  <c r="Y1960" i="3"/>
  <c r="Y1958" i="3"/>
  <c r="Y1956" i="3"/>
  <c r="Y1954" i="3"/>
  <c r="Y1952" i="3"/>
  <c r="Y1950" i="3"/>
  <c r="Y1948" i="3"/>
  <c r="Y1946" i="3"/>
  <c r="Y1944" i="3"/>
  <c r="Y1942" i="3"/>
  <c r="Y1940" i="3"/>
  <c r="Y1938" i="3"/>
  <c r="Y1936" i="3"/>
  <c r="Y1934" i="3"/>
  <c r="Y1932" i="3"/>
  <c r="Y1930" i="3"/>
  <c r="Y1928" i="3"/>
  <c r="Y1926" i="3"/>
  <c r="Y1924" i="3"/>
  <c r="Y1922" i="3"/>
  <c r="Y1920" i="3"/>
  <c r="Y1918" i="3"/>
  <c r="Y1916" i="3"/>
  <c r="Y1914" i="3"/>
  <c r="Y1912" i="3"/>
  <c r="Y1910" i="3"/>
  <c r="Y1908" i="3"/>
  <c r="Y1906" i="3"/>
  <c r="Y1904" i="3"/>
  <c r="Y1902" i="3"/>
  <c r="Y1900" i="3"/>
  <c r="Y1898" i="3"/>
  <c r="Y1896" i="3"/>
  <c r="Y1894" i="3"/>
  <c r="Y1892" i="3"/>
  <c r="Y1890" i="3"/>
  <c r="Y1888" i="3"/>
  <c r="Y1886" i="3"/>
  <c r="Y1884" i="3"/>
  <c r="Y1882" i="3"/>
  <c r="Y1880" i="3"/>
  <c r="Y1878" i="3"/>
  <c r="Y1876" i="3"/>
  <c r="Y1874" i="3"/>
  <c r="Y1872" i="3"/>
  <c r="Y1870" i="3"/>
  <c r="Y1868" i="3"/>
  <c r="Y1866" i="3"/>
  <c r="Y1864" i="3"/>
  <c r="Y1862" i="3"/>
  <c r="Y1860" i="3"/>
  <c r="Y1858" i="3"/>
  <c r="Y1856" i="3"/>
  <c r="Y1854" i="3"/>
  <c r="Y1852" i="3"/>
  <c r="Y1850" i="3"/>
  <c r="Y1848" i="3"/>
  <c r="Y1846" i="3"/>
  <c r="Y1844" i="3"/>
  <c r="Y1842" i="3"/>
  <c r="Y1840" i="3"/>
  <c r="Y1838" i="3"/>
  <c r="Y1836" i="3"/>
  <c r="Y1834" i="3"/>
  <c r="Y1832" i="3"/>
  <c r="Y1830" i="3"/>
  <c r="Y1828" i="3"/>
  <c r="Y1826" i="3"/>
  <c r="Y1824" i="3"/>
  <c r="Y1822" i="3"/>
  <c r="Y1820" i="3"/>
  <c r="Y1818" i="3"/>
  <c r="Y1816" i="3"/>
  <c r="Y1814" i="3"/>
  <c r="Y1812" i="3"/>
  <c r="Y1810" i="3"/>
  <c r="Y1808" i="3"/>
  <c r="Y1806" i="3"/>
  <c r="Y1804" i="3"/>
  <c r="Y1802" i="3"/>
  <c r="Y1800" i="3"/>
  <c r="Y1798" i="3"/>
  <c r="Y1796" i="3"/>
  <c r="Y1794" i="3"/>
  <c r="Y1792" i="3"/>
  <c r="Y1790" i="3"/>
  <c r="Y1788" i="3"/>
  <c r="Y1786" i="3"/>
  <c r="Y1784" i="3"/>
  <c r="Y1782" i="3"/>
  <c r="Y1780" i="3"/>
  <c r="Y1778" i="3"/>
  <c r="Y1776" i="3"/>
  <c r="Y1774" i="3"/>
  <c r="Y1772" i="3"/>
  <c r="Y1770" i="3"/>
  <c r="Y1768" i="3"/>
  <c r="Y1766" i="3"/>
  <c r="Y1764" i="3"/>
  <c r="Y1762" i="3"/>
  <c r="Y1760" i="3"/>
  <c r="Y1758" i="3"/>
  <c r="Y1756" i="3"/>
  <c r="Y1754" i="3"/>
  <c r="Y1752" i="3"/>
  <c r="Y1750" i="3"/>
  <c r="Y1748" i="3"/>
  <c r="Y1746" i="3"/>
  <c r="Y1744" i="3"/>
  <c r="Y1742" i="3"/>
  <c r="Y1740" i="3"/>
  <c r="Y1738" i="3"/>
  <c r="Y1736" i="3"/>
  <c r="Y1734" i="3"/>
  <c r="Y1732" i="3"/>
  <c r="Y1730" i="3"/>
  <c r="Y1728" i="3"/>
  <c r="Y1726" i="3"/>
  <c r="Y1724" i="3"/>
  <c r="Y1722" i="3"/>
  <c r="Y1720" i="3"/>
  <c r="Y1718" i="3"/>
  <c r="Y1716" i="3"/>
  <c r="Y1714" i="3"/>
  <c r="Y1712" i="3"/>
  <c r="Y1710" i="3"/>
  <c r="Y1708" i="3"/>
  <c r="Y1706" i="3"/>
  <c r="Y1704" i="3"/>
  <c r="Y1702" i="3"/>
  <c r="Y1700" i="3"/>
  <c r="Y1698" i="3"/>
  <c r="Y1696" i="3"/>
  <c r="Y1694" i="3"/>
  <c r="Y1692" i="3"/>
  <c r="Y1690" i="3"/>
  <c r="Y1688" i="3"/>
  <c r="Y1686" i="3"/>
  <c r="Y1684" i="3"/>
  <c r="Y1682" i="3"/>
  <c r="Y1680" i="3"/>
  <c r="Y1678" i="3"/>
  <c r="Y1676" i="3"/>
  <c r="Y1674" i="3"/>
  <c r="Y1672" i="3"/>
  <c r="Y1670" i="3"/>
  <c r="Y1668" i="3"/>
  <c r="Y1666" i="3"/>
  <c r="Y1664" i="3"/>
  <c r="Y1662" i="3"/>
  <c r="Y1660" i="3"/>
  <c r="Y1658" i="3"/>
  <c r="Y1656" i="3"/>
  <c r="Y1654" i="3"/>
  <c r="Y1652" i="3"/>
  <c r="Y1650" i="3"/>
  <c r="Y1648" i="3"/>
  <c r="Y1646" i="3"/>
  <c r="Y1644" i="3"/>
  <c r="Y1642" i="3"/>
  <c r="Y1640" i="3"/>
  <c r="Y1638" i="3"/>
  <c r="Y1636" i="3"/>
  <c r="Y1634" i="3"/>
  <c r="Y1632" i="3"/>
  <c r="Y1630" i="3"/>
  <c r="Y1628" i="3"/>
  <c r="Y1626" i="3"/>
  <c r="Y1624" i="3"/>
  <c r="Y1622" i="3"/>
  <c r="Y1620" i="3"/>
  <c r="Y1618" i="3"/>
  <c r="Y1616" i="3"/>
  <c r="Y1614" i="3"/>
  <c r="Y1612" i="3"/>
  <c r="Y1610" i="3"/>
  <c r="Y1608" i="3"/>
  <c r="Y1606" i="3"/>
  <c r="Y1604" i="3"/>
  <c r="Y1602" i="3"/>
  <c r="Y1600" i="3"/>
  <c r="Y1598" i="3"/>
  <c r="Y1596" i="3"/>
  <c r="Y1594" i="3"/>
  <c r="Y1592" i="3"/>
  <c r="Y1590" i="3"/>
  <c r="Y1588" i="3"/>
  <c r="Y1586" i="3"/>
  <c r="Y1584" i="3"/>
  <c r="Y1582" i="3"/>
  <c r="Y1580" i="3"/>
  <c r="Y1578" i="3"/>
  <c r="Y1576" i="3"/>
  <c r="Y1574" i="3"/>
  <c r="Y1572" i="3"/>
  <c r="Y1570" i="3"/>
  <c r="Y1568" i="3"/>
  <c r="Y1566" i="3"/>
  <c r="Y1564" i="3"/>
  <c r="Y1562" i="3"/>
  <c r="Y1560" i="3"/>
  <c r="Y1558" i="3"/>
  <c r="Y1556" i="3"/>
  <c r="Y1554" i="3"/>
  <c r="Y1552" i="3"/>
  <c r="Y1550" i="3"/>
  <c r="Y1548" i="3"/>
  <c r="Y1546" i="3"/>
  <c r="Y1544" i="3"/>
  <c r="Y1542" i="3"/>
  <c r="Y1540" i="3"/>
  <c r="Y1538" i="3"/>
  <c r="Y1536" i="3"/>
  <c r="Y1534" i="3"/>
  <c r="Y1532" i="3"/>
  <c r="Y1530" i="3"/>
  <c r="Y1528" i="3"/>
  <c r="Y1526" i="3"/>
  <c r="Y1524" i="3"/>
  <c r="Y1522" i="3"/>
  <c r="Y1520" i="3"/>
  <c r="Y1518" i="3"/>
  <c r="Y1516" i="3"/>
  <c r="Y1514" i="3"/>
  <c r="Y1512" i="3"/>
  <c r="Y1510" i="3"/>
  <c r="Y1508" i="3"/>
  <c r="Y1506" i="3"/>
  <c r="Y1504" i="3"/>
  <c r="Y1502" i="3"/>
  <c r="Y1500" i="3"/>
  <c r="Y1498" i="3"/>
  <c r="Y1496" i="3"/>
  <c r="Y1494" i="3"/>
  <c r="Y1492" i="3"/>
  <c r="Y1490" i="3"/>
  <c r="Y1488" i="3"/>
  <c r="Y1486" i="3"/>
  <c r="Y1484" i="3"/>
  <c r="Y1482" i="3"/>
  <c r="Y1480" i="3"/>
  <c r="Y1478" i="3"/>
  <c r="Y1476" i="3"/>
  <c r="Y1474" i="3"/>
  <c r="Y1472" i="3"/>
  <c r="Y1470" i="3"/>
  <c r="Y1468" i="3"/>
  <c r="Y1466" i="3"/>
  <c r="Y1464" i="3"/>
  <c r="Y1462" i="3"/>
  <c r="Y1460" i="3"/>
  <c r="Y1458" i="3"/>
  <c r="Y1456" i="3"/>
  <c r="Y1454" i="3"/>
  <c r="Y1452" i="3"/>
  <c r="Y1450" i="3"/>
  <c r="Y1448" i="3"/>
  <c r="Y1446" i="3"/>
  <c r="Y1444" i="3"/>
  <c r="Y1442" i="3"/>
  <c r="Y1440" i="3"/>
  <c r="Y1438" i="3"/>
  <c r="Y1436" i="3"/>
  <c r="Y1434" i="3"/>
  <c r="Y1432" i="3"/>
  <c r="Y1430" i="3"/>
  <c r="Y1428" i="3"/>
  <c r="Y1426" i="3"/>
  <c r="Y1424" i="3"/>
  <c r="Y1422" i="3"/>
  <c r="Y1420" i="3"/>
  <c r="Y1418" i="3"/>
  <c r="Y1416" i="3"/>
  <c r="Y1414" i="3"/>
  <c r="Y1412" i="3"/>
  <c r="Y1410" i="3"/>
  <c r="Y1408" i="3"/>
  <c r="Y1406" i="3"/>
  <c r="Y1404" i="3"/>
  <c r="Y1402" i="3"/>
  <c r="Y1400" i="3"/>
  <c r="Y1398" i="3"/>
  <c r="Y1396" i="3"/>
  <c r="Y1394" i="3"/>
  <c r="Y1392" i="3"/>
  <c r="Y1390" i="3"/>
  <c r="Y1388" i="3"/>
  <c r="Y1386" i="3"/>
  <c r="Y1384" i="3"/>
  <c r="Y1382" i="3"/>
  <c r="Y1380" i="3"/>
  <c r="Y1378" i="3"/>
  <c r="Y1376" i="3"/>
  <c r="Y1374" i="3"/>
  <c r="Y1372" i="3"/>
  <c r="Y1370" i="3"/>
  <c r="Y1368" i="3"/>
  <c r="Y1366" i="3"/>
  <c r="Y1364" i="3"/>
  <c r="Y1362" i="3"/>
  <c r="Y1360" i="3"/>
  <c r="Y1358" i="3"/>
  <c r="Y1356" i="3"/>
  <c r="Y1354" i="3"/>
  <c r="Y1352" i="3"/>
  <c r="Y1350" i="3"/>
  <c r="Y1348" i="3"/>
  <c r="Y1346" i="3"/>
  <c r="Y1344" i="3"/>
  <c r="Y1342" i="3"/>
  <c r="Y1340" i="3"/>
  <c r="Y1338" i="3"/>
  <c r="Y1336" i="3"/>
  <c r="Y1334" i="3"/>
  <c r="Y1332" i="3"/>
  <c r="Y1330" i="3"/>
  <c r="Y1328" i="3"/>
  <c r="Y1326" i="3"/>
  <c r="Y1324" i="3"/>
  <c r="Y1322" i="3"/>
  <c r="Y1320" i="3"/>
  <c r="Y1318" i="3"/>
  <c r="Y1316" i="3"/>
  <c r="Y1314" i="3"/>
  <c r="Y1312" i="3"/>
  <c r="Y1310" i="3"/>
  <c r="Y1308" i="3"/>
  <c r="Y1306" i="3"/>
  <c r="Y1304" i="3"/>
  <c r="Y1302" i="3"/>
  <c r="Y1300" i="3"/>
  <c r="Y1298" i="3"/>
  <c r="Y1296" i="3"/>
  <c r="Y1294" i="3"/>
  <c r="Y1292" i="3"/>
  <c r="Y1290" i="3"/>
  <c r="Y1288" i="3"/>
  <c r="Y1286" i="3"/>
  <c r="Y1284" i="3"/>
  <c r="Y1282" i="3"/>
  <c r="Y1280" i="3"/>
  <c r="Y1278" i="3"/>
  <c r="Y1276" i="3"/>
  <c r="Y1274" i="3"/>
  <c r="Y1272" i="3"/>
  <c r="Y1270" i="3"/>
  <c r="Y1268" i="3"/>
  <c r="Y1266" i="3"/>
  <c r="Y1264" i="3"/>
  <c r="Y1262" i="3"/>
  <c r="Y1260" i="3"/>
  <c r="Y1258" i="3"/>
  <c r="Y1256" i="3"/>
  <c r="Y1254" i="3"/>
  <c r="Y1252" i="3"/>
  <c r="Y1250" i="3"/>
  <c r="Y1248" i="3"/>
  <c r="Y1246" i="3"/>
  <c r="Y1244" i="3"/>
  <c r="Y1242" i="3"/>
  <c r="Y1240" i="3"/>
  <c r="Y1238" i="3"/>
  <c r="Y1236" i="3"/>
  <c r="Y1234" i="3"/>
  <c r="Y1232" i="3"/>
  <c r="Y1230" i="3"/>
  <c r="Y1228" i="3"/>
  <c r="Y1226" i="3"/>
  <c r="Y1224" i="3"/>
  <c r="Y1222" i="3"/>
  <c r="Y1220" i="3"/>
  <c r="Y1218" i="3"/>
  <c r="Y1216" i="3"/>
  <c r="Y1214" i="3"/>
  <c r="Y1212" i="3"/>
  <c r="Y1210" i="3"/>
  <c r="Y1208" i="3"/>
  <c r="Y1206" i="3"/>
  <c r="Y1204" i="3"/>
  <c r="Y1202" i="3"/>
  <c r="Y1200" i="3"/>
  <c r="Y1198" i="3"/>
  <c r="Y1196" i="3"/>
  <c r="Y1194" i="3"/>
  <c r="Y1192" i="3"/>
  <c r="Y1190" i="3"/>
  <c r="Y1188" i="3"/>
  <c r="Y1186" i="3"/>
  <c r="Y1184" i="3"/>
  <c r="Y1182" i="3"/>
  <c r="Y1180" i="3"/>
  <c r="Y1178" i="3"/>
  <c r="Y1176" i="3"/>
  <c r="Y1174" i="3"/>
  <c r="Y1172" i="3"/>
  <c r="Y1170" i="3"/>
  <c r="Y1168" i="3"/>
  <c r="Y1166" i="3"/>
  <c r="Y1164" i="3"/>
  <c r="Y1162" i="3"/>
  <c r="Y1160" i="3"/>
  <c r="Y1158" i="3"/>
  <c r="Y1156" i="3"/>
  <c r="Y1154" i="3"/>
  <c r="Y1152" i="3"/>
  <c r="Y1150" i="3"/>
  <c r="Y1148" i="3"/>
  <c r="Y1146" i="3"/>
  <c r="Y1144" i="3"/>
  <c r="Y1142" i="3"/>
  <c r="Y1140" i="3"/>
  <c r="Y1138" i="3"/>
  <c r="Y1136" i="3"/>
  <c r="Y1134" i="3"/>
  <c r="Y1132" i="3"/>
  <c r="Y1130" i="3"/>
  <c r="Y1128" i="3"/>
  <c r="Y1126" i="3"/>
  <c r="Y1124" i="3"/>
  <c r="Y1122" i="3"/>
  <c r="Y1120" i="3"/>
  <c r="Y1118" i="3"/>
  <c r="Y1116" i="3"/>
  <c r="Y1114" i="3"/>
  <c r="Y1112" i="3"/>
  <c r="Y1110" i="3"/>
  <c r="Y1108" i="3"/>
  <c r="Y1106" i="3"/>
  <c r="Y1104" i="3"/>
  <c r="Y1102" i="3"/>
  <c r="Y1100" i="3"/>
  <c r="Y1098" i="3"/>
  <c r="Y1096" i="3"/>
  <c r="Y1094" i="3"/>
  <c r="Y1092" i="3"/>
  <c r="Y1090" i="3"/>
  <c r="Y1088" i="3"/>
  <c r="Y1086" i="3"/>
  <c r="Y1084" i="3"/>
  <c r="Y1082" i="3"/>
  <c r="Y1080" i="3"/>
  <c r="Y1078" i="3"/>
  <c r="Y1076" i="3"/>
  <c r="Y1074" i="3"/>
  <c r="Y1072" i="3"/>
  <c r="Y1070" i="3"/>
  <c r="Y1068" i="3"/>
  <c r="Y1066" i="3"/>
  <c r="Y1064" i="3"/>
  <c r="Y1062" i="3"/>
  <c r="Y1060" i="3"/>
  <c r="Y1058" i="3"/>
  <c r="Y1056" i="3"/>
  <c r="Y1054" i="3"/>
  <c r="Y1052" i="3"/>
  <c r="Y1050" i="3"/>
  <c r="Y1048" i="3"/>
  <c r="Y1046" i="3"/>
  <c r="Y1044" i="3"/>
  <c r="Y1042" i="3"/>
  <c r="Y1040" i="3"/>
  <c r="Y1038" i="3"/>
  <c r="Y1036" i="3"/>
  <c r="Y1034" i="3"/>
  <c r="Y1032" i="3"/>
  <c r="Y1030" i="3"/>
  <c r="Y1028" i="3"/>
  <c r="Y1026" i="3"/>
  <c r="Y1024" i="3"/>
  <c r="Y1022" i="3"/>
  <c r="Y1020" i="3"/>
  <c r="Y1018" i="3"/>
  <c r="Y1016" i="3"/>
  <c r="Y1014" i="3"/>
  <c r="Y1012" i="3"/>
  <c r="Y1010" i="3"/>
  <c r="Y1008" i="3"/>
  <c r="Y1006" i="3"/>
  <c r="Y1004" i="3"/>
  <c r="Y1002" i="3"/>
  <c r="Y1000" i="3"/>
  <c r="Y998" i="3"/>
  <c r="Y996" i="3"/>
  <c r="Y994" i="3"/>
  <c r="Y992" i="3"/>
  <c r="Y990" i="3"/>
  <c r="Y988" i="3"/>
  <c r="Y986" i="3"/>
  <c r="Y984" i="3"/>
  <c r="Y982" i="3"/>
  <c r="Y980" i="3"/>
  <c r="Y978" i="3"/>
  <c r="Y976" i="3"/>
  <c r="Y974" i="3"/>
  <c r="Y972" i="3"/>
  <c r="Y970" i="3"/>
  <c r="Y968" i="3"/>
  <c r="Y966" i="3"/>
  <c r="Y964" i="3"/>
  <c r="Y962" i="3"/>
  <c r="Y960" i="3"/>
  <c r="Y958" i="3"/>
  <c r="Y956" i="3"/>
  <c r="Y954" i="3"/>
  <c r="Y952" i="3"/>
  <c r="Y950" i="3"/>
  <c r="Y948" i="3"/>
  <c r="Y946" i="3"/>
  <c r="Y944" i="3"/>
  <c r="Y942" i="3"/>
  <c r="Y940" i="3"/>
  <c r="Y938" i="3"/>
  <c r="Y936" i="3"/>
  <c r="Y934" i="3"/>
  <c r="Y932" i="3"/>
  <c r="Y930" i="3"/>
  <c r="Y928" i="3"/>
  <c r="Y926" i="3"/>
  <c r="Y924" i="3"/>
  <c r="Y922" i="3"/>
  <c r="Y920" i="3"/>
  <c r="Y918" i="3"/>
  <c r="Y916" i="3"/>
  <c r="Y914" i="3"/>
  <c r="Y912" i="3"/>
  <c r="Y910" i="3"/>
  <c r="Y908" i="3"/>
  <c r="Y906" i="3"/>
  <c r="Y904" i="3"/>
  <c r="Y902" i="3"/>
  <c r="Y900" i="3"/>
  <c r="Y898" i="3"/>
  <c r="Y896" i="3"/>
  <c r="Y894" i="3"/>
  <c r="Y892" i="3"/>
  <c r="Y890" i="3"/>
  <c r="Y888" i="3"/>
  <c r="Y886" i="3"/>
  <c r="Y884" i="3"/>
  <c r="Y882" i="3"/>
  <c r="Y880" i="3"/>
  <c r="Y878" i="3"/>
  <c r="Y876" i="3"/>
  <c r="Y874" i="3"/>
  <c r="Y872" i="3"/>
  <c r="Y870" i="3"/>
  <c r="Y868" i="3"/>
  <c r="Y866" i="3"/>
  <c r="Y864" i="3"/>
  <c r="Y862" i="3"/>
  <c r="Y860" i="3"/>
  <c r="Y858" i="3"/>
  <c r="Y856" i="3"/>
  <c r="Y854" i="3"/>
  <c r="Y852" i="3"/>
  <c r="Y850" i="3"/>
  <c r="Y848" i="3"/>
  <c r="Y846" i="3"/>
  <c r="Y844" i="3"/>
  <c r="Y842" i="3"/>
  <c r="Y840" i="3"/>
  <c r="Y838" i="3"/>
  <c r="Y836" i="3"/>
  <c r="Y834" i="3"/>
  <c r="Y832" i="3"/>
  <c r="Y830" i="3"/>
  <c r="Y828" i="3"/>
  <c r="Y826" i="3"/>
  <c r="Y824" i="3"/>
  <c r="Y822" i="3"/>
  <c r="Y820" i="3"/>
  <c r="Y818" i="3"/>
  <c r="Y816" i="3"/>
  <c r="Y814" i="3"/>
  <c r="Y812" i="3"/>
  <c r="Y810" i="3"/>
  <c r="Y808" i="3"/>
  <c r="Y806" i="3"/>
  <c r="Y804" i="3"/>
  <c r="Y802" i="3"/>
  <c r="Y800" i="3"/>
  <c r="Y798" i="3"/>
  <c r="Y796" i="3"/>
  <c r="Y794" i="3"/>
  <c r="Y792" i="3"/>
  <c r="Y790" i="3"/>
  <c r="Y788" i="3"/>
  <c r="Y786" i="3"/>
  <c r="Y784" i="3"/>
  <c r="Y782" i="3"/>
  <c r="Y780" i="3"/>
  <c r="Y778" i="3"/>
  <c r="Y776" i="3"/>
  <c r="Y774" i="3"/>
  <c r="Y772" i="3"/>
  <c r="Y770" i="3"/>
  <c r="Y768" i="3"/>
  <c r="Y766" i="3"/>
  <c r="Y764" i="3"/>
  <c r="Y762" i="3"/>
  <c r="Y760" i="3"/>
  <c r="Y758" i="3"/>
  <c r="Y756" i="3"/>
  <c r="Y754" i="3"/>
  <c r="Y752" i="3"/>
  <c r="Y750" i="3"/>
  <c r="Y748" i="3"/>
  <c r="Y746" i="3"/>
  <c r="Y744" i="3"/>
  <c r="Y742" i="3"/>
  <c r="Y740" i="3"/>
  <c r="Y738" i="3"/>
  <c r="Y736" i="3"/>
  <c r="Y734" i="3"/>
  <c r="Y732" i="3"/>
  <c r="Y730" i="3"/>
  <c r="Y728" i="3"/>
  <c r="Y726" i="3"/>
  <c r="Y724" i="3"/>
  <c r="Y722" i="3"/>
  <c r="Y720" i="3"/>
  <c r="Y718" i="3"/>
  <c r="Y716" i="3"/>
  <c r="Y714" i="3"/>
  <c r="Y712" i="3"/>
  <c r="Y710" i="3"/>
  <c r="Y708" i="3"/>
  <c r="Y706" i="3"/>
  <c r="Y704" i="3"/>
  <c r="Y702" i="3"/>
  <c r="Y700" i="3"/>
  <c r="Y698" i="3"/>
  <c r="Y696" i="3"/>
  <c r="Y694" i="3"/>
  <c r="Y692" i="3"/>
  <c r="Y690" i="3"/>
  <c r="Y688" i="3"/>
  <c r="Y686" i="3"/>
  <c r="Y684" i="3"/>
  <c r="Y682" i="3"/>
  <c r="Y680" i="3"/>
  <c r="Y678" i="3"/>
  <c r="Y676" i="3"/>
  <c r="Y674" i="3"/>
  <c r="Y672" i="3"/>
  <c r="Y670" i="3"/>
  <c r="Y668" i="3"/>
  <c r="Y666" i="3"/>
  <c r="Y664" i="3"/>
  <c r="Y662" i="3"/>
  <c r="Y660" i="3"/>
  <c r="Y658" i="3"/>
  <c r="Y656" i="3"/>
  <c r="Y654" i="3"/>
  <c r="Y652" i="3"/>
  <c r="Y650" i="3"/>
  <c r="Y648" i="3"/>
  <c r="Y646" i="3"/>
  <c r="Y644" i="3"/>
  <c r="Y642" i="3"/>
  <c r="Y640" i="3"/>
  <c r="Y638" i="3"/>
  <c r="Y636" i="3"/>
  <c r="Y634" i="3"/>
  <c r="Y632" i="3"/>
  <c r="Y630" i="3"/>
  <c r="Y628" i="3"/>
  <c r="Y626" i="3"/>
  <c r="Y624" i="3"/>
  <c r="Y622" i="3"/>
  <c r="Y620" i="3"/>
  <c r="Y618" i="3"/>
  <c r="Y616" i="3"/>
  <c r="Y614" i="3"/>
  <c r="Y612" i="3"/>
  <c r="Y610" i="3"/>
  <c r="Y608" i="3"/>
  <c r="Y606" i="3"/>
  <c r="Y604" i="3"/>
  <c r="Y602" i="3"/>
  <c r="Y600" i="3"/>
  <c r="Y598" i="3"/>
  <c r="Y596" i="3"/>
  <c r="Y594" i="3"/>
  <c r="Y592" i="3"/>
  <c r="Y590" i="3"/>
  <c r="Y588" i="3"/>
  <c r="Y586" i="3"/>
  <c r="Y584" i="3"/>
  <c r="Y582" i="3"/>
  <c r="Y580" i="3"/>
  <c r="Y578" i="3"/>
  <c r="Y576" i="3"/>
  <c r="Y574" i="3"/>
  <c r="Y572" i="3"/>
  <c r="Y570" i="3"/>
  <c r="Y568" i="3"/>
  <c r="Y566" i="3"/>
  <c r="Y564" i="3"/>
  <c r="Y562" i="3"/>
  <c r="Y560" i="3"/>
  <c r="Y558" i="3"/>
  <c r="Y556" i="3"/>
  <c r="Y554" i="3"/>
  <c r="Y552" i="3"/>
  <c r="Y550" i="3"/>
  <c r="Y548" i="3"/>
  <c r="Y546" i="3"/>
  <c r="Y544" i="3"/>
  <c r="Y542" i="3"/>
  <c r="Y540" i="3"/>
  <c r="Y538" i="3"/>
  <c r="Y536" i="3"/>
  <c r="Y534" i="3"/>
  <c r="Y532" i="3"/>
  <c r="Y530" i="3"/>
  <c r="Y528" i="3"/>
  <c r="Y526" i="3"/>
  <c r="Y524" i="3"/>
  <c r="Y522" i="3"/>
  <c r="Y520" i="3"/>
  <c r="Y518" i="3"/>
  <c r="Y516" i="3"/>
  <c r="Y514" i="3"/>
  <c r="Y512" i="3"/>
  <c r="Y510" i="3"/>
  <c r="Y508" i="3"/>
  <c r="Y506" i="3"/>
  <c r="Y504" i="3"/>
  <c r="Y502" i="3"/>
  <c r="Y500" i="3"/>
  <c r="Y498" i="3"/>
  <c r="Y496" i="3"/>
  <c r="Y494" i="3"/>
  <c r="Y492" i="3"/>
  <c r="Y490" i="3"/>
  <c r="Y488" i="3"/>
  <c r="Y486" i="3"/>
  <c r="Y484" i="3"/>
  <c r="Y482" i="3"/>
  <c r="W100" i="3"/>
  <c r="X100" i="3" s="1"/>
  <c r="AJ480" i="3"/>
  <c r="AK480" i="3" s="1"/>
  <c r="AL480" i="3" s="1"/>
  <c r="AG480" i="3"/>
  <c r="AH480" i="3" s="1"/>
  <c r="AI480" i="3" s="1"/>
  <c r="AD480" i="3"/>
  <c r="AE480" i="3" s="1"/>
  <c r="AF480" i="3" s="1"/>
  <c r="AA480" i="3"/>
  <c r="AB480" i="3" s="1"/>
  <c r="AC480" i="3" s="1"/>
  <c r="W480" i="3"/>
  <c r="X480" i="3" s="1"/>
  <c r="Z480" i="3" s="1"/>
  <c r="Y480" i="3"/>
  <c r="AJ476" i="3"/>
  <c r="AK476" i="3" s="1"/>
  <c r="AL476" i="3" s="1"/>
  <c r="AG476" i="3"/>
  <c r="AH476" i="3" s="1"/>
  <c r="AI476" i="3" s="1"/>
  <c r="AD476" i="3"/>
  <c r="AE476" i="3" s="1"/>
  <c r="AF476" i="3" s="1"/>
  <c r="AA476" i="3"/>
  <c r="AB476" i="3" s="1"/>
  <c r="AC476" i="3" s="1"/>
  <c r="W476" i="3"/>
  <c r="X476" i="3" s="1"/>
  <c r="Z476" i="3" s="1"/>
  <c r="Y476" i="3"/>
  <c r="AJ464" i="3"/>
  <c r="AK464" i="3" s="1"/>
  <c r="AL464" i="3" s="1"/>
  <c r="AG464" i="3"/>
  <c r="AH464" i="3" s="1"/>
  <c r="AI464" i="3" s="1"/>
  <c r="AD464" i="3"/>
  <c r="AE464" i="3" s="1"/>
  <c r="AF464" i="3" s="1"/>
  <c r="AA464" i="3"/>
  <c r="AB464" i="3" s="1"/>
  <c r="AC464" i="3" s="1"/>
  <c r="W464" i="3"/>
  <c r="X464" i="3" s="1"/>
  <c r="Z464" i="3" s="1"/>
  <c r="Y464" i="3"/>
  <c r="AJ460" i="3"/>
  <c r="AK460" i="3" s="1"/>
  <c r="AL460" i="3" s="1"/>
  <c r="AG460" i="3"/>
  <c r="AH460" i="3" s="1"/>
  <c r="AI460" i="3" s="1"/>
  <c r="AD460" i="3"/>
  <c r="AE460" i="3" s="1"/>
  <c r="AF460" i="3" s="1"/>
  <c r="AA460" i="3"/>
  <c r="AB460" i="3" s="1"/>
  <c r="AC460" i="3" s="1"/>
  <c r="W460" i="3"/>
  <c r="X460" i="3" s="1"/>
  <c r="Z460" i="3" s="1"/>
  <c r="Y460" i="3"/>
  <c r="AJ448" i="3"/>
  <c r="AK448" i="3" s="1"/>
  <c r="AL448" i="3" s="1"/>
  <c r="AG448" i="3"/>
  <c r="AH448" i="3" s="1"/>
  <c r="AI448" i="3" s="1"/>
  <c r="AD448" i="3"/>
  <c r="AE448" i="3" s="1"/>
  <c r="AF448" i="3" s="1"/>
  <c r="AA448" i="3"/>
  <c r="AB448" i="3" s="1"/>
  <c r="AC448" i="3" s="1"/>
  <c r="W448" i="3"/>
  <c r="X448" i="3" s="1"/>
  <c r="Z448" i="3" s="1"/>
  <c r="Y448" i="3"/>
  <c r="AJ436" i="3"/>
  <c r="AK436" i="3" s="1"/>
  <c r="AL436" i="3" s="1"/>
  <c r="AG436" i="3"/>
  <c r="AH436" i="3" s="1"/>
  <c r="AI436" i="3" s="1"/>
  <c r="AD436" i="3"/>
  <c r="AE436" i="3" s="1"/>
  <c r="AF436" i="3" s="1"/>
  <c r="AA436" i="3"/>
  <c r="AB436" i="3" s="1"/>
  <c r="AC436" i="3" s="1"/>
  <c r="W436" i="3"/>
  <c r="X436" i="3" s="1"/>
  <c r="Z436" i="3" s="1"/>
  <c r="Y436" i="3"/>
  <c r="AJ424" i="3"/>
  <c r="AK424" i="3" s="1"/>
  <c r="AL424" i="3" s="1"/>
  <c r="AG424" i="3"/>
  <c r="AH424" i="3" s="1"/>
  <c r="AI424" i="3" s="1"/>
  <c r="AD424" i="3"/>
  <c r="AE424" i="3" s="1"/>
  <c r="AF424" i="3" s="1"/>
  <c r="AA424" i="3"/>
  <c r="AB424" i="3" s="1"/>
  <c r="AC424" i="3" s="1"/>
  <c r="W424" i="3"/>
  <c r="X424" i="3" s="1"/>
  <c r="Z424" i="3" s="1"/>
  <c r="Y424" i="3"/>
  <c r="AJ420" i="3"/>
  <c r="AK420" i="3" s="1"/>
  <c r="AL420" i="3" s="1"/>
  <c r="AG420" i="3"/>
  <c r="AH420" i="3" s="1"/>
  <c r="AI420" i="3" s="1"/>
  <c r="AD420" i="3"/>
  <c r="AE420" i="3" s="1"/>
  <c r="AF420" i="3" s="1"/>
  <c r="AA420" i="3"/>
  <c r="AB420" i="3" s="1"/>
  <c r="AC420" i="3" s="1"/>
  <c r="W420" i="3"/>
  <c r="X420" i="3" s="1"/>
  <c r="Z420" i="3" s="1"/>
  <c r="Y420" i="3"/>
  <c r="AJ408" i="3"/>
  <c r="AK408" i="3" s="1"/>
  <c r="AL408" i="3" s="1"/>
  <c r="AG408" i="3"/>
  <c r="AH408" i="3" s="1"/>
  <c r="AI408" i="3" s="1"/>
  <c r="AD408" i="3"/>
  <c r="AE408" i="3" s="1"/>
  <c r="AF408" i="3" s="1"/>
  <c r="AA408" i="3"/>
  <c r="AB408" i="3" s="1"/>
  <c r="AC408" i="3" s="1"/>
  <c r="W408" i="3"/>
  <c r="X408" i="3" s="1"/>
  <c r="Z408" i="3" s="1"/>
  <c r="Y408" i="3"/>
  <c r="AJ396" i="3"/>
  <c r="AK396" i="3" s="1"/>
  <c r="AL396" i="3" s="1"/>
  <c r="AG396" i="3"/>
  <c r="AH396" i="3" s="1"/>
  <c r="AI396" i="3" s="1"/>
  <c r="AD396" i="3"/>
  <c r="AE396" i="3" s="1"/>
  <c r="AF396" i="3" s="1"/>
  <c r="AA396" i="3"/>
  <c r="AB396" i="3" s="1"/>
  <c r="AC396" i="3" s="1"/>
  <c r="W396" i="3"/>
  <c r="X396" i="3" s="1"/>
  <c r="Z396" i="3" s="1"/>
  <c r="Y396" i="3"/>
  <c r="AJ384" i="3"/>
  <c r="AK384" i="3" s="1"/>
  <c r="AL384" i="3" s="1"/>
  <c r="AG384" i="3"/>
  <c r="AH384" i="3" s="1"/>
  <c r="AI384" i="3" s="1"/>
  <c r="AD384" i="3"/>
  <c r="AE384" i="3" s="1"/>
  <c r="AF384" i="3" s="1"/>
  <c r="AA384" i="3"/>
  <c r="AB384" i="3" s="1"/>
  <c r="AC384" i="3" s="1"/>
  <c r="W384" i="3"/>
  <c r="X384" i="3" s="1"/>
  <c r="Z384" i="3" s="1"/>
  <c r="Y384" i="3"/>
  <c r="AJ380" i="3"/>
  <c r="AK380" i="3" s="1"/>
  <c r="AL380" i="3" s="1"/>
  <c r="AG380" i="3"/>
  <c r="AH380" i="3" s="1"/>
  <c r="AI380" i="3" s="1"/>
  <c r="AD380" i="3"/>
  <c r="AE380" i="3" s="1"/>
  <c r="AF380" i="3" s="1"/>
  <c r="AA380" i="3"/>
  <c r="AB380" i="3" s="1"/>
  <c r="AC380" i="3" s="1"/>
  <c r="W380" i="3"/>
  <c r="X380" i="3" s="1"/>
  <c r="Z380" i="3" s="1"/>
  <c r="Y380" i="3"/>
  <c r="AJ368" i="3"/>
  <c r="AK368" i="3" s="1"/>
  <c r="AL368" i="3" s="1"/>
  <c r="AG368" i="3"/>
  <c r="AH368" i="3" s="1"/>
  <c r="AI368" i="3" s="1"/>
  <c r="AD368" i="3"/>
  <c r="AE368" i="3" s="1"/>
  <c r="AF368" i="3" s="1"/>
  <c r="AA368" i="3"/>
  <c r="AB368" i="3" s="1"/>
  <c r="AC368" i="3" s="1"/>
  <c r="W368" i="3"/>
  <c r="X368" i="3" s="1"/>
  <c r="Z368" i="3" s="1"/>
  <c r="Y368" i="3"/>
  <c r="AJ356" i="3"/>
  <c r="AK356" i="3" s="1"/>
  <c r="AL356" i="3" s="1"/>
  <c r="AG356" i="3"/>
  <c r="AH356" i="3" s="1"/>
  <c r="AI356" i="3" s="1"/>
  <c r="AD356" i="3"/>
  <c r="AE356" i="3" s="1"/>
  <c r="AF356" i="3" s="1"/>
  <c r="AA356" i="3"/>
  <c r="AB356" i="3" s="1"/>
  <c r="AC356" i="3" s="1"/>
  <c r="W356" i="3"/>
  <c r="X356" i="3" s="1"/>
  <c r="Z356" i="3" s="1"/>
  <c r="Y356" i="3"/>
  <c r="AJ344" i="3"/>
  <c r="AK344" i="3" s="1"/>
  <c r="AL344" i="3" s="1"/>
  <c r="AG344" i="3"/>
  <c r="AH344" i="3" s="1"/>
  <c r="AI344" i="3" s="1"/>
  <c r="AD344" i="3"/>
  <c r="AE344" i="3" s="1"/>
  <c r="AF344" i="3" s="1"/>
  <c r="AA344" i="3"/>
  <c r="AC344" i="3"/>
  <c r="W344" i="3"/>
  <c r="X344" i="3" s="1"/>
  <c r="Z344" i="3" s="1"/>
  <c r="Y344" i="3"/>
  <c r="AJ340" i="3"/>
  <c r="AK340" i="3" s="1"/>
  <c r="AL340" i="3" s="1"/>
  <c r="AG340" i="3"/>
  <c r="AH340" i="3" s="1"/>
  <c r="AI340" i="3" s="1"/>
  <c r="AD340" i="3"/>
  <c r="AE340" i="3" s="1"/>
  <c r="AF340" i="3" s="1"/>
  <c r="AA340" i="3"/>
  <c r="AB340" i="3" s="1"/>
  <c r="AC340" i="3" s="1"/>
  <c r="W340" i="3"/>
  <c r="X340" i="3" s="1"/>
  <c r="Z340" i="3" s="1"/>
  <c r="Y340" i="3"/>
  <c r="AJ328" i="3"/>
  <c r="AK328" i="3" s="1"/>
  <c r="AL328" i="3" s="1"/>
  <c r="AG328" i="3"/>
  <c r="AH328" i="3" s="1"/>
  <c r="AI328" i="3" s="1"/>
  <c r="AD328" i="3"/>
  <c r="AE328" i="3" s="1"/>
  <c r="AF328" i="3" s="1"/>
  <c r="AA328" i="3"/>
  <c r="AB328" i="3" s="1"/>
  <c r="AC328" i="3" s="1"/>
  <c r="W328" i="3"/>
  <c r="X328" i="3" s="1"/>
  <c r="Z328" i="3" s="1"/>
  <c r="Y328" i="3"/>
  <c r="AJ324" i="3"/>
  <c r="AK324" i="3" s="1"/>
  <c r="AL324" i="3" s="1"/>
  <c r="AG324" i="3"/>
  <c r="AH324" i="3" s="1"/>
  <c r="AI324" i="3" s="1"/>
  <c r="AD324" i="3"/>
  <c r="AE324" i="3" s="1"/>
  <c r="AF324" i="3" s="1"/>
  <c r="AA324" i="3"/>
  <c r="AB324" i="3" s="1"/>
  <c r="AC324" i="3" s="1"/>
  <c r="W324" i="3"/>
  <c r="X324" i="3" s="1"/>
  <c r="Z324" i="3" s="1"/>
  <c r="Y324" i="3"/>
  <c r="AJ312" i="3"/>
  <c r="AK312" i="3" s="1"/>
  <c r="AL312" i="3" s="1"/>
  <c r="AG312" i="3"/>
  <c r="AH312" i="3" s="1"/>
  <c r="AI312" i="3" s="1"/>
  <c r="AD312" i="3"/>
  <c r="AE312" i="3" s="1"/>
  <c r="AF312" i="3" s="1"/>
  <c r="AA312" i="3"/>
  <c r="AB312" i="3" s="1"/>
  <c r="AC312" i="3" s="1"/>
  <c r="W312" i="3"/>
  <c r="X312" i="3" s="1"/>
  <c r="Z312" i="3" s="1"/>
  <c r="Y312" i="3"/>
  <c r="AJ300" i="3"/>
  <c r="AK300" i="3" s="1"/>
  <c r="AL300" i="3" s="1"/>
  <c r="AG300" i="3"/>
  <c r="AH300" i="3" s="1"/>
  <c r="AI300" i="3" s="1"/>
  <c r="AD300" i="3"/>
  <c r="AE300" i="3" s="1"/>
  <c r="AF300" i="3" s="1"/>
  <c r="AA300" i="3"/>
  <c r="AB300" i="3" s="1"/>
  <c r="AC300" i="3" s="1"/>
  <c r="W300" i="3"/>
  <c r="X300" i="3" s="1"/>
  <c r="Z300" i="3" s="1"/>
  <c r="Y300" i="3"/>
  <c r="AJ296" i="3"/>
  <c r="AK296" i="3" s="1"/>
  <c r="AL296" i="3" s="1"/>
  <c r="AG296" i="3"/>
  <c r="AH296" i="3" s="1"/>
  <c r="AI296" i="3" s="1"/>
  <c r="AD296" i="3"/>
  <c r="AE296" i="3" s="1"/>
  <c r="AF296" i="3" s="1"/>
  <c r="AA296" i="3"/>
  <c r="AB296" i="3" s="1"/>
  <c r="AC296" i="3" s="1"/>
  <c r="W296" i="3"/>
  <c r="X296" i="3" s="1"/>
  <c r="Z296" i="3" s="1"/>
  <c r="Y296" i="3"/>
  <c r="AJ284" i="3"/>
  <c r="AK284" i="3" s="1"/>
  <c r="AL284" i="3" s="1"/>
  <c r="AG284" i="3"/>
  <c r="AH284" i="3" s="1"/>
  <c r="AI284" i="3" s="1"/>
  <c r="AD284" i="3"/>
  <c r="AE284" i="3" s="1"/>
  <c r="AF284" i="3" s="1"/>
  <c r="AA284" i="3"/>
  <c r="AB284" i="3" s="1"/>
  <c r="AC284" i="3" s="1"/>
  <c r="W284" i="3"/>
  <c r="X284" i="3" s="1"/>
  <c r="Z284" i="3" s="1"/>
  <c r="Y284" i="3"/>
  <c r="AJ272" i="3"/>
  <c r="AK272" i="3" s="1"/>
  <c r="AL272" i="3" s="1"/>
  <c r="AG272" i="3"/>
  <c r="AH272" i="3" s="1"/>
  <c r="AI272" i="3" s="1"/>
  <c r="AD272" i="3"/>
  <c r="AE272" i="3" s="1"/>
  <c r="AF272" i="3" s="1"/>
  <c r="AA272" i="3"/>
  <c r="AB272" i="3" s="1"/>
  <c r="AC272" i="3" s="1"/>
  <c r="W272" i="3"/>
  <c r="X272" i="3" s="1"/>
  <c r="Z272" i="3" s="1"/>
  <c r="Y272" i="3"/>
  <c r="AJ260" i="3"/>
  <c r="AK260" i="3" s="1"/>
  <c r="AL260" i="3" s="1"/>
  <c r="AG260" i="3"/>
  <c r="AH260" i="3" s="1"/>
  <c r="AI260" i="3" s="1"/>
  <c r="AD260" i="3"/>
  <c r="AE260" i="3" s="1"/>
  <c r="AF260" i="3" s="1"/>
  <c r="AA260" i="3"/>
  <c r="AB260" i="3" s="1"/>
  <c r="AC260" i="3" s="1"/>
  <c r="W260" i="3"/>
  <c r="X260" i="3" s="1"/>
  <c r="Z260" i="3" s="1"/>
  <c r="Y260" i="3"/>
  <c r="AJ248" i="3"/>
  <c r="AK248" i="3" s="1"/>
  <c r="AL248" i="3" s="1"/>
  <c r="AG248" i="3"/>
  <c r="AH248" i="3" s="1"/>
  <c r="AI248" i="3" s="1"/>
  <c r="AD248" i="3"/>
  <c r="AE248" i="3" s="1"/>
  <c r="AF248" i="3" s="1"/>
  <c r="AA248" i="3"/>
  <c r="AB248" i="3" s="1"/>
  <c r="AC248" i="3" s="1"/>
  <c r="W248" i="3"/>
  <c r="X248" i="3" s="1"/>
  <c r="Z248" i="3" s="1"/>
  <c r="Y248" i="3"/>
  <c r="AJ236" i="3"/>
  <c r="AK236" i="3" s="1"/>
  <c r="AL236" i="3" s="1"/>
  <c r="AG236" i="3"/>
  <c r="AH236" i="3" s="1"/>
  <c r="AI236" i="3" s="1"/>
  <c r="AD236" i="3"/>
  <c r="AE236" i="3" s="1"/>
  <c r="AF236" i="3" s="1"/>
  <c r="AA236" i="3"/>
  <c r="AB236" i="3" s="1"/>
  <c r="AC236" i="3" s="1"/>
  <c r="W236" i="3"/>
  <c r="X236" i="3" s="1"/>
  <c r="Z236" i="3" s="1"/>
  <c r="Y236" i="3"/>
  <c r="AJ224" i="3"/>
  <c r="AK224" i="3" s="1"/>
  <c r="AL224" i="3" s="1"/>
  <c r="AG224" i="3"/>
  <c r="AH224" i="3" s="1"/>
  <c r="AI224" i="3" s="1"/>
  <c r="AD224" i="3"/>
  <c r="AE224" i="3" s="1"/>
  <c r="AF224" i="3" s="1"/>
  <c r="AA224" i="3"/>
  <c r="AB224" i="3" s="1"/>
  <c r="AC224" i="3" s="1"/>
  <c r="W224" i="3"/>
  <c r="X224" i="3" s="1"/>
  <c r="Z224" i="3" s="1"/>
  <c r="Y224" i="3"/>
  <c r="AJ212" i="3"/>
  <c r="AK212" i="3" s="1"/>
  <c r="AL212" i="3" s="1"/>
  <c r="AG212" i="3"/>
  <c r="AH212" i="3" s="1"/>
  <c r="AI212" i="3" s="1"/>
  <c r="AD212" i="3"/>
  <c r="AE212" i="3" s="1"/>
  <c r="AF212" i="3" s="1"/>
  <c r="AA212" i="3"/>
  <c r="AB212" i="3" s="1"/>
  <c r="AC212" i="3" s="1"/>
  <c r="W212" i="3"/>
  <c r="X212" i="3" s="1"/>
  <c r="Z212" i="3" s="1"/>
  <c r="Y212" i="3"/>
  <c r="AJ200" i="3"/>
  <c r="AK200" i="3" s="1"/>
  <c r="AL200" i="3" s="1"/>
  <c r="AG200" i="3"/>
  <c r="AH200" i="3" s="1"/>
  <c r="AI200" i="3" s="1"/>
  <c r="AD200" i="3"/>
  <c r="AE200" i="3" s="1"/>
  <c r="AF200" i="3" s="1"/>
  <c r="AA200" i="3"/>
  <c r="AB200" i="3" s="1"/>
  <c r="AC200" i="3" s="1"/>
  <c r="W200" i="3"/>
  <c r="X200" i="3" s="1"/>
  <c r="Z200" i="3" s="1"/>
  <c r="Y200" i="3"/>
  <c r="AJ188" i="3"/>
  <c r="AK188" i="3" s="1"/>
  <c r="AL188" i="3" s="1"/>
  <c r="AG188" i="3"/>
  <c r="AH188" i="3" s="1"/>
  <c r="AI188" i="3" s="1"/>
  <c r="AD188" i="3"/>
  <c r="AE188" i="3" s="1"/>
  <c r="AF188" i="3" s="1"/>
  <c r="AA188" i="3"/>
  <c r="AB188" i="3" s="1"/>
  <c r="AC188" i="3" s="1"/>
  <c r="W188" i="3"/>
  <c r="X188" i="3" s="1"/>
  <c r="Z188" i="3" s="1"/>
  <c r="Y188" i="3"/>
  <c r="AJ176" i="3"/>
  <c r="AK176" i="3" s="1"/>
  <c r="AL176" i="3" s="1"/>
  <c r="AG176" i="3"/>
  <c r="AH176" i="3" s="1"/>
  <c r="AI176" i="3" s="1"/>
  <c r="AD176" i="3"/>
  <c r="AE176" i="3" s="1"/>
  <c r="AF176" i="3" s="1"/>
  <c r="AA176" i="3"/>
  <c r="AB176" i="3" s="1"/>
  <c r="AC176" i="3" s="1"/>
  <c r="W176" i="3"/>
  <c r="X176" i="3" s="1"/>
  <c r="Z176" i="3" s="1"/>
  <c r="Y176" i="3"/>
  <c r="AJ164" i="3"/>
  <c r="AK164" i="3" s="1"/>
  <c r="AL164" i="3" s="1"/>
  <c r="AG164" i="3"/>
  <c r="AH164" i="3" s="1"/>
  <c r="AI164" i="3" s="1"/>
  <c r="AD164" i="3"/>
  <c r="AE164" i="3" s="1"/>
  <c r="AF164" i="3" s="1"/>
  <c r="AA164" i="3"/>
  <c r="AB164" i="3" s="1"/>
  <c r="AC164" i="3" s="1"/>
  <c r="W164" i="3"/>
  <c r="X164" i="3" s="1"/>
  <c r="Z164" i="3" s="1"/>
  <c r="Y164" i="3"/>
  <c r="AJ152" i="3"/>
  <c r="AK152" i="3" s="1"/>
  <c r="AL152" i="3" s="1"/>
  <c r="AG152" i="3"/>
  <c r="AH152" i="3" s="1"/>
  <c r="AI152" i="3" s="1"/>
  <c r="AD152" i="3"/>
  <c r="AE152" i="3" s="1"/>
  <c r="AF152" i="3" s="1"/>
  <c r="AA152" i="3"/>
  <c r="AB152" i="3" s="1"/>
  <c r="AC152" i="3" s="1"/>
  <c r="W152" i="3"/>
  <c r="X152" i="3" s="1"/>
  <c r="Z152" i="3" s="1"/>
  <c r="Y152" i="3"/>
  <c r="AJ140" i="3"/>
  <c r="AK140" i="3" s="1"/>
  <c r="AL140" i="3" s="1"/>
  <c r="AG140" i="3"/>
  <c r="AH140" i="3" s="1"/>
  <c r="AI140" i="3" s="1"/>
  <c r="AD140" i="3"/>
  <c r="AE140" i="3" s="1"/>
  <c r="AF140" i="3" s="1"/>
  <c r="AA140" i="3"/>
  <c r="AB140" i="3" s="1"/>
  <c r="AC140" i="3" s="1"/>
  <c r="W140" i="3"/>
  <c r="X140" i="3" s="1"/>
  <c r="Z140" i="3" s="1"/>
  <c r="Y140" i="3"/>
  <c r="AJ128" i="3"/>
  <c r="AK128" i="3" s="1"/>
  <c r="AL128" i="3" s="1"/>
  <c r="AG128" i="3"/>
  <c r="AH128" i="3" s="1"/>
  <c r="AI128" i="3" s="1"/>
  <c r="AD128" i="3"/>
  <c r="AE128" i="3" s="1"/>
  <c r="AF128" i="3" s="1"/>
  <c r="AA128" i="3"/>
  <c r="AB128" i="3" s="1"/>
  <c r="AC128" i="3" s="1"/>
  <c r="W128" i="3"/>
  <c r="X128" i="3" s="1"/>
  <c r="Z128" i="3" s="1"/>
  <c r="Y128" i="3"/>
  <c r="AJ116" i="3"/>
  <c r="AK116" i="3" s="1"/>
  <c r="AL116" i="3" s="1"/>
  <c r="AG116" i="3"/>
  <c r="AH116" i="3" s="1"/>
  <c r="AI116" i="3" s="1"/>
  <c r="AD116" i="3"/>
  <c r="AE116" i="3" s="1"/>
  <c r="AF116" i="3" s="1"/>
  <c r="AA116" i="3"/>
  <c r="AB116" i="3" s="1"/>
  <c r="AC116" i="3" s="1"/>
  <c r="W116" i="3"/>
  <c r="X116" i="3" s="1"/>
  <c r="Z116" i="3" s="1"/>
  <c r="Y116" i="3"/>
  <c r="AJ102" i="3"/>
  <c r="AK102" i="3" s="1"/>
  <c r="AL102" i="3" s="1"/>
  <c r="AG102" i="3"/>
  <c r="AH102" i="3" s="1"/>
  <c r="AI102" i="3" s="1"/>
  <c r="AD102" i="3"/>
  <c r="AE102" i="3" s="1"/>
  <c r="AF102" i="3" s="1"/>
  <c r="AA102" i="3"/>
  <c r="AB102" i="3" s="1"/>
  <c r="AC102" i="3" s="1"/>
  <c r="W102" i="3"/>
  <c r="X102" i="3" s="1"/>
  <c r="Z102" i="3" s="1"/>
  <c r="Y102" i="3"/>
  <c r="S64" i="3"/>
  <c r="T64" i="3" s="1"/>
  <c r="U64" i="3" s="1"/>
  <c r="S66" i="3"/>
  <c r="T66" i="3" s="1"/>
  <c r="P480" i="3"/>
  <c r="Q480" i="3" s="1"/>
  <c r="R480" i="3" s="1"/>
  <c r="S480" i="3"/>
  <c r="T480" i="3" s="1"/>
  <c r="M480" i="3"/>
  <c r="N480" i="3" s="1"/>
  <c r="J480" i="3"/>
  <c r="K480" i="3" s="1"/>
  <c r="S476" i="3"/>
  <c r="T476" i="3" s="1"/>
  <c r="U476" i="3" s="1"/>
  <c r="C476" i="3" s="1"/>
  <c r="D476" i="3" s="1"/>
  <c r="P476" i="3"/>
  <c r="Q476" i="3" s="1"/>
  <c r="R476" i="3" s="1"/>
  <c r="M476" i="3"/>
  <c r="N476" i="3" s="1"/>
  <c r="O476" i="3" s="1"/>
  <c r="A476" i="3" s="1"/>
  <c r="B476" i="3" s="1"/>
  <c r="J476" i="3"/>
  <c r="K476" i="3" s="1"/>
  <c r="L476" i="3" s="1"/>
  <c r="S464" i="3"/>
  <c r="T464" i="3" s="1"/>
  <c r="U464" i="3" s="1"/>
  <c r="C464" i="3" s="1"/>
  <c r="D464" i="3" s="1"/>
  <c r="P464" i="3"/>
  <c r="Q464" i="3" s="1"/>
  <c r="R464" i="3" s="1"/>
  <c r="M464" i="3"/>
  <c r="N464" i="3" s="1"/>
  <c r="O464" i="3" s="1"/>
  <c r="A464" i="3" s="1"/>
  <c r="B464" i="3" s="1"/>
  <c r="J464" i="3"/>
  <c r="K464" i="3" s="1"/>
  <c r="L464" i="3" s="1"/>
  <c r="S460" i="3"/>
  <c r="T460" i="3" s="1"/>
  <c r="U460" i="3" s="1"/>
  <c r="C460" i="3" s="1"/>
  <c r="D460" i="3" s="1"/>
  <c r="P460" i="3"/>
  <c r="Q460" i="3" s="1"/>
  <c r="R460" i="3" s="1"/>
  <c r="M460" i="3"/>
  <c r="N460" i="3" s="1"/>
  <c r="O460" i="3" s="1"/>
  <c r="A460" i="3" s="1"/>
  <c r="B460" i="3" s="1"/>
  <c r="J460" i="3"/>
  <c r="K460" i="3" s="1"/>
  <c r="L460" i="3" s="1"/>
  <c r="S448" i="3"/>
  <c r="T448" i="3" s="1"/>
  <c r="U448" i="3" s="1"/>
  <c r="C448" i="3" s="1"/>
  <c r="D448" i="3" s="1"/>
  <c r="P448" i="3"/>
  <c r="Q448" i="3" s="1"/>
  <c r="R448" i="3" s="1"/>
  <c r="G448" i="3" s="1"/>
  <c r="H448" i="3" s="1"/>
  <c r="M448" i="3"/>
  <c r="N448" i="3" s="1"/>
  <c r="O448" i="3" s="1"/>
  <c r="A448" i="3" s="1"/>
  <c r="B448" i="3" s="1"/>
  <c r="J448" i="3"/>
  <c r="K448" i="3" s="1"/>
  <c r="L448" i="3" s="1"/>
  <c r="S436" i="3"/>
  <c r="T436" i="3" s="1"/>
  <c r="U436" i="3" s="1"/>
  <c r="C436" i="3" s="1"/>
  <c r="D436" i="3" s="1"/>
  <c r="P436" i="3"/>
  <c r="Q436" i="3" s="1"/>
  <c r="R436" i="3" s="1"/>
  <c r="G436" i="3" s="1"/>
  <c r="H436" i="3" s="1"/>
  <c r="M436" i="3"/>
  <c r="N436" i="3" s="1"/>
  <c r="O436" i="3" s="1"/>
  <c r="A436" i="3" s="1"/>
  <c r="B436" i="3" s="1"/>
  <c r="J436" i="3"/>
  <c r="K436" i="3" s="1"/>
  <c r="L436" i="3" s="1"/>
  <c r="S424" i="3"/>
  <c r="T424" i="3" s="1"/>
  <c r="U424" i="3" s="1"/>
  <c r="C424" i="3" s="1"/>
  <c r="D424" i="3" s="1"/>
  <c r="P424" i="3"/>
  <c r="Q424" i="3" s="1"/>
  <c r="R424" i="3" s="1"/>
  <c r="M424" i="3"/>
  <c r="N424" i="3" s="1"/>
  <c r="O424" i="3" s="1"/>
  <c r="A424" i="3" s="1"/>
  <c r="B424" i="3" s="1"/>
  <c r="J424" i="3"/>
  <c r="K424" i="3" s="1"/>
  <c r="L424" i="3" s="1"/>
  <c r="S420" i="3"/>
  <c r="T420" i="3" s="1"/>
  <c r="U420" i="3" s="1"/>
  <c r="C420" i="3" s="1"/>
  <c r="D420" i="3" s="1"/>
  <c r="P420" i="3"/>
  <c r="Q420" i="3" s="1"/>
  <c r="R420" i="3" s="1"/>
  <c r="G420" i="3" s="1"/>
  <c r="H420" i="3" s="1"/>
  <c r="M420" i="3"/>
  <c r="N420" i="3" s="1"/>
  <c r="O420" i="3" s="1"/>
  <c r="A420" i="3" s="1"/>
  <c r="B420" i="3" s="1"/>
  <c r="J420" i="3"/>
  <c r="K420" i="3" s="1"/>
  <c r="L420" i="3" s="1"/>
  <c r="S408" i="3"/>
  <c r="T408" i="3" s="1"/>
  <c r="U408" i="3" s="1"/>
  <c r="C408" i="3" s="1"/>
  <c r="D408" i="3" s="1"/>
  <c r="P408" i="3"/>
  <c r="Q408" i="3" s="1"/>
  <c r="R408" i="3" s="1"/>
  <c r="M408" i="3"/>
  <c r="N408" i="3" s="1"/>
  <c r="O408" i="3" s="1"/>
  <c r="A408" i="3" s="1"/>
  <c r="B408" i="3" s="1"/>
  <c r="J408" i="3"/>
  <c r="K408" i="3" s="1"/>
  <c r="L408" i="3" s="1"/>
  <c r="S396" i="3"/>
  <c r="T396" i="3" s="1"/>
  <c r="U396" i="3" s="1"/>
  <c r="C396" i="3" s="1"/>
  <c r="D396" i="3" s="1"/>
  <c r="P396" i="3"/>
  <c r="Q396" i="3" s="1"/>
  <c r="R396" i="3" s="1"/>
  <c r="M396" i="3"/>
  <c r="N396" i="3" s="1"/>
  <c r="O396" i="3" s="1"/>
  <c r="A396" i="3" s="1"/>
  <c r="B396" i="3" s="1"/>
  <c r="J396" i="3"/>
  <c r="K396" i="3" s="1"/>
  <c r="L396" i="3" s="1"/>
  <c r="S384" i="3"/>
  <c r="T384" i="3" s="1"/>
  <c r="U384" i="3" s="1"/>
  <c r="C384" i="3" s="1"/>
  <c r="D384" i="3" s="1"/>
  <c r="P384" i="3"/>
  <c r="Q384" i="3" s="1"/>
  <c r="R384" i="3" s="1"/>
  <c r="M384" i="3"/>
  <c r="N384" i="3" s="1"/>
  <c r="O384" i="3" s="1"/>
  <c r="A384" i="3" s="1"/>
  <c r="B384" i="3" s="1"/>
  <c r="J384" i="3"/>
  <c r="K384" i="3" s="1"/>
  <c r="L384" i="3" s="1"/>
  <c r="S380" i="3"/>
  <c r="T380" i="3" s="1"/>
  <c r="U380" i="3" s="1"/>
  <c r="C380" i="3" s="1"/>
  <c r="D380" i="3" s="1"/>
  <c r="P380" i="3"/>
  <c r="Q380" i="3" s="1"/>
  <c r="R380" i="3" s="1"/>
  <c r="M380" i="3"/>
  <c r="N380" i="3" s="1"/>
  <c r="O380" i="3" s="1"/>
  <c r="A380" i="3" s="1"/>
  <c r="B380" i="3" s="1"/>
  <c r="J380" i="3"/>
  <c r="K380" i="3" s="1"/>
  <c r="L380" i="3" s="1"/>
  <c r="S368" i="3"/>
  <c r="T368" i="3" s="1"/>
  <c r="U368" i="3" s="1"/>
  <c r="C368" i="3" s="1"/>
  <c r="D368" i="3" s="1"/>
  <c r="P368" i="3"/>
  <c r="Q368" i="3" s="1"/>
  <c r="R368" i="3" s="1"/>
  <c r="M368" i="3"/>
  <c r="N368" i="3" s="1"/>
  <c r="O368" i="3" s="1"/>
  <c r="A368" i="3" s="1"/>
  <c r="B368" i="3" s="1"/>
  <c r="J368" i="3"/>
  <c r="K368" i="3" s="1"/>
  <c r="L368" i="3" s="1"/>
  <c r="S356" i="3"/>
  <c r="T356" i="3" s="1"/>
  <c r="U356" i="3" s="1"/>
  <c r="C356" i="3" s="1"/>
  <c r="D356" i="3" s="1"/>
  <c r="P356" i="3"/>
  <c r="Q356" i="3" s="1"/>
  <c r="R356" i="3" s="1"/>
  <c r="M356" i="3"/>
  <c r="N356" i="3" s="1"/>
  <c r="O356" i="3" s="1"/>
  <c r="A356" i="3" s="1"/>
  <c r="B356" i="3" s="1"/>
  <c r="J356" i="3"/>
  <c r="K356" i="3" s="1"/>
  <c r="L356" i="3" s="1"/>
  <c r="S344" i="3"/>
  <c r="T344" i="3" s="1"/>
  <c r="U344" i="3" s="1"/>
  <c r="C344" i="3" s="1"/>
  <c r="D344" i="3" s="1"/>
  <c r="P344" i="3"/>
  <c r="Q344" i="3" s="1"/>
  <c r="R344" i="3" s="1"/>
  <c r="M344" i="3"/>
  <c r="N344" i="3" s="1"/>
  <c r="O344" i="3" s="1"/>
  <c r="A344" i="3" s="1"/>
  <c r="B344" i="3" s="1"/>
  <c r="J344" i="3"/>
  <c r="K344" i="3" s="1"/>
  <c r="L344" i="3" s="1"/>
  <c r="S340" i="3"/>
  <c r="T340" i="3" s="1"/>
  <c r="U340" i="3" s="1"/>
  <c r="C340" i="3" s="1"/>
  <c r="D340" i="3" s="1"/>
  <c r="P340" i="3"/>
  <c r="Q340" i="3" s="1"/>
  <c r="R340" i="3" s="1"/>
  <c r="M340" i="3"/>
  <c r="N340" i="3" s="1"/>
  <c r="O340" i="3" s="1"/>
  <c r="A340" i="3" s="1"/>
  <c r="B340" i="3" s="1"/>
  <c r="J340" i="3"/>
  <c r="K340" i="3" s="1"/>
  <c r="L340" i="3" s="1"/>
  <c r="S328" i="3"/>
  <c r="T328" i="3" s="1"/>
  <c r="U328" i="3" s="1"/>
  <c r="C328" i="3" s="1"/>
  <c r="D328" i="3" s="1"/>
  <c r="P328" i="3"/>
  <c r="Q328" i="3" s="1"/>
  <c r="R328" i="3" s="1"/>
  <c r="M328" i="3"/>
  <c r="N328" i="3" s="1"/>
  <c r="O328" i="3" s="1"/>
  <c r="A328" i="3" s="1"/>
  <c r="B328" i="3" s="1"/>
  <c r="J328" i="3"/>
  <c r="K328" i="3" s="1"/>
  <c r="L328" i="3" s="1"/>
  <c r="S324" i="3"/>
  <c r="T324" i="3" s="1"/>
  <c r="U324" i="3" s="1"/>
  <c r="C324" i="3" s="1"/>
  <c r="D324" i="3" s="1"/>
  <c r="P324" i="3"/>
  <c r="Q324" i="3" s="1"/>
  <c r="R324" i="3" s="1"/>
  <c r="M324" i="3"/>
  <c r="N324" i="3" s="1"/>
  <c r="O324" i="3" s="1"/>
  <c r="J324" i="3"/>
  <c r="K324" i="3" s="1"/>
  <c r="L324" i="3" s="1"/>
  <c r="S312" i="3"/>
  <c r="T312" i="3" s="1"/>
  <c r="U312" i="3" s="1"/>
  <c r="C312" i="3" s="1"/>
  <c r="D312" i="3" s="1"/>
  <c r="P312" i="3"/>
  <c r="Q312" i="3" s="1"/>
  <c r="R312" i="3" s="1"/>
  <c r="M312" i="3"/>
  <c r="N312" i="3" s="1"/>
  <c r="O312" i="3" s="1"/>
  <c r="A312" i="3" s="1"/>
  <c r="B312" i="3" s="1"/>
  <c r="J312" i="3"/>
  <c r="K312" i="3" s="1"/>
  <c r="L312" i="3" s="1"/>
  <c r="S300" i="3"/>
  <c r="T300" i="3" s="1"/>
  <c r="U300" i="3" s="1"/>
  <c r="C300" i="3" s="1"/>
  <c r="D300" i="3" s="1"/>
  <c r="P300" i="3"/>
  <c r="Q300" i="3" s="1"/>
  <c r="R300" i="3" s="1"/>
  <c r="M300" i="3"/>
  <c r="N300" i="3" s="1"/>
  <c r="O300" i="3" s="1"/>
  <c r="A300" i="3" s="1"/>
  <c r="B300" i="3" s="1"/>
  <c r="J300" i="3"/>
  <c r="K300" i="3" s="1"/>
  <c r="L300" i="3" s="1"/>
  <c r="S296" i="3"/>
  <c r="T296" i="3" s="1"/>
  <c r="U296" i="3" s="1"/>
  <c r="C296" i="3" s="1"/>
  <c r="D296" i="3" s="1"/>
  <c r="P296" i="3"/>
  <c r="Q296" i="3" s="1"/>
  <c r="R296" i="3" s="1"/>
  <c r="M296" i="3"/>
  <c r="N296" i="3" s="1"/>
  <c r="O296" i="3" s="1"/>
  <c r="A296" i="3" s="1"/>
  <c r="B296" i="3" s="1"/>
  <c r="J296" i="3"/>
  <c r="K296" i="3" s="1"/>
  <c r="L296" i="3" s="1"/>
  <c r="S284" i="3"/>
  <c r="T284" i="3" s="1"/>
  <c r="U284" i="3" s="1"/>
  <c r="C284" i="3" s="1"/>
  <c r="D284" i="3" s="1"/>
  <c r="P284" i="3"/>
  <c r="Q284" i="3" s="1"/>
  <c r="R284" i="3" s="1"/>
  <c r="M284" i="3"/>
  <c r="N284" i="3" s="1"/>
  <c r="O284" i="3" s="1"/>
  <c r="A284" i="3" s="1"/>
  <c r="B284" i="3" s="1"/>
  <c r="J284" i="3"/>
  <c r="K284" i="3" s="1"/>
  <c r="L284" i="3" s="1"/>
  <c r="S272" i="3"/>
  <c r="T272" i="3" s="1"/>
  <c r="U272" i="3" s="1"/>
  <c r="C272" i="3" s="1"/>
  <c r="D272" i="3" s="1"/>
  <c r="P272" i="3"/>
  <c r="Q272" i="3" s="1"/>
  <c r="R272" i="3" s="1"/>
  <c r="M272" i="3"/>
  <c r="N272" i="3" s="1"/>
  <c r="O272" i="3" s="1"/>
  <c r="A272" i="3" s="1"/>
  <c r="B272" i="3" s="1"/>
  <c r="J272" i="3"/>
  <c r="K272" i="3" s="1"/>
  <c r="L272" i="3" s="1"/>
  <c r="S260" i="3"/>
  <c r="T260" i="3" s="1"/>
  <c r="U260" i="3" s="1"/>
  <c r="C260" i="3" s="1"/>
  <c r="D260" i="3" s="1"/>
  <c r="P260" i="3"/>
  <c r="Q260" i="3" s="1"/>
  <c r="R260" i="3" s="1"/>
  <c r="M260" i="3"/>
  <c r="N260" i="3" s="1"/>
  <c r="O260" i="3" s="1"/>
  <c r="A260" i="3" s="1"/>
  <c r="B260" i="3" s="1"/>
  <c r="J260" i="3"/>
  <c r="K260" i="3" s="1"/>
  <c r="L260" i="3" s="1"/>
  <c r="S248" i="3"/>
  <c r="T248" i="3" s="1"/>
  <c r="U248" i="3" s="1"/>
  <c r="C248" i="3" s="1"/>
  <c r="D248" i="3" s="1"/>
  <c r="P248" i="3"/>
  <c r="Q248" i="3" s="1"/>
  <c r="R248" i="3" s="1"/>
  <c r="M248" i="3"/>
  <c r="N248" i="3" s="1"/>
  <c r="O248" i="3" s="1"/>
  <c r="A248" i="3" s="1"/>
  <c r="B248" i="3" s="1"/>
  <c r="J248" i="3"/>
  <c r="K248" i="3" s="1"/>
  <c r="L248" i="3" s="1"/>
  <c r="S236" i="3"/>
  <c r="T236" i="3" s="1"/>
  <c r="U236" i="3" s="1"/>
  <c r="C236" i="3" s="1"/>
  <c r="D236" i="3" s="1"/>
  <c r="P236" i="3"/>
  <c r="Q236" i="3" s="1"/>
  <c r="R236" i="3" s="1"/>
  <c r="M236" i="3"/>
  <c r="N236" i="3" s="1"/>
  <c r="O236" i="3" s="1"/>
  <c r="A236" i="3" s="1"/>
  <c r="B236" i="3" s="1"/>
  <c r="J236" i="3"/>
  <c r="K236" i="3" s="1"/>
  <c r="L236" i="3" s="1"/>
  <c r="S224" i="3"/>
  <c r="T224" i="3" s="1"/>
  <c r="U224" i="3" s="1"/>
  <c r="C224" i="3" s="1"/>
  <c r="D224" i="3" s="1"/>
  <c r="P224" i="3"/>
  <c r="Q224" i="3" s="1"/>
  <c r="R224" i="3" s="1"/>
  <c r="M224" i="3"/>
  <c r="N224" i="3" s="1"/>
  <c r="O224" i="3" s="1"/>
  <c r="A224" i="3" s="1"/>
  <c r="B224" i="3" s="1"/>
  <c r="J224" i="3"/>
  <c r="K224" i="3" s="1"/>
  <c r="L224" i="3" s="1"/>
  <c r="S212" i="3"/>
  <c r="T212" i="3" s="1"/>
  <c r="U212" i="3" s="1"/>
  <c r="C212" i="3" s="1"/>
  <c r="D212" i="3" s="1"/>
  <c r="P212" i="3"/>
  <c r="Q212" i="3" s="1"/>
  <c r="R212" i="3" s="1"/>
  <c r="M212" i="3"/>
  <c r="N212" i="3" s="1"/>
  <c r="O212" i="3" s="1"/>
  <c r="A212" i="3" s="1"/>
  <c r="B212" i="3" s="1"/>
  <c r="J212" i="3"/>
  <c r="K212" i="3" s="1"/>
  <c r="L212" i="3" s="1"/>
  <c r="S200" i="3"/>
  <c r="T200" i="3" s="1"/>
  <c r="U200" i="3" s="1"/>
  <c r="C200" i="3" s="1"/>
  <c r="D200" i="3" s="1"/>
  <c r="P200" i="3"/>
  <c r="Q200" i="3" s="1"/>
  <c r="R200" i="3" s="1"/>
  <c r="G200" i="3" s="1"/>
  <c r="H200" i="3" s="1"/>
  <c r="M200" i="3"/>
  <c r="N200" i="3" s="1"/>
  <c r="O200" i="3" s="1"/>
  <c r="A200" i="3" s="1"/>
  <c r="B200" i="3" s="1"/>
  <c r="J200" i="3"/>
  <c r="K200" i="3" s="1"/>
  <c r="L200" i="3" s="1"/>
  <c r="S188" i="3"/>
  <c r="T188" i="3" s="1"/>
  <c r="U188" i="3" s="1"/>
  <c r="C188" i="3" s="1"/>
  <c r="D188" i="3" s="1"/>
  <c r="P188" i="3"/>
  <c r="Q188" i="3" s="1"/>
  <c r="R188" i="3" s="1"/>
  <c r="M188" i="3"/>
  <c r="N188" i="3" s="1"/>
  <c r="O188" i="3" s="1"/>
  <c r="A188" i="3" s="1"/>
  <c r="B188" i="3" s="1"/>
  <c r="J188" i="3"/>
  <c r="K188" i="3" s="1"/>
  <c r="L188" i="3" s="1"/>
  <c r="S176" i="3"/>
  <c r="T176" i="3" s="1"/>
  <c r="U176" i="3" s="1"/>
  <c r="C176" i="3" s="1"/>
  <c r="D176" i="3" s="1"/>
  <c r="P176" i="3"/>
  <c r="Q176" i="3" s="1"/>
  <c r="R176" i="3" s="1"/>
  <c r="M176" i="3"/>
  <c r="N176" i="3" s="1"/>
  <c r="O176" i="3" s="1"/>
  <c r="J176" i="3"/>
  <c r="K176" i="3" s="1"/>
  <c r="L176" i="3" s="1"/>
  <c r="S164" i="3"/>
  <c r="T164" i="3" s="1"/>
  <c r="U164" i="3" s="1"/>
  <c r="C164" i="3" s="1"/>
  <c r="D164" i="3" s="1"/>
  <c r="P164" i="3"/>
  <c r="Q164" i="3" s="1"/>
  <c r="R164" i="3" s="1"/>
  <c r="M164" i="3"/>
  <c r="N164" i="3" s="1"/>
  <c r="O164" i="3" s="1"/>
  <c r="A164" i="3" s="1"/>
  <c r="B164" i="3" s="1"/>
  <c r="J164" i="3"/>
  <c r="K164" i="3" s="1"/>
  <c r="L164" i="3" s="1"/>
  <c r="S152" i="3"/>
  <c r="T152" i="3" s="1"/>
  <c r="U152" i="3" s="1"/>
  <c r="C152" i="3" s="1"/>
  <c r="D152" i="3" s="1"/>
  <c r="P152" i="3"/>
  <c r="Q152" i="3" s="1"/>
  <c r="R152" i="3" s="1"/>
  <c r="G152" i="3" s="1"/>
  <c r="H152" i="3" s="1"/>
  <c r="M152" i="3"/>
  <c r="N152" i="3" s="1"/>
  <c r="O152" i="3" s="1"/>
  <c r="A152" i="3" s="1"/>
  <c r="B152" i="3" s="1"/>
  <c r="J152" i="3"/>
  <c r="K152" i="3" s="1"/>
  <c r="L152" i="3" s="1"/>
  <c r="S140" i="3"/>
  <c r="T140" i="3" s="1"/>
  <c r="U140" i="3" s="1"/>
  <c r="C140" i="3" s="1"/>
  <c r="D140" i="3" s="1"/>
  <c r="P140" i="3"/>
  <c r="Q140" i="3" s="1"/>
  <c r="R140" i="3" s="1"/>
  <c r="M140" i="3"/>
  <c r="N140" i="3" s="1"/>
  <c r="O140" i="3" s="1"/>
  <c r="A140" i="3" s="1"/>
  <c r="B140" i="3" s="1"/>
  <c r="J140" i="3"/>
  <c r="K140" i="3" s="1"/>
  <c r="L140" i="3" s="1"/>
  <c r="S128" i="3"/>
  <c r="T128" i="3" s="1"/>
  <c r="U128" i="3" s="1"/>
  <c r="C128" i="3" s="1"/>
  <c r="D128" i="3" s="1"/>
  <c r="P128" i="3"/>
  <c r="Q128" i="3" s="1"/>
  <c r="R128" i="3" s="1"/>
  <c r="M128" i="3"/>
  <c r="N128" i="3" s="1"/>
  <c r="O128" i="3" s="1"/>
  <c r="J128" i="3"/>
  <c r="K128" i="3" s="1"/>
  <c r="L128" i="3" s="1"/>
  <c r="S116" i="3"/>
  <c r="T116" i="3" s="1"/>
  <c r="U116" i="3" s="1"/>
  <c r="C116" i="3" s="1"/>
  <c r="D116" i="3" s="1"/>
  <c r="P116" i="3"/>
  <c r="Q116" i="3" s="1"/>
  <c r="R116" i="3" s="1"/>
  <c r="M116" i="3"/>
  <c r="N116" i="3" s="1"/>
  <c r="O116" i="3" s="1"/>
  <c r="A116" i="3" s="1"/>
  <c r="B116" i="3" s="1"/>
  <c r="J116" i="3"/>
  <c r="K116" i="3" s="1"/>
  <c r="L116" i="3" s="1"/>
  <c r="S102" i="3"/>
  <c r="T102" i="3" s="1"/>
  <c r="U102" i="3" s="1"/>
  <c r="P102" i="3"/>
  <c r="Q102" i="3" s="1"/>
  <c r="R102" i="3" s="1"/>
  <c r="G102" i="3" s="1"/>
  <c r="H102" i="3" s="1"/>
  <c r="M102" i="3"/>
  <c r="N102" i="3" s="1"/>
  <c r="O102" i="3" s="1"/>
  <c r="A102" i="3" s="1"/>
  <c r="B102" i="3" s="1"/>
  <c r="J102" i="3"/>
  <c r="K102" i="3" s="1"/>
  <c r="L102" i="3" s="1"/>
  <c r="L481" i="3"/>
  <c r="L329" i="3"/>
  <c r="J108" i="3"/>
  <c r="K108" i="3" s="1"/>
  <c r="L108" i="3" s="1"/>
  <c r="J106" i="3"/>
  <c r="K106" i="3" s="1"/>
  <c r="L106" i="3" s="1"/>
  <c r="J104" i="3"/>
  <c r="K104" i="3" s="1"/>
  <c r="L104" i="3" s="1"/>
  <c r="AL481" i="3"/>
  <c r="AI481" i="3"/>
  <c r="AF481" i="3"/>
  <c r="AC481" i="3"/>
  <c r="Z481" i="3"/>
  <c r="Y481" i="3"/>
  <c r="U481" i="3"/>
  <c r="C481" i="3" s="1"/>
  <c r="D481" i="3" s="1"/>
  <c r="R481" i="3"/>
  <c r="O481" i="3"/>
  <c r="A481" i="3" s="1"/>
  <c r="B481" i="3" s="1"/>
  <c r="J412" i="3"/>
  <c r="K412" i="3" s="1"/>
  <c r="AL479" i="3"/>
  <c r="AI479" i="3"/>
  <c r="AF479" i="3"/>
  <c r="AC479" i="3"/>
  <c r="Z479" i="3"/>
  <c r="Y479" i="3"/>
  <c r="U479" i="3"/>
  <c r="C479" i="3" s="1"/>
  <c r="D479" i="3" s="1"/>
  <c r="R479" i="3"/>
  <c r="O479" i="3"/>
  <c r="A479" i="3" s="1"/>
  <c r="B479" i="3" s="1"/>
  <c r="L479" i="3"/>
  <c r="AJ478" i="3"/>
  <c r="AK478" i="3" s="1"/>
  <c r="AL478" i="3" s="1"/>
  <c r="AG478" i="3"/>
  <c r="AH478" i="3" s="1"/>
  <c r="AI478" i="3" s="1"/>
  <c r="AD478" i="3"/>
  <c r="AE478" i="3" s="1"/>
  <c r="AF478" i="3" s="1"/>
  <c r="AA478" i="3"/>
  <c r="AB478" i="3" s="1"/>
  <c r="AC478" i="3" s="1"/>
  <c r="W478" i="3"/>
  <c r="X478" i="3" s="1"/>
  <c r="Z478" i="3" s="1"/>
  <c r="Y478" i="3"/>
  <c r="S478" i="3"/>
  <c r="T478" i="3" s="1"/>
  <c r="P478" i="3"/>
  <c r="Q478" i="3" s="1"/>
  <c r="M478" i="3"/>
  <c r="N478" i="3" s="1"/>
  <c r="A478" i="3" s="1"/>
  <c r="B478" i="3" s="1"/>
  <c r="J478" i="3"/>
  <c r="K478" i="3" s="1"/>
  <c r="AL477" i="3"/>
  <c r="AI477" i="3"/>
  <c r="AF477" i="3"/>
  <c r="AC477" i="3"/>
  <c r="Z477" i="3"/>
  <c r="Y477" i="3"/>
  <c r="U477" i="3"/>
  <c r="C477" i="3" s="1"/>
  <c r="D477" i="3" s="1"/>
  <c r="R477" i="3"/>
  <c r="O477" i="3"/>
  <c r="A477" i="3" s="1"/>
  <c r="B477" i="3" s="1"/>
  <c r="L477" i="3"/>
  <c r="AL475" i="3"/>
  <c r="AI475" i="3"/>
  <c r="AF475" i="3"/>
  <c r="AC475" i="3"/>
  <c r="Z475" i="3"/>
  <c r="Y475" i="3"/>
  <c r="U475" i="3"/>
  <c r="C475" i="3" s="1"/>
  <c r="D475" i="3" s="1"/>
  <c r="R475" i="3"/>
  <c r="O475" i="3"/>
  <c r="A475" i="3" s="1"/>
  <c r="B475" i="3" s="1"/>
  <c r="L475" i="3"/>
  <c r="AJ474" i="3"/>
  <c r="AK474" i="3" s="1"/>
  <c r="AL474" i="3" s="1"/>
  <c r="AG474" i="3"/>
  <c r="AH474" i="3" s="1"/>
  <c r="AI474" i="3" s="1"/>
  <c r="AD474" i="3"/>
  <c r="AE474" i="3" s="1"/>
  <c r="AF474" i="3" s="1"/>
  <c r="AA474" i="3"/>
  <c r="AB474" i="3" s="1"/>
  <c r="AC474" i="3" s="1"/>
  <c r="W474" i="3"/>
  <c r="X474" i="3" s="1"/>
  <c r="Z474" i="3" s="1"/>
  <c r="Y474" i="3"/>
  <c r="S474" i="3"/>
  <c r="T474" i="3" s="1"/>
  <c r="P474" i="3"/>
  <c r="Q474" i="3" s="1"/>
  <c r="M474" i="3"/>
  <c r="N474" i="3" s="1"/>
  <c r="J474" i="3"/>
  <c r="K474" i="3" s="1"/>
  <c r="AL473" i="3"/>
  <c r="AI473" i="3"/>
  <c r="AF473" i="3"/>
  <c r="AC473" i="3"/>
  <c r="Z473" i="3"/>
  <c r="Y473" i="3"/>
  <c r="U473" i="3"/>
  <c r="C473" i="3" s="1"/>
  <c r="D473" i="3" s="1"/>
  <c r="R473" i="3"/>
  <c r="O473" i="3"/>
  <c r="A473" i="3" s="1"/>
  <c r="B473" i="3" s="1"/>
  <c r="L473" i="3"/>
  <c r="AJ472" i="3"/>
  <c r="AK472" i="3" s="1"/>
  <c r="AL472" i="3" s="1"/>
  <c r="AG472" i="3"/>
  <c r="AH472" i="3" s="1"/>
  <c r="AI472" i="3" s="1"/>
  <c r="AD472" i="3"/>
  <c r="AE472" i="3" s="1"/>
  <c r="AF472" i="3" s="1"/>
  <c r="AA472" i="3"/>
  <c r="AB472" i="3" s="1"/>
  <c r="AC472" i="3" s="1"/>
  <c r="W472" i="3"/>
  <c r="X472" i="3" s="1"/>
  <c r="Z472" i="3" s="1"/>
  <c r="Y472" i="3"/>
  <c r="S472" i="3"/>
  <c r="T472" i="3" s="1"/>
  <c r="P472" i="3"/>
  <c r="Q472" i="3" s="1"/>
  <c r="R472" i="3" s="1"/>
  <c r="M472" i="3"/>
  <c r="N472" i="3" s="1"/>
  <c r="J472" i="3"/>
  <c r="K472" i="3" s="1"/>
  <c r="AL471" i="3"/>
  <c r="AI471" i="3"/>
  <c r="AF471" i="3"/>
  <c r="AC471" i="3"/>
  <c r="Z471" i="3"/>
  <c r="Y471" i="3"/>
  <c r="U471" i="3"/>
  <c r="C471" i="3" s="1"/>
  <c r="D471" i="3" s="1"/>
  <c r="R471" i="3"/>
  <c r="O471" i="3"/>
  <c r="A471" i="3" s="1"/>
  <c r="B471" i="3" s="1"/>
  <c r="L471" i="3"/>
  <c r="AJ470" i="3"/>
  <c r="AK470" i="3" s="1"/>
  <c r="AL470" i="3" s="1"/>
  <c r="AG470" i="3"/>
  <c r="AH470" i="3" s="1"/>
  <c r="AI470" i="3" s="1"/>
  <c r="AD470" i="3"/>
  <c r="AE470" i="3" s="1"/>
  <c r="AF470" i="3" s="1"/>
  <c r="AA470" i="3"/>
  <c r="AB470" i="3" s="1"/>
  <c r="AC470" i="3" s="1"/>
  <c r="W470" i="3"/>
  <c r="X470" i="3" s="1"/>
  <c r="Z470" i="3" s="1"/>
  <c r="Y470" i="3"/>
  <c r="S470" i="3"/>
  <c r="T470" i="3" s="1"/>
  <c r="U470" i="3" s="1"/>
  <c r="P470" i="3"/>
  <c r="Q470" i="3" s="1"/>
  <c r="M470" i="3"/>
  <c r="N470" i="3" s="1"/>
  <c r="A470" i="3" s="1"/>
  <c r="B470" i="3" s="1"/>
  <c r="J470" i="3"/>
  <c r="K470" i="3" s="1"/>
  <c r="AL469" i="3"/>
  <c r="AI469" i="3"/>
  <c r="AF469" i="3"/>
  <c r="AC469" i="3"/>
  <c r="Z469" i="3"/>
  <c r="Y469" i="3"/>
  <c r="U469" i="3"/>
  <c r="C469" i="3" s="1"/>
  <c r="D469" i="3" s="1"/>
  <c r="R469" i="3"/>
  <c r="O469" i="3"/>
  <c r="A469" i="3" s="1"/>
  <c r="B469" i="3" s="1"/>
  <c r="L469" i="3"/>
  <c r="AJ468" i="3"/>
  <c r="AK468" i="3" s="1"/>
  <c r="AL468" i="3" s="1"/>
  <c r="AG468" i="3"/>
  <c r="AH468" i="3" s="1"/>
  <c r="AI468" i="3" s="1"/>
  <c r="AD468" i="3"/>
  <c r="AE468" i="3" s="1"/>
  <c r="AF468" i="3" s="1"/>
  <c r="AA468" i="3"/>
  <c r="AB468" i="3" s="1"/>
  <c r="AC468" i="3" s="1"/>
  <c r="W468" i="3"/>
  <c r="X468" i="3" s="1"/>
  <c r="Z468" i="3" s="1"/>
  <c r="Y468" i="3"/>
  <c r="S468" i="3"/>
  <c r="T468" i="3" s="1"/>
  <c r="C468" i="3" s="1"/>
  <c r="D468" i="3" s="1"/>
  <c r="P468" i="3"/>
  <c r="Q468" i="3" s="1"/>
  <c r="M468" i="3"/>
  <c r="N468" i="3" s="1"/>
  <c r="O468" i="3" s="1"/>
  <c r="J468" i="3"/>
  <c r="K468" i="3" s="1"/>
  <c r="AL467" i="3"/>
  <c r="AI467" i="3"/>
  <c r="AF467" i="3"/>
  <c r="AC467" i="3"/>
  <c r="Z467" i="3"/>
  <c r="Y467" i="3"/>
  <c r="U467" i="3"/>
  <c r="C467" i="3" s="1"/>
  <c r="D467" i="3" s="1"/>
  <c r="R467" i="3"/>
  <c r="O467" i="3"/>
  <c r="A467" i="3" s="1"/>
  <c r="B467" i="3" s="1"/>
  <c r="L467" i="3"/>
  <c r="AJ466" i="3"/>
  <c r="AK466" i="3" s="1"/>
  <c r="AL466" i="3" s="1"/>
  <c r="AG466" i="3"/>
  <c r="AH466" i="3" s="1"/>
  <c r="AI466" i="3" s="1"/>
  <c r="AD466" i="3"/>
  <c r="AE466" i="3" s="1"/>
  <c r="AF466" i="3" s="1"/>
  <c r="AA466" i="3"/>
  <c r="AB466" i="3" s="1"/>
  <c r="AC466" i="3" s="1"/>
  <c r="W466" i="3"/>
  <c r="X466" i="3" s="1"/>
  <c r="Z466" i="3" s="1"/>
  <c r="Y466" i="3"/>
  <c r="S466" i="3"/>
  <c r="T466" i="3" s="1"/>
  <c r="P466" i="3"/>
  <c r="Q466" i="3" s="1"/>
  <c r="R466" i="3" s="1"/>
  <c r="M466" i="3"/>
  <c r="N466" i="3" s="1"/>
  <c r="J466" i="3"/>
  <c r="K466" i="3" s="1"/>
  <c r="AL465" i="3"/>
  <c r="AI465" i="3"/>
  <c r="AF465" i="3"/>
  <c r="AC465" i="3"/>
  <c r="Z465" i="3"/>
  <c r="Y465" i="3"/>
  <c r="U465" i="3"/>
  <c r="C465" i="3" s="1"/>
  <c r="D465" i="3" s="1"/>
  <c r="R465" i="3"/>
  <c r="O465" i="3"/>
  <c r="A465" i="3" s="1"/>
  <c r="B465" i="3" s="1"/>
  <c r="L465" i="3"/>
  <c r="AL463" i="3"/>
  <c r="AI463" i="3"/>
  <c r="AF463" i="3"/>
  <c r="AC463" i="3"/>
  <c r="Z463" i="3"/>
  <c r="Y463" i="3"/>
  <c r="U463" i="3"/>
  <c r="R463" i="3"/>
  <c r="O463" i="3"/>
  <c r="A463" i="3" s="1"/>
  <c r="B463" i="3" s="1"/>
  <c r="L463" i="3"/>
  <c r="C463" i="3"/>
  <c r="D463" i="3" s="1"/>
  <c r="AJ462" i="3"/>
  <c r="AK462" i="3" s="1"/>
  <c r="AL462" i="3" s="1"/>
  <c r="AG462" i="3"/>
  <c r="AH462" i="3" s="1"/>
  <c r="AI462" i="3" s="1"/>
  <c r="AD462" i="3"/>
  <c r="AE462" i="3" s="1"/>
  <c r="AF462" i="3" s="1"/>
  <c r="AA462" i="3"/>
  <c r="AB462" i="3" s="1"/>
  <c r="AC462" i="3" s="1"/>
  <c r="W462" i="3"/>
  <c r="X462" i="3" s="1"/>
  <c r="Z462" i="3" s="1"/>
  <c r="Y462" i="3"/>
  <c r="S462" i="3"/>
  <c r="T462" i="3" s="1"/>
  <c r="P462" i="3"/>
  <c r="Q462" i="3" s="1"/>
  <c r="M462" i="3"/>
  <c r="N462" i="3" s="1"/>
  <c r="J462" i="3"/>
  <c r="K462" i="3" s="1"/>
  <c r="AL461" i="3"/>
  <c r="AI461" i="3"/>
  <c r="AF461" i="3"/>
  <c r="AC461" i="3"/>
  <c r="Z461" i="3"/>
  <c r="Y461" i="3"/>
  <c r="U461" i="3"/>
  <c r="C461" i="3" s="1"/>
  <c r="D461" i="3" s="1"/>
  <c r="R461" i="3"/>
  <c r="O461" i="3"/>
  <c r="A461" i="3" s="1"/>
  <c r="B461" i="3" s="1"/>
  <c r="L461" i="3"/>
  <c r="AL459" i="3"/>
  <c r="AI459" i="3"/>
  <c r="AF459" i="3"/>
  <c r="AC459" i="3"/>
  <c r="Z459" i="3"/>
  <c r="Y459" i="3"/>
  <c r="U459" i="3"/>
  <c r="R459" i="3"/>
  <c r="O459" i="3"/>
  <c r="A459" i="3" s="1"/>
  <c r="B459" i="3" s="1"/>
  <c r="L459" i="3"/>
  <c r="C459" i="3"/>
  <c r="D459" i="3" s="1"/>
  <c r="AJ458" i="3"/>
  <c r="AK458" i="3" s="1"/>
  <c r="AL458" i="3" s="1"/>
  <c r="AG458" i="3"/>
  <c r="AH458" i="3" s="1"/>
  <c r="AI458" i="3" s="1"/>
  <c r="AD458" i="3"/>
  <c r="AE458" i="3" s="1"/>
  <c r="AF458" i="3" s="1"/>
  <c r="AA458" i="3"/>
  <c r="AB458" i="3" s="1"/>
  <c r="AC458" i="3" s="1"/>
  <c r="W458" i="3"/>
  <c r="X458" i="3" s="1"/>
  <c r="Z458" i="3" s="1"/>
  <c r="Y458" i="3"/>
  <c r="S458" i="3"/>
  <c r="T458" i="3" s="1"/>
  <c r="U458" i="3" s="1"/>
  <c r="P458" i="3"/>
  <c r="Q458" i="3" s="1"/>
  <c r="R458" i="3" s="1"/>
  <c r="M458" i="3"/>
  <c r="N458" i="3" s="1"/>
  <c r="A458" i="3" s="1"/>
  <c r="B458" i="3" s="1"/>
  <c r="J458" i="3"/>
  <c r="K458" i="3" s="1"/>
  <c r="L458" i="3" s="1"/>
  <c r="AL457" i="3"/>
  <c r="AI457" i="3"/>
  <c r="AF457" i="3"/>
  <c r="AC457" i="3"/>
  <c r="Z457" i="3"/>
  <c r="Y457" i="3"/>
  <c r="U457" i="3"/>
  <c r="R457" i="3"/>
  <c r="O457" i="3"/>
  <c r="A457" i="3" s="1"/>
  <c r="B457" i="3" s="1"/>
  <c r="L457" i="3"/>
  <c r="C457" i="3"/>
  <c r="D457" i="3" s="1"/>
  <c r="AJ456" i="3"/>
  <c r="AK456" i="3" s="1"/>
  <c r="AL456" i="3" s="1"/>
  <c r="AG456" i="3"/>
  <c r="AH456" i="3" s="1"/>
  <c r="AI456" i="3" s="1"/>
  <c r="AD456" i="3"/>
  <c r="AE456" i="3" s="1"/>
  <c r="AF456" i="3" s="1"/>
  <c r="AA456" i="3"/>
  <c r="AB456" i="3" s="1"/>
  <c r="AC456" i="3" s="1"/>
  <c r="W456" i="3"/>
  <c r="X456" i="3" s="1"/>
  <c r="Z456" i="3" s="1"/>
  <c r="Y456" i="3"/>
  <c r="S456" i="3"/>
  <c r="T456" i="3" s="1"/>
  <c r="P456" i="3"/>
  <c r="Q456" i="3" s="1"/>
  <c r="M456" i="3"/>
  <c r="N456" i="3" s="1"/>
  <c r="O456" i="3" s="1"/>
  <c r="J456" i="3"/>
  <c r="K456" i="3" s="1"/>
  <c r="AL455" i="3"/>
  <c r="AI455" i="3"/>
  <c r="AF455" i="3"/>
  <c r="AC455" i="3"/>
  <c r="Z455" i="3"/>
  <c r="Y455" i="3"/>
  <c r="U455" i="3"/>
  <c r="C455" i="3" s="1"/>
  <c r="D455" i="3" s="1"/>
  <c r="R455" i="3"/>
  <c r="O455" i="3"/>
  <c r="A455" i="3" s="1"/>
  <c r="B455" i="3" s="1"/>
  <c r="L455" i="3"/>
  <c r="AJ454" i="3"/>
  <c r="AK454" i="3" s="1"/>
  <c r="AL454" i="3" s="1"/>
  <c r="AG454" i="3"/>
  <c r="AH454" i="3" s="1"/>
  <c r="AI454" i="3" s="1"/>
  <c r="AD454" i="3"/>
  <c r="AE454" i="3" s="1"/>
  <c r="AF454" i="3" s="1"/>
  <c r="AA454" i="3"/>
  <c r="AB454" i="3" s="1"/>
  <c r="AC454" i="3" s="1"/>
  <c r="W454" i="3"/>
  <c r="X454" i="3" s="1"/>
  <c r="Z454" i="3" s="1"/>
  <c r="Y454" i="3"/>
  <c r="S454" i="3"/>
  <c r="T454" i="3" s="1"/>
  <c r="P454" i="3"/>
  <c r="Q454" i="3" s="1"/>
  <c r="R454" i="3" s="1"/>
  <c r="M454" i="3"/>
  <c r="N454" i="3" s="1"/>
  <c r="J454" i="3"/>
  <c r="K454" i="3" s="1"/>
  <c r="AL453" i="3"/>
  <c r="AI453" i="3"/>
  <c r="AF453" i="3"/>
  <c r="AC453" i="3"/>
  <c r="Z453" i="3"/>
  <c r="Y453" i="3"/>
  <c r="U453" i="3"/>
  <c r="C453" i="3" s="1"/>
  <c r="D453" i="3" s="1"/>
  <c r="R453" i="3"/>
  <c r="G453" i="3" s="1"/>
  <c r="H453" i="3" s="1"/>
  <c r="O453" i="3"/>
  <c r="A453" i="3" s="1"/>
  <c r="B453" i="3" s="1"/>
  <c r="L453" i="3"/>
  <c r="AJ452" i="3"/>
  <c r="AK452" i="3" s="1"/>
  <c r="AL452" i="3" s="1"/>
  <c r="AG452" i="3"/>
  <c r="AH452" i="3" s="1"/>
  <c r="AI452" i="3" s="1"/>
  <c r="AD452" i="3"/>
  <c r="AE452" i="3" s="1"/>
  <c r="AF452" i="3" s="1"/>
  <c r="AA452" i="3"/>
  <c r="AB452" i="3" s="1"/>
  <c r="AC452" i="3" s="1"/>
  <c r="W452" i="3"/>
  <c r="X452" i="3" s="1"/>
  <c r="Z452" i="3" s="1"/>
  <c r="Y452" i="3"/>
  <c r="S452" i="3"/>
  <c r="T452" i="3" s="1"/>
  <c r="P452" i="3"/>
  <c r="Q452" i="3" s="1"/>
  <c r="M452" i="3"/>
  <c r="N452" i="3" s="1"/>
  <c r="A452" i="3" s="1"/>
  <c r="B452" i="3" s="1"/>
  <c r="J452" i="3"/>
  <c r="K452" i="3" s="1"/>
  <c r="L452" i="3" s="1"/>
  <c r="AL451" i="3"/>
  <c r="AI451" i="3"/>
  <c r="AF451" i="3"/>
  <c r="AC451" i="3"/>
  <c r="Z451" i="3"/>
  <c r="Y451" i="3"/>
  <c r="U451" i="3"/>
  <c r="C451" i="3" s="1"/>
  <c r="D451" i="3" s="1"/>
  <c r="R451" i="3"/>
  <c r="O451" i="3"/>
  <c r="A451" i="3" s="1"/>
  <c r="B451" i="3" s="1"/>
  <c r="L451" i="3"/>
  <c r="AJ450" i="3"/>
  <c r="AK450" i="3" s="1"/>
  <c r="AL450" i="3" s="1"/>
  <c r="AG450" i="3"/>
  <c r="AH450" i="3" s="1"/>
  <c r="AI450" i="3" s="1"/>
  <c r="AD450" i="3"/>
  <c r="AE450" i="3" s="1"/>
  <c r="AF450" i="3" s="1"/>
  <c r="AA450" i="3"/>
  <c r="AB450" i="3" s="1"/>
  <c r="AC450" i="3" s="1"/>
  <c r="W450" i="3"/>
  <c r="X450" i="3" s="1"/>
  <c r="Z450" i="3" s="1"/>
  <c r="Y450" i="3"/>
  <c r="S450" i="3"/>
  <c r="T450" i="3" s="1"/>
  <c r="P450" i="3"/>
  <c r="Q450" i="3" s="1"/>
  <c r="R450" i="3" s="1"/>
  <c r="M450" i="3"/>
  <c r="N450" i="3" s="1"/>
  <c r="A450" i="3" s="1"/>
  <c r="B450" i="3" s="1"/>
  <c r="J450" i="3"/>
  <c r="K450" i="3" s="1"/>
  <c r="L450" i="3" s="1"/>
  <c r="AL449" i="3"/>
  <c r="AI449" i="3"/>
  <c r="AF449" i="3"/>
  <c r="AC449" i="3"/>
  <c r="Z449" i="3"/>
  <c r="Y449" i="3"/>
  <c r="U449" i="3"/>
  <c r="R449" i="3"/>
  <c r="G449" i="3" s="1"/>
  <c r="H449" i="3" s="1"/>
  <c r="O449" i="3"/>
  <c r="A449" i="3" s="1"/>
  <c r="B449" i="3" s="1"/>
  <c r="L449" i="3"/>
  <c r="C449" i="3"/>
  <c r="D449" i="3" s="1"/>
  <c r="AL447" i="3"/>
  <c r="AI447" i="3"/>
  <c r="AF447" i="3"/>
  <c r="AC447" i="3"/>
  <c r="Z447" i="3"/>
  <c r="Y447" i="3"/>
  <c r="U447" i="3"/>
  <c r="C447" i="3" s="1"/>
  <c r="D447" i="3" s="1"/>
  <c r="R447" i="3"/>
  <c r="O447" i="3"/>
  <c r="A447" i="3" s="1"/>
  <c r="B447" i="3" s="1"/>
  <c r="L447" i="3"/>
  <c r="AJ446" i="3"/>
  <c r="AK446" i="3" s="1"/>
  <c r="AL446" i="3" s="1"/>
  <c r="AG446" i="3"/>
  <c r="AH446" i="3" s="1"/>
  <c r="AI446" i="3" s="1"/>
  <c r="AD446" i="3"/>
  <c r="AE446" i="3" s="1"/>
  <c r="AF446" i="3" s="1"/>
  <c r="AA446" i="3"/>
  <c r="AB446" i="3" s="1"/>
  <c r="AC446" i="3" s="1"/>
  <c r="W446" i="3"/>
  <c r="X446" i="3" s="1"/>
  <c r="Z446" i="3" s="1"/>
  <c r="Y446" i="3"/>
  <c r="S446" i="3"/>
  <c r="T446" i="3" s="1"/>
  <c r="P446" i="3"/>
  <c r="Q446" i="3" s="1"/>
  <c r="M446" i="3"/>
  <c r="N446" i="3" s="1"/>
  <c r="A446" i="3" s="1"/>
  <c r="B446" i="3" s="1"/>
  <c r="J446" i="3"/>
  <c r="K446" i="3" s="1"/>
  <c r="L446" i="3" s="1"/>
  <c r="AL445" i="3"/>
  <c r="AI445" i="3"/>
  <c r="AF445" i="3"/>
  <c r="AC445" i="3"/>
  <c r="Z445" i="3"/>
  <c r="Y445" i="3"/>
  <c r="U445" i="3"/>
  <c r="C445" i="3" s="1"/>
  <c r="D445" i="3" s="1"/>
  <c r="R445" i="3"/>
  <c r="O445" i="3"/>
  <c r="A445" i="3" s="1"/>
  <c r="B445" i="3" s="1"/>
  <c r="L445" i="3"/>
  <c r="AJ444" i="3"/>
  <c r="AK444" i="3" s="1"/>
  <c r="AL444" i="3" s="1"/>
  <c r="AG444" i="3"/>
  <c r="AH444" i="3" s="1"/>
  <c r="AI444" i="3" s="1"/>
  <c r="AD444" i="3"/>
  <c r="AE444" i="3" s="1"/>
  <c r="AF444" i="3" s="1"/>
  <c r="AA444" i="3"/>
  <c r="AB444" i="3" s="1"/>
  <c r="AC444" i="3" s="1"/>
  <c r="W444" i="3"/>
  <c r="X444" i="3" s="1"/>
  <c r="Z444" i="3" s="1"/>
  <c r="Y444" i="3"/>
  <c r="S444" i="3"/>
  <c r="T444" i="3" s="1"/>
  <c r="P444" i="3"/>
  <c r="Q444" i="3" s="1"/>
  <c r="R444" i="3" s="1"/>
  <c r="M444" i="3"/>
  <c r="N444" i="3" s="1"/>
  <c r="J444" i="3"/>
  <c r="K444" i="3" s="1"/>
  <c r="AL443" i="3"/>
  <c r="AI443" i="3"/>
  <c r="AF443" i="3"/>
  <c r="AC443" i="3"/>
  <c r="Z443" i="3"/>
  <c r="Y443" i="3"/>
  <c r="U443" i="3"/>
  <c r="C443" i="3" s="1"/>
  <c r="D443" i="3" s="1"/>
  <c r="R443" i="3"/>
  <c r="O443" i="3"/>
  <c r="A443" i="3" s="1"/>
  <c r="B443" i="3" s="1"/>
  <c r="L443" i="3"/>
  <c r="AJ442" i="3"/>
  <c r="AK442" i="3" s="1"/>
  <c r="AL442" i="3" s="1"/>
  <c r="AG442" i="3"/>
  <c r="AH442" i="3" s="1"/>
  <c r="AI442" i="3" s="1"/>
  <c r="AD442" i="3"/>
  <c r="AE442" i="3" s="1"/>
  <c r="AF442" i="3" s="1"/>
  <c r="AA442" i="3"/>
  <c r="AB442" i="3" s="1"/>
  <c r="AC442" i="3" s="1"/>
  <c r="W442" i="3"/>
  <c r="X442" i="3" s="1"/>
  <c r="Z442" i="3" s="1"/>
  <c r="Y442" i="3"/>
  <c r="S442" i="3"/>
  <c r="T442" i="3" s="1"/>
  <c r="U442" i="3" s="1"/>
  <c r="P442" i="3"/>
  <c r="Q442" i="3" s="1"/>
  <c r="M442" i="3"/>
  <c r="N442" i="3" s="1"/>
  <c r="J442" i="3"/>
  <c r="K442" i="3" s="1"/>
  <c r="AL441" i="3"/>
  <c r="AI441" i="3"/>
  <c r="AF441" i="3"/>
  <c r="AC441" i="3"/>
  <c r="Z441" i="3"/>
  <c r="Y441" i="3"/>
  <c r="U441" i="3"/>
  <c r="C441" i="3" s="1"/>
  <c r="D441" i="3" s="1"/>
  <c r="R441" i="3"/>
  <c r="O441" i="3"/>
  <c r="A441" i="3" s="1"/>
  <c r="B441" i="3" s="1"/>
  <c r="L441" i="3"/>
  <c r="AJ440" i="3"/>
  <c r="AK440" i="3" s="1"/>
  <c r="AL440" i="3" s="1"/>
  <c r="AG440" i="3"/>
  <c r="AH440" i="3" s="1"/>
  <c r="AI440" i="3" s="1"/>
  <c r="AD440" i="3"/>
  <c r="AE440" i="3" s="1"/>
  <c r="AF440" i="3" s="1"/>
  <c r="AA440" i="3"/>
  <c r="AB440" i="3" s="1"/>
  <c r="AC440" i="3" s="1"/>
  <c r="W440" i="3"/>
  <c r="X440" i="3" s="1"/>
  <c r="Z440" i="3" s="1"/>
  <c r="Y440" i="3"/>
  <c r="S440" i="3"/>
  <c r="T440" i="3" s="1"/>
  <c r="P440" i="3"/>
  <c r="Q440" i="3" s="1"/>
  <c r="R440" i="3" s="1"/>
  <c r="M440" i="3"/>
  <c r="N440" i="3" s="1"/>
  <c r="J440" i="3"/>
  <c r="K440" i="3" s="1"/>
  <c r="AL439" i="3"/>
  <c r="AI439" i="3"/>
  <c r="AF439" i="3"/>
  <c r="AC439" i="3"/>
  <c r="Z439" i="3"/>
  <c r="Y439" i="3"/>
  <c r="U439" i="3"/>
  <c r="C439" i="3" s="1"/>
  <c r="D439" i="3" s="1"/>
  <c r="R439" i="3"/>
  <c r="O439" i="3"/>
  <c r="A439" i="3" s="1"/>
  <c r="B439" i="3" s="1"/>
  <c r="L439" i="3"/>
  <c r="AJ438" i="3"/>
  <c r="AK438" i="3" s="1"/>
  <c r="AL438" i="3" s="1"/>
  <c r="AG438" i="3"/>
  <c r="AH438" i="3" s="1"/>
  <c r="AI438" i="3" s="1"/>
  <c r="AD438" i="3"/>
  <c r="AE438" i="3" s="1"/>
  <c r="AF438" i="3" s="1"/>
  <c r="AA438" i="3"/>
  <c r="AB438" i="3" s="1"/>
  <c r="AC438" i="3" s="1"/>
  <c r="W438" i="3"/>
  <c r="X438" i="3" s="1"/>
  <c r="Z438" i="3" s="1"/>
  <c r="Y438" i="3"/>
  <c r="S438" i="3"/>
  <c r="T438" i="3" s="1"/>
  <c r="P438" i="3"/>
  <c r="Q438" i="3" s="1"/>
  <c r="M438" i="3"/>
  <c r="N438" i="3" s="1"/>
  <c r="O438" i="3" s="1"/>
  <c r="J438" i="3"/>
  <c r="K438" i="3" s="1"/>
  <c r="AL437" i="3"/>
  <c r="AI437" i="3"/>
  <c r="AF437" i="3"/>
  <c r="AC437" i="3"/>
  <c r="Z437" i="3"/>
  <c r="Y437" i="3"/>
  <c r="U437" i="3"/>
  <c r="C437" i="3" s="1"/>
  <c r="D437" i="3" s="1"/>
  <c r="R437" i="3"/>
  <c r="O437" i="3"/>
  <c r="A437" i="3" s="1"/>
  <c r="B437" i="3" s="1"/>
  <c r="L437" i="3"/>
  <c r="AL435" i="3"/>
  <c r="AI435" i="3"/>
  <c r="AF435" i="3"/>
  <c r="AC435" i="3"/>
  <c r="Z435" i="3"/>
  <c r="Y435" i="3"/>
  <c r="U435" i="3"/>
  <c r="C435" i="3" s="1"/>
  <c r="D435" i="3" s="1"/>
  <c r="R435" i="3"/>
  <c r="O435" i="3"/>
  <c r="A435" i="3" s="1"/>
  <c r="B435" i="3" s="1"/>
  <c r="L435" i="3"/>
  <c r="AJ434" i="3"/>
  <c r="AK434" i="3" s="1"/>
  <c r="AL434" i="3" s="1"/>
  <c r="AG434" i="3"/>
  <c r="AH434" i="3" s="1"/>
  <c r="AI434" i="3" s="1"/>
  <c r="AD434" i="3"/>
  <c r="AE434" i="3" s="1"/>
  <c r="AF434" i="3" s="1"/>
  <c r="AA434" i="3"/>
  <c r="AB434" i="3" s="1"/>
  <c r="AC434" i="3" s="1"/>
  <c r="W434" i="3"/>
  <c r="X434" i="3" s="1"/>
  <c r="Z434" i="3" s="1"/>
  <c r="Y434" i="3"/>
  <c r="S434" i="3"/>
  <c r="T434" i="3" s="1"/>
  <c r="U434" i="3" s="1"/>
  <c r="P434" i="3"/>
  <c r="Q434" i="3" s="1"/>
  <c r="M434" i="3"/>
  <c r="N434" i="3" s="1"/>
  <c r="J434" i="3"/>
  <c r="K434" i="3" s="1"/>
  <c r="L434" i="3" s="1"/>
  <c r="AL433" i="3"/>
  <c r="AI433" i="3"/>
  <c r="AF433" i="3"/>
  <c r="AC433" i="3"/>
  <c r="Z433" i="3"/>
  <c r="Y433" i="3"/>
  <c r="U433" i="3"/>
  <c r="C433" i="3" s="1"/>
  <c r="D433" i="3" s="1"/>
  <c r="R433" i="3"/>
  <c r="O433" i="3"/>
  <c r="A433" i="3" s="1"/>
  <c r="B433" i="3" s="1"/>
  <c r="L433" i="3"/>
  <c r="AJ432" i="3"/>
  <c r="AK432" i="3" s="1"/>
  <c r="AL432" i="3" s="1"/>
  <c r="AG432" i="3"/>
  <c r="AH432" i="3" s="1"/>
  <c r="AI432" i="3" s="1"/>
  <c r="AD432" i="3"/>
  <c r="AE432" i="3" s="1"/>
  <c r="AF432" i="3" s="1"/>
  <c r="AA432" i="3"/>
  <c r="AB432" i="3" s="1"/>
  <c r="AC432" i="3" s="1"/>
  <c r="W432" i="3"/>
  <c r="X432" i="3" s="1"/>
  <c r="Z432" i="3" s="1"/>
  <c r="Y432" i="3"/>
  <c r="S432" i="3"/>
  <c r="T432" i="3" s="1"/>
  <c r="C432" i="3" s="1"/>
  <c r="D432" i="3" s="1"/>
  <c r="P432" i="3"/>
  <c r="Q432" i="3" s="1"/>
  <c r="R432" i="3" s="1"/>
  <c r="M432" i="3"/>
  <c r="N432" i="3" s="1"/>
  <c r="J432" i="3"/>
  <c r="K432" i="3" s="1"/>
  <c r="AL431" i="3"/>
  <c r="AI431" i="3"/>
  <c r="AF431" i="3"/>
  <c r="AC431" i="3"/>
  <c r="Z431" i="3"/>
  <c r="Y431" i="3"/>
  <c r="U431" i="3"/>
  <c r="C431" i="3" s="1"/>
  <c r="D431" i="3" s="1"/>
  <c r="R431" i="3"/>
  <c r="O431" i="3"/>
  <c r="A431" i="3" s="1"/>
  <c r="B431" i="3" s="1"/>
  <c r="L431" i="3"/>
  <c r="AJ430" i="3"/>
  <c r="AK430" i="3" s="1"/>
  <c r="AL430" i="3" s="1"/>
  <c r="AG430" i="3"/>
  <c r="AH430" i="3" s="1"/>
  <c r="AI430" i="3" s="1"/>
  <c r="AD430" i="3"/>
  <c r="AE430" i="3" s="1"/>
  <c r="AF430" i="3" s="1"/>
  <c r="AA430" i="3"/>
  <c r="AB430" i="3" s="1"/>
  <c r="AC430" i="3" s="1"/>
  <c r="W430" i="3"/>
  <c r="X430" i="3" s="1"/>
  <c r="Z430" i="3" s="1"/>
  <c r="Y430" i="3"/>
  <c r="S430" i="3"/>
  <c r="T430" i="3" s="1"/>
  <c r="P430" i="3"/>
  <c r="Q430" i="3" s="1"/>
  <c r="M430" i="3"/>
  <c r="N430" i="3" s="1"/>
  <c r="A430" i="3" s="1"/>
  <c r="B430" i="3" s="1"/>
  <c r="J430" i="3"/>
  <c r="K430" i="3" s="1"/>
  <c r="L430" i="3" s="1"/>
  <c r="AL429" i="3"/>
  <c r="AI429" i="3"/>
  <c r="AF429" i="3"/>
  <c r="AC429" i="3"/>
  <c r="Z429" i="3"/>
  <c r="Y429" i="3"/>
  <c r="U429" i="3"/>
  <c r="R429" i="3"/>
  <c r="O429" i="3"/>
  <c r="A429" i="3" s="1"/>
  <c r="B429" i="3" s="1"/>
  <c r="L429" i="3"/>
  <c r="C429" i="3"/>
  <c r="D429" i="3" s="1"/>
  <c r="AJ428" i="3"/>
  <c r="AK428" i="3" s="1"/>
  <c r="AL428" i="3" s="1"/>
  <c r="AG428" i="3"/>
  <c r="AH428" i="3" s="1"/>
  <c r="AI428" i="3" s="1"/>
  <c r="AD428" i="3"/>
  <c r="AE428" i="3" s="1"/>
  <c r="AF428" i="3" s="1"/>
  <c r="AA428" i="3"/>
  <c r="AB428" i="3" s="1"/>
  <c r="AC428" i="3" s="1"/>
  <c r="W428" i="3"/>
  <c r="X428" i="3" s="1"/>
  <c r="Z428" i="3" s="1"/>
  <c r="Y428" i="3"/>
  <c r="S428" i="3"/>
  <c r="T428" i="3" s="1"/>
  <c r="C428" i="3" s="1"/>
  <c r="D428" i="3" s="1"/>
  <c r="P428" i="3"/>
  <c r="Q428" i="3" s="1"/>
  <c r="R428" i="3" s="1"/>
  <c r="M428" i="3"/>
  <c r="N428" i="3" s="1"/>
  <c r="J428" i="3"/>
  <c r="K428" i="3" s="1"/>
  <c r="AL427" i="3"/>
  <c r="AI427" i="3"/>
  <c r="AF427" i="3"/>
  <c r="AC427" i="3"/>
  <c r="Z427" i="3"/>
  <c r="Y427" i="3"/>
  <c r="U427" i="3"/>
  <c r="C427" i="3" s="1"/>
  <c r="D427" i="3" s="1"/>
  <c r="R427" i="3"/>
  <c r="O427" i="3"/>
  <c r="A427" i="3" s="1"/>
  <c r="B427" i="3" s="1"/>
  <c r="L427" i="3"/>
  <c r="AJ426" i="3"/>
  <c r="AK426" i="3" s="1"/>
  <c r="AL426" i="3" s="1"/>
  <c r="AG426" i="3"/>
  <c r="AH426" i="3" s="1"/>
  <c r="AI426" i="3" s="1"/>
  <c r="AD426" i="3"/>
  <c r="AE426" i="3" s="1"/>
  <c r="AF426" i="3" s="1"/>
  <c r="AA426" i="3"/>
  <c r="AB426" i="3" s="1"/>
  <c r="AC426" i="3" s="1"/>
  <c r="W426" i="3"/>
  <c r="X426" i="3" s="1"/>
  <c r="Z426" i="3" s="1"/>
  <c r="Y426" i="3"/>
  <c r="S426" i="3"/>
  <c r="T426" i="3" s="1"/>
  <c r="P426" i="3"/>
  <c r="Q426" i="3" s="1"/>
  <c r="R426" i="3" s="1"/>
  <c r="M426" i="3"/>
  <c r="N426" i="3" s="1"/>
  <c r="O426" i="3" s="1"/>
  <c r="J426" i="3"/>
  <c r="K426" i="3" s="1"/>
  <c r="L426" i="3" s="1"/>
  <c r="AL425" i="3"/>
  <c r="AI425" i="3"/>
  <c r="AF425" i="3"/>
  <c r="AC425" i="3"/>
  <c r="Z425" i="3"/>
  <c r="Y425" i="3"/>
  <c r="U425" i="3"/>
  <c r="C425" i="3" s="1"/>
  <c r="D425" i="3" s="1"/>
  <c r="R425" i="3"/>
  <c r="O425" i="3"/>
  <c r="A425" i="3" s="1"/>
  <c r="B425" i="3" s="1"/>
  <c r="L425" i="3"/>
  <c r="AL423" i="3"/>
  <c r="AI423" i="3"/>
  <c r="AF423" i="3"/>
  <c r="AC423" i="3"/>
  <c r="Z423" i="3"/>
  <c r="Y423" i="3"/>
  <c r="U423" i="3"/>
  <c r="C423" i="3" s="1"/>
  <c r="D423" i="3" s="1"/>
  <c r="R423" i="3"/>
  <c r="O423" i="3"/>
  <c r="A423" i="3" s="1"/>
  <c r="B423" i="3" s="1"/>
  <c r="L423" i="3"/>
  <c r="AJ422" i="3"/>
  <c r="AK422" i="3" s="1"/>
  <c r="AL422" i="3" s="1"/>
  <c r="AG422" i="3"/>
  <c r="AH422" i="3" s="1"/>
  <c r="AI422" i="3" s="1"/>
  <c r="AD422" i="3"/>
  <c r="AE422" i="3" s="1"/>
  <c r="AF422" i="3" s="1"/>
  <c r="AA422" i="3"/>
  <c r="AB422" i="3" s="1"/>
  <c r="AC422" i="3" s="1"/>
  <c r="W422" i="3"/>
  <c r="X422" i="3" s="1"/>
  <c r="Z422" i="3" s="1"/>
  <c r="Y422" i="3"/>
  <c r="S422" i="3"/>
  <c r="T422" i="3" s="1"/>
  <c r="P422" i="3"/>
  <c r="Q422" i="3" s="1"/>
  <c r="M422" i="3"/>
  <c r="N422" i="3" s="1"/>
  <c r="J422" i="3"/>
  <c r="K422" i="3" s="1"/>
  <c r="AL421" i="3"/>
  <c r="AI421" i="3"/>
  <c r="AF421" i="3"/>
  <c r="AC421" i="3"/>
  <c r="Z421" i="3"/>
  <c r="Y421" i="3"/>
  <c r="U421" i="3"/>
  <c r="R421" i="3"/>
  <c r="O421" i="3"/>
  <c r="A421" i="3" s="1"/>
  <c r="B421" i="3" s="1"/>
  <c r="L421" i="3"/>
  <c r="C421" i="3"/>
  <c r="D421" i="3" s="1"/>
  <c r="AL419" i="3"/>
  <c r="AI419" i="3"/>
  <c r="AF419" i="3"/>
  <c r="AC419" i="3"/>
  <c r="Z419" i="3"/>
  <c r="Y419" i="3"/>
  <c r="U419" i="3"/>
  <c r="C419" i="3" s="1"/>
  <c r="D419" i="3" s="1"/>
  <c r="R419" i="3"/>
  <c r="O419" i="3"/>
  <c r="A419" i="3" s="1"/>
  <c r="B419" i="3" s="1"/>
  <c r="L419" i="3"/>
  <c r="AJ418" i="3"/>
  <c r="AK418" i="3" s="1"/>
  <c r="AL418" i="3" s="1"/>
  <c r="AG418" i="3"/>
  <c r="AH418" i="3" s="1"/>
  <c r="AI418" i="3" s="1"/>
  <c r="AD418" i="3"/>
  <c r="AE418" i="3" s="1"/>
  <c r="AF418" i="3" s="1"/>
  <c r="AA418" i="3"/>
  <c r="AB418" i="3" s="1"/>
  <c r="AC418" i="3" s="1"/>
  <c r="W418" i="3"/>
  <c r="X418" i="3" s="1"/>
  <c r="Z418" i="3" s="1"/>
  <c r="Y418" i="3"/>
  <c r="S418" i="3"/>
  <c r="T418" i="3" s="1"/>
  <c r="C418" i="3" s="1"/>
  <c r="D418" i="3" s="1"/>
  <c r="P418" i="3"/>
  <c r="Q418" i="3" s="1"/>
  <c r="R418" i="3" s="1"/>
  <c r="M418" i="3"/>
  <c r="N418" i="3" s="1"/>
  <c r="J418" i="3"/>
  <c r="K418" i="3" s="1"/>
  <c r="L418" i="3" s="1"/>
  <c r="AL417" i="3"/>
  <c r="AI417" i="3"/>
  <c r="AF417" i="3"/>
  <c r="AC417" i="3"/>
  <c r="Z417" i="3"/>
  <c r="Y417" i="3"/>
  <c r="U417" i="3"/>
  <c r="C417" i="3" s="1"/>
  <c r="D417" i="3" s="1"/>
  <c r="R417" i="3"/>
  <c r="O417" i="3"/>
  <c r="A417" i="3" s="1"/>
  <c r="B417" i="3" s="1"/>
  <c r="L417" i="3"/>
  <c r="AJ416" i="3"/>
  <c r="AK416" i="3" s="1"/>
  <c r="AL416" i="3" s="1"/>
  <c r="AG416" i="3"/>
  <c r="AH416" i="3" s="1"/>
  <c r="AI416" i="3" s="1"/>
  <c r="AD416" i="3"/>
  <c r="AE416" i="3" s="1"/>
  <c r="AF416" i="3" s="1"/>
  <c r="AA416" i="3"/>
  <c r="AB416" i="3"/>
  <c r="AC416" i="3" s="1"/>
  <c r="W416" i="3"/>
  <c r="X416" i="3" s="1"/>
  <c r="Z416" i="3" s="1"/>
  <c r="Y416" i="3"/>
  <c r="S416" i="3"/>
  <c r="T416" i="3" s="1"/>
  <c r="P416" i="3"/>
  <c r="Q416" i="3" s="1"/>
  <c r="M416" i="3"/>
  <c r="N416" i="3" s="1"/>
  <c r="J416" i="3"/>
  <c r="K416" i="3" s="1"/>
  <c r="L416" i="3" s="1"/>
  <c r="AL415" i="3"/>
  <c r="AI415" i="3"/>
  <c r="AF415" i="3"/>
  <c r="AC415" i="3"/>
  <c r="Z415" i="3"/>
  <c r="Y415" i="3"/>
  <c r="U415" i="3"/>
  <c r="C415" i="3" s="1"/>
  <c r="D415" i="3" s="1"/>
  <c r="R415" i="3"/>
  <c r="O415" i="3"/>
  <c r="A415" i="3" s="1"/>
  <c r="B415" i="3" s="1"/>
  <c r="L415" i="3"/>
  <c r="AJ414" i="3"/>
  <c r="AK414" i="3" s="1"/>
  <c r="AL414" i="3" s="1"/>
  <c r="AG414" i="3"/>
  <c r="AH414" i="3" s="1"/>
  <c r="AI414" i="3" s="1"/>
  <c r="AD414" i="3"/>
  <c r="AE414" i="3" s="1"/>
  <c r="AF414" i="3" s="1"/>
  <c r="AA414" i="3"/>
  <c r="AB414" i="3" s="1"/>
  <c r="AC414" i="3" s="1"/>
  <c r="W414" i="3"/>
  <c r="X414" i="3" s="1"/>
  <c r="Z414" i="3" s="1"/>
  <c r="Y414" i="3"/>
  <c r="S414" i="3"/>
  <c r="T414" i="3" s="1"/>
  <c r="P414" i="3"/>
  <c r="Q414" i="3" s="1"/>
  <c r="R414" i="3" s="1"/>
  <c r="M414" i="3"/>
  <c r="N414" i="3" s="1"/>
  <c r="A414" i="3" s="1"/>
  <c r="B414" i="3" s="1"/>
  <c r="J414" i="3"/>
  <c r="K414" i="3" s="1"/>
  <c r="L414" i="3" s="1"/>
  <c r="AL413" i="3"/>
  <c r="AI413" i="3"/>
  <c r="AF413" i="3"/>
  <c r="AC413" i="3"/>
  <c r="Z413" i="3"/>
  <c r="Y413" i="3"/>
  <c r="U413" i="3"/>
  <c r="C413" i="3" s="1"/>
  <c r="D413" i="3" s="1"/>
  <c r="R413" i="3"/>
  <c r="O413" i="3"/>
  <c r="A413" i="3" s="1"/>
  <c r="B413" i="3" s="1"/>
  <c r="L413" i="3"/>
  <c r="AJ412" i="3"/>
  <c r="AK412" i="3" s="1"/>
  <c r="AL412" i="3" s="1"/>
  <c r="AG412" i="3"/>
  <c r="AH412" i="3" s="1"/>
  <c r="AI412" i="3" s="1"/>
  <c r="AD412" i="3"/>
  <c r="AE412" i="3" s="1"/>
  <c r="AF412" i="3" s="1"/>
  <c r="AA412" i="3"/>
  <c r="AB412" i="3" s="1"/>
  <c r="AC412" i="3" s="1"/>
  <c r="W412" i="3"/>
  <c r="X412" i="3" s="1"/>
  <c r="Z412" i="3" s="1"/>
  <c r="Y412" i="3"/>
  <c r="S412" i="3"/>
  <c r="T412" i="3" s="1"/>
  <c r="P412" i="3"/>
  <c r="Q412" i="3" s="1"/>
  <c r="R412" i="3" s="1"/>
  <c r="M412" i="3"/>
  <c r="N412" i="3" s="1"/>
  <c r="AL411" i="3"/>
  <c r="AI411" i="3"/>
  <c r="AF411" i="3"/>
  <c r="AC411" i="3"/>
  <c r="Z411" i="3"/>
  <c r="Y411" i="3"/>
  <c r="U411" i="3"/>
  <c r="C411" i="3" s="1"/>
  <c r="D411" i="3" s="1"/>
  <c r="R411" i="3"/>
  <c r="O411" i="3"/>
  <c r="A411" i="3" s="1"/>
  <c r="B411" i="3" s="1"/>
  <c r="L411" i="3"/>
  <c r="AJ410" i="3"/>
  <c r="AK410" i="3" s="1"/>
  <c r="AL410" i="3" s="1"/>
  <c r="AG410" i="3"/>
  <c r="AH410" i="3" s="1"/>
  <c r="AI410" i="3" s="1"/>
  <c r="AD410" i="3"/>
  <c r="AE410" i="3" s="1"/>
  <c r="AF410" i="3" s="1"/>
  <c r="AA410" i="3"/>
  <c r="AB410" i="3" s="1"/>
  <c r="AC410" i="3" s="1"/>
  <c r="W410" i="3"/>
  <c r="X410" i="3" s="1"/>
  <c r="Z410" i="3" s="1"/>
  <c r="Y410" i="3"/>
  <c r="S410" i="3"/>
  <c r="T410" i="3" s="1"/>
  <c r="P410" i="3"/>
  <c r="Q410" i="3" s="1"/>
  <c r="R410" i="3" s="1"/>
  <c r="M410" i="3"/>
  <c r="N410" i="3" s="1"/>
  <c r="J410" i="3"/>
  <c r="K410" i="3" s="1"/>
  <c r="L410" i="3" s="1"/>
  <c r="AL409" i="3"/>
  <c r="AI409" i="3"/>
  <c r="AF409" i="3"/>
  <c r="AC409" i="3"/>
  <c r="Z409" i="3"/>
  <c r="Y409" i="3"/>
  <c r="U409" i="3"/>
  <c r="C409" i="3" s="1"/>
  <c r="D409" i="3" s="1"/>
  <c r="R409" i="3"/>
  <c r="O409" i="3"/>
  <c r="A409" i="3" s="1"/>
  <c r="B409" i="3" s="1"/>
  <c r="L409" i="3"/>
  <c r="AL407" i="3"/>
  <c r="AI407" i="3"/>
  <c r="AF407" i="3"/>
  <c r="AC407" i="3"/>
  <c r="Z407" i="3"/>
  <c r="Y407" i="3"/>
  <c r="U407" i="3"/>
  <c r="C407" i="3" s="1"/>
  <c r="D407" i="3" s="1"/>
  <c r="R407" i="3"/>
  <c r="G407" i="3" s="1"/>
  <c r="H407" i="3" s="1"/>
  <c r="O407" i="3"/>
  <c r="A407" i="3" s="1"/>
  <c r="B407" i="3" s="1"/>
  <c r="L407" i="3"/>
  <c r="AJ406" i="3"/>
  <c r="AK406" i="3" s="1"/>
  <c r="AL406" i="3" s="1"/>
  <c r="AG406" i="3"/>
  <c r="AH406" i="3" s="1"/>
  <c r="AI406" i="3" s="1"/>
  <c r="AD406" i="3"/>
  <c r="AE406" i="3" s="1"/>
  <c r="AF406" i="3" s="1"/>
  <c r="AA406" i="3"/>
  <c r="AB406" i="3" s="1"/>
  <c r="AC406" i="3" s="1"/>
  <c r="W406" i="3"/>
  <c r="X406" i="3" s="1"/>
  <c r="Z406" i="3" s="1"/>
  <c r="Y406" i="3"/>
  <c r="S406" i="3"/>
  <c r="T406" i="3" s="1"/>
  <c r="U406" i="3" s="1"/>
  <c r="P406" i="3"/>
  <c r="Q406" i="3" s="1"/>
  <c r="M406" i="3"/>
  <c r="N406" i="3" s="1"/>
  <c r="J406" i="3"/>
  <c r="K406" i="3" s="1"/>
  <c r="AL405" i="3"/>
  <c r="AI405" i="3"/>
  <c r="AF405" i="3"/>
  <c r="AC405" i="3"/>
  <c r="Z405" i="3"/>
  <c r="Y405" i="3"/>
  <c r="U405" i="3"/>
  <c r="C405" i="3" s="1"/>
  <c r="D405" i="3" s="1"/>
  <c r="R405" i="3"/>
  <c r="O405" i="3"/>
  <c r="A405" i="3" s="1"/>
  <c r="B405" i="3" s="1"/>
  <c r="L405" i="3"/>
  <c r="AJ404" i="3"/>
  <c r="AK404" i="3" s="1"/>
  <c r="AL404" i="3" s="1"/>
  <c r="AG404" i="3"/>
  <c r="AH404" i="3" s="1"/>
  <c r="AI404" i="3" s="1"/>
  <c r="AD404" i="3"/>
  <c r="AE404" i="3" s="1"/>
  <c r="AF404" i="3" s="1"/>
  <c r="AA404" i="3"/>
  <c r="AB404" i="3" s="1"/>
  <c r="AC404" i="3" s="1"/>
  <c r="W404" i="3"/>
  <c r="X404" i="3" s="1"/>
  <c r="Z404" i="3" s="1"/>
  <c r="Y404" i="3"/>
  <c r="S404" i="3"/>
  <c r="T404" i="3" s="1"/>
  <c r="C404" i="3" s="1"/>
  <c r="D404" i="3" s="1"/>
  <c r="P404" i="3"/>
  <c r="Q404" i="3" s="1"/>
  <c r="R404" i="3" s="1"/>
  <c r="M404" i="3"/>
  <c r="N404" i="3" s="1"/>
  <c r="J404" i="3"/>
  <c r="K404" i="3" s="1"/>
  <c r="AL403" i="3"/>
  <c r="AI403" i="3"/>
  <c r="AF403" i="3"/>
  <c r="AC403" i="3"/>
  <c r="Z403" i="3"/>
  <c r="Y403" i="3"/>
  <c r="U403" i="3"/>
  <c r="C403" i="3" s="1"/>
  <c r="D403" i="3" s="1"/>
  <c r="R403" i="3"/>
  <c r="O403" i="3"/>
  <c r="A403" i="3" s="1"/>
  <c r="B403" i="3" s="1"/>
  <c r="L403" i="3"/>
  <c r="AJ402" i="3"/>
  <c r="AK402" i="3" s="1"/>
  <c r="AL402" i="3" s="1"/>
  <c r="AG402" i="3"/>
  <c r="AH402" i="3" s="1"/>
  <c r="AI402" i="3" s="1"/>
  <c r="AD402" i="3"/>
  <c r="AE402" i="3" s="1"/>
  <c r="AF402" i="3" s="1"/>
  <c r="AA402" i="3"/>
  <c r="AB402" i="3" s="1"/>
  <c r="AC402" i="3" s="1"/>
  <c r="W402" i="3"/>
  <c r="X402" i="3" s="1"/>
  <c r="Z402" i="3" s="1"/>
  <c r="Y402" i="3"/>
  <c r="S402" i="3"/>
  <c r="T402" i="3" s="1"/>
  <c r="P402" i="3"/>
  <c r="Q402" i="3" s="1"/>
  <c r="R402" i="3" s="1"/>
  <c r="M402" i="3"/>
  <c r="N402" i="3" s="1"/>
  <c r="O402" i="3" s="1"/>
  <c r="J402" i="3"/>
  <c r="K402" i="3" s="1"/>
  <c r="L402" i="3" s="1"/>
  <c r="AL401" i="3"/>
  <c r="AI401" i="3"/>
  <c r="AF401" i="3"/>
  <c r="AC401" i="3"/>
  <c r="Z401" i="3"/>
  <c r="Y401" i="3"/>
  <c r="U401" i="3"/>
  <c r="C401" i="3" s="1"/>
  <c r="D401" i="3" s="1"/>
  <c r="R401" i="3"/>
  <c r="O401" i="3"/>
  <c r="A401" i="3" s="1"/>
  <c r="B401" i="3" s="1"/>
  <c r="L401" i="3"/>
  <c r="AJ400" i="3"/>
  <c r="AK400" i="3" s="1"/>
  <c r="AL400" i="3" s="1"/>
  <c r="AG400" i="3"/>
  <c r="AH400" i="3" s="1"/>
  <c r="AI400" i="3" s="1"/>
  <c r="AD400" i="3"/>
  <c r="AE400" i="3"/>
  <c r="AF400" i="3" s="1"/>
  <c r="AA400" i="3"/>
  <c r="AB400" i="3" s="1"/>
  <c r="AC400" i="3" s="1"/>
  <c r="W400" i="3"/>
  <c r="X400" i="3" s="1"/>
  <c r="Z400" i="3" s="1"/>
  <c r="Y400" i="3"/>
  <c r="S400" i="3"/>
  <c r="T400" i="3" s="1"/>
  <c r="U400" i="3" s="1"/>
  <c r="P400" i="3"/>
  <c r="Q400" i="3" s="1"/>
  <c r="M400" i="3"/>
  <c r="N400" i="3" s="1"/>
  <c r="J400" i="3"/>
  <c r="K400" i="3" s="1"/>
  <c r="L400" i="3" s="1"/>
  <c r="AL399" i="3"/>
  <c r="AI399" i="3"/>
  <c r="AF399" i="3"/>
  <c r="AC399" i="3"/>
  <c r="Z399" i="3"/>
  <c r="Y399" i="3"/>
  <c r="U399" i="3"/>
  <c r="C399" i="3" s="1"/>
  <c r="D399" i="3" s="1"/>
  <c r="R399" i="3"/>
  <c r="O399" i="3"/>
  <c r="A399" i="3" s="1"/>
  <c r="B399" i="3" s="1"/>
  <c r="L399" i="3"/>
  <c r="AJ398" i="3"/>
  <c r="AK398" i="3" s="1"/>
  <c r="AL398" i="3" s="1"/>
  <c r="AG398" i="3"/>
  <c r="AH398" i="3" s="1"/>
  <c r="AI398" i="3" s="1"/>
  <c r="AD398" i="3"/>
  <c r="AE398" i="3" s="1"/>
  <c r="AF398" i="3" s="1"/>
  <c r="AA398" i="3"/>
  <c r="AB398" i="3" s="1"/>
  <c r="AC398" i="3" s="1"/>
  <c r="W398" i="3"/>
  <c r="X398" i="3" s="1"/>
  <c r="Z398" i="3" s="1"/>
  <c r="Y398" i="3"/>
  <c r="S398" i="3"/>
  <c r="T398" i="3" s="1"/>
  <c r="P398" i="3"/>
  <c r="Q398" i="3" s="1"/>
  <c r="R398" i="3" s="1"/>
  <c r="M398" i="3"/>
  <c r="N398" i="3" s="1"/>
  <c r="O398" i="3" s="1"/>
  <c r="J398" i="3"/>
  <c r="K398" i="3" s="1"/>
  <c r="AL397" i="3"/>
  <c r="AI397" i="3"/>
  <c r="AF397" i="3"/>
  <c r="AC397" i="3"/>
  <c r="Z397" i="3"/>
  <c r="Y397" i="3"/>
  <c r="U397" i="3"/>
  <c r="C397" i="3" s="1"/>
  <c r="D397" i="3" s="1"/>
  <c r="R397" i="3"/>
  <c r="O397" i="3"/>
  <c r="A397" i="3" s="1"/>
  <c r="B397" i="3" s="1"/>
  <c r="L397" i="3"/>
  <c r="AL395" i="3"/>
  <c r="AI395" i="3"/>
  <c r="AF395" i="3"/>
  <c r="AC395" i="3"/>
  <c r="Z395" i="3"/>
  <c r="Y395" i="3"/>
  <c r="U395" i="3"/>
  <c r="R395" i="3"/>
  <c r="O395" i="3"/>
  <c r="A395" i="3" s="1"/>
  <c r="B395" i="3" s="1"/>
  <c r="L395" i="3"/>
  <c r="C395" i="3"/>
  <c r="D395" i="3" s="1"/>
  <c r="AJ394" i="3"/>
  <c r="AK394" i="3" s="1"/>
  <c r="AL394" i="3" s="1"/>
  <c r="AG394" i="3"/>
  <c r="AH394" i="3" s="1"/>
  <c r="AI394" i="3" s="1"/>
  <c r="AD394" i="3"/>
  <c r="AE394" i="3" s="1"/>
  <c r="AF394" i="3" s="1"/>
  <c r="AA394" i="3"/>
  <c r="AB394" i="3" s="1"/>
  <c r="AC394" i="3" s="1"/>
  <c r="W394" i="3"/>
  <c r="X394" i="3" s="1"/>
  <c r="Z394" i="3" s="1"/>
  <c r="Y394" i="3"/>
  <c r="S394" i="3"/>
  <c r="T394" i="3" s="1"/>
  <c r="P394" i="3"/>
  <c r="Q394" i="3" s="1"/>
  <c r="R394" i="3" s="1"/>
  <c r="M394" i="3"/>
  <c r="N394" i="3" s="1"/>
  <c r="J394" i="3"/>
  <c r="K394" i="3" s="1"/>
  <c r="L394" i="3" s="1"/>
  <c r="AL393" i="3"/>
  <c r="AI393" i="3"/>
  <c r="AF393" i="3"/>
  <c r="AC393" i="3"/>
  <c r="Z393" i="3"/>
  <c r="Y393" i="3"/>
  <c r="U393" i="3"/>
  <c r="C393" i="3" s="1"/>
  <c r="D393" i="3" s="1"/>
  <c r="R393" i="3"/>
  <c r="O393" i="3"/>
  <c r="A393" i="3" s="1"/>
  <c r="B393" i="3" s="1"/>
  <c r="L393" i="3"/>
  <c r="AJ392" i="3"/>
  <c r="AK392" i="3" s="1"/>
  <c r="AL392" i="3" s="1"/>
  <c r="AG392" i="3"/>
  <c r="AH392" i="3" s="1"/>
  <c r="AI392" i="3" s="1"/>
  <c r="AD392" i="3"/>
  <c r="AE392" i="3" s="1"/>
  <c r="AF392" i="3" s="1"/>
  <c r="AA392" i="3"/>
  <c r="AB392" i="3" s="1"/>
  <c r="AC392" i="3" s="1"/>
  <c r="W392" i="3"/>
  <c r="X392" i="3" s="1"/>
  <c r="Z392" i="3" s="1"/>
  <c r="Y392" i="3"/>
  <c r="S392" i="3"/>
  <c r="T392" i="3" s="1"/>
  <c r="P392" i="3"/>
  <c r="Q392" i="3" s="1"/>
  <c r="R392" i="3" s="1"/>
  <c r="M392" i="3"/>
  <c r="N392" i="3" s="1"/>
  <c r="J392" i="3"/>
  <c r="K392" i="3" s="1"/>
  <c r="AL391" i="3"/>
  <c r="AI391" i="3"/>
  <c r="AF391" i="3"/>
  <c r="AC391" i="3"/>
  <c r="Z391" i="3"/>
  <c r="Y391" i="3"/>
  <c r="U391" i="3"/>
  <c r="R391" i="3"/>
  <c r="O391" i="3"/>
  <c r="A391" i="3" s="1"/>
  <c r="B391" i="3" s="1"/>
  <c r="L391" i="3"/>
  <c r="C391" i="3"/>
  <c r="D391" i="3" s="1"/>
  <c r="AJ390" i="3"/>
  <c r="AK390" i="3" s="1"/>
  <c r="AL390" i="3" s="1"/>
  <c r="AG390" i="3"/>
  <c r="AH390" i="3" s="1"/>
  <c r="AI390" i="3"/>
  <c r="AD390" i="3"/>
  <c r="AE390" i="3" s="1"/>
  <c r="AF390" i="3" s="1"/>
  <c r="AA390" i="3"/>
  <c r="AB390" i="3" s="1"/>
  <c r="AC390" i="3" s="1"/>
  <c r="W390" i="3"/>
  <c r="X390" i="3" s="1"/>
  <c r="Z390" i="3" s="1"/>
  <c r="Y390" i="3"/>
  <c r="S390" i="3"/>
  <c r="T390" i="3" s="1"/>
  <c r="P390" i="3"/>
  <c r="Q390" i="3" s="1"/>
  <c r="R390" i="3" s="1"/>
  <c r="M390" i="3"/>
  <c r="N390" i="3" s="1"/>
  <c r="J390" i="3"/>
  <c r="K390" i="3" s="1"/>
  <c r="L390" i="3" s="1"/>
  <c r="AL389" i="3"/>
  <c r="AI389" i="3"/>
  <c r="AF389" i="3"/>
  <c r="AC389" i="3"/>
  <c r="Z389" i="3"/>
  <c r="Y389" i="3"/>
  <c r="U389" i="3"/>
  <c r="C389" i="3" s="1"/>
  <c r="D389" i="3" s="1"/>
  <c r="R389" i="3"/>
  <c r="O389" i="3"/>
  <c r="A389" i="3" s="1"/>
  <c r="B389" i="3" s="1"/>
  <c r="L389" i="3"/>
  <c r="AJ388" i="3"/>
  <c r="AK388" i="3" s="1"/>
  <c r="AL388" i="3" s="1"/>
  <c r="AG388" i="3"/>
  <c r="AH388" i="3" s="1"/>
  <c r="AI388" i="3" s="1"/>
  <c r="AD388" i="3"/>
  <c r="AE388" i="3" s="1"/>
  <c r="AF388" i="3" s="1"/>
  <c r="AA388" i="3"/>
  <c r="AB388" i="3" s="1"/>
  <c r="AC388" i="3" s="1"/>
  <c r="W388" i="3"/>
  <c r="X388" i="3"/>
  <c r="Z388" i="3" s="1"/>
  <c r="Y388" i="3"/>
  <c r="S388" i="3"/>
  <c r="T388" i="3" s="1"/>
  <c r="P388" i="3"/>
  <c r="Q388" i="3" s="1"/>
  <c r="R388" i="3" s="1"/>
  <c r="M388" i="3"/>
  <c r="N388" i="3" s="1"/>
  <c r="J388" i="3"/>
  <c r="K388" i="3" s="1"/>
  <c r="AL387" i="3"/>
  <c r="AI387" i="3"/>
  <c r="AF387" i="3"/>
  <c r="AC387" i="3"/>
  <c r="Z387" i="3"/>
  <c r="Y387" i="3"/>
  <c r="U387" i="3"/>
  <c r="C387" i="3" s="1"/>
  <c r="D387" i="3" s="1"/>
  <c r="R387" i="3"/>
  <c r="O387" i="3"/>
  <c r="A387" i="3" s="1"/>
  <c r="B387" i="3" s="1"/>
  <c r="L387" i="3"/>
  <c r="AJ386" i="3"/>
  <c r="AK386" i="3" s="1"/>
  <c r="AL386" i="3" s="1"/>
  <c r="AG386" i="3"/>
  <c r="AH386" i="3" s="1"/>
  <c r="AI386" i="3" s="1"/>
  <c r="AD386" i="3"/>
  <c r="AE386" i="3" s="1"/>
  <c r="AF386" i="3" s="1"/>
  <c r="AA386" i="3"/>
  <c r="AB386" i="3" s="1"/>
  <c r="AC386" i="3" s="1"/>
  <c r="W386" i="3"/>
  <c r="X386" i="3" s="1"/>
  <c r="Z386" i="3" s="1"/>
  <c r="Y386" i="3"/>
  <c r="S386" i="3"/>
  <c r="T386" i="3" s="1"/>
  <c r="P386" i="3"/>
  <c r="Q386" i="3" s="1"/>
  <c r="R386" i="3" s="1"/>
  <c r="M386" i="3"/>
  <c r="N386" i="3" s="1"/>
  <c r="J386" i="3"/>
  <c r="K386" i="3" s="1"/>
  <c r="L386" i="3" s="1"/>
  <c r="AL385" i="3"/>
  <c r="AI385" i="3"/>
  <c r="AF385" i="3"/>
  <c r="AC385" i="3"/>
  <c r="Z385" i="3"/>
  <c r="Y385" i="3"/>
  <c r="U385" i="3"/>
  <c r="R385" i="3"/>
  <c r="O385" i="3"/>
  <c r="A385" i="3" s="1"/>
  <c r="B385" i="3" s="1"/>
  <c r="L385" i="3"/>
  <c r="C385" i="3"/>
  <c r="D385" i="3" s="1"/>
  <c r="AL383" i="3"/>
  <c r="AI383" i="3"/>
  <c r="AF383" i="3"/>
  <c r="AC383" i="3"/>
  <c r="Z383" i="3"/>
  <c r="Y383" i="3"/>
  <c r="U383" i="3"/>
  <c r="C383" i="3" s="1"/>
  <c r="D383" i="3" s="1"/>
  <c r="R383" i="3"/>
  <c r="O383" i="3"/>
  <c r="A383" i="3" s="1"/>
  <c r="B383" i="3" s="1"/>
  <c r="L383" i="3"/>
  <c r="AJ382" i="3"/>
  <c r="AK382" i="3" s="1"/>
  <c r="AL382" i="3" s="1"/>
  <c r="AG382" i="3"/>
  <c r="AH382" i="3" s="1"/>
  <c r="AI382" i="3" s="1"/>
  <c r="AD382" i="3"/>
  <c r="AE382" i="3" s="1"/>
  <c r="AF382" i="3" s="1"/>
  <c r="AA382" i="3"/>
  <c r="AB382" i="3" s="1"/>
  <c r="AC382" i="3" s="1"/>
  <c r="W382" i="3"/>
  <c r="X382" i="3" s="1"/>
  <c r="Z382" i="3" s="1"/>
  <c r="Y382" i="3"/>
  <c r="S382" i="3"/>
  <c r="T382" i="3" s="1"/>
  <c r="C382" i="3" s="1"/>
  <c r="D382" i="3" s="1"/>
  <c r="P382" i="3"/>
  <c r="Q382" i="3" s="1"/>
  <c r="M382" i="3"/>
  <c r="N382" i="3" s="1"/>
  <c r="A382" i="3" s="1"/>
  <c r="B382" i="3" s="1"/>
  <c r="J382" i="3"/>
  <c r="K382" i="3" s="1"/>
  <c r="AL381" i="3"/>
  <c r="AI381" i="3"/>
  <c r="AF381" i="3"/>
  <c r="AC381" i="3"/>
  <c r="Z381" i="3"/>
  <c r="Y381" i="3"/>
  <c r="U381" i="3"/>
  <c r="C381" i="3" s="1"/>
  <c r="D381" i="3" s="1"/>
  <c r="R381" i="3"/>
  <c r="O381" i="3"/>
  <c r="A381" i="3" s="1"/>
  <c r="B381" i="3" s="1"/>
  <c r="L381" i="3"/>
  <c r="AL379" i="3"/>
  <c r="AI379" i="3"/>
  <c r="AF379" i="3"/>
  <c r="AC379" i="3"/>
  <c r="Z379" i="3"/>
  <c r="Y379" i="3"/>
  <c r="U379" i="3"/>
  <c r="C379" i="3" s="1"/>
  <c r="D379" i="3" s="1"/>
  <c r="R379" i="3"/>
  <c r="O379" i="3"/>
  <c r="A379" i="3" s="1"/>
  <c r="B379" i="3" s="1"/>
  <c r="L379" i="3"/>
  <c r="AJ378" i="3"/>
  <c r="AK378" i="3" s="1"/>
  <c r="AL378" i="3" s="1"/>
  <c r="AG378" i="3"/>
  <c r="AH378" i="3" s="1"/>
  <c r="AI378" i="3" s="1"/>
  <c r="AD378" i="3"/>
  <c r="AE378" i="3" s="1"/>
  <c r="AF378" i="3" s="1"/>
  <c r="AA378" i="3"/>
  <c r="AB378" i="3" s="1"/>
  <c r="AC378" i="3" s="1"/>
  <c r="W378" i="3"/>
  <c r="X378" i="3" s="1"/>
  <c r="Z378" i="3" s="1"/>
  <c r="Y378" i="3"/>
  <c r="S378" i="3"/>
  <c r="T378" i="3" s="1"/>
  <c r="U378" i="3" s="1"/>
  <c r="P378" i="3"/>
  <c r="Q378" i="3" s="1"/>
  <c r="R378" i="3" s="1"/>
  <c r="M378" i="3"/>
  <c r="N378" i="3" s="1"/>
  <c r="O378" i="3" s="1"/>
  <c r="J378" i="3"/>
  <c r="K378" i="3" s="1"/>
  <c r="AL377" i="3"/>
  <c r="AI377" i="3"/>
  <c r="AF377" i="3"/>
  <c r="AC377" i="3"/>
  <c r="Z377" i="3"/>
  <c r="Y377" i="3"/>
  <c r="U377" i="3"/>
  <c r="C377" i="3" s="1"/>
  <c r="D377" i="3" s="1"/>
  <c r="R377" i="3"/>
  <c r="O377" i="3"/>
  <c r="A377" i="3" s="1"/>
  <c r="B377" i="3" s="1"/>
  <c r="L377" i="3"/>
  <c r="AJ376" i="3"/>
  <c r="AK376" i="3" s="1"/>
  <c r="AL376" i="3" s="1"/>
  <c r="AG376" i="3"/>
  <c r="AH376" i="3" s="1"/>
  <c r="AI376" i="3" s="1"/>
  <c r="AD376" i="3"/>
  <c r="AE376" i="3" s="1"/>
  <c r="AF376" i="3" s="1"/>
  <c r="AA376" i="3"/>
  <c r="AB376" i="3" s="1"/>
  <c r="AC376" i="3" s="1"/>
  <c r="W376" i="3"/>
  <c r="X376" i="3" s="1"/>
  <c r="Z376" i="3" s="1"/>
  <c r="Y376" i="3"/>
  <c r="S376" i="3"/>
  <c r="T376" i="3" s="1"/>
  <c r="P376" i="3"/>
  <c r="Q376" i="3" s="1"/>
  <c r="R376" i="3" s="1"/>
  <c r="M376" i="3"/>
  <c r="N376" i="3" s="1"/>
  <c r="A376" i="3" s="1"/>
  <c r="B376" i="3" s="1"/>
  <c r="J376" i="3"/>
  <c r="K376" i="3" s="1"/>
  <c r="AL375" i="3"/>
  <c r="AI375" i="3"/>
  <c r="AF375" i="3"/>
  <c r="AC375" i="3"/>
  <c r="Z375" i="3"/>
  <c r="Y375" i="3"/>
  <c r="U375" i="3"/>
  <c r="C375" i="3" s="1"/>
  <c r="D375" i="3" s="1"/>
  <c r="R375" i="3"/>
  <c r="O375" i="3"/>
  <c r="A375" i="3" s="1"/>
  <c r="B375" i="3" s="1"/>
  <c r="L375" i="3"/>
  <c r="AJ374" i="3"/>
  <c r="AK374" i="3" s="1"/>
  <c r="AL374" i="3" s="1"/>
  <c r="AG374" i="3"/>
  <c r="AH374" i="3" s="1"/>
  <c r="AI374" i="3" s="1"/>
  <c r="AD374" i="3"/>
  <c r="AE374" i="3" s="1"/>
  <c r="AF374" i="3" s="1"/>
  <c r="AA374" i="3"/>
  <c r="AB374" i="3" s="1"/>
  <c r="AC374" i="3" s="1"/>
  <c r="W374" i="3"/>
  <c r="X374" i="3" s="1"/>
  <c r="Z374" i="3" s="1"/>
  <c r="Y374" i="3"/>
  <c r="S374" i="3"/>
  <c r="T374" i="3" s="1"/>
  <c r="P374" i="3"/>
  <c r="Q374" i="3" s="1"/>
  <c r="R374" i="3" s="1"/>
  <c r="M374" i="3"/>
  <c r="N374" i="3" s="1"/>
  <c r="O374" i="3" s="1"/>
  <c r="J374" i="3"/>
  <c r="K374" i="3" s="1"/>
  <c r="AL373" i="3"/>
  <c r="AI373" i="3"/>
  <c r="AF373" i="3"/>
  <c r="AC373" i="3"/>
  <c r="Z373" i="3"/>
  <c r="Y373" i="3"/>
  <c r="U373" i="3"/>
  <c r="C373" i="3" s="1"/>
  <c r="D373" i="3" s="1"/>
  <c r="R373" i="3"/>
  <c r="G373" i="3" s="1"/>
  <c r="H373" i="3" s="1"/>
  <c r="O373" i="3"/>
  <c r="A373" i="3" s="1"/>
  <c r="B373" i="3" s="1"/>
  <c r="L373" i="3"/>
  <c r="E373" i="3" s="1"/>
  <c r="F373" i="3" s="1"/>
  <c r="AJ372" i="3"/>
  <c r="AK372" i="3" s="1"/>
  <c r="AL372" i="3" s="1"/>
  <c r="AG372" i="3"/>
  <c r="AH372" i="3" s="1"/>
  <c r="AI372" i="3" s="1"/>
  <c r="AD372" i="3"/>
  <c r="AE372" i="3" s="1"/>
  <c r="AF372" i="3" s="1"/>
  <c r="AA372" i="3"/>
  <c r="AB372" i="3" s="1"/>
  <c r="AC372" i="3" s="1"/>
  <c r="W372" i="3"/>
  <c r="X372" i="3" s="1"/>
  <c r="Z372" i="3" s="1"/>
  <c r="Y372" i="3"/>
  <c r="S372" i="3"/>
  <c r="T372" i="3" s="1"/>
  <c r="U372" i="3" s="1"/>
  <c r="P372" i="3"/>
  <c r="Q372" i="3" s="1"/>
  <c r="M372" i="3"/>
  <c r="N372" i="3" s="1"/>
  <c r="J372" i="3"/>
  <c r="K372" i="3" s="1"/>
  <c r="AL371" i="3"/>
  <c r="AI371" i="3"/>
  <c r="AF371" i="3"/>
  <c r="AC371" i="3"/>
  <c r="Z371" i="3"/>
  <c r="Y371" i="3"/>
  <c r="U371" i="3"/>
  <c r="R371" i="3"/>
  <c r="O371" i="3"/>
  <c r="A371" i="3" s="1"/>
  <c r="B371" i="3" s="1"/>
  <c r="L371" i="3"/>
  <c r="C371" i="3"/>
  <c r="D371" i="3" s="1"/>
  <c r="AJ370" i="3"/>
  <c r="AK370" i="3" s="1"/>
  <c r="AL370" i="3" s="1"/>
  <c r="AG370" i="3"/>
  <c r="AH370" i="3" s="1"/>
  <c r="AI370" i="3" s="1"/>
  <c r="AD370" i="3"/>
  <c r="AE370" i="3" s="1"/>
  <c r="AF370" i="3" s="1"/>
  <c r="AA370" i="3"/>
  <c r="AB370" i="3" s="1"/>
  <c r="AC370" i="3" s="1"/>
  <c r="W370" i="3"/>
  <c r="X370" i="3" s="1"/>
  <c r="Z370" i="3" s="1"/>
  <c r="Y370" i="3"/>
  <c r="S370" i="3"/>
  <c r="T370" i="3" s="1"/>
  <c r="C370" i="3" s="1"/>
  <c r="D370" i="3" s="1"/>
  <c r="P370" i="3"/>
  <c r="Q370" i="3" s="1"/>
  <c r="R370" i="3" s="1"/>
  <c r="M370" i="3"/>
  <c r="N370" i="3" s="1"/>
  <c r="O370" i="3" s="1"/>
  <c r="J370" i="3"/>
  <c r="K370" i="3" s="1"/>
  <c r="AL369" i="3"/>
  <c r="AI369" i="3"/>
  <c r="AF369" i="3"/>
  <c r="AC369" i="3"/>
  <c r="Z369" i="3"/>
  <c r="Y369" i="3"/>
  <c r="U369" i="3"/>
  <c r="C369" i="3" s="1"/>
  <c r="D369" i="3" s="1"/>
  <c r="R369" i="3"/>
  <c r="O369" i="3"/>
  <c r="A369" i="3" s="1"/>
  <c r="B369" i="3" s="1"/>
  <c r="L369" i="3"/>
  <c r="AL367" i="3"/>
  <c r="AI367" i="3"/>
  <c r="AF367" i="3"/>
  <c r="AC367" i="3"/>
  <c r="Z367" i="3"/>
  <c r="Y367" i="3"/>
  <c r="U367" i="3"/>
  <c r="C367" i="3" s="1"/>
  <c r="D367" i="3" s="1"/>
  <c r="R367" i="3"/>
  <c r="G367" i="3" s="1"/>
  <c r="H367" i="3" s="1"/>
  <c r="O367" i="3"/>
  <c r="A367" i="3" s="1"/>
  <c r="B367" i="3" s="1"/>
  <c r="L367" i="3"/>
  <c r="AJ366" i="3"/>
  <c r="AK366" i="3" s="1"/>
  <c r="AL366" i="3" s="1"/>
  <c r="AG366" i="3"/>
  <c r="AH366" i="3" s="1"/>
  <c r="AI366" i="3" s="1"/>
  <c r="AD366" i="3"/>
  <c r="AE366" i="3" s="1"/>
  <c r="AF366" i="3" s="1"/>
  <c r="AA366" i="3"/>
  <c r="AB366" i="3" s="1"/>
  <c r="AC366" i="3" s="1"/>
  <c r="W366" i="3"/>
  <c r="X366" i="3" s="1"/>
  <c r="Z366" i="3" s="1"/>
  <c r="Y366" i="3"/>
  <c r="S366" i="3"/>
  <c r="T366" i="3" s="1"/>
  <c r="C366" i="3" s="1"/>
  <c r="D366" i="3" s="1"/>
  <c r="P366" i="3"/>
  <c r="Q366" i="3" s="1"/>
  <c r="R366" i="3" s="1"/>
  <c r="M366" i="3"/>
  <c r="N366" i="3" s="1"/>
  <c r="O366" i="3" s="1"/>
  <c r="J366" i="3"/>
  <c r="K366" i="3" s="1"/>
  <c r="AL365" i="3"/>
  <c r="AI365" i="3"/>
  <c r="AF365" i="3"/>
  <c r="AC365" i="3"/>
  <c r="Z365" i="3"/>
  <c r="Y365" i="3"/>
  <c r="U365" i="3"/>
  <c r="C365" i="3" s="1"/>
  <c r="D365" i="3" s="1"/>
  <c r="R365" i="3"/>
  <c r="O365" i="3"/>
  <c r="A365" i="3" s="1"/>
  <c r="B365" i="3" s="1"/>
  <c r="L365" i="3"/>
  <c r="AJ364" i="3"/>
  <c r="AK364" i="3" s="1"/>
  <c r="AL364" i="3" s="1"/>
  <c r="AG364" i="3"/>
  <c r="AH364" i="3" s="1"/>
  <c r="AI364" i="3" s="1"/>
  <c r="AD364" i="3"/>
  <c r="AE364" i="3" s="1"/>
  <c r="AF364" i="3" s="1"/>
  <c r="AA364" i="3"/>
  <c r="AB364" i="3" s="1"/>
  <c r="AC364" i="3" s="1"/>
  <c r="W364" i="3"/>
  <c r="X364" i="3" s="1"/>
  <c r="Z364" i="3" s="1"/>
  <c r="Y364" i="3"/>
  <c r="S364" i="3"/>
  <c r="T364" i="3" s="1"/>
  <c r="P364" i="3"/>
  <c r="Q364" i="3" s="1"/>
  <c r="M364" i="3"/>
  <c r="N364" i="3" s="1"/>
  <c r="J364" i="3"/>
  <c r="K364" i="3" s="1"/>
  <c r="AL363" i="3"/>
  <c r="AI363" i="3"/>
  <c r="AF363" i="3"/>
  <c r="AC363" i="3"/>
  <c r="Z363" i="3"/>
  <c r="Y363" i="3"/>
  <c r="U363" i="3"/>
  <c r="C363" i="3" s="1"/>
  <c r="D363" i="3" s="1"/>
  <c r="R363" i="3"/>
  <c r="O363" i="3"/>
  <c r="A363" i="3" s="1"/>
  <c r="B363" i="3" s="1"/>
  <c r="L363" i="3"/>
  <c r="AJ362" i="3"/>
  <c r="AK362" i="3" s="1"/>
  <c r="AL362" i="3" s="1"/>
  <c r="AG362" i="3"/>
  <c r="AH362" i="3" s="1"/>
  <c r="AI362" i="3" s="1"/>
  <c r="AD362" i="3"/>
  <c r="AE362" i="3" s="1"/>
  <c r="AF362" i="3" s="1"/>
  <c r="AA362" i="3"/>
  <c r="AB362" i="3" s="1"/>
  <c r="AC362" i="3" s="1"/>
  <c r="W362" i="3"/>
  <c r="X362" i="3" s="1"/>
  <c r="Z362" i="3" s="1"/>
  <c r="Y362" i="3"/>
  <c r="S362" i="3"/>
  <c r="T362" i="3" s="1"/>
  <c r="C362" i="3" s="1"/>
  <c r="D362" i="3" s="1"/>
  <c r="P362" i="3"/>
  <c r="Q362" i="3" s="1"/>
  <c r="G362" i="3" s="1"/>
  <c r="H362" i="3" s="1"/>
  <c r="M362" i="3"/>
  <c r="N362" i="3" s="1"/>
  <c r="A362" i="3" s="1"/>
  <c r="B362" i="3" s="1"/>
  <c r="J362" i="3"/>
  <c r="K362" i="3" s="1"/>
  <c r="AL361" i="3"/>
  <c r="AI361" i="3"/>
  <c r="AF361" i="3"/>
  <c r="AC361" i="3"/>
  <c r="Z361" i="3"/>
  <c r="Y361" i="3"/>
  <c r="U361" i="3"/>
  <c r="C361" i="3" s="1"/>
  <c r="D361" i="3" s="1"/>
  <c r="R361" i="3"/>
  <c r="O361" i="3"/>
  <c r="A361" i="3" s="1"/>
  <c r="B361" i="3" s="1"/>
  <c r="L361" i="3"/>
  <c r="AJ360" i="3"/>
  <c r="AK360" i="3" s="1"/>
  <c r="AL360" i="3" s="1"/>
  <c r="AG360" i="3"/>
  <c r="AH360" i="3" s="1"/>
  <c r="AI360" i="3" s="1"/>
  <c r="AD360" i="3"/>
  <c r="AE360" i="3" s="1"/>
  <c r="AF360" i="3" s="1"/>
  <c r="AA360" i="3"/>
  <c r="AB360" i="3" s="1"/>
  <c r="AC360" i="3" s="1"/>
  <c r="W360" i="3"/>
  <c r="X360" i="3" s="1"/>
  <c r="Z360" i="3" s="1"/>
  <c r="Y360" i="3"/>
  <c r="S360" i="3"/>
  <c r="T360" i="3" s="1"/>
  <c r="P360" i="3"/>
  <c r="Q360" i="3" s="1"/>
  <c r="M360" i="3"/>
  <c r="N360" i="3" s="1"/>
  <c r="J360" i="3"/>
  <c r="K360" i="3" s="1"/>
  <c r="L360" i="3" s="1"/>
  <c r="AL359" i="3"/>
  <c r="AI359" i="3"/>
  <c r="AF359" i="3"/>
  <c r="AC359" i="3"/>
  <c r="Z359" i="3"/>
  <c r="Y359" i="3"/>
  <c r="U359" i="3"/>
  <c r="C359" i="3" s="1"/>
  <c r="D359" i="3" s="1"/>
  <c r="R359" i="3"/>
  <c r="O359" i="3"/>
  <c r="A359" i="3" s="1"/>
  <c r="B359" i="3" s="1"/>
  <c r="L359" i="3"/>
  <c r="AJ358" i="3"/>
  <c r="AK358" i="3" s="1"/>
  <c r="AL358" i="3" s="1"/>
  <c r="AG358" i="3"/>
  <c r="AH358" i="3" s="1"/>
  <c r="AI358" i="3" s="1"/>
  <c r="AD358" i="3"/>
  <c r="AE358" i="3" s="1"/>
  <c r="AF358" i="3" s="1"/>
  <c r="AA358" i="3"/>
  <c r="AB358" i="3" s="1"/>
  <c r="AC358" i="3" s="1"/>
  <c r="W358" i="3"/>
  <c r="X358" i="3" s="1"/>
  <c r="Z358" i="3" s="1"/>
  <c r="Y358" i="3"/>
  <c r="S358" i="3"/>
  <c r="T358" i="3" s="1"/>
  <c r="P358" i="3"/>
  <c r="Q358" i="3" s="1"/>
  <c r="R358" i="3" s="1"/>
  <c r="M358" i="3"/>
  <c r="N358" i="3" s="1"/>
  <c r="J358" i="3"/>
  <c r="K358" i="3" s="1"/>
  <c r="AL357" i="3"/>
  <c r="AI357" i="3"/>
  <c r="AF357" i="3"/>
  <c r="AC357" i="3"/>
  <c r="Z357" i="3"/>
  <c r="Y357" i="3"/>
  <c r="U357" i="3"/>
  <c r="C357" i="3" s="1"/>
  <c r="D357" i="3" s="1"/>
  <c r="R357" i="3"/>
  <c r="O357" i="3"/>
  <c r="A357" i="3" s="1"/>
  <c r="B357" i="3" s="1"/>
  <c r="L357" i="3"/>
  <c r="E357" i="3" s="1"/>
  <c r="F357" i="3" s="1"/>
  <c r="AL355" i="3"/>
  <c r="AI355" i="3"/>
  <c r="AF355" i="3"/>
  <c r="AC355" i="3"/>
  <c r="Z355" i="3"/>
  <c r="Y355" i="3"/>
  <c r="U355" i="3"/>
  <c r="C355" i="3" s="1"/>
  <c r="D355" i="3" s="1"/>
  <c r="R355" i="3"/>
  <c r="O355" i="3"/>
  <c r="A355" i="3" s="1"/>
  <c r="B355" i="3" s="1"/>
  <c r="L355" i="3"/>
  <c r="AJ354" i="3"/>
  <c r="AK354" i="3" s="1"/>
  <c r="AL354" i="3" s="1"/>
  <c r="AG354" i="3"/>
  <c r="AH354" i="3" s="1"/>
  <c r="AI354" i="3" s="1"/>
  <c r="AD354" i="3"/>
  <c r="AE354" i="3" s="1"/>
  <c r="AF354" i="3" s="1"/>
  <c r="AA354" i="3"/>
  <c r="AB354" i="3" s="1"/>
  <c r="AC354" i="3" s="1"/>
  <c r="W354" i="3"/>
  <c r="X354" i="3" s="1"/>
  <c r="Z354" i="3" s="1"/>
  <c r="Y354" i="3"/>
  <c r="S354" i="3"/>
  <c r="T354" i="3" s="1"/>
  <c r="P354" i="3"/>
  <c r="Q354" i="3" s="1"/>
  <c r="R354" i="3" s="1"/>
  <c r="M354" i="3"/>
  <c r="N354" i="3" s="1"/>
  <c r="J354" i="3"/>
  <c r="K354" i="3" s="1"/>
  <c r="AL353" i="3"/>
  <c r="AI353" i="3"/>
  <c r="AF353" i="3"/>
  <c r="AC353" i="3"/>
  <c r="Z353" i="3"/>
  <c r="Y353" i="3"/>
  <c r="U353" i="3"/>
  <c r="C353" i="3" s="1"/>
  <c r="D353" i="3" s="1"/>
  <c r="R353" i="3"/>
  <c r="O353" i="3"/>
  <c r="A353" i="3" s="1"/>
  <c r="B353" i="3" s="1"/>
  <c r="L353" i="3"/>
  <c r="AJ352" i="3"/>
  <c r="AK352" i="3" s="1"/>
  <c r="AL352" i="3" s="1"/>
  <c r="AG352" i="3"/>
  <c r="AH352" i="3" s="1"/>
  <c r="AI352" i="3" s="1"/>
  <c r="AD352" i="3"/>
  <c r="AE352" i="3" s="1"/>
  <c r="AF352" i="3" s="1"/>
  <c r="AA352" i="3"/>
  <c r="AB352" i="3" s="1"/>
  <c r="AC352" i="3" s="1"/>
  <c r="W352" i="3"/>
  <c r="X352" i="3" s="1"/>
  <c r="Z352" i="3" s="1"/>
  <c r="Y352" i="3"/>
  <c r="S352" i="3"/>
  <c r="T352" i="3" s="1"/>
  <c r="P352" i="3"/>
  <c r="Q352" i="3" s="1"/>
  <c r="R352" i="3" s="1"/>
  <c r="M352" i="3"/>
  <c r="N352" i="3" s="1"/>
  <c r="A352" i="3" s="1"/>
  <c r="B352" i="3" s="1"/>
  <c r="J352" i="3"/>
  <c r="K352" i="3" s="1"/>
  <c r="AL351" i="3"/>
  <c r="AI351" i="3"/>
  <c r="AF351" i="3"/>
  <c r="AC351" i="3"/>
  <c r="Z351" i="3"/>
  <c r="Y351" i="3"/>
  <c r="U351" i="3"/>
  <c r="R351" i="3"/>
  <c r="O351" i="3"/>
  <c r="A351" i="3" s="1"/>
  <c r="B351" i="3" s="1"/>
  <c r="L351" i="3"/>
  <c r="C351" i="3"/>
  <c r="D351" i="3" s="1"/>
  <c r="AJ350" i="3"/>
  <c r="AK350" i="3" s="1"/>
  <c r="AL350" i="3" s="1"/>
  <c r="AG350" i="3"/>
  <c r="AH350" i="3" s="1"/>
  <c r="AI350" i="3" s="1"/>
  <c r="AD350" i="3"/>
  <c r="AE350" i="3" s="1"/>
  <c r="AF350" i="3" s="1"/>
  <c r="AA350" i="3"/>
  <c r="AB350" i="3" s="1"/>
  <c r="AC350" i="3" s="1"/>
  <c r="W350" i="3"/>
  <c r="X350" i="3" s="1"/>
  <c r="Z350" i="3" s="1"/>
  <c r="Y350" i="3"/>
  <c r="S350" i="3"/>
  <c r="T350" i="3" s="1"/>
  <c r="P350" i="3"/>
  <c r="Q350" i="3" s="1"/>
  <c r="R350" i="3" s="1"/>
  <c r="M350" i="3"/>
  <c r="N350" i="3" s="1"/>
  <c r="J350" i="3"/>
  <c r="K350" i="3" s="1"/>
  <c r="L350" i="3" s="1"/>
  <c r="AL349" i="3"/>
  <c r="AI349" i="3"/>
  <c r="AF349" i="3"/>
  <c r="AC349" i="3"/>
  <c r="Z349" i="3"/>
  <c r="Y349" i="3"/>
  <c r="U349" i="3"/>
  <c r="C349" i="3" s="1"/>
  <c r="D349" i="3" s="1"/>
  <c r="R349" i="3"/>
  <c r="G349" i="3" s="1"/>
  <c r="H349" i="3" s="1"/>
  <c r="O349" i="3"/>
  <c r="A349" i="3" s="1"/>
  <c r="B349" i="3" s="1"/>
  <c r="L349" i="3"/>
  <c r="AJ348" i="3"/>
  <c r="AK348" i="3" s="1"/>
  <c r="AL348" i="3" s="1"/>
  <c r="AG348" i="3"/>
  <c r="AH348" i="3" s="1"/>
  <c r="AI348" i="3" s="1"/>
  <c r="AD348" i="3"/>
  <c r="AE348" i="3" s="1"/>
  <c r="AF348" i="3" s="1"/>
  <c r="AA348" i="3"/>
  <c r="AB348" i="3" s="1"/>
  <c r="AC348" i="3" s="1"/>
  <c r="W348" i="3"/>
  <c r="X348" i="3"/>
  <c r="Z348" i="3" s="1"/>
  <c r="Y348" i="3"/>
  <c r="S348" i="3"/>
  <c r="T348" i="3" s="1"/>
  <c r="U348" i="3" s="1"/>
  <c r="P348" i="3"/>
  <c r="Q348" i="3" s="1"/>
  <c r="R348" i="3" s="1"/>
  <c r="M348" i="3"/>
  <c r="N348" i="3" s="1"/>
  <c r="A348" i="3" s="1"/>
  <c r="B348" i="3" s="1"/>
  <c r="J348" i="3"/>
  <c r="K348" i="3" s="1"/>
  <c r="L348" i="3" s="1"/>
  <c r="AL347" i="3"/>
  <c r="AI347" i="3"/>
  <c r="AF347" i="3"/>
  <c r="AC347" i="3"/>
  <c r="Z347" i="3"/>
  <c r="Y347" i="3"/>
  <c r="U347" i="3"/>
  <c r="C347" i="3" s="1"/>
  <c r="D347" i="3" s="1"/>
  <c r="R347" i="3"/>
  <c r="O347" i="3"/>
  <c r="A347" i="3" s="1"/>
  <c r="B347" i="3" s="1"/>
  <c r="L347" i="3"/>
  <c r="AJ346" i="3"/>
  <c r="AK346" i="3" s="1"/>
  <c r="AL346" i="3" s="1"/>
  <c r="AG346" i="3"/>
  <c r="AH346" i="3" s="1"/>
  <c r="AI346" i="3" s="1"/>
  <c r="AD346" i="3"/>
  <c r="AE346" i="3" s="1"/>
  <c r="AF346" i="3" s="1"/>
  <c r="AA346" i="3"/>
  <c r="AB346" i="3" s="1"/>
  <c r="AC346" i="3" s="1"/>
  <c r="W346" i="3"/>
  <c r="X346" i="3" s="1"/>
  <c r="Z346" i="3" s="1"/>
  <c r="Y346" i="3"/>
  <c r="S346" i="3"/>
  <c r="T346" i="3" s="1"/>
  <c r="C346" i="3" s="1"/>
  <c r="D346" i="3" s="1"/>
  <c r="P346" i="3"/>
  <c r="Q346" i="3" s="1"/>
  <c r="M346" i="3"/>
  <c r="N346" i="3" s="1"/>
  <c r="J346" i="3"/>
  <c r="K346" i="3" s="1"/>
  <c r="AL345" i="3"/>
  <c r="AI345" i="3"/>
  <c r="AF345" i="3"/>
  <c r="AC345" i="3"/>
  <c r="Z345" i="3"/>
  <c r="Y345" i="3"/>
  <c r="U345" i="3"/>
  <c r="C345" i="3" s="1"/>
  <c r="D345" i="3" s="1"/>
  <c r="R345" i="3"/>
  <c r="O345" i="3"/>
  <c r="A345" i="3" s="1"/>
  <c r="B345" i="3" s="1"/>
  <c r="L345" i="3"/>
  <c r="AL343" i="3"/>
  <c r="AI343" i="3"/>
  <c r="AF343" i="3"/>
  <c r="AC343" i="3"/>
  <c r="Z343" i="3"/>
  <c r="Y343" i="3"/>
  <c r="U343" i="3"/>
  <c r="R343" i="3"/>
  <c r="O343" i="3"/>
  <c r="A343" i="3" s="1"/>
  <c r="B343" i="3" s="1"/>
  <c r="L343" i="3"/>
  <c r="C343" i="3"/>
  <c r="D343" i="3" s="1"/>
  <c r="AJ342" i="3"/>
  <c r="AK342" i="3" s="1"/>
  <c r="AL342" i="3" s="1"/>
  <c r="AG342" i="3"/>
  <c r="AH342" i="3" s="1"/>
  <c r="AI342" i="3" s="1"/>
  <c r="AD342" i="3"/>
  <c r="AE342" i="3" s="1"/>
  <c r="AF342" i="3" s="1"/>
  <c r="AA342" i="3"/>
  <c r="AC342" i="3"/>
  <c r="W342" i="3"/>
  <c r="X342" i="3" s="1"/>
  <c r="Z342" i="3" s="1"/>
  <c r="Y342" i="3"/>
  <c r="S342" i="3"/>
  <c r="T342" i="3" s="1"/>
  <c r="C342" i="3" s="1"/>
  <c r="D342" i="3" s="1"/>
  <c r="P342" i="3"/>
  <c r="Q342" i="3" s="1"/>
  <c r="M342" i="3"/>
  <c r="N342" i="3" s="1"/>
  <c r="O342" i="3" s="1"/>
  <c r="J342" i="3"/>
  <c r="K342" i="3" s="1"/>
  <c r="AL341" i="3"/>
  <c r="AI341" i="3"/>
  <c r="AF341" i="3"/>
  <c r="AC341" i="3"/>
  <c r="Z341" i="3"/>
  <c r="Y341" i="3"/>
  <c r="U341" i="3"/>
  <c r="C341" i="3" s="1"/>
  <c r="D341" i="3" s="1"/>
  <c r="R341" i="3"/>
  <c r="O341" i="3"/>
  <c r="A341" i="3" s="1"/>
  <c r="B341" i="3" s="1"/>
  <c r="L341" i="3"/>
  <c r="AL339" i="3"/>
  <c r="AI339" i="3"/>
  <c r="AF339" i="3"/>
  <c r="AC339" i="3"/>
  <c r="Z339" i="3"/>
  <c r="Y339" i="3"/>
  <c r="U339" i="3"/>
  <c r="C339" i="3" s="1"/>
  <c r="D339" i="3" s="1"/>
  <c r="R339" i="3"/>
  <c r="O339" i="3"/>
  <c r="A339" i="3" s="1"/>
  <c r="B339" i="3" s="1"/>
  <c r="L339" i="3"/>
  <c r="AJ338" i="3"/>
  <c r="AK338" i="3" s="1"/>
  <c r="AL338" i="3" s="1"/>
  <c r="AG338" i="3"/>
  <c r="AH338" i="3" s="1"/>
  <c r="AI338" i="3" s="1"/>
  <c r="AD338" i="3"/>
  <c r="AE338" i="3" s="1"/>
  <c r="AF338" i="3" s="1"/>
  <c r="AA338" i="3"/>
  <c r="AB338" i="3" s="1"/>
  <c r="AC338" i="3" s="1"/>
  <c r="W338" i="3"/>
  <c r="X338" i="3" s="1"/>
  <c r="Z338" i="3" s="1"/>
  <c r="Y338" i="3"/>
  <c r="S338" i="3"/>
  <c r="T338" i="3" s="1"/>
  <c r="P338" i="3"/>
  <c r="Q338" i="3" s="1"/>
  <c r="M338" i="3"/>
  <c r="N338" i="3" s="1"/>
  <c r="J338" i="3"/>
  <c r="K338" i="3" s="1"/>
  <c r="L338" i="3" s="1"/>
  <c r="AL337" i="3"/>
  <c r="AI337" i="3"/>
  <c r="AF337" i="3"/>
  <c r="AC337" i="3"/>
  <c r="Z337" i="3"/>
  <c r="Y337" i="3"/>
  <c r="U337" i="3"/>
  <c r="C337" i="3" s="1"/>
  <c r="D337" i="3" s="1"/>
  <c r="R337" i="3"/>
  <c r="O337" i="3"/>
  <c r="A337" i="3" s="1"/>
  <c r="B337" i="3" s="1"/>
  <c r="L337" i="3"/>
  <c r="AJ336" i="3"/>
  <c r="AK336" i="3" s="1"/>
  <c r="AL336" i="3" s="1"/>
  <c r="AG336" i="3"/>
  <c r="AH336" i="3" s="1"/>
  <c r="AI336" i="3" s="1"/>
  <c r="AD336" i="3"/>
  <c r="AE336" i="3" s="1"/>
  <c r="AF336" i="3" s="1"/>
  <c r="AA336" i="3"/>
  <c r="AB336" i="3" s="1"/>
  <c r="AC336" i="3" s="1"/>
  <c r="W336" i="3"/>
  <c r="X336" i="3" s="1"/>
  <c r="Z336" i="3" s="1"/>
  <c r="Y336" i="3"/>
  <c r="S336" i="3"/>
  <c r="T336" i="3" s="1"/>
  <c r="C336" i="3" s="1"/>
  <c r="D336" i="3" s="1"/>
  <c r="P336" i="3"/>
  <c r="Q336" i="3" s="1"/>
  <c r="R336" i="3" s="1"/>
  <c r="M336" i="3"/>
  <c r="N336" i="3" s="1"/>
  <c r="J336" i="3"/>
  <c r="K336" i="3" s="1"/>
  <c r="AL335" i="3"/>
  <c r="AI335" i="3"/>
  <c r="AF335" i="3"/>
  <c r="AC335" i="3"/>
  <c r="Z335" i="3"/>
  <c r="Y335" i="3"/>
  <c r="U335" i="3"/>
  <c r="C335" i="3" s="1"/>
  <c r="D335" i="3" s="1"/>
  <c r="R335" i="3"/>
  <c r="O335" i="3"/>
  <c r="A335" i="3" s="1"/>
  <c r="B335" i="3" s="1"/>
  <c r="L335" i="3"/>
  <c r="AJ334" i="3"/>
  <c r="AK334" i="3" s="1"/>
  <c r="AL334" i="3" s="1"/>
  <c r="AG334" i="3"/>
  <c r="AH334" i="3" s="1"/>
  <c r="AI334" i="3" s="1"/>
  <c r="AD334" i="3"/>
  <c r="AE334" i="3" s="1"/>
  <c r="AF334" i="3" s="1"/>
  <c r="AA334" i="3"/>
  <c r="AB334" i="3" s="1"/>
  <c r="AC334" i="3" s="1"/>
  <c r="W334" i="3"/>
  <c r="X334" i="3" s="1"/>
  <c r="Z334" i="3" s="1"/>
  <c r="Y334" i="3"/>
  <c r="S334" i="3"/>
  <c r="T334" i="3" s="1"/>
  <c r="P334" i="3"/>
  <c r="Q334" i="3" s="1"/>
  <c r="M334" i="3"/>
  <c r="N334" i="3" s="1"/>
  <c r="J334" i="3"/>
  <c r="K334" i="3" s="1"/>
  <c r="L334" i="3" s="1"/>
  <c r="AL333" i="3"/>
  <c r="AI333" i="3"/>
  <c r="AF333" i="3"/>
  <c r="AC333" i="3"/>
  <c r="Z333" i="3"/>
  <c r="Y333" i="3"/>
  <c r="U333" i="3"/>
  <c r="C333" i="3" s="1"/>
  <c r="D333" i="3" s="1"/>
  <c r="R333" i="3"/>
  <c r="O333" i="3"/>
  <c r="A333" i="3" s="1"/>
  <c r="B333" i="3" s="1"/>
  <c r="L333" i="3"/>
  <c r="AJ332" i="3"/>
  <c r="AK332" i="3" s="1"/>
  <c r="AL332" i="3" s="1"/>
  <c r="AG332" i="3"/>
  <c r="AH332" i="3" s="1"/>
  <c r="AI332" i="3" s="1"/>
  <c r="AD332" i="3"/>
  <c r="AE332" i="3" s="1"/>
  <c r="AF332" i="3" s="1"/>
  <c r="AA332" i="3"/>
  <c r="AB332" i="3" s="1"/>
  <c r="AC332" i="3" s="1"/>
  <c r="W332" i="3"/>
  <c r="X332" i="3" s="1"/>
  <c r="Z332" i="3" s="1"/>
  <c r="Y332" i="3"/>
  <c r="S332" i="3"/>
  <c r="T332" i="3" s="1"/>
  <c r="P332" i="3"/>
  <c r="Q332" i="3" s="1"/>
  <c r="R332" i="3" s="1"/>
  <c r="M332" i="3"/>
  <c r="N332" i="3" s="1"/>
  <c r="J332" i="3"/>
  <c r="K332" i="3" s="1"/>
  <c r="AL331" i="3"/>
  <c r="AI331" i="3"/>
  <c r="AF331" i="3"/>
  <c r="AC331" i="3"/>
  <c r="Z331" i="3"/>
  <c r="Y331" i="3"/>
  <c r="U331" i="3"/>
  <c r="C331" i="3" s="1"/>
  <c r="D331" i="3" s="1"/>
  <c r="R331" i="3"/>
  <c r="O331" i="3"/>
  <c r="A331" i="3" s="1"/>
  <c r="B331" i="3" s="1"/>
  <c r="L331" i="3"/>
  <c r="AJ330" i="3"/>
  <c r="AK330" i="3" s="1"/>
  <c r="AL330" i="3" s="1"/>
  <c r="AG330" i="3"/>
  <c r="AH330" i="3" s="1"/>
  <c r="AI330" i="3" s="1"/>
  <c r="AD330" i="3"/>
  <c r="AE330" i="3" s="1"/>
  <c r="AF330" i="3" s="1"/>
  <c r="AA330" i="3"/>
  <c r="AB330" i="3" s="1"/>
  <c r="AC330" i="3" s="1"/>
  <c r="W330" i="3"/>
  <c r="X330" i="3" s="1"/>
  <c r="Z330" i="3" s="1"/>
  <c r="Y330" i="3"/>
  <c r="S330" i="3"/>
  <c r="T330" i="3" s="1"/>
  <c r="P330" i="3"/>
  <c r="Q330" i="3" s="1"/>
  <c r="M330" i="3"/>
  <c r="N330" i="3" s="1"/>
  <c r="A330" i="3" s="1"/>
  <c r="B330" i="3" s="1"/>
  <c r="J330" i="3"/>
  <c r="K330" i="3" s="1"/>
  <c r="L330" i="3" s="1"/>
  <c r="AL329" i="3"/>
  <c r="AI329" i="3"/>
  <c r="AF329" i="3"/>
  <c r="AC329" i="3"/>
  <c r="Z329" i="3"/>
  <c r="Y329" i="3"/>
  <c r="U329" i="3"/>
  <c r="C329" i="3" s="1"/>
  <c r="D329" i="3" s="1"/>
  <c r="R329" i="3"/>
  <c r="O329" i="3"/>
  <c r="A329" i="3" s="1"/>
  <c r="B329" i="3" s="1"/>
  <c r="AL327" i="3"/>
  <c r="AI327" i="3"/>
  <c r="AF327" i="3"/>
  <c r="AC327" i="3"/>
  <c r="Z327" i="3"/>
  <c r="Y327" i="3"/>
  <c r="U327" i="3"/>
  <c r="C327" i="3" s="1"/>
  <c r="D327" i="3" s="1"/>
  <c r="R327" i="3"/>
  <c r="O327" i="3"/>
  <c r="A327" i="3" s="1"/>
  <c r="B327" i="3" s="1"/>
  <c r="L327" i="3"/>
  <c r="AJ326" i="3"/>
  <c r="AK326" i="3" s="1"/>
  <c r="AL326" i="3" s="1"/>
  <c r="AG326" i="3"/>
  <c r="AH326" i="3" s="1"/>
  <c r="AI326" i="3" s="1"/>
  <c r="AD326" i="3"/>
  <c r="AE326" i="3" s="1"/>
  <c r="AF326" i="3" s="1"/>
  <c r="AA326" i="3"/>
  <c r="AB326" i="3" s="1"/>
  <c r="AC326" i="3" s="1"/>
  <c r="W326" i="3"/>
  <c r="X326" i="3" s="1"/>
  <c r="Z326" i="3" s="1"/>
  <c r="Y326" i="3"/>
  <c r="S326" i="3"/>
  <c r="T326" i="3" s="1"/>
  <c r="U326" i="3" s="1"/>
  <c r="P326" i="3"/>
  <c r="Q326" i="3" s="1"/>
  <c r="M326" i="3"/>
  <c r="N326" i="3" s="1"/>
  <c r="J326" i="3"/>
  <c r="K326" i="3" s="1"/>
  <c r="L326" i="3" s="1"/>
  <c r="AL325" i="3"/>
  <c r="AI325" i="3"/>
  <c r="AF325" i="3"/>
  <c r="AC325" i="3"/>
  <c r="Z325" i="3"/>
  <c r="Y325" i="3"/>
  <c r="U325" i="3"/>
  <c r="C325" i="3" s="1"/>
  <c r="D325" i="3" s="1"/>
  <c r="R325" i="3"/>
  <c r="O325" i="3"/>
  <c r="A325" i="3" s="1"/>
  <c r="B325" i="3" s="1"/>
  <c r="L325" i="3"/>
  <c r="A324" i="3"/>
  <c r="B324" i="3" s="1"/>
  <c r="AL323" i="3"/>
  <c r="AI323" i="3"/>
  <c r="AF323" i="3"/>
  <c r="AC323" i="3"/>
  <c r="Z323" i="3"/>
  <c r="Y323" i="3"/>
  <c r="U323" i="3"/>
  <c r="R323" i="3"/>
  <c r="O323" i="3"/>
  <c r="A323" i="3" s="1"/>
  <c r="B323" i="3" s="1"/>
  <c r="L323" i="3"/>
  <c r="C323" i="3"/>
  <c r="D323" i="3" s="1"/>
  <c r="AJ322" i="3"/>
  <c r="AK322" i="3" s="1"/>
  <c r="AL322" i="3" s="1"/>
  <c r="AG322" i="3"/>
  <c r="AH322" i="3" s="1"/>
  <c r="AI322" i="3" s="1"/>
  <c r="AD322" i="3"/>
  <c r="AE322" i="3" s="1"/>
  <c r="AF322" i="3" s="1"/>
  <c r="AA322" i="3"/>
  <c r="AB322" i="3" s="1"/>
  <c r="AC322" i="3" s="1"/>
  <c r="W322" i="3"/>
  <c r="X322" i="3" s="1"/>
  <c r="Z322" i="3" s="1"/>
  <c r="Y322" i="3"/>
  <c r="S322" i="3"/>
  <c r="T322" i="3" s="1"/>
  <c r="P322" i="3"/>
  <c r="Q322" i="3" s="1"/>
  <c r="R322" i="3" s="1"/>
  <c r="M322" i="3"/>
  <c r="N322" i="3" s="1"/>
  <c r="A322" i="3" s="1"/>
  <c r="B322" i="3" s="1"/>
  <c r="J322" i="3"/>
  <c r="K322" i="3" s="1"/>
  <c r="L322" i="3" s="1"/>
  <c r="AL321" i="3"/>
  <c r="AI321" i="3"/>
  <c r="AF321" i="3"/>
  <c r="AC321" i="3"/>
  <c r="Z321" i="3"/>
  <c r="Y321" i="3"/>
  <c r="U321" i="3"/>
  <c r="R321" i="3"/>
  <c r="G321" i="3" s="1"/>
  <c r="H321" i="3" s="1"/>
  <c r="O321" i="3"/>
  <c r="A321" i="3" s="1"/>
  <c r="B321" i="3" s="1"/>
  <c r="L321" i="3"/>
  <c r="C321" i="3"/>
  <c r="D321" i="3" s="1"/>
  <c r="AJ320" i="3"/>
  <c r="AK320" i="3" s="1"/>
  <c r="AL320" i="3" s="1"/>
  <c r="AG320" i="3"/>
  <c r="AH320" i="3" s="1"/>
  <c r="AI320" i="3" s="1"/>
  <c r="AD320" i="3"/>
  <c r="AE320" i="3" s="1"/>
  <c r="AF320" i="3" s="1"/>
  <c r="AA320" i="3"/>
  <c r="AB320" i="3" s="1"/>
  <c r="AC320" i="3" s="1"/>
  <c r="W320" i="3"/>
  <c r="X320" i="3" s="1"/>
  <c r="Z320" i="3" s="1"/>
  <c r="Y320" i="3"/>
  <c r="S320" i="3"/>
  <c r="T320" i="3" s="1"/>
  <c r="P320" i="3"/>
  <c r="Q320" i="3" s="1"/>
  <c r="R320" i="3" s="1"/>
  <c r="M320" i="3"/>
  <c r="N320" i="3" s="1"/>
  <c r="J320" i="3"/>
  <c r="K320" i="3" s="1"/>
  <c r="L320" i="3" s="1"/>
  <c r="AL319" i="3"/>
  <c r="AI319" i="3"/>
  <c r="AF319" i="3"/>
  <c r="AC319" i="3"/>
  <c r="Z319" i="3"/>
  <c r="Y319" i="3"/>
  <c r="U319" i="3"/>
  <c r="C319" i="3" s="1"/>
  <c r="D319" i="3" s="1"/>
  <c r="R319" i="3"/>
  <c r="O319" i="3"/>
  <c r="A319" i="3" s="1"/>
  <c r="B319" i="3" s="1"/>
  <c r="L319" i="3"/>
  <c r="AJ318" i="3"/>
  <c r="AK318" i="3" s="1"/>
  <c r="AL318" i="3" s="1"/>
  <c r="AG318" i="3"/>
  <c r="AH318" i="3" s="1"/>
  <c r="AI318" i="3" s="1"/>
  <c r="AD318" i="3"/>
  <c r="AE318" i="3" s="1"/>
  <c r="AF318" i="3" s="1"/>
  <c r="AA318" i="3"/>
  <c r="AB318" i="3" s="1"/>
  <c r="AC318" i="3" s="1"/>
  <c r="W318" i="3"/>
  <c r="X318" i="3" s="1"/>
  <c r="Z318" i="3" s="1"/>
  <c r="Y318" i="3"/>
  <c r="S318" i="3"/>
  <c r="T318" i="3" s="1"/>
  <c r="P318" i="3"/>
  <c r="Q318" i="3" s="1"/>
  <c r="M318" i="3"/>
  <c r="N318" i="3" s="1"/>
  <c r="A318" i="3" s="1"/>
  <c r="B318" i="3" s="1"/>
  <c r="J318" i="3"/>
  <c r="K318" i="3" s="1"/>
  <c r="AL317" i="3"/>
  <c r="AI317" i="3"/>
  <c r="AF317" i="3"/>
  <c r="AC317" i="3"/>
  <c r="Z317" i="3"/>
  <c r="Y317" i="3"/>
  <c r="U317" i="3"/>
  <c r="C317" i="3" s="1"/>
  <c r="R317" i="3"/>
  <c r="O317" i="3"/>
  <c r="A317" i="3" s="1"/>
  <c r="B317" i="3" s="1"/>
  <c r="L317" i="3"/>
  <c r="D317" i="3"/>
  <c r="AJ316" i="3"/>
  <c r="AK316" i="3" s="1"/>
  <c r="AL316" i="3" s="1"/>
  <c r="AG316" i="3"/>
  <c r="AH316" i="3" s="1"/>
  <c r="AI316" i="3" s="1"/>
  <c r="AD316" i="3"/>
  <c r="AE316" i="3" s="1"/>
  <c r="AF316" i="3" s="1"/>
  <c r="AA316" i="3"/>
  <c r="AB316" i="3" s="1"/>
  <c r="AC316" i="3" s="1"/>
  <c r="W316" i="3"/>
  <c r="X316" i="3" s="1"/>
  <c r="Z316" i="3" s="1"/>
  <c r="Y316" i="3"/>
  <c r="S316" i="3"/>
  <c r="T316" i="3" s="1"/>
  <c r="P316" i="3"/>
  <c r="Q316" i="3" s="1"/>
  <c r="M316" i="3"/>
  <c r="N316" i="3" s="1"/>
  <c r="J316" i="3"/>
  <c r="K316" i="3" s="1"/>
  <c r="L316" i="3" s="1"/>
  <c r="AL315" i="3"/>
  <c r="AI315" i="3"/>
  <c r="AF315" i="3"/>
  <c r="AC315" i="3"/>
  <c r="Z315" i="3"/>
  <c r="Y315" i="3"/>
  <c r="U315" i="3"/>
  <c r="C315" i="3" s="1"/>
  <c r="D315" i="3" s="1"/>
  <c r="R315" i="3"/>
  <c r="O315" i="3"/>
  <c r="A315" i="3" s="1"/>
  <c r="B315" i="3" s="1"/>
  <c r="L315" i="3"/>
  <c r="AJ314" i="3"/>
  <c r="AK314" i="3" s="1"/>
  <c r="AL314" i="3" s="1"/>
  <c r="AG314" i="3"/>
  <c r="AH314" i="3" s="1"/>
  <c r="AI314" i="3" s="1"/>
  <c r="AD314" i="3"/>
  <c r="AE314" i="3" s="1"/>
  <c r="AF314" i="3" s="1"/>
  <c r="AA314" i="3"/>
  <c r="AB314" i="3" s="1"/>
  <c r="AC314" i="3" s="1"/>
  <c r="W314" i="3"/>
  <c r="X314" i="3" s="1"/>
  <c r="Z314" i="3" s="1"/>
  <c r="Y314" i="3"/>
  <c r="S314" i="3"/>
  <c r="T314" i="3" s="1"/>
  <c r="U314" i="3" s="1"/>
  <c r="P314" i="3"/>
  <c r="Q314" i="3" s="1"/>
  <c r="M314" i="3"/>
  <c r="N314" i="3" s="1"/>
  <c r="J314" i="3"/>
  <c r="K314" i="3" s="1"/>
  <c r="L314" i="3" s="1"/>
  <c r="C314" i="3"/>
  <c r="D314" i="3" s="1"/>
  <c r="AL313" i="3"/>
  <c r="AI313" i="3"/>
  <c r="AF313" i="3"/>
  <c r="AC313" i="3"/>
  <c r="Z313" i="3"/>
  <c r="Y313" i="3"/>
  <c r="U313" i="3"/>
  <c r="C313" i="3" s="1"/>
  <c r="D313" i="3" s="1"/>
  <c r="R313" i="3"/>
  <c r="G313" i="3" s="1"/>
  <c r="H313" i="3" s="1"/>
  <c r="O313" i="3"/>
  <c r="A313" i="3" s="1"/>
  <c r="B313" i="3" s="1"/>
  <c r="L313" i="3"/>
  <c r="AL311" i="3"/>
  <c r="AI311" i="3"/>
  <c r="AF311" i="3"/>
  <c r="AC311" i="3"/>
  <c r="Z311" i="3"/>
  <c r="Y311" i="3"/>
  <c r="U311" i="3"/>
  <c r="C311" i="3" s="1"/>
  <c r="D311" i="3" s="1"/>
  <c r="R311" i="3"/>
  <c r="O311" i="3"/>
  <c r="A311" i="3" s="1"/>
  <c r="B311" i="3" s="1"/>
  <c r="L311" i="3"/>
  <c r="AJ310" i="3"/>
  <c r="AK310" i="3" s="1"/>
  <c r="AL310" i="3" s="1"/>
  <c r="AG310" i="3"/>
  <c r="AH310" i="3" s="1"/>
  <c r="AI310" i="3" s="1"/>
  <c r="AD310" i="3"/>
  <c r="AE310" i="3" s="1"/>
  <c r="AF310" i="3" s="1"/>
  <c r="AA310" i="3"/>
  <c r="AB310" i="3" s="1"/>
  <c r="AC310" i="3" s="1"/>
  <c r="W310" i="3"/>
  <c r="X310" i="3" s="1"/>
  <c r="Z310" i="3" s="1"/>
  <c r="Y310" i="3"/>
  <c r="S310" i="3"/>
  <c r="T310" i="3" s="1"/>
  <c r="P310" i="3"/>
  <c r="Q310" i="3" s="1"/>
  <c r="M310" i="3"/>
  <c r="N310" i="3" s="1"/>
  <c r="A310" i="3" s="1"/>
  <c r="B310" i="3" s="1"/>
  <c r="J310" i="3"/>
  <c r="K310" i="3" s="1"/>
  <c r="AL309" i="3"/>
  <c r="AI309" i="3"/>
  <c r="AF309" i="3"/>
  <c r="AC309" i="3"/>
  <c r="Z309" i="3"/>
  <c r="Y309" i="3"/>
  <c r="U309" i="3"/>
  <c r="C309" i="3" s="1"/>
  <c r="D309" i="3" s="1"/>
  <c r="R309" i="3"/>
  <c r="O309" i="3"/>
  <c r="A309" i="3" s="1"/>
  <c r="B309" i="3" s="1"/>
  <c r="L309" i="3"/>
  <c r="AJ308" i="3"/>
  <c r="AK308" i="3" s="1"/>
  <c r="AL308" i="3" s="1"/>
  <c r="AG308" i="3"/>
  <c r="AH308" i="3" s="1"/>
  <c r="AI308" i="3" s="1"/>
  <c r="AD308" i="3"/>
  <c r="AE308" i="3" s="1"/>
  <c r="AF308" i="3" s="1"/>
  <c r="AA308" i="3"/>
  <c r="AB308" i="3" s="1"/>
  <c r="AC308" i="3" s="1"/>
  <c r="W308" i="3"/>
  <c r="X308" i="3" s="1"/>
  <c r="Z308" i="3" s="1"/>
  <c r="Y308" i="3"/>
  <c r="S308" i="3"/>
  <c r="T308" i="3" s="1"/>
  <c r="P308" i="3"/>
  <c r="Q308" i="3" s="1"/>
  <c r="R308" i="3" s="1"/>
  <c r="M308" i="3"/>
  <c r="N308" i="3" s="1"/>
  <c r="J308" i="3"/>
  <c r="K308" i="3" s="1"/>
  <c r="AL307" i="3"/>
  <c r="AI307" i="3"/>
  <c r="AF307" i="3"/>
  <c r="AC307" i="3"/>
  <c r="Z307" i="3"/>
  <c r="Y307" i="3"/>
  <c r="U307" i="3"/>
  <c r="C307" i="3" s="1"/>
  <c r="D307" i="3" s="1"/>
  <c r="R307" i="3"/>
  <c r="O307" i="3"/>
  <c r="A307" i="3" s="1"/>
  <c r="B307" i="3" s="1"/>
  <c r="L307" i="3"/>
  <c r="AJ306" i="3"/>
  <c r="AK306" i="3" s="1"/>
  <c r="AL306" i="3" s="1"/>
  <c r="AG306" i="3"/>
  <c r="AH306" i="3" s="1"/>
  <c r="AI306" i="3" s="1"/>
  <c r="AD306" i="3"/>
  <c r="AE306" i="3" s="1"/>
  <c r="AF306" i="3" s="1"/>
  <c r="AA306" i="3"/>
  <c r="AB306" i="3" s="1"/>
  <c r="AC306" i="3" s="1"/>
  <c r="W306" i="3"/>
  <c r="X306" i="3" s="1"/>
  <c r="Z306" i="3" s="1"/>
  <c r="Y306" i="3"/>
  <c r="S306" i="3"/>
  <c r="T306" i="3" s="1"/>
  <c r="P306" i="3"/>
  <c r="Q306" i="3" s="1"/>
  <c r="M306" i="3"/>
  <c r="N306" i="3" s="1"/>
  <c r="A306" i="3" s="1"/>
  <c r="B306" i="3" s="1"/>
  <c r="J306" i="3"/>
  <c r="K306" i="3" s="1"/>
  <c r="AL305" i="3"/>
  <c r="AI305" i="3"/>
  <c r="AF305" i="3"/>
  <c r="AC305" i="3"/>
  <c r="Z305" i="3"/>
  <c r="Y305" i="3"/>
  <c r="U305" i="3"/>
  <c r="C305" i="3" s="1"/>
  <c r="D305" i="3" s="1"/>
  <c r="R305" i="3"/>
  <c r="O305" i="3"/>
  <c r="A305" i="3" s="1"/>
  <c r="B305" i="3" s="1"/>
  <c r="L305" i="3"/>
  <c r="AJ304" i="3"/>
  <c r="AK304" i="3" s="1"/>
  <c r="AL304" i="3" s="1"/>
  <c r="AG304" i="3"/>
  <c r="AH304" i="3" s="1"/>
  <c r="AI304" i="3" s="1"/>
  <c r="AD304" i="3"/>
  <c r="AE304" i="3" s="1"/>
  <c r="AF304" i="3" s="1"/>
  <c r="AA304" i="3"/>
  <c r="AB304" i="3" s="1"/>
  <c r="AC304" i="3" s="1"/>
  <c r="W304" i="3"/>
  <c r="X304" i="3" s="1"/>
  <c r="Z304" i="3" s="1"/>
  <c r="Y304" i="3"/>
  <c r="S304" i="3"/>
  <c r="T304" i="3" s="1"/>
  <c r="U304" i="3" s="1"/>
  <c r="P304" i="3"/>
  <c r="Q304" i="3" s="1"/>
  <c r="M304" i="3"/>
  <c r="N304" i="3" s="1"/>
  <c r="J304" i="3"/>
  <c r="K304" i="3" s="1"/>
  <c r="L304" i="3" s="1"/>
  <c r="AL303" i="3"/>
  <c r="AI303" i="3"/>
  <c r="AF303" i="3"/>
  <c r="AC303" i="3"/>
  <c r="Z303" i="3"/>
  <c r="Y303" i="3"/>
  <c r="U303" i="3"/>
  <c r="R303" i="3"/>
  <c r="O303" i="3"/>
  <c r="A303" i="3" s="1"/>
  <c r="B303" i="3" s="1"/>
  <c r="L303" i="3"/>
  <c r="C303" i="3"/>
  <c r="D303" i="3" s="1"/>
  <c r="AJ302" i="3"/>
  <c r="AK302" i="3" s="1"/>
  <c r="AL302" i="3" s="1"/>
  <c r="AG302" i="3"/>
  <c r="AH302" i="3" s="1"/>
  <c r="AI302" i="3" s="1"/>
  <c r="AD302" i="3"/>
  <c r="AE302" i="3" s="1"/>
  <c r="AF302" i="3" s="1"/>
  <c r="AA302" i="3"/>
  <c r="AB302" i="3" s="1"/>
  <c r="AC302" i="3" s="1"/>
  <c r="W302" i="3"/>
  <c r="X302" i="3" s="1"/>
  <c r="Z302" i="3" s="1"/>
  <c r="Y302" i="3"/>
  <c r="S302" i="3"/>
  <c r="T302" i="3" s="1"/>
  <c r="P302" i="3"/>
  <c r="Q302" i="3" s="1"/>
  <c r="M302" i="3"/>
  <c r="N302" i="3" s="1"/>
  <c r="J302" i="3"/>
  <c r="K302" i="3" s="1"/>
  <c r="L302" i="3" s="1"/>
  <c r="AL301" i="3"/>
  <c r="AI301" i="3"/>
  <c r="AF301" i="3"/>
  <c r="AC301" i="3"/>
  <c r="Z301" i="3"/>
  <c r="Y301" i="3"/>
  <c r="U301" i="3"/>
  <c r="R301" i="3"/>
  <c r="O301" i="3"/>
  <c r="A301" i="3" s="1"/>
  <c r="B301" i="3" s="1"/>
  <c r="L301" i="3"/>
  <c r="C301" i="3"/>
  <c r="D301" i="3" s="1"/>
  <c r="AL299" i="3"/>
  <c r="AI299" i="3"/>
  <c r="AF299" i="3"/>
  <c r="AC299" i="3"/>
  <c r="Z299" i="3"/>
  <c r="Y299" i="3"/>
  <c r="U299" i="3"/>
  <c r="C299" i="3" s="1"/>
  <c r="D299" i="3" s="1"/>
  <c r="R299" i="3"/>
  <c r="O299" i="3"/>
  <c r="A299" i="3" s="1"/>
  <c r="B299" i="3" s="1"/>
  <c r="L299" i="3"/>
  <c r="AJ298" i="3"/>
  <c r="AK298" i="3" s="1"/>
  <c r="AL298" i="3" s="1"/>
  <c r="AG298" i="3"/>
  <c r="AH298" i="3" s="1"/>
  <c r="AI298" i="3" s="1"/>
  <c r="AD298" i="3"/>
  <c r="AE298" i="3" s="1"/>
  <c r="AF298" i="3" s="1"/>
  <c r="AA298" i="3"/>
  <c r="AB298" i="3" s="1"/>
  <c r="AC298" i="3" s="1"/>
  <c r="W298" i="3"/>
  <c r="X298" i="3" s="1"/>
  <c r="Z298" i="3" s="1"/>
  <c r="Y298" i="3"/>
  <c r="S298" i="3"/>
  <c r="T298" i="3" s="1"/>
  <c r="P298" i="3"/>
  <c r="Q298" i="3" s="1"/>
  <c r="R298" i="3" s="1"/>
  <c r="M298" i="3"/>
  <c r="N298" i="3" s="1"/>
  <c r="A298" i="3" s="1"/>
  <c r="B298" i="3" s="1"/>
  <c r="J298" i="3"/>
  <c r="K298" i="3" s="1"/>
  <c r="AL297" i="3"/>
  <c r="AI297" i="3"/>
  <c r="AF297" i="3"/>
  <c r="AC297" i="3"/>
  <c r="Z297" i="3"/>
  <c r="Y297" i="3"/>
  <c r="U297" i="3"/>
  <c r="C297" i="3" s="1"/>
  <c r="D297" i="3" s="1"/>
  <c r="R297" i="3"/>
  <c r="O297" i="3"/>
  <c r="A297" i="3" s="1"/>
  <c r="B297" i="3" s="1"/>
  <c r="L297" i="3"/>
  <c r="AL295" i="3"/>
  <c r="AI295" i="3"/>
  <c r="AF295" i="3"/>
  <c r="AC295" i="3"/>
  <c r="Z295" i="3"/>
  <c r="Y295" i="3"/>
  <c r="U295" i="3"/>
  <c r="C295" i="3" s="1"/>
  <c r="D295" i="3" s="1"/>
  <c r="R295" i="3"/>
  <c r="O295" i="3"/>
  <c r="A295" i="3" s="1"/>
  <c r="B295" i="3" s="1"/>
  <c r="L295" i="3"/>
  <c r="AJ294" i="3"/>
  <c r="AK294" i="3" s="1"/>
  <c r="AL294" i="3" s="1"/>
  <c r="AG294" i="3"/>
  <c r="AH294" i="3" s="1"/>
  <c r="AI294" i="3" s="1"/>
  <c r="AD294" i="3"/>
  <c r="AE294" i="3" s="1"/>
  <c r="AF294" i="3" s="1"/>
  <c r="AA294" i="3"/>
  <c r="AB294" i="3" s="1"/>
  <c r="AC294" i="3" s="1"/>
  <c r="W294" i="3"/>
  <c r="X294" i="3" s="1"/>
  <c r="Z294" i="3" s="1"/>
  <c r="Y294" i="3"/>
  <c r="S294" i="3"/>
  <c r="T294" i="3" s="1"/>
  <c r="U294" i="3" s="1"/>
  <c r="P294" i="3"/>
  <c r="Q294" i="3" s="1"/>
  <c r="R294" i="3" s="1"/>
  <c r="M294" i="3"/>
  <c r="N294" i="3" s="1"/>
  <c r="J294" i="3"/>
  <c r="K294" i="3" s="1"/>
  <c r="AL293" i="3"/>
  <c r="AI293" i="3"/>
  <c r="AF293" i="3"/>
  <c r="AC293" i="3"/>
  <c r="Z293" i="3"/>
  <c r="Y293" i="3"/>
  <c r="U293" i="3"/>
  <c r="R293" i="3"/>
  <c r="O293" i="3"/>
  <c r="A293" i="3" s="1"/>
  <c r="B293" i="3" s="1"/>
  <c r="L293" i="3"/>
  <c r="C293" i="3"/>
  <c r="D293" i="3" s="1"/>
  <c r="AJ292" i="3"/>
  <c r="AK292" i="3" s="1"/>
  <c r="AL292" i="3" s="1"/>
  <c r="AG292" i="3"/>
  <c r="AH292" i="3" s="1"/>
  <c r="AI292" i="3" s="1"/>
  <c r="AD292" i="3"/>
  <c r="AE292" i="3" s="1"/>
  <c r="AF292" i="3" s="1"/>
  <c r="AA292" i="3"/>
  <c r="AB292" i="3" s="1"/>
  <c r="AC292" i="3" s="1"/>
  <c r="W292" i="3"/>
  <c r="X292" i="3" s="1"/>
  <c r="Z292" i="3" s="1"/>
  <c r="Y292" i="3"/>
  <c r="S292" i="3"/>
  <c r="T292" i="3" s="1"/>
  <c r="P292" i="3"/>
  <c r="Q292" i="3" s="1"/>
  <c r="R292" i="3" s="1"/>
  <c r="M292" i="3"/>
  <c r="N292" i="3" s="1"/>
  <c r="A292" i="3" s="1"/>
  <c r="B292" i="3" s="1"/>
  <c r="J292" i="3"/>
  <c r="K292" i="3" s="1"/>
  <c r="AL291" i="3"/>
  <c r="AI291" i="3"/>
  <c r="AF291" i="3"/>
  <c r="AC291" i="3"/>
  <c r="Z291" i="3"/>
  <c r="Y291" i="3"/>
  <c r="U291" i="3"/>
  <c r="R291" i="3"/>
  <c r="O291" i="3"/>
  <c r="A291" i="3" s="1"/>
  <c r="B291" i="3" s="1"/>
  <c r="L291" i="3"/>
  <c r="C291" i="3"/>
  <c r="D291" i="3" s="1"/>
  <c r="AJ290" i="3"/>
  <c r="AK290" i="3" s="1"/>
  <c r="AL290" i="3" s="1"/>
  <c r="AG290" i="3"/>
  <c r="AH290" i="3" s="1"/>
  <c r="AI290" i="3" s="1"/>
  <c r="AD290" i="3"/>
  <c r="AE290" i="3" s="1"/>
  <c r="AF290" i="3" s="1"/>
  <c r="AA290" i="3"/>
  <c r="AB290" i="3" s="1"/>
  <c r="AC290" i="3" s="1"/>
  <c r="W290" i="3"/>
  <c r="X290" i="3" s="1"/>
  <c r="Z290" i="3" s="1"/>
  <c r="Y290" i="3"/>
  <c r="S290" i="3"/>
  <c r="T290" i="3" s="1"/>
  <c r="P290" i="3"/>
  <c r="Q290" i="3" s="1"/>
  <c r="M290" i="3"/>
  <c r="N290" i="3" s="1"/>
  <c r="J290" i="3"/>
  <c r="K290" i="3" s="1"/>
  <c r="L290" i="3" s="1"/>
  <c r="AL289" i="3"/>
  <c r="AI289" i="3"/>
  <c r="AF289" i="3"/>
  <c r="AC289" i="3"/>
  <c r="Z289" i="3"/>
  <c r="Y289" i="3"/>
  <c r="U289" i="3"/>
  <c r="C289" i="3" s="1"/>
  <c r="D289" i="3" s="1"/>
  <c r="R289" i="3"/>
  <c r="G289" i="3" s="1"/>
  <c r="H289" i="3" s="1"/>
  <c r="O289" i="3"/>
  <c r="A289" i="3" s="1"/>
  <c r="B289" i="3" s="1"/>
  <c r="L289" i="3"/>
  <c r="AJ288" i="3"/>
  <c r="AK288" i="3" s="1"/>
  <c r="AL288" i="3" s="1"/>
  <c r="AG288" i="3"/>
  <c r="AH288" i="3" s="1"/>
  <c r="AI288" i="3" s="1"/>
  <c r="AD288" i="3"/>
  <c r="AE288" i="3" s="1"/>
  <c r="AF288" i="3" s="1"/>
  <c r="AA288" i="3"/>
  <c r="AB288" i="3" s="1"/>
  <c r="AC288" i="3" s="1"/>
  <c r="W288" i="3"/>
  <c r="X288" i="3" s="1"/>
  <c r="Z288" i="3" s="1"/>
  <c r="Y288" i="3"/>
  <c r="S288" i="3"/>
  <c r="T288" i="3" s="1"/>
  <c r="C288" i="3" s="1"/>
  <c r="D288" i="3" s="1"/>
  <c r="P288" i="3"/>
  <c r="Q288" i="3" s="1"/>
  <c r="R288" i="3" s="1"/>
  <c r="M288" i="3"/>
  <c r="N288" i="3" s="1"/>
  <c r="J288" i="3"/>
  <c r="K288" i="3" s="1"/>
  <c r="AL287" i="3"/>
  <c r="AI287" i="3"/>
  <c r="AF287" i="3"/>
  <c r="AC287" i="3"/>
  <c r="Z287" i="3"/>
  <c r="Y287" i="3"/>
  <c r="U287" i="3"/>
  <c r="C287" i="3" s="1"/>
  <c r="D287" i="3" s="1"/>
  <c r="R287" i="3"/>
  <c r="O287" i="3"/>
  <c r="A287" i="3" s="1"/>
  <c r="B287" i="3" s="1"/>
  <c r="L287" i="3"/>
  <c r="AJ286" i="3"/>
  <c r="AK286" i="3" s="1"/>
  <c r="AL286" i="3" s="1"/>
  <c r="AG286" i="3"/>
  <c r="AH286" i="3" s="1"/>
  <c r="AI286" i="3" s="1"/>
  <c r="AD286" i="3"/>
  <c r="AE286" i="3" s="1"/>
  <c r="AF286" i="3" s="1"/>
  <c r="AA286" i="3"/>
  <c r="AB286" i="3" s="1"/>
  <c r="AC286" i="3" s="1"/>
  <c r="W286" i="3"/>
  <c r="X286" i="3" s="1"/>
  <c r="Z286" i="3" s="1"/>
  <c r="Y286" i="3"/>
  <c r="S286" i="3"/>
  <c r="T286" i="3" s="1"/>
  <c r="U286" i="3" s="1"/>
  <c r="P286" i="3"/>
  <c r="Q286" i="3" s="1"/>
  <c r="M286" i="3"/>
  <c r="N286" i="3" s="1"/>
  <c r="O286" i="3" s="1"/>
  <c r="J286" i="3"/>
  <c r="K286" i="3" s="1"/>
  <c r="AL285" i="3"/>
  <c r="AI285" i="3"/>
  <c r="AF285" i="3"/>
  <c r="AC285" i="3"/>
  <c r="Z285" i="3"/>
  <c r="Y285" i="3"/>
  <c r="U285" i="3"/>
  <c r="R285" i="3"/>
  <c r="O285" i="3"/>
  <c r="A285" i="3" s="1"/>
  <c r="B285" i="3" s="1"/>
  <c r="L285" i="3"/>
  <c r="C285" i="3"/>
  <c r="D285" i="3" s="1"/>
  <c r="AL283" i="3"/>
  <c r="AI283" i="3"/>
  <c r="AF283" i="3"/>
  <c r="AC283" i="3"/>
  <c r="Z283" i="3"/>
  <c r="Y283" i="3"/>
  <c r="U283" i="3"/>
  <c r="R283" i="3"/>
  <c r="G283" i="3" s="1"/>
  <c r="H283" i="3" s="1"/>
  <c r="O283" i="3"/>
  <c r="A283" i="3" s="1"/>
  <c r="B283" i="3" s="1"/>
  <c r="L283" i="3"/>
  <c r="C283" i="3"/>
  <c r="D283" i="3" s="1"/>
  <c r="AJ282" i="3"/>
  <c r="AK282" i="3" s="1"/>
  <c r="AL282" i="3" s="1"/>
  <c r="AG282" i="3"/>
  <c r="AH282" i="3" s="1"/>
  <c r="AI282" i="3" s="1"/>
  <c r="AD282" i="3"/>
  <c r="AE282" i="3" s="1"/>
  <c r="AF282" i="3" s="1"/>
  <c r="AA282" i="3"/>
  <c r="AB282" i="3" s="1"/>
  <c r="AC282" i="3" s="1"/>
  <c r="W282" i="3"/>
  <c r="X282" i="3" s="1"/>
  <c r="Z282" i="3" s="1"/>
  <c r="Y282" i="3"/>
  <c r="S282" i="3"/>
  <c r="T282" i="3" s="1"/>
  <c r="U282" i="3" s="1"/>
  <c r="P282" i="3"/>
  <c r="Q282" i="3" s="1"/>
  <c r="M282" i="3"/>
  <c r="N282" i="3" s="1"/>
  <c r="J282" i="3"/>
  <c r="K282" i="3" s="1"/>
  <c r="L282" i="3" s="1"/>
  <c r="C282" i="3"/>
  <c r="D282" i="3" s="1"/>
  <c r="AL281" i="3"/>
  <c r="AI281" i="3"/>
  <c r="AF281" i="3"/>
  <c r="AC281" i="3"/>
  <c r="Z281" i="3"/>
  <c r="Y281" i="3"/>
  <c r="U281" i="3"/>
  <c r="C281" i="3" s="1"/>
  <c r="D281" i="3" s="1"/>
  <c r="R281" i="3"/>
  <c r="G281" i="3" s="1"/>
  <c r="H281" i="3" s="1"/>
  <c r="O281" i="3"/>
  <c r="A281" i="3" s="1"/>
  <c r="B281" i="3" s="1"/>
  <c r="L281" i="3"/>
  <c r="AJ280" i="3"/>
  <c r="AK280" i="3" s="1"/>
  <c r="AL280" i="3" s="1"/>
  <c r="AG280" i="3"/>
  <c r="AH280" i="3" s="1"/>
  <c r="AI280" i="3" s="1"/>
  <c r="AD280" i="3"/>
  <c r="AE280" i="3" s="1"/>
  <c r="AF280" i="3" s="1"/>
  <c r="AA280" i="3"/>
  <c r="AB280" i="3" s="1"/>
  <c r="AC280" i="3" s="1"/>
  <c r="W280" i="3"/>
  <c r="X280" i="3" s="1"/>
  <c r="Z280" i="3" s="1"/>
  <c r="Y280" i="3"/>
  <c r="S280" i="3"/>
  <c r="T280" i="3" s="1"/>
  <c r="P280" i="3"/>
  <c r="Q280" i="3" s="1"/>
  <c r="R280" i="3" s="1"/>
  <c r="M280" i="3"/>
  <c r="N280" i="3" s="1"/>
  <c r="O280" i="3" s="1"/>
  <c r="J280" i="3"/>
  <c r="K280" i="3" s="1"/>
  <c r="L280" i="3" s="1"/>
  <c r="AL279" i="3"/>
  <c r="AI279" i="3"/>
  <c r="AF279" i="3"/>
  <c r="AC279" i="3"/>
  <c r="Z279" i="3"/>
  <c r="Y279" i="3"/>
  <c r="U279" i="3"/>
  <c r="C279" i="3" s="1"/>
  <c r="D279" i="3" s="1"/>
  <c r="R279" i="3"/>
  <c r="O279" i="3"/>
  <c r="A279" i="3" s="1"/>
  <c r="B279" i="3" s="1"/>
  <c r="L279" i="3"/>
  <c r="AJ278" i="3"/>
  <c r="AK278" i="3" s="1"/>
  <c r="AL278" i="3" s="1"/>
  <c r="AG278" i="3"/>
  <c r="AH278" i="3" s="1"/>
  <c r="AI278" i="3" s="1"/>
  <c r="AD278" i="3"/>
  <c r="AE278" i="3" s="1"/>
  <c r="AF278" i="3" s="1"/>
  <c r="AA278" i="3"/>
  <c r="AB278" i="3" s="1"/>
  <c r="AC278" i="3" s="1"/>
  <c r="W278" i="3"/>
  <c r="X278" i="3" s="1"/>
  <c r="Z278" i="3" s="1"/>
  <c r="Y278" i="3"/>
  <c r="S278" i="3"/>
  <c r="T278" i="3" s="1"/>
  <c r="U278" i="3" s="1"/>
  <c r="P278" i="3"/>
  <c r="Q278" i="3" s="1"/>
  <c r="M278" i="3"/>
  <c r="N278" i="3" s="1"/>
  <c r="A278" i="3" s="1"/>
  <c r="B278" i="3" s="1"/>
  <c r="J278" i="3"/>
  <c r="K278" i="3" s="1"/>
  <c r="L278" i="3" s="1"/>
  <c r="C278" i="3"/>
  <c r="D278" i="3" s="1"/>
  <c r="AL277" i="3"/>
  <c r="AI277" i="3"/>
  <c r="AF277" i="3"/>
  <c r="AC277" i="3"/>
  <c r="Z277" i="3"/>
  <c r="Y277" i="3"/>
  <c r="U277" i="3"/>
  <c r="R277" i="3"/>
  <c r="O277" i="3"/>
  <c r="A277" i="3" s="1"/>
  <c r="B277" i="3" s="1"/>
  <c r="L277" i="3"/>
  <c r="C277" i="3"/>
  <c r="D277" i="3" s="1"/>
  <c r="AJ276" i="3"/>
  <c r="AK276" i="3" s="1"/>
  <c r="AL276" i="3" s="1"/>
  <c r="AG276" i="3"/>
  <c r="AH276" i="3" s="1"/>
  <c r="AI276" i="3" s="1"/>
  <c r="AD276" i="3"/>
  <c r="AE276" i="3" s="1"/>
  <c r="AF276" i="3" s="1"/>
  <c r="AA276" i="3"/>
  <c r="AB276" i="3" s="1"/>
  <c r="AC276" i="3" s="1"/>
  <c r="W276" i="3"/>
  <c r="X276" i="3" s="1"/>
  <c r="Z276" i="3" s="1"/>
  <c r="Y276" i="3"/>
  <c r="S276" i="3"/>
  <c r="T276" i="3" s="1"/>
  <c r="P276" i="3"/>
  <c r="Q276" i="3" s="1"/>
  <c r="R276" i="3" s="1"/>
  <c r="M276" i="3"/>
  <c r="N276" i="3" s="1"/>
  <c r="J276" i="3"/>
  <c r="K276" i="3" s="1"/>
  <c r="AL275" i="3"/>
  <c r="AI275" i="3"/>
  <c r="AF275" i="3"/>
  <c r="AC275" i="3"/>
  <c r="Z275" i="3"/>
  <c r="Y275" i="3"/>
  <c r="U275" i="3"/>
  <c r="C275" i="3" s="1"/>
  <c r="D275" i="3" s="1"/>
  <c r="R275" i="3"/>
  <c r="O275" i="3"/>
  <c r="A275" i="3" s="1"/>
  <c r="B275" i="3" s="1"/>
  <c r="L275" i="3"/>
  <c r="AJ274" i="3"/>
  <c r="AK274" i="3" s="1"/>
  <c r="AL274" i="3" s="1"/>
  <c r="AG274" i="3"/>
  <c r="AH274" i="3" s="1"/>
  <c r="AI274" i="3" s="1"/>
  <c r="AD274" i="3"/>
  <c r="AE274" i="3" s="1"/>
  <c r="AF274" i="3" s="1"/>
  <c r="AA274" i="3"/>
  <c r="AB274" i="3" s="1"/>
  <c r="AC274" i="3" s="1"/>
  <c r="W274" i="3"/>
  <c r="X274" i="3" s="1"/>
  <c r="Z274" i="3" s="1"/>
  <c r="Y274" i="3"/>
  <c r="S274" i="3"/>
  <c r="T274" i="3" s="1"/>
  <c r="P274" i="3"/>
  <c r="Q274" i="3" s="1"/>
  <c r="M274" i="3"/>
  <c r="N274" i="3" s="1"/>
  <c r="J274" i="3"/>
  <c r="K274" i="3" s="1"/>
  <c r="L274" i="3" s="1"/>
  <c r="AL273" i="3"/>
  <c r="AI273" i="3"/>
  <c r="AF273" i="3"/>
  <c r="AC273" i="3"/>
  <c r="Z273" i="3"/>
  <c r="Y273" i="3"/>
  <c r="U273" i="3"/>
  <c r="C273" i="3" s="1"/>
  <c r="D273" i="3" s="1"/>
  <c r="R273" i="3"/>
  <c r="O273" i="3"/>
  <c r="A273" i="3" s="1"/>
  <c r="B273" i="3" s="1"/>
  <c r="L273" i="3"/>
  <c r="AL271" i="3"/>
  <c r="AI271" i="3"/>
  <c r="AF271" i="3"/>
  <c r="AC271" i="3"/>
  <c r="Z271" i="3"/>
  <c r="Y271" i="3"/>
  <c r="U271" i="3"/>
  <c r="C271" i="3" s="1"/>
  <c r="D271" i="3" s="1"/>
  <c r="R271" i="3"/>
  <c r="O271" i="3"/>
  <c r="A271" i="3" s="1"/>
  <c r="B271" i="3" s="1"/>
  <c r="L271" i="3"/>
  <c r="AJ270" i="3"/>
  <c r="AK270" i="3" s="1"/>
  <c r="AL270" i="3" s="1"/>
  <c r="AG270" i="3"/>
  <c r="AH270" i="3" s="1"/>
  <c r="AI270" i="3" s="1"/>
  <c r="AD270" i="3"/>
  <c r="AE270" i="3" s="1"/>
  <c r="AF270" i="3" s="1"/>
  <c r="AA270" i="3"/>
  <c r="AB270" i="3" s="1"/>
  <c r="AC270" i="3" s="1"/>
  <c r="W270" i="3"/>
  <c r="X270" i="3" s="1"/>
  <c r="Z270" i="3" s="1"/>
  <c r="Y270" i="3"/>
  <c r="S270" i="3"/>
  <c r="T270" i="3" s="1"/>
  <c r="P270" i="3"/>
  <c r="Q270" i="3" s="1"/>
  <c r="R270" i="3" s="1"/>
  <c r="M270" i="3"/>
  <c r="N270" i="3" s="1"/>
  <c r="J270" i="3"/>
  <c r="K270" i="3"/>
  <c r="AL269" i="3"/>
  <c r="AI269" i="3"/>
  <c r="AF269" i="3"/>
  <c r="AC269" i="3"/>
  <c r="Z269" i="3"/>
  <c r="Y269" i="3"/>
  <c r="U269" i="3"/>
  <c r="C269" i="3" s="1"/>
  <c r="D269" i="3" s="1"/>
  <c r="R269" i="3"/>
  <c r="O269" i="3"/>
  <c r="A269" i="3" s="1"/>
  <c r="B269" i="3" s="1"/>
  <c r="L269" i="3"/>
  <c r="AJ268" i="3"/>
  <c r="AK268" i="3" s="1"/>
  <c r="AL268" i="3" s="1"/>
  <c r="AG268" i="3"/>
  <c r="AH268" i="3" s="1"/>
  <c r="AI268" i="3" s="1"/>
  <c r="AD268" i="3"/>
  <c r="AE268" i="3" s="1"/>
  <c r="AF268" i="3" s="1"/>
  <c r="AA268" i="3"/>
  <c r="AB268" i="3" s="1"/>
  <c r="AC268" i="3" s="1"/>
  <c r="W268" i="3"/>
  <c r="X268" i="3" s="1"/>
  <c r="Z268" i="3" s="1"/>
  <c r="Y268" i="3"/>
  <c r="S268" i="3"/>
  <c r="T268" i="3" s="1"/>
  <c r="C268" i="3" s="1"/>
  <c r="D268" i="3" s="1"/>
  <c r="P268" i="3"/>
  <c r="Q268" i="3" s="1"/>
  <c r="R268" i="3" s="1"/>
  <c r="M268" i="3"/>
  <c r="N268" i="3" s="1"/>
  <c r="J268" i="3"/>
  <c r="K268" i="3" s="1"/>
  <c r="L268" i="3" s="1"/>
  <c r="AL267" i="3"/>
  <c r="AI267" i="3"/>
  <c r="AF267" i="3"/>
  <c r="AC267" i="3"/>
  <c r="Z267" i="3"/>
  <c r="Y267" i="3"/>
  <c r="U267" i="3"/>
  <c r="C267" i="3" s="1"/>
  <c r="D267" i="3" s="1"/>
  <c r="R267" i="3"/>
  <c r="O267" i="3"/>
  <c r="A267" i="3" s="1"/>
  <c r="B267" i="3" s="1"/>
  <c r="L267" i="3"/>
  <c r="AJ266" i="3"/>
  <c r="AK266" i="3" s="1"/>
  <c r="AL266" i="3" s="1"/>
  <c r="AG266" i="3"/>
  <c r="AH266" i="3" s="1"/>
  <c r="AI266" i="3" s="1"/>
  <c r="AD266" i="3"/>
  <c r="AE266" i="3" s="1"/>
  <c r="AF266" i="3" s="1"/>
  <c r="AA266" i="3"/>
  <c r="AB266" i="3" s="1"/>
  <c r="AC266" i="3" s="1"/>
  <c r="W266" i="3"/>
  <c r="X266" i="3" s="1"/>
  <c r="Z266" i="3" s="1"/>
  <c r="Y266" i="3"/>
  <c r="S266" i="3"/>
  <c r="T266" i="3" s="1"/>
  <c r="P266" i="3"/>
  <c r="Q266" i="3" s="1"/>
  <c r="M266" i="3"/>
  <c r="N266" i="3" s="1"/>
  <c r="J266" i="3"/>
  <c r="K266" i="3" s="1"/>
  <c r="AL265" i="3"/>
  <c r="AI265" i="3"/>
  <c r="AF265" i="3"/>
  <c r="AC265" i="3"/>
  <c r="Z265" i="3"/>
  <c r="Y265" i="3"/>
  <c r="U265" i="3"/>
  <c r="C265" i="3" s="1"/>
  <c r="D265" i="3" s="1"/>
  <c r="R265" i="3"/>
  <c r="O265" i="3"/>
  <c r="A265" i="3" s="1"/>
  <c r="B265" i="3" s="1"/>
  <c r="L265" i="3"/>
  <c r="AJ264" i="3"/>
  <c r="AK264" i="3" s="1"/>
  <c r="AL264" i="3" s="1"/>
  <c r="AG264" i="3"/>
  <c r="AH264" i="3" s="1"/>
  <c r="AI264" i="3" s="1"/>
  <c r="AD264" i="3"/>
  <c r="AE264" i="3" s="1"/>
  <c r="AF264" i="3" s="1"/>
  <c r="AA264" i="3"/>
  <c r="AB264" i="3" s="1"/>
  <c r="AC264" i="3" s="1"/>
  <c r="W264" i="3"/>
  <c r="X264" i="3" s="1"/>
  <c r="Z264" i="3" s="1"/>
  <c r="Y264" i="3"/>
  <c r="S264" i="3"/>
  <c r="T264" i="3" s="1"/>
  <c r="P264" i="3"/>
  <c r="Q264" i="3" s="1"/>
  <c r="R264" i="3" s="1"/>
  <c r="M264" i="3"/>
  <c r="N264" i="3" s="1"/>
  <c r="O264" i="3" s="1"/>
  <c r="J264" i="3"/>
  <c r="K264" i="3" s="1"/>
  <c r="AL263" i="3"/>
  <c r="AI263" i="3"/>
  <c r="AF263" i="3"/>
  <c r="AC263" i="3"/>
  <c r="Z263" i="3"/>
  <c r="Y263" i="3"/>
  <c r="U263" i="3"/>
  <c r="R263" i="3"/>
  <c r="O263" i="3"/>
  <c r="A263" i="3" s="1"/>
  <c r="B263" i="3" s="1"/>
  <c r="L263" i="3"/>
  <c r="C263" i="3"/>
  <c r="D263" i="3" s="1"/>
  <c r="AJ262" i="3"/>
  <c r="AK262" i="3" s="1"/>
  <c r="AL262" i="3" s="1"/>
  <c r="AG262" i="3"/>
  <c r="AH262" i="3" s="1"/>
  <c r="AI262" i="3" s="1"/>
  <c r="AD262" i="3"/>
  <c r="AE262" i="3" s="1"/>
  <c r="AF262" i="3" s="1"/>
  <c r="AA262" i="3"/>
  <c r="AB262" i="3" s="1"/>
  <c r="AC262" i="3" s="1"/>
  <c r="W262" i="3"/>
  <c r="X262" i="3" s="1"/>
  <c r="Z262" i="3" s="1"/>
  <c r="Y262" i="3"/>
  <c r="S262" i="3"/>
  <c r="T262" i="3" s="1"/>
  <c r="P262" i="3"/>
  <c r="Q262" i="3" s="1"/>
  <c r="R262" i="3" s="1"/>
  <c r="M262" i="3"/>
  <c r="N262" i="3" s="1"/>
  <c r="J262" i="3"/>
  <c r="K262" i="3" s="1"/>
  <c r="L262" i="3" s="1"/>
  <c r="AL261" i="3"/>
  <c r="AI261" i="3"/>
  <c r="AF261" i="3"/>
  <c r="AC261" i="3"/>
  <c r="Z261" i="3"/>
  <c r="Y261" i="3"/>
  <c r="U261" i="3"/>
  <c r="C261" i="3" s="1"/>
  <c r="D261" i="3" s="1"/>
  <c r="R261" i="3"/>
  <c r="O261" i="3"/>
  <c r="A261" i="3" s="1"/>
  <c r="B261" i="3" s="1"/>
  <c r="L261" i="3"/>
  <c r="AL259" i="3"/>
  <c r="AI259" i="3"/>
  <c r="AF259" i="3"/>
  <c r="AC259" i="3"/>
  <c r="Z259" i="3"/>
  <c r="Y259" i="3"/>
  <c r="U259" i="3"/>
  <c r="C259" i="3" s="1"/>
  <c r="D259" i="3" s="1"/>
  <c r="R259" i="3"/>
  <c r="O259" i="3"/>
  <c r="A259" i="3" s="1"/>
  <c r="B259" i="3" s="1"/>
  <c r="L259" i="3"/>
  <c r="AJ258" i="3"/>
  <c r="AK258" i="3" s="1"/>
  <c r="AL258" i="3" s="1"/>
  <c r="AG258" i="3"/>
  <c r="AH258" i="3" s="1"/>
  <c r="AI258" i="3" s="1"/>
  <c r="AD258" i="3"/>
  <c r="AE258" i="3" s="1"/>
  <c r="AF258" i="3" s="1"/>
  <c r="AA258" i="3"/>
  <c r="AB258" i="3" s="1"/>
  <c r="AC258" i="3" s="1"/>
  <c r="W258" i="3"/>
  <c r="X258" i="3" s="1"/>
  <c r="Z258" i="3" s="1"/>
  <c r="Y258" i="3"/>
  <c r="S258" i="3"/>
  <c r="T258" i="3" s="1"/>
  <c r="P258" i="3"/>
  <c r="Q258" i="3" s="1"/>
  <c r="M258" i="3"/>
  <c r="N258" i="3" s="1"/>
  <c r="A258" i="3" s="1"/>
  <c r="B258" i="3" s="1"/>
  <c r="J258" i="3"/>
  <c r="K258" i="3" s="1"/>
  <c r="L258" i="3" s="1"/>
  <c r="AL257" i="3"/>
  <c r="AI257" i="3"/>
  <c r="AF257" i="3"/>
  <c r="AC257" i="3"/>
  <c r="Z257" i="3"/>
  <c r="Y257" i="3"/>
  <c r="U257" i="3"/>
  <c r="R257" i="3"/>
  <c r="O257" i="3"/>
  <c r="A257" i="3" s="1"/>
  <c r="B257" i="3" s="1"/>
  <c r="L257" i="3"/>
  <c r="C257" i="3"/>
  <c r="D257" i="3" s="1"/>
  <c r="AJ256" i="3"/>
  <c r="AK256" i="3" s="1"/>
  <c r="AL256" i="3" s="1"/>
  <c r="AG256" i="3"/>
  <c r="AH256" i="3" s="1"/>
  <c r="AI256" i="3" s="1"/>
  <c r="AD256" i="3"/>
  <c r="AE256" i="3" s="1"/>
  <c r="AF256" i="3" s="1"/>
  <c r="AA256" i="3"/>
  <c r="AB256" i="3" s="1"/>
  <c r="AC256" i="3" s="1"/>
  <c r="W256" i="3"/>
  <c r="X256" i="3" s="1"/>
  <c r="Z256" i="3" s="1"/>
  <c r="Y256" i="3"/>
  <c r="S256" i="3"/>
  <c r="T256" i="3" s="1"/>
  <c r="P256" i="3"/>
  <c r="Q256" i="3" s="1"/>
  <c r="M256" i="3"/>
  <c r="N256" i="3" s="1"/>
  <c r="J256" i="3"/>
  <c r="K256" i="3" s="1"/>
  <c r="L256" i="3" s="1"/>
  <c r="AL255" i="3"/>
  <c r="AI255" i="3"/>
  <c r="AF255" i="3"/>
  <c r="AC255" i="3"/>
  <c r="Z255" i="3"/>
  <c r="Y255" i="3"/>
  <c r="U255" i="3"/>
  <c r="C255" i="3" s="1"/>
  <c r="D255" i="3" s="1"/>
  <c r="R255" i="3"/>
  <c r="O255" i="3"/>
  <c r="A255" i="3" s="1"/>
  <c r="B255" i="3" s="1"/>
  <c r="L255" i="3"/>
  <c r="AJ254" i="3"/>
  <c r="AK254" i="3" s="1"/>
  <c r="AL254" i="3" s="1"/>
  <c r="AG254" i="3"/>
  <c r="AH254" i="3" s="1"/>
  <c r="AI254" i="3" s="1"/>
  <c r="AD254" i="3"/>
  <c r="AE254" i="3" s="1"/>
  <c r="AF254" i="3" s="1"/>
  <c r="AA254" i="3"/>
  <c r="AB254" i="3" s="1"/>
  <c r="AC254" i="3" s="1"/>
  <c r="W254" i="3"/>
  <c r="X254" i="3" s="1"/>
  <c r="Z254" i="3" s="1"/>
  <c r="Y254" i="3"/>
  <c r="S254" i="3"/>
  <c r="T254" i="3" s="1"/>
  <c r="C254" i="3" s="1"/>
  <c r="D254" i="3" s="1"/>
  <c r="P254" i="3"/>
  <c r="Q254" i="3" s="1"/>
  <c r="R254" i="3" s="1"/>
  <c r="M254" i="3"/>
  <c r="N254" i="3" s="1"/>
  <c r="J254" i="3"/>
  <c r="K254" i="3" s="1"/>
  <c r="L254" i="3" s="1"/>
  <c r="AL253" i="3"/>
  <c r="AI253" i="3"/>
  <c r="AF253" i="3"/>
  <c r="AC253" i="3"/>
  <c r="Z253" i="3"/>
  <c r="Y253" i="3"/>
  <c r="U253" i="3"/>
  <c r="C253" i="3" s="1"/>
  <c r="D253" i="3" s="1"/>
  <c r="R253" i="3"/>
  <c r="O253" i="3"/>
  <c r="A253" i="3" s="1"/>
  <c r="B253" i="3" s="1"/>
  <c r="L253" i="3"/>
  <c r="AJ252" i="3"/>
  <c r="AK252" i="3" s="1"/>
  <c r="AL252" i="3" s="1"/>
  <c r="AG252" i="3"/>
  <c r="AH252" i="3" s="1"/>
  <c r="AI252" i="3" s="1"/>
  <c r="AD252" i="3"/>
  <c r="AE252" i="3" s="1"/>
  <c r="AF252" i="3" s="1"/>
  <c r="AA252" i="3"/>
  <c r="AB252" i="3" s="1"/>
  <c r="AC252" i="3" s="1"/>
  <c r="W252" i="3"/>
  <c r="X252" i="3"/>
  <c r="Z252" i="3" s="1"/>
  <c r="Y252" i="3"/>
  <c r="S252" i="3"/>
  <c r="T252" i="3" s="1"/>
  <c r="U252" i="3" s="1"/>
  <c r="P252" i="3"/>
  <c r="Q252" i="3" s="1"/>
  <c r="R252" i="3" s="1"/>
  <c r="M252" i="3"/>
  <c r="N252" i="3" s="1"/>
  <c r="J252" i="3"/>
  <c r="K252" i="3" s="1"/>
  <c r="L252" i="3" s="1"/>
  <c r="AL251" i="3"/>
  <c r="AI251" i="3"/>
  <c r="AF251" i="3"/>
  <c r="AC251" i="3"/>
  <c r="Z251" i="3"/>
  <c r="Y251" i="3"/>
  <c r="U251" i="3"/>
  <c r="C251" i="3" s="1"/>
  <c r="D251" i="3" s="1"/>
  <c r="R251" i="3"/>
  <c r="O251" i="3"/>
  <c r="A251" i="3" s="1"/>
  <c r="B251" i="3" s="1"/>
  <c r="L251" i="3"/>
  <c r="AJ250" i="3"/>
  <c r="AK250" i="3" s="1"/>
  <c r="AL250" i="3" s="1"/>
  <c r="AG250" i="3"/>
  <c r="AH250" i="3" s="1"/>
  <c r="AI250" i="3" s="1"/>
  <c r="AD250" i="3"/>
  <c r="AE250" i="3" s="1"/>
  <c r="AF250" i="3" s="1"/>
  <c r="AA250" i="3"/>
  <c r="AB250" i="3" s="1"/>
  <c r="AC250" i="3" s="1"/>
  <c r="W250" i="3"/>
  <c r="X250" i="3" s="1"/>
  <c r="Z250" i="3" s="1"/>
  <c r="Y250" i="3"/>
  <c r="S250" i="3"/>
  <c r="T250" i="3" s="1"/>
  <c r="P250" i="3"/>
  <c r="Q250" i="3" s="1"/>
  <c r="R250" i="3" s="1"/>
  <c r="M250" i="3"/>
  <c r="N250" i="3" s="1"/>
  <c r="A250" i="3" s="1"/>
  <c r="B250" i="3" s="1"/>
  <c r="J250" i="3"/>
  <c r="K250" i="3" s="1"/>
  <c r="L250" i="3" s="1"/>
  <c r="AL249" i="3"/>
  <c r="AI249" i="3"/>
  <c r="AF249" i="3"/>
  <c r="AC249" i="3"/>
  <c r="Z249" i="3"/>
  <c r="Y249" i="3"/>
  <c r="U249" i="3"/>
  <c r="R249" i="3"/>
  <c r="O249" i="3"/>
  <c r="A249" i="3" s="1"/>
  <c r="B249" i="3" s="1"/>
  <c r="L249" i="3"/>
  <c r="C249" i="3"/>
  <c r="D249" i="3" s="1"/>
  <c r="AL247" i="3"/>
  <c r="AI247" i="3"/>
  <c r="AF247" i="3"/>
  <c r="AC247" i="3"/>
  <c r="Z247" i="3"/>
  <c r="Y247" i="3"/>
  <c r="U247" i="3"/>
  <c r="C247" i="3" s="1"/>
  <c r="D247" i="3" s="1"/>
  <c r="R247" i="3"/>
  <c r="O247" i="3"/>
  <c r="A247" i="3" s="1"/>
  <c r="B247" i="3" s="1"/>
  <c r="L247" i="3"/>
  <c r="AJ246" i="3"/>
  <c r="AK246" i="3" s="1"/>
  <c r="AL246" i="3" s="1"/>
  <c r="AG246" i="3"/>
  <c r="AH246" i="3" s="1"/>
  <c r="AI246" i="3" s="1"/>
  <c r="AD246" i="3"/>
  <c r="AE246" i="3" s="1"/>
  <c r="AF246" i="3" s="1"/>
  <c r="AA246" i="3"/>
  <c r="AB246" i="3" s="1"/>
  <c r="AC246" i="3" s="1"/>
  <c r="W246" i="3"/>
  <c r="X246" i="3" s="1"/>
  <c r="Z246" i="3" s="1"/>
  <c r="Y246" i="3"/>
  <c r="S246" i="3"/>
  <c r="T246" i="3" s="1"/>
  <c r="P246" i="3"/>
  <c r="Q246" i="3" s="1"/>
  <c r="M246" i="3"/>
  <c r="N246" i="3" s="1"/>
  <c r="A246" i="3" s="1"/>
  <c r="B246" i="3" s="1"/>
  <c r="J246" i="3"/>
  <c r="K246" i="3" s="1"/>
  <c r="L246" i="3" s="1"/>
  <c r="AL245" i="3"/>
  <c r="AI245" i="3"/>
  <c r="AF245" i="3"/>
  <c r="AC245" i="3"/>
  <c r="Z245" i="3"/>
  <c r="Y245" i="3"/>
  <c r="U245" i="3"/>
  <c r="C245" i="3" s="1"/>
  <c r="D245" i="3" s="1"/>
  <c r="R245" i="3"/>
  <c r="G245" i="3" s="1"/>
  <c r="H245" i="3" s="1"/>
  <c r="O245" i="3"/>
  <c r="A245" i="3" s="1"/>
  <c r="B245" i="3" s="1"/>
  <c r="L245" i="3"/>
  <c r="AJ244" i="3"/>
  <c r="AK244" i="3" s="1"/>
  <c r="AL244" i="3" s="1"/>
  <c r="AG244" i="3"/>
  <c r="AH244" i="3" s="1"/>
  <c r="AI244" i="3" s="1"/>
  <c r="AD244" i="3"/>
  <c r="AE244" i="3" s="1"/>
  <c r="AF244" i="3" s="1"/>
  <c r="AA244" i="3"/>
  <c r="AB244" i="3" s="1"/>
  <c r="AC244" i="3" s="1"/>
  <c r="W244" i="3"/>
  <c r="X244" i="3" s="1"/>
  <c r="Z244" i="3" s="1"/>
  <c r="Y244" i="3"/>
  <c r="S244" i="3"/>
  <c r="T244" i="3" s="1"/>
  <c r="C244" i="3" s="1"/>
  <c r="D244" i="3" s="1"/>
  <c r="P244" i="3"/>
  <c r="Q244" i="3" s="1"/>
  <c r="M244" i="3"/>
  <c r="N244" i="3" s="1"/>
  <c r="J244" i="3"/>
  <c r="K244" i="3" s="1"/>
  <c r="L244" i="3" s="1"/>
  <c r="AL243" i="3"/>
  <c r="AI243" i="3"/>
  <c r="AF243" i="3"/>
  <c r="AC243" i="3"/>
  <c r="Z243" i="3"/>
  <c r="Y243" i="3"/>
  <c r="U243" i="3"/>
  <c r="R243" i="3"/>
  <c r="O243" i="3"/>
  <c r="A243" i="3" s="1"/>
  <c r="B243" i="3" s="1"/>
  <c r="L243" i="3"/>
  <c r="C243" i="3"/>
  <c r="D243" i="3" s="1"/>
  <c r="AJ242" i="3"/>
  <c r="AK242" i="3" s="1"/>
  <c r="AL242" i="3" s="1"/>
  <c r="AG242" i="3"/>
  <c r="AH242" i="3" s="1"/>
  <c r="AI242" i="3" s="1"/>
  <c r="AD242" i="3"/>
  <c r="AE242" i="3" s="1"/>
  <c r="AF242" i="3" s="1"/>
  <c r="AA242" i="3"/>
  <c r="AB242" i="3" s="1"/>
  <c r="AC242" i="3" s="1"/>
  <c r="W242" i="3"/>
  <c r="X242" i="3" s="1"/>
  <c r="Z242" i="3" s="1"/>
  <c r="Y242" i="3"/>
  <c r="S242" i="3"/>
  <c r="T242" i="3" s="1"/>
  <c r="U242" i="3" s="1"/>
  <c r="P242" i="3"/>
  <c r="Q242" i="3" s="1"/>
  <c r="M242" i="3"/>
  <c r="N242" i="3" s="1"/>
  <c r="J242" i="3"/>
  <c r="K242" i="3" s="1"/>
  <c r="AL241" i="3"/>
  <c r="AI241" i="3"/>
  <c r="AF241" i="3"/>
  <c r="AC241" i="3"/>
  <c r="Z241" i="3"/>
  <c r="Y241" i="3"/>
  <c r="U241" i="3"/>
  <c r="C241" i="3" s="1"/>
  <c r="D241" i="3" s="1"/>
  <c r="R241" i="3"/>
  <c r="O241" i="3"/>
  <c r="A241" i="3" s="1"/>
  <c r="B241" i="3" s="1"/>
  <c r="L241" i="3"/>
  <c r="AJ240" i="3"/>
  <c r="AK240" i="3" s="1"/>
  <c r="AL240" i="3" s="1"/>
  <c r="AG240" i="3"/>
  <c r="AH240" i="3" s="1"/>
  <c r="AI240" i="3" s="1"/>
  <c r="AD240" i="3"/>
  <c r="AE240" i="3" s="1"/>
  <c r="AF240" i="3" s="1"/>
  <c r="AA240" i="3"/>
  <c r="AB240" i="3" s="1"/>
  <c r="AC240" i="3" s="1"/>
  <c r="W240" i="3"/>
  <c r="X240" i="3" s="1"/>
  <c r="Z240" i="3" s="1"/>
  <c r="Y240" i="3"/>
  <c r="S240" i="3"/>
  <c r="T240" i="3" s="1"/>
  <c r="C240" i="3" s="1"/>
  <c r="D240" i="3" s="1"/>
  <c r="P240" i="3"/>
  <c r="Q240" i="3" s="1"/>
  <c r="R240" i="3" s="1"/>
  <c r="M240" i="3"/>
  <c r="N240" i="3" s="1"/>
  <c r="J240" i="3"/>
  <c r="K240" i="3" s="1"/>
  <c r="L240" i="3" s="1"/>
  <c r="AL239" i="3"/>
  <c r="AI239" i="3"/>
  <c r="AF239" i="3"/>
  <c r="AC239" i="3"/>
  <c r="Z239" i="3"/>
  <c r="Y239" i="3"/>
  <c r="U239" i="3"/>
  <c r="C239" i="3" s="1"/>
  <c r="D239" i="3" s="1"/>
  <c r="R239" i="3"/>
  <c r="G239" i="3" s="1"/>
  <c r="H239" i="3" s="1"/>
  <c r="O239" i="3"/>
  <c r="A239" i="3" s="1"/>
  <c r="B239" i="3" s="1"/>
  <c r="L239" i="3"/>
  <c r="AJ238" i="3"/>
  <c r="AK238" i="3" s="1"/>
  <c r="AL238" i="3" s="1"/>
  <c r="AG238" i="3"/>
  <c r="AH238" i="3" s="1"/>
  <c r="AI238" i="3" s="1"/>
  <c r="AD238" i="3"/>
  <c r="AE238" i="3" s="1"/>
  <c r="AF238" i="3" s="1"/>
  <c r="AA238" i="3"/>
  <c r="AB238" i="3" s="1"/>
  <c r="AC238" i="3" s="1"/>
  <c r="W238" i="3"/>
  <c r="X238" i="3" s="1"/>
  <c r="Z238" i="3" s="1"/>
  <c r="Y238" i="3"/>
  <c r="S238" i="3"/>
  <c r="T238" i="3" s="1"/>
  <c r="P238" i="3"/>
  <c r="Q238" i="3" s="1"/>
  <c r="G238" i="3" s="1"/>
  <c r="H238" i="3" s="1"/>
  <c r="M238" i="3"/>
  <c r="N238" i="3" s="1"/>
  <c r="O238" i="3" s="1"/>
  <c r="J238" i="3"/>
  <c r="K238" i="3" s="1"/>
  <c r="L238" i="3" s="1"/>
  <c r="AL237" i="3"/>
  <c r="AI237" i="3"/>
  <c r="AF237" i="3"/>
  <c r="AC237" i="3"/>
  <c r="Z237" i="3"/>
  <c r="Y237" i="3"/>
  <c r="U237" i="3"/>
  <c r="C237" i="3" s="1"/>
  <c r="D237" i="3" s="1"/>
  <c r="R237" i="3"/>
  <c r="O237" i="3"/>
  <c r="A237" i="3" s="1"/>
  <c r="B237" i="3" s="1"/>
  <c r="L237" i="3"/>
  <c r="AL235" i="3"/>
  <c r="AI235" i="3"/>
  <c r="AF235" i="3"/>
  <c r="AC235" i="3"/>
  <c r="Z235" i="3"/>
  <c r="Y235" i="3"/>
  <c r="U235" i="3"/>
  <c r="R235" i="3"/>
  <c r="O235" i="3"/>
  <c r="A235" i="3" s="1"/>
  <c r="B235" i="3" s="1"/>
  <c r="L235" i="3"/>
  <c r="C235" i="3"/>
  <c r="D235" i="3" s="1"/>
  <c r="AJ234" i="3"/>
  <c r="AK234" i="3" s="1"/>
  <c r="AL234" i="3" s="1"/>
  <c r="AG234" i="3"/>
  <c r="AH234" i="3" s="1"/>
  <c r="AI234" i="3" s="1"/>
  <c r="AD234" i="3"/>
  <c r="AE234" i="3" s="1"/>
  <c r="AF234" i="3" s="1"/>
  <c r="AA234" i="3"/>
  <c r="AB234" i="3" s="1"/>
  <c r="AC234" i="3" s="1"/>
  <c r="W234" i="3"/>
  <c r="X234" i="3" s="1"/>
  <c r="Z234" i="3" s="1"/>
  <c r="Y234" i="3"/>
  <c r="S234" i="3"/>
  <c r="T234" i="3" s="1"/>
  <c r="P234" i="3"/>
  <c r="Q234" i="3" s="1"/>
  <c r="R234" i="3" s="1"/>
  <c r="M234" i="3"/>
  <c r="N234" i="3" s="1"/>
  <c r="J234" i="3"/>
  <c r="K234" i="3" s="1"/>
  <c r="L234" i="3" s="1"/>
  <c r="AL233" i="3"/>
  <c r="AI233" i="3"/>
  <c r="AF233" i="3"/>
  <c r="AC233" i="3"/>
  <c r="Z233" i="3"/>
  <c r="Y233" i="3"/>
  <c r="U233" i="3"/>
  <c r="C233" i="3" s="1"/>
  <c r="D233" i="3" s="1"/>
  <c r="R233" i="3"/>
  <c r="O233" i="3"/>
  <c r="A233" i="3" s="1"/>
  <c r="B233" i="3" s="1"/>
  <c r="L233" i="3"/>
  <c r="AJ232" i="3"/>
  <c r="AK232" i="3" s="1"/>
  <c r="AL232" i="3" s="1"/>
  <c r="AG232" i="3"/>
  <c r="AH232" i="3" s="1"/>
  <c r="AI232" i="3" s="1"/>
  <c r="AD232" i="3"/>
  <c r="AE232" i="3" s="1"/>
  <c r="AF232" i="3" s="1"/>
  <c r="AA232" i="3"/>
  <c r="AB232" i="3" s="1"/>
  <c r="AC232" i="3" s="1"/>
  <c r="W232" i="3"/>
  <c r="X232" i="3" s="1"/>
  <c r="Z232" i="3" s="1"/>
  <c r="Y232" i="3"/>
  <c r="S232" i="3"/>
  <c r="T232" i="3" s="1"/>
  <c r="C232" i="3" s="1"/>
  <c r="D232" i="3" s="1"/>
  <c r="P232" i="3"/>
  <c r="Q232" i="3" s="1"/>
  <c r="R232" i="3" s="1"/>
  <c r="M232" i="3"/>
  <c r="N232" i="3" s="1"/>
  <c r="J232" i="3"/>
  <c r="K232" i="3" s="1"/>
  <c r="AL231" i="3"/>
  <c r="AI231" i="3"/>
  <c r="AF231" i="3"/>
  <c r="AC231" i="3"/>
  <c r="Z231" i="3"/>
  <c r="Y231" i="3"/>
  <c r="U231" i="3"/>
  <c r="C231" i="3" s="1"/>
  <c r="D231" i="3" s="1"/>
  <c r="R231" i="3"/>
  <c r="O231" i="3"/>
  <c r="A231" i="3" s="1"/>
  <c r="B231" i="3" s="1"/>
  <c r="L231" i="3"/>
  <c r="E231" i="3" s="1"/>
  <c r="F231" i="3" s="1"/>
  <c r="AJ230" i="3"/>
  <c r="AK230" i="3" s="1"/>
  <c r="AL230" i="3" s="1"/>
  <c r="AG230" i="3"/>
  <c r="AH230" i="3" s="1"/>
  <c r="AI230" i="3" s="1"/>
  <c r="AD230" i="3"/>
  <c r="AE230" i="3" s="1"/>
  <c r="AF230" i="3" s="1"/>
  <c r="AA230" i="3"/>
  <c r="AB230" i="3" s="1"/>
  <c r="AC230" i="3" s="1"/>
  <c r="W230" i="3"/>
  <c r="X230" i="3" s="1"/>
  <c r="Z230" i="3" s="1"/>
  <c r="Y230" i="3"/>
  <c r="S230" i="3"/>
  <c r="T230" i="3" s="1"/>
  <c r="P230" i="3"/>
  <c r="Q230" i="3" s="1"/>
  <c r="M230" i="3"/>
  <c r="N230" i="3" s="1"/>
  <c r="J230" i="3"/>
  <c r="K230" i="3" s="1"/>
  <c r="L230" i="3" s="1"/>
  <c r="AL229" i="3"/>
  <c r="AI229" i="3"/>
  <c r="AF229" i="3"/>
  <c r="AC229" i="3"/>
  <c r="Z229" i="3"/>
  <c r="Y229" i="3"/>
  <c r="U229" i="3"/>
  <c r="R229" i="3"/>
  <c r="O229" i="3"/>
  <c r="A229" i="3" s="1"/>
  <c r="B229" i="3" s="1"/>
  <c r="L229" i="3"/>
  <c r="C229" i="3"/>
  <c r="D229" i="3" s="1"/>
  <c r="AJ228" i="3"/>
  <c r="AK228" i="3" s="1"/>
  <c r="AL228" i="3" s="1"/>
  <c r="AG228" i="3"/>
  <c r="AH228" i="3" s="1"/>
  <c r="AI228" i="3" s="1"/>
  <c r="AD228" i="3"/>
  <c r="AE228" i="3" s="1"/>
  <c r="AF228" i="3" s="1"/>
  <c r="AA228" i="3"/>
  <c r="AB228" i="3" s="1"/>
  <c r="AC228" i="3" s="1"/>
  <c r="W228" i="3"/>
  <c r="X228" i="3" s="1"/>
  <c r="Z228" i="3" s="1"/>
  <c r="Y228" i="3"/>
  <c r="S228" i="3"/>
  <c r="T228" i="3" s="1"/>
  <c r="C228" i="3" s="1"/>
  <c r="D228" i="3" s="1"/>
  <c r="P228" i="3"/>
  <c r="Q228" i="3" s="1"/>
  <c r="R228" i="3" s="1"/>
  <c r="M228" i="3"/>
  <c r="N228" i="3" s="1"/>
  <c r="O228" i="3" s="1"/>
  <c r="J228" i="3"/>
  <c r="K228" i="3" s="1"/>
  <c r="L228" i="3" s="1"/>
  <c r="AL227" i="3"/>
  <c r="AI227" i="3"/>
  <c r="AF227" i="3"/>
  <c r="AC227" i="3"/>
  <c r="Z227" i="3"/>
  <c r="Y227" i="3"/>
  <c r="U227" i="3"/>
  <c r="C227" i="3" s="1"/>
  <c r="D227" i="3" s="1"/>
  <c r="R227" i="3"/>
  <c r="O227" i="3"/>
  <c r="A227" i="3" s="1"/>
  <c r="B227" i="3" s="1"/>
  <c r="L227" i="3"/>
  <c r="AJ226" i="3"/>
  <c r="AK226" i="3" s="1"/>
  <c r="AL226" i="3" s="1"/>
  <c r="AG226" i="3"/>
  <c r="AH226" i="3" s="1"/>
  <c r="AI226" i="3" s="1"/>
  <c r="AD226" i="3"/>
  <c r="AE226" i="3" s="1"/>
  <c r="AF226" i="3" s="1"/>
  <c r="AA226" i="3"/>
  <c r="AB226" i="3" s="1"/>
  <c r="AC226" i="3" s="1"/>
  <c r="W226" i="3"/>
  <c r="X226" i="3" s="1"/>
  <c r="Z226" i="3" s="1"/>
  <c r="Y226" i="3"/>
  <c r="S226" i="3"/>
  <c r="T226" i="3" s="1"/>
  <c r="P226" i="3"/>
  <c r="Q226" i="3" s="1"/>
  <c r="R226" i="3" s="1"/>
  <c r="M226" i="3"/>
  <c r="N226" i="3" s="1"/>
  <c r="J226" i="3"/>
  <c r="K226" i="3" s="1"/>
  <c r="AL225" i="3"/>
  <c r="AI225" i="3"/>
  <c r="AF225" i="3"/>
  <c r="AC225" i="3"/>
  <c r="Z225" i="3"/>
  <c r="Y225" i="3"/>
  <c r="U225" i="3"/>
  <c r="C225" i="3" s="1"/>
  <c r="D225" i="3" s="1"/>
  <c r="R225" i="3"/>
  <c r="O225" i="3"/>
  <c r="A225" i="3" s="1"/>
  <c r="B225" i="3" s="1"/>
  <c r="L225" i="3"/>
  <c r="AL223" i="3"/>
  <c r="AI223" i="3"/>
  <c r="AF223" i="3"/>
  <c r="AC223" i="3"/>
  <c r="Z223" i="3"/>
  <c r="Y223" i="3"/>
  <c r="U223" i="3"/>
  <c r="R223" i="3"/>
  <c r="O223" i="3"/>
  <c r="A223" i="3" s="1"/>
  <c r="B223" i="3" s="1"/>
  <c r="L223" i="3"/>
  <c r="C223" i="3"/>
  <c r="D223" i="3" s="1"/>
  <c r="AJ222" i="3"/>
  <c r="AK222" i="3" s="1"/>
  <c r="AL222" i="3" s="1"/>
  <c r="AG222" i="3"/>
  <c r="AH222" i="3" s="1"/>
  <c r="AI222" i="3" s="1"/>
  <c r="AD222" i="3"/>
  <c r="AE222" i="3" s="1"/>
  <c r="AF222" i="3" s="1"/>
  <c r="AA222" i="3"/>
  <c r="AB222" i="3" s="1"/>
  <c r="AC222" i="3" s="1"/>
  <c r="W222" i="3"/>
  <c r="X222" i="3" s="1"/>
  <c r="Z222" i="3" s="1"/>
  <c r="Y222" i="3"/>
  <c r="S222" i="3"/>
  <c r="T222" i="3" s="1"/>
  <c r="U222" i="3" s="1"/>
  <c r="P222" i="3"/>
  <c r="Q222" i="3" s="1"/>
  <c r="R222" i="3" s="1"/>
  <c r="M222" i="3"/>
  <c r="N222" i="3" s="1"/>
  <c r="A222" i="3" s="1"/>
  <c r="J222" i="3"/>
  <c r="K222" i="3" s="1"/>
  <c r="L222" i="3" s="1"/>
  <c r="AL221" i="3"/>
  <c r="AI221" i="3"/>
  <c r="AF221" i="3"/>
  <c r="AC221" i="3"/>
  <c r="Z221" i="3"/>
  <c r="Y221" i="3"/>
  <c r="U221" i="3"/>
  <c r="C221" i="3" s="1"/>
  <c r="D221" i="3" s="1"/>
  <c r="R221" i="3"/>
  <c r="O221" i="3"/>
  <c r="A221" i="3" s="1"/>
  <c r="B221" i="3" s="1"/>
  <c r="L221" i="3"/>
  <c r="AJ220" i="3"/>
  <c r="AK220" i="3" s="1"/>
  <c r="AL220" i="3" s="1"/>
  <c r="AG220" i="3"/>
  <c r="AH220" i="3" s="1"/>
  <c r="AI220" i="3" s="1"/>
  <c r="AD220" i="3"/>
  <c r="AE220" i="3" s="1"/>
  <c r="AF220" i="3" s="1"/>
  <c r="AA220" i="3"/>
  <c r="AB220" i="3" s="1"/>
  <c r="AC220" i="3" s="1"/>
  <c r="W220" i="3"/>
  <c r="X220" i="3" s="1"/>
  <c r="Z220" i="3" s="1"/>
  <c r="Y220" i="3"/>
  <c r="S220" i="3"/>
  <c r="T220" i="3" s="1"/>
  <c r="P220" i="3"/>
  <c r="Q220" i="3" s="1"/>
  <c r="R220" i="3" s="1"/>
  <c r="M220" i="3"/>
  <c r="N220" i="3" s="1"/>
  <c r="O220" i="3" s="1"/>
  <c r="J220" i="3"/>
  <c r="K220" i="3" s="1"/>
  <c r="L220" i="3" s="1"/>
  <c r="AL219" i="3"/>
  <c r="AI219" i="3"/>
  <c r="AF219" i="3"/>
  <c r="AC219" i="3"/>
  <c r="Z219" i="3"/>
  <c r="Y219" i="3"/>
  <c r="U219" i="3"/>
  <c r="R219" i="3"/>
  <c r="O219" i="3"/>
  <c r="A219" i="3" s="1"/>
  <c r="B219" i="3" s="1"/>
  <c r="L219" i="3"/>
  <c r="C219" i="3"/>
  <c r="D219" i="3" s="1"/>
  <c r="AJ218" i="3"/>
  <c r="AK218" i="3" s="1"/>
  <c r="AL218" i="3" s="1"/>
  <c r="AG218" i="3"/>
  <c r="AH218" i="3" s="1"/>
  <c r="AI218" i="3" s="1"/>
  <c r="AD218" i="3"/>
  <c r="AE218" i="3" s="1"/>
  <c r="AF218" i="3" s="1"/>
  <c r="AA218" i="3"/>
  <c r="AB218" i="3" s="1"/>
  <c r="AC218" i="3" s="1"/>
  <c r="W218" i="3"/>
  <c r="X218" i="3" s="1"/>
  <c r="Z218" i="3" s="1"/>
  <c r="Y218" i="3"/>
  <c r="S218" i="3"/>
  <c r="T218" i="3" s="1"/>
  <c r="P218" i="3"/>
  <c r="Q218" i="3" s="1"/>
  <c r="M218" i="3"/>
  <c r="N218" i="3" s="1"/>
  <c r="J218" i="3"/>
  <c r="K218" i="3" s="1"/>
  <c r="AL217" i="3"/>
  <c r="AI217" i="3"/>
  <c r="AF217" i="3"/>
  <c r="AC217" i="3"/>
  <c r="Z217" i="3"/>
  <c r="Y217" i="3"/>
  <c r="U217" i="3"/>
  <c r="C217" i="3" s="1"/>
  <c r="D217" i="3" s="1"/>
  <c r="R217" i="3"/>
  <c r="O217" i="3"/>
  <c r="A217" i="3" s="1"/>
  <c r="B217" i="3" s="1"/>
  <c r="L217" i="3"/>
  <c r="AJ216" i="3"/>
  <c r="AK216" i="3" s="1"/>
  <c r="AL216" i="3" s="1"/>
  <c r="AG216" i="3"/>
  <c r="AH216" i="3" s="1"/>
  <c r="AI216" i="3" s="1"/>
  <c r="AD216" i="3"/>
  <c r="AE216" i="3" s="1"/>
  <c r="AF216" i="3" s="1"/>
  <c r="AA216" i="3"/>
  <c r="AB216" i="3" s="1"/>
  <c r="AC216" i="3" s="1"/>
  <c r="W216" i="3"/>
  <c r="X216" i="3" s="1"/>
  <c r="Z216" i="3" s="1"/>
  <c r="Y216" i="3"/>
  <c r="S216" i="3"/>
  <c r="T216" i="3" s="1"/>
  <c r="P216" i="3"/>
  <c r="Q216" i="3" s="1"/>
  <c r="R216" i="3" s="1"/>
  <c r="M216" i="3"/>
  <c r="N216" i="3" s="1"/>
  <c r="A216" i="3" s="1"/>
  <c r="B216" i="3" s="1"/>
  <c r="J216" i="3"/>
  <c r="K216" i="3" s="1"/>
  <c r="AL215" i="3"/>
  <c r="AI215" i="3"/>
  <c r="AF215" i="3"/>
  <c r="AC215" i="3"/>
  <c r="Z215" i="3"/>
  <c r="Y215" i="3"/>
  <c r="U215" i="3"/>
  <c r="C215" i="3" s="1"/>
  <c r="D215" i="3" s="1"/>
  <c r="R215" i="3"/>
  <c r="O215" i="3"/>
  <c r="A215" i="3" s="1"/>
  <c r="B215" i="3" s="1"/>
  <c r="L215" i="3"/>
  <c r="AJ214" i="3"/>
  <c r="AK214" i="3" s="1"/>
  <c r="AL214" i="3" s="1"/>
  <c r="AG214" i="3"/>
  <c r="AH214" i="3" s="1"/>
  <c r="AI214" i="3" s="1"/>
  <c r="AD214" i="3"/>
  <c r="AE214" i="3" s="1"/>
  <c r="AF214" i="3" s="1"/>
  <c r="AA214" i="3"/>
  <c r="AB214" i="3" s="1"/>
  <c r="AC214" i="3" s="1"/>
  <c r="W214" i="3"/>
  <c r="X214" i="3" s="1"/>
  <c r="Z214" i="3" s="1"/>
  <c r="Y214" i="3"/>
  <c r="S214" i="3"/>
  <c r="T214" i="3" s="1"/>
  <c r="P214" i="3"/>
  <c r="Q214" i="3" s="1"/>
  <c r="R214" i="3" s="1"/>
  <c r="M214" i="3"/>
  <c r="N214" i="3" s="1"/>
  <c r="O214" i="3" s="1"/>
  <c r="J214" i="3"/>
  <c r="K214" i="3" s="1"/>
  <c r="AL213" i="3"/>
  <c r="AI213" i="3"/>
  <c r="AF213" i="3"/>
  <c r="AC213" i="3"/>
  <c r="Z213" i="3"/>
  <c r="Y213" i="3"/>
  <c r="U213" i="3"/>
  <c r="R213" i="3"/>
  <c r="O213" i="3"/>
  <c r="A213" i="3" s="1"/>
  <c r="B213" i="3" s="1"/>
  <c r="L213" i="3"/>
  <c r="C213" i="3"/>
  <c r="D213" i="3" s="1"/>
  <c r="AL211" i="3"/>
  <c r="AI211" i="3"/>
  <c r="AF211" i="3"/>
  <c r="AC211" i="3"/>
  <c r="Z211" i="3"/>
  <c r="Y211" i="3"/>
  <c r="U211" i="3"/>
  <c r="C211" i="3" s="1"/>
  <c r="D211" i="3" s="1"/>
  <c r="R211" i="3"/>
  <c r="O211" i="3"/>
  <c r="A211" i="3" s="1"/>
  <c r="B211" i="3" s="1"/>
  <c r="L211" i="3"/>
  <c r="AJ210" i="3"/>
  <c r="AK210" i="3" s="1"/>
  <c r="AL210" i="3" s="1"/>
  <c r="AG210" i="3"/>
  <c r="AH210" i="3" s="1"/>
  <c r="AI210" i="3" s="1"/>
  <c r="AD210" i="3"/>
  <c r="AE210" i="3" s="1"/>
  <c r="AF210" i="3" s="1"/>
  <c r="AA210" i="3"/>
  <c r="AB210" i="3" s="1"/>
  <c r="AC210" i="3" s="1"/>
  <c r="W210" i="3"/>
  <c r="X210" i="3" s="1"/>
  <c r="Z210" i="3" s="1"/>
  <c r="Y210" i="3"/>
  <c r="S210" i="3"/>
  <c r="T210" i="3" s="1"/>
  <c r="P210" i="3"/>
  <c r="Q210" i="3" s="1"/>
  <c r="M210" i="3"/>
  <c r="N210" i="3" s="1"/>
  <c r="O210" i="3" s="1"/>
  <c r="J210" i="3"/>
  <c r="K210" i="3" s="1"/>
  <c r="L210" i="3" s="1"/>
  <c r="AL209" i="3"/>
  <c r="AI209" i="3"/>
  <c r="AF209" i="3"/>
  <c r="AC209" i="3"/>
  <c r="Z209" i="3"/>
  <c r="Y209" i="3"/>
  <c r="U209" i="3"/>
  <c r="C209" i="3" s="1"/>
  <c r="D209" i="3" s="1"/>
  <c r="R209" i="3"/>
  <c r="G209" i="3" s="1"/>
  <c r="H209" i="3" s="1"/>
  <c r="O209" i="3"/>
  <c r="A209" i="3" s="1"/>
  <c r="B209" i="3" s="1"/>
  <c r="L209" i="3"/>
  <c r="E209" i="3" s="1"/>
  <c r="F209" i="3" s="1"/>
  <c r="AJ208" i="3"/>
  <c r="AK208" i="3" s="1"/>
  <c r="AL208" i="3" s="1"/>
  <c r="AG208" i="3"/>
  <c r="AH208" i="3" s="1"/>
  <c r="AI208" i="3" s="1"/>
  <c r="AD208" i="3"/>
  <c r="AE208" i="3" s="1"/>
  <c r="AF208" i="3" s="1"/>
  <c r="AA208" i="3"/>
  <c r="AB208" i="3" s="1"/>
  <c r="AC208" i="3" s="1"/>
  <c r="W208" i="3"/>
  <c r="X208" i="3" s="1"/>
  <c r="Z208" i="3" s="1"/>
  <c r="Y208" i="3"/>
  <c r="S208" i="3"/>
  <c r="T208" i="3" s="1"/>
  <c r="P208" i="3"/>
  <c r="Q208" i="3" s="1"/>
  <c r="R208" i="3" s="1"/>
  <c r="M208" i="3"/>
  <c r="N208" i="3" s="1"/>
  <c r="J208" i="3"/>
  <c r="K208" i="3" s="1"/>
  <c r="AL207" i="3"/>
  <c r="AI207" i="3"/>
  <c r="AF207" i="3"/>
  <c r="AC207" i="3"/>
  <c r="Z207" i="3"/>
  <c r="Y207" i="3"/>
  <c r="U207" i="3"/>
  <c r="R207" i="3"/>
  <c r="O207" i="3"/>
  <c r="A207" i="3" s="1"/>
  <c r="B207" i="3" s="1"/>
  <c r="L207" i="3"/>
  <c r="C207" i="3"/>
  <c r="D207" i="3" s="1"/>
  <c r="AJ206" i="3"/>
  <c r="AK206" i="3" s="1"/>
  <c r="AL206" i="3" s="1"/>
  <c r="AG206" i="3"/>
  <c r="AH206" i="3" s="1"/>
  <c r="AI206" i="3" s="1"/>
  <c r="AD206" i="3"/>
  <c r="AE206" i="3" s="1"/>
  <c r="AF206" i="3" s="1"/>
  <c r="AA206" i="3"/>
  <c r="AB206" i="3" s="1"/>
  <c r="AC206" i="3" s="1"/>
  <c r="W206" i="3"/>
  <c r="X206" i="3" s="1"/>
  <c r="Z206" i="3" s="1"/>
  <c r="Y206" i="3"/>
  <c r="S206" i="3"/>
  <c r="T206" i="3" s="1"/>
  <c r="P206" i="3"/>
  <c r="Q206" i="3" s="1"/>
  <c r="R206" i="3" s="1"/>
  <c r="M206" i="3"/>
  <c r="N206" i="3" s="1"/>
  <c r="J206" i="3"/>
  <c r="K206" i="3" s="1"/>
  <c r="AL205" i="3"/>
  <c r="AI205" i="3"/>
  <c r="AF205" i="3"/>
  <c r="AC205" i="3"/>
  <c r="Z205" i="3"/>
  <c r="Y205" i="3"/>
  <c r="U205" i="3"/>
  <c r="R205" i="3"/>
  <c r="O205" i="3"/>
  <c r="A205" i="3" s="1"/>
  <c r="B205" i="3" s="1"/>
  <c r="L205" i="3"/>
  <c r="C205" i="3"/>
  <c r="D205" i="3" s="1"/>
  <c r="AJ204" i="3"/>
  <c r="AK204" i="3" s="1"/>
  <c r="AL204" i="3" s="1"/>
  <c r="AG204" i="3"/>
  <c r="AH204" i="3" s="1"/>
  <c r="AI204" i="3" s="1"/>
  <c r="AD204" i="3"/>
  <c r="AE204" i="3" s="1"/>
  <c r="AF204" i="3" s="1"/>
  <c r="AA204" i="3"/>
  <c r="AB204" i="3" s="1"/>
  <c r="AC204" i="3" s="1"/>
  <c r="W204" i="3"/>
  <c r="X204" i="3" s="1"/>
  <c r="Z204" i="3" s="1"/>
  <c r="Y204" i="3"/>
  <c r="S204" i="3"/>
  <c r="T204" i="3" s="1"/>
  <c r="P204" i="3"/>
  <c r="Q204" i="3" s="1"/>
  <c r="M204" i="3"/>
  <c r="N204" i="3" s="1"/>
  <c r="A204" i="3" s="1"/>
  <c r="J204" i="3"/>
  <c r="K204" i="3" s="1"/>
  <c r="L204" i="3" s="1"/>
  <c r="AL203" i="3"/>
  <c r="AI203" i="3"/>
  <c r="AF203" i="3"/>
  <c r="AC203" i="3"/>
  <c r="Z203" i="3"/>
  <c r="Y203" i="3"/>
  <c r="U203" i="3"/>
  <c r="C203" i="3" s="1"/>
  <c r="D203" i="3" s="1"/>
  <c r="R203" i="3"/>
  <c r="O203" i="3"/>
  <c r="A203" i="3" s="1"/>
  <c r="B203" i="3" s="1"/>
  <c r="L203" i="3"/>
  <c r="AJ202" i="3"/>
  <c r="AK202" i="3" s="1"/>
  <c r="AL202" i="3" s="1"/>
  <c r="AG202" i="3"/>
  <c r="AH202" i="3" s="1"/>
  <c r="AI202" i="3" s="1"/>
  <c r="AD202" i="3"/>
  <c r="AE202" i="3" s="1"/>
  <c r="AF202" i="3" s="1"/>
  <c r="AA202" i="3"/>
  <c r="AB202" i="3" s="1"/>
  <c r="AC202" i="3" s="1"/>
  <c r="W202" i="3"/>
  <c r="X202" i="3" s="1"/>
  <c r="Z202" i="3" s="1"/>
  <c r="Y202" i="3"/>
  <c r="S202" i="3"/>
  <c r="T202" i="3" s="1"/>
  <c r="C202" i="3" s="1"/>
  <c r="D202" i="3" s="1"/>
  <c r="P202" i="3"/>
  <c r="Q202" i="3" s="1"/>
  <c r="R202" i="3" s="1"/>
  <c r="M202" i="3"/>
  <c r="N202" i="3" s="1"/>
  <c r="O202" i="3" s="1"/>
  <c r="J202" i="3"/>
  <c r="K202" i="3" s="1"/>
  <c r="AL201" i="3"/>
  <c r="AI201" i="3"/>
  <c r="AF201" i="3"/>
  <c r="AC201" i="3"/>
  <c r="Z201" i="3"/>
  <c r="Y201" i="3"/>
  <c r="U201" i="3"/>
  <c r="R201" i="3"/>
  <c r="O201" i="3"/>
  <c r="A201" i="3" s="1"/>
  <c r="B201" i="3" s="1"/>
  <c r="L201" i="3"/>
  <c r="C201" i="3"/>
  <c r="D201" i="3" s="1"/>
  <c r="AL199" i="3"/>
  <c r="AI199" i="3"/>
  <c r="AF199" i="3"/>
  <c r="AC199" i="3"/>
  <c r="Z199" i="3"/>
  <c r="Y199" i="3"/>
  <c r="U199" i="3"/>
  <c r="R199" i="3"/>
  <c r="O199" i="3"/>
  <c r="A199" i="3" s="1"/>
  <c r="B199" i="3" s="1"/>
  <c r="L199" i="3"/>
  <c r="C199" i="3"/>
  <c r="D199" i="3" s="1"/>
  <c r="AJ198" i="3"/>
  <c r="AK198" i="3" s="1"/>
  <c r="AL198" i="3" s="1"/>
  <c r="AG198" i="3"/>
  <c r="AH198" i="3" s="1"/>
  <c r="AI198" i="3" s="1"/>
  <c r="AD198" i="3"/>
  <c r="AE198" i="3" s="1"/>
  <c r="AF198" i="3" s="1"/>
  <c r="AA198" i="3"/>
  <c r="AB198" i="3" s="1"/>
  <c r="AC198" i="3" s="1"/>
  <c r="W198" i="3"/>
  <c r="X198" i="3" s="1"/>
  <c r="Z198" i="3" s="1"/>
  <c r="Y198" i="3"/>
  <c r="S198" i="3"/>
  <c r="T198" i="3" s="1"/>
  <c r="P198" i="3"/>
  <c r="Q198" i="3" s="1"/>
  <c r="R198" i="3" s="1"/>
  <c r="M198" i="3"/>
  <c r="N198" i="3" s="1"/>
  <c r="O198" i="3" s="1"/>
  <c r="J198" i="3"/>
  <c r="K198" i="3" s="1"/>
  <c r="AL197" i="3"/>
  <c r="AI197" i="3"/>
  <c r="AF197" i="3"/>
  <c r="AC197" i="3"/>
  <c r="Z197" i="3"/>
  <c r="Y197" i="3"/>
  <c r="U197" i="3"/>
  <c r="R197" i="3"/>
  <c r="O197" i="3"/>
  <c r="A197" i="3" s="1"/>
  <c r="B197" i="3" s="1"/>
  <c r="L197" i="3"/>
  <c r="C197" i="3"/>
  <c r="D197" i="3" s="1"/>
  <c r="AJ196" i="3"/>
  <c r="AK196" i="3" s="1"/>
  <c r="AL196" i="3" s="1"/>
  <c r="AG196" i="3"/>
  <c r="AH196" i="3" s="1"/>
  <c r="AI196" i="3" s="1"/>
  <c r="AD196" i="3"/>
  <c r="AE196" i="3" s="1"/>
  <c r="AF196" i="3" s="1"/>
  <c r="AA196" i="3"/>
  <c r="AB196" i="3" s="1"/>
  <c r="AC196" i="3" s="1"/>
  <c r="W196" i="3"/>
  <c r="X196" i="3" s="1"/>
  <c r="Z196" i="3" s="1"/>
  <c r="Y196" i="3"/>
  <c r="S196" i="3"/>
  <c r="T196" i="3" s="1"/>
  <c r="P196" i="3"/>
  <c r="Q196" i="3" s="1"/>
  <c r="R196" i="3" s="1"/>
  <c r="M196" i="3"/>
  <c r="N196" i="3" s="1"/>
  <c r="J196" i="3"/>
  <c r="K196" i="3" s="1"/>
  <c r="L196" i="3" s="1"/>
  <c r="AL195" i="3"/>
  <c r="AI195" i="3"/>
  <c r="AF195" i="3"/>
  <c r="AC195" i="3"/>
  <c r="Z195" i="3"/>
  <c r="Y195" i="3"/>
  <c r="U195" i="3"/>
  <c r="R195" i="3"/>
  <c r="G195" i="3" s="1"/>
  <c r="H195" i="3" s="1"/>
  <c r="O195" i="3"/>
  <c r="A195" i="3" s="1"/>
  <c r="B195" i="3" s="1"/>
  <c r="L195" i="3"/>
  <c r="C195" i="3"/>
  <c r="D195" i="3" s="1"/>
  <c r="AJ194" i="3"/>
  <c r="AK194" i="3" s="1"/>
  <c r="AL194" i="3" s="1"/>
  <c r="AG194" i="3"/>
  <c r="AH194" i="3" s="1"/>
  <c r="AI194" i="3" s="1"/>
  <c r="AD194" i="3"/>
  <c r="AE194" i="3" s="1"/>
  <c r="AF194" i="3" s="1"/>
  <c r="AA194" i="3"/>
  <c r="AB194" i="3" s="1"/>
  <c r="AC194" i="3" s="1"/>
  <c r="W194" i="3"/>
  <c r="X194" i="3" s="1"/>
  <c r="Z194" i="3" s="1"/>
  <c r="Y194" i="3"/>
  <c r="S194" i="3"/>
  <c r="T194" i="3" s="1"/>
  <c r="C194" i="3" s="1"/>
  <c r="D194" i="3" s="1"/>
  <c r="P194" i="3"/>
  <c r="Q194" i="3" s="1"/>
  <c r="M194" i="3"/>
  <c r="N194" i="3" s="1"/>
  <c r="A194" i="3" s="1"/>
  <c r="B194" i="3" s="1"/>
  <c r="J194" i="3"/>
  <c r="K194" i="3" s="1"/>
  <c r="L194" i="3" s="1"/>
  <c r="AL193" i="3"/>
  <c r="AI193" i="3"/>
  <c r="AF193" i="3"/>
  <c r="AC193" i="3"/>
  <c r="Z193" i="3"/>
  <c r="Y193" i="3"/>
  <c r="U193" i="3"/>
  <c r="R193" i="3"/>
  <c r="O193" i="3"/>
  <c r="A193" i="3" s="1"/>
  <c r="B193" i="3" s="1"/>
  <c r="L193" i="3"/>
  <c r="C193" i="3"/>
  <c r="D193" i="3" s="1"/>
  <c r="AJ192" i="3"/>
  <c r="AK192" i="3" s="1"/>
  <c r="AL192" i="3" s="1"/>
  <c r="AG192" i="3"/>
  <c r="AH192" i="3" s="1"/>
  <c r="AI192" i="3" s="1"/>
  <c r="AD192" i="3"/>
  <c r="AE192" i="3" s="1"/>
  <c r="AF192" i="3" s="1"/>
  <c r="AA192" i="3"/>
  <c r="AB192" i="3" s="1"/>
  <c r="AC192" i="3" s="1"/>
  <c r="W192" i="3"/>
  <c r="X192" i="3" s="1"/>
  <c r="Z192" i="3" s="1"/>
  <c r="Y192" i="3"/>
  <c r="S192" i="3"/>
  <c r="T192" i="3" s="1"/>
  <c r="P192" i="3"/>
  <c r="Q192" i="3" s="1"/>
  <c r="M192" i="3"/>
  <c r="N192" i="3" s="1"/>
  <c r="O192" i="3" s="1"/>
  <c r="J192" i="3"/>
  <c r="K192" i="3" s="1"/>
  <c r="AL191" i="3"/>
  <c r="AI191" i="3"/>
  <c r="AF191" i="3"/>
  <c r="AC191" i="3"/>
  <c r="Z191" i="3"/>
  <c r="Y191" i="3"/>
  <c r="U191" i="3"/>
  <c r="C191" i="3" s="1"/>
  <c r="D191" i="3" s="1"/>
  <c r="R191" i="3"/>
  <c r="O191" i="3"/>
  <c r="A191" i="3" s="1"/>
  <c r="B191" i="3" s="1"/>
  <c r="L191" i="3"/>
  <c r="AJ190" i="3"/>
  <c r="AK190" i="3" s="1"/>
  <c r="AL190" i="3" s="1"/>
  <c r="AG190" i="3"/>
  <c r="AH190" i="3" s="1"/>
  <c r="AI190" i="3" s="1"/>
  <c r="AD190" i="3"/>
  <c r="AE190" i="3" s="1"/>
  <c r="AF190" i="3" s="1"/>
  <c r="AA190" i="3"/>
  <c r="AB190" i="3" s="1"/>
  <c r="AC190" i="3" s="1"/>
  <c r="W190" i="3"/>
  <c r="X190" i="3" s="1"/>
  <c r="Z190" i="3" s="1"/>
  <c r="Y190" i="3"/>
  <c r="S190" i="3"/>
  <c r="T190" i="3" s="1"/>
  <c r="P190" i="3"/>
  <c r="Q190" i="3" s="1"/>
  <c r="M190" i="3"/>
  <c r="N190" i="3" s="1"/>
  <c r="J190" i="3"/>
  <c r="K190" i="3" s="1"/>
  <c r="AL189" i="3"/>
  <c r="AI189" i="3"/>
  <c r="AF189" i="3"/>
  <c r="AC189" i="3"/>
  <c r="Z189" i="3"/>
  <c r="Y189" i="3"/>
  <c r="U189" i="3"/>
  <c r="C189" i="3" s="1"/>
  <c r="D189" i="3" s="1"/>
  <c r="R189" i="3"/>
  <c r="O189" i="3"/>
  <c r="A189" i="3" s="1"/>
  <c r="B189" i="3" s="1"/>
  <c r="L189" i="3"/>
  <c r="AL187" i="3"/>
  <c r="AI187" i="3"/>
  <c r="AF187" i="3"/>
  <c r="AC187" i="3"/>
  <c r="Z187" i="3"/>
  <c r="Y187" i="3"/>
  <c r="U187" i="3"/>
  <c r="C187" i="3" s="1"/>
  <c r="D187" i="3" s="1"/>
  <c r="R187" i="3"/>
  <c r="O187" i="3"/>
  <c r="A187" i="3" s="1"/>
  <c r="B187" i="3" s="1"/>
  <c r="L187" i="3"/>
  <c r="AJ186" i="3"/>
  <c r="AK186" i="3" s="1"/>
  <c r="AL186" i="3" s="1"/>
  <c r="AG186" i="3"/>
  <c r="AH186" i="3" s="1"/>
  <c r="AI186" i="3" s="1"/>
  <c r="AD186" i="3"/>
  <c r="AE186" i="3" s="1"/>
  <c r="AF186" i="3" s="1"/>
  <c r="AA186" i="3"/>
  <c r="AB186" i="3" s="1"/>
  <c r="AC186" i="3" s="1"/>
  <c r="W186" i="3"/>
  <c r="X186" i="3" s="1"/>
  <c r="Z186" i="3" s="1"/>
  <c r="Y186" i="3"/>
  <c r="S186" i="3"/>
  <c r="T186" i="3" s="1"/>
  <c r="C186" i="3" s="1"/>
  <c r="D186" i="3" s="1"/>
  <c r="P186" i="3"/>
  <c r="Q186" i="3" s="1"/>
  <c r="R186" i="3" s="1"/>
  <c r="M186" i="3"/>
  <c r="N186" i="3" s="1"/>
  <c r="J186" i="3"/>
  <c r="K186" i="3" s="1"/>
  <c r="AL185" i="3"/>
  <c r="AI185" i="3"/>
  <c r="AF185" i="3"/>
  <c r="AC185" i="3"/>
  <c r="Z185" i="3"/>
  <c r="Y185" i="3"/>
  <c r="U185" i="3"/>
  <c r="C185" i="3" s="1"/>
  <c r="D185" i="3" s="1"/>
  <c r="R185" i="3"/>
  <c r="O185" i="3"/>
  <c r="A185" i="3" s="1"/>
  <c r="B185" i="3" s="1"/>
  <c r="L185" i="3"/>
  <c r="AJ184" i="3"/>
  <c r="AK184" i="3" s="1"/>
  <c r="AL184" i="3" s="1"/>
  <c r="AG184" i="3"/>
  <c r="AH184" i="3" s="1"/>
  <c r="AI184" i="3" s="1"/>
  <c r="AD184" i="3"/>
  <c r="AE184" i="3" s="1"/>
  <c r="AF184" i="3" s="1"/>
  <c r="AA184" i="3"/>
  <c r="AB184" i="3" s="1"/>
  <c r="AC184" i="3" s="1"/>
  <c r="W184" i="3"/>
  <c r="X184" i="3" s="1"/>
  <c r="Z184" i="3" s="1"/>
  <c r="Y184" i="3"/>
  <c r="S184" i="3"/>
  <c r="T184" i="3" s="1"/>
  <c r="C184" i="3" s="1"/>
  <c r="D184" i="3" s="1"/>
  <c r="P184" i="3"/>
  <c r="Q184" i="3" s="1"/>
  <c r="M184" i="3"/>
  <c r="N184" i="3" s="1"/>
  <c r="J184" i="3"/>
  <c r="K184" i="3" s="1"/>
  <c r="AL183" i="3"/>
  <c r="AI183" i="3"/>
  <c r="AF183" i="3"/>
  <c r="AC183" i="3"/>
  <c r="Z183" i="3"/>
  <c r="Y183" i="3"/>
  <c r="U183" i="3"/>
  <c r="C183" i="3" s="1"/>
  <c r="D183" i="3" s="1"/>
  <c r="R183" i="3"/>
  <c r="G183" i="3" s="1"/>
  <c r="H183" i="3" s="1"/>
  <c r="O183" i="3"/>
  <c r="A183" i="3" s="1"/>
  <c r="B183" i="3" s="1"/>
  <c r="L183" i="3"/>
  <c r="AJ182" i="3"/>
  <c r="AK182" i="3" s="1"/>
  <c r="AL182" i="3" s="1"/>
  <c r="AG182" i="3"/>
  <c r="AH182" i="3" s="1"/>
  <c r="AI182" i="3" s="1"/>
  <c r="AD182" i="3"/>
  <c r="AE182" i="3" s="1"/>
  <c r="AF182" i="3" s="1"/>
  <c r="AA182" i="3"/>
  <c r="AB182" i="3" s="1"/>
  <c r="AC182" i="3" s="1"/>
  <c r="W182" i="3"/>
  <c r="X182" i="3" s="1"/>
  <c r="Z182" i="3" s="1"/>
  <c r="Y182" i="3"/>
  <c r="S182" i="3"/>
  <c r="T182" i="3" s="1"/>
  <c r="P182" i="3"/>
  <c r="Q182" i="3" s="1"/>
  <c r="M182" i="3"/>
  <c r="N182" i="3" s="1"/>
  <c r="J182" i="3"/>
  <c r="K182" i="3" s="1"/>
  <c r="AL181" i="3"/>
  <c r="AI181" i="3"/>
  <c r="AF181" i="3"/>
  <c r="AC181" i="3"/>
  <c r="Z181" i="3"/>
  <c r="Y181" i="3"/>
  <c r="U181" i="3"/>
  <c r="C181" i="3" s="1"/>
  <c r="D181" i="3" s="1"/>
  <c r="R181" i="3"/>
  <c r="O181" i="3"/>
  <c r="A181" i="3" s="1"/>
  <c r="B181" i="3" s="1"/>
  <c r="L181" i="3"/>
  <c r="AJ180" i="3"/>
  <c r="AK180" i="3" s="1"/>
  <c r="AL180" i="3" s="1"/>
  <c r="AG180" i="3"/>
  <c r="AH180" i="3" s="1"/>
  <c r="AI180" i="3" s="1"/>
  <c r="AD180" i="3"/>
  <c r="AE180" i="3" s="1"/>
  <c r="AF180" i="3" s="1"/>
  <c r="AA180" i="3"/>
  <c r="AB180" i="3" s="1"/>
  <c r="AC180" i="3" s="1"/>
  <c r="W180" i="3"/>
  <c r="X180" i="3" s="1"/>
  <c r="Z180" i="3" s="1"/>
  <c r="Y180" i="3"/>
  <c r="S180" i="3"/>
  <c r="T180" i="3" s="1"/>
  <c r="C180" i="3" s="1"/>
  <c r="D180" i="3" s="1"/>
  <c r="P180" i="3"/>
  <c r="Q180" i="3" s="1"/>
  <c r="M180" i="3"/>
  <c r="N180" i="3" s="1"/>
  <c r="J180" i="3"/>
  <c r="K180" i="3" s="1"/>
  <c r="AL179" i="3"/>
  <c r="AI179" i="3"/>
  <c r="AF179" i="3"/>
  <c r="AC179" i="3"/>
  <c r="Z179" i="3"/>
  <c r="Y179" i="3"/>
  <c r="U179" i="3"/>
  <c r="C179" i="3" s="1"/>
  <c r="D179" i="3" s="1"/>
  <c r="R179" i="3"/>
  <c r="O179" i="3"/>
  <c r="A179" i="3" s="1"/>
  <c r="B179" i="3" s="1"/>
  <c r="L179" i="3"/>
  <c r="AJ178" i="3"/>
  <c r="AK178" i="3" s="1"/>
  <c r="AL178" i="3" s="1"/>
  <c r="AG178" i="3"/>
  <c r="AH178" i="3" s="1"/>
  <c r="AI178" i="3" s="1"/>
  <c r="AD178" i="3"/>
  <c r="AE178" i="3" s="1"/>
  <c r="AF178" i="3" s="1"/>
  <c r="AA178" i="3"/>
  <c r="AB178" i="3" s="1"/>
  <c r="AC178" i="3" s="1"/>
  <c r="W178" i="3"/>
  <c r="X178" i="3" s="1"/>
  <c r="Z178" i="3" s="1"/>
  <c r="Y178" i="3"/>
  <c r="S178" i="3"/>
  <c r="T178" i="3" s="1"/>
  <c r="C178" i="3" s="1"/>
  <c r="D178" i="3" s="1"/>
  <c r="P178" i="3"/>
  <c r="Q178" i="3" s="1"/>
  <c r="M178" i="3"/>
  <c r="N178" i="3" s="1"/>
  <c r="J178" i="3"/>
  <c r="K178" i="3" s="1"/>
  <c r="L178" i="3" s="1"/>
  <c r="AL177" i="3"/>
  <c r="AI177" i="3"/>
  <c r="AF177" i="3"/>
  <c r="AC177" i="3"/>
  <c r="Z177" i="3"/>
  <c r="Y177" i="3"/>
  <c r="U177" i="3"/>
  <c r="C177" i="3" s="1"/>
  <c r="D177" i="3" s="1"/>
  <c r="R177" i="3"/>
  <c r="O177" i="3"/>
  <c r="A177" i="3" s="1"/>
  <c r="B177" i="3" s="1"/>
  <c r="L177" i="3"/>
  <c r="A176" i="3"/>
  <c r="B176" i="3" s="1"/>
  <c r="AL175" i="3"/>
  <c r="AI175" i="3"/>
  <c r="AF175" i="3"/>
  <c r="AC175" i="3"/>
  <c r="Z175" i="3"/>
  <c r="Y175" i="3"/>
  <c r="U175" i="3"/>
  <c r="R175" i="3"/>
  <c r="O175" i="3"/>
  <c r="A175" i="3" s="1"/>
  <c r="B175" i="3" s="1"/>
  <c r="L175" i="3"/>
  <c r="C175" i="3"/>
  <c r="D175" i="3" s="1"/>
  <c r="AJ174" i="3"/>
  <c r="AK174" i="3" s="1"/>
  <c r="AL174" i="3" s="1"/>
  <c r="AG174" i="3"/>
  <c r="AH174" i="3" s="1"/>
  <c r="AI174" i="3" s="1"/>
  <c r="AD174" i="3"/>
  <c r="AE174" i="3" s="1"/>
  <c r="AF174" i="3" s="1"/>
  <c r="AA174" i="3"/>
  <c r="AB174" i="3" s="1"/>
  <c r="AC174" i="3" s="1"/>
  <c r="W174" i="3"/>
  <c r="X174" i="3" s="1"/>
  <c r="Z174" i="3" s="1"/>
  <c r="Y174" i="3"/>
  <c r="S174" i="3"/>
  <c r="T174" i="3" s="1"/>
  <c r="P174" i="3"/>
  <c r="Q174" i="3" s="1"/>
  <c r="M174" i="3"/>
  <c r="N174" i="3" s="1"/>
  <c r="A174" i="3" s="1"/>
  <c r="B174" i="3" s="1"/>
  <c r="J174" i="3"/>
  <c r="K174" i="3" s="1"/>
  <c r="L174" i="3" s="1"/>
  <c r="AL173" i="3"/>
  <c r="AI173" i="3"/>
  <c r="AF173" i="3"/>
  <c r="AC173" i="3"/>
  <c r="Z173" i="3"/>
  <c r="Y173" i="3"/>
  <c r="U173" i="3"/>
  <c r="R173" i="3"/>
  <c r="O173" i="3"/>
  <c r="A173" i="3" s="1"/>
  <c r="B173" i="3" s="1"/>
  <c r="L173" i="3"/>
  <c r="C173" i="3"/>
  <c r="D173" i="3" s="1"/>
  <c r="AJ172" i="3"/>
  <c r="AK172" i="3" s="1"/>
  <c r="AL172" i="3" s="1"/>
  <c r="AG172" i="3"/>
  <c r="AH172" i="3" s="1"/>
  <c r="AI172" i="3" s="1"/>
  <c r="AD172" i="3"/>
  <c r="AE172" i="3" s="1"/>
  <c r="AF172" i="3" s="1"/>
  <c r="AA172" i="3"/>
  <c r="AB172" i="3" s="1"/>
  <c r="AC172" i="3" s="1"/>
  <c r="W172" i="3"/>
  <c r="X172" i="3" s="1"/>
  <c r="Z172" i="3" s="1"/>
  <c r="Y172" i="3"/>
  <c r="S172" i="3"/>
  <c r="T172" i="3" s="1"/>
  <c r="P172" i="3"/>
  <c r="Q172" i="3" s="1"/>
  <c r="M172" i="3"/>
  <c r="N172" i="3" s="1"/>
  <c r="A172" i="3" s="1"/>
  <c r="B172" i="3" s="1"/>
  <c r="J172" i="3"/>
  <c r="K172" i="3" s="1"/>
  <c r="AL171" i="3"/>
  <c r="AI171" i="3"/>
  <c r="AF171" i="3"/>
  <c r="AC171" i="3"/>
  <c r="Z171" i="3"/>
  <c r="Y171" i="3"/>
  <c r="U171" i="3"/>
  <c r="C171" i="3" s="1"/>
  <c r="D171" i="3" s="1"/>
  <c r="R171" i="3"/>
  <c r="G171" i="3" s="1"/>
  <c r="H171" i="3" s="1"/>
  <c r="O171" i="3"/>
  <c r="A171" i="3" s="1"/>
  <c r="B171" i="3" s="1"/>
  <c r="L171" i="3"/>
  <c r="AJ170" i="3"/>
  <c r="AK170" i="3" s="1"/>
  <c r="AL170" i="3" s="1"/>
  <c r="AG170" i="3"/>
  <c r="AH170" i="3" s="1"/>
  <c r="AI170" i="3" s="1"/>
  <c r="AD170" i="3"/>
  <c r="AE170" i="3" s="1"/>
  <c r="AF170" i="3" s="1"/>
  <c r="AA170" i="3"/>
  <c r="AB170" i="3" s="1"/>
  <c r="AC170" i="3" s="1"/>
  <c r="W170" i="3"/>
  <c r="X170" i="3" s="1"/>
  <c r="Z170" i="3" s="1"/>
  <c r="Y170" i="3"/>
  <c r="S170" i="3"/>
  <c r="T170" i="3" s="1"/>
  <c r="U170" i="3" s="1"/>
  <c r="P170" i="3"/>
  <c r="Q170" i="3" s="1"/>
  <c r="R170" i="3" s="1"/>
  <c r="M170" i="3"/>
  <c r="N170" i="3" s="1"/>
  <c r="J170" i="3"/>
  <c r="K170" i="3" s="1"/>
  <c r="AL169" i="3"/>
  <c r="AI169" i="3"/>
  <c r="AF169" i="3"/>
  <c r="AC169" i="3"/>
  <c r="Z169" i="3"/>
  <c r="Y169" i="3"/>
  <c r="U169" i="3"/>
  <c r="C169" i="3" s="1"/>
  <c r="D169" i="3" s="1"/>
  <c r="R169" i="3"/>
  <c r="O169" i="3"/>
  <c r="A169" i="3" s="1"/>
  <c r="B169" i="3" s="1"/>
  <c r="L169" i="3"/>
  <c r="AJ168" i="3"/>
  <c r="AK168" i="3" s="1"/>
  <c r="AL168" i="3" s="1"/>
  <c r="AG168" i="3"/>
  <c r="AH168" i="3" s="1"/>
  <c r="AI168" i="3" s="1"/>
  <c r="AD168" i="3"/>
  <c r="AE168" i="3" s="1"/>
  <c r="AF168" i="3" s="1"/>
  <c r="AA168" i="3"/>
  <c r="AB168" i="3" s="1"/>
  <c r="AC168" i="3" s="1"/>
  <c r="W168" i="3"/>
  <c r="X168" i="3" s="1"/>
  <c r="Z168" i="3" s="1"/>
  <c r="Y168" i="3"/>
  <c r="S168" i="3"/>
  <c r="T168" i="3" s="1"/>
  <c r="P168" i="3"/>
  <c r="Q168" i="3" s="1"/>
  <c r="M168" i="3"/>
  <c r="N168" i="3" s="1"/>
  <c r="A168" i="3" s="1"/>
  <c r="B168" i="3" s="1"/>
  <c r="J168" i="3"/>
  <c r="K168" i="3" s="1"/>
  <c r="AL167" i="3"/>
  <c r="AI167" i="3"/>
  <c r="AF167" i="3"/>
  <c r="AC167" i="3"/>
  <c r="Z167" i="3"/>
  <c r="Y167" i="3"/>
  <c r="U167" i="3"/>
  <c r="C167" i="3" s="1"/>
  <c r="D167" i="3" s="1"/>
  <c r="R167" i="3"/>
  <c r="O167" i="3"/>
  <c r="A167" i="3" s="1"/>
  <c r="B167" i="3" s="1"/>
  <c r="L167" i="3"/>
  <c r="AJ166" i="3"/>
  <c r="AK166" i="3" s="1"/>
  <c r="AL166" i="3" s="1"/>
  <c r="AG166" i="3"/>
  <c r="AH166" i="3" s="1"/>
  <c r="AI166" i="3" s="1"/>
  <c r="AD166" i="3"/>
  <c r="AE166" i="3" s="1"/>
  <c r="AF166" i="3" s="1"/>
  <c r="AA166" i="3"/>
  <c r="AB166" i="3" s="1"/>
  <c r="AC166" i="3" s="1"/>
  <c r="W166" i="3"/>
  <c r="X166" i="3" s="1"/>
  <c r="Z166" i="3" s="1"/>
  <c r="Y166" i="3"/>
  <c r="S166" i="3"/>
  <c r="T166" i="3" s="1"/>
  <c r="P166" i="3"/>
  <c r="Q166" i="3" s="1"/>
  <c r="R166" i="3" s="1"/>
  <c r="M166" i="3"/>
  <c r="N166" i="3" s="1"/>
  <c r="O166" i="3" s="1"/>
  <c r="J166" i="3"/>
  <c r="K166" i="3" s="1"/>
  <c r="L166" i="3" s="1"/>
  <c r="AL165" i="3"/>
  <c r="AI165" i="3"/>
  <c r="AF165" i="3"/>
  <c r="AC165" i="3"/>
  <c r="Z165" i="3"/>
  <c r="Y165" i="3"/>
  <c r="U165" i="3"/>
  <c r="C165" i="3" s="1"/>
  <c r="D165" i="3" s="1"/>
  <c r="R165" i="3"/>
  <c r="O165" i="3"/>
  <c r="A165" i="3" s="1"/>
  <c r="B165" i="3" s="1"/>
  <c r="L165" i="3"/>
  <c r="AL163" i="3"/>
  <c r="AI163" i="3"/>
  <c r="AF163" i="3"/>
  <c r="AC163" i="3"/>
  <c r="Z163" i="3"/>
  <c r="Y163" i="3"/>
  <c r="U163" i="3"/>
  <c r="C163" i="3" s="1"/>
  <c r="D163" i="3" s="1"/>
  <c r="R163" i="3"/>
  <c r="O163" i="3"/>
  <c r="A163" i="3" s="1"/>
  <c r="B163" i="3" s="1"/>
  <c r="L163" i="3"/>
  <c r="AJ162" i="3"/>
  <c r="AK162" i="3" s="1"/>
  <c r="AL162" i="3" s="1"/>
  <c r="AG162" i="3"/>
  <c r="AH162" i="3" s="1"/>
  <c r="AI162" i="3" s="1"/>
  <c r="AD162" i="3"/>
  <c r="AE162" i="3" s="1"/>
  <c r="AF162" i="3" s="1"/>
  <c r="AA162" i="3"/>
  <c r="AB162" i="3" s="1"/>
  <c r="AC162" i="3" s="1"/>
  <c r="W162" i="3"/>
  <c r="X162" i="3" s="1"/>
  <c r="Z162" i="3" s="1"/>
  <c r="Y162" i="3"/>
  <c r="S162" i="3"/>
  <c r="T162" i="3" s="1"/>
  <c r="P162" i="3"/>
  <c r="Q162" i="3" s="1"/>
  <c r="M162" i="3"/>
  <c r="N162" i="3" s="1"/>
  <c r="J162" i="3"/>
  <c r="K162" i="3" s="1"/>
  <c r="L162" i="3" s="1"/>
  <c r="AL161" i="3"/>
  <c r="AI161" i="3"/>
  <c r="AF161" i="3"/>
  <c r="AC161" i="3"/>
  <c r="Z161" i="3"/>
  <c r="Y161" i="3"/>
  <c r="U161" i="3"/>
  <c r="C161" i="3" s="1"/>
  <c r="D161" i="3" s="1"/>
  <c r="R161" i="3"/>
  <c r="O161" i="3"/>
  <c r="A161" i="3" s="1"/>
  <c r="B161" i="3" s="1"/>
  <c r="L161" i="3"/>
  <c r="AJ160" i="3"/>
  <c r="AK160" i="3" s="1"/>
  <c r="AL160" i="3" s="1"/>
  <c r="AG160" i="3"/>
  <c r="AH160" i="3" s="1"/>
  <c r="AI160" i="3" s="1"/>
  <c r="AD160" i="3"/>
  <c r="AE160" i="3" s="1"/>
  <c r="AF160" i="3" s="1"/>
  <c r="AA160" i="3"/>
  <c r="AB160" i="3" s="1"/>
  <c r="AC160" i="3" s="1"/>
  <c r="W160" i="3"/>
  <c r="X160" i="3" s="1"/>
  <c r="Z160" i="3" s="1"/>
  <c r="Y160" i="3"/>
  <c r="S160" i="3"/>
  <c r="T160" i="3" s="1"/>
  <c r="P160" i="3"/>
  <c r="Q160" i="3" s="1"/>
  <c r="G160" i="3" s="1"/>
  <c r="H160" i="3" s="1"/>
  <c r="M160" i="3"/>
  <c r="N160" i="3" s="1"/>
  <c r="A160" i="3" s="1"/>
  <c r="B160" i="3" s="1"/>
  <c r="J160" i="3"/>
  <c r="K160" i="3" s="1"/>
  <c r="AL159" i="3"/>
  <c r="AI159" i="3"/>
  <c r="AF159" i="3"/>
  <c r="AC159" i="3"/>
  <c r="Z159" i="3"/>
  <c r="Y159" i="3"/>
  <c r="U159" i="3"/>
  <c r="R159" i="3"/>
  <c r="O159" i="3"/>
  <c r="A159" i="3" s="1"/>
  <c r="B159" i="3" s="1"/>
  <c r="L159" i="3"/>
  <c r="C159" i="3"/>
  <c r="D159" i="3" s="1"/>
  <c r="AJ158" i="3"/>
  <c r="AK158" i="3" s="1"/>
  <c r="AL158" i="3" s="1"/>
  <c r="AG158" i="3"/>
  <c r="AH158" i="3" s="1"/>
  <c r="AI158" i="3" s="1"/>
  <c r="AD158" i="3"/>
  <c r="AE158" i="3" s="1"/>
  <c r="AF158" i="3" s="1"/>
  <c r="AA158" i="3"/>
  <c r="AB158" i="3" s="1"/>
  <c r="AC158" i="3" s="1"/>
  <c r="W158" i="3"/>
  <c r="X158" i="3" s="1"/>
  <c r="Z158" i="3" s="1"/>
  <c r="Y158" i="3"/>
  <c r="S158" i="3"/>
  <c r="T158" i="3" s="1"/>
  <c r="U158" i="3" s="1"/>
  <c r="P158" i="3"/>
  <c r="Q158" i="3" s="1"/>
  <c r="M158" i="3"/>
  <c r="N158" i="3" s="1"/>
  <c r="A158" i="3" s="1"/>
  <c r="B158" i="3" s="1"/>
  <c r="J158" i="3"/>
  <c r="K158" i="3" s="1"/>
  <c r="AL157" i="3"/>
  <c r="AI157" i="3"/>
  <c r="AF157" i="3"/>
  <c r="AC157" i="3"/>
  <c r="Z157" i="3"/>
  <c r="Y157" i="3"/>
  <c r="U157" i="3"/>
  <c r="C157" i="3" s="1"/>
  <c r="D157" i="3" s="1"/>
  <c r="R157" i="3"/>
  <c r="O157" i="3"/>
  <c r="A157" i="3" s="1"/>
  <c r="B157" i="3" s="1"/>
  <c r="L157" i="3"/>
  <c r="AJ156" i="3"/>
  <c r="AK156" i="3" s="1"/>
  <c r="AL156" i="3" s="1"/>
  <c r="AG156" i="3"/>
  <c r="AH156" i="3" s="1"/>
  <c r="AI156" i="3" s="1"/>
  <c r="AD156" i="3"/>
  <c r="AE156" i="3" s="1"/>
  <c r="AF156" i="3" s="1"/>
  <c r="AA156" i="3"/>
  <c r="AB156" i="3" s="1"/>
  <c r="AC156" i="3" s="1"/>
  <c r="W156" i="3"/>
  <c r="X156" i="3" s="1"/>
  <c r="Z156" i="3" s="1"/>
  <c r="Y156" i="3"/>
  <c r="S156" i="3"/>
  <c r="T156" i="3" s="1"/>
  <c r="P156" i="3"/>
  <c r="Q156" i="3" s="1"/>
  <c r="R156" i="3" s="1"/>
  <c r="M156" i="3"/>
  <c r="N156" i="3" s="1"/>
  <c r="O156" i="3" s="1"/>
  <c r="J156" i="3"/>
  <c r="K156" i="3" s="1"/>
  <c r="L156" i="3" s="1"/>
  <c r="AL155" i="3"/>
  <c r="AI155" i="3"/>
  <c r="AF155" i="3"/>
  <c r="AC155" i="3"/>
  <c r="Z155" i="3"/>
  <c r="Y155" i="3"/>
  <c r="U155" i="3"/>
  <c r="C155" i="3" s="1"/>
  <c r="D155" i="3" s="1"/>
  <c r="R155" i="3"/>
  <c r="G155" i="3" s="1"/>
  <c r="H155" i="3" s="1"/>
  <c r="O155" i="3"/>
  <c r="A155" i="3" s="1"/>
  <c r="B155" i="3" s="1"/>
  <c r="L155" i="3"/>
  <c r="AJ154" i="3"/>
  <c r="AK154" i="3" s="1"/>
  <c r="AL154" i="3" s="1"/>
  <c r="AG154" i="3"/>
  <c r="AH154" i="3" s="1"/>
  <c r="AI154" i="3" s="1"/>
  <c r="AD154" i="3"/>
  <c r="AE154" i="3" s="1"/>
  <c r="AF154" i="3" s="1"/>
  <c r="AA154" i="3"/>
  <c r="AB154" i="3" s="1"/>
  <c r="AC154" i="3" s="1"/>
  <c r="W154" i="3"/>
  <c r="X154" i="3" s="1"/>
  <c r="Z154" i="3" s="1"/>
  <c r="Y154" i="3"/>
  <c r="S154" i="3"/>
  <c r="T154" i="3" s="1"/>
  <c r="C154" i="3" s="1"/>
  <c r="D154" i="3" s="1"/>
  <c r="P154" i="3"/>
  <c r="Q154" i="3" s="1"/>
  <c r="R154" i="3" s="1"/>
  <c r="M154" i="3"/>
  <c r="N154" i="3" s="1"/>
  <c r="J154" i="3"/>
  <c r="K154" i="3" s="1"/>
  <c r="L154" i="3" s="1"/>
  <c r="AL153" i="3"/>
  <c r="AI153" i="3"/>
  <c r="AF153" i="3"/>
  <c r="AC153" i="3"/>
  <c r="Z153" i="3"/>
  <c r="Y153" i="3"/>
  <c r="U153" i="3"/>
  <c r="C153" i="3" s="1"/>
  <c r="D153" i="3" s="1"/>
  <c r="R153" i="3"/>
  <c r="O153" i="3"/>
  <c r="A153" i="3" s="1"/>
  <c r="B153" i="3" s="1"/>
  <c r="L153" i="3"/>
  <c r="AL151" i="3"/>
  <c r="AI151" i="3"/>
  <c r="AF151" i="3"/>
  <c r="AC151" i="3"/>
  <c r="Z151" i="3"/>
  <c r="Y151" i="3"/>
  <c r="U151" i="3"/>
  <c r="R151" i="3"/>
  <c r="O151" i="3"/>
  <c r="A151" i="3" s="1"/>
  <c r="B151" i="3" s="1"/>
  <c r="L151" i="3"/>
  <c r="C151" i="3"/>
  <c r="D151" i="3" s="1"/>
  <c r="AJ150" i="3"/>
  <c r="AK150" i="3" s="1"/>
  <c r="AL150" i="3" s="1"/>
  <c r="AG150" i="3"/>
  <c r="AH150" i="3" s="1"/>
  <c r="AI150" i="3" s="1"/>
  <c r="AD150" i="3"/>
  <c r="AE150" i="3" s="1"/>
  <c r="AF150" i="3" s="1"/>
  <c r="AA150" i="3"/>
  <c r="AB150" i="3" s="1"/>
  <c r="AC150" i="3" s="1"/>
  <c r="W150" i="3"/>
  <c r="X150" i="3" s="1"/>
  <c r="Z150" i="3" s="1"/>
  <c r="Y150" i="3"/>
  <c r="S150" i="3"/>
  <c r="T150" i="3" s="1"/>
  <c r="P150" i="3"/>
  <c r="Q150" i="3" s="1"/>
  <c r="R150" i="3" s="1"/>
  <c r="M150" i="3"/>
  <c r="N150" i="3" s="1"/>
  <c r="A150" i="3" s="1"/>
  <c r="B150" i="3" s="1"/>
  <c r="J150" i="3"/>
  <c r="K150" i="3" s="1"/>
  <c r="AL149" i="3"/>
  <c r="AI149" i="3"/>
  <c r="AF149" i="3"/>
  <c r="AC149" i="3"/>
  <c r="Z149" i="3"/>
  <c r="Y149" i="3"/>
  <c r="U149" i="3"/>
  <c r="R149" i="3"/>
  <c r="O149" i="3"/>
  <c r="A149" i="3" s="1"/>
  <c r="B149" i="3" s="1"/>
  <c r="L149" i="3"/>
  <c r="C149" i="3"/>
  <c r="D149" i="3" s="1"/>
  <c r="AJ148" i="3"/>
  <c r="AK148" i="3" s="1"/>
  <c r="AL148" i="3" s="1"/>
  <c r="AG148" i="3"/>
  <c r="AH148" i="3" s="1"/>
  <c r="AI148" i="3" s="1"/>
  <c r="AD148" i="3"/>
  <c r="AE148" i="3" s="1"/>
  <c r="AF148" i="3" s="1"/>
  <c r="AA148" i="3"/>
  <c r="AB148" i="3" s="1"/>
  <c r="AC148" i="3" s="1"/>
  <c r="W148" i="3"/>
  <c r="X148" i="3" s="1"/>
  <c r="Z148" i="3" s="1"/>
  <c r="Y148" i="3"/>
  <c r="S148" i="3"/>
  <c r="T148" i="3" s="1"/>
  <c r="C148" i="3" s="1"/>
  <c r="D148" i="3" s="1"/>
  <c r="P148" i="3"/>
  <c r="Q148" i="3" s="1"/>
  <c r="M148" i="3"/>
  <c r="N148" i="3" s="1"/>
  <c r="J148" i="3"/>
  <c r="K148" i="3" s="1"/>
  <c r="AL147" i="3"/>
  <c r="AI147" i="3"/>
  <c r="AF147" i="3"/>
  <c r="AC147" i="3"/>
  <c r="Z147" i="3"/>
  <c r="Y147" i="3"/>
  <c r="U147" i="3"/>
  <c r="R147" i="3"/>
  <c r="O147" i="3"/>
  <c r="A147" i="3" s="1"/>
  <c r="B147" i="3" s="1"/>
  <c r="L147" i="3"/>
  <c r="C147" i="3"/>
  <c r="D147" i="3" s="1"/>
  <c r="AJ146" i="3"/>
  <c r="AK146" i="3" s="1"/>
  <c r="AL146" i="3" s="1"/>
  <c r="AG146" i="3"/>
  <c r="AH146" i="3" s="1"/>
  <c r="AI146" i="3" s="1"/>
  <c r="AD146" i="3"/>
  <c r="AE146" i="3" s="1"/>
  <c r="AF146" i="3" s="1"/>
  <c r="AA146" i="3"/>
  <c r="AB146" i="3" s="1"/>
  <c r="AC146" i="3" s="1"/>
  <c r="W146" i="3"/>
  <c r="X146" i="3" s="1"/>
  <c r="Z146" i="3" s="1"/>
  <c r="Y146" i="3"/>
  <c r="S146" i="3"/>
  <c r="T146" i="3" s="1"/>
  <c r="P146" i="3"/>
  <c r="Q146" i="3" s="1"/>
  <c r="R146" i="3" s="1"/>
  <c r="M146" i="3"/>
  <c r="N146" i="3" s="1"/>
  <c r="J146" i="3"/>
  <c r="K146" i="3" s="1"/>
  <c r="AL145" i="3"/>
  <c r="AI145" i="3"/>
  <c r="AF145" i="3"/>
  <c r="AC145" i="3"/>
  <c r="Z145" i="3"/>
  <c r="Y145" i="3"/>
  <c r="U145" i="3"/>
  <c r="R145" i="3"/>
  <c r="G145" i="3" s="1"/>
  <c r="H145" i="3" s="1"/>
  <c r="O145" i="3"/>
  <c r="A145" i="3" s="1"/>
  <c r="B145" i="3" s="1"/>
  <c r="L145" i="3"/>
  <c r="C145" i="3"/>
  <c r="D145" i="3" s="1"/>
  <c r="AJ144" i="3"/>
  <c r="AK144" i="3" s="1"/>
  <c r="AL144" i="3" s="1"/>
  <c r="AG144" i="3"/>
  <c r="AH144" i="3" s="1"/>
  <c r="AI144" i="3" s="1"/>
  <c r="AD144" i="3"/>
  <c r="AE144" i="3" s="1"/>
  <c r="AF144" i="3" s="1"/>
  <c r="AA144" i="3"/>
  <c r="AB144" i="3" s="1"/>
  <c r="AC144" i="3" s="1"/>
  <c r="W144" i="3"/>
  <c r="X144" i="3" s="1"/>
  <c r="Z144" i="3" s="1"/>
  <c r="Y144" i="3"/>
  <c r="S144" i="3"/>
  <c r="T144" i="3" s="1"/>
  <c r="P144" i="3"/>
  <c r="Q144" i="3" s="1"/>
  <c r="R144" i="3" s="1"/>
  <c r="M144" i="3"/>
  <c r="N144" i="3" s="1"/>
  <c r="J144" i="3"/>
  <c r="K144" i="3" s="1"/>
  <c r="AL143" i="3"/>
  <c r="AI143" i="3"/>
  <c r="AF143" i="3"/>
  <c r="AC143" i="3"/>
  <c r="Z143" i="3"/>
  <c r="Y143" i="3"/>
  <c r="U143" i="3"/>
  <c r="R143" i="3"/>
  <c r="O143" i="3"/>
  <c r="A143" i="3" s="1"/>
  <c r="B143" i="3" s="1"/>
  <c r="L143" i="3"/>
  <c r="C143" i="3"/>
  <c r="D143" i="3" s="1"/>
  <c r="AJ142" i="3"/>
  <c r="AK142" i="3" s="1"/>
  <c r="AL142" i="3" s="1"/>
  <c r="AG142" i="3"/>
  <c r="AH142" i="3" s="1"/>
  <c r="AI142" i="3" s="1"/>
  <c r="AD142" i="3"/>
  <c r="AE142" i="3" s="1"/>
  <c r="AF142" i="3" s="1"/>
  <c r="AA142" i="3"/>
  <c r="AB142" i="3" s="1"/>
  <c r="AC142" i="3" s="1"/>
  <c r="W142" i="3"/>
  <c r="X142" i="3" s="1"/>
  <c r="Z142" i="3" s="1"/>
  <c r="Y142" i="3"/>
  <c r="S142" i="3"/>
  <c r="T142" i="3" s="1"/>
  <c r="C142" i="3" s="1"/>
  <c r="D142" i="3" s="1"/>
  <c r="P142" i="3"/>
  <c r="Q142" i="3" s="1"/>
  <c r="R142" i="3" s="1"/>
  <c r="M142" i="3"/>
  <c r="N142" i="3" s="1"/>
  <c r="A142" i="3" s="1"/>
  <c r="B142" i="3" s="1"/>
  <c r="J142" i="3"/>
  <c r="K142" i="3" s="1"/>
  <c r="L142" i="3" s="1"/>
  <c r="AL141" i="3"/>
  <c r="AI141" i="3"/>
  <c r="AF141" i="3"/>
  <c r="AC141" i="3"/>
  <c r="Z141" i="3"/>
  <c r="Y141" i="3"/>
  <c r="U141" i="3"/>
  <c r="C141" i="3" s="1"/>
  <c r="D141" i="3" s="1"/>
  <c r="R141" i="3"/>
  <c r="O141" i="3"/>
  <c r="A141" i="3" s="1"/>
  <c r="B141" i="3" s="1"/>
  <c r="L141" i="3"/>
  <c r="AL139" i="3"/>
  <c r="AI139" i="3"/>
  <c r="AF139" i="3"/>
  <c r="AC139" i="3"/>
  <c r="Z139" i="3"/>
  <c r="Y139" i="3"/>
  <c r="U139" i="3"/>
  <c r="C139" i="3" s="1"/>
  <c r="D139" i="3" s="1"/>
  <c r="R139" i="3"/>
  <c r="O139" i="3"/>
  <c r="A139" i="3" s="1"/>
  <c r="B139" i="3" s="1"/>
  <c r="L139" i="3"/>
  <c r="AJ138" i="3"/>
  <c r="AK138" i="3" s="1"/>
  <c r="AL138" i="3" s="1"/>
  <c r="AG138" i="3"/>
  <c r="AH138" i="3" s="1"/>
  <c r="AI138" i="3" s="1"/>
  <c r="AD138" i="3"/>
  <c r="AE138" i="3" s="1"/>
  <c r="AF138" i="3" s="1"/>
  <c r="AA138" i="3"/>
  <c r="AB138" i="3" s="1"/>
  <c r="AC138" i="3" s="1"/>
  <c r="W138" i="3"/>
  <c r="X138" i="3" s="1"/>
  <c r="Z138" i="3" s="1"/>
  <c r="Y138" i="3"/>
  <c r="S138" i="3"/>
  <c r="T138" i="3" s="1"/>
  <c r="C138" i="3" s="1"/>
  <c r="D138" i="3" s="1"/>
  <c r="P138" i="3"/>
  <c r="Q138" i="3" s="1"/>
  <c r="M138" i="3"/>
  <c r="N138" i="3" s="1"/>
  <c r="J138" i="3"/>
  <c r="K138" i="3" s="1"/>
  <c r="L138" i="3" s="1"/>
  <c r="AL137" i="3"/>
  <c r="AI137" i="3"/>
  <c r="AF137" i="3"/>
  <c r="AC137" i="3"/>
  <c r="Z137" i="3"/>
  <c r="Y137" i="3"/>
  <c r="U137" i="3"/>
  <c r="C137" i="3" s="1"/>
  <c r="D137" i="3" s="1"/>
  <c r="R137" i="3"/>
  <c r="O137" i="3"/>
  <c r="A137" i="3" s="1"/>
  <c r="B137" i="3" s="1"/>
  <c r="L137" i="3"/>
  <c r="AJ136" i="3"/>
  <c r="AK136" i="3" s="1"/>
  <c r="AL136" i="3" s="1"/>
  <c r="AG136" i="3"/>
  <c r="AH136" i="3" s="1"/>
  <c r="AI136" i="3" s="1"/>
  <c r="AD136" i="3"/>
  <c r="AE136" i="3" s="1"/>
  <c r="AF136" i="3" s="1"/>
  <c r="AA136" i="3"/>
  <c r="AB136" i="3" s="1"/>
  <c r="AC136" i="3" s="1"/>
  <c r="W136" i="3"/>
  <c r="X136" i="3" s="1"/>
  <c r="Z136" i="3" s="1"/>
  <c r="Y136" i="3"/>
  <c r="S136" i="3"/>
  <c r="T136" i="3" s="1"/>
  <c r="U136" i="3" s="1"/>
  <c r="P136" i="3"/>
  <c r="Q136" i="3" s="1"/>
  <c r="R136" i="3" s="1"/>
  <c r="M136" i="3"/>
  <c r="N136" i="3" s="1"/>
  <c r="O136" i="3" s="1"/>
  <c r="J136" i="3"/>
  <c r="K136" i="3" s="1"/>
  <c r="L136" i="3" s="1"/>
  <c r="AL135" i="3"/>
  <c r="AI135" i="3"/>
  <c r="AF135" i="3"/>
  <c r="AC135" i="3"/>
  <c r="Z135" i="3"/>
  <c r="Y135" i="3"/>
  <c r="U135" i="3"/>
  <c r="C135" i="3" s="1"/>
  <c r="D135" i="3" s="1"/>
  <c r="R135" i="3"/>
  <c r="O135" i="3"/>
  <c r="A135" i="3" s="1"/>
  <c r="B135" i="3" s="1"/>
  <c r="L135" i="3"/>
  <c r="AJ134" i="3"/>
  <c r="AK134" i="3" s="1"/>
  <c r="AL134" i="3" s="1"/>
  <c r="AG134" i="3"/>
  <c r="AH134" i="3" s="1"/>
  <c r="AI134" i="3" s="1"/>
  <c r="AD134" i="3"/>
  <c r="AE134" i="3" s="1"/>
  <c r="AF134" i="3" s="1"/>
  <c r="AA134" i="3"/>
  <c r="AB134" i="3" s="1"/>
  <c r="AC134" i="3" s="1"/>
  <c r="W134" i="3"/>
  <c r="X134" i="3" s="1"/>
  <c r="Z134" i="3" s="1"/>
  <c r="Y134" i="3"/>
  <c r="S134" i="3"/>
  <c r="T134" i="3" s="1"/>
  <c r="C134" i="3" s="1"/>
  <c r="D134" i="3" s="1"/>
  <c r="P134" i="3"/>
  <c r="Q134" i="3" s="1"/>
  <c r="R134" i="3" s="1"/>
  <c r="M134" i="3"/>
  <c r="N134" i="3" s="1"/>
  <c r="J134" i="3"/>
  <c r="K134" i="3" s="1"/>
  <c r="L134" i="3" s="1"/>
  <c r="AL133" i="3"/>
  <c r="AI133" i="3"/>
  <c r="AF133" i="3"/>
  <c r="AC133" i="3"/>
  <c r="Z133" i="3"/>
  <c r="Y133" i="3"/>
  <c r="U133" i="3"/>
  <c r="C133" i="3" s="1"/>
  <c r="D133" i="3" s="1"/>
  <c r="R133" i="3"/>
  <c r="G133" i="3" s="1"/>
  <c r="H133" i="3" s="1"/>
  <c r="O133" i="3"/>
  <c r="A133" i="3" s="1"/>
  <c r="B133" i="3" s="1"/>
  <c r="L133" i="3"/>
  <c r="AJ132" i="3"/>
  <c r="AK132" i="3" s="1"/>
  <c r="AL132" i="3" s="1"/>
  <c r="AG132" i="3"/>
  <c r="AH132" i="3" s="1"/>
  <c r="AI132" i="3" s="1"/>
  <c r="AD132" i="3"/>
  <c r="AE132" i="3" s="1"/>
  <c r="AF132" i="3" s="1"/>
  <c r="AA132" i="3"/>
  <c r="AB132" i="3" s="1"/>
  <c r="AC132" i="3" s="1"/>
  <c r="W132" i="3"/>
  <c r="X132" i="3" s="1"/>
  <c r="Z132" i="3" s="1"/>
  <c r="Y132" i="3"/>
  <c r="S132" i="3"/>
  <c r="T132" i="3" s="1"/>
  <c r="P132" i="3"/>
  <c r="Q132" i="3" s="1"/>
  <c r="R132" i="3" s="1"/>
  <c r="M132" i="3"/>
  <c r="N132" i="3" s="1"/>
  <c r="J132" i="3"/>
  <c r="K132" i="3" s="1"/>
  <c r="L132" i="3" s="1"/>
  <c r="AL131" i="3"/>
  <c r="AI131" i="3"/>
  <c r="AF131" i="3"/>
  <c r="AC131" i="3"/>
  <c r="Z131" i="3"/>
  <c r="Y131" i="3"/>
  <c r="U131" i="3"/>
  <c r="C131" i="3" s="1"/>
  <c r="D131" i="3" s="1"/>
  <c r="R131" i="3"/>
  <c r="G131" i="3" s="1"/>
  <c r="H131" i="3" s="1"/>
  <c r="O131" i="3"/>
  <c r="A131" i="3" s="1"/>
  <c r="B131" i="3" s="1"/>
  <c r="L131" i="3"/>
  <c r="AJ130" i="3"/>
  <c r="AK130" i="3" s="1"/>
  <c r="AL130" i="3" s="1"/>
  <c r="AG130" i="3"/>
  <c r="AH130" i="3" s="1"/>
  <c r="AI130" i="3" s="1"/>
  <c r="AD130" i="3"/>
  <c r="AE130" i="3" s="1"/>
  <c r="AF130" i="3" s="1"/>
  <c r="AA130" i="3"/>
  <c r="AB130" i="3" s="1"/>
  <c r="AC130" i="3" s="1"/>
  <c r="W130" i="3"/>
  <c r="X130" i="3" s="1"/>
  <c r="Z130" i="3" s="1"/>
  <c r="Y130" i="3"/>
  <c r="S130" i="3"/>
  <c r="T130" i="3" s="1"/>
  <c r="P130" i="3"/>
  <c r="Q130" i="3" s="1"/>
  <c r="M130" i="3"/>
  <c r="N130" i="3" s="1"/>
  <c r="J130" i="3"/>
  <c r="K130" i="3" s="1"/>
  <c r="L130" i="3" s="1"/>
  <c r="AL129" i="3"/>
  <c r="AI129" i="3"/>
  <c r="AF129" i="3"/>
  <c r="AC129" i="3"/>
  <c r="Z129" i="3"/>
  <c r="Y129" i="3"/>
  <c r="U129" i="3"/>
  <c r="C129" i="3" s="1"/>
  <c r="D129" i="3" s="1"/>
  <c r="R129" i="3"/>
  <c r="O129" i="3"/>
  <c r="A129" i="3" s="1"/>
  <c r="B129" i="3" s="1"/>
  <c r="L129" i="3"/>
  <c r="A128" i="3"/>
  <c r="B128" i="3" s="1"/>
  <c r="AL127" i="3"/>
  <c r="AI127" i="3"/>
  <c r="AF127" i="3"/>
  <c r="AC127" i="3"/>
  <c r="Z127" i="3"/>
  <c r="Y127" i="3"/>
  <c r="U127" i="3"/>
  <c r="C127" i="3" s="1"/>
  <c r="D127" i="3" s="1"/>
  <c r="R127" i="3"/>
  <c r="O127" i="3"/>
  <c r="A127" i="3" s="1"/>
  <c r="B127" i="3" s="1"/>
  <c r="L127" i="3"/>
  <c r="AJ126" i="3"/>
  <c r="AK126" i="3" s="1"/>
  <c r="AL126" i="3" s="1"/>
  <c r="AG126" i="3"/>
  <c r="AH126" i="3" s="1"/>
  <c r="AI126" i="3" s="1"/>
  <c r="AD126" i="3"/>
  <c r="AE126" i="3" s="1"/>
  <c r="AF126" i="3" s="1"/>
  <c r="AA126" i="3"/>
  <c r="AB126" i="3" s="1"/>
  <c r="AC126" i="3" s="1"/>
  <c r="W126" i="3"/>
  <c r="X126" i="3" s="1"/>
  <c r="Z126" i="3" s="1"/>
  <c r="Y126" i="3"/>
  <c r="S126" i="3"/>
  <c r="T126" i="3" s="1"/>
  <c r="U126" i="3" s="1"/>
  <c r="P126" i="3"/>
  <c r="Q126" i="3" s="1"/>
  <c r="M126" i="3"/>
  <c r="N126" i="3" s="1"/>
  <c r="O126" i="3" s="1"/>
  <c r="J126" i="3"/>
  <c r="K126" i="3" s="1"/>
  <c r="AL125" i="3"/>
  <c r="AI125" i="3"/>
  <c r="AF125" i="3"/>
  <c r="AC125" i="3"/>
  <c r="Z125" i="3"/>
  <c r="Y125" i="3"/>
  <c r="U125" i="3"/>
  <c r="R125" i="3"/>
  <c r="O125" i="3"/>
  <c r="A125" i="3" s="1"/>
  <c r="B125" i="3" s="1"/>
  <c r="L125" i="3"/>
  <c r="C125" i="3"/>
  <c r="D125" i="3" s="1"/>
  <c r="AJ124" i="3"/>
  <c r="AK124" i="3" s="1"/>
  <c r="AL124" i="3" s="1"/>
  <c r="AG124" i="3"/>
  <c r="AH124" i="3" s="1"/>
  <c r="AI124" i="3" s="1"/>
  <c r="AD124" i="3"/>
  <c r="AE124" i="3" s="1"/>
  <c r="AF124" i="3" s="1"/>
  <c r="AA124" i="3"/>
  <c r="AB124" i="3" s="1"/>
  <c r="AC124" i="3" s="1"/>
  <c r="W124" i="3"/>
  <c r="X124" i="3" s="1"/>
  <c r="Z124" i="3" s="1"/>
  <c r="Y124" i="3"/>
  <c r="S124" i="3"/>
  <c r="T124" i="3" s="1"/>
  <c r="P124" i="3"/>
  <c r="Q124" i="3" s="1"/>
  <c r="M124" i="3"/>
  <c r="N124" i="3" s="1"/>
  <c r="A124" i="3" s="1"/>
  <c r="B124" i="3" s="1"/>
  <c r="J124" i="3"/>
  <c r="K124" i="3" s="1"/>
  <c r="L124" i="3" s="1"/>
  <c r="AL123" i="3"/>
  <c r="AI123" i="3"/>
  <c r="AF123" i="3"/>
  <c r="AC123" i="3"/>
  <c r="Z123" i="3"/>
  <c r="Y123" i="3"/>
  <c r="U123" i="3"/>
  <c r="C123" i="3" s="1"/>
  <c r="D123" i="3" s="1"/>
  <c r="R123" i="3"/>
  <c r="O123" i="3"/>
  <c r="A123" i="3" s="1"/>
  <c r="B123" i="3" s="1"/>
  <c r="L123" i="3"/>
  <c r="AJ122" i="3"/>
  <c r="AK122" i="3" s="1"/>
  <c r="AL122" i="3" s="1"/>
  <c r="AG122" i="3"/>
  <c r="AH122" i="3" s="1"/>
  <c r="AI122" i="3" s="1"/>
  <c r="AD122" i="3"/>
  <c r="AE122" i="3" s="1"/>
  <c r="AF122" i="3" s="1"/>
  <c r="AA122" i="3"/>
  <c r="AB122" i="3" s="1"/>
  <c r="AC122" i="3" s="1"/>
  <c r="W122" i="3"/>
  <c r="X122" i="3" s="1"/>
  <c r="Z122" i="3" s="1"/>
  <c r="Y122" i="3"/>
  <c r="S122" i="3"/>
  <c r="T122" i="3" s="1"/>
  <c r="C122" i="3" s="1"/>
  <c r="D122" i="3" s="1"/>
  <c r="P122" i="3"/>
  <c r="Q122" i="3" s="1"/>
  <c r="R122" i="3" s="1"/>
  <c r="M122" i="3"/>
  <c r="N122" i="3" s="1"/>
  <c r="A122" i="3" s="1"/>
  <c r="B122" i="3" s="1"/>
  <c r="J122" i="3"/>
  <c r="K122" i="3" s="1"/>
  <c r="AL121" i="3"/>
  <c r="AI121" i="3"/>
  <c r="AF121" i="3"/>
  <c r="AC121" i="3"/>
  <c r="Z121" i="3"/>
  <c r="Y121" i="3"/>
  <c r="U121" i="3"/>
  <c r="R121" i="3"/>
  <c r="O121" i="3"/>
  <c r="A121" i="3" s="1"/>
  <c r="B121" i="3" s="1"/>
  <c r="L121" i="3"/>
  <c r="C121" i="3"/>
  <c r="D121" i="3" s="1"/>
  <c r="AJ120" i="3"/>
  <c r="AK120" i="3" s="1"/>
  <c r="AL120" i="3" s="1"/>
  <c r="AG120" i="3"/>
  <c r="AH120" i="3" s="1"/>
  <c r="AI120" i="3" s="1"/>
  <c r="AD120" i="3"/>
  <c r="AE120" i="3" s="1"/>
  <c r="AF120" i="3" s="1"/>
  <c r="AA120" i="3"/>
  <c r="AB120" i="3" s="1"/>
  <c r="AC120" i="3" s="1"/>
  <c r="W120" i="3"/>
  <c r="X120" i="3" s="1"/>
  <c r="Z120" i="3" s="1"/>
  <c r="Y120" i="3"/>
  <c r="S120" i="3"/>
  <c r="T120" i="3" s="1"/>
  <c r="P120" i="3"/>
  <c r="Q120" i="3" s="1"/>
  <c r="G120" i="3" s="1"/>
  <c r="H120" i="3" s="1"/>
  <c r="M120" i="3"/>
  <c r="N120" i="3" s="1"/>
  <c r="J120" i="3"/>
  <c r="K120" i="3" s="1"/>
  <c r="L120" i="3" s="1"/>
  <c r="AL119" i="3"/>
  <c r="AI119" i="3"/>
  <c r="AF119" i="3"/>
  <c r="AC119" i="3"/>
  <c r="Z119" i="3"/>
  <c r="Y119" i="3"/>
  <c r="U119" i="3"/>
  <c r="C119" i="3" s="1"/>
  <c r="D119" i="3" s="1"/>
  <c r="R119" i="3"/>
  <c r="O119" i="3"/>
  <c r="A119" i="3" s="1"/>
  <c r="B119" i="3" s="1"/>
  <c r="L119" i="3"/>
  <c r="AJ118" i="3"/>
  <c r="AK118" i="3" s="1"/>
  <c r="AL118" i="3" s="1"/>
  <c r="AG118" i="3"/>
  <c r="AH118" i="3" s="1"/>
  <c r="AI118" i="3" s="1"/>
  <c r="AD118" i="3"/>
  <c r="AE118" i="3" s="1"/>
  <c r="AF118" i="3" s="1"/>
  <c r="AA118" i="3"/>
  <c r="AB118" i="3" s="1"/>
  <c r="AC118" i="3" s="1"/>
  <c r="W118" i="3"/>
  <c r="X118" i="3" s="1"/>
  <c r="Z118" i="3" s="1"/>
  <c r="Y118" i="3"/>
  <c r="S118" i="3"/>
  <c r="T118" i="3" s="1"/>
  <c r="U118" i="3" s="1"/>
  <c r="P118" i="3"/>
  <c r="Q118" i="3" s="1"/>
  <c r="M118" i="3"/>
  <c r="N118" i="3" s="1"/>
  <c r="J118" i="3"/>
  <c r="K118" i="3" s="1"/>
  <c r="L118" i="3" s="1"/>
  <c r="AL117" i="3"/>
  <c r="AI117" i="3"/>
  <c r="AF117" i="3"/>
  <c r="AC117" i="3"/>
  <c r="Z117" i="3"/>
  <c r="Y117" i="3"/>
  <c r="U117" i="3"/>
  <c r="C117" i="3" s="1"/>
  <c r="D117" i="3" s="1"/>
  <c r="R117" i="3"/>
  <c r="G117" i="3" s="1"/>
  <c r="H117" i="3" s="1"/>
  <c r="O117" i="3"/>
  <c r="A117" i="3" s="1"/>
  <c r="B117" i="3" s="1"/>
  <c r="L117" i="3"/>
  <c r="AL115" i="3"/>
  <c r="AI115" i="3"/>
  <c r="AF115" i="3"/>
  <c r="AC115" i="3"/>
  <c r="Z115" i="3"/>
  <c r="Y115" i="3"/>
  <c r="U115" i="3"/>
  <c r="C115" i="3" s="1"/>
  <c r="D115" i="3" s="1"/>
  <c r="R115" i="3"/>
  <c r="O115" i="3"/>
  <c r="A115" i="3" s="1"/>
  <c r="B115" i="3" s="1"/>
  <c r="L115" i="3"/>
  <c r="AJ114" i="3"/>
  <c r="AK114" i="3" s="1"/>
  <c r="AL114" i="3" s="1"/>
  <c r="AG114" i="3"/>
  <c r="AH114" i="3" s="1"/>
  <c r="AI114" i="3" s="1"/>
  <c r="AD114" i="3"/>
  <c r="AE114" i="3" s="1"/>
  <c r="AF114" i="3" s="1"/>
  <c r="AA114" i="3"/>
  <c r="AB114" i="3" s="1"/>
  <c r="AC114" i="3" s="1"/>
  <c r="W114" i="3"/>
  <c r="X114" i="3" s="1"/>
  <c r="Z114" i="3" s="1"/>
  <c r="Y114" i="3"/>
  <c r="S114" i="3"/>
  <c r="T114" i="3" s="1"/>
  <c r="U114" i="3" s="1"/>
  <c r="P114" i="3"/>
  <c r="Q114" i="3" s="1"/>
  <c r="M114" i="3"/>
  <c r="N114" i="3" s="1"/>
  <c r="A114" i="3" s="1"/>
  <c r="B114" i="3" s="1"/>
  <c r="J114" i="3"/>
  <c r="K114" i="3" s="1"/>
  <c r="AL113" i="3"/>
  <c r="AI113" i="3"/>
  <c r="AF113" i="3"/>
  <c r="AC113" i="3"/>
  <c r="Z113" i="3"/>
  <c r="Y113" i="3"/>
  <c r="U113" i="3"/>
  <c r="C113" i="3" s="1"/>
  <c r="D113" i="3" s="1"/>
  <c r="R113" i="3"/>
  <c r="O113" i="3"/>
  <c r="A113" i="3" s="1"/>
  <c r="B113" i="3" s="1"/>
  <c r="L113" i="3"/>
  <c r="AJ112" i="3"/>
  <c r="AK112" i="3" s="1"/>
  <c r="AL112" i="3" s="1"/>
  <c r="AG112" i="3"/>
  <c r="AH112" i="3" s="1"/>
  <c r="AI112" i="3" s="1"/>
  <c r="AD112" i="3"/>
  <c r="AE112" i="3" s="1"/>
  <c r="AF112" i="3" s="1"/>
  <c r="AA112" i="3"/>
  <c r="AB112" i="3" s="1"/>
  <c r="AC112" i="3" s="1"/>
  <c r="W112" i="3"/>
  <c r="X112" i="3" s="1"/>
  <c r="Z112" i="3" s="1"/>
  <c r="Y112" i="3"/>
  <c r="S112" i="3"/>
  <c r="T112" i="3" s="1"/>
  <c r="U112" i="3" s="1"/>
  <c r="P112" i="3"/>
  <c r="Q112" i="3" s="1"/>
  <c r="M112" i="3"/>
  <c r="N112" i="3" s="1"/>
  <c r="J112" i="3"/>
  <c r="K112" i="3" s="1"/>
  <c r="AL111" i="3"/>
  <c r="AI111" i="3"/>
  <c r="AF111" i="3"/>
  <c r="AC111" i="3"/>
  <c r="Z111" i="3"/>
  <c r="Y111" i="3"/>
  <c r="U111" i="3"/>
  <c r="C111" i="3" s="1"/>
  <c r="D111" i="3" s="1"/>
  <c r="R111" i="3"/>
  <c r="O111" i="3"/>
  <c r="A111" i="3" s="1"/>
  <c r="B111" i="3" s="1"/>
  <c r="L111" i="3"/>
  <c r="AJ110" i="3"/>
  <c r="AK110" i="3" s="1"/>
  <c r="AL110" i="3" s="1"/>
  <c r="AG110" i="3"/>
  <c r="AH110" i="3" s="1"/>
  <c r="AI110" i="3" s="1"/>
  <c r="AD110" i="3"/>
  <c r="AE110" i="3" s="1"/>
  <c r="AF110" i="3" s="1"/>
  <c r="AA110" i="3"/>
  <c r="AB110" i="3" s="1"/>
  <c r="AC110" i="3" s="1"/>
  <c r="W110" i="3"/>
  <c r="X110" i="3" s="1"/>
  <c r="Z110" i="3" s="1"/>
  <c r="Y110" i="3"/>
  <c r="S110" i="3"/>
  <c r="T110" i="3" s="1"/>
  <c r="U110" i="3" s="1"/>
  <c r="P110" i="3"/>
  <c r="Q110" i="3" s="1"/>
  <c r="M110" i="3"/>
  <c r="N110" i="3" s="1"/>
  <c r="J110" i="3"/>
  <c r="K110" i="3" s="1"/>
  <c r="AL109" i="3"/>
  <c r="AI109" i="3"/>
  <c r="AF109" i="3"/>
  <c r="AC109" i="3"/>
  <c r="Z109" i="3"/>
  <c r="Y109" i="3"/>
  <c r="U109" i="3"/>
  <c r="C109" i="3" s="1"/>
  <c r="D109" i="3" s="1"/>
  <c r="R109" i="3"/>
  <c r="O109" i="3"/>
  <c r="A109" i="3" s="1"/>
  <c r="B109" i="3" s="1"/>
  <c r="L109" i="3"/>
  <c r="AJ108" i="3"/>
  <c r="AK108" i="3" s="1"/>
  <c r="AL108" i="3" s="1"/>
  <c r="AG108" i="3"/>
  <c r="AH108" i="3" s="1"/>
  <c r="AI108" i="3" s="1"/>
  <c r="AD108" i="3"/>
  <c r="AE108" i="3" s="1"/>
  <c r="AF108" i="3" s="1"/>
  <c r="AA108" i="3"/>
  <c r="AB108" i="3" s="1"/>
  <c r="AC108" i="3" s="1"/>
  <c r="W108" i="3"/>
  <c r="X108" i="3" s="1"/>
  <c r="Z108" i="3" s="1"/>
  <c r="Y108" i="3"/>
  <c r="S108" i="3"/>
  <c r="T108" i="3" s="1"/>
  <c r="P108" i="3"/>
  <c r="Q108" i="3" s="1"/>
  <c r="R108" i="3" s="1"/>
  <c r="M108" i="3"/>
  <c r="N108" i="3" s="1"/>
  <c r="O108" i="3" s="1"/>
  <c r="AL107" i="3"/>
  <c r="AI107" i="3"/>
  <c r="AF107" i="3"/>
  <c r="AC107" i="3"/>
  <c r="Z107" i="3"/>
  <c r="Y107" i="3"/>
  <c r="U107" i="3"/>
  <c r="C107" i="3" s="1"/>
  <c r="D107" i="3" s="1"/>
  <c r="R107" i="3"/>
  <c r="O107" i="3"/>
  <c r="A107" i="3" s="1"/>
  <c r="B107" i="3" s="1"/>
  <c r="L107" i="3"/>
  <c r="AJ106" i="3"/>
  <c r="AK106" i="3" s="1"/>
  <c r="AL106" i="3" s="1"/>
  <c r="AG106" i="3"/>
  <c r="AH106" i="3" s="1"/>
  <c r="AI106" i="3" s="1"/>
  <c r="AD106" i="3"/>
  <c r="AE106" i="3" s="1"/>
  <c r="AF106" i="3" s="1"/>
  <c r="AA106" i="3"/>
  <c r="AB106" i="3" s="1"/>
  <c r="AC106" i="3" s="1"/>
  <c r="W106" i="3"/>
  <c r="X106" i="3" s="1"/>
  <c r="Z106" i="3" s="1"/>
  <c r="Y106" i="3"/>
  <c r="S106" i="3"/>
  <c r="T106" i="3" s="1"/>
  <c r="P106" i="3"/>
  <c r="Q106" i="3" s="1"/>
  <c r="M106" i="3"/>
  <c r="N106" i="3" s="1"/>
  <c r="O106" i="3" s="1"/>
  <c r="AL105" i="3"/>
  <c r="AI105" i="3"/>
  <c r="AF105" i="3"/>
  <c r="AC105" i="3"/>
  <c r="Z105" i="3"/>
  <c r="Y105" i="3"/>
  <c r="U105" i="3"/>
  <c r="R105" i="3"/>
  <c r="G105" i="3" s="1"/>
  <c r="H105" i="3" s="1"/>
  <c r="O105" i="3"/>
  <c r="A105" i="3" s="1"/>
  <c r="B105" i="3" s="1"/>
  <c r="L105" i="3"/>
  <c r="C105" i="3"/>
  <c r="D105" i="3" s="1"/>
  <c r="AJ104" i="3"/>
  <c r="AK104" i="3" s="1"/>
  <c r="AL104" i="3" s="1"/>
  <c r="AG104" i="3"/>
  <c r="AH104" i="3" s="1"/>
  <c r="AI104" i="3" s="1"/>
  <c r="AD104" i="3"/>
  <c r="AE104" i="3" s="1"/>
  <c r="AF104" i="3" s="1"/>
  <c r="AA104" i="3"/>
  <c r="AB104" i="3" s="1"/>
  <c r="AC104" i="3" s="1"/>
  <c r="W104" i="3"/>
  <c r="X104" i="3" s="1"/>
  <c r="Z104" i="3" s="1"/>
  <c r="Y104" i="3"/>
  <c r="S104" i="3"/>
  <c r="T104" i="3" s="1"/>
  <c r="P104" i="3"/>
  <c r="Q104" i="3" s="1"/>
  <c r="R104" i="3" s="1"/>
  <c r="M104" i="3"/>
  <c r="N104" i="3" s="1"/>
  <c r="AL103" i="3"/>
  <c r="AI103" i="3"/>
  <c r="AF103" i="3"/>
  <c r="AC103" i="3"/>
  <c r="Z103" i="3"/>
  <c r="Y103" i="3"/>
  <c r="U103" i="3"/>
  <c r="C103" i="3" s="1"/>
  <c r="D103" i="3" s="1"/>
  <c r="R103" i="3"/>
  <c r="G103" i="3" s="1"/>
  <c r="H103" i="3" s="1"/>
  <c r="O103" i="3"/>
  <c r="A103" i="3" s="1"/>
  <c r="B103" i="3" s="1"/>
  <c r="L103" i="3"/>
  <c r="N8" i="7"/>
  <c r="O8" i="7"/>
  <c r="M20" i="7"/>
  <c r="N20" i="7" s="1"/>
  <c r="L22" i="7"/>
  <c r="N34" i="7"/>
  <c r="P34" i="7" s="1"/>
  <c r="O57" i="7"/>
  <c r="O58" i="7"/>
  <c r="O60" i="7"/>
  <c r="O61" i="7"/>
  <c r="O62" i="7"/>
  <c r="O63" i="7"/>
  <c r="O64" i="7"/>
  <c r="C16" i="6"/>
  <c r="C7" i="6" s="1"/>
  <c r="C8" i="6" s="1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F7" i="5"/>
  <c r="J7" i="5" s="1"/>
  <c r="C9" i="5"/>
  <c r="C11" i="5" s="1"/>
  <c r="C13" i="5" s="1"/>
  <c r="D9" i="5"/>
  <c r="D11" i="5" s="1"/>
  <c r="K43" i="4"/>
  <c r="M43" i="4"/>
  <c r="M44" i="4" s="1"/>
  <c r="M45" i="4" s="1"/>
  <c r="M46" i="4" s="1"/>
  <c r="M47" i="4" s="1"/>
  <c r="I44" i="4"/>
  <c r="I45" i="4" s="1"/>
  <c r="I46" i="4" s="1"/>
  <c r="I47" i="4" s="1"/>
  <c r="J44" i="4"/>
  <c r="J45" i="4" s="1"/>
  <c r="J46" i="4" s="1"/>
  <c r="J47" i="4" s="1"/>
  <c r="U48" i="4"/>
  <c r="AA48" i="4" s="1"/>
  <c r="I49" i="4"/>
  <c r="D53" i="4" s="1"/>
  <c r="AG53" i="4" s="1"/>
  <c r="J49" i="4"/>
  <c r="E53" i="4" s="1"/>
  <c r="AH53" i="4" s="1"/>
  <c r="K49" i="4"/>
  <c r="F53" i="4" s="1"/>
  <c r="AI53" i="4" s="1"/>
  <c r="L49" i="4"/>
  <c r="G53" i="4" s="1"/>
  <c r="AJ53" i="4" s="1"/>
  <c r="M49" i="4"/>
  <c r="H53" i="4" s="1"/>
  <c r="AK53" i="4" s="1"/>
  <c r="U49" i="4"/>
  <c r="AA49" i="4"/>
  <c r="I50" i="4"/>
  <c r="D54" i="4" s="1"/>
  <c r="AG54" i="4" s="1"/>
  <c r="J50" i="4"/>
  <c r="E54" i="4" s="1"/>
  <c r="AH54" i="4" s="1"/>
  <c r="K50" i="4"/>
  <c r="F54" i="4" s="1"/>
  <c r="AI54" i="4" s="1"/>
  <c r="L50" i="4"/>
  <c r="G54" i="4" s="1"/>
  <c r="AJ54" i="4" s="1"/>
  <c r="M50" i="4"/>
  <c r="H54" i="4" s="1"/>
  <c r="AK54" i="4" s="1"/>
  <c r="AA50" i="4"/>
  <c r="O53" i="4"/>
  <c r="P53" i="4"/>
  <c r="Q53" i="4"/>
  <c r="R53" i="4"/>
  <c r="S53" i="4"/>
  <c r="O54" i="4"/>
  <c r="P54" i="4"/>
  <c r="Q54" i="4"/>
  <c r="R54" i="4"/>
  <c r="S54" i="4"/>
  <c r="O55" i="4"/>
  <c r="I51" i="4" s="1"/>
  <c r="D55" i="4" s="1"/>
  <c r="AG55" i="4" s="1"/>
  <c r="P55" i="4"/>
  <c r="J51" i="4" s="1"/>
  <c r="E55" i="4" s="1"/>
  <c r="AH55" i="4" s="1"/>
  <c r="Q55" i="4"/>
  <c r="K51" i="4" s="1"/>
  <c r="F55" i="4" s="1"/>
  <c r="AI55" i="4" s="1"/>
  <c r="R55" i="4"/>
  <c r="L51" i="4" s="1"/>
  <c r="G55" i="4" s="1"/>
  <c r="AJ55" i="4" s="1"/>
  <c r="S55" i="4"/>
  <c r="M51" i="4" s="1"/>
  <c r="H55" i="4" s="1"/>
  <c r="AK55" i="4" s="1"/>
  <c r="I57" i="4"/>
  <c r="J57" i="4" s="1"/>
  <c r="J58" i="4" s="1"/>
  <c r="J59" i="4" s="1"/>
  <c r="J60" i="4" s="1"/>
  <c r="J61" i="4" s="1"/>
  <c r="J63" i="4"/>
  <c r="K63" i="4" s="1"/>
  <c r="L63" i="4" s="1"/>
  <c r="M63" i="4" s="1"/>
  <c r="F64" i="4"/>
  <c r="J64" i="4" s="1"/>
  <c r="I64" i="4"/>
  <c r="G65" i="4"/>
  <c r="F65" i="4" s="1"/>
  <c r="I65" i="4"/>
  <c r="K65" i="4"/>
  <c r="K66" i="4" s="1"/>
  <c r="K67" i="4" s="1"/>
  <c r="G66" i="4"/>
  <c r="F66" i="4" s="1"/>
  <c r="I66" i="4"/>
  <c r="G67" i="4"/>
  <c r="F67" i="4" s="1"/>
  <c r="I67" i="4"/>
  <c r="G68" i="4"/>
  <c r="F68" i="4" s="1"/>
  <c r="I68" i="4"/>
  <c r="I79" i="4"/>
  <c r="I80" i="4" s="1"/>
  <c r="I81" i="4" s="1"/>
  <c r="I82" i="4" s="1"/>
  <c r="I83" i="4" s="1"/>
  <c r="J79" i="4"/>
  <c r="J80" i="4" s="1"/>
  <c r="J81" i="4" s="1"/>
  <c r="J82" i="4" s="1"/>
  <c r="J83" i="4" s="1"/>
  <c r="U85" i="4"/>
  <c r="AA85" i="4"/>
  <c r="AA86" i="4"/>
  <c r="L88" i="4"/>
  <c r="O89" i="4"/>
  <c r="I85" i="4" s="1"/>
  <c r="D89" i="4" s="1"/>
  <c r="AG89" i="4" s="1"/>
  <c r="P89" i="4"/>
  <c r="J85" i="4" s="1"/>
  <c r="E89" i="4" s="1"/>
  <c r="AH89" i="4" s="1"/>
  <c r="Q89" i="4"/>
  <c r="K85" i="4" s="1"/>
  <c r="F89" i="4" s="1"/>
  <c r="AI89" i="4" s="1"/>
  <c r="R89" i="4"/>
  <c r="L85" i="4" s="1"/>
  <c r="G89" i="4" s="1"/>
  <c r="AJ89" i="4" s="1"/>
  <c r="S89" i="4"/>
  <c r="M85" i="4" s="1"/>
  <c r="H89" i="4" s="1"/>
  <c r="AK89" i="4" s="1"/>
  <c r="O90" i="4"/>
  <c r="I86" i="4" s="1"/>
  <c r="D90" i="4" s="1"/>
  <c r="AG90" i="4" s="1"/>
  <c r="P90" i="4"/>
  <c r="J86" i="4" s="1"/>
  <c r="E90" i="4" s="1"/>
  <c r="AH90" i="4" s="1"/>
  <c r="Q90" i="4"/>
  <c r="K86" i="4" s="1"/>
  <c r="F90" i="4" s="1"/>
  <c r="AI90" i="4" s="1"/>
  <c r="R90" i="4"/>
  <c r="L86" i="4" s="1"/>
  <c r="G90" i="4" s="1"/>
  <c r="AJ90" i="4" s="1"/>
  <c r="S90" i="4"/>
  <c r="M86" i="4" s="1"/>
  <c r="H90" i="4" s="1"/>
  <c r="AK90" i="4" s="1"/>
  <c r="O91" i="4"/>
  <c r="I87" i="4" s="1"/>
  <c r="D91" i="4" s="1"/>
  <c r="AG91" i="4" s="1"/>
  <c r="P91" i="4"/>
  <c r="J87" i="4" s="1"/>
  <c r="E91" i="4" s="1"/>
  <c r="AH91" i="4" s="1"/>
  <c r="Q91" i="4"/>
  <c r="K87" i="4" s="1"/>
  <c r="F91" i="4" s="1"/>
  <c r="AI91" i="4" s="1"/>
  <c r="R91" i="4"/>
  <c r="L87" i="4" s="1"/>
  <c r="G91" i="4" s="1"/>
  <c r="AJ91" i="4" s="1"/>
  <c r="S91" i="4"/>
  <c r="M87" i="4" s="1"/>
  <c r="H91" i="4" s="1"/>
  <c r="AK91" i="4" s="1"/>
  <c r="J93" i="4"/>
  <c r="K93" i="4" s="1"/>
  <c r="O93" i="4"/>
  <c r="O99" i="4" s="1"/>
  <c r="I94" i="4"/>
  <c r="J99" i="4"/>
  <c r="K99" i="4" s="1"/>
  <c r="L99" i="4" s="1"/>
  <c r="M99" i="4" s="1"/>
  <c r="G100" i="4"/>
  <c r="F100" i="4" s="1"/>
  <c r="J100" i="4" s="1"/>
  <c r="I100" i="4"/>
  <c r="G101" i="4"/>
  <c r="F101" i="4" s="1"/>
  <c r="I101" i="4"/>
  <c r="K101" i="4"/>
  <c r="G102" i="4"/>
  <c r="F102" i="4" s="1"/>
  <c r="I102" i="4"/>
  <c r="G103" i="4"/>
  <c r="F103" i="4" s="1"/>
  <c r="I103" i="4"/>
  <c r="G104" i="4"/>
  <c r="F104" i="4" s="1"/>
  <c r="I104" i="4"/>
  <c r="I116" i="4"/>
  <c r="M116" i="4" s="1"/>
  <c r="J116" i="4"/>
  <c r="J117" i="4" s="1"/>
  <c r="J118" i="4" s="1"/>
  <c r="J119" i="4" s="1"/>
  <c r="K116" i="4"/>
  <c r="K117" i="4" s="1"/>
  <c r="K118" i="4" s="1"/>
  <c r="K119" i="4" s="1"/>
  <c r="L116" i="4"/>
  <c r="L117" i="4" s="1"/>
  <c r="L118" i="4" s="1"/>
  <c r="L119" i="4" s="1"/>
  <c r="U121" i="4"/>
  <c r="AA121" i="4"/>
  <c r="AA122" i="4"/>
  <c r="L124" i="4"/>
  <c r="O125" i="4"/>
  <c r="I121" i="4" s="1"/>
  <c r="D125" i="4" s="1"/>
  <c r="AG125" i="4" s="1"/>
  <c r="P125" i="4"/>
  <c r="J121" i="4" s="1"/>
  <c r="E125" i="4" s="1"/>
  <c r="AH125" i="4" s="1"/>
  <c r="Q125" i="4"/>
  <c r="K121" i="4" s="1"/>
  <c r="F125" i="4" s="1"/>
  <c r="AI125" i="4" s="1"/>
  <c r="R125" i="4"/>
  <c r="L121" i="4" s="1"/>
  <c r="G125" i="4" s="1"/>
  <c r="AJ125" i="4" s="1"/>
  <c r="S125" i="4"/>
  <c r="M121" i="4" s="1"/>
  <c r="H125" i="4" s="1"/>
  <c r="AK125" i="4" s="1"/>
  <c r="O126" i="4"/>
  <c r="I122" i="4" s="1"/>
  <c r="D126" i="4" s="1"/>
  <c r="AG126" i="4" s="1"/>
  <c r="P126" i="4"/>
  <c r="J122" i="4" s="1"/>
  <c r="E126" i="4" s="1"/>
  <c r="AH126" i="4" s="1"/>
  <c r="Q126" i="4"/>
  <c r="K122" i="4" s="1"/>
  <c r="F126" i="4" s="1"/>
  <c r="AI126" i="4" s="1"/>
  <c r="R126" i="4"/>
  <c r="L122" i="4" s="1"/>
  <c r="G126" i="4" s="1"/>
  <c r="AJ126" i="4" s="1"/>
  <c r="S126" i="4"/>
  <c r="M122" i="4" s="1"/>
  <c r="H126" i="4" s="1"/>
  <c r="AK126" i="4" s="1"/>
  <c r="O127" i="4"/>
  <c r="I123" i="4" s="1"/>
  <c r="D127" i="4" s="1"/>
  <c r="AG127" i="4" s="1"/>
  <c r="P127" i="4"/>
  <c r="J123" i="4" s="1"/>
  <c r="E127" i="4" s="1"/>
  <c r="AH127" i="4" s="1"/>
  <c r="Q127" i="4"/>
  <c r="K123" i="4" s="1"/>
  <c r="F127" i="4" s="1"/>
  <c r="AI127" i="4" s="1"/>
  <c r="R127" i="4"/>
  <c r="L123" i="4" s="1"/>
  <c r="G127" i="4" s="1"/>
  <c r="AJ127" i="4" s="1"/>
  <c r="S127" i="4"/>
  <c r="M123" i="4" s="1"/>
  <c r="H127" i="4" s="1"/>
  <c r="AK127" i="4" s="1"/>
  <c r="J129" i="4"/>
  <c r="P129" i="4" s="1"/>
  <c r="O129" i="4"/>
  <c r="O135" i="4" s="1"/>
  <c r="AA129" i="4" s="1"/>
  <c r="I130" i="4"/>
  <c r="I131" i="4" s="1"/>
  <c r="J135" i="4"/>
  <c r="K135" i="4" s="1"/>
  <c r="L135" i="4" s="1"/>
  <c r="M135" i="4" s="1"/>
  <c r="G136" i="4"/>
  <c r="F136" i="4" s="1"/>
  <c r="J136" i="4" s="1"/>
  <c r="I136" i="4"/>
  <c r="G137" i="4"/>
  <c r="F137" i="4" s="1"/>
  <c r="I137" i="4"/>
  <c r="K137" i="4"/>
  <c r="K138" i="4" s="1"/>
  <c r="G138" i="4"/>
  <c r="F138" i="4" s="1"/>
  <c r="I138" i="4"/>
  <c r="G139" i="4"/>
  <c r="F139" i="4" s="1"/>
  <c r="I139" i="4"/>
  <c r="G140" i="4"/>
  <c r="F140" i="4" s="1"/>
  <c r="I140" i="4"/>
  <c r="I151" i="4"/>
  <c r="I152" i="4" s="1"/>
  <c r="I153" i="4" s="1"/>
  <c r="I154" i="4" s="1"/>
  <c r="I155" i="4" s="1"/>
  <c r="J151" i="4"/>
  <c r="J152" i="4" s="1"/>
  <c r="J153" i="4" s="1"/>
  <c r="J154" i="4" s="1"/>
  <c r="J155" i="4" s="1"/>
  <c r="K151" i="4"/>
  <c r="K152" i="4" s="1"/>
  <c r="K153" i="4" s="1"/>
  <c r="K154" i="4" s="1"/>
  <c r="K155" i="4" s="1"/>
  <c r="L151" i="4"/>
  <c r="L152" i="4" s="1"/>
  <c r="L153" i="4" s="1"/>
  <c r="L154" i="4" s="1"/>
  <c r="L155" i="4" s="1"/>
  <c r="M151" i="4"/>
  <c r="M152" i="4" s="1"/>
  <c r="M153" i="4" s="1"/>
  <c r="M154" i="4" s="1"/>
  <c r="M155" i="4" s="1"/>
  <c r="U157" i="4"/>
  <c r="AA157" i="4"/>
  <c r="Q158" i="4"/>
  <c r="AA158" i="4"/>
  <c r="L160" i="4"/>
  <c r="O161" i="4"/>
  <c r="I157" i="4" s="1"/>
  <c r="B161" i="4" s="1"/>
  <c r="B162" i="4" s="1"/>
  <c r="P161" i="4"/>
  <c r="J157" i="4" s="1"/>
  <c r="E161" i="4" s="1"/>
  <c r="AH161" i="4" s="1"/>
  <c r="Q161" i="4"/>
  <c r="K157" i="4" s="1"/>
  <c r="F161" i="4" s="1"/>
  <c r="AI161" i="4" s="1"/>
  <c r="R161" i="4"/>
  <c r="L157" i="4" s="1"/>
  <c r="G161" i="4" s="1"/>
  <c r="AJ161" i="4" s="1"/>
  <c r="S161" i="4"/>
  <c r="M157" i="4" s="1"/>
  <c r="H161" i="4" s="1"/>
  <c r="AK161" i="4" s="1"/>
  <c r="O162" i="4"/>
  <c r="I158" i="4" s="1"/>
  <c r="D162" i="4" s="1"/>
  <c r="AG162" i="4" s="1"/>
  <c r="P162" i="4"/>
  <c r="J158" i="4" s="1"/>
  <c r="E162" i="4" s="1"/>
  <c r="AH162" i="4" s="1"/>
  <c r="Q162" i="4"/>
  <c r="K158" i="4" s="1"/>
  <c r="F162" i="4" s="1"/>
  <c r="AI162" i="4" s="1"/>
  <c r="R162" i="4"/>
  <c r="L158" i="4" s="1"/>
  <c r="G162" i="4" s="1"/>
  <c r="AJ162" i="4" s="1"/>
  <c r="S162" i="4"/>
  <c r="M158" i="4" s="1"/>
  <c r="H162" i="4" s="1"/>
  <c r="AK162" i="4" s="1"/>
  <c r="O163" i="4"/>
  <c r="I159" i="4" s="1"/>
  <c r="D163" i="4" s="1"/>
  <c r="AG163" i="4" s="1"/>
  <c r="P163" i="4"/>
  <c r="J159" i="4" s="1"/>
  <c r="E163" i="4" s="1"/>
  <c r="AH163" i="4" s="1"/>
  <c r="Q163" i="4"/>
  <c r="K159" i="4" s="1"/>
  <c r="F163" i="4" s="1"/>
  <c r="AI163" i="4" s="1"/>
  <c r="R163" i="4"/>
  <c r="L159" i="4" s="1"/>
  <c r="G163" i="4" s="1"/>
  <c r="AJ163" i="4" s="1"/>
  <c r="S163" i="4"/>
  <c r="M159" i="4" s="1"/>
  <c r="H163" i="4" s="1"/>
  <c r="AK163" i="4" s="1"/>
  <c r="J165" i="4"/>
  <c r="O165" i="4"/>
  <c r="O171" i="4" s="1"/>
  <c r="I166" i="4"/>
  <c r="J171" i="4"/>
  <c r="K171" i="4" s="1"/>
  <c r="L171" i="4" s="1"/>
  <c r="M171" i="4" s="1"/>
  <c r="G172" i="4"/>
  <c r="F172" i="4" s="1"/>
  <c r="J172" i="4" s="1"/>
  <c r="I172" i="4"/>
  <c r="G173" i="4"/>
  <c r="F173" i="4" s="1"/>
  <c r="I173" i="4"/>
  <c r="K173" i="4"/>
  <c r="K174" i="4" s="1"/>
  <c r="K175" i="4" s="1"/>
  <c r="K176" i="4" s="1"/>
  <c r="G174" i="4"/>
  <c r="F174" i="4" s="1"/>
  <c r="I174" i="4"/>
  <c r="G175" i="4"/>
  <c r="F175" i="4" s="1"/>
  <c r="I175" i="4"/>
  <c r="G176" i="4"/>
  <c r="F176" i="4" s="1"/>
  <c r="I176" i="4"/>
  <c r="I187" i="4"/>
  <c r="I188" i="4" s="1"/>
  <c r="I189" i="4" s="1"/>
  <c r="M189" i="4" s="1"/>
  <c r="M187" i="4"/>
  <c r="M259" i="4" s="1"/>
  <c r="J188" i="4"/>
  <c r="J189" i="4" s="1"/>
  <c r="J190" i="4" s="1"/>
  <c r="J191" i="4" s="1"/>
  <c r="K188" i="4"/>
  <c r="L188" i="4" s="1"/>
  <c r="U193" i="4"/>
  <c r="AA193" i="4"/>
  <c r="Q194" i="4"/>
  <c r="AA194" i="4"/>
  <c r="AK194" i="4"/>
  <c r="L196" i="4"/>
  <c r="O197" i="4"/>
  <c r="I193" i="4" s="1"/>
  <c r="D197" i="4" s="1"/>
  <c r="AG197" i="4" s="1"/>
  <c r="P197" i="4"/>
  <c r="J193" i="4" s="1"/>
  <c r="E197" i="4" s="1"/>
  <c r="AH197" i="4" s="1"/>
  <c r="Q197" i="4"/>
  <c r="K193" i="4" s="1"/>
  <c r="F197" i="4" s="1"/>
  <c r="AI197" i="4" s="1"/>
  <c r="R197" i="4"/>
  <c r="L193" i="4" s="1"/>
  <c r="G197" i="4" s="1"/>
  <c r="AJ197" i="4" s="1"/>
  <c r="S197" i="4"/>
  <c r="M193" i="4" s="1"/>
  <c r="H197" i="4" s="1"/>
  <c r="AK197" i="4" s="1"/>
  <c r="O198" i="4"/>
  <c r="I194" i="4" s="1"/>
  <c r="D198" i="4" s="1"/>
  <c r="AG198" i="4" s="1"/>
  <c r="P198" i="4"/>
  <c r="J194" i="4" s="1"/>
  <c r="E198" i="4" s="1"/>
  <c r="AH198" i="4" s="1"/>
  <c r="Q198" i="4"/>
  <c r="K194" i="4" s="1"/>
  <c r="F198" i="4" s="1"/>
  <c r="AI198" i="4" s="1"/>
  <c r="R198" i="4"/>
  <c r="L194" i="4" s="1"/>
  <c r="G198" i="4" s="1"/>
  <c r="AJ198" i="4" s="1"/>
  <c r="S198" i="4"/>
  <c r="M194" i="4" s="1"/>
  <c r="H198" i="4" s="1"/>
  <c r="AK198" i="4" s="1"/>
  <c r="O199" i="4"/>
  <c r="I195" i="4" s="1"/>
  <c r="D199" i="4" s="1"/>
  <c r="AG199" i="4" s="1"/>
  <c r="P199" i="4"/>
  <c r="J195" i="4" s="1"/>
  <c r="E199" i="4" s="1"/>
  <c r="AH199" i="4" s="1"/>
  <c r="Q199" i="4"/>
  <c r="K195" i="4" s="1"/>
  <c r="F199" i="4" s="1"/>
  <c r="AI199" i="4" s="1"/>
  <c r="R199" i="4"/>
  <c r="L195" i="4" s="1"/>
  <c r="G199" i="4" s="1"/>
  <c r="AJ199" i="4" s="1"/>
  <c r="S199" i="4"/>
  <c r="M195" i="4" s="1"/>
  <c r="H199" i="4" s="1"/>
  <c r="AK199" i="4" s="1"/>
  <c r="J201" i="4"/>
  <c r="K201" i="4" s="1"/>
  <c r="O201" i="4"/>
  <c r="O207" i="4" s="1"/>
  <c r="I202" i="4"/>
  <c r="J207" i="4"/>
  <c r="K207" i="4" s="1"/>
  <c r="AJ207" i="4" s="1"/>
  <c r="G208" i="4"/>
  <c r="F208" i="4" s="1"/>
  <c r="J208" i="4" s="1"/>
  <c r="I208" i="4"/>
  <c r="G209" i="4"/>
  <c r="F209" i="4" s="1"/>
  <c r="I209" i="4"/>
  <c r="K209" i="4"/>
  <c r="K210" i="4" s="1"/>
  <c r="K211" i="4" s="1"/>
  <c r="K212" i="4" s="1"/>
  <c r="G210" i="4"/>
  <c r="F210" i="4" s="1"/>
  <c r="I210" i="4"/>
  <c r="G211" i="4"/>
  <c r="F211" i="4" s="1"/>
  <c r="I211" i="4"/>
  <c r="G212" i="4"/>
  <c r="F212" i="4" s="1"/>
  <c r="I212" i="4"/>
  <c r="J223" i="4"/>
  <c r="J224" i="4" s="1"/>
  <c r="J225" i="4" s="1"/>
  <c r="J226" i="4" s="1"/>
  <c r="J227" i="4" s="1"/>
  <c r="I224" i="4"/>
  <c r="I225" i="4" s="1"/>
  <c r="I226" i="4" s="1"/>
  <c r="I227" i="4" s="1"/>
  <c r="K224" i="4"/>
  <c r="K225" i="4" s="1"/>
  <c r="K226" i="4" s="1"/>
  <c r="K227" i="4" s="1"/>
  <c r="L224" i="4"/>
  <c r="L225" i="4" s="1"/>
  <c r="L226" i="4" s="1"/>
  <c r="L227" i="4" s="1"/>
  <c r="M224" i="4"/>
  <c r="M225" i="4" s="1"/>
  <c r="M226" i="4" s="1"/>
  <c r="M227" i="4" s="1"/>
  <c r="U229" i="4"/>
  <c r="AA229" i="4"/>
  <c r="AA230" i="4"/>
  <c r="L232" i="4"/>
  <c r="O233" i="4"/>
  <c r="I229" i="4" s="1"/>
  <c r="P233" i="4"/>
  <c r="J229" i="4" s="1"/>
  <c r="E233" i="4" s="1"/>
  <c r="AH233" i="4" s="1"/>
  <c r="Q233" i="4"/>
  <c r="K229" i="4" s="1"/>
  <c r="F233" i="4" s="1"/>
  <c r="AI233" i="4" s="1"/>
  <c r="R233" i="4"/>
  <c r="L229" i="4" s="1"/>
  <c r="G233" i="4" s="1"/>
  <c r="AJ233" i="4" s="1"/>
  <c r="S233" i="4"/>
  <c r="M229" i="4" s="1"/>
  <c r="H233" i="4" s="1"/>
  <c r="AK233" i="4" s="1"/>
  <c r="O234" i="4"/>
  <c r="I230" i="4" s="1"/>
  <c r="D234" i="4" s="1"/>
  <c r="AG234" i="4" s="1"/>
  <c r="P234" i="4"/>
  <c r="J230" i="4" s="1"/>
  <c r="E234" i="4" s="1"/>
  <c r="AH234" i="4" s="1"/>
  <c r="Q234" i="4"/>
  <c r="K230" i="4" s="1"/>
  <c r="F234" i="4" s="1"/>
  <c r="AI234" i="4" s="1"/>
  <c r="R234" i="4"/>
  <c r="L230" i="4" s="1"/>
  <c r="G234" i="4" s="1"/>
  <c r="AJ234" i="4" s="1"/>
  <c r="S234" i="4"/>
  <c r="M230" i="4" s="1"/>
  <c r="H234" i="4" s="1"/>
  <c r="AK234" i="4" s="1"/>
  <c r="K235" i="4"/>
  <c r="O235" i="4"/>
  <c r="I231" i="4" s="1"/>
  <c r="D235" i="4" s="1"/>
  <c r="AG235" i="4" s="1"/>
  <c r="P235" i="4"/>
  <c r="J231" i="4" s="1"/>
  <c r="E235" i="4" s="1"/>
  <c r="AH235" i="4" s="1"/>
  <c r="S235" i="4"/>
  <c r="M231" i="4" s="1"/>
  <c r="H235" i="4" s="1"/>
  <c r="AK235" i="4" s="1"/>
  <c r="J237" i="4"/>
  <c r="K237" i="4" s="1"/>
  <c r="K238" i="4" s="1"/>
  <c r="O237" i="4"/>
  <c r="O243" i="4" s="1"/>
  <c r="U237" i="4" s="1"/>
  <c r="U243" i="4" s="1"/>
  <c r="I238" i="4"/>
  <c r="I239" i="4" s="1"/>
  <c r="J243" i="4"/>
  <c r="K243" i="4" s="1"/>
  <c r="L243" i="4" s="1"/>
  <c r="M243" i="4" s="1"/>
  <c r="G244" i="4"/>
  <c r="F244" i="4" s="1"/>
  <c r="J244" i="4" s="1"/>
  <c r="I244" i="4"/>
  <c r="G245" i="4"/>
  <c r="F245" i="4" s="1"/>
  <c r="I245" i="4"/>
  <c r="K245" i="4"/>
  <c r="K246" i="4" s="1"/>
  <c r="K247" i="4" s="1"/>
  <c r="G246" i="4"/>
  <c r="F246" i="4" s="1"/>
  <c r="I246" i="4"/>
  <c r="G247" i="4"/>
  <c r="F247" i="4" s="1"/>
  <c r="I247" i="4"/>
  <c r="G248" i="4"/>
  <c r="F248" i="4" s="1"/>
  <c r="I248" i="4"/>
  <c r="J260" i="4"/>
  <c r="J261" i="4" s="1"/>
  <c r="J262" i="4" s="1"/>
  <c r="J263" i="4" s="1"/>
  <c r="K260" i="4"/>
  <c r="L260" i="4" s="1"/>
  <c r="U265" i="4"/>
  <c r="AA265" i="4"/>
  <c r="L268" i="4"/>
  <c r="O269" i="4"/>
  <c r="I265" i="4" s="1"/>
  <c r="B269" i="4" s="1"/>
  <c r="B270" i="4" s="1"/>
  <c r="P269" i="4"/>
  <c r="J265" i="4" s="1"/>
  <c r="E269" i="4" s="1"/>
  <c r="AH269" i="4" s="1"/>
  <c r="Q269" i="4"/>
  <c r="K265" i="4" s="1"/>
  <c r="F269" i="4" s="1"/>
  <c r="AI269" i="4" s="1"/>
  <c r="R269" i="4"/>
  <c r="L265" i="4" s="1"/>
  <c r="G269" i="4" s="1"/>
  <c r="AJ269" i="4" s="1"/>
  <c r="S269" i="4"/>
  <c r="M265" i="4" s="1"/>
  <c r="H269" i="4" s="1"/>
  <c r="AK269" i="4" s="1"/>
  <c r="O270" i="4"/>
  <c r="I266" i="4" s="1"/>
  <c r="D270" i="4" s="1"/>
  <c r="AG270" i="4" s="1"/>
  <c r="P270" i="4"/>
  <c r="J266" i="4" s="1"/>
  <c r="E270" i="4" s="1"/>
  <c r="AH270" i="4" s="1"/>
  <c r="Q270" i="4"/>
  <c r="K266" i="4" s="1"/>
  <c r="F270" i="4" s="1"/>
  <c r="AI270" i="4" s="1"/>
  <c r="R270" i="4"/>
  <c r="L266" i="4" s="1"/>
  <c r="G270" i="4" s="1"/>
  <c r="AJ270" i="4" s="1"/>
  <c r="S270" i="4"/>
  <c r="M266" i="4" s="1"/>
  <c r="H270" i="4" s="1"/>
  <c r="AK270" i="4" s="1"/>
  <c r="J271" i="4"/>
  <c r="K271" i="4" s="1"/>
  <c r="O271" i="4"/>
  <c r="I267" i="4" s="1"/>
  <c r="D271" i="4" s="1"/>
  <c r="AG271" i="4" s="1"/>
  <c r="S271" i="4"/>
  <c r="M267" i="4" s="1"/>
  <c r="H271" i="4" s="1"/>
  <c r="AK271" i="4" s="1"/>
  <c r="J273" i="4"/>
  <c r="J274" i="4" s="1"/>
  <c r="J275" i="4" s="1"/>
  <c r="J276" i="4" s="1"/>
  <c r="J277" i="4" s="1"/>
  <c r="O273" i="4"/>
  <c r="O279" i="4" s="1"/>
  <c r="I274" i="4"/>
  <c r="I275" i="4" s="1"/>
  <c r="J279" i="4"/>
  <c r="K279" i="4" s="1"/>
  <c r="G281" i="4"/>
  <c r="F281" i="4" s="1"/>
  <c r="J281" i="4" s="1"/>
  <c r="I281" i="4"/>
  <c r="G282" i="4"/>
  <c r="F282" i="4" s="1"/>
  <c r="I282" i="4"/>
  <c r="K282" i="4"/>
  <c r="K283" i="4" s="1"/>
  <c r="K284" i="4" s="1"/>
  <c r="K285" i="4" s="1"/>
  <c r="G283" i="4"/>
  <c r="F283" i="4" s="1"/>
  <c r="I283" i="4"/>
  <c r="G284" i="4"/>
  <c r="F284" i="4" s="1"/>
  <c r="I284" i="4"/>
  <c r="G285" i="4"/>
  <c r="F285" i="4" s="1"/>
  <c r="I285" i="4"/>
  <c r="J321" i="4"/>
  <c r="K321" i="4" s="1"/>
  <c r="M321" i="4"/>
  <c r="M322" i="4" s="1"/>
  <c r="M323" i="4" s="1"/>
  <c r="M324" i="4" s="1"/>
  <c r="M325" i="4" s="1"/>
  <c r="I322" i="4"/>
  <c r="I323" i="4" s="1"/>
  <c r="I324" i="4" s="1"/>
  <c r="I325" i="4" s="1"/>
  <c r="U327" i="4"/>
  <c r="AA327" i="4"/>
  <c r="Q328" i="4"/>
  <c r="AA328" i="4"/>
  <c r="AK328" i="4"/>
  <c r="L330" i="4"/>
  <c r="O331" i="4"/>
  <c r="I327" i="4" s="1"/>
  <c r="B331" i="4" s="1"/>
  <c r="B332" i="4" s="1"/>
  <c r="P331" i="4"/>
  <c r="J327" i="4" s="1"/>
  <c r="E331" i="4" s="1"/>
  <c r="AH331" i="4" s="1"/>
  <c r="Q331" i="4"/>
  <c r="K327" i="4" s="1"/>
  <c r="F331" i="4" s="1"/>
  <c r="AI331" i="4" s="1"/>
  <c r="R331" i="4"/>
  <c r="L327" i="4" s="1"/>
  <c r="G331" i="4" s="1"/>
  <c r="AJ331" i="4" s="1"/>
  <c r="S331" i="4"/>
  <c r="M327" i="4" s="1"/>
  <c r="H331" i="4" s="1"/>
  <c r="AK331" i="4" s="1"/>
  <c r="O332" i="4"/>
  <c r="I328" i="4" s="1"/>
  <c r="D332" i="4" s="1"/>
  <c r="AG332" i="4" s="1"/>
  <c r="P332" i="4"/>
  <c r="J328" i="4" s="1"/>
  <c r="E332" i="4" s="1"/>
  <c r="AH332" i="4" s="1"/>
  <c r="Q332" i="4"/>
  <c r="K328" i="4" s="1"/>
  <c r="F332" i="4" s="1"/>
  <c r="AI332" i="4" s="1"/>
  <c r="R332" i="4"/>
  <c r="L328" i="4" s="1"/>
  <c r="G332" i="4" s="1"/>
  <c r="AJ332" i="4" s="1"/>
  <c r="S332" i="4"/>
  <c r="M328" i="4" s="1"/>
  <c r="H332" i="4" s="1"/>
  <c r="AK332" i="4" s="1"/>
  <c r="O333" i="4"/>
  <c r="I329" i="4" s="1"/>
  <c r="D333" i="4" s="1"/>
  <c r="AG333" i="4" s="1"/>
  <c r="P333" i="4"/>
  <c r="J329" i="4" s="1"/>
  <c r="E333" i="4" s="1"/>
  <c r="AH333" i="4" s="1"/>
  <c r="Q333" i="4"/>
  <c r="K329" i="4" s="1"/>
  <c r="F333" i="4" s="1"/>
  <c r="AI333" i="4" s="1"/>
  <c r="R333" i="4"/>
  <c r="L329" i="4" s="1"/>
  <c r="G333" i="4" s="1"/>
  <c r="AJ333" i="4" s="1"/>
  <c r="S333" i="4"/>
  <c r="M329" i="4" s="1"/>
  <c r="H333" i="4" s="1"/>
  <c r="AK333" i="4" s="1"/>
  <c r="J335" i="4"/>
  <c r="J336" i="4" s="1"/>
  <c r="O335" i="4"/>
  <c r="I336" i="4"/>
  <c r="I337" i="4" s="1"/>
  <c r="I338" i="4" s="1"/>
  <c r="K341" i="4"/>
  <c r="L341" i="4" s="1"/>
  <c r="M341" i="4" s="1"/>
  <c r="K342" i="4"/>
  <c r="L342" i="4" s="1"/>
  <c r="M342" i="4" s="1"/>
  <c r="AI342" i="4"/>
  <c r="G343" i="4"/>
  <c r="F343" i="4" s="1"/>
  <c r="J343" i="4" s="1"/>
  <c r="I343" i="4"/>
  <c r="G344" i="4"/>
  <c r="F344" i="4" s="1"/>
  <c r="I344" i="4"/>
  <c r="K344" i="4"/>
  <c r="K345" i="4" s="1"/>
  <c r="K346" i="4" s="1"/>
  <c r="K347" i="4" s="1"/>
  <c r="G345" i="4"/>
  <c r="F345" i="4" s="1"/>
  <c r="I345" i="4"/>
  <c r="G346" i="4"/>
  <c r="F346" i="4" s="1"/>
  <c r="I346" i="4"/>
  <c r="G347" i="4"/>
  <c r="F347" i="4" s="1"/>
  <c r="I347" i="4"/>
  <c r="G352" i="4"/>
  <c r="H352" i="4" s="1"/>
  <c r="H353" i="4" s="1"/>
  <c r="H354" i="4" s="1"/>
  <c r="H355" i="4" s="1"/>
  <c r="AQ353" i="4"/>
  <c r="AR353" i="4" s="1"/>
  <c r="AQ354" i="4"/>
  <c r="AR354" i="4" s="1"/>
  <c r="AT353" i="4"/>
  <c r="AU353" i="4" s="1"/>
  <c r="AT354" i="4"/>
  <c r="AU354" i="4" s="1"/>
  <c r="AP355" i="4"/>
  <c r="AQ355" i="4" s="1"/>
  <c r="AR355" i="4" s="1"/>
  <c r="AS355" i="4"/>
  <c r="AS356" i="4" s="1"/>
  <c r="AS357" i="4" s="1"/>
  <c r="AS358" i="4" s="1"/>
  <c r="AS359" i="4" s="1"/>
  <c r="AS360" i="4" s="1"/>
  <c r="AS361" i="4" s="1"/>
  <c r="AS362" i="4" s="1"/>
  <c r="AS363" i="4" s="1"/>
  <c r="AS364" i="4" s="1"/>
  <c r="AS365" i="4" s="1"/>
  <c r="AS366" i="4" s="1"/>
  <c r="AS367" i="4" s="1"/>
  <c r="AS368" i="4" s="1"/>
  <c r="AS369" i="4" s="1"/>
  <c r="AS370" i="4" s="1"/>
  <c r="AS371" i="4" s="1"/>
  <c r="AS372" i="4" s="1"/>
  <c r="AS373" i="4" s="1"/>
  <c r="AS374" i="4" s="1"/>
  <c r="AS375" i="4" s="1"/>
  <c r="AS376" i="4" s="1"/>
  <c r="AS377" i="4" s="1"/>
  <c r="AS378" i="4" s="1"/>
  <c r="AS379" i="4" s="1"/>
  <c r="AS380" i="4" s="1"/>
  <c r="AI361" i="4"/>
  <c r="AI357" i="4" s="1"/>
  <c r="AK361" i="4"/>
  <c r="AL361" i="4"/>
  <c r="AI374" i="4"/>
  <c r="AK374" i="4" s="1"/>
  <c r="AL374" i="4" s="1"/>
  <c r="AI376" i="4"/>
  <c r="AK376" i="4" s="1"/>
  <c r="AL376" i="4" s="1"/>
  <c r="AI379" i="4"/>
  <c r="AK379" i="4" s="1"/>
  <c r="AL379" i="4" s="1"/>
  <c r="AI386" i="4"/>
  <c r="AK386" i="4" s="1"/>
  <c r="AL386" i="4" s="1"/>
  <c r="J392" i="4"/>
  <c r="K392" i="4" s="1"/>
  <c r="M392" i="4"/>
  <c r="M393" i="4" s="1"/>
  <c r="M394" i="4" s="1"/>
  <c r="M395" i="4" s="1"/>
  <c r="M396" i="4" s="1"/>
  <c r="I393" i="4"/>
  <c r="I394" i="4" s="1"/>
  <c r="I395" i="4" s="1"/>
  <c r="I396" i="4" s="1"/>
  <c r="U398" i="4"/>
  <c r="AA398" i="4"/>
  <c r="Q399" i="4"/>
  <c r="AA399" i="4"/>
  <c r="AK399" i="4"/>
  <c r="L401" i="4"/>
  <c r="O402" i="4"/>
  <c r="I398" i="4" s="1"/>
  <c r="P402" i="4"/>
  <c r="J398" i="4" s="1"/>
  <c r="E402" i="4" s="1"/>
  <c r="AH402" i="4" s="1"/>
  <c r="Q402" i="4"/>
  <c r="K398" i="4"/>
  <c r="F402" i="4" s="1"/>
  <c r="AI402" i="4" s="1"/>
  <c r="R402" i="4"/>
  <c r="L398" i="4" s="1"/>
  <c r="G402" i="4" s="1"/>
  <c r="AJ402" i="4" s="1"/>
  <c r="S402" i="4"/>
  <c r="M398" i="4" s="1"/>
  <c r="H402" i="4" s="1"/>
  <c r="AK402" i="4" s="1"/>
  <c r="O403" i="4"/>
  <c r="I399" i="4" s="1"/>
  <c r="D403" i="4" s="1"/>
  <c r="AG403" i="4" s="1"/>
  <c r="P403" i="4"/>
  <c r="J399" i="4" s="1"/>
  <c r="E403" i="4" s="1"/>
  <c r="AH403" i="4" s="1"/>
  <c r="Q403" i="4"/>
  <c r="K399" i="4" s="1"/>
  <c r="F403" i="4" s="1"/>
  <c r="AI403" i="4" s="1"/>
  <c r="R403" i="4"/>
  <c r="L399" i="4" s="1"/>
  <c r="G403" i="4" s="1"/>
  <c r="AJ403" i="4" s="1"/>
  <c r="S403" i="4"/>
  <c r="M399" i="4" s="1"/>
  <c r="H403" i="4" s="1"/>
  <c r="AK403" i="4" s="1"/>
  <c r="O404" i="4"/>
  <c r="I400" i="4" s="1"/>
  <c r="D404" i="4" s="1"/>
  <c r="AG404" i="4" s="1"/>
  <c r="P404" i="4"/>
  <c r="J400" i="4" s="1"/>
  <c r="E404" i="4" s="1"/>
  <c r="AH404" i="4" s="1"/>
  <c r="Q404" i="4"/>
  <c r="K400" i="4" s="1"/>
  <c r="F404" i="4" s="1"/>
  <c r="AI404" i="4" s="1"/>
  <c r="R404" i="4"/>
  <c r="L400" i="4" s="1"/>
  <c r="G404" i="4" s="1"/>
  <c r="AJ404" i="4" s="1"/>
  <c r="S404" i="4"/>
  <c r="M400" i="4" s="1"/>
  <c r="H404" i="4" s="1"/>
  <c r="AK404" i="4" s="1"/>
  <c r="J406" i="4"/>
  <c r="J407" i="4" s="1"/>
  <c r="J408" i="4" s="1"/>
  <c r="O406" i="4"/>
  <c r="I407" i="4"/>
  <c r="K412" i="4"/>
  <c r="L412" i="4" s="1"/>
  <c r="K413" i="4"/>
  <c r="L413" i="4" s="1"/>
  <c r="M413" i="4" s="1"/>
  <c r="AI413" i="4"/>
  <c r="G414" i="4"/>
  <c r="F414" i="4" s="1"/>
  <c r="J414" i="4" s="1"/>
  <c r="I414" i="4"/>
  <c r="G415" i="4"/>
  <c r="F415" i="4" s="1"/>
  <c r="I415" i="4"/>
  <c r="K415" i="4"/>
  <c r="K416" i="4" s="1"/>
  <c r="K417" i="4" s="1"/>
  <c r="K418" i="4" s="1"/>
  <c r="G416" i="4"/>
  <c r="F416" i="4" s="1"/>
  <c r="I416" i="4"/>
  <c r="G417" i="4"/>
  <c r="F417" i="4" s="1"/>
  <c r="I417" i="4"/>
  <c r="G418" i="4"/>
  <c r="F418" i="4" s="1"/>
  <c r="I418" i="4"/>
  <c r="AK421" i="4"/>
  <c r="AM421" i="4" s="1"/>
  <c r="AM422" i="4" s="1"/>
  <c r="K480" i="4"/>
  <c r="K481" i="4" s="1"/>
  <c r="K482" i="4" s="1"/>
  <c r="M480" i="4"/>
  <c r="I481" i="4"/>
  <c r="I482" i="4" s="1"/>
  <c r="I483" i="4" s="1"/>
  <c r="I484" i="4" s="1"/>
  <c r="J481" i="4"/>
  <c r="J482" i="4" s="1"/>
  <c r="J483" i="4" s="1"/>
  <c r="J484" i="4" s="1"/>
  <c r="K483" i="4"/>
  <c r="K484" i="4" s="1"/>
  <c r="U485" i="4"/>
  <c r="AA485" i="4" s="1"/>
  <c r="I486" i="4"/>
  <c r="D490" i="4" s="1"/>
  <c r="AG490" i="4" s="1"/>
  <c r="J486" i="4"/>
  <c r="E490" i="4" s="1"/>
  <c r="AH490" i="4" s="1"/>
  <c r="K486" i="4"/>
  <c r="F490" i="4" s="1"/>
  <c r="AI490" i="4" s="1"/>
  <c r="L486" i="4"/>
  <c r="G490" i="4" s="1"/>
  <c r="AJ490" i="4" s="1"/>
  <c r="M486" i="4"/>
  <c r="H490" i="4" s="1"/>
  <c r="AK490" i="4" s="1"/>
  <c r="U486" i="4"/>
  <c r="AA486" i="4"/>
  <c r="I487" i="4"/>
  <c r="D491" i="4" s="1"/>
  <c r="AG491" i="4" s="1"/>
  <c r="J487" i="4"/>
  <c r="E491" i="4" s="1"/>
  <c r="AH491" i="4" s="1"/>
  <c r="K487" i="4"/>
  <c r="F491" i="4" s="1"/>
  <c r="AI491" i="4" s="1"/>
  <c r="L487" i="4"/>
  <c r="G491" i="4" s="1"/>
  <c r="AJ491" i="4" s="1"/>
  <c r="M487" i="4"/>
  <c r="H491" i="4" s="1"/>
  <c r="AK491" i="4" s="1"/>
  <c r="AA487" i="4"/>
  <c r="O490" i="4"/>
  <c r="P490" i="4"/>
  <c r="Q490" i="4"/>
  <c r="R490" i="4"/>
  <c r="S490" i="4"/>
  <c r="O491" i="4"/>
  <c r="P491" i="4"/>
  <c r="Q491" i="4"/>
  <c r="R491" i="4"/>
  <c r="S491" i="4"/>
  <c r="J492" i="4"/>
  <c r="K492" i="4" s="1"/>
  <c r="O492" i="4"/>
  <c r="I488" i="4" s="1"/>
  <c r="D492" i="4" s="1"/>
  <c r="AG492" i="4" s="1"/>
  <c r="I494" i="4"/>
  <c r="I495" i="4" s="1"/>
  <c r="J500" i="4"/>
  <c r="K500" i="4" s="1"/>
  <c r="L500" i="4" s="1"/>
  <c r="M500" i="4" s="1"/>
  <c r="F501" i="4"/>
  <c r="J501" i="4" s="1"/>
  <c r="I501" i="4"/>
  <c r="G502" i="4"/>
  <c r="F502" i="4" s="1"/>
  <c r="I502" i="4"/>
  <c r="K502" i="4"/>
  <c r="K503" i="4" s="1"/>
  <c r="K504" i="4" s="1"/>
  <c r="K505" i="4" s="1"/>
  <c r="G503" i="4"/>
  <c r="F503" i="4" s="1"/>
  <c r="I503" i="4"/>
  <c r="G504" i="4"/>
  <c r="F504" i="4" s="1"/>
  <c r="I504" i="4"/>
  <c r="G505" i="4"/>
  <c r="F505" i="4" s="1"/>
  <c r="I505" i="4"/>
  <c r="I516" i="4"/>
  <c r="I517" i="4" s="1"/>
  <c r="I518" i="4" s="1"/>
  <c r="I519" i="4" s="1"/>
  <c r="I520" i="4" s="1"/>
  <c r="J516" i="4"/>
  <c r="J517" i="4" s="1"/>
  <c r="J518" i="4" s="1"/>
  <c r="J519" i="4" s="1"/>
  <c r="J520" i="4" s="1"/>
  <c r="U522" i="4"/>
  <c r="AA522" i="4"/>
  <c r="AA523" i="4"/>
  <c r="L525" i="4"/>
  <c r="O526" i="4"/>
  <c r="I522" i="4" s="1"/>
  <c r="D526" i="4" s="1"/>
  <c r="AG526" i="4" s="1"/>
  <c r="P526" i="4"/>
  <c r="J522" i="4" s="1"/>
  <c r="E526" i="4" s="1"/>
  <c r="AH526" i="4" s="1"/>
  <c r="Q526" i="4"/>
  <c r="K522" i="4" s="1"/>
  <c r="F526" i="4" s="1"/>
  <c r="AI526" i="4" s="1"/>
  <c r="R526" i="4"/>
  <c r="L522" i="4" s="1"/>
  <c r="G526" i="4" s="1"/>
  <c r="AJ526" i="4" s="1"/>
  <c r="S526" i="4"/>
  <c r="M522" i="4" s="1"/>
  <c r="H526" i="4" s="1"/>
  <c r="AK526" i="4" s="1"/>
  <c r="O527" i="4"/>
  <c r="I523" i="4" s="1"/>
  <c r="D527" i="4" s="1"/>
  <c r="AG527" i="4" s="1"/>
  <c r="P527" i="4"/>
  <c r="J523" i="4" s="1"/>
  <c r="E527" i="4" s="1"/>
  <c r="AH527" i="4" s="1"/>
  <c r="Q527" i="4"/>
  <c r="K523" i="4" s="1"/>
  <c r="F527" i="4" s="1"/>
  <c r="AI527" i="4" s="1"/>
  <c r="R527" i="4"/>
  <c r="L523" i="4" s="1"/>
  <c r="G527" i="4" s="1"/>
  <c r="AJ527" i="4" s="1"/>
  <c r="S527" i="4"/>
  <c r="M523" i="4" s="1"/>
  <c r="H527" i="4" s="1"/>
  <c r="AK527" i="4" s="1"/>
  <c r="O528" i="4"/>
  <c r="I524" i="4" s="1"/>
  <c r="D528" i="4" s="1"/>
  <c r="AG528" i="4" s="1"/>
  <c r="P528" i="4"/>
  <c r="J524" i="4" s="1"/>
  <c r="E528" i="4" s="1"/>
  <c r="AH528" i="4" s="1"/>
  <c r="Q528" i="4"/>
  <c r="K524" i="4" s="1"/>
  <c r="F528" i="4" s="1"/>
  <c r="AI528" i="4" s="1"/>
  <c r="R528" i="4"/>
  <c r="L524" i="4" s="1"/>
  <c r="G528" i="4" s="1"/>
  <c r="AJ528" i="4" s="1"/>
  <c r="S528" i="4"/>
  <c r="M524" i="4" s="1"/>
  <c r="H528" i="4" s="1"/>
  <c r="AK528" i="4" s="1"/>
  <c r="J530" i="4"/>
  <c r="O530" i="4"/>
  <c r="O536" i="4" s="1"/>
  <c r="AA530" i="4" s="1"/>
  <c r="I531" i="4"/>
  <c r="J536" i="4"/>
  <c r="K536" i="4" s="1"/>
  <c r="L536" i="4" s="1"/>
  <c r="M536" i="4" s="1"/>
  <c r="G537" i="4"/>
  <c r="F537" i="4" s="1"/>
  <c r="J537" i="4" s="1"/>
  <c r="I537" i="4"/>
  <c r="G538" i="4"/>
  <c r="F538" i="4" s="1"/>
  <c r="I538" i="4"/>
  <c r="K538" i="4"/>
  <c r="K539" i="4" s="1"/>
  <c r="K540" i="4" s="1"/>
  <c r="K541" i="4" s="1"/>
  <c r="G539" i="4"/>
  <c r="F539" i="4" s="1"/>
  <c r="I539" i="4"/>
  <c r="G540" i="4"/>
  <c r="F540" i="4" s="1"/>
  <c r="I540" i="4"/>
  <c r="G541" i="4"/>
  <c r="F541" i="4" s="1"/>
  <c r="I541" i="4"/>
  <c r="I553" i="4"/>
  <c r="J553" i="4"/>
  <c r="J554" i="4" s="1"/>
  <c r="J555" i="4" s="1"/>
  <c r="J556" i="4" s="1"/>
  <c r="K553" i="4"/>
  <c r="K554" i="4" s="1"/>
  <c r="K555" i="4" s="1"/>
  <c r="K556" i="4" s="1"/>
  <c r="L553" i="4"/>
  <c r="L554" i="4" s="1"/>
  <c r="L555" i="4" s="1"/>
  <c r="L556" i="4" s="1"/>
  <c r="U558" i="4"/>
  <c r="AA558" i="4"/>
  <c r="AA559" i="4"/>
  <c r="L561" i="4"/>
  <c r="J562" i="4"/>
  <c r="O562" i="4"/>
  <c r="I558" i="4" s="1"/>
  <c r="D562" i="4" s="1"/>
  <c r="AG562" i="4" s="1"/>
  <c r="O563" i="4"/>
  <c r="I559" i="4" s="1"/>
  <c r="D563" i="4" s="1"/>
  <c r="AG563" i="4" s="1"/>
  <c r="P563" i="4"/>
  <c r="J559" i="4" s="1"/>
  <c r="E563" i="4" s="1"/>
  <c r="AH563" i="4" s="1"/>
  <c r="Q563" i="4"/>
  <c r="K559" i="4" s="1"/>
  <c r="F563" i="4" s="1"/>
  <c r="AI563" i="4" s="1"/>
  <c r="R563" i="4"/>
  <c r="L559" i="4" s="1"/>
  <c r="G563" i="4" s="1"/>
  <c r="AJ563" i="4" s="1"/>
  <c r="S563" i="4"/>
  <c r="M559" i="4" s="1"/>
  <c r="H563" i="4" s="1"/>
  <c r="AK563" i="4" s="1"/>
  <c r="J564" i="4"/>
  <c r="K564" i="4" s="1"/>
  <c r="O564" i="4"/>
  <c r="I560" i="4" s="1"/>
  <c r="D564" i="4" s="1"/>
  <c r="AG564" i="4" s="1"/>
  <c r="J566" i="4"/>
  <c r="O566" i="4"/>
  <c r="O572" i="4" s="1"/>
  <c r="I567" i="4"/>
  <c r="J572" i="4"/>
  <c r="K572" i="4" s="1"/>
  <c r="L572" i="4" s="1"/>
  <c r="M572" i="4" s="1"/>
  <c r="G573" i="4"/>
  <c r="F573" i="4" s="1"/>
  <c r="J573" i="4" s="1"/>
  <c r="I573" i="4"/>
  <c r="G574" i="4"/>
  <c r="F574" i="4" s="1"/>
  <c r="I574" i="4"/>
  <c r="K574" i="4"/>
  <c r="K575" i="4" s="1"/>
  <c r="K576" i="4" s="1"/>
  <c r="K577" i="4" s="1"/>
  <c r="G575" i="4"/>
  <c r="F575" i="4" s="1"/>
  <c r="I575" i="4"/>
  <c r="G576" i="4"/>
  <c r="F576" i="4" s="1"/>
  <c r="I576" i="4"/>
  <c r="G577" i="4"/>
  <c r="F577" i="4" s="1"/>
  <c r="I577" i="4"/>
  <c r="I588" i="4"/>
  <c r="I589" i="4" s="1"/>
  <c r="I590" i="4" s="1"/>
  <c r="I591" i="4" s="1"/>
  <c r="I592" i="4" s="1"/>
  <c r="J588" i="4"/>
  <c r="J589" i="4" s="1"/>
  <c r="J590" i="4" s="1"/>
  <c r="J591" i="4" s="1"/>
  <c r="J592" i="4" s="1"/>
  <c r="K588" i="4"/>
  <c r="K589" i="4" s="1"/>
  <c r="K590" i="4" s="1"/>
  <c r="K591" i="4" s="1"/>
  <c r="K592" i="4" s="1"/>
  <c r="L588" i="4"/>
  <c r="L589" i="4" s="1"/>
  <c r="L590" i="4" s="1"/>
  <c r="L591" i="4" s="1"/>
  <c r="L592" i="4" s="1"/>
  <c r="M588" i="4"/>
  <c r="M589" i="4" s="1"/>
  <c r="M590" i="4" s="1"/>
  <c r="M591" i="4" s="1"/>
  <c r="M592" i="4" s="1"/>
  <c r="U594" i="4"/>
  <c r="AA594" i="4"/>
  <c r="Q595" i="4"/>
  <c r="AA595" i="4"/>
  <c r="L597" i="4"/>
  <c r="J598" i="4"/>
  <c r="O598" i="4"/>
  <c r="I594" i="4" s="1"/>
  <c r="O599" i="4"/>
  <c r="I595" i="4" s="1"/>
  <c r="D599" i="4" s="1"/>
  <c r="AG599" i="4" s="1"/>
  <c r="P599" i="4"/>
  <c r="J595" i="4" s="1"/>
  <c r="E599" i="4" s="1"/>
  <c r="AH599" i="4" s="1"/>
  <c r="Q599" i="4"/>
  <c r="K595" i="4" s="1"/>
  <c r="F599" i="4" s="1"/>
  <c r="AI599" i="4" s="1"/>
  <c r="R599" i="4"/>
  <c r="L595" i="4" s="1"/>
  <c r="G599" i="4" s="1"/>
  <c r="AJ599" i="4" s="1"/>
  <c r="S599" i="4"/>
  <c r="M595" i="4" s="1"/>
  <c r="H599" i="4" s="1"/>
  <c r="AK599" i="4" s="1"/>
  <c r="J600" i="4"/>
  <c r="K600" i="4" s="1"/>
  <c r="O600" i="4"/>
  <c r="I596" i="4" s="1"/>
  <c r="D600" i="4" s="1"/>
  <c r="AG600" i="4" s="1"/>
  <c r="J602" i="4"/>
  <c r="P602" i="4" s="1"/>
  <c r="O602" i="4"/>
  <c r="O608" i="4" s="1"/>
  <c r="I603" i="4"/>
  <c r="J608" i="4"/>
  <c r="K608" i="4" s="1"/>
  <c r="L608" i="4" s="1"/>
  <c r="M608" i="4" s="1"/>
  <c r="G609" i="4"/>
  <c r="F609" i="4" s="1"/>
  <c r="J609" i="4" s="1"/>
  <c r="I609" i="4"/>
  <c r="G610" i="4"/>
  <c r="F610" i="4" s="1"/>
  <c r="I610" i="4"/>
  <c r="K610" i="4"/>
  <c r="K611" i="4" s="1"/>
  <c r="K612" i="4" s="1"/>
  <c r="K613" i="4" s="1"/>
  <c r="G611" i="4"/>
  <c r="F611" i="4" s="1"/>
  <c r="I611" i="4"/>
  <c r="G612" i="4"/>
  <c r="F612" i="4" s="1"/>
  <c r="I612" i="4"/>
  <c r="G613" i="4"/>
  <c r="F613" i="4" s="1"/>
  <c r="I613" i="4"/>
  <c r="I624" i="4"/>
  <c r="M624" i="4"/>
  <c r="M696" i="4" s="1"/>
  <c r="J625" i="4"/>
  <c r="J626" i="4" s="1"/>
  <c r="J627" i="4" s="1"/>
  <c r="J628" i="4" s="1"/>
  <c r="K625" i="4"/>
  <c r="L625" i="4" s="1"/>
  <c r="U630" i="4"/>
  <c r="AA630" i="4"/>
  <c r="Q631" i="4"/>
  <c r="AA631" i="4"/>
  <c r="AK631" i="4"/>
  <c r="L633" i="4"/>
  <c r="O634" i="4"/>
  <c r="I630" i="4" s="1"/>
  <c r="D634" i="4" s="1"/>
  <c r="AG634" i="4" s="1"/>
  <c r="P634" i="4"/>
  <c r="J630" i="4" s="1"/>
  <c r="E634" i="4" s="1"/>
  <c r="AH634" i="4" s="1"/>
  <c r="Q634" i="4"/>
  <c r="K630" i="4" s="1"/>
  <c r="F634" i="4" s="1"/>
  <c r="AI634" i="4" s="1"/>
  <c r="R634" i="4"/>
  <c r="L630" i="4" s="1"/>
  <c r="G634" i="4" s="1"/>
  <c r="AJ634" i="4" s="1"/>
  <c r="S634" i="4"/>
  <c r="M630" i="4" s="1"/>
  <c r="H634" i="4" s="1"/>
  <c r="AK634" i="4" s="1"/>
  <c r="O635" i="4"/>
  <c r="I631" i="4" s="1"/>
  <c r="D635" i="4" s="1"/>
  <c r="AG635" i="4" s="1"/>
  <c r="P635" i="4"/>
  <c r="J631" i="4" s="1"/>
  <c r="E635" i="4" s="1"/>
  <c r="AH635" i="4" s="1"/>
  <c r="Q635" i="4"/>
  <c r="K631" i="4" s="1"/>
  <c r="F635" i="4" s="1"/>
  <c r="AI635" i="4" s="1"/>
  <c r="R635" i="4"/>
  <c r="L631" i="4" s="1"/>
  <c r="G635" i="4" s="1"/>
  <c r="AJ635" i="4" s="1"/>
  <c r="S635" i="4"/>
  <c r="M631" i="4" s="1"/>
  <c r="H635" i="4" s="1"/>
  <c r="AK635" i="4" s="1"/>
  <c r="O636" i="4"/>
  <c r="I632" i="4" s="1"/>
  <c r="D636" i="4" s="1"/>
  <c r="AG636" i="4" s="1"/>
  <c r="P636" i="4"/>
  <c r="J632" i="4" s="1"/>
  <c r="E636" i="4" s="1"/>
  <c r="AH636" i="4" s="1"/>
  <c r="Q636" i="4"/>
  <c r="K632" i="4" s="1"/>
  <c r="F636" i="4" s="1"/>
  <c r="AI636" i="4" s="1"/>
  <c r="R636" i="4"/>
  <c r="L632" i="4" s="1"/>
  <c r="G636" i="4" s="1"/>
  <c r="AJ636" i="4" s="1"/>
  <c r="S636" i="4"/>
  <c r="M632" i="4" s="1"/>
  <c r="H636" i="4" s="1"/>
  <c r="AK636" i="4" s="1"/>
  <c r="J638" i="4"/>
  <c r="K638" i="4" s="1"/>
  <c r="L638" i="4" s="1"/>
  <c r="R638" i="4" s="1"/>
  <c r="AK638" i="4" s="1"/>
  <c r="O638" i="4"/>
  <c r="I639" i="4"/>
  <c r="I640" i="4" s="1"/>
  <c r="I641" i="4" s="1"/>
  <c r="J644" i="4"/>
  <c r="AI644" i="4" s="1"/>
  <c r="G645" i="4"/>
  <c r="F645" i="4" s="1"/>
  <c r="J645" i="4" s="1"/>
  <c r="I645" i="4"/>
  <c r="G646" i="4"/>
  <c r="F646" i="4" s="1"/>
  <c r="I646" i="4"/>
  <c r="K646" i="4"/>
  <c r="K647" i="4" s="1"/>
  <c r="K648" i="4" s="1"/>
  <c r="K649" i="4" s="1"/>
  <c r="G647" i="4"/>
  <c r="F647" i="4" s="1"/>
  <c r="I647" i="4"/>
  <c r="G648" i="4"/>
  <c r="F648" i="4" s="1"/>
  <c r="I648" i="4"/>
  <c r="G649" i="4"/>
  <c r="F649" i="4" s="1"/>
  <c r="I649" i="4"/>
  <c r="J660" i="4"/>
  <c r="J661" i="4" s="1"/>
  <c r="J662" i="4" s="1"/>
  <c r="J663" i="4" s="1"/>
  <c r="J664" i="4" s="1"/>
  <c r="I661" i="4"/>
  <c r="I662" i="4" s="1"/>
  <c r="I663" i="4" s="1"/>
  <c r="I664" i="4" s="1"/>
  <c r="K661" i="4"/>
  <c r="K662" i="4" s="1"/>
  <c r="K663" i="4" s="1"/>
  <c r="K664" i="4" s="1"/>
  <c r="L661" i="4"/>
  <c r="L662" i="4" s="1"/>
  <c r="L663" i="4" s="1"/>
  <c r="L664" i="4" s="1"/>
  <c r="M661" i="4"/>
  <c r="M662" i="4" s="1"/>
  <c r="M663" i="4" s="1"/>
  <c r="M664" i="4" s="1"/>
  <c r="U666" i="4"/>
  <c r="AA666" i="4"/>
  <c r="AA667" i="4"/>
  <c r="L669" i="4"/>
  <c r="O670" i="4"/>
  <c r="I666" i="4" s="1"/>
  <c r="P670" i="4"/>
  <c r="J666" i="4" s="1"/>
  <c r="E670" i="4" s="1"/>
  <c r="AH670" i="4" s="1"/>
  <c r="Q670" i="4"/>
  <c r="K666" i="4" s="1"/>
  <c r="F670" i="4" s="1"/>
  <c r="AI670" i="4" s="1"/>
  <c r="R670" i="4"/>
  <c r="L666" i="4" s="1"/>
  <c r="G670" i="4" s="1"/>
  <c r="AJ670" i="4" s="1"/>
  <c r="S670" i="4"/>
  <c r="M666" i="4" s="1"/>
  <c r="H670" i="4" s="1"/>
  <c r="AK670" i="4" s="1"/>
  <c r="O671" i="4"/>
  <c r="I667" i="4" s="1"/>
  <c r="D671" i="4" s="1"/>
  <c r="AG671" i="4" s="1"/>
  <c r="P671" i="4"/>
  <c r="J667" i="4" s="1"/>
  <c r="E671" i="4" s="1"/>
  <c r="AH671" i="4" s="1"/>
  <c r="Q671" i="4"/>
  <c r="K667" i="4" s="1"/>
  <c r="F671" i="4" s="1"/>
  <c r="AI671" i="4" s="1"/>
  <c r="R671" i="4"/>
  <c r="L667" i="4" s="1"/>
  <c r="G671" i="4" s="1"/>
  <c r="AJ671" i="4" s="1"/>
  <c r="S671" i="4"/>
  <c r="M667" i="4" s="1"/>
  <c r="H671" i="4" s="1"/>
  <c r="AK671" i="4" s="1"/>
  <c r="K672" i="4"/>
  <c r="O672" i="4"/>
  <c r="I668" i="4" s="1"/>
  <c r="D672" i="4" s="1"/>
  <c r="AG672" i="4" s="1"/>
  <c r="P672" i="4"/>
  <c r="J668" i="4" s="1"/>
  <c r="E672" i="4" s="1"/>
  <c r="AH672" i="4" s="1"/>
  <c r="S672" i="4"/>
  <c r="M668" i="4" s="1"/>
  <c r="H672" i="4" s="1"/>
  <c r="AK672" i="4" s="1"/>
  <c r="J674" i="4"/>
  <c r="J675" i="4" s="1"/>
  <c r="J676" i="4" s="1"/>
  <c r="J677" i="4" s="1"/>
  <c r="J678" i="4" s="1"/>
  <c r="O674" i="4"/>
  <c r="O680" i="4" s="1"/>
  <c r="I675" i="4"/>
  <c r="J680" i="4"/>
  <c r="K680" i="4" s="1"/>
  <c r="L680" i="4" s="1"/>
  <c r="M680" i="4" s="1"/>
  <c r="G681" i="4"/>
  <c r="F681" i="4" s="1"/>
  <c r="J681" i="4" s="1"/>
  <c r="I681" i="4"/>
  <c r="G682" i="4"/>
  <c r="F682" i="4" s="1"/>
  <c r="I682" i="4"/>
  <c r="K682" i="4"/>
  <c r="K683" i="4" s="1"/>
  <c r="G683" i="4"/>
  <c r="F683" i="4" s="1"/>
  <c r="I683" i="4"/>
  <c r="G684" i="4"/>
  <c r="F684" i="4" s="1"/>
  <c r="I684" i="4"/>
  <c r="G685" i="4"/>
  <c r="F685" i="4" s="1"/>
  <c r="I685" i="4"/>
  <c r="J697" i="4"/>
  <c r="J698" i="4" s="1"/>
  <c r="J699" i="4" s="1"/>
  <c r="J700" i="4" s="1"/>
  <c r="K697" i="4"/>
  <c r="U702" i="4"/>
  <c r="AA702" i="4"/>
  <c r="L705" i="4"/>
  <c r="O706" i="4"/>
  <c r="I702" i="4" s="1"/>
  <c r="B706" i="4" s="1"/>
  <c r="B707" i="4" s="1"/>
  <c r="P706" i="4"/>
  <c r="J702" i="4" s="1"/>
  <c r="E706" i="4" s="1"/>
  <c r="AH706" i="4" s="1"/>
  <c r="Q706" i="4"/>
  <c r="K702" i="4" s="1"/>
  <c r="F706" i="4" s="1"/>
  <c r="AI706" i="4" s="1"/>
  <c r="R706" i="4"/>
  <c r="L702" i="4" s="1"/>
  <c r="G706" i="4" s="1"/>
  <c r="AJ706" i="4" s="1"/>
  <c r="S706" i="4"/>
  <c r="M702" i="4" s="1"/>
  <c r="H706" i="4" s="1"/>
  <c r="AK706" i="4" s="1"/>
  <c r="O707" i="4"/>
  <c r="I703" i="4" s="1"/>
  <c r="D707" i="4" s="1"/>
  <c r="AG707" i="4" s="1"/>
  <c r="P707" i="4"/>
  <c r="J703" i="4" s="1"/>
  <c r="E707" i="4" s="1"/>
  <c r="AH707" i="4" s="1"/>
  <c r="Q707" i="4"/>
  <c r="K703" i="4" s="1"/>
  <c r="F707" i="4" s="1"/>
  <c r="AI707" i="4" s="1"/>
  <c r="R707" i="4"/>
  <c r="L703" i="4" s="1"/>
  <c r="G707" i="4" s="1"/>
  <c r="AJ707" i="4" s="1"/>
  <c r="S707" i="4"/>
  <c r="M703" i="4" s="1"/>
  <c r="H707" i="4" s="1"/>
  <c r="AK707" i="4" s="1"/>
  <c r="J708" i="4"/>
  <c r="O708" i="4"/>
  <c r="I704" i="4" s="1"/>
  <c r="D708" i="4" s="1"/>
  <c r="AG708" i="4" s="1"/>
  <c r="S708" i="4"/>
  <c r="M704" i="4" s="1"/>
  <c r="H708" i="4" s="1"/>
  <c r="AK708" i="4" s="1"/>
  <c r="J710" i="4"/>
  <c r="J711" i="4" s="1"/>
  <c r="J712" i="4" s="1"/>
  <c r="J713" i="4" s="1"/>
  <c r="J714" i="4" s="1"/>
  <c r="O710" i="4"/>
  <c r="I711" i="4"/>
  <c r="I712" i="4" s="1"/>
  <c r="J716" i="4"/>
  <c r="K716" i="4" s="1"/>
  <c r="L716" i="4" s="1"/>
  <c r="M716" i="4" s="1"/>
  <c r="G718" i="4"/>
  <c r="F718" i="4" s="1"/>
  <c r="J718" i="4" s="1"/>
  <c r="I718" i="4"/>
  <c r="G719" i="4"/>
  <c r="F719" i="4" s="1"/>
  <c r="I719" i="4"/>
  <c r="K719" i="4"/>
  <c r="K720" i="4" s="1"/>
  <c r="K721" i="4" s="1"/>
  <c r="G720" i="4"/>
  <c r="F720" i="4" s="1"/>
  <c r="I720" i="4"/>
  <c r="G721" i="4"/>
  <c r="F721" i="4" s="1"/>
  <c r="I721" i="4"/>
  <c r="G722" i="4"/>
  <c r="F722" i="4" s="1"/>
  <c r="I722" i="4"/>
  <c r="BW866" i="4"/>
  <c r="BW867" i="4" s="1"/>
  <c r="BZ866" i="4"/>
  <c r="CB866" i="4"/>
  <c r="CC866" i="4"/>
  <c r="CD866" i="4"/>
  <c r="BZ867" i="4"/>
  <c r="CB867" i="4"/>
  <c r="CC867" i="4"/>
  <c r="CC868" i="4" s="1"/>
  <c r="CD867" i="4"/>
  <c r="BW868" i="4"/>
  <c r="BW869" i="4" s="1"/>
  <c r="BZ870" i="4"/>
  <c r="BZ871" i="4" s="1"/>
  <c r="CC871" i="4"/>
  <c r="BZ872" i="4"/>
  <c r="CD873" i="4"/>
  <c r="CD874" i="4"/>
  <c r="BZ875" i="4"/>
  <c r="BZ876" i="4" s="1"/>
  <c r="BZ877" i="4" s="1"/>
  <c r="CD876" i="4"/>
  <c r="CD877" i="4"/>
  <c r="CD878" i="4" s="1"/>
  <c r="BU881" i="4"/>
  <c r="BU884" i="4"/>
  <c r="N4" i="3"/>
  <c r="O4" i="3" s="1"/>
  <c r="A4" i="3" s="1"/>
  <c r="B4" i="3" s="1"/>
  <c r="T4" i="3"/>
  <c r="U4" i="3" s="1"/>
  <c r="C4" i="3" s="1"/>
  <c r="D4" i="3" s="1"/>
  <c r="K4" i="3"/>
  <c r="L4" i="3" s="1"/>
  <c r="Q4" i="3"/>
  <c r="R4" i="3" s="1"/>
  <c r="X4" i="3"/>
  <c r="Z4" i="3" s="1"/>
  <c r="Y4" i="3"/>
  <c r="AB4" i="3"/>
  <c r="AC4" i="3" s="1"/>
  <c r="AE4" i="3"/>
  <c r="AF4" i="3" s="1"/>
  <c r="AH4" i="3"/>
  <c r="AI4" i="3" s="1"/>
  <c r="AK4" i="3"/>
  <c r="AL4" i="3" s="1"/>
  <c r="O5" i="3"/>
  <c r="A5" i="3" s="1"/>
  <c r="B5" i="3" s="1"/>
  <c r="U5" i="3"/>
  <c r="C5" i="3" s="1"/>
  <c r="D5" i="3" s="1"/>
  <c r="L5" i="3"/>
  <c r="R5" i="3"/>
  <c r="G5" i="3" s="1"/>
  <c r="H5" i="3" s="1"/>
  <c r="Y5" i="3"/>
  <c r="Z5" i="3"/>
  <c r="AC5" i="3"/>
  <c r="AF5" i="3"/>
  <c r="AI5" i="3"/>
  <c r="AL5" i="3"/>
  <c r="M6" i="3"/>
  <c r="N6" i="3" s="1"/>
  <c r="O6" i="3" s="1"/>
  <c r="S6" i="3"/>
  <c r="T6" i="3" s="1"/>
  <c r="U6" i="3" s="1"/>
  <c r="J6" i="3"/>
  <c r="K6" i="3" s="1"/>
  <c r="L6" i="3" s="1"/>
  <c r="P6" i="3"/>
  <c r="Q6" i="3" s="1"/>
  <c r="G6" i="3" s="1"/>
  <c r="H6" i="3" s="1"/>
  <c r="W6" i="3"/>
  <c r="X6" i="3" s="1"/>
  <c r="Z6" i="3" s="1"/>
  <c r="Y6" i="3"/>
  <c r="AA6" i="3"/>
  <c r="AB6" i="3" s="1"/>
  <c r="AC6" i="3" s="1"/>
  <c r="AD6" i="3"/>
  <c r="AE6" i="3" s="1"/>
  <c r="AF6" i="3" s="1"/>
  <c r="AG6" i="3"/>
  <c r="AH6" i="3" s="1"/>
  <c r="AI6" i="3" s="1"/>
  <c r="AJ6" i="3"/>
  <c r="AK6" i="3" s="1"/>
  <c r="AL6" i="3" s="1"/>
  <c r="O7" i="3"/>
  <c r="A7" i="3" s="1"/>
  <c r="B7" i="3" s="1"/>
  <c r="U7" i="3"/>
  <c r="C7" i="3" s="1"/>
  <c r="D7" i="3" s="1"/>
  <c r="L7" i="3"/>
  <c r="R7" i="3"/>
  <c r="Y7" i="3"/>
  <c r="Z7" i="3"/>
  <c r="AC7" i="3"/>
  <c r="AF7" i="3"/>
  <c r="AI7" i="3"/>
  <c r="AL7" i="3"/>
  <c r="M8" i="3"/>
  <c r="N8" i="3" s="1"/>
  <c r="S8" i="3"/>
  <c r="T8" i="3" s="1"/>
  <c r="J8" i="3"/>
  <c r="K8" i="3" s="1"/>
  <c r="L8" i="3" s="1"/>
  <c r="P8" i="3"/>
  <c r="Q8" i="3" s="1"/>
  <c r="W8" i="3"/>
  <c r="X8" i="3" s="1"/>
  <c r="Z8" i="3" s="1"/>
  <c r="Y8" i="3"/>
  <c r="AA8" i="3"/>
  <c r="AB8" i="3" s="1"/>
  <c r="AC8" i="3" s="1"/>
  <c r="AD8" i="3"/>
  <c r="AE8" i="3" s="1"/>
  <c r="AF8" i="3" s="1"/>
  <c r="AG8" i="3"/>
  <c r="AH8" i="3" s="1"/>
  <c r="AI8" i="3" s="1"/>
  <c r="AJ8" i="3"/>
  <c r="AK8" i="3" s="1"/>
  <c r="AL8" i="3" s="1"/>
  <c r="O9" i="3"/>
  <c r="A9" i="3" s="1"/>
  <c r="B9" i="3" s="1"/>
  <c r="U9" i="3"/>
  <c r="C9" i="3" s="1"/>
  <c r="D9" i="3" s="1"/>
  <c r="L9" i="3"/>
  <c r="R9" i="3"/>
  <c r="Y9" i="3"/>
  <c r="Z9" i="3"/>
  <c r="AC9" i="3"/>
  <c r="AF9" i="3"/>
  <c r="AI9" i="3"/>
  <c r="AL9" i="3"/>
  <c r="M10" i="3"/>
  <c r="N10" i="3" s="1"/>
  <c r="A10" i="3" s="1"/>
  <c r="B10" i="3" s="1"/>
  <c r="S10" i="3"/>
  <c r="T10" i="3" s="1"/>
  <c r="J10" i="3"/>
  <c r="K10" i="3" s="1"/>
  <c r="L10" i="3" s="1"/>
  <c r="P10" i="3"/>
  <c r="Q10" i="3" s="1"/>
  <c r="R10" i="3" s="1"/>
  <c r="W10" i="3"/>
  <c r="X10" i="3" s="1"/>
  <c r="Z10" i="3" s="1"/>
  <c r="Y10" i="3"/>
  <c r="AA10" i="3"/>
  <c r="AB10" i="3" s="1"/>
  <c r="AC10" i="3" s="1"/>
  <c r="AD10" i="3"/>
  <c r="AE10" i="3" s="1"/>
  <c r="AF10" i="3" s="1"/>
  <c r="AG10" i="3"/>
  <c r="AH10" i="3" s="1"/>
  <c r="AI10" i="3" s="1"/>
  <c r="AJ10" i="3"/>
  <c r="AK10" i="3" s="1"/>
  <c r="AL10" i="3" s="1"/>
  <c r="O11" i="3"/>
  <c r="A11" i="3" s="1"/>
  <c r="B11" i="3" s="1"/>
  <c r="U11" i="3"/>
  <c r="C11" i="3" s="1"/>
  <c r="D11" i="3" s="1"/>
  <c r="L11" i="3"/>
  <c r="R11" i="3"/>
  <c r="Y11" i="3"/>
  <c r="Z11" i="3"/>
  <c r="AC11" i="3"/>
  <c r="AF11" i="3"/>
  <c r="AI11" i="3"/>
  <c r="AL11" i="3"/>
  <c r="M12" i="3"/>
  <c r="N12" i="3" s="1"/>
  <c r="A12" i="3" s="1"/>
  <c r="B12" i="3" s="1"/>
  <c r="S12" i="3"/>
  <c r="T12" i="3" s="1"/>
  <c r="J12" i="3"/>
  <c r="K12" i="3" s="1"/>
  <c r="L12" i="3" s="1"/>
  <c r="P12" i="3"/>
  <c r="Q12" i="3" s="1"/>
  <c r="W12" i="3"/>
  <c r="X12" i="3" s="1"/>
  <c r="Z12" i="3" s="1"/>
  <c r="Y12" i="3"/>
  <c r="AA12" i="3"/>
  <c r="AB12" i="3" s="1"/>
  <c r="AC12" i="3" s="1"/>
  <c r="AD12" i="3"/>
  <c r="AE12" i="3" s="1"/>
  <c r="AF12" i="3" s="1"/>
  <c r="AG12" i="3"/>
  <c r="AH12" i="3" s="1"/>
  <c r="AI12" i="3" s="1"/>
  <c r="AJ12" i="3"/>
  <c r="AK12" i="3" s="1"/>
  <c r="AL12" i="3" s="1"/>
  <c r="O13" i="3"/>
  <c r="A13" i="3" s="1"/>
  <c r="B13" i="3" s="1"/>
  <c r="U13" i="3"/>
  <c r="C13" i="3" s="1"/>
  <c r="D13" i="3" s="1"/>
  <c r="L13" i="3"/>
  <c r="R13" i="3"/>
  <c r="G13" i="3" s="1"/>
  <c r="H13" i="3" s="1"/>
  <c r="Y13" i="3"/>
  <c r="Z13" i="3"/>
  <c r="AC13" i="3"/>
  <c r="AF13" i="3"/>
  <c r="AI13" i="3"/>
  <c r="AL13" i="3"/>
  <c r="M14" i="3"/>
  <c r="N14" i="3" s="1"/>
  <c r="S14" i="3"/>
  <c r="T14" i="3" s="1"/>
  <c r="J14" i="3"/>
  <c r="K14" i="3" s="1"/>
  <c r="L14" i="3" s="1"/>
  <c r="P14" i="3"/>
  <c r="Q14" i="3" s="1"/>
  <c r="R14" i="3" s="1"/>
  <c r="W14" i="3"/>
  <c r="X14" i="3" s="1"/>
  <c r="Z14" i="3" s="1"/>
  <c r="Y14" i="3"/>
  <c r="AA14" i="3"/>
  <c r="AB14" i="3" s="1"/>
  <c r="AC14" i="3" s="1"/>
  <c r="AD14" i="3"/>
  <c r="AE14" i="3" s="1"/>
  <c r="AF14" i="3" s="1"/>
  <c r="AG14" i="3"/>
  <c r="AH14" i="3" s="1"/>
  <c r="AI14" i="3" s="1"/>
  <c r="AJ14" i="3"/>
  <c r="AK14" i="3" s="1"/>
  <c r="AL14" i="3" s="1"/>
  <c r="O15" i="3"/>
  <c r="A15" i="3" s="1"/>
  <c r="B15" i="3" s="1"/>
  <c r="U15" i="3"/>
  <c r="C15" i="3" s="1"/>
  <c r="D15" i="3" s="1"/>
  <c r="L15" i="3"/>
  <c r="R15" i="3"/>
  <c r="Y15" i="3"/>
  <c r="Z15" i="3"/>
  <c r="AC15" i="3"/>
  <c r="AF15" i="3"/>
  <c r="AI15" i="3"/>
  <c r="AL15" i="3"/>
  <c r="M16" i="3"/>
  <c r="N16" i="3" s="1"/>
  <c r="A16" i="3" s="1"/>
  <c r="B16" i="3" s="1"/>
  <c r="S16" i="3"/>
  <c r="T16" i="3" s="1"/>
  <c r="U16" i="3" s="1"/>
  <c r="J16" i="3"/>
  <c r="K16" i="3" s="1"/>
  <c r="L16" i="3" s="1"/>
  <c r="P16" i="3"/>
  <c r="Q16" i="3" s="1"/>
  <c r="W16" i="3"/>
  <c r="X16" i="3" s="1"/>
  <c r="Z16" i="3" s="1"/>
  <c r="Y16" i="3"/>
  <c r="AA16" i="3"/>
  <c r="AB16" i="3" s="1"/>
  <c r="AC16" i="3" s="1"/>
  <c r="AD16" i="3"/>
  <c r="AE16" i="3" s="1"/>
  <c r="AF16" i="3" s="1"/>
  <c r="AG16" i="3"/>
  <c r="AH16" i="3" s="1"/>
  <c r="AI16" i="3" s="1"/>
  <c r="AJ16" i="3"/>
  <c r="AK16" i="3" s="1"/>
  <c r="AL16" i="3" s="1"/>
  <c r="O17" i="3"/>
  <c r="A17" i="3" s="1"/>
  <c r="B17" i="3" s="1"/>
  <c r="U17" i="3"/>
  <c r="C17" i="3" s="1"/>
  <c r="D17" i="3" s="1"/>
  <c r="L17" i="3"/>
  <c r="R17" i="3"/>
  <c r="G17" i="3" s="1"/>
  <c r="H17" i="3" s="1"/>
  <c r="Y17" i="3"/>
  <c r="Z17" i="3"/>
  <c r="AC17" i="3"/>
  <c r="AF17" i="3"/>
  <c r="AI17" i="3"/>
  <c r="AL17" i="3"/>
  <c r="M18" i="3"/>
  <c r="N18" i="3" s="1"/>
  <c r="O18" i="3" s="1"/>
  <c r="S18" i="3"/>
  <c r="T18" i="3" s="1"/>
  <c r="J18" i="3"/>
  <c r="K18" i="3" s="1"/>
  <c r="L18" i="3" s="1"/>
  <c r="P18" i="3"/>
  <c r="Q18" i="3" s="1"/>
  <c r="W18" i="3"/>
  <c r="X18" i="3" s="1"/>
  <c r="Z18" i="3" s="1"/>
  <c r="Y18" i="3"/>
  <c r="AA18" i="3"/>
  <c r="AB18" i="3" s="1"/>
  <c r="AC18" i="3" s="1"/>
  <c r="AD18" i="3"/>
  <c r="AE18" i="3" s="1"/>
  <c r="AF18" i="3" s="1"/>
  <c r="AG18" i="3"/>
  <c r="AH18" i="3" s="1"/>
  <c r="AI18" i="3" s="1"/>
  <c r="AJ18" i="3"/>
  <c r="AK18" i="3" s="1"/>
  <c r="AL18" i="3" s="1"/>
  <c r="O19" i="3"/>
  <c r="A19" i="3" s="1"/>
  <c r="B19" i="3" s="1"/>
  <c r="U19" i="3"/>
  <c r="C19" i="3" s="1"/>
  <c r="D19" i="3" s="1"/>
  <c r="L19" i="3"/>
  <c r="R19" i="3"/>
  <c r="Y19" i="3"/>
  <c r="Z19" i="3"/>
  <c r="AC19" i="3"/>
  <c r="AF19" i="3"/>
  <c r="AI19" i="3"/>
  <c r="AL19" i="3"/>
  <c r="M20" i="3"/>
  <c r="N20" i="3" s="1"/>
  <c r="A20" i="3" s="1"/>
  <c r="B20" i="3" s="1"/>
  <c r="S20" i="3"/>
  <c r="T20" i="3" s="1"/>
  <c r="J20" i="3"/>
  <c r="K20" i="3" s="1"/>
  <c r="L20" i="3" s="1"/>
  <c r="P20" i="3"/>
  <c r="Q20" i="3" s="1"/>
  <c r="W20" i="3"/>
  <c r="X20" i="3" s="1"/>
  <c r="Z20" i="3" s="1"/>
  <c r="Y20" i="3"/>
  <c r="AA20" i="3"/>
  <c r="AB20" i="3" s="1"/>
  <c r="AC20" i="3" s="1"/>
  <c r="AD20" i="3"/>
  <c r="AE20" i="3" s="1"/>
  <c r="AF20" i="3" s="1"/>
  <c r="AG20" i="3"/>
  <c r="AH20" i="3" s="1"/>
  <c r="AI20" i="3" s="1"/>
  <c r="AJ20" i="3"/>
  <c r="AK20" i="3" s="1"/>
  <c r="AL20" i="3" s="1"/>
  <c r="O21" i="3"/>
  <c r="A21" i="3" s="1"/>
  <c r="B21" i="3" s="1"/>
  <c r="U21" i="3"/>
  <c r="C21" i="3" s="1"/>
  <c r="D21" i="3" s="1"/>
  <c r="L21" i="3"/>
  <c r="R21" i="3"/>
  <c r="Y21" i="3"/>
  <c r="Z21" i="3"/>
  <c r="AC21" i="3"/>
  <c r="AF21" i="3"/>
  <c r="AI21" i="3"/>
  <c r="AL21" i="3"/>
  <c r="M22" i="3"/>
  <c r="N22" i="3" s="1"/>
  <c r="S22" i="3"/>
  <c r="T22" i="3" s="1"/>
  <c r="J22" i="3"/>
  <c r="K22" i="3" s="1"/>
  <c r="L22" i="3" s="1"/>
  <c r="P22" i="3"/>
  <c r="Q22" i="3" s="1"/>
  <c r="W22" i="3"/>
  <c r="X22" i="3" s="1"/>
  <c r="Z22" i="3" s="1"/>
  <c r="Y22" i="3"/>
  <c r="AA22" i="3"/>
  <c r="AB22" i="3" s="1"/>
  <c r="AC22" i="3" s="1"/>
  <c r="AD22" i="3"/>
  <c r="AE22" i="3" s="1"/>
  <c r="AF22" i="3" s="1"/>
  <c r="AG22" i="3"/>
  <c r="AH22" i="3" s="1"/>
  <c r="AI22" i="3" s="1"/>
  <c r="AJ22" i="3"/>
  <c r="AK22" i="3" s="1"/>
  <c r="AL22" i="3" s="1"/>
  <c r="O23" i="3"/>
  <c r="A23" i="3" s="1"/>
  <c r="B23" i="3" s="1"/>
  <c r="U23" i="3"/>
  <c r="C23" i="3" s="1"/>
  <c r="D23" i="3" s="1"/>
  <c r="L23" i="3"/>
  <c r="R23" i="3"/>
  <c r="Y23" i="3"/>
  <c r="Z23" i="3"/>
  <c r="AC23" i="3"/>
  <c r="AF23" i="3"/>
  <c r="AI23" i="3"/>
  <c r="AL23" i="3"/>
  <c r="M24" i="3"/>
  <c r="N24" i="3" s="1"/>
  <c r="O24" i="3" s="1"/>
  <c r="S24" i="3"/>
  <c r="T24" i="3" s="1"/>
  <c r="J24" i="3"/>
  <c r="K24" i="3" s="1"/>
  <c r="P24" i="3"/>
  <c r="Q24" i="3" s="1"/>
  <c r="W24" i="3"/>
  <c r="X24" i="3" s="1"/>
  <c r="Z24" i="3" s="1"/>
  <c r="Y24" i="3"/>
  <c r="AA24" i="3"/>
  <c r="AB24" i="3" s="1"/>
  <c r="AC24" i="3" s="1"/>
  <c r="AD24" i="3"/>
  <c r="AE24" i="3" s="1"/>
  <c r="AF24" i="3" s="1"/>
  <c r="AG24" i="3"/>
  <c r="AH24" i="3" s="1"/>
  <c r="AI24" i="3" s="1"/>
  <c r="AJ24" i="3"/>
  <c r="AK24" i="3" s="1"/>
  <c r="AL24" i="3" s="1"/>
  <c r="O25" i="3"/>
  <c r="A25" i="3" s="1"/>
  <c r="B25" i="3" s="1"/>
  <c r="U25" i="3"/>
  <c r="C25" i="3" s="1"/>
  <c r="D25" i="3" s="1"/>
  <c r="L25" i="3"/>
  <c r="R25" i="3"/>
  <c r="G25" i="3" s="1"/>
  <c r="H25" i="3" s="1"/>
  <c r="Y25" i="3"/>
  <c r="Z25" i="3"/>
  <c r="AC25" i="3"/>
  <c r="AF25" i="3"/>
  <c r="AI25" i="3"/>
  <c r="AL25" i="3"/>
  <c r="M26" i="3"/>
  <c r="N26" i="3" s="1"/>
  <c r="S26" i="3"/>
  <c r="T26" i="3" s="1"/>
  <c r="J26" i="3"/>
  <c r="K26" i="3" s="1"/>
  <c r="P26" i="3"/>
  <c r="Q26" i="3" s="1"/>
  <c r="W26" i="3"/>
  <c r="X26" i="3" s="1"/>
  <c r="Z26" i="3" s="1"/>
  <c r="Y26" i="3"/>
  <c r="AA26" i="3"/>
  <c r="AB26" i="3" s="1"/>
  <c r="AC26" i="3" s="1"/>
  <c r="AD26" i="3"/>
  <c r="AE26" i="3" s="1"/>
  <c r="AF26" i="3" s="1"/>
  <c r="AG26" i="3"/>
  <c r="AH26" i="3" s="1"/>
  <c r="AI26" i="3" s="1"/>
  <c r="AJ26" i="3"/>
  <c r="AK26" i="3" s="1"/>
  <c r="AL26" i="3" s="1"/>
  <c r="O27" i="3"/>
  <c r="A27" i="3" s="1"/>
  <c r="B27" i="3" s="1"/>
  <c r="U27" i="3"/>
  <c r="C27" i="3" s="1"/>
  <c r="D27" i="3" s="1"/>
  <c r="L27" i="3"/>
  <c r="R27" i="3"/>
  <c r="Y27" i="3"/>
  <c r="Z27" i="3"/>
  <c r="AC27" i="3"/>
  <c r="AF27" i="3"/>
  <c r="AI27" i="3"/>
  <c r="AL27" i="3"/>
  <c r="M28" i="3"/>
  <c r="N28" i="3" s="1"/>
  <c r="O28" i="3" s="1"/>
  <c r="S28" i="3"/>
  <c r="T28" i="3" s="1"/>
  <c r="J28" i="3"/>
  <c r="K28" i="3" s="1"/>
  <c r="P28" i="3"/>
  <c r="Q28" i="3" s="1"/>
  <c r="R28" i="3" s="1"/>
  <c r="W28" i="3"/>
  <c r="X28" i="3" s="1"/>
  <c r="Z28" i="3" s="1"/>
  <c r="Y28" i="3"/>
  <c r="AA28" i="3"/>
  <c r="AB28" i="3" s="1"/>
  <c r="AC28" i="3" s="1"/>
  <c r="AD28" i="3"/>
  <c r="AE28" i="3" s="1"/>
  <c r="AF28" i="3" s="1"/>
  <c r="AG28" i="3"/>
  <c r="AH28" i="3" s="1"/>
  <c r="AI28" i="3" s="1"/>
  <c r="AJ28" i="3"/>
  <c r="AK28" i="3" s="1"/>
  <c r="AL28" i="3" s="1"/>
  <c r="O29" i="3"/>
  <c r="A29" i="3" s="1"/>
  <c r="B29" i="3" s="1"/>
  <c r="U29" i="3"/>
  <c r="C29" i="3" s="1"/>
  <c r="D29" i="3" s="1"/>
  <c r="L29" i="3"/>
  <c r="R29" i="3"/>
  <c r="G29" i="3" s="1"/>
  <c r="H29" i="3" s="1"/>
  <c r="Y29" i="3"/>
  <c r="Z29" i="3"/>
  <c r="AC29" i="3"/>
  <c r="AF29" i="3"/>
  <c r="AI29" i="3"/>
  <c r="AL29" i="3"/>
  <c r="M30" i="3"/>
  <c r="N30" i="3" s="1"/>
  <c r="S30" i="3"/>
  <c r="T30" i="3" s="1"/>
  <c r="C30" i="3" s="1"/>
  <c r="D30" i="3" s="1"/>
  <c r="J30" i="3"/>
  <c r="K30" i="3" s="1"/>
  <c r="L30" i="3" s="1"/>
  <c r="P30" i="3"/>
  <c r="Q30" i="3" s="1"/>
  <c r="R30" i="3" s="1"/>
  <c r="W30" i="3"/>
  <c r="X30" i="3" s="1"/>
  <c r="Z30" i="3" s="1"/>
  <c r="Y30" i="3"/>
  <c r="AA30" i="3"/>
  <c r="AB30" i="3" s="1"/>
  <c r="AC30" i="3" s="1"/>
  <c r="AD30" i="3"/>
  <c r="AE30" i="3" s="1"/>
  <c r="AF30" i="3" s="1"/>
  <c r="AG30" i="3"/>
  <c r="AH30" i="3" s="1"/>
  <c r="AI30" i="3" s="1"/>
  <c r="AJ30" i="3"/>
  <c r="AK30" i="3" s="1"/>
  <c r="AL30" i="3" s="1"/>
  <c r="O31" i="3"/>
  <c r="A31" i="3" s="1"/>
  <c r="B31" i="3" s="1"/>
  <c r="U31" i="3"/>
  <c r="C31" i="3" s="1"/>
  <c r="D31" i="3" s="1"/>
  <c r="L31" i="3"/>
  <c r="R31" i="3"/>
  <c r="Y31" i="3"/>
  <c r="Z31" i="3"/>
  <c r="AC31" i="3"/>
  <c r="AF31" i="3"/>
  <c r="AI31" i="3"/>
  <c r="AL31" i="3"/>
  <c r="M32" i="3"/>
  <c r="N32" i="3" s="1"/>
  <c r="S32" i="3"/>
  <c r="T32" i="3" s="1"/>
  <c r="J32" i="3"/>
  <c r="K32" i="3" s="1"/>
  <c r="P32" i="3"/>
  <c r="Q32" i="3" s="1"/>
  <c r="R32" i="3" s="1"/>
  <c r="W32" i="3"/>
  <c r="X32" i="3" s="1"/>
  <c r="Z32" i="3" s="1"/>
  <c r="Y32" i="3"/>
  <c r="AA32" i="3"/>
  <c r="AB32" i="3" s="1"/>
  <c r="AC32" i="3" s="1"/>
  <c r="AD32" i="3"/>
  <c r="AE32" i="3" s="1"/>
  <c r="AF32" i="3" s="1"/>
  <c r="AG32" i="3"/>
  <c r="AH32" i="3" s="1"/>
  <c r="AI32" i="3" s="1"/>
  <c r="AJ32" i="3"/>
  <c r="AK32" i="3" s="1"/>
  <c r="AL32" i="3" s="1"/>
  <c r="O33" i="3"/>
  <c r="A33" i="3" s="1"/>
  <c r="B33" i="3" s="1"/>
  <c r="U33" i="3"/>
  <c r="C33" i="3" s="1"/>
  <c r="D33" i="3" s="1"/>
  <c r="L33" i="3"/>
  <c r="R33" i="3"/>
  <c r="Y33" i="3"/>
  <c r="Z33" i="3"/>
  <c r="AC33" i="3"/>
  <c r="AF33" i="3"/>
  <c r="AI33" i="3"/>
  <c r="AL33" i="3"/>
  <c r="M34" i="3"/>
  <c r="N34" i="3" s="1"/>
  <c r="S34" i="3"/>
  <c r="T34" i="3" s="1"/>
  <c r="J34" i="3"/>
  <c r="K34" i="3" s="1"/>
  <c r="P34" i="3"/>
  <c r="Q34" i="3" s="1"/>
  <c r="G34" i="3" s="1"/>
  <c r="H34" i="3" s="1"/>
  <c r="W34" i="3"/>
  <c r="X34" i="3" s="1"/>
  <c r="Z34" i="3" s="1"/>
  <c r="Y34" i="3"/>
  <c r="AA34" i="3"/>
  <c r="AB34" i="3" s="1"/>
  <c r="AC34" i="3" s="1"/>
  <c r="AD34" i="3"/>
  <c r="AE34" i="3" s="1"/>
  <c r="AF34" i="3" s="1"/>
  <c r="AG34" i="3"/>
  <c r="AH34" i="3" s="1"/>
  <c r="AI34" i="3" s="1"/>
  <c r="AJ34" i="3"/>
  <c r="AK34" i="3" s="1"/>
  <c r="AL34" i="3" s="1"/>
  <c r="O35" i="3"/>
  <c r="A35" i="3" s="1"/>
  <c r="B35" i="3" s="1"/>
  <c r="U35" i="3"/>
  <c r="C35" i="3" s="1"/>
  <c r="D35" i="3" s="1"/>
  <c r="L35" i="3"/>
  <c r="R35" i="3"/>
  <c r="Y35" i="3"/>
  <c r="Z35" i="3"/>
  <c r="AC35" i="3"/>
  <c r="AF35" i="3"/>
  <c r="AI35" i="3"/>
  <c r="AL35" i="3"/>
  <c r="M36" i="3"/>
  <c r="N36" i="3" s="1"/>
  <c r="O36" i="3" s="1"/>
  <c r="S36" i="3"/>
  <c r="T36" i="3" s="1"/>
  <c r="J36" i="3"/>
  <c r="K36" i="3" s="1"/>
  <c r="L36" i="3" s="1"/>
  <c r="P36" i="3"/>
  <c r="Q36" i="3" s="1"/>
  <c r="W36" i="3"/>
  <c r="X36" i="3" s="1"/>
  <c r="Z36" i="3" s="1"/>
  <c r="Y36" i="3"/>
  <c r="AA36" i="3"/>
  <c r="AB36" i="3" s="1"/>
  <c r="AC36" i="3" s="1"/>
  <c r="AD36" i="3"/>
  <c r="AE36" i="3" s="1"/>
  <c r="AF36" i="3" s="1"/>
  <c r="AG36" i="3"/>
  <c r="AH36" i="3" s="1"/>
  <c r="AI36" i="3" s="1"/>
  <c r="AJ36" i="3"/>
  <c r="AK36" i="3" s="1"/>
  <c r="AL36" i="3" s="1"/>
  <c r="O37" i="3"/>
  <c r="A37" i="3" s="1"/>
  <c r="B37" i="3" s="1"/>
  <c r="U37" i="3"/>
  <c r="C37" i="3" s="1"/>
  <c r="D37" i="3" s="1"/>
  <c r="L37" i="3"/>
  <c r="R37" i="3"/>
  <c r="G37" i="3" s="1"/>
  <c r="H37" i="3" s="1"/>
  <c r="Y37" i="3"/>
  <c r="Z37" i="3"/>
  <c r="AC37" i="3"/>
  <c r="AF37" i="3"/>
  <c r="AI37" i="3"/>
  <c r="AL37" i="3"/>
  <c r="M38" i="3"/>
  <c r="N38" i="3" s="1"/>
  <c r="A38" i="3" s="1"/>
  <c r="B38" i="3" s="1"/>
  <c r="S38" i="3"/>
  <c r="T38" i="3" s="1"/>
  <c r="J38" i="3"/>
  <c r="K38" i="3" s="1"/>
  <c r="P38" i="3"/>
  <c r="Q38" i="3" s="1"/>
  <c r="R38" i="3" s="1"/>
  <c r="O38" i="3"/>
  <c r="W38" i="3"/>
  <c r="X38" i="3" s="1"/>
  <c r="Z38" i="3" s="1"/>
  <c r="Y38" i="3"/>
  <c r="AA38" i="3"/>
  <c r="AB38" i="3" s="1"/>
  <c r="AC38" i="3" s="1"/>
  <c r="AD38" i="3"/>
  <c r="AE38" i="3" s="1"/>
  <c r="AF38" i="3" s="1"/>
  <c r="AG38" i="3"/>
  <c r="AH38" i="3" s="1"/>
  <c r="AI38" i="3" s="1"/>
  <c r="AJ38" i="3"/>
  <c r="AK38" i="3" s="1"/>
  <c r="AL38" i="3" s="1"/>
  <c r="O39" i="3"/>
  <c r="A39" i="3" s="1"/>
  <c r="B39" i="3" s="1"/>
  <c r="U39" i="3"/>
  <c r="C39" i="3" s="1"/>
  <c r="D39" i="3" s="1"/>
  <c r="L39" i="3"/>
  <c r="R39" i="3"/>
  <c r="Y39" i="3"/>
  <c r="Z39" i="3"/>
  <c r="AC39" i="3"/>
  <c r="AF39" i="3"/>
  <c r="AI39" i="3"/>
  <c r="AL39" i="3"/>
  <c r="M40" i="3"/>
  <c r="N40" i="3" s="1"/>
  <c r="O40" i="3" s="1"/>
  <c r="S40" i="3"/>
  <c r="T40" i="3" s="1"/>
  <c r="J40" i="3"/>
  <c r="K40" i="3" s="1"/>
  <c r="L40" i="3" s="1"/>
  <c r="P40" i="3"/>
  <c r="Q40" i="3" s="1"/>
  <c r="W40" i="3"/>
  <c r="X40" i="3" s="1"/>
  <c r="Z40" i="3" s="1"/>
  <c r="Y40" i="3"/>
  <c r="AA40" i="3"/>
  <c r="AB40" i="3" s="1"/>
  <c r="AC40" i="3" s="1"/>
  <c r="AD40" i="3"/>
  <c r="AE40" i="3" s="1"/>
  <c r="AF40" i="3" s="1"/>
  <c r="AG40" i="3"/>
  <c r="AH40" i="3" s="1"/>
  <c r="AI40" i="3" s="1"/>
  <c r="AJ40" i="3"/>
  <c r="AK40" i="3" s="1"/>
  <c r="AL40" i="3" s="1"/>
  <c r="O41" i="3"/>
  <c r="A41" i="3" s="1"/>
  <c r="B41" i="3" s="1"/>
  <c r="U41" i="3"/>
  <c r="C41" i="3" s="1"/>
  <c r="D41" i="3" s="1"/>
  <c r="L41" i="3"/>
  <c r="R41" i="3"/>
  <c r="Y41" i="3"/>
  <c r="Z41" i="3"/>
  <c r="AC41" i="3"/>
  <c r="AF41" i="3"/>
  <c r="AI41" i="3"/>
  <c r="AL41" i="3"/>
  <c r="M42" i="3"/>
  <c r="N42" i="3" s="1"/>
  <c r="S42" i="3"/>
  <c r="T42" i="3" s="1"/>
  <c r="U42" i="3" s="1"/>
  <c r="J42" i="3"/>
  <c r="K42" i="3" s="1"/>
  <c r="L42" i="3" s="1"/>
  <c r="P42" i="3"/>
  <c r="Q42" i="3" s="1"/>
  <c r="R42" i="3" s="1"/>
  <c r="W42" i="3"/>
  <c r="X42" i="3" s="1"/>
  <c r="Z42" i="3" s="1"/>
  <c r="Y42" i="3"/>
  <c r="AA42" i="3"/>
  <c r="AB42" i="3" s="1"/>
  <c r="AC42" i="3" s="1"/>
  <c r="AD42" i="3"/>
  <c r="AE42" i="3" s="1"/>
  <c r="AF42" i="3" s="1"/>
  <c r="AG42" i="3"/>
  <c r="AH42" i="3" s="1"/>
  <c r="AI42" i="3" s="1"/>
  <c r="AJ42" i="3"/>
  <c r="AK42" i="3" s="1"/>
  <c r="AL42" i="3" s="1"/>
  <c r="O43" i="3"/>
  <c r="A43" i="3" s="1"/>
  <c r="B43" i="3" s="1"/>
  <c r="U43" i="3"/>
  <c r="C43" i="3" s="1"/>
  <c r="D43" i="3" s="1"/>
  <c r="L43" i="3"/>
  <c r="R43" i="3"/>
  <c r="G43" i="3" s="1"/>
  <c r="H43" i="3" s="1"/>
  <c r="Y43" i="3"/>
  <c r="Z43" i="3"/>
  <c r="AC43" i="3"/>
  <c r="AF43" i="3"/>
  <c r="AI43" i="3"/>
  <c r="AL43" i="3"/>
  <c r="M44" i="3"/>
  <c r="N44" i="3" s="1"/>
  <c r="A44" i="3" s="1"/>
  <c r="B44" i="3" s="1"/>
  <c r="S44" i="3"/>
  <c r="T44" i="3" s="1"/>
  <c r="U44" i="3" s="1"/>
  <c r="J44" i="3"/>
  <c r="K44" i="3" s="1"/>
  <c r="P44" i="3"/>
  <c r="Q44" i="3" s="1"/>
  <c r="R44" i="3" s="1"/>
  <c r="W44" i="3"/>
  <c r="X44" i="3" s="1"/>
  <c r="Z44" i="3" s="1"/>
  <c r="Y44" i="3"/>
  <c r="AA44" i="3"/>
  <c r="AB44" i="3" s="1"/>
  <c r="AC44" i="3" s="1"/>
  <c r="AD44" i="3"/>
  <c r="AE44" i="3" s="1"/>
  <c r="AF44" i="3" s="1"/>
  <c r="AG44" i="3"/>
  <c r="AH44" i="3" s="1"/>
  <c r="AI44" i="3" s="1"/>
  <c r="AJ44" i="3"/>
  <c r="AK44" i="3" s="1"/>
  <c r="AL44" i="3" s="1"/>
  <c r="O45" i="3"/>
  <c r="A45" i="3" s="1"/>
  <c r="B45" i="3" s="1"/>
  <c r="U45" i="3"/>
  <c r="C45" i="3" s="1"/>
  <c r="D45" i="3" s="1"/>
  <c r="L45" i="3"/>
  <c r="R45" i="3"/>
  <c r="Y45" i="3"/>
  <c r="Z45" i="3"/>
  <c r="AC45" i="3"/>
  <c r="AF45" i="3"/>
  <c r="AI45" i="3"/>
  <c r="AL45" i="3"/>
  <c r="M46" i="3"/>
  <c r="N46" i="3" s="1"/>
  <c r="S46" i="3"/>
  <c r="T46" i="3" s="1"/>
  <c r="J46" i="3"/>
  <c r="K46" i="3" s="1"/>
  <c r="L46" i="3" s="1"/>
  <c r="P46" i="3"/>
  <c r="Q46" i="3" s="1"/>
  <c r="W46" i="3"/>
  <c r="X46" i="3" s="1"/>
  <c r="Z46" i="3" s="1"/>
  <c r="Y46" i="3"/>
  <c r="AA46" i="3"/>
  <c r="AB46" i="3" s="1"/>
  <c r="AC46" i="3" s="1"/>
  <c r="AD46" i="3"/>
  <c r="AE46" i="3" s="1"/>
  <c r="AF46" i="3" s="1"/>
  <c r="AG46" i="3"/>
  <c r="AH46" i="3" s="1"/>
  <c r="AI46" i="3" s="1"/>
  <c r="AJ46" i="3"/>
  <c r="AK46" i="3" s="1"/>
  <c r="AL46" i="3" s="1"/>
  <c r="O47" i="3"/>
  <c r="A47" i="3" s="1"/>
  <c r="B47" i="3" s="1"/>
  <c r="U47" i="3"/>
  <c r="C47" i="3" s="1"/>
  <c r="D47" i="3" s="1"/>
  <c r="L47" i="3"/>
  <c r="E47" i="3" s="1"/>
  <c r="F47" i="3" s="1"/>
  <c r="R47" i="3"/>
  <c r="Y47" i="3"/>
  <c r="Z47" i="3"/>
  <c r="AC47" i="3"/>
  <c r="AF47" i="3"/>
  <c r="AI47" i="3"/>
  <c r="AL47" i="3"/>
  <c r="M48" i="3"/>
  <c r="N48" i="3" s="1"/>
  <c r="S48" i="3"/>
  <c r="T48" i="3" s="1"/>
  <c r="C48" i="3" s="1"/>
  <c r="D48" i="3" s="1"/>
  <c r="J48" i="3"/>
  <c r="K48" i="3" s="1"/>
  <c r="P48" i="3"/>
  <c r="Q48" i="3" s="1"/>
  <c r="W48" i="3"/>
  <c r="X48" i="3" s="1"/>
  <c r="Z48" i="3" s="1"/>
  <c r="Y48" i="3"/>
  <c r="AA48" i="3"/>
  <c r="AB48" i="3" s="1"/>
  <c r="AC48" i="3" s="1"/>
  <c r="AD48" i="3"/>
  <c r="AE48" i="3" s="1"/>
  <c r="AF48" i="3" s="1"/>
  <c r="AG48" i="3"/>
  <c r="AH48" i="3" s="1"/>
  <c r="AI48" i="3" s="1"/>
  <c r="AJ48" i="3"/>
  <c r="AK48" i="3" s="1"/>
  <c r="AL48" i="3" s="1"/>
  <c r="O49" i="3"/>
  <c r="A49" i="3" s="1"/>
  <c r="B49" i="3" s="1"/>
  <c r="U49" i="3"/>
  <c r="C49" i="3" s="1"/>
  <c r="D49" i="3" s="1"/>
  <c r="L49" i="3"/>
  <c r="R49" i="3"/>
  <c r="Y49" i="3"/>
  <c r="Z49" i="3"/>
  <c r="AC49" i="3"/>
  <c r="AF49" i="3"/>
  <c r="AI49" i="3"/>
  <c r="AL49" i="3"/>
  <c r="M50" i="3"/>
  <c r="N50" i="3" s="1"/>
  <c r="S50" i="3"/>
  <c r="T50" i="3" s="1"/>
  <c r="J50" i="3"/>
  <c r="K50" i="3" s="1"/>
  <c r="L50" i="3" s="1"/>
  <c r="P50" i="3"/>
  <c r="Q50" i="3" s="1"/>
  <c r="W50" i="3"/>
  <c r="X50" i="3" s="1"/>
  <c r="Z50" i="3" s="1"/>
  <c r="Y50" i="3"/>
  <c r="AA50" i="3"/>
  <c r="AB50" i="3" s="1"/>
  <c r="AC50" i="3" s="1"/>
  <c r="AD50" i="3"/>
  <c r="AE50" i="3" s="1"/>
  <c r="AF50" i="3" s="1"/>
  <c r="AG50" i="3"/>
  <c r="AH50" i="3" s="1"/>
  <c r="AI50" i="3" s="1"/>
  <c r="AJ50" i="3"/>
  <c r="AK50" i="3" s="1"/>
  <c r="AL50" i="3" s="1"/>
  <c r="O51" i="3"/>
  <c r="A51" i="3" s="1"/>
  <c r="B51" i="3" s="1"/>
  <c r="U51" i="3"/>
  <c r="C51" i="3" s="1"/>
  <c r="D51" i="3" s="1"/>
  <c r="L51" i="3"/>
  <c r="R51" i="3"/>
  <c r="Y51" i="3"/>
  <c r="Z51" i="3"/>
  <c r="AC51" i="3"/>
  <c r="AF51" i="3"/>
  <c r="AI51" i="3"/>
  <c r="AL51" i="3"/>
  <c r="M52" i="3"/>
  <c r="N52" i="3" s="1"/>
  <c r="S52" i="3"/>
  <c r="T52" i="3" s="1"/>
  <c r="C52" i="3" s="1"/>
  <c r="D52" i="3" s="1"/>
  <c r="J52" i="3"/>
  <c r="K52" i="3" s="1"/>
  <c r="L52" i="3" s="1"/>
  <c r="P52" i="3"/>
  <c r="Q52" i="3" s="1"/>
  <c r="W52" i="3"/>
  <c r="X52" i="3" s="1"/>
  <c r="Z52" i="3" s="1"/>
  <c r="Y52" i="3"/>
  <c r="AA52" i="3"/>
  <c r="AB52" i="3" s="1"/>
  <c r="AC52" i="3" s="1"/>
  <c r="AD52" i="3"/>
  <c r="AE52" i="3" s="1"/>
  <c r="AF52" i="3" s="1"/>
  <c r="AG52" i="3"/>
  <c r="AH52" i="3" s="1"/>
  <c r="AI52" i="3" s="1"/>
  <c r="AJ52" i="3"/>
  <c r="AK52" i="3" s="1"/>
  <c r="AL52" i="3" s="1"/>
  <c r="O53" i="3"/>
  <c r="A53" i="3" s="1"/>
  <c r="B53" i="3" s="1"/>
  <c r="U53" i="3"/>
  <c r="C53" i="3" s="1"/>
  <c r="D53" i="3" s="1"/>
  <c r="L53" i="3"/>
  <c r="R53" i="3"/>
  <c r="Y53" i="3"/>
  <c r="Z53" i="3"/>
  <c r="AC53" i="3"/>
  <c r="AF53" i="3"/>
  <c r="AI53" i="3"/>
  <c r="AL53" i="3"/>
  <c r="M54" i="3"/>
  <c r="N54" i="3" s="1"/>
  <c r="S54" i="3"/>
  <c r="T54" i="3" s="1"/>
  <c r="C54" i="3" s="1"/>
  <c r="D54" i="3" s="1"/>
  <c r="J54" i="3"/>
  <c r="K54" i="3" s="1"/>
  <c r="L54" i="3" s="1"/>
  <c r="P54" i="3"/>
  <c r="Q54" i="3" s="1"/>
  <c r="R54" i="3" s="1"/>
  <c r="W54" i="3"/>
  <c r="X54" i="3" s="1"/>
  <c r="Z54" i="3" s="1"/>
  <c r="Y54" i="3"/>
  <c r="AA54" i="3"/>
  <c r="AB54" i="3" s="1"/>
  <c r="AC54" i="3" s="1"/>
  <c r="AD54" i="3"/>
  <c r="AE54" i="3" s="1"/>
  <c r="AF54" i="3" s="1"/>
  <c r="AG54" i="3"/>
  <c r="AH54" i="3" s="1"/>
  <c r="AI54" i="3" s="1"/>
  <c r="AJ54" i="3"/>
  <c r="AK54" i="3" s="1"/>
  <c r="AL54" i="3" s="1"/>
  <c r="O55" i="3"/>
  <c r="A55" i="3" s="1"/>
  <c r="B55" i="3" s="1"/>
  <c r="U55" i="3"/>
  <c r="C55" i="3" s="1"/>
  <c r="D55" i="3" s="1"/>
  <c r="L55" i="3"/>
  <c r="R55" i="3"/>
  <c r="Y55" i="3"/>
  <c r="Z55" i="3"/>
  <c r="AC55" i="3"/>
  <c r="AF55" i="3"/>
  <c r="AI55" i="3"/>
  <c r="AL55" i="3"/>
  <c r="M56" i="3"/>
  <c r="N56" i="3" s="1"/>
  <c r="S56" i="3"/>
  <c r="T56" i="3" s="1"/>
  <c r="J56" i="3"/>
  <c r="K56" i="3" s="1"/>
  <c r="P56" i="3"/>
  <c r="Q56" i="3" s="1"/>
  <c r="R56" i="3" s="1"/>
  <c r="W56" i="3"/>
  <c r="X56" i="3" s="1"/>
  <c r="Z56" i="3" s="1"/>
  <c r="Y56" i="3"/>
  <c r="AA56" i="3"/>
  <c r="AB56" i="3" s="1"/>
  <c r="AC56" i="3" s="1"/>
  <c r="AD56" i="3"/>
  <c r="AE56" i="3" s="1"/>
  <c r="AF56" i="3" s="1"/>
  <c r="AG56" i="3"/>
  <c r="AH56" i="3" s="1"/>
  <c r="AI56" i="3" s="1"/>
  <c r="AJ56" i="3"/>
  <c r="AK56" i="3" s="1"/>
  <c r="AL56" i="3" s="1"/>
  <c r="O57" i="3"/>
  <c r="A57" i="3" s="1"/>
  <c r="B57" i="3" s="1"/>
  <c r="U57" i="3"/>
  <c r="C57" i="3" s="1"/>
  <c r="D57" i="3" s="1"/>
  <c r="L57" i="3"/>
  <c r="R57" i="3"/>
  <c r="Y57" i="3"/>
  <c r="Z57" i="3"/>
  <c r="AC57" i="3"/>
  <c r="AF57" i="3"/>
  <c r="AI57" i="3"/>
  <c r="AL57" i="3"/>
  <c r="M58" i="3"/>
  <c r="N58" i="3" s="1"/>
  <c r="S58" i="3"/>
  <c r="T58" i="3" s="1"/>
  <c r="J58" i="3"/>
  <c r="K58" i="3" s="1"/>
  <c r="P58" i="3"/>
  <c r="Q58" i="3" s="1"/>
  <c r="W58" i="3"/>
  <c r="X58" i="3" s="1"/>
  <c r="Z58" i="3" s="1"/>
  <c r="Y58" i="3"/>
  <c r="AA58" i="3"/>
  <c r="AB58" i="3" s="1"/>
  <c r="AC58" i="3" s="1"/>
  <c r="AD58" i="3"/>
  <c r="AE58" i="3" s="1"/>
  <c r="AF58" i="3" s="1"/>
  <c r="AG58" i="3"/>
  <c r="AH58" i="3" s="1"/>
  <c r="AI58" i="3" s="1"/>
  <c r="AJ58" i="3"/>
  <c r="AK58" i="3" s="1"/>
  <c r="AL58" i="3" s="1"/>
  <c r="O59" i="3"/>
  <c r="A59" i="3" s="1"/>
  <c r="B59" i="3" s="1"/>
  <c r="U59" i="3"/>
  <c r="C59" i="3" s="1"/>
  <c r="D59" i="3" s="1"/>
  <c r="L59" i="3"/>
  <c r="R59" i="3"/>
  <c r="Y59" i="3"/>
  <c r="Z59" i="3"/>
  <c r="AC59" i="3"/>
  <c r="AF59" i="3"/>
  <c r="AI59" i="3"/>
  <c r="AL59" i="3"/>
  <c r="M60" i="3"/>
  <c r="N60" i="3" s="1"/>
  <c r="S60" i="3"/>
  <c r="T60" i="3" s="1"/>
  <c r="J60" i="3"/>
  <c r="K60" i="3" s="1"/>
  <c r="L60" i="3" s="1"/>
  <c r="P60" i="3"/>
  <c r="Q60" i="3" s="1"/>
  <c r="R60" i="3" s="1"/>
  <c r="W60" i="3"/>
  <c r="X60" i="3" s="1"/>
  <c r="Z60" i="3" s="1"/>
  <c r="Y60" i="3"/>
  <c r="AA60" i="3"/>
  <c r="AB60" i="3" s="1"/>
  <c r="AC60" i="3" s="1"/>
  <c r="AD60" i="3"/>
  <c r="AE60" i="3" s="1"/>
  <c r="AF60" i="3" s="1"/>
  <c r="AG60" i="3"/>
  <c r="AH60" i="3" s="1"/>
  <c r="AI60" i="3" s="1"/>
  <c r="AJ60" i="3"/>
  <c r="AK60" i="3" s="1"/>
  <c r="AL60" i="3" s="1"/>
  <c r="O61" i="3"/>
  <c r="A61" i="3" s="1"/>
  <c r="B61" i="3" s="1"/>
  <c r="U61" i="3"/>
  <c r="C61" i="3" s="1"/>
  <c r="D61" i="3" s="1"/>
  <c r="L61" i="3"/>
  <c r="R61" i="3"/>
  <c r="Y61" i="3"/>
  <c r="Z61" i="3"/>
  <c r="AC61" i="3"/>
  <c r="AF61" i="3"/>
  <c r="AI61" i="3"/>
  <c r="AL61" i="3"/>
  <c r="M62" i="3"/>
  <c r="N62" i="3" s="1"/>
  <c r="S62" i="3"/>
  <c r="T62" i="3" s="1"/>
  <c r="J62" i="3"/>
  <c r="K62" i="3" s="1"/>
  <c r="L62" i="3" s="1"/>
  <c r="P62" i="3"/>
  <c r="Q62" i="3" s="1"/>
  <c r="R62" i="3" s="1"/>
  <c r="W62" i="3"/>
  <c r="X62" i="3" s="1"/>
  <c r="Z62" i="3" s="1"/>
  <c r="Y62" i="3"/>
  <c r="AA62" i="3"/>
  <c r="AB62" i="3" s="1"/>
  <c r="AC62" i="3" s="1"/>
  <c r="AD62" i="3"/>
  <c r="AE62" i="3" s="1"/>
  <c r="AF62" i="3" s="1"/>
  <c r="AG62" i="3"/>
  <c r="AH62" i="3" s="1"/>
  <c r="AI62" i="3" s="1"/>
  <c r="AJ62" i="3"/>
  <c r="AK62" i="3" s="1"/>
  <c r="AL62" i="3" s="1"/>
  <c r="O63" i="3"/>
  <c r="A63" i="3" s="1"/>
  <c r="B63" i="3" s="1"/>
  <c r="U63" i="3"/>
  <c r="C63" i="3" s="1"/>
  <c r="D63" i="3" s="1"/>
  <c r="L63" i="3"/>
  <c r="R63" i="3"/>
  <c r="Y63" i="3"/>
  <c r="Z63" i="3"/>
  <c r="AC63" i="3"/>
  <c r="AF63" i="3"/>
  <c r="AI63" i="3"/>
  <c r="AL63" i="3"/>
  <c r="M64" i="3"/>
  <c r="N64" i="3" s="1"/>
  <c r="O64" i="3" s="1"/>
  <c r="C64" i="3"/>
  <c r="D64" i="3" s="1"/>
  <c r="J64" i="3"/>
  <c r="K64" i="3" s="1"/>
  <c r="P64" i="3"/>
  <c r="Q64" i="3" s="1"/>
  <c r="W64" i="3"/>
  <c r="X64" i="3" s="1"/>
  <c r="Z64" i="3" s="1"/>
  <c r="Y64" i="3"/>
  <c r="AA64" i="3"/>
  <c r="AB64" i="3" s="1"/>
  <c r="AC64" i="3" s="1"/>
  <c r="AD64" i="3"/>
  <c r="AE64" i="3" s="1"/>
  <c r="AF64" i="3" s="1"/>
  <c r="AG64" i="3"/>
  <c r="AH64" i="3" s="1"/>
  <c r="AI64" i="3" s="1"/>
  <c r="AJ64" i="3"/>
  <c r="AK64" i="3" s="1"/>
  <c r="AL64" i="3" s="1"/>
  <c r="O65" i="3"/>
  <c r="A65" i="3" s="1"/>
  <c r="B65" i="3" s="1"/>
  <c r="U65" i="3"/>
  <c r="C65" i="3" s="1"/>
  <c r="D65" i="3" s="1"/>
  <c r="L65" i="3"/>
  <c r="R65" i="3"/>
  <c r="G65" i="3" s="1"/>
  <c r="H65" i="3" s="1"/>
  <c r="Y65" i="3"/>
  <c r="Z65" i="3"/>
  <c r="AC65" i="3"/>
  <c r="AF65" i="3"/>
  <c r="AI65" i="3"/>
  <c r="AL65" i="3"/>
  <c r="M66" i="3"/>
  <c r="N66" i="3" s="1"/>
  <c r="J66" i="3"/>
  <c r="K66" i="3" s="1"/>
  <c r="P66" i="3"/>
  <c r="Q66" i="3" s="1"/>
  <c r="W66" i="3"/>
  <c r="X66" i="3" s="1"/>
  <c r="Z66" i="3" s="1"/>
  <c r="Y66" i="3"/>
  <c r="AA66" i="3"/>
  <c r="AB66" i="3" s="1"/>
  <c r="AC66" i="3" s="1"/>
  <c r="AD66" i="3"/>
  <c r="AE66" i="3" s="1"/>
  <c r="AF66" i="3" s="1"/>
  <c r="AG66" i="3"/>
  <c r="AH66" i="3" s="1"/>
  <c r="AI66" i="3" s="1"/>
  <c r="AJ66" i="3"/>
  <c r="AK66" i="3" s="1"/>
  <c r="AL66" i="3" s="1"/>
  <c r="O67" i="3"/>
  <c r="A67" i="3" s="1"/>
  <c r="B67" i="3" s="1"/>
  <c r="U67" i="3"/>
  <c r="C67" i="3" s="1"/>
  <c r="D67" i="3" s="1"/>
  <c r="L67" i="3"/>
  <c r="R67" i="3"/>
  <c r="Y67" i="3"/>
  <c r="Z67" i="3"/>
  <c r="AC67" i="3"/>
  <c r="AF67" i="3"/>
  <c r="AI67" i="3"/>
  <c r="AL67" i="3"/>
  <c r="M68" i="3"/>
  <c r="N68" i="3" s="1"/>
  <c r="S68" i="3"/>
  <c r="T68" i="3" s="1"/>
  <c r="J68" i="3"/>
  <c r="K68" i="3" s="1"/>
  <c r="L68" i="3" s="1"/>
  <c r="P68" i="3"/>
  <c r="Q68" i="3" s="1"/>
  <c r="W68" i="3"/>
  <c r="X68" i="3" s="1"/>
  <c r="Z68" i="3" s="1"/>
  <c r="Y68" i="3"/>
  <c r="AA68" i="3"/>
  <c r="AB68" i="3" s="1"/>
  <c r="AC68" i="3" s="1"/>
  <c r="AD68" i="3"/>
  <c r="AE68" i="3" s="1"/>
  <c r="AF68" i="3" s="1"/>
  <c r="AG68" i="3"/>
  <c r="AH68" i="3" s="1"/>
  <c r="AI68" i="3" s="1"/>
  <c r="AJ68" i="3"/>
  <c r="AK68" i="3" s="1"/>
  <c r="AL68" i="3" s="1"/>
  <c r="O69" i="3"/>
  <c r="A69" i="3" s="1"/>
  <c r="B69" i="3" s="1"/>
  <c r="U69" i="3"/>
  <c r="C69" i="3" s="1"/>
  <c r="D69" i="3" s="1"/>
  <c r="L69" i="3"/>
  <c r="R69" i="3"/>
  <c r="Y69" i="3"/>
  <c r="Z69" i="3"/>
  <c r="AC69" i="3"/>
  <c r="AF69" i="3"/>
  <c r="AI69" i="3"/>
  <c r="AL69" i="3"/>
  <c r="M70" i="3"/>
  <c r="N70" i="3" s="1"/>
  <c r="S70" i="3"/>
  <c r="T70" i="3" s="1"/>
  <c r="J70" i="3"/>
  <c r="K70" i="3" s="1"/>
  <c r="L70" i="3" s="1"/>
  <c r="P70" i="3"/>
  <c r="Q70" i="3" s="1"/>
  <c r="R70" i="3" s="1"/>
  <c r="W70" i="3"/>
  <c r="X70" i="3" s="1"/>
  <c r="Z70" i="3" s="1"/>
  <c r="Y70" i="3"/>
  <c r="AA70" i="3"/>
  <c r="AB70" i="3" s="1"/>
  <c r="AC70" i="3" s="1"/>
  <c r="AD70" i="3"/>
  <c r="AE70" i="3" s="1"/>
  <c r="AF70" i="3" s="1"/>
  <c r="AG70" i="3"/>
  <c r="AH70" i="3" s="1"/>
  <c r="AI70" i="3" s="1"/>
  <c r="AJ70" i="3"/>
  <c r="AK70" i="3" s="1"/>
  <c r="AL70" i="3" s="1"/>
  <c r="O71" i="3"/>
  <c r="A71" i="3" s="1"/>
  <c r="B71" i="3" s="1"/>
  <c r="U71" i="3"/>
  <c r="C71" i="3" s="1"/>
  <c r="D71" i="3" s="1"/>
  <c r="L71" i="3"/>
  <c r="R71" i="3"/>
  <c r="G71" i="3" s="1"/>
  <c r="H71" i="3" s="1"/>
  <c r="Y71" i="3"/>
  <c r="Z71" i="3"/>
  <c r="AC71" i="3"/>
  <c r="AF71" i="3"/>
  <c r="AI71" i="3"/>
  <c r="AL71" i="3"/>
  <c r="M72" i="3"/>
  <c r="N72" i="3" s="1"/>
  <c r="S72" i="3"/>
  <c r="T72" i="3" s="1"/>
  <c r="J72" i="3"/>
  <c r="K72" i="3" s="1"/>
  <c r="L72" i="3" s="1"/>
  <c r="P72" i="3"/>
  <c r="Q72" i="3" s="1"/>
  <c r="W72" i="3"/>
  <c r="X72" i="3" s="1"/>
  <c r="Z72" i="3" s="1"/>
  <c r="Y72" i="3"/>
  <c r="AA72" i="3"/>
  <c r="AB72" i="3" s="1"/>
  <c r="AC72" i="3" s="1"/>
  <c r="AD72" i="3"/>
  <c r="AE72" i="3" s="1"/>
  <c r="AF72" i="3" s="1"/>
  <c r="AG72" i="3"/>
  <c r="AH72" i="3" s="1"/>
  <c r="AI72" i="3" s="1"/>
  <c r="AJ72" i="3"/>
  <c r="AK72" i="3" s="1"/>
  <c r="AL72" i="3" s="1"/>
  <c r="O73" i="3"/>
  <c r="A73" i="3" s="1"/>
  <c r="B73" i="3" s="1"/>
  <c r="U73" i="3"/>
  <c r="C73" i="3" s="1"/>
  <c r="D73" i="3" s="1"/>
  <c r="L73" i="3"/>
  <c r="R73" i="3"/>
  <c r="Y73" i="3"/>
  <c r="Z73" i="3"/>
  <c r="AC73" i="3"/>
  <c r="AF73" i="3"/>
  <c r="AI73" i="3"/>
  <c r="AL73" i="3"/>
  <c r="M74" i="3"/>
  <c r="N74" i="3" s="1"/>
  <c r="A74" i="3" s="1"/>
  <c r="B74" i="3" s="1"/>
  <c r="S74" i="3"/>
  <c r="T74" i="3" s="1"/>
  <c r="J74" i="3"/>
  <c r="K74" i="3" s="1"/>
  <c r="L74" i="3" s="1"/>
  <c r="P74" i="3"/>
  <c r="Q74" i="3" s="1"/>
  <c r="W74" i="3"/>
  <c r="X74" i="3" s="1"/>
  <c r="Z74" i="3" s="1"/>
  <c r="Y74" i="3"/>
  <c r="AA74" i="3"/>
  <c r="AB74" i="3" s="1"/>
  <c r="AC74" i="3" s="1"/>
  <c r="AD74" i="3"/>
  <c r="AE74" i="3" s="1"/>
  <c r="AF74" i="3" s="1"/>
  <c r="AG74" i="3"/>
  <c r="AH74" i="3" s="1"/>
  <c r="AI74" i="3" s="1"/>
  <c r="AJ74" i="3"/>
  <c r="AK74" i="3" s="1"/>
  <c r="AL74" i="3" s="1"/>
  <c r="O75" i="3"/>
  <c r="A75" i="3" s="1"/>
  <c r="B75" i="3" s="1"/>
  <c r="U75" i="3"/>
  <c r="C75" i="3" s="1"/>
  <c r="D75" i="3" s="1"/>
  <c r="L75" i="3"/>
  <c r="R75" i="3"/>
  <c r="G75" i="3" s="1"/>
  <c r="H75" i="3" s="1"/>
  <c r="Y75" i="3"/>
  <c r="Z75" i="3"/>
  <c r="AC75" i="3"/>
  <c r="AF75" i="3"/>
  <c r="AI75" i="3"/>
  <c r="AL75" i="3"/>
  <c r="M76" i="3"/>
  <c r="N76" i="3" s="1"/>
  <c r="S76" i="3"/>
  <c r="T76" i="3" s="1"/>
  <c r="J76" i="3"/>
  <c r="K76" i="3" s="1"/>
  <c r="L76" i="3" s="1"/>
  <c r="P76" i="3"/>
  <c r="Q76" i="3" s="1"/>
  <c r="W76" i="3"/>
  <c r="X76" i="3" s="1"/>
  <c r="Z76" i="3" s="1"/>
  <c r="Y76" i="3"/>
  <c r="AA76" i="3"/>
  <c r="AB76" i="3" s="1"/>
  <c r="AC76" i="3" s="1"/>
  <c r="AD76" i="3"/>
  <c r="AE76" i="3" s="1"/>
  <c r="AF76" i="3" s="1"/>
  <c r="AG76" i="3"/>
  <c r="AH76" i="3" s="1"/>
  <c r="AI76" i="3" s="1"/>
  <c r="AJ76" i="3"/>
  <c r="AK76" i="3" s="1"/>
  <c r="AL76" i="3" s="1"/>
  <c r="O77" i="3"/>
  <c r="A77" i="3" s="1"/>
  <c r="B77" i="3" s="1"/>
  <c r="U77" i="3"/>
  <c r="C77" i="3" s="1"/>
  <c r="D77" i="3" s="1"/>
  <c r="L77" i="3"/>
  <c r="R77" i="3"/>
  <c r="Y77" i="3"/>
  <c r="Z77" i="3"/>
  <c r="AC77" i="3"/>
  <c r="AF77" i="3"/>
  <c r="AI77" i="3"/>
  <c r="AL77" i="3"/>
  <c r="M78" i="3"/>
  <c r="N78" i="3" s="1"/>
  <c r="O78" i="3" s="1"/>
  <c r="S78" i="3"/>
  <c r="T78" i="3" s="1"/>
  <c r="J78" i="3"/>
  <c r="K78" i="3" s="1"/>
  <c r="P78" i="3"/>
  <c r="Q78" i="3" s="1"/>
  <c r="W78" i="3"/>
  <c r="X78" i="3" s="1"/>
  <c r="Z78" i="3" s="1"/>
  <c r="Y78" i="3"/>
  <c r="AA78" i="3"/>
  <c r="AB78" i="3" s="1"/>
  <c r="AC78" i="3" s="1"/>
  <c r="AD78" i="3"/>
  <c r="AE78" i="3" s="1"/>
  <c r="AF78" i="3" s="1"/>
  <c r="AG78" i="3"/>
  <c r="AH78" i="3" s="1"/>
  <c r="AI78" i="3" s="1"/>
  <c r="AJ78" i="3"/>
  <c r="AK78" i="3" s="1"/>
  <c r="AL78" i="3" s="1"/>
  <c r="O79" i="3"/>
  <c r="A79" i="3" s="1"/>
  <c r="B79" i="3" s="1"/>
  <c r="U79" i="3"/>
  <c r="C79" i="3" s="1"/>
  <c r="D79" i="3" s="1"/>
  <c r="L79" i="3"/>
  <c r="R79" i="3"/>
  <c r="Y79" i="3"/>
  <c r="Z79" i="3"/>
  <c r="AC79" i="3"/>
  <c r="AF79" i="3"/>
  <c r="AI79" i="3"/>
  <c r="AL79" i="3"/>
  <c r="M80" i="3"/>
  <c r="N80" i="3" s="1"/>
  <c r="S80" i="3"/>
  <c r="T80" i="3" s="1"/>
  <c r="C80" i="3" s="1"/>
  <c r="D80" i="3" s="1"/>
  <c r="J80" i="3"/>
  <c r="K80" i="3" s="1"/>
  <c r="P80" i="3"/>
  <c r="Q80" i="3" s="1"/>
  <c r="W80" i="3"/>
  <c r="X80" i="3" s="1"/>
  <c r="Z80" i="3" s="1"/>
  <c r="Y80" i="3"/>
  <c r="AA80" i="3"/>
  <c r="AB80" i="3" s="1"/>
  <c r="AC80" i="3" s="1"/>
  <c r="AD80" i="3"/>
  <c r="AE80" i="3" s="1"/>
  <c r="AF80" i="3" s="1"/>
  <c r="AG80" i="3"/>
  <c r="AH80" i="3" s="1"/>
  <c r="AI80" i="3" s="1"/>
  <c r="AJ80" i="3"/>
  <c r="AK80" i="3" s="1"/>
  <c r="AL80" i="3" s="1"/>
  <c r="O81" i="3"/>
  <c r="A81" i="3" s="1"/>
  <c r="B81" i="3" s="1"/>
  <c r="U81" i="3"/>
  <c r="C81" i="3" s="1"/>
  <c r="D81" i="3" s="1"/>
  <c r="L81" i="3"/>
  <c r="R81" i="3"/>
  <c r="Y81" i="3"/>
  <c r="Z81" i="3"/>
  <c r="AC81" i="3"/>
  <c r="AF81" i="3"/>
  <c r="AI81" i="3"/>
  <c r="AL81" i="3"/>
  <c r="M82" i="3"/>
  <c r="N82" i="3" s="1"/>
  <c r="S82" i="3"/>
  <c r="T82" i="3" s="1"/>
  <c r="C82" i="3" s="1"/>
  <c r="D82" i="3" s="1"/>
  <c r="J82" i="3"/>
  <c r="K82" i="3" s="1"/>
  <c r="P82" i="3"/>
  <c r="Q82" i="3" s="1"/>
  <c r="R82" i="3" s="1"/>
  <c r="W82" i="3"/>
  <c r="X82" i="3" s="1"/>
  <c r="Z82" i="3" s="1"/>
  <c r="Y82" i="3"/>
  <c r="AA82" i="3"/>
  <c r="AB82" i="3" s="1"/>
  <c r="AC82" i="3" s="1"/>
  <c r="AD82" i="3"/>
  <c r="AE82" i="3" s="1"/>
  <c r="AF82" i="3" s="1"/>
  <c r="AG82" i="3"/>
  <c r="AH82" i="3" s="1"/>
  <c r="AI82" i="3" s="1"/>
  <c r="AJ82" i="3"/>
  <c r="AK82" i="3" s="1"/>
  <c r="AL82" i="3" s="1"/>
  <c r="O83" i="3"/>
  <c r="A83" i="3" s="1"/>
  <c r="B83" i="3" s="1"/>
  <c r="U83" i="3"/>
  <c r="C83" i="3" s="1"/>
  <c r="D83" i="3" s="1"/>
  <c r="L83" i="3"/>
  <c r="R83" i="3"/>
  <c r="G83" i="3" s="1"/>
  <c r="H83" i="3" s="1"/>
  <c r="Y83" i="3"/>
  <c r="Z83" i="3"/>
  <c r="AC83" i="3"/>
  <c r="AF83" i="3"/>
  <c r="AI83" i="3"/>
  <c r="AL83" i="3"/>
  <c r="M84" i="3"/>
  <c r="N84" i="3" s="1"/>
  <c r="S84" i="3"/>
  <c r="T84" i="3" s="1"/>
  <c r="J84" i="3"/>
  <c r="K84" i="3" s="1"/>
  <c r="L84" i="3" s="1"/>
  <c r="P84" i="3"/>
  <c r="Q84" i="3" s="1"/>
  <c r="W84" i="3"/>
  <c r="X84" i="3" s="1"/>
  <c r="Z84" i="3" s="1"/>
  <c r="Y84" i="3"/>
  <c r="AA84" i="3"/>
  <c r="AB84" i="3" s="1"/>
  <c r="AC84" i="3" s="1"/>
  <c r="AD84" i="3"/>
  <c r="AE84" i="3" s="1"/>
  <c r="AF84" i="3" s="1"/>
  <c r="AG84" i="3"/>
  <c r="AH84" i="3" s="1"/>
  <c r="AI84" i="3" s="1"/>
  <c r="AJ84" i="3"/>
  <c r="AK84" i="3" s="1"/>
  <c r="AL84" i="3" s="1"/>
  <c r="O85" i="3"/>
  <c r="A85" i="3" s="1"/>
  <c r="B85" i="3" s="1"/>
  <c r="U85" i="3"/>
  <c r="C85" i="3" s="1"/>
  <c r="D85" i="3" s="1"/>
  <c r="L85" i="3"/>
  <c r="R85" i="3"/>
  <c r="G85" i="3" s="1"/>
  <c r="H85" i="3" s="1"/>
  <c r="Y85" i="3"/>
  <c r="Z85" i="3"/>
  <c r="AC85" i="3"/>
  <c r="AF85" i="3"/>
  <c r="AI85" i="3"/>
  <c r="AL85" i="3"/>
  <c r="M86" i="3"/>
  <c r="N86" i="3" s="1"/>
  <c r="S86" i="3"/>
  <c r="T86" i="3" s="1"/>
  <c r="J86" i="3"/>
  <c r="K86" i="3" s="1"/>
  <c r="P86" i="3"/>
  <c r="Q86" i="3" s="1"/>
  <c r="R86" i="3" s="1"/>
  <c r="W86" i="3"/>
  <c r="X86" i="3" s="1"/>
  <c r="Z86" i="3" s="1"/>
  <c r="Y86" i="3"/>
  <c r="AA86" i="3"/>
  <c r="AB86" i="3" s="1"/>
  <c r="AC86" i="3" s="1"/>
  <c r="AD86" i="3"/>
  <c r="AE86" i="3" s="1"/>
  <c r="AF86" i="3" s="1"/>
  <c r="AG86" i="3"/>
  <c r="AH86" i="3" s="1"/>
  <c r="AI86" i="3" s="1"/>
  <c r="AJ86" i="3"/>
  <c r="AK86" i="3" s="1"/>
  <c r="AL86" i="3" s="1"/>
  <c r="O87" i="3"/>
  <c r="A87" i="3" s="1"/>
  <c r="B87" i="3" s="1"/>
  <c r="U87" i="3"/>
  <c r="C87" i="3" s="1"/>
  <c r="D87" i="3" s="1"/>
  <c r="L87" i="3"/>
  <c r="R87" i="3"/>
  <c r="Y87" i="3"/>
  <c r="Z87" i="3"/>
  <c r="AC87" i="3"/>
  <c r="AF87" i="3"/>
  <c r="AI87" i="3"/>
  <c r="AL87" i="3"/>
  <c r="M88" i="3"/>
  <c r="N88" i="3" s="1"/>
  <c r="S88" i="3"/>
  <c r="T88" i="3" s="1"/>
  <c r="J88" i="3"/>
  <c r="K88" i="3" s="1"/>
  <c r="P88" i="3"/>
  <c r="Q88" i="3" s="1"/>
  <c r="W88" i="3"/>
  <c r="X88" i="3" s="1"/>
  <c r="Z88" i="3" s="1"/>
  <c r="Y88" i="3"/>
  <c r="AA88" i="3"/>
  <c r="AB88" i="3" s="1"/>
  <c r="AC88" i="3" s="1"/>
  <c r="AD88" i="3"/>
  <c r="AE88" i="3" s="1"/>
  <c r="AF88" i="3" s="1"/>
  <c r="AG88" i="3"/>
  <c r="AH88" i="3" s="1"/>
  <c r="AI88" i="3" s="1"/>
  <c r="AJ88" i="3"/>
  <c r="AK88" i="3" s="1"/>
  <c r="AL88" i="3" s="1"/>
  <c r="O89" i="3"/>
  <c r="A89" i="3" s="1"/>
  <c r="B89" i="3" s="1"/>
  <c r="U89" i="3"/>
  <c r="C89" i="3" s="1"/>
  <c r="D89" i="3" s="1"/>
  <c r="L89" i="3"/>
  <c r="R89" i="3"/>
  <c r="Y89" i="3"/>
  <c r="Z89" i="3"/>
  <c r="AC89" i="3"/>
  <c r="AF89" i="3"/>
  <c r="AI89" i="3"/>
  <c r="AL89" i="3"/>
  <c r="M90" i="3"/>
  <c r="N90" i="3" s="1"/>
  <c r="S90" i="3"/>
  <c r="T90" i="3" s="1"/>
  <c r="J90" i="3"/>
  <c r="K90" i="3" s="1"/>
  <c r="P90" i="3"/>
  <c r="Q90" i="3" s="1"/>
  <c r="R90" i="3" s="1"/>
  <c r="W90" i="3"/>
  <c r="X90" i="3" s="1"/>
  <c r="Z90" i="3" s="1"/>
  <c r="Y90" i="3"/>
  <c r="AA90" i="3"/>
  <c r="AB90" i="3" s="1"/>
  <c r="AC90" i="3" s="1"/>
  <c r="AD90" i="3"/>
  <c r="AE90" i="3" s="1"/>
  <c r="AF90" i="3" s="1"/>
  <c r="AG90" i="3"/>
  <c r="AH90" i="3" s="1"/>
  <c r="AI90" i="3" s="1"/>
  <c r="AJ90" i="3"/>
  <c r="AK90" i="3" s="1"/>
  <c r="AL90" i="3" s="1"/>
  <c r="O91" i="3"/>
  <c r="A91" i="3" s="1"/>
  <c r="B91" i="3" s="1"/>
  <c r="U91" i="3"/>
  <c r="C91" i="3" s="1"/>
  <c r="D91" i="3" s="1"/>
  <c r="L91" i="3"/>
  <c r="R91" i="3"/>
  <c r="Y91" i="3"/>
  <c r="Z91" i="3"/>
  <c r="AC91" i="3"/>
  <c r="AF91" i="3"/>
  <c r="AI91" i="3"/>
  <c r="AL91" i="3"/>
  <c r="M92" i="3"/>
  <c r="N92" i="3" s="1"/>
  <c r="S92" i="3"/>
  <c r="T92" i="3" s="1"/>
  <c r="C92" i="3" s="1"/>
  <c r="D92" i="3" s="1"/>
  <c r="J92" i="3"/>
  <c r="K92" i="3" s="1"/>
  <c r="P92" i="3"/>
  <c r="Q92" i="3"/>
  <c r="R92" i="3" s="1"/>
  <c r="W92" i="3"/>
  <c r="X92" i="3" s="1"/>
  <c r="Z92" i="3" s="1"/>
  <c r="Y92" i="3"/>
  <c r="AA92" i="3"/>
  <c r="AB92" i="3" s="1"/>
  <c r="AC92" i="3" s="1"/>
  <c r="AD92" i="3"/>
  <c r="AE92" i="3" s="1"/>
  <c r="AF92" i="3" s="1"/>
  <c r="AG92" i="3"/>
  <c r="AH92" i="3" s="1"/>
  <c r="AI92" i="3" s="1"/>
  <c r="AJ92" i="3"/>
  <c r="AK92" i="3" s="1"/>
  <c r="AL92" i="3" s="1"/>
  <c r="O93" i="3"/>
  <c r="A93" i="3" s="1"/>
  <c r="B93" i="3" s="1"/>
  <c r="U93" i="3"/>
  <c r="C93" i="3" s="1"/>
  <c r="D93" i="3" s="1"/>
  <c r="L93" i="3"/>
  <c r="R93" i="3"/>
  <c r="Y93" i="3"/>
  <c r="Z93" i="3"/>
  <c r="AC93" i="3"/>
  <c r="AF93" i="3"/>
  <c r="AI93" i="3"/>
  <c r="AL93" i="3"/>
  <c r="M94" i="3"/>
  <c r="N94" i="3" s="1"/>
  <c r="S94" i="3"/>
  <c r="T94" i="3" s="1"/>
  <c r="J94" i="3"/>
  <c r="K94" i="3" s="1"/>
  <c r="P94" i="3"/>
  <c r="Q94" i="3" s="1"/>
  <c r="R94" i="3" s="1"/>
  <c r="W94" i="3"/>
  <c r="X94" i="3" s="1"/>
  <c r="Z94" i="3" s="1"/>
  <c r="Y94" i="3"/>
  <c r="AA94" i="3"/>
  <c r="AB94" i="3" s="1"/>
  <c r="AC94" i="3" s="1"/>
  <c r="AD94" i="3"/>
  <c r="AE94" i="3" s="1"/>
  <c r="AF94" i="3" s="1"/>
  <c r="AG94" i="3"/>
  <c r="AH94" i="3" s="1"/>
  <c r="AI94" i="3" s="1"/>
  <c r="AJ94" i="3"/>
  <c r="AK94" i="3" s="1"/>
  <c r="AL94" i="3" s="1"/>
  <c r="O95" i="3"/>
  <c r="A95" i="3" s="1"/>
  <c r="B95" i="3" s="1"/>
  <c r="U95" i="3"/>
  <c r="C95" i="3" s="1"/>
  <c r="D95" i="3" s="1"/>
  <c r="L95" i="3"/>
  <c r="R95" i="3"/>
  <c r="Y95" i="3"/>
  <c r="Z95" i="3"/>
  <c r="AC95" i="3"/>
  <c r="AF95" i="3"/>
  <c r="AI95" i="3"/>
  <c r="AL95" i="3"/>
  <c r="M96" i="3"/>
  <c r="N96" i="3" s="1"/>
  <c r="S96" i="3"/>
  <c r="T96" i="3" s="1"/>
  <c r="J96" i="3"/>
  <c r="K96" i="3" s="1"/>
  <c r="L96" i="3" s="1"/>
  <c r="P96" i="3"/>
  <c r="Q96" i="3" s="1"/>
  <c r="W96" i="3"/>
  <c r="X96" i="3" s="1"/>
  <c r="Z96" i="3" s="1"/>
  <c r="Y96" i="3"/>
  <c r="AA96" i="3"/>
  <c r="AB96" i="3" s="1"/>
  <c r="AC96" i="3" s="1"/>
  <c r="AD96" i="3"/>
  <c r="AE96" i="3" s="1"/>
  <c r="AF96" i="3" s="1"/>
  <c r="AG96" i="3"/>
  <c r="AH96" i="3" s="1"/>
  <c r="AI96" i="3" s="1"/>
  <c r="AJ96" i="3"/>
  <c r="AK96" i="3" s="1"/>
  <c r="AL96" i="3" s="1"/>
  <c r="O97" i="3"/>
  <c r="A97" i="3" s="1"/>
  <c r="B97" i="3" s="1"/>
  <c r="U97" i="3"/>
  <c r="C97" i="3" s="1"/>
  <c r="D97" i="3" s="1"/>
  <c r="L97" i="3"/>
  <c r="R97" i="3"/>
  <c r="Y97" i="3"/>
  <c r="Z97" i="3"/>
  <c r="AC97" i="3"/>
  <c r="AF97" i="3"/>
  <c r="AI97" i="3"/>
  <c r="AL97" i="3"/>
  <c r="M98" i="3"/>
  <c r="N98" i="3" s="1"/>
  <c r="S98" i="3"/>
  <c r="T98" i="3" s="1"/>
  <c r="J98" i="3"/>
  <c r="K98" i="3" s="1"/>
  <c r="P98" i="3"/>
  <c r="Q98" i="3" s="1"/>
  <c r="R98" i="3" s="1"/>
  <c r="W98" i="3"/>
  <c r="X98" i="3" s="1"/>
  <c r="Z98" i="3" s="1"/>
  <c r="Y98" i="3"/>
  <c r="AA98" i="3"/>
  <c r="AB98" i="3" s="1"/>
  <c r="AC98" i="3" s="1"/>
  <c r="AD98" i="3"/>
  <c r="AE98" i="3" s="1"/>
  <c r="AF98" i="3" s="1"/>
  <c r="AG98" i="3"/>
  <c r="AH98" i="3" s="1"/>
  <c r="AI98" i="3" s="1"/>
  <c r="AJ98" i="3"/>
  <c r="AK98" i="3" s="1"/>
  <c r="AL98" i="3" s="1"/>
  <c r="O99" i="3"/>
  <c r="A99" i="3" s="1"/>
  <c r="B99" i="3" s="1"/>
  <c r="U99" i="3"/>
  <c r="C99" i="3" s="1"/>
  <c r="D99" i="3" s="1"/>
  <c r="L99" i="3"/>
  <c r="E99" i="3" s="1"/>
  <c r="F99" i="3" s="1"/>
  <c r="R99" i="3"/>
  <c r="Y99" i="3"/>
  <c r="Z99" i="3"/>
  <c r="AC99" i="3"/>
  <c r="AF99" i="3"/>
  <c r="AI99" i="3"/>
  <c r="AL99" i="3"/>
  <c r="M100" i="3"/>
  <c r="N100" i="3" s="1"/>
  <c r="S100" i="3"/>
  <c r="T100" i="3" s="1"/>
  <c r="J100" i="3"/>
  <c r="K100" i="3" s="1"/>
  <c r="P100" i="3"/>
  <c r="Q100" i="3" s="1"/>
  <c r="Y100" i="3"/>
  <c r="Z100" i="3"/>
  <c r="AA100" i="3"/>
  <c r="AB100" i="3" s="1"/>
  <c r="AC100" i="3" s="1"/>
  <c r="AD100" i="3"/>
  <c r="AE100" i="3" s="1"/>
  <c r="AF100" i="3" s="1"/>
  <c r="AG100" i="3"/>
  <c r="AH100" i="3" s="1"/>
  <c r="AI100" i="3" s="1"/>
  <c r="AJ100" i="3"/>
  <c r="AK100" i="3" s="1"/>
  <c r="AL100" i="3" s="1"/>
  <c r="O101" i="3"/>
  <c r="A101" i="3" s="1"/>
  <c r="B101" i="3" s="1"/>
  <c r="U101" i="3"/>
  <c r="C101" i="3" s="1"/>
  <c r="D101" i="3" s="1"/>
  <c r="L101" i="3"/>
  <c r="R101" i="3"/>
  <c r="Y101" i="3"/>
  <c r="Z101" i="3"/>
  <c r="AC101" i="3"/>
  <c r="AF101" i="3"/>
  <c r="AI101" i="3"/>
  <c r="AL101" i="3"/>
  <c r="C102" i="3"/>
  <c r="D102" i="3" s="1"/>
  <c r="L3" i="2"/>
  <c r="O80" i="2" s="1"/>
  <c r="R3" i="2"/>
  <c r="AE92" i="2" s="1"/>
  <c r="R173" i="2"/>
  <c r="I211" i="2" s="1"/>
  <c r="L236" i="2"/>
  <c r="R236" i="2"/>
  <c r="K292" i="2" s="1"/>
  <c r="L299" i="2"/>
  <c r="O376" i="2" s="1"/>
  <c r="R299" i="2"/>
  <c r="L469" i="2"/>
  <c r="M526" i="2" s="1"/>
  <c r="AP527" i="2" s="1"/>
  <c r="R469" i="2"/>
  <c r="L474" i="2" s="1"/>
  <c r="AI473" i="2" s="1"/>
  <c r="G73" i="3"/>
  <c r="H73" i="3" s="1"/>
  <c r="G220" i="3"/>
  <c r="H220" i="3" s="1"/>
  <c r="G336" i="3"/>
  <c r="H336" i="3" s="1"/>
  <c r="G427" i="3"/>
  <c r="H427" i="3" s="1"/>
  <c r="G452" i="3"/>
  <c r="H452" i="3" s="1"/>
  <c r="G368" i="3"/>
  <c r="H368" i="3" s="1"/>
  <c r="G149" i="3"/>
  <c r="H149" i="3" s="1"/>
  <c r="G154" i="3"/>
  <c r="H154" i="3" s="1"/>
  <c r="G253" i="3"/>
  <c r="H253" i="3" s="1"/>
  <c r="G275" i="3"/>
  <c r="H275" i="3" s="1"/>
  <c r="G299" i="3"/>
  <c r="H299" i="3" s="1"/>
  <c r="G331" i="3"/>
  <c r="H331" i="3" s="1"/>
  <c r="G370" i="3"/>
  <c r="H370" i="3" s="1"/>
  <c r="G391" i="3"/>
  <c r="H391" i="3" s="1"/>
  <c r="G447" i="3"/>
  <c r="H447" i="3" s="1"/>
  <c r="G477" i="3"/>
  <c r="H477" i="3" s="1"/>
  <c r="G219" i="3"/>
  <c r="H219" i="3" s="1"/>
  <c r="G251" i="3"/>
  <c r="H251" i="3" s="1"/>
  <c r="G308" i="3"/>
  <c r="H308" i="3" s="1"/>
  <c r="G389" i="3"/>
  <c r="H389" i="3" s="1"/>
  <c r="G428" i="3"/>
  <c r="H428" i="3" s="1"/>
  <c r="G469" i="3"/>
  <c r="H469" i="3" s="1"/>
  <c r="G460" i="3"/>
  <c r="H460" i="3" s="1"/>
  <c r="G179" i="3"/>
  <c r="H179" i="3" s="1"/>
  <c r="G217" i="3"/>
  <c r="H217" i="3" s="1"/>
  <c r="G317" i="3"/>
  <c r="H317" i="3" s="1"/>
  <c r="G337" i="3"/>
  <c r="H337" i="3" s="1"/>
  <c r="G357" i="3"/>
  <c r="H357" i="3" s="1"/>
  <c r="G386" i="3"/>
  <c r="H386" i="3" s="1"/>
  <c r="G409" i="3"/>
  <c r="H409" i="3" s="1"/>
  <c r="G421" i="3"/>
  <c r="H421" i="3" s="1"/>
  <c r="G432" i="3"/>
  <c r="H432" i="3" s="1"/>
  <c r="G445" i="3"/>
  <c r="H445" i="3" s="1"/>
  <c r="G467" i="3"/>
  <c r="H467" i="3" s="1"/>
  <c r="G236" i="3"/>
  <c r="H236" i="3" s="1"/>
  <c r="G296" i="3"/>
  <c r="H296" i="3" s="1"/>
  <c r="C286" i="3"/>
  <c r="D286" i="3" s="1"/>
  <c r="L288" i="3"/>
  <c r="L346" i="3"/>
  <c r="U428" i="3"/>
  <c r="R430" i="3"/>
  <c r="I240" i="4"/>
  <c r="I241" i="4" s="1"/>
  <c r="R230" i="3"/>
  <c r="R238" i="3"/>
  <c r="L366" i="3"/>
  <c r="R434" i="3"/>
  <c r="R48" i="3"/>
  <c r="G32" i="3"/>
  <c r="H32" i="3" s="1"/>
  <c r="R204" i="3"/>
  <c r="L218" i="3"/>
  <c r="U266" i="3"/>
  <c r="C266" i="3"/>
  <c r="D266" i="3" s="1"/>
  <c r="C276" i="3"/>
  <c r="D276" i="3" s="1"/>
  <c r="U276" i="3"/>
  <c r="L382" i="3"/>
  <c r="C416" i="3"/>
  <c r="D416" i="3" s="1"/>
  <c r="U416" i="3"/>
  <c r="U446" i="3"/>
  <c r="C446" i="3"/>
  <c r="D446" i="3" s="1"/>
  <c r="G450" i="3"/>
  <c r="H450" i="3" s="1"/>
  <c r="C214" i="3"/>
  <c r="D214" i="3" s="1"/>
  <c r="U214" i="3"/>
  <c r="L292" i="3"/>
  <c r="A454" i="3"/>
  <c r="B454" i="3" s="1"/>
  <c r="O454" i="3"/>
  <c r="O122" i="3"/>
  <c r="U148" i="3"/>
  <c r="L170" i="3"/>
  <c r="A294" i="3"/>
  <c r="B294" i="3" s="1"/>
  <c r="O294" i="3"/>
  <c r="O330" i="3"/>
  <c r="R462" i="3"/>
  <c r="C44" i="3"/>
  <c r="D44" i="3" s="1"/>
  <c r="A136" i="3"/>
  <c r="B136" i="3" s="1"/>
  <c r="O160" i="3"/>
  <c r="O180" i="3"/>
  <c r="A180" i="3"/>
  <c r="B180" i="3" s="1"/>
  <c r="U246" i="3"/>
  <c r="C246" i="3"/>
  <c r="D246" i="3" s="1"/>
  <c r="C256" i="3"/>
  <c r="D256" i="3" s="1"/>
  <c r="U256" i="3"/>
  <c r="R306" i="3"/>
  <c r="R310" i="3"/>
  <c r="U466" i="3"/>
  <c r="C466" i="3"/>
  <c r="D466" i="3" s="1"/>
  <c r="L207" i="4"/>
  <c r="AK207" i="4" s="1"/>
  <c r="C114" i="3"/>
  <c r="D114" i="3" s="1"/>
  <c r="C118" i="3"/>
  <c r="D118" i="3" s="1"/>
  <c r="O158" i="3"/>
  <c r="U178" i="3"/>
  <c r="L182" i="3"/>
  <c r="C210" i="3"/>
  <c r="D210" i="3" s="1"/>
  <c r="U210" i="3"/>
  <c r="L214" i="3"/>
  <c r="R286" i="3"/>
  <c r="R438" i="3"/>
  <c r="G438" i="3"/>
  <c r="H438" i="3" s="1"/>
  <c r="O452" i="3"/>
  <c r="U454" i="3"/>
  <c r="C454" i="3"/>
  <c r="D454" i="3" s="1"/>
  <c r="G466" i="3"/>
  <c r="H466" i="3" s="1"/>
  <c r="L32" i="3"/>
  <c r="A24" i="3"/>
  <c r="B24" i="3" s="1"/>
  <c r="C110" i="3"/>
  <c r="D110" i="3" s="1"/>
  <c r="C190" i="3"/>
  <c r="D190" i="3" s="1"/>
  <c r="U190" i="3"/>
  <c r="B204" i="3"/>
  <c r="O204" i="3"/>
  <c r="O306" i="3"/>
  <c r="L308" i="3"/>
  <c r="L354" i="3"/>
  <c r="O358" i="3"/>
  <c r="A358" i="3"/>
  <c r="B358" i="3" s="1"/>
  <c r="L374" i="3"/>
  <c r="R400" i="3"/>
  <c r="O444" i="3"/>
  <c r="A444" i="3"/>
  <c r="B444" i="3" s="1"/>
  <c r="R470" i="3"/>
  <c r="R474" i="3"/>
  <c r="G474" i="3"/>
  <c r="H474" i="3" s="1"/>
  <c r="C400" i="3"/>
  <c r="D400" i="3" s="1"/>
  <c r="O112" i="3"/>
  <c r="A112" i="3"/>
  <c r="B112" i="3" s="1"/>
  <c r="O114" i="3"/>
  <c r="R124" i="3"/>
  <c r="L146" i="3"/>
  <c r="R148" i="3"/>
  <c r="U154" i="3"/>
  <c r="U194" i="3"/>
  <c r="A208" i="3"/>
  <c r="B208" i="3" s="1"/>
  <c r="O208" i="3"/>
  <c r="R266" i="3"/>
  <c r="O304" i="3"/>
  <c r="A304" i="3"/>
  <c r="B304" i="3" s="1"/>
  <c r="R364" i="3"/>
  <c r="C374" i="3"/>
  <c r="D374" i="3" s="1"/>
  <c r="U374" i="3"/>
  <c r="L398" i="3"/>
  <c r="L406" i="3"/>
  <c r="R442" i="3"/>
  <c r="G442" i="3"/>
  <c r="H442" i="3" s="1"/>
  <c r="R446" i="3"/>
  <c r="B634" i="4"/>
  <c r="B635" i="4" s="1"/>
  <c r="A108" i="3"/>
  <c r="B108" i="3" s="1"/>
  <c r="R120" i="3"/>
  <c r="C158" i="3"/>
  <c r="D158" i="3" s="1"/>
  <c r="U206" i="3"/>
  <c r="C206" i="3"/>
  <c r="D206" i="3" s="1"/>
  <c r="C208" i="3"/>
  <c r="D208" i="3" s="1"/>
  <c r="U208" i="3"/>
  <c r="A238" i="3"/>
  <c r="B238" i="3" s="1"/>
  <c r="P492" i="4"/>
  <c r="J488" i="4" s="1"/>
  <c r="E492" i="4" s="1"/>
  <c r="AH492" i="4" s="1"/>
  <c r="AA237" i="4"/>
  <c r="AA243" i="4" s="1"/>
  <c r="U106" i="3"/>
  <c r="C106" i="3"/>
  <c r="D106" i="3" s="1"/>
  <c r="A126" i="3"/>
  <c r="B126" i="3" s="1"/>
  <c r="C126" i="3"/>
  <c r="D126" i="3" s="1"/>
  <c r="C170" i="3"/>
  <c r="D170" i="3" s="1"/>
  <c r="C172" i="3"/>
  <c r="D172" i="3" s="1"/>
  <c r="U172" i="3"/>
  <c r="A184" i="3"/>
  <c r="B184" i="3" s="1"/>
  <c r="O184" i="3"/>
  <c r="O186" i="3"/>
  <c r="A186" i="3"/>
  <c r="B186" i="3" s="1"/>
  <c r="U186" i="3"/>
  <c r="L190" i="3"/>
  <c r="R192" i="3"/>
  <c r="L206" i="3"/>
  <c r="G208" i="3"/>
  <c r="H208" i="3" s="1"/>
  <c r="B222" i="3"/>
  <c r="O246" i="3"/>
  <c r="A264" i="3"/>
  <c r="B264" i="3" s="1"/>
  <c r="A266" i="3"/>
  <c r="B266" i="3" s="1"/>
  <c r="O266" i="3"/>
  <c r="A286" i="3"/>
  <c r="B286" i="3" s="1"/>
  <c r="C316" i="3"/>
  <c r="D316" i="3" s="1"/>
  <c r="U316" i="3"/>
  <c r="R318" i="3"/>
  <c r="R326" i="3"/>
  <c r="A342" i="3"/>
  <c r="B342" i="3" s="1"/>
  <c r="U346" i="3"/>
  <c r="A360" i="3"/>
  <c r="B360" i="3" s="1"/>
  <c r="O360" i="3"/>
  <c r="C394" i="3"/>
  <c r="D394" i="3" s="1"/>
  <c r="U394" i="3"/>
  <c r="A438" i="3"/>
  <c r="B438" i="3" s="1"/>
  <c r="L440" i="3"/>
  <c r="L444" i="3"/>
  <c r="O446" i="3"/>
  <c r="C452" i="3"/>
  <c r="D452" i="3" s="1"/>
  <c r="U452" i="3"/>
  <c r="A466" i="3"/>
  <c r="B466" i="3" s="1"/>
  <c r="O466" i="3"/>
  <c r="L468" i="3"/>
  <c r="O472" i="3"/>
  <c r="A472" i="3"/>
  <c r="B472" i="3" s="1"/>
  <c r="R478" i="3"/>
  <c r="U480" i="3"/>
  <c r="C480" i="3"/>
  <c r="D480" i="3" s="1"/>
  <c r="C294" i="3"/>
  <c r="D294" i="3" s="1"/>
  <c r="C326" i="3"/>
  <c r="D326" i="3" s="1"/>
  <c r="L480" i="3"/>
  <c r="R330" i="3"/>
  <c r="L336" i="3"/>
  <c r="R342" i="3"/>
  <c r="O412" i="3"/>
  <c r="A412" i="3"/>
  <c r="B412" i="3" s="1"/>
  <c r="AB485" i="3"/>
  <c r="AB487" i="3" s="1"/>
  <c r="AA486" i="3" s="1"/>
  <c r="AA482" i="3"/>
  <c r="AB482" i="3" s="1"/>
  <c r="AC482" i="3" s="1"/>
  <c r="AE485" i="3"/>
  <c r="AD482" i="3"/>
  <c r="AE482" i="3" s="1"/>
  <c r="AF482" i="3" s="1"/>
  <c r="AH485" i="3"/>
  <c r="AG484" i="3" s="1"/>
  <c r="AH484" i="3" s="1"/>
  <c r="AI484" i="3" s="1"/>
  <c r="AI483" i="3"/>
  <c r="AG482" i="3"/>
  <c r="AH482" i="3" s="1"/>
  <c r="AI482" i="3" s="1"/>
  <c r="V485" i="3"/>
  <c r="Y485" i="3" s="1"/>
  <c r="Z483" i="3"/>
  <c r="Y483" i="3"/>
  <c r="AL483" i="3"/>
  <c r="U232" i="3"/>
  <c r="G332" i="3"/>
  <c r="H332" i="3" s="1"/>
  <c r="U432" i="3"/>
  <c r="R452" i="3"/>
  <c r="C458" i="3"/>
  <c r="D458" i="3" s="1"/>
  <c r="O470" i="3"/>
  <c r="O478" i="3"/>
  <c r="G338" i="3"/>
  <c r="H338" i="3" s="1"/>
  <c r="R338" i="3"/>
  <c r="E332" i="3"/>
  <c r="F332" i="3" s="1"/>
  <c r="L332" i="3"/>
  <c r="J639" i="4"/>
  <c r="J640" i="4" s="1"/>
  <c r="J641" i="4" s="1"/>
  <c r="J642" i="4" s="1"/>
  <c r="P638" i="4"/>
  <c r="P564" i="4"/>
  <c r="J560" i="4" s="1"/>
  <c r="E564" i="4" s="1"/>
  <c r="AH564" i="4" s="1"/>
  <c r="I203" i="4"/>
  <c r="J202" i="4"/>
  <c r="J203" i="4" s="1"/>
  <c r="P201" i="4"/>
  <c r="P207" i="4" s="1"/>
  <c r="AB201" i="4" s="1"/>
  <c r="AB207" i="4" s="1"/>
  <c r="A220" i="3"/>
  <c r="B220" i="3" s="1"/>
  <c r="C222" i="3"/>
  <c r="D222" i="3" s="1"/>
  <c r="U240" i="3"/>
  <c r="G250" i="3"/>
  <c r="H250" i="3" s="1"/>
  <c r="O250" i="3"/>
  <c r="O258" i="3"/>
  <c r="U268" i="3"/>
  <c r="A280" i="3"/>
  <c r="B280" i="3" s="1"/>
  <c r="U288" i="3"/>
  <c r="O298" i="3"/>
  <c r="O318" i="3"/>
  <c r="U362" i="3"/>
  <c r="A370" i="3"/>
  <c r="B370" i="3" s="1"/>
  <c r="O376" i="3"/>
  <c r="U382" i="3"/>
  <c r="G388" i="3"/>
  <c r="H388" i="3" s="1"/>
  <c r="O430" i="3"/>
  <c r="O450" i="3"/>
  <c r="A456" i="3"/>
  <c r="B456" i="3" s="1"/>
  <c r="O458" i="3"/>
  <c r="U468" i="3"/>
  <c r="K239" i="4"/>
  <c r="K240" i="4" s="1"/>
  <c r="M207" i="4"/>
  <c r="AM207" i="4" s="1"/>
  <c r="U160" i="3" l="1"/>
  <c r="C160" i="3"/>
  <c r="D160" i="3" s="1"/>
  <c r="G162" i="3"/>
  <c r="H162" i="3" s="1"/>
  <c r="R162" i="3"/>
  <c r="K261" i="4"/>
  <c r="P57" i="4"/>
  <c r="P58" i="4" s="1"/>
  <c r="P64" i="4" s="1"/>
  <c r="V58" i="4" s="1"/>
  <c r="V64" i="4" s="1"/>
  <c r="O142" i="3"/>
  <c r="J130" i="4"/>
  <c r="J131" i="4" s="1"/>
  <c r="J132" i="4" s="1"/>
  <c r="A40" i="3"/>
  <c r="B40" i="3" s="1"/>
  <c r="J322" i="4"/>
  <c r="J323" i="4" s="1"/>
  <c r="J324" i="4" s="1"/>
  <c r="J325" i="4" s="1"/>
  <c r="O222" i="3"/>
  <c r="O44" i="3"/>
  <c r="A210" i="3"/>
  <c r="B210" i="3" s="1"/>
  <c r="O172" i="3"/>
  <c r="A166" i="3"/>
  <c r="B166" i="3" s="1"/>
  <c r="U138" i="3"/>
  <c r="J67" i="4"/>
  <c r="O57" i="4"/>
  <c r="K57" i="4"/>
  <c r="K58" i="4" s="1"/>
  <c r="O150" i="3"/>
  <c r="C136" i="3"/>
  <c r="D136" i="3" s="1"/>
  <c r="U134" i="3"/>
  <c r="U30" i="3"/>
  <c r="AI485" i="3"/>
  <c r="J720" i="4"/>
  <c r="J577" i="4"/>
  <c r="AI207" i="4"/>
  <c r="J176" i="4"/>
  <c r="L176" i="4" s="1"/>
  <c r="M176" i="4" s="1"/>
  <c r="U52" i="3"/>
  <c r="J415" i="4"/>
  <c r="L208" i="4"/>
  <c r="L67" i="4"/>
  <c r="M67" i="4" s="1"/>
  <c r="P600" i="4"/>
  <c r="J596" i="4" s="1"/>
  <c r="E600" i="4" s="1"/>
  <c r="AH600" i="4" s="1"/>
  <c r="P710" i="4"/>
  <c r="P711" i="4" s="1"/>
  <c r="O639" i="4"/>
  <c r="P674" i="4"/>
  <c r="P675" i="4" s="1"/>
  <c r="P676" i="4" s="1"/>
  <c r="AI365" i="4"/>
  <c r="AK365" i="4" s="1"/>
  <c r="AI424" i="4"/>
  <c r="O16" i="3"/>
  <c r="B197" i="4"/>
  <c r="B198" i="4" s="1"/>
  <c r="L609" i="4"/>
  <c r="M609" i="4" s="1"/>
  <c r="J576" i="4"/>
  <c r="L576" i="4" s="1"/>
  <c r="M576" i="4" s="1"/>
  <c r="L501" i="4"/>
  <c r="L343" i="4"/>
  <c r="M343" i="4" s="1"/>
  <c r="O130" i="4"/>
  <c r="O136" i="4" s="1"/>
  <c r="U130" i="4" s="1"/>
  <c r="U54" i="3"/>
  <c r="M79" i="4"/>
  <c r="M80" i="4" s="1"/>
  <c r="M81" i="4" s="1"/>
  <c r="M82" i="4" s="1"/>
  <c r="M83" i="4" s="1"/>
  <c r="U122" i="3"/>
  <c r="R160" i="3"/>
  <c r="V201" i="4"/>
  <c r="V207" i="4" s="1"/>
  <c r="U202" i="3"/>
  <c r="K289" i="2"/>
  <c r="O194" i="3"/>
  <c r="K710" i="4"/>
  <c r="K711" i="4" s="1"/>
  <c r="K712" i="4" s="1"/>
  <c r="K713" i="4" s="1"/>
  <c r="K714" i="4" s="1"/>
  <c r="K674" i="4"/>
  <c r="Q674" i="4" s="1"/>
  <c r="Q680" i="4" s="1"/>
  <c r="J648" i="4"/>
  <c r="L648" i="4" s="1"/>
  <c r="U66" i="3"/>
  <c r="C66" i="3"/>
  <c r="D66" i="3" s="1"/>
  <c r="U204" i="3"/>
  <c r="C204" i="3"/>
  <c r="D204" i="3" s="1"/>
  <c r="A406" i="3"/>
  <c r="B406" i="3" s="1"/>
  <c r="O406" i="3"/>
  <c r="C320" i="3"/>
  <c r="D320" i="3" s="1"/>
  <c r="U320" i="3"/>
  <c r="O348" i="3"/>
  <c r="J417" i="4"/>
  <c r="L417" i="4" s="1"/>
  <c r="M417" i="4" s="1"/>
  <c r="A202" i="3"/>
  <c r="B202" i="3" s="1"/>
  <c r="U180" i="3"/>
  <c r="U336" i="3"/>
  <c r="A398" i="3"/>
  <c r="B398" i="3" s="1"/>
  <c r="J613" i="4"/>
  <c r="L613" i="4" s="1"/>
  <c r="M613" i="4" s="1"/>
  <c r="O603" i="4"/>
  <c r="O609" i="4" s="1"/>
  <c r="AA603" i="4" s="1"/>
  <c r="AA609" i="4" s="1"/>
  <c r="L244" i="4"/>
  <c r="M244" i="4" s="1"/>
  <c r="J238" i="4"/>
  <c r="J239" i="4" s="1"/>
  <c r="J210" i="4"/>
  <c r="L210" i="4" s="1"/>
  <c r="M210" i="4" s="1"/>
  <c r="L100" i="4"/>
  <c r="M100" i="4" s="1"/>
  <c r="A378" i="3"/>
  <c r="B378" i="3" s="1"/>
  <c r="P237" i="4"/>
  <c r="A366" i="3"/>
  <c r="B366" i="3" s="1"/>
  <c r="O168" i="3"/>
  <c r="A106" i="3"/>
  <c r="B106" i="3" s="1"/>
  <c r="AK162" i="2"/>
  <c r="K68" i="4"/>
  <c r="J68" i="4" s="1"/>
  <c r="L68" i="4" s="1"/>
  <c r="M68" i="4" s="1"/>
  <c r="U82" i="3"/>
  <c r="U184" i="3"/>
  <c r="L237" i="4"/>
  <c r="U228" i="3"/>
  <c r="G206" i="3"/>
  <c r="H206" i="3" s="1"/>
  <c r="K626" i="4"/>
  <c r="J282" i="4"/>
  <c r="L282" i="4" s="1"/>
  <c r="M282" i="4" s="1"/>
  <c r="M208" i="4"/>
  <c r="A192" i="3"/>
  <c r="B192" i="3" s="1"/>
  <c r="J44" i="2"/>
  <c r="O216" i="3"/>
  <c r="U142" i="3"/>
  <c r="J66" i="4"/>
  <c r="L66" i="4" s="1"/>
  <c r="M66" i="4" s="1"/>
  <c r="A198" i="3"/>
  <c r="B198" i="3" s="1"/>
  <c r="Q57" i="4"/>
  <c r="M188" i="4"/>
  <c r="A28" i="3"/>
  <c r="B28" i="3" s="1"/>
  <c r="U80" i="3"/>
  <c r="A214" i="3"/>
  <c r="B214" i="3" s="1"/>
  <c r="P608" i="4"/>
  <c r="AB602" i="4" s="1"/>
  <c r="AB608" i="4" s="1"/>
  <c r="AP207" i="4"/>
  <c r="P135" i="4"/>
  <c r="O352" i="3"/>
  <c r="A32" i="3"/>
  <c r="B32" i="3" s="1"/>
  <c r="O32" i="3"/>
  <c r="J610" i="4"/>
  <c r="L610" i="4" s="1"/>
  <c r="M610" i="4" s="1"/>
  <c r="A162" i="3"/>
  <c r="B162" i="3" s="1"/>
  <c r="O162" i="3"/>
  <c r="P530" i="4"/>
  <c r="P536" i="4" s="1"/>
  <c r="J531" i="4"/>
  <c r="A48" i="3"/>
  <c r="B48" i="3" s="1"/>
  <c r="O48" i="3"/>
  <c r="K562" i="4"/>
  <c r="P562" i="4"/>
  <c r="J558" i="4" s="1"/>
  <c r="E562" i="4" s="1"/>
  <c r="AH562" i="4" s="1"/>
  <c r="AS207" i="4"/>
  <c r="L57" i="4"/>
  <c r="L58" i="4" s="1"/>
  <c r="L59" i="4" s="1"/>
  <c r="L60" i="4" s="1"/>
  <c r="L61" i="4" s="1"/>
  <c r="P63" i="4"/>
  <c r="V57" i="4" s="1"/>
  <c r="V63" i="4" s="1"/>
  <c r="U48" i="3"/>
  <c r="J418" i="4"/>
  <c r="L418" i="4" s="1"/>
  <c r="M418" i="4" s="1"/>
  <c r="P8" i="7"/>
  <c r="Q8" i="7" s="1"/>
  <c r="R8" i="7" s="1"/>
  <c r="O310" i="3"/>
  <c r="J245" i="4"/>
  <c r="L245" i="4" s="1"/>
  <c r="M245" i="4" s="1"/>
  <c r="AQ207" i="4"/>
  <c r="J175" i="4"/>
  <c r="L175" i="4" s="1"/>
  <c r="M175" i="4" s="1"/>
  <c r="I58" i="4"/>
  <c r="I59" i="4" s="1"/>
  <c r="I60" i="4" s="1"/>
  <c r="I61" i="4" s="1"/>
  <c r="J482" i="3"/>
  <c r="K482" i="3" s="1"/>
  <c r="L482" i="3" s="1"/>
  <c r="L681" i="4"/>
  <c r="M681" i="4" s="1"/>
  <c r="L645" i="4"/>
  <c r="J611" i="4"/>
  <c r="L611" i="4" s="1"/>
  <c r="M611" i="4" s="1"/>
  <c r="J603" i="4"/>
  <c r="J604" i="4" s="1"/>
  <c r="L537" i="4"/>
  <c r="M537" i="4" s="1"/>
  <c r="AA536" i="4"/>
  <c r="R6" i="3"/>
  <c r="C6" i="3"/>
  <c r="D6" i="3" s="1"/>
  <c r="B233" i="4"/>
  <c r="B234" i="4" s="1"/>
  <c r="D233" i="4"/>
  <c r="AG233" i="4" s="1"/>
  <c r="C60" i="3"/>
  <c r="D60" i="3" s="1"/>
  <c r="U60" i="3"/>
  <c r="C38" i="3"/>
  <c r="D38" i="3" s="1"/>
  <c r="U38" i="3"/>
  <c r="K94" i="4"/>
  <c r="Q93" i="4"/>
  <c r="Q99" i="4" s="1"/>
  <c r="L93" i="4"/>
  <c r="M93" i="4" s="1"/>
  <c r="M94" i="4" s="1"/>
  <c r="Q58" i="4"/>
  <c r="Q64" i="4" s="1"/>
  <c r="AC58" i="4" s="1"/>
  <c r="AC64" i="4" s="1"/>
  <c r="K59" i="4"/>
  <c r="L600" i="4"/>
  <c r="R600" i="4" s="1"/>
  <c r="L596" i="4" s="1"/>
  <c r="G600" i="4" s="1"/>
  <c r="AJ600" i="4" s="1"/>
  <c r="Q600" i="4"/>
  <c r="K596" i="4" s="1"/>
  <c r="F600" i="4" s="1"/>
  <c r="AI600" i="4" s="1"/>
  <c r="O256" i="3"/>
  <c r="A256" i="3"/>
  <c r="B256" i="3" s="1"/>
  <c r="U306" i="3"/>
  <c r="C306" i="3"/>
  <c r="D306" i="3" s="1"/>
  <c r="R237" i="4"/>
  <c r="R243" i="4" s="1"/>
  <c r="X237" i="4" s="1"/>
  <c r="X243" i="4" s="1"/>
  <c r="L241" i="2"/>
  <c r="AE241" i="2" s="1"/>
  <c r="O12" i="3"/>
  <c r="A78" i="3"/>
  <c r="B78" i="3" s="1"/>
  <c r="I190" i="4"/>
  <c r="M190" i="4" s="1"/>
  <c r="C42" i="3"/>
  <c r="D42" i="3" s="1"/>
  <c r="J646" i="4"/>
  <c r="L646" i="4" s="1"/>
  <c r="M646" i="4" s="1"/>
  <c r="J574" i="4"/>
  <c r="L574" i="4" s="1"/>
  <c r="M574" i="4" s="1"/>
  <c r="J502" i="4"/>
  <c r="L502" i="4" s="1"/>
  <c r="M502" i="4" s="1"/>
  <c r="I259" i="4"/>
  <c r="I260" i="4" s="1"/>
  <c r="O238" i="4"/>
  <c r="O239" i="4" s="1"/>
  <c r="J212" i="4"/>
  <c r="L212" i="4" s="1"/>
  <c r="M212" i="4" s="1"/>
  <c r="J173" i="4"/>
  <c r="L173" i="4" s="1"/>
  <c r="M173" i="4" s="1"/>
  <c r="AA135" i="4"/>
  <c r="P93" i="4"/>
  <c r="P99" i="4" s="1"/>
  <c r="V93" i="4" s="1"/>
  <c r="V99" i="4" s="1"/>
  <c r="O334" i="3"/>
  <c r="A334" i="3"/>
  <c r="B334" i="3" s="1"/>
  <c r="AR207" i="4"/>
  <c r="P59" i="4"/>
  <c r="P60" i="4" s="1"/>
  <c r="AB489" i="3"/>
  <c r="AH487" i="3"/>
  <c r="AH489" i="3" s="1"/>
  <c r="AH491" i="3" s="1"/>
  <c r="AI201" i="4"/>
  <c r="P202" i="4"/>
  <c r="P208" i="4" s="1"/>
  <c r="V202" i="4" s="1"/>
  <c r="V208" i="4" s="1"/>
  <c r="AP356" i="4"/>
  <c r="AQ356" i="4" s="1"/>
  <c r="AR356" i="4" s="1"/>
  <c r="Q710" i="4"/>
  <c r="Q716" i="4" s="1"/>
  <c r="AC710" i="4" s="1"/>
  <c r="AC716" i="4" s="1"/>
  <c r="AT355" i="4"/>
  <c r="AU355" i="4" s="1"/>
  <c r="D706" i="4"/>
  <c r="AG706" i="4" s="1"/>
  <c r="P716" i="4"/>
  <c r="J575" i="4"/>
  <c r="L575" i="4" s="1"/>
  <c r="M575" i="4" s="1"/>
  <c r="J538" i="4"/>
  <c r="L538" i="4" s="1"/>
  <c r="M538" i="4" s="1"/>
  <c r="K530" i="4"/>
  <c r="Q530" i="4" s="1"/>
  <c r="Q536" i="4" s="1"/>
  <c r="O494" i="4"/>
  <c r="O500" i="4" s="1"/>
  <c r="AA494" i="4" s="1"/>
  <c r="AA500" i="4" s="1"/>
  <c r="L281" i="4"/>
  <c r="M281" i="4" s="1"/>
  <c r="L136" i="4"/>
  <c r="M136" i="4" s="1"/>
  <c r="AA130" i="4"/>
  <c r="AA136" i="4" s="1"/>
  <c r="L64" i="4"/>
  <c r="AB486" i="3"/>
  <c r="AC486" i="3" s="1"/>
  <c r="L710" i="4"/>
  <c r="M710" i="4" s="1"/>
  <c r="A36" i="3"/>
  <c r="B36" i="3" s="1"/>
  <c r="Q237" i="4"/>
  <c r="M648" i="4"/>
  <c r="M645" i="4"/>
  <c r="K602" i="4"/>
  <c r="L602" i="4" s="1"/>
  <c r="L577" i="4"/>
  <c r="M577" i="4" s="1"/>
  <c r="J539" i="4"/>
  <c r="J505" i="4"/>
  <c r="L505" i="4" s="1"/>
  <c r="M505" i="4" s="1"/>
  <c r="M501" i="4"/>
  <c r="K406" i="4"/>
  <c r="K407" i="4" s="1"/>
  <c r="K408" i="4" s="1"/>
  <c r="D331" i="4"/>
  <c r="AG331" i="4" s="1"/>
  <c r="K273" i="4"/>
  <c r="U136" i="4"/>
  <c r="J94" i="4"/>
  <c r="J95" i="4" s="1"/>
  <c r="J96" i="4" s="1"/>
  <c r="J97" i="4" s="1"/>
  <c r="N484" i="3"/>
  <c r="O484" i="3" s="1"/>
  <c r="A484" i="3" s="1"/>
  <c r="B484" i="3" s="1"/>
  <c r="H7" i="5"/>
  <c r="G366" i="3"/>
  <c r="H366" i="3" s="1"/>
  <c r="J484" i="3"/>
  <c r="K484" i="3" s="1"/>
  <c r="J488" i="3"/>
  <c r="AR17" i="3"/>
  <c r="J65" i="4"/>
  <c r="L65" i="4" s="1"/>
  <c r="M65" i="4" s="1"/>
  <c r="A228" i="3"/>
  <c r="B228" i="3" s="1"/>
  <c r="L483" i="3"/>
  <c r="R34" i="3"/>
  <c r="A6" i="3"/>
  <c r="B6" i="3" s="1"/>
  <c r="I642" i="4"/>
  <c r="A72" i="3"/>
  <c r="B72" i="3" s="1"/>
  <c r="O72" i="3"/>
  <c r="K531" i="4"/>
  <c r="Q531" i="4" s="1"/>
  <c r="Q537" i="4" s="1"/>
  <c r="W531" i="4" s="1"/>
  <c r="W537" i="4" s="1"/>
  <c r="L530" i="4"/>
  <c r="AO201" i="4"/>
  <c r="AC530" i="4"/>
  <c r="AC536" i="4" s="1"/>
  <c r="W530" i="4"/>
  <c r="W536" i="4" s="1"/>
  <c r="AK413" i="4"/>
  <c r="M412" i="4"/>
  <c r="AM413" i="4" s="1"/>
  <c r="R76" i="3"/>
  <c r="G76" i="3"/>
  <c r="H76" i="3" s="1"/>
  <c r="I204" i="4"/>
  <c r="I205" i="4" s="1"/>
  <c r="R312" i="2"/>
  <c r="T401" i="2"/>
  <c r="J331" i="2"/>
  <c r="T407" i="2"/>
  <c r="T359" i="2"/>
  <c r="U429" i="2"/>
  <c r="L304" i="2"/>
  <c r="AI303" i="2" s="1"/>
  <c r="R388" i="2"/>
  <c r="X388" i="2"/>
  <c r="A64" i="3"/>
  <c r="B64" i="3" s="1"/>
  <c r="A52" i="3"/>
  <c r="B52" i="3" s="1"/>
  <c r="O52" i="3"/>
  <c r="K627" i="4"/>
  <c r="L626" i="4"/>
  <c r="U201" i="4"/>
  <c r="U207" i="4" s="1"/>
  <c r="AA201" i="4"/>
  <c r="AA207" i="4" s="1"/>
  <c r="K324" i="2"/>
  <c r="AD327" i="2" s="1"/>
  <c r="L400" i="2"/>
  <c r="W352" i="2"/>
  <c r="L422" i="2"/>
  <c r="W422" i="2"/>
  <c r="L303" i="2"/>
  <c r="AC303" i="2" s="1"/>
  <c r="O458" i="2"/>
  <c r="W400" i="2"/>
  <c r="M312" i="2"/>
  <c r="AC313" i="2" s="1"/>
  <c r="M340" i="2"/>
  <c r="AJ341" i="2" s="1"/>
  <c r="L43" i="4"/>
  <c r="K79" i="4"/>
  <c r="K80" i="4" s="1"/>
  <c r="K81" i="4" s="1"/>
  <c r="K82" i="4" s="1"/>
  <c r="K83" i="4" s="1"/>
  <c r="K44" i="4"/>
  <c r="K45" i="4" s="1"/>
  <c r="K46" i="4" s="1"/>
  <c r="K47" i="4" s="1"/>
  <c r="J409" i="4"/>
  <c r="O90" i="3"/>
  <c r="A90" i="3"/>
  <c r="B90" i="3" s="1"/>
  <c r="O640" i="4"/>
  <c r="O641" i="4" s="1"/>
  <c r="AO639" i="4"/>
  <c r="O645" i="4"/>
  <c r="AA639" i="4" s="1"/>
  <c r="AA645" i="4" s="1"/>
  <c r="C156" i="3"/>
  <c r="D156" i="3" s="1"/>
  <c r="U156" i="3"/>
  <c r="U56" i="3"/>
  <c r="C56" i="3"/>
  <c r="D56" i="3" s="1"/>
  <c r="C26" i="3"/>
  <c r="D26" i="3" s="1"/>
  <c r="U26" i="3"/>
  <c r="L697" i="4"/>
  <c r="K698" i="4"/>
  <c r="J683" i="4"/>
  <c r="L683" i="4" s="1"/>
  <c r="M683" i="4" s="1"/>
  <c r="L492" i="4"/>
  <c r="Q492" i="4"/>
  <c r="K488" i="4" s="1"/>
  <c r="F492" i="4" s="1"/>
  <c r="AI492" i="4" s="1"/>
  <c r="O190" i="3"/>
  <c r="A190" i="3"/>
  <c r="B190" i="3" s="1"/>
  <c r="C216" i="3"/>
  <c r="D216" i="3" s="1"/>
  <c r="U216" i="3"/>
  <c r="AF485" i="3"/>
  <c r="AE487" i="3"/>
  <c r="AD484" i="3"/>
  <c r="AE484" i="3" s="1"/>
  <c r="AF484" i="3" s="1"/>
  <c r="J458" i="2"/>
  <c r="U76" i="3"/>
  <c r="C76" i="3"/>
  <c r="D76" i="3" s="1"/>
  <c r="O716" i="4"/>
  <c r="O711" i="4"/>
  <c r="O718" i="4" s="1"/>
  <c r="L672" i="4"/>
  <c r="R672" i="4" s="1"/>
  <c r="L668" i="4" s="1"/>
  <c r="G672" i="4" s="1"/>
  <c r="AJ672" i="4" s="1"/>
  <c r="Q672" i="4"/>
  <c r="K668" i="4" s="1"/>
  <c r="F672" i="4" s="1"/>
  <c r="AI672" i="4" s="1"/>
  <c r="Q564" i="4"/>
  <c r="K560" i="4" s="1"/>
  <c r="F564" i="4" s="1"/>
  <c r="AI564" i="4" s="1"/>
  <c r="L564" i="4"/>
  <c r="M564" i="4" s="1"/>
  <c r="S564" i="4" s="1"/>
  <c r="M560" i="4" s="1"/>
  <c r="H564" i="4" s="1"/>
  <c r="AK564" i="4" s="1"/>
  <c r="I554" i="4"/>
  <c r="M553" i="4"/>
  <c r="L539" i="4"/>
  <c r="M539" i="4" s="1"/>
  <c r="O244" i="4"/>
  <c r="D598" i="4"/>
  <c r="AG598" i="4" s="1"/>
  <c r="B598" i="4"/>
  <c r="B599" i="4" s="1"/>
  <c r="K722" i="4"/>
  <c r="J722" i="4" s="1"/>
  <c r="L722" i="4" s="1"/>
  <c r="M722" i="4" s="1"/>
  <c r="J721" i="4"/>
  <c r="L721" i="4" s="1"/>
  <c r="M721" i="4" s="1"/>
  <c r="L352" i="2"/>
  <c r="AL355" i="2" s="1"/>
  <c r="O74" i="3"/>
  <c r="O450" i="2"/>
  <c r="A76" i="3"/>
  <c r="B76" i="3" s="1"/>
  <c r="O76" i="3"/>
  <c r="C28" i="3"/>
  <c r="D28" i="3" s="1"/>
  <c r="U28" i="3"/>
  <c r="J504" i="4"/>
  <c r="L504" i="4" s="1"/>
  <c r="M504" i="4" s="1"/>
  <c r="AK342" i="4"/>
  <c r="AR342" i="4"/>
  <c r="C354" i="3"/>
  <c r="D354" i="3" s="1"/>
  <c r="U354" i="3"/>
  <c r="AM342" i="4"/>
  <c r="AS342" i="4"/>
  <c r="M388" i="2"/>
  <c r="AP389" i="2" s="1"/>
  <c r="AB58" i="4"/>
  <c r="AB64" i="4" s="1"/>
  <c r="R57" i="4"/>
  <c r="R63" i="4" s="1"/>
  <c r="CD868" i="4"/>
  <c r="CD869" i="4" s="1"/>
  <c r="L718" i="4"/>
  <c r="M718" i="4" s="1"/>
  <c r="B670" i="4"/>
  <c r="B671" i="4" s="1"/>
  <c r="D670" i="4"/>
  <c r="AG670" i="4" s="1"/>
  <c r="J649" i="4"/>
  <c r="L649" i="4" s="1"/>
  <c r="M649" i="4" s="1"/>
  <c r="K644" i="4"/>
  <c r="U602" i="4"/>
  <c r="U608" i="4" s="1"/>
  <c r="AA602" i="4"/>
  <c r="AA608" i="4" s="1"/>
  <c r="I496" i="4"/>
  <c r="I497" i="4" s="1"/>
  <c r="AA273" i="4"/>
  <c r="AA279" i="4" s="1"/>
  <c r="U273" i="4"/>
  <c r="U279" i="4" s="1"/>
  <c r="L720" i="4"/>
  <c r="M720" i="4" s="1"/>
  <c r="O675" i="4"/>
  <c r="O681" i="4" s="1"/>
  <c r="O531" i="4"/>
  <c r="O537" i="4" s="1"/>
  <c r="I532" i="4"/>
  <c r="AJ342" i="4"/>
  <c r="AQ342" i="4"/>
  <c r="O202" i="4"/>
  <c r="O203" i="4" s="1"/>
  <c r="R526" i="2"/>
  <c r="O644" i="4"/>
  <c r="U638" i="4" s="1"/>
  <c r="U644" i="4" s="1"/>
  <c r="AO638" i="4"/>
  <c r="I604" i="4"/>
  <c r="J503" i="4"/>
  <c r="L503" i="4" s="1"/>
  <c r="M503" i="4" s="1"/>
  <c r="J283" i="4"/>
  <c r="L283" i="4" s="1"/>
  <c r="M283" i="4" s="1"/>
  <c r="J137" i="4"/>
  <c r="L137" i="4" s="1"/>
  <c r="M137" i="4" s="1"/>
  <c r="O131" i="4"/>
  <c r="I132" i="4"/>
  <c r="I133" i="4" s="1"/>
  <c r="R498" i="2"/>
  <c r="J719" i="4"/>
  <c r="L719" i="4" s="1"/>
  <c r="M719" i="4" s="1"/>
  <c r="L573" i="4"/>
  <c r="M573" i="4" s="1"/>
  <c r="L414" i="4"/>
  <c r="M414" i="4" s="1"/>
  <c r="AO406" i="4"/>
  <c r="O413" i="4"/>
  <c r="U406" i="4" s="1"/>
  <c r="U413" i="4" s="1"/>
  <c r="K102" i="4"/>
  <c r="K103" i="4" s="1"/>
  <c r="K104" i="4" s="1"/>
  <c r="J104" i="4" s="1"/>
  <c r="L104" i="4" s="1"/>
  <c r="M104" i="4" s="1"/>
  <c r="J101" i="4"/>
  <c r="L101" i="4" s="1"/>
  <c r="M101" i="4" s="1"/>
  <c r="AA93" i="4"/>
  <c r="AA99" i="4" s="1"/>
  <c r="U93" i="4"/>
  <c r="U99" i="4" s="1"/>
  <c r="A346" i="3"/>
  <c r="B346" i="3" s="1"/>
  <c r="O346" i="3"/>
  <c r="Q63" i="4"/>
  <c r="W57" i="4" s="1"/>
  <c r="W63" i="4" s="1"/>
  <c r="J483" i="2"/>
  <c r="AO207" i="4"/>
  <c r="AO413" i="4"/>
  <c r="AP342" i="4"/>
  <c r="AP413" i="4"/>
  <c r="I676" i="4"/>
  <c r="I677" i="4" s="1"/>
  <c r="AP644" i="4"/>
  <c r="I276" i="4"/>
  <c r="I277" i="4" s="1"/>
  <c r="J494" i="4"/>
  <c r="P494" i="4" s="1"/>
  <c r="P500" i="4" s="1"/>
  <c r="P406" i="4"/>
  <c r="K189" i="4"/>
  <c r="K129" i="4"/>
  <c r="I117" i="4"/>
  <c r="P273" i="4"/>
  <c r="P279" i="4" s="1"/>
  <c r="U342" i="3"/>
  <c r="O382" i="3"/>
  <c r="U392" i="3"/>
  <c r="C392" i="3"/>
  <c r="D392" i="3" s="1"/>
  <c r="C376" i="3"/>
  <c r="D376" i="3" s="1"/>
  <c r="U376" i="3"/>
  <c r="O362" i="3"/>
  <c r="C372" i="3"/>
  <c r="D372" i="3" s="1"/>
  <c r="C472" i="3"/>
  <c r="D472" i="3" s="1"/>
  <c r="U472" i="3"/>
  <c r="CB868" i="4"/>
  <c r="CB869" i="4" s="1"/>
  <c r="J541" i="4"/>
  <c r="L541" i="4" s="1"/>
  <c r="M541" i="4" s="1"/>
  <c r="J285" i="4"/>
  <c r="L285" i="4" s="1"/>
  <c r="M285" i="4" s="1"/>
  <c r="U129" i="4"/>
  <c r="U135" i="4" s="1"/>
  <c r="C434" i="3"/>
  <c r="D434" i="3" s="1"/>
  <c r="K516" i="4"/>
  <c r="K517" i="4" s="1"/>
  <c r="K518" i="4" s="1"/>
  <c r="K519" i="4" s="1"/>
  <c r="K520" i="4" s="1"/>
  <c r="L480" i="4"/>
  <c r="J393" i="4"/>
  <c r="J394" i="4" s="1"/>
  <c r="J395" i="4" s="1"/>
  <c r="J396" i="4" s="1"/>
  <c r="L7" i="5"/>
  <c r="O416" i="3"/>
  <c r="A416" i="3"/>
  <c r="B416" i="3" s="1"/>
  <c r="O274" i="4"/>
  <c r="O281" i="4" s="1"/>
  <c r="J211" i="4"/>
  <c r="M64" i="4"/>
  <c r="A314" i="3"/>
  <c r="B314" i="3" s="1"/>
  <c r="O314" i="3"/>
  <c r="M482" i="3"/>
  <c r="N482" i="3" s="1"/>
  <c r="O482" i="3" s="1"/>
  <c r="A482" i="3" s="1"/>
  <c r="B482" i="3" s="1"/>
  <c r="O483" i="3"/>
  <c r="A483" i="3" s="1"/>
  <c r="B483" i="3" s="1"/>
  <c r="U366" i="3"/>
  <c r="E302" i="3"/>
  <c r="F302" i="3" s="1"/>
  <c r="E305" i="3"/>
  <c r="F305" i="3" s="1"/>
  <c r="E240" i="3"/>
  <c r="F240" i="3" s="1"/>
  <c r="E97" i="3"/>
  <c r="F97" i="3" s="1"/>
  <c r="E63" i="3"/>
  <c r="F63" i="3" s="1"/>
  <c r="E45" i="3"/>
  <c r="F45" i="3" s="1"/>
  <c r="E307" i="3"/>
  <c r="F307" i="3" s="1"/>
  <c r="E359" i="3"/>
  <c r="F359" i="3" s="1"/>
  <c r="E397" i="3"/>
  <c r="F397" i="3" s="1"/>
  <c r="E399" i="3"/>
  <c r="F399" i="3" s="1"/>
  <c r="E479" i="3"/>
  <c r="F479" i="3" s="1"/>
  <c r="E67" i="3"/>
  <c r="F67" i="3" s="1"/>
  <c r="E220" i="3"/>
  <c r="F220" i="3" s="1"/>
  <c r="E166" i="3"/>
  <c r="F166" i="3" s="1"/>
  <c r="E101" i="3"/>
  <c r="F101" i="3" s="1"/>
  <c r="E141" i="3"/>
  <c r="F141" i="3" s="1"/>
  <c r="E296" i="3"/>
  <c r="F296" i="3" s="1"/>
  <c r="C72" i="3"/>
  <c r="D72" i="3" s="1"/>
  <c r="U72" i="3"/>
  <c r="C14" i="3"/>
  <c r="D14" i="3" s="1"/>
  <c r="U14" i="3"/>
  <c r="K598" i="4"/>
  <c r="P598" i="4"/>
  <c r="J594" i="4" s="1"/>
  <c r="E598" i="4" s="1"/>
  <c r="AH598" i="4" s="1"/>
  <c r="D402" i="4"/>
  <c r="AG402" i="4" s="1"/>
  <c r="B402" i="4"/>
  <c r="B403" i="4" s="1"/>
  <c r="AO335" i="4"/>
  <c r="O342" i="4"/>
  <c r="U335" i="4" s="1"/>
  <c r="L279" i="4"/>
  <c r="P274" i="4"/>
  <c r="D13" i="5"/>
  <c r="F13" i="5" s="1"/>
  <c r="F11" i="5"/>
  <c r="O110" i="3"/>
  <c r="A110" i="3"/>
  <c r="B110" i="3" s="1"/>
  <c r="R218" i="3"/>
  <c r="G218" i="3"/>
  <c r="H218" i="3" s="1"/>
  <c r="C238" i="3"/>
  <c r="D238" i="3" s="1"/>
  <c r="U238" i="3"/>
  <c r="R18" i="3"/>
  <c r="G18" i="3"/>
  <c r="H18" i="3" s="1"/>
  <c r="AA674" i="4"/>
  <c r="AA680" i="4" s="1"/>
  <c r="U674" i="4"/>
  <c r="U680" i="4" s="1"/>
  <c r="L392" i="4"/>
  <c r="K393" i="4"/>
  <c r="AI202" i="4"/>
  <c r="AP202" i="4"/>
  <c r="V487" i="3"/>
  <c r="AI487" i="3" s="1"/>
  <c r="M638" i="4"/>
  <c r="L639" i="4"/>
  <c r="R710" i="4"/>
  <c r="L711" i="4"/>
  <c r="R100" i="3"/>
  <c r="G100" i="3"/>
  <c r="H100" i="3" s="1"/>
  <c r="O98" i="3"/>
  <c r="A98" i="3"/>
  <c r="B98" i="3" s="1"/>
  <c r="A94" i="3"/>
  <c r="B94" i="3" s="1"/>
  <c r="O94" i="3"/>
  <c r="I713" i="4"/>
  <c r="O712" i="4"/>
  <c r="O719" i="4" s="1"/>
  <c r="AA566" i="4"/>
  <c r="AA572" i="4" s="1"/>
  <c r="U566" i="4"/>
  <c r="U572" i="4" s="1"/>
  <c r="AQ413" i="4"/>
  <c r="AJ413" i="4"/>
  <c r="I339" i="4"/>
  <c r="Q201" i="4"/>
  <c r="L201" i="4"/>
  <c r="K202" i="4"/>
  <c r="K95" i="4"/>
  <c r="K241" i="4"/>
  <c r="Q711" i="4"/>
  <c r="P680" i="4"/>
  <c r="A156" i="3"/>
  <c r="B156" i="3" s="1"/>
  <c r="O124" i="3"/>
  <c r="O20" i="3"/>
  <c r="W710" i="4"/>
  <c r="W716" i="4" s="1"/>
  <c r="W58" i="4"/>
  <c r="W64" i="4" s="1"/>
  <c r="M600" i="4"/>
  <c r="S600" i="4" s="1"/>
  <c r="M596" i="4" s="1"/>
  <c r="H600" i="4" s="1"/>
  <c r="AK600" i="4" s="1"/>
  <c r="O278" i="3"/>
  <c r="AR413" i="4"/>
  <c r="O174" i="3"/>
  <c r="J344" i="4"/>
  <c r="L344" i="4" s="1"/>
  <c r="M344" i="4" s="1"/>
  <c r="J246" i="4"/>
  <c r="L246" i="4" s="1"/>
  <c r="M246" i="4" s="1"/>
  <c r="AP638" i="4"/>
  <c r="P644" i="4"/>
  <c r="AI638" i="4"/>
  <c r="C100" i="3"/>
  <c r="D100" i="3" s="1"/>
  <c r="U100" i="3"/>
  <c r="C98" i="3"/>
  <c r="D98" i="3" s="1"/>
  <c r="U98" i="3"/>
  <c r="M516" i="4"/>
  <c r="M517" i="4" s="1"/>
  <c r="M518" i="4" s="1"/>
  <c r="M519" i="4" s="1"/>
  <c r="M520" i="4" s="1"/>
  <c r="M481" i="4"/>
  <c r="M482" i="4" s="1"/>
  <c r="M483" i="4" s="1"/>
  <c r="M484" i="4" s="1"/>
  <c r="L321" i="4"/>
  <c r="K322" i="4"/>
  <c r="J240" i="4"/>
  <c r="U162" i="3"/>
  <c r="C162" i="3"/>
  <c r="D162" i="3" s="1"/>
  <c r="U234" i="3"/>
  <c r="C234" i="3"/>
  <c r="D234" i="3" s="1"/>
  <c r="C308" i="3"/>
  <c r="D308" i="3" s="1"/>
  <c r="U308" i="3"/>
  <c r="O400" i="3"/>
  <c r="A400" i="3"/>
  <c r="B400" i="3" s="1"/>
  <c r="O676" i="4"/>
  <c r="O682" i="4" s="1"/>
  <c r="K675" i="4"/>
  <c r="K139" i="4"/>
  <c r="J138" i="4"/>
  <c r="L138" i="4" s="1"/>
  <c r="M138" i="4" s="1"/>
  <c r="AR638" i="4"/>
  <c r="R644" i="4"/>
  <c r="R250" i="2"/>
  <c r="I280" i="2"/>
  <c r="I274" i="2"/>
  <c r="V262" i="2"/>
  <c r="L250" i="2"/>
  <c r="AE252" i="2" s="1"/>
  <c r="L262" i="2"/>
  <c r="R262" i="2"/>
  <c r="I277" i="2"/>
  <c r="O86" i="3"/>
  <c r="A86" i="3"/>
  <c r="B86" i="3" s="1"/>
  <c r="O56" i="3"/>
  <c r="A56" i="3"/>
  <c r="B56" i="3" s="1"/>
  <c r="A50" i="3"/>
  <c r="B50" i="3" s="1"/>
  <c r="O50" i="3"/>
  <c r="I568" i="4"/>
  <c r="O567" i="4"/>
  <c r="O573" i="4" s="1"/>
  <c r="J337" i="4"/>
  <c r="K248" i="4"/>
  <c r="J248" i="4" s="1"/>
  <c r="L248" i="4" s="1"/>
  <c r="M248" i="4" s="1"/>
  <c r="J247" i="4"/>
  <c r="L247" i="4" s="1"/>
  <c r="M247" i="4" s="1"/>
  <c r="J347" i="4"/>
  <c r="L347" i="4" s="1"/>
  <c r="M347" i="4" s="1"/>
  <c r="AB202" i="4"/>
  <c r="AB208" i="4" s="1"/>
  <c r="J204" i="4"/>
  <c r="O63" i="4"/>
  <c r="A18" i="3"/>
  <c r="B18" i="3" s="1"/>
  <c r="J682" i="4"/>
  <c r="L682" i="4" s="1"/>
  <c r="M682" i="4" s="1"/>
  <c r="O292" i="3"/>
  <c r="D269" i="4"/>
  <c r="AG269" i="4" s="1"/>
  <c r="AR291" i="2"/>
  <c r="C112" i="3"/>
  <c r="D112" i="3" s="1"/>
  <c r="K684" i="4"/>
  <c r="K685" i="4" s="1"/>
  <c r="J685" i="4" s="1"/>
  <c r="L685" i="4" s="1"/>
  <c r="M685" i="4" s="1"/>
  <c r="J345" i="4"/>
  <c r="L345" i="4" s="1"/>
  <c r="M345" i="4" s="1"/>
  <c r="J340" i="2"/>
  <c r="T353" i="2"/>
  <c r="J376" i="2"/>
  <c r="J388" i="2"/>
  <c r="AE388" i="2"/>
  <c r="U423" i="2"/>
  <c r="U441" i="2"/>
  <c r="T458" i="2"/>
  <c r="J325" i="2"/>
  <c r="X340" i="2"/>
  <c r="AK458" i="2"/>
  <c r="J312" i="2"/>
  <c r="R340" i="2"/>
  <c r="T376" i="2"/>
  <c r="T413" i="2"/>
  <c r="U435" i="2"/>
  <c r="AC458" i="2"/>
  <c r="A54" i="3"/>
  <c r="B54" i="3" s="1"/>
  <c r="O54" i="3"/>
  <c r="P603" i="4"/>
  <c r="P609" i="4" s="1"/>
  <c r="P566" i="4"/>
  <c r="P572" i="4" s="1"/>
  <c r="K566" i="4"/>
  <c r="J567" i="4"/>
  <c r="J532" i="4"/>
  <c r="I408" i="4"/>
  <c r="O407" i="4"/>
  <c r="AP201" i="4"/>
  <c r="L415" i="4"/>
  <c r="M415" i="4" s="1"/>
  <c r="J346" i="4"/>
  <c r="L346" i="4" s="1"/>
  <c r="M346" i="4" s="1"/>
  <c r="J284" i="4"/>
  <c r="L284" i="4" s="1"/>
  <c r="M284" i="4" s="1"/>
  <c r="L211" i="4"/>
  <c r="M211" i="4" s="1"/>
  <c r="L240" i="2"/>
  <c r="Z241" i="2" s="1"/>
  <c r="K274" i="2"/>
  <c r="AC277" i="2" s="1"/>
  <c r="X289" i="2"/>
  <c r="L289" i="2"/>
  <c r="K250" i="2"/>
  <c r="Z252" i="2" s="1"/>
  <c r="K262" i="2"/>
  <c r="AD264" i="2" s="1"/>
  <c r="O92" i="3"/>
  <c r="A92" i="3"/>
  <c r="B92" i="3" s="1"/>
  <c r="K639" i="4"/>
  <c r="Q638" i="4"/>
  <c r="AA274" i="4"/>
  <c r="AA281" i="4" s="1"/>
  <c r="U274" i="4"/>
  <c r="U281" i="4" s="1"/>
  <c r="U165" i="4"/>
  <c r="U171" i="4" s="1"/>
  <c r="AA165" i="4"/>
  <c r="AA171" i="4" s="1"/>
  <c r="P639" i="4"/>
  <c r="AA335" i="4"/>
  <c r="AA342" i="4" s="1"/>
  <c r="E48" i="3"/>
  <c r="F48" i="3" s="1"/>
  <c r="L48" i="3"/>
  <c r="L235" i="4"/>
  <c r="R235" i="4" s="1"/>
  <c r="L231" i="4" s="1"/>
  <c r="G235" i="4" s="1"/>
  <c r="AJ235" i="4" s="1"/>
  <c r="Q235" i="4"/>
  <c r="K231" i="4" s="1"/>
  <c r="F235" i="4" s="1"/>
  <c r="AI235" i="4" s="1"/>
  <c r="O94" i="4"/>
  <c r="O100" i="4" s="1"/>
  <c r="I95" i="4"/>
  <c r="R187" i="2"/>
  <c r="O368" i="2"/>
  <c r="AH373" i="2" s="1"/>
  <c r="J612" i="4"/>
  <c r="L612" i="4" s="1"/>
  <c r="M612" i="4" s="1"/>
  <c r="U530" i="4"/>
  <c r="U536" i="4" s="1"/>
  <c r="P271" i="4"/>
  <c r="J267" i="4" s="1"/>
  <c r="E271" i="4" s="1"/>
  <c r="AH271" i="4" s="1"/>
  <c r="L172" i="4"/>
  <c r="M172" i="4" s="1"/>
  <c r="C24" i="3"/>
  <c r="D24" i="3" s="1"/>
  <c r="U24" i="3"/>
  <c r="A14" i="3"/>
  <c r="B14" i="3" s="1"/>
  <c r="O14" i="3"/>
  <c r="K708" i="4"/>
  <c r="P708" i="4"/>
  <c r="J704" i="4" s="1"/>
  <c r="E708" i="4" s="1"/>
  <c r="AH708" i="4" s="1"/>
  <c r="I625" i="4"/>
  <c r="I696" i="4"/>
  <c r="I697" i="4" s="1"/>
  <c r="P335" i="4"/>
  <c r="P336" i="4" s="1"/>
  <c r="J351" i="4"/>
  <c r="J352" i="4" s="1"/>
  <c r="K335" i="4"/>
  <c r="Q271" i="4"/>
  <c r="K267" i="4" s="1"/>
  <c r="F271" i="4" s="1"/>
  <c r="AI271" i="4" s="1"/>
  <c r="L271" i="4"/>
  <c r="R271" i="4" s="1"/>
  <c r="L267" i="4" s="1"/>
  <c r="G271" i="4" s="1"/>
  <c r="AJ271" i="4" s="1"/>
  <c r="J647" i="4"/>
  <c r="L647" i="4" s="1"/>
  <c r="M647" i="4" s="1"/>
  <c r="J540" i="4"/>
  <c r="L540" i="4" s="1"/>
  <c r="M540" i="4" s="1"/>
  <c r="J416" i="4"/>
  <c r="L416" i="4" s="1"/>
  <c r="M416" i="4" s="1"/>
  <c r="O336" i="4"/>
  <c r="J209" i="4"/>
  <c r="L209" i="4" s="1"/>
  <c r="M209" i="4" s="1"/>
  <c r="O166" i="4"/>
  <c r="O172" i="4" s="1"/>
  <c r="I167" i="4"/>
  <c r="K165" i="4"/>
  <c r="J166" i="4"/>
  <c r="P165" i="4"/>
  <c r="P171" i="4" s="1"/>
  <c r="A234" i="3"/>
  <c r="B234" i="3" s="1"/>
  <c r="O234" i="3"/>
  <c r="U318" i="3"/>
  <c r="C318" i="3"/>
  <c r="D318" i="3" s="1"/>
  <c r="O10" i="3"/>
  <c r="AO644" i="4"/>
  <c r="AO342" i="4"/>
  <c r="D161" i="4"/>
  <c r="AG161" i="4" s="1"/>
  <c r="F9" i="5"/>
  <c r="O232" i="3"/>
  <c r="A232" i="3"/>
  <c r="B232" i="3" s="1"/>
  <c r="J174" i="4"/>
  <c r="L174" i="4" s="1"/>
  <c r="M174" i="4" s="1"/>
  <c r="J103" i="4"/>
  <c r="L103" i="4" s="1"/>
  <c r="M103" i="4" s="1"/>
  <c r="U226" i="3"/>
  <c r="C226" i="3"/>
  <c r="D226" i="3" s="1"/>
  <c r="O230" i="3"/>
  <c r="A230" i="3"/>
  <c r="B230" i="3" s="1"/>
  <c r="U280" i="3"/>
  <c r="C280" i="3"/>
  <c r="D280" i="3" s="1"/>
  <c r="O282" i="3"/>
  <c r="A282" i="3"/>
  <c r="B282" i="3" s="1"/>
  <c r="A290" i="3"/>
  <c r="B290" i="3" s="1"/>
  <c r="O290" i="3"/>
  <c r="U230" i="3"/>
  <c r="C230" i="3"/>
  <c r="D230" i="3" s="1"/>
  <c r="A268" i="3"/>
  <c r="B268" i="3" s="1"/>
  <c r="O268" i="3"/>
  <c r="U332" i="3"/>
  <c r="C332" i="3"/>
  <c r="D332" i="3" s="1"/>
  <c r="U398" i="3"/>
  <c r="C398" i="3"/>
  <c r="D398" i="3" s="1"/>
  <c r="G406" i="3"/>
  <c r="H406" i="3" s="1"/>
  <c r="R406" i="3"/>
  <c r="C422" i="3"/>
  <c r="D422" i="3" s="1"/>
  <c r="U422" i="3"/>
  <c r="O440" i="3"/>
  <c r="A440" i="3"/>
  <c r="B440" i="3" s="1"/>
  <c r="N489" i="3"/>
  <c r="M486" i="3"/>
  <c r="N486" i="3" s="1"/>
  <c r="O486" i="3" s="1"/>
  <c r="A486" i="3" s="1"/>
  <c r="B486" i="3" s="1"/>
  <c r="I487" i="3"/>
  <c r="O487" i="3" s="1"/>
  <c r="A487" i="3" s="1"/>
  <c r="B487" i="3" s="1"/>
  <c r="L485" i="3"/>
  <c r="E485" i="3" s="1"/>
  <c r="F485" i="3" s="1"/>
  <c r="O485" i="3"/>
  <c r="A485" i="3" s="1"/>
  <c r="B485" i="3" s="1"/>
  <c r="F17" i="5"/>
  <c r="C242" i="3"/>
  <c r="D242" i="3" s="1"/>
  <c r="C252" i="3"/>
  <c r="D252" i="3" s="1"/>
  <c r="O322" i="3"/>
  <c r="A374" i="3"/>
  <c r="B374" i="3" s="1"/>
  <c r="A402" i="3"/>
  <c r="B402" i="3" s="1"/>
  <c r="C442" i="3"/>
  <c r="D442" i="3" s="1"/>
  <c r="O242" i="3"/>
  <c r="A242" i="3"/>
  <c r="B242" i="3" s="1"/>
  <c r="C292" i="3"/>
  <c r="D292" i="3" s="1"/>
  <c r="U292" i="3"/>
  <c r="U358" i="3"/>
  <c r="C358" i="3"/>
  <c r="D358" i="3" s="1"/>
  <c r="C364" i="3"/>
  <c r="D364" i="3" s="1"/>
  <c r="U364" i="3"/>
  <c r="C414" i="3"/>
  <c r="D414" i="3" s="1"/>
  <c r="U414" i="3"/>
  <c r="C330" i="3"/>
  <c r="D330" i="3" s="1"/>
  <c r="U330" i="3"/>
  <c r="U388" i="3"/>
  <c r="C388" i="3"/>
  <c r="D388" i="3" s="1"/>
  <c r="E204" i="3"/>
  <c r="F204" i="3" s="1"/>
  <c r="C378" i="3"/>
  <c r="D378" i="3" s="1"/>
  <c r="O372" i="3"/>
  <c r="A372" i="3"/>
  <c r="B372" i="3" s="1"/>
  <c r="U244" i="3"/>
  <c r="U254" i="3"/>
  <c r="C304" i="3"/>
  <c r="D304" i="3" s="1"/>
  <c r="U370" i="3"/>
  <c r="A426" i="3"/>
  <c r="B426" i="3" s="1"/>
  <c r="A468" i="3"/>
  <c r="B468" i="3" s="1"/>
  <c r="O422" i="3"/>
  <c r="A422" i="3"/>
  <c r="B422" i="3" s="1"/>
  <c r="U444" i="3"/>
  <c r="C444" i="3"/>
  <c r="D444" i="3" s="1"/>
  <c r="C348" i="3"/>
  <c r="D348" i="3" s="1"/>
  <c r="R362" i="3"/>
  <c r="U404" i="3"/>
  <c r="C406" i="3"/>
  <c r="D406" i="3" s="1"/>
  <c r="U418" i="3"/>
  <c r="J486" i="3"/>
  <c r="K486" i="3" s="1"/>
  <c r="L486" i="3" s="1"/>
  <c r="X485" i="3"/>
  <c r="W482" i="3"/>
  <c r="X482" i="3" s="1"/>
  <c r="Z482" i="3" s="1"/>
  <c r="T485" i="3"/>
  <c r="U483" i="3"/>
  <c r="C483" i="3" s="1"/>
  <c r="D483" i="3" s="1"/>
  <c r="K482" i="2"/>
  <c r="AD485" i="2" s="1"/>
  <c r="W510" i="2"/>
  <c r="M498" i="2"/>
  <c r="AJ499" i="2" s="1"/>
  <c r="L510" i="2"/>
  <c r="L473" i="2"/>
  <c r="AC473" i="2" s="1"/>
  <c r="X526" i="2"/>
  <c r="T517" i="2"/>
  <c r="X498" i="2"/>
  <c r="T511" i="2"/>
  <c r="J498" i="2"/>
  <c r="AE526" i="2"/>
  <c r="J526" i="2"/>
  <c r="J489" i="2"/>
  <c r="R92" i="2"/>
  <c r="T117" i="2"/>
  <c r="AC162" i="2"/>
  <c r="T162" i="2"/>
  <c r="U133" i="2"/>
  <c r="T111" i="2"/>
  <c r="X44" i="2"/>
  <c r="R44" i="2"/>
  <c r="R16" i="2"/>
  <c r="U127" i="2"/>
  <c r="I214" i="2"/>
  <c r="AR25" i="3"/>
  <c r="E162" i="3"/>
  <c r="F162" i="3" s="1"/>
  <c r="E25" i="3"/>
  <c r="F25" i="3" s="1"/>
  <c r="E154" i="3"/>
  <c r="F154" i="3" s="1"/>
  <c r="E248" i="3"/>
  <c r="F248" i="3" s="1"/>
  <c r="E258" i="3"/>
  <c r="F258" i="3" s="1"/>
  <c r="E282" i="3"/>
  <c r="F282" i="3" s="1"/>
  <c r="E450" i="3"/>
  <c r="F450" i="3" s="1"/>
  <c r="E451" i="3"/>
  <c r="F451" i="3" s="1"/>
  <c r="E102" i="3"/>
  <c r="F102" i="3" s="1"/>
  <c r="E334" i="3"/>
  <c r="F334" i="3" s="1"/>
  <c r="E22" i="3"/>
  <c r="F22" i="3" s="1"/>
  <c r="E62" i="3"/>
  <c r="F62" i="3" s="1"/>
  <c r="E89" i="3"/>
  <c r="F89" i="3" s="1"/>
  <c r="E57" i="3"/>
  <c r="F57" i="3" s="1"/>
  <c r="E39" i="3"/>
  <c r="F39" i="3" s="1"/>
  <c r="E9" i="3"/>
  <c r="F9" i="3" s="1"/>
  <c r="E125" i="3"/>
  <c r="F125" i="3" s="1"/>
  <c r="E145" i="3"/>
  <c r="F145" i="3" s="1"/>
  <c r="E148" i="3"/>
  <c r="F148" i="3" s="1"/>
  <c r="E169" i="3"/>
  <c r="F169" i="3" s="1"/>
  <c r="E225" i="3"/>
  <c r="F225" i="3" s="1"/>
  <c r="E238" i="3"/>
  <c r="F238" i="3" s="1"/>
  <c r="E239" i="3"/>
  <c r="F239" i="3" s="1"/>
  <c r="E242" i="3"/>
  <c r="F242" i="3" s="1"/>
  <c r="E317" i="3"/>
  <c r="F317" i="3" s="1"/>
  <c r="E319" i="3"/>
  <c r="F319" i="3" s="1"/>
  <c r="E322" i="3"/>
  <c r="F322" i="3" s="1"/>
  <c r="E325" i="3"/>
  <c r="F325" i="3" s="1"/>
  <c r="E349" i="3"/>
  <c r="F349" i="3" s="1"/>
  <c r="E361" i="3"/>
  <c r="F361" i="3" s="1"/>
  <c r="E405" i="3"/>
  <c r="F405" i="3" s="1"/>
  <c r="E407" i="3"/>
  <c r="F407" i="3" s="1"/>
  <c r="E425" i="3"/>
  <c r="F425" i="3" s="1"/>
  <c r="E457" i="3"/>
  <c r="F457" i="3" s="1"/>
  <c r="E356" i="3"/>
  <c r="F356" i="3" s="1"/>
  <c r="E14" i="3"/>
  <c r="F14" i="3" s="1"/>
  <c r="E105" i="3"/>
  <c r="F105" i="3" s="1"/>
  <c r="E155" i="3"/>
  <c r="F155" i="3" s="1"/>
  <c r="E167" i="3"/>
  <c r="F167" i="3" s="1"/>
  <c r="E331" i="3"/>
  <c r="F331" i="3" s="1"/>
  <c r="E401" i="3"/>
  <c r="F401" i="3" s="1"/>
  <c r="E421" i="3"/>
  <c r="F421" i="3" s="1"/>
  <c r="E435" i="3"/>
  <c r="F435" i="3" s="1"/>
  <c r="E453" i="3"/>
  <c r="F453" i="3" s="1"/>
  <c r="E256" i="3"/>
  <c r="F256" i="3" s="1"/>
  <c r="E228" i="3"/>
  <c r="F228" i="3" s="1"/>
  <c r="E42" i="3"/>
  <c r="F42" i="3" s="1"/>
  <c r="E142" i="3"/>
  <c r="F142" i="3" s="1"/>
  <c r="E16" i="3"/>
  <c r="F16" i="3" s="1"/>
  <c r="E374" i="3"/>
  <c r="F374" i="3" s="1"/>
  <c r="E354" i="3"/>
  <c r="F354" i="3" s="1"/>
  <c r="E214" i="3"/>
  <c r="F214" i="3" s="1"/>
  <c r="E32" i="3"/>
  <c r="F32" i="3" s="1"/>
  <c r="E31" i="3"/>
  <c r="F31" i="3" s="1"/>
  <c r="E17" i="3"/>
  <c r="F17" i="3" s="1"/>
  <c r="E4" i="3"/>
  <c r="F4" i="3" s="1"/>
  <c r="E109" i="3"/>
  <c r="F109" i="3" s="1"/>
  <c r="E121" i="3"/>
  <c r="F121" i="3" s="1"/>
  <c r="E189" i="3"/>
  <c r="F189" i="3" s="1"/>
  <c r="E246" i="3"/>
  <c r="F246" i="3" s="1"/>
  <c r="E251" i="3"/>
  <c r="F251" i="3" s="1"/>
  <c r="E253" i="3"/>
  <c r="F253" i="3" s="1"/>
  <c r="E261" i="3"/>
  <c r="F261" i="3" s="1"/>
  <c r="E262" i="3"/>
  <c r="F262" i="3" s="1"/>
  <c r="E263" i="3"/>
  <c r="F263" i="3" s="1"/>
  <c r="E273" i="3"/>
  <c r="F273" i="3" s="1"/>
  <c r="E289" i="3"/>
  <c r="F289" i="3" s="1"/>
  <c r="E290" i="3"/>
  <c r="F290" i="3" s="1"/>
  <c r="E327" i="3"/>
  <c r="F327" i="3" s="1"/>
  <c r="E341" i="3"/>
  <c r="F341" i="3" s="1"/>
  <c r="E385" i="3"/>
  <c r="F385" i="3" s="1"/>
  <c r="E393" i="3"/>
  <c r="F393" i="3" s="1"/>
  <c r="E429" i="3"/>
  <c r="F429" i="3" s="1"/>
  <c r="E176" i="3"/>
  <c r="F176" i="3" s="1"/>
  <c r="E200" i="3"/>
  <c r="F200" i="3" s="1"/>
  <c r="E284" i="3"/>
  <c r="F284" i="3" s="1"/>
  <c r="E384" i="3"/>
  <c r="F384" i="3" s="1"/>
  <c r="E420" i="3"/>
  <c r="F420" i="3" s="1"/>
  <c r="E424" i="3"/>
  <c r="F424" i="3" s="1"/>
  <c r="W126" i="2"/>
  <c r="M92" i="2"/>
  <c r="AP93" i="2" s="1"/>
  <c r="L7" i="2"/>
  <c r="AC7" i="2" s="1"/>
  <c r="J92" i="2"/>
  <c r="U145" i="2"/>
  <c r="T57" i="2"/>
  <c r="J162" i="2"/>
  <c r="J80" i="2"/>
  <c r="X92" i="2"/>
  <c r="J16" i="2"/>
  <c r="AI17" i="2" s="1"/>
  <c r="U139" i="2"/>
  <c r="T63" i="2"/>
  <c r="T80" i="2"/>
  <c r="J29" i="2"/>
  <c r="L8" i="2"/>
  <c r="AI7" i="2" s="1"/>
  <c r="T105" i="2"/>
  <c r="J35" i="2"/>
  <c r="L126" i="2"/>
  <c r="G342" i="3"/>
  <c r="H342" i="3" s="1"/>
  <c r="G348" i="3"/>
  <c r="H348" i="3" s="1"/>
  <c r="G298" i="3"/>
  <c r="H298" i="3" s="1"/>
  <c r="G62" i="3"/>
  <c r="H62" i="3" s="1"/>
  <c r="G286" i="3"/>
  <c r="H286" i="3" s="1"/>
  <c r="G462" i="3"/>
  <c r="H462" i="3" s="1"/>
  <c r="G56" i="3"/>
  <c r="H56" i="3" s="1"/>
  <c r="G204" i="3"/>
  <c r="H204" i="3" s="1"/>
  <c r="G28" i="3"/>
  <c r="H28" i="3" s="1"/>
  <c r="G475" i="3"/>
  <c r="H475" i="3" s="1"/>
  <c r="G433" i="3"/>
  <c r="H433" i="3" s="1"/>
  <c r="G410" i="3"/>
  <c r="H410" i="3" s="1"/>
  <c r="G365" i="3"/>
  <c r="H365" i="3" s="1"/>
  <c r="G320" i="3"/>
  <c r="H320" i="3" s="1"/>
  <c r="G237" i="3"/>
  <c r="H237" i="3" s="1"/>
  <c r="G141" i="3"/>
  <c r="H141" i="3" s="1"/>
  <c r="G41" i="3"/>
  <c r="H41" i="3" s="1"/>
  <c r="G464" i="3"/>
  <c r="H464" i="3" s="1"/>
  <c r="G444" i="3"/>
  <c r="H444" i="3" s="1"/>
  <c r="G353" i="3"/>
  <c r="H353" i="3" s="1"/>
  <c r="G268" i="3"/>
  <c r="H268" i="3" s="1"/>
  <c r="G175" i="3"/>
  <c r="H175" i="3" s="1"/>
  <c r="G55" i="3"/>
  <c r="H55" i="3" s="1"/>
  <c r="G451" i="3"/>
  <c r="H451" i="3" s="1"/>
  <c r="G377" i="3"/>
  <c r="H377" i="3" s="1"/>
  <c r="G305" i="3"/>
  <c r="H305" i="3" s="1"/>
  <c r="G254" i="3"/>
  <c r="H254" i="3" s="1"/>
  <c r="G186" i="3"/>
  <c r="H186" i="3" s="1"/>
  <c r="G150" i="3"/>
  <c r="H150" i="3" s="1"/>
  <c r="G19" i="3"/>
  <c r="H19" i="3" s="1"/>
  <c r="G479" i="3"/>
  <c r="H479" i="3" s="1"/>
  <c r="G354" i="3"/>
  <c r="H354" i="3" s="1"/>
  <c r="G234" i="3"/>
  <c r="H234" i="3" s="1"/>
  <c r="G53" i="3"/>
  <c r="H53" i="3" s="1"/>
  <c r="G95" i="3"/>
  <c r="H95" i="3" s="1"/>
  <c r="G42" i="3"/>
  <c r="H42" i="3" s="1"/>
  <c r="G7" i="3"/>
  <c r="H7" i="3" s="1"/>
  <c r="G123" i="3"/>
  <c r="H123" i="3" s="1"/>
  <c r="G139" i="3"/>
  <c r="H139" i="3" s="1"/>
  <c r="G143" i="3"/>
  <c r="H143" i="3" s="1"/>
  <c r="G185" i="3"/>
  <c r="H185" i="3" s="1"/>
  <c r="G215" i="3"/>
  <c r="H215" i="3" s="1"/>
  <c r="G226" i="3"/>
  <c r="H226" i="3" s="1"/>
  <c r="G230" i="3"/>
  <c r="H230" i="3" s="1"/>
  <c r="G267" i="3"/>
  <c r="H267" i="3" s="1"/>
  <c r="G279" i="3"/>
  <c r="H279" i="3" s="1"/>
  <c r="G306" i="3"/>
  <c r="H306" i="3" s="1"/>
  <c r="G355" i="3"/>
  <c r="H355" i="3" s="1"/>
  <c r="G358" i="3"/>
  <c r="H358" i="3" s="1"/>
  <c r="G417" i="3"/>
  <c r="H417" i="3" s="1"/>
  <c r="G430" i="3"/>
  <c r="H430" i="3" s="1"/>
  <c r="G455" i="3"/>
  <c r="H455" i="3" s="1"/>
  <c r="G140" i="3"/>
  <c r="H140" i="3" s="1"/>
  <c r="G380" i="3"/>
  <c r="H380" i="3" s="1"/>
  <c r="G396" i="3"/>
  <c r="H396" i="3" s="1"/>
  <c r="G330" i="3"/>
  <c r="H330" i="3" s="1"/>
  <c r="G192" i="3"/>
  <c r="H192" i="3" s="1"/>
  <c r="G446" i="3"/>
  <c r="H446" i="3" s="1"/>
  <c r="G364" i="3"/>
  <c r="H364" i="3" s="1"/>
  <c r="G156" i="3"/>
  <c r="H156" i="3" s="1"/>
  <c r="G148" i="3"/>
  <c r="H148" i="3" s="1"/>
  <c r="G38" i="3"/>
  <c r="H38" i="3" s="1"/>
  <c r="G54" i="3"/>
  <c r="H54" i="3" s="1"/>
  <c r="G404" i="3"/>
  <c r="H404" i="3" s="1"/>
  <c r="G376" i="3"/>
  <c r="H376" i="3" s="1"/>
  <c r="G70" i="3"/>
  <c r="H70" i="3" s="1"/>
  <c r="G98" i="3"/>
  <c r="H98" i="3" s="1"/>
  <c r="G272" i="3"/>
  <c r="H272" i="3" s="1"/>
  <c r="G188" i="3"/>
  <c r="H188" i="3" s="1"/>
  <c r="G457" i="3"/>
  <c r="H457" i="3" s="1"/>
  <c r="G437" i="3"/>
  <c r="H437" i="3" s="1"/>
  <c r="G426" i="3"/>
  <c r="H426" i="3" s="1"/>
  <c r="G412" i="3"/>
  <c r="H412" i="3" s="1"/>
  <c r="G401" i="3"/>
  <c r="H401" i="3" s="1"/>
  <c r="G369" i="3"/>
  <c r="H369" i="3" s="1"/>
  <c r="G351" i="3"/>
  <c r="H351" i="3" s="1"/>
  <c r="G322" i="3"/>
  <c r="H322" i="3" s="1"/>
  <c r="G303" i="3"/>
  <c r="H303" i="3" s="1"/>
  <c r="G240" i="3"/>
  <c r="H240" i="3" s="1"/>
  <c r="G198" i="3"/>
  <c r="H198" i="3" s="1"/>
  <c r="G146" i="3"/>
  <c r="H146" i="3" s="1"/>
  <c r="G121" i="3"/>
  <c r="H121" i="3" s="1"/>
  <c r="G35" i="3"/>
  <c r="H35" i="3" s="1"/>
  <c r="G57" i="3"/>
  <c r="H57" i="3" s="1"/>
  <c r="G87" i="3"/>
  <c r="H87" i="3" s="1"/>
  <c r="G344" i="3"/>
  <c r="H344" i="3" s="1"/>
  <c r="G461" i="3"/>
  <c r="H461" i="3" s="1"/>
  <c r="G403" i="3"/>
  <c r="H403" i="3" s="1"/>
  <c r="G363" i="3"/>
  <c r="H363" i="3" s="1"/>
  <c r="G325" i="3"/>
  <c r="H325" i="3" s="1"/>
  <c r="G291" i="3"/>
  <c r="H291" i="3" s="1"/>
  <c r="G228" i="3"/>
  <c r="H228" i="3" s="1"/>
  <c r="G181" i="3"/>
  <c r="H181" i="3" s="1"/>
  <c r="G167" i="3"/>
  <c r="H167" i="3" s="1"/>
  <c r="G47" i="3"/>
  <c r="H47" i="3" s="1"/>
  <c r="G408" i="3"/>
  <c r="H408" i="3" s="1"/>
  <c r="G458" i="3"/>
  <c r="H458" i="3" s="1"/>
  <c r="G402" i="3"/>
  <c r="H402" i="3" s="1"/>
  <c r="G378" i="3"/>
  <c r="H378" i="3" s="1"/>
  <c r="G345" i="3"/>
  <c r="H345" i="3" s="1"/>
  <c r="G311" i="3"/>
  <c r="H311" i="3" s="1"/>
  <c r="G285" i="3"/>
  <c r="H285" i="3" s="1"/>
  <c r="G257" i="3"/>
  <c r="H257" i="3" s="1"/>
  <c r="G229" i="3"/>
  <c r="H229" i="3" s="1"/>
  <c r="G202" i="3"/>
  <c r="H202" i="3" s="1"/>
  <c r="G166" i="3"/>
  <c r="H166" i="3" s="1"/>
  <c r="G151" i="3"/>
  <c r="H151" i="3" s="1"/>
  <c r="G134" i="3"/>
  <c r="H134" i="3" s="1"/>
  <c r="G11" i="3"/>
  <c r="H11" i="3" s="1"/>
  <c r="G93" i="3"/>
  <c r="H93" i="3" s="1"/>
  <c r="G248" i="3"/>
  <c r="H248" i="3" s="1"/>
  <c r="G439" i="3"/>
  <c r="H439" i="3" s="1"/>
  <c r="G374" i="3"/>
  <c r="H374" i="3" s="1"/>
  <c r="G292" i="3"/>
  <c r="H292" i="3" s="1"/>
  <c r="G249" i="3"/>
  <c r="H249" i="3" s="1"/>
  <c r="G191" i="3"/>
  <c r="H191" i="3" s="1"/>
  <c r="G39" i="3"/>
  <c r="H39" i="3" s="1"/>
  <c r="G92" i="3"/>
  <c r="H92" i="3" s="1"/>
  <c r="G91" i="3"/>
  <c r="H91" i="3" s="1"/>
  <c r="G67" i="3"/>
  <c r="H67" i="3" s="1"/>
  <c r="G63" i="3"/>
  <c r="H63" i="3" s="1"/>
  <c r="G48" i="3"/>
  <c r="H48" i="3" s="1"/>
  <c r="G23" i="3"/>
  <c r="H23" i="3" s="1"/>
  <c r="G21" i="3"/>
  <c r="H21" i="3" s="1"/>
  <c r="G15" i="3"/>
  <c r="H15" i="3" s="1"/>
  <c r="G14" i="3"/>
  <c r="H14" i="3" s="1"/>
  <c r="G107" i="3"/>
  <c r="H107" i="3" s="1"/>
  <c r="G111" i="3"/>
  <c r="H111" i="3" s="1"/>
  <c r="G113" i="3"/>
  <c r="H113" i="3" s="1"/>
  <c r="G122" i="3"/>
  <c r="H122" i="3" s="1"/>
  <c r="G126" i="3"/>
  <c r="H126" i="3" s="1"/>
  <c r="G127" i="3"/>
  <c r="H127" i="3" s="1"/>
  <c r="G142" i="3"/>
  <c r="H142" i="3" s="1"/>
  <c r="G157" i="3"/>
  <c r="H157" i="3" s="1"/>
  <c r="G159" i="3"/>
  <c r="H159" i="3" s="1"/>
  <c r="G169" i="3"/>
  <c r="H169" i="3" s="1"/>
  <c r="G173" i="3"/>
  <c r="H173" i="3" s="1"/>
  <c r="G197" i="3"/>
  <c r="H197" i="3" s="1"/>
  <c r="G211" i="3"/>
  <c r="H211" i="3" s="1"/>
  <c r="G213" i="3"/>
  <c r="H213" i="3" s="1"/>
  <c r="G221" i="3"/>
  <c r="H221" i="3" s="1"/>
  <c r="G223" i="3"/>
  <c r="H223" i="3" s="1"/>
  <c r="G231" i="3"/>
  <c r="H231" i="3" s="1"/>
  <c r="G235" i="3"/>
  <c r="H235" i="3" s="1"/>
  <c r="G247" i="3"/>
  <c r="H247" i="3" s="1"/>
  <c r="G255" i="3"/>
  <c r="H255" i="3" s="1"/>
  <c r="G259" i="3"/>
  <c r="H259" i="3" s="1"/>
  <c r="G265" i="3"/>
  <c r="H265" i="3" s="1"/>
  <c r="G273" i="3"/>
  <c r="H273" i="3" s="1"/>
  <c r="G277" i="3"/>
  <c r="H277" i="3" s="1"/>
  <c r="G329" i="3"/>
  <c r="H329" i="3" s="1"/>
  <c r="G347" i="3"/>
  <c r="H347" i="3" s="1"/>
  <c r="G375" i="3"/>
  <c r="H375" i="3" s="1"/>
  <c r="G379" i="3"/>
  <c r="H379" i="3" s="1"/>
  <c r="G393" i="3"/>
  <c r="H393" i="3" s="1"/>
  <c r="G397" i="3"/>
  <c r="H397" i="3" s="1"/>
  <c r="G398" i="3"/>
  <c r="H398" i="3" s="1"/>
  <c r="G399" i="3"/>
  <c r="H399" i="3" s="1"/>
  <c r="G411" i="3"/>
  <c r="H411" i="3" s="1"/>
  <c r="G440" i="3"/>
  <c r="H440" i="3" s="1"/>
  <c r="G481" i="3"/>
  <c r="H481" i="3" s="1"/>
  <c r="G116" i="3"/>
  <c r="H116" i="3" s="1"/>
  <c r="G312" i="3"/>
  <c r="H312" i="3" s="1"/>
  <c r="G324" i="3"/>
  <c r="H324" i="3" s="1"/>
  <c r="G328" i="3"/>
  <c r="H328" i="3" s="1"/>
  <c r="G476" i="3"/>
  <c r="H476" i="3" s="1"/>
  <c r="G418" i="3"/>
  <c r="H418" i="3" s="1"/>
  <c r="G318" i="3"/>
  <c r="H318" i="3" s="1"/>
  <c r="G266" i="3"/>
  <c r="H266" i="3" s="1"/>
  <c r="G104" i="3"/>
  <c r="H104" i="3" s="1"/>
  <c r="G216" i="3"/>
  <c r="H216" i="3" s="1"/>
  <c r="G310" i="3"/>
  <c r="H310" i="3" s="1"/>
  <c r="G60" i="3"/>
  <c r="H60" i="3" s="1"/>
  <c r="G90" i="3"/>
  <c r="H90" i="3" s="1"/>
  <c r="G260" i="3"/>
  <c r="H260" i="3" s="1"/>
  <c r="G454" i="3"/>
  <c r="H454" i="3" s="1"/>
  <c r="G425" i="3"/>
  <c r="H425" i="3" s="1"/>
  <c r="G394" i="3"/>
  <c r="H394" i="3" s="1"/>
  <c r="G350" i="3"/>
  <c r="H350" i="3" s="1"/>
  <c r="G293" i="3"/>
  <c r="H293" i="3" s="1"/>
  <c r="G193" i="3"/>
  <c r="H193" i="3" s="1"/>
  <c r="G109" i="3"/>
  <c r="H109" i="3" s="1"/>
  <c r="G59" i="3"/>
  <c r="H59" i="3" s="1"/>
  <c r="G224" i="3"/>
  <c r="H224" i="3" s="1"/>
  <c r="G395" i="3"/>
  <c r="H395" i="3" s="1"/>
  <c r="G319" i="3"/>
  <c r="H319" i="3" s="1"/>
  <c r="G227" i="3"/>
  <c r="H227" i="3" s="1"/>
  <c r="G165" i="3"/>
  <c r="H165" i="3" s="1"/>
  <c r="G176" i="3"/>
  <c r="H176" i="3" s="1"/>
  <c r="G392" i="3"/>
  <c r="H392" i="3" s="1"/>
  <c r="G341" i="3"/>
  <c r="H341" i="3" s="1"/>
  <c r="G276" i="3"/>
  <c r="H276" i="3" s="1"/>
  <c r="G207" i="3"/>
  <c r="H207" i="3" s="1"/>
  <c r="G163" i="3"/>
  <c r="H163" i="3" s="1"/>
  <c r="G129" i="3"/>
  <c r="H129" i="3" s="1"/>
  <c r="G97" i="3"/>
  <c r="H97" i="3" s="1"/>
  <c r="G431" i="3"/>
  <c r="H431" i="3" s="1"/>
  <c r="G287" i="3"/>
  <c r="H287" i="3" s="1"/>
  <c r="G161" i="3"/>
  <c r="H161" i="3" s="1"/>
  <c r="G94" i="3"/>
  <c r="H94" i="3" s="1"/>
  <c r="G81" i="3"/>
  <c r="H81" i="3" s="1"/>
  <c r="G61" i="3"/>
  <c r="H61" i="3" s="1"/>
  <c r="G49" i="3"/>
  <c r="H49" i="3" s="1"/>
  <c r="G31" i="3"/>
  <c r="H31" i="3" s="1"/>
  <c r="G187" i="3"/>
  <c r="H187" i="3" s="1"/>
  <c r="G225" i="3"/>
  <c r="H225" i="3" s="1"/>
  <c r="G294" i="3"/>
  <c r="H294" i="3" s="1"/>
  <c r="G343" i="3"/>
  <c r="H343" i="3" s="1"/>
  <c r="G371" i="3"/>
  <c r="H371" i="3" s="1"/>
  <c r="G384" i="3"/>
  <c r="H384" i="3" s="1"/>
  <c r="G470" i="3"/>
  <c r="H470" i="3" s="1"/>
  <c r="G128" i="3"/>
  <c r="H128" i="3" s="1"/>
  <c r="G300" i="3"/>
  <c r="H300" i="3" s="1"/>
  <c r="G424" i="3"/>
  <c r="H424" i="3" s="1"/>
  <c r="G480" i="3"/>
  <c r="H480" i="3" s="1"/>
  <c r="G478" i="3"/>
  <c r="H478" i="3" s="1"/>
  <c r="G326" i="3"/>
  <c r="H326" i="3" s="1"/>
  <c r="G132" i="3"/>
  <c r="H132" i="3" s="1"/>
  <c r="G222" i="3"/>
  <c r="H222" i="3" s="1"/>
  <c r="G136" i="3"/>
  <c r="H136" i="3" s="1"/>
  <c r="G270" i="3"/>
  <c r="H270" i="3" s="1"/>
  <c r="G124" i="3"/>
  <c r="H124" i="3" s="1"/>
  <c r="G196" i="3"/>
  <c r="H196" i="3" s="1"/>
  <c r="G144" i="3"/>
  <c r="H144" i="3" s="1"/>
  <c r="G262" i="3"/>
  <c r="H262" i="3" s="1"/>
  <c r="G108" i="3"/>
  <c r="H108" i="3" s="1"/>
  <c r="G82" i="3"/>
  <c r="H82" i="3" s="1"/>
  <c r="G434" i="3"/>
  <c r="H434" i="3" s="1"/>
  <c r="G44" i="3"/>
  <c r="H44" i="3" s="1"/>
  <c r="G284" i="3"/>
  <c r="H284" i="3" s="1"/>
  <c r="G212" i="3"/>
  <c r="H212" i="3" s="1"/>
  <c r="G459" i="3"/>
  <c r="H459" i="3" s="1"/>
  <c r="G441" i="3"/>
  <c r="H441" i="3" s="1"/>
  <c r="G429" i="3"/>
  <c r="H429" i="3" s="1"/>
  <c r="G415" i="3"/>
  <c r="H415" i="3" s="1"/>
  <c r="G405" i="3"/>
  <c r="H405" i="3" s="1"/>
  <c r="G385" i="3"/>
  <c r="H385" i="3" s="1"/>
  <c r="G352" i="3"/>
  <c r="H352" i="3" s="1"/>
  <c r="G327" i="3"/>
  <c r="H327" i="3" s="1"/>
  <c r="G307" i="3"/>
  <c r="H307" i="3" s="1"/>
  <c r="G280" i="3"/>
  <c r="H280" i="3" s="1"/>
  <c r="G199" i="3"/>
  <c r="H199" i="3" s="1"/>
  <c r="G147" i="3"/>
  <c r="H147" i="3" s="1"/>
  <c r="G125" i="3"/>
  <c r="H125" i="3" s="1"/>
  <c r="G27" i="3"/>
  <c r="H27" i="3" s="1"/>
  <c r="G51" i="3"/>
  <c r="H51" i="3" s="1"/>
  <c r="G77" i="3"/>
  <c r="H77" i="3" s="1"/>
  <c r="G356" i="3"/>
  <c r="H356" i="3" s="1"/>
  <c r="G465" i="3"/>
  <c r="H465" i="3" s="1"/>
  <c r="G414" i="3"/>
  <c r="H414" i="3" s="1"/>
  <c r="G387" i="3"/>
  <c r="H387" i="3" s="1"/>
  <c r="G335" i="3"/>
  <c r="H335" i="3" s="1"/>
  <c r="G301" i="3"/>
  <c r="H301" i="3" s="1"/>
  <c r="G233" i="3"/>
  <c r="H233" i="3" s="1"/>
  <c r="G189" i="3"/>
  <c r="H189" i="3" s="1"/>
  <c r="G170" i="3"/>
  <c r="H170" i="3" s="1"/>
  <c r="G45" i="3"/>
  <c r="H45" i="3" s="1"/>
  <c r="G79" i="3"/>
  <c r="H79" i="3" s="1"/>
  <c r="G473" i="3"/>
  <c r="H473" i="3" s="1"/>
  <c r="G435" i="3"/>
  <c r="H435" i="3" s="1"/>
  <c r="G383" i="3"/>
  <c r="H383" i="3" s="1"/>
  <c r="G359" i="3"/>
  <c r="H359" i="3" s="1"/>
  <c r="G315" i="3"/>
  <c r="H315" i="3" s="1"/>
  <c r="G295" i="3"/>
  <c r="H295" i="3" s="1"/>
  <c r="G271" i="3"/>
  <c r="H271" i="3" s="1"/>
  <c r="G241" i="3"/>
  <c r="H241" i="3" s="1"/>
  <c r="G203" i="3"/>
  <c r="H203" i="3" s="1"/>
  <c r="G177" i="3"/>
  <c r="H177" i="3" s="1"/>
  <c r="G153" i="3"/>
  <c r="H153" i="3" s="1"/>
  <c r="G135" i="3"/>
  <c r="H135" i="3" s="1"/>
  <c r="G9" i="3"/>
  <c r="H9" i="3" s="1"/>
  <c r="G89" i="3"/>
  <c r="H89" i="3" s="1"/>
  <c r="G340" i="3"/>
  <c r="H340" i="3" s="1"/>
  <c r="G443" i="3"/>
  <c r="H443" i="3" s="1"/>
  <c r="G413" i="3"/>
  <c r="H413" i="3" s="1"/>
  <c r="G323" i="3"/>
  <c r="H323" i="3" s="1"/>
  <c r="G261" i="3"/>
  <c r="H261" i="3" s="1"/>
  <c r="G205" i="3"/>
  <c r="H205" i="3" s="1"/>
  <c r="G119" i="3"/>
  <c r="H119" i="3" s="1"/>
  <c r="G101" i="3"/>
  <c r="H101" i="3" s="1"/>
  <c r="G99" i="3"/>
  <c r="H99" i="3" s="1"/>
  <c r="G86" i="3"/>
  <c r="H86" i="3" s="1"/>
  <c r="G69" i="3"/>
  <c r="H69" i="3" s="1"/>
  <c r="G33" i="3"/>
  <c r="H33" i="3" s="1"/>
  <c r="G30" i="3"/>
  <c r="H30" i="3" s="1"/>
  <c r="G4" i="3"/>
  <c r="H4" i="3" s="1"/>
  <c r="G114" i="3"/>
  <c r="H114" i="3" s="1"/>
  <c r="G115" i="3"/>
  <c r="H115" i="3" s="1"/>
  <c r="G137" i="3"/>
  <c r="H137" i="3" s="1"/>
  <c r="G201" i="3"/>
  <c r="H201" i="3" s="1"/>
  <c r="G232" i="3"/>
  <c r="H232" i="3" s="1"/>
  <c r="G243" i="3"/>
  <c r="H243" i="3" s="1"/>
  <c r="G263" i="3"/>
  <c r="H263" i="3" s="1"/>
  <c r="G264" i="3"/>
  <c r="H264" i="3" s="1"/>
  <c r="G269" i="3"/>
  <c r="H269" i="3" s="1"/>
  <c r="G288" i="3"/>
  <c r="H288" i="3" s="1"/>
  <c r="G297" i="3"/>
  <c r="H297" i="3" s="1"/>
  <c r="G309" i="3"/>
  <c r="H309" i="3" s="1"/>
  <c r="G333" i="3"/>
  <c r="H333" i="3" s="1"/>
  <c r="G339" i="3"/>
  <c r="H339" i="3" s="1"/>
  <c r="G361" i="3"/>
  <c r="H361" i="3" s="1"/>
  <c r="G381" i="3"/>
  <c r="H381" i="3" s="1"/>
  <c r="G400" i="3"/>
  <c r="H400" i="3" s="1"/>
  <c r="G419" i="3"/>
  <c r="H419" i="3" s="1"/>
  <c r="G423" i="3"/>
  <c r="H423" i="3" s="1"/>
  <c r="G463" i="3"/>
  <c r="H463" i="3" s="1"/>
  <c r="G471" i="3"/>
  <c r="H471" i="3" s="1"/>
  <c r="G472" i="3"/>
  <c r="H472" i="3" s="1"/>
  <c r="G164" i="3"/>
  <c r="H164" i="3" s="1"/>
  <c r="I217" i="2"/>
  <c r="AH214" i="2" s="1"/>
  <c r="L199" i="2"/>
  <c r="L187" i="2"/>
  <c r="X226" i="2"/>
  <c r="R199" i="2"/>
  <c r="K226" i="2"/>
  <c r="L178" i="2"/>
  <c r="AE178" i="2" s="1"/>
  <c r="V199" i="2"/>
  <c r="K229" i="2"/>
  <c r="K187" i="2"/>
  <c r="Z189" i="2" s="1"/>
  <c r="C16" i="3"/>
  <c r="D16" i="3" s="1"/>
  <c r="K211" i="2"/>
  <c r="AC214" i="2" s="1"/>
  <c r="L177" i="2"/>
  <c r="Z178" i="2" s="1"/>
  <c r="L226" i="2"/>
  <c r="E394" i="3"/>
  <c r="F394" i="3" s="1"/>
  <c r="E316" i="3"/>
  <c r="F316" i="3" s="1"/>
  <c r="E468" i="3"/>
  <c r="F468" i="3" s="1"/>
  <c r="E206" i="3"/>
  <c r="F206" i="3" s="1"/>
  <c r="E130" i="3"/>
  <c r="F130" i="3" s="1"/>
  <c r="E72" i="3"/>
  <c r="F72" i="3" s="1"/>
  <c r="E118" i="3"/>
  <c r="F118" i="3" s="1"/>
  <c r="E52" i="3"/>
  <c r="F52" i="3" s="1"/>
  <c r="E406" i="3"/>
  <c r="F406" i="3" s="1"/>
  <c r="E138" i="3"/>
  <c r="F138" i="3" s="1"/>
  <c r="E20" i="3"/>
  <c r="F20" i="3" s="1"/>
  <c r="E6" i="3"/>
  <c r="F6" i="3" s="1"/>
  <c r="E382" i="3"/>
  <c r="F382" i="3" s="1"/>
  <c r="E288" i="3"/>
  <c r="F288" i="3" s="1"/>
  <c r="E96" i="3"/>
  <c r="F96" i="3" s="1"/>
  <c r="E75" i="3"/>
  <c r="F75" i="3" s="1"/>
  <c r="E73" i="3"/>
  <c r="F73" i="3" s="1"/>
  <c r="E69" i="3"/>
  <c r="F69" i="3" s="1"/>
  <c r="E43" i="3"/>
  <c r="F43" i="3" s="1"/>
  <c r="E15" i="3"/>
  <c r="F15" i="3" s="1"/>
  <c r="E107" i="3"/>
  <c r="F107" i="3" s="1"/>
  <c r="E127" i="3"/>
  <c r="F127" i="3" s="1"/>
  <c r="E135" i="3"/>
  <c r="F135" i="3" s="1"/>
  <c r="E144" i="3"/>
  <c r="F144" i="3" s="1"/>
  <c r="E152" i="3"/>
  <c r="F152" i="3" s="1"/>
  <c r="E191" i="3"/>
  <c r="F191" i="3" s="1"/>
  <c r="E210" i="3"/>
  <c r="F210" i="3" s="1"/>
  <c r="E217" i="3"/>
  <c r="F217" i="3" s="1"/>
  <c r="E260" i="3"/>
  <c r="F260" i="3" s="1"/>
  <c r="E271" i="3"/>
  <c r="F271" i="3" s="1"/>
  <c r="E285" i="3"/>
  <c r="F285" i="3" s="1"/>
  <c r="E297" i="3"/>
  <c r="F297" i="3" s="1"/>
  <c r="E313" i="3"/>
  <c r="F313" i="3" s="1"/>
  <c r="E321" i="3"/>
  <c r="F321" i="3" s="1"/>
  <c r="E326" i="3"/>
  <c r="F326" i="3" s="1"/>
  <c r="E330" i="3"/>
  <c r="F330" i="3" s="1"/>
  <c r="E333" i="3"/>
  <c r="F333" i="3" s="1"/>
  <c r="E348" i="3"/>
  <c r="F348" i="3" s="1"/>
  <c r="E350" i="3"/>
  <c r="F350" i="3" s="1"/>
  <c r="E369" i="3"/>
  <c r="F369" i="3" s="1"/>
  <c r="E371" i="3"/>
  <c r="F371" i="3" s="1"/>
  <c r="E375" i="3"/>
  <c r="F375" i="3" s="1"/>
  <c r="E381" i="3"/>
  <c r="F381" i="3" s="1"/>
  <c r="E389" i="3"/>
  <c r="F389" i="3" s="1"/>
  <c r="E395" i="3"/>
  <c r="F395" i="3" s="1"/>
  <c r="E413" i="3"/>
  <c r="F413" i="3" s="1"/>
  <c r="E418" i="3"/>
  <c r="F418" i="3" s="1"/>
  <c r="E439" i="3"/>
  <c r="F439" i="3" s="1"/>
  <c r="E475" i="3"/>
  <c r="F475" i="3" s="1"/>
  <c r="E481" i="3"/>
  <c r="F481" i="3" s="1"/>
  <c r="E272" i="3"/>
  <c r="F272" i="3" s="1"/>
  <c r="E312" i="3"/>
  <c r="F312" i="3" s="1"/>
  <c r="E408" i="3"/>
  <c r="F408" i="3" s="1"/>
  <c r="E448" i="3"/>
  <c r="F448" i="3" s="1"/>
  <c r="E460" i="3"/>
  <c r="F460" i="3" s="1"/>
  <c r="E416" i="3"/>
  <c r="F416" i="3" s="1"/>
  <c r="E338" i="3"/>
  <c r="F338" i="3" s="1"/>
  <c r="E174" i="3"/>
  <c r="F174" i="3" s="1"/>
  <c r="E10" i="3"/>
  <c r="F10" i="3" s="1"/>
  <c r="E18" i="3"/>
  <c r="F18" i="3" s="1"/>
  <c r="E30" i="3"/>
  <c r="F30" i="3" s="1"/>
  <c r="E68" i="3"/>
  <c r="F68" i="3" s="1"/>
  <c r="E76" i="3"/>
  <c r="F76" i="3" s="1"/>
  <c r="E12" i="3"/>
  <c r="F12" i="3" s="1"/>
  <c r="E304" i="3"/>
  <c r="F304" i="3" s="1"/>
  <c r="E40" i="3"/>
  <c r="F40" i="3" s="1"/>
  <c r="E182" i="3"/>
  <c r="F182" i="3" s="1"/>
  <c r="E410" i="3"/>
  <c r="F410" i="3" s="1"/>
  <c r="E292" i="3"/>
  <c r="F292" i="3" s="1"/>
  <c r="E95" i="3"/>
  <c r="F95" i="3" s="1"/>
  <c r="E60" i="3"/>
  <c r="F60" i="3" s="1"/>
  <c r="E53" i="3"/>
  <c r="F53" i="3" s="1"/>
  <c r="E37" i="3"/>
  <c r="F37" i="3" s="1"/>
  <c r="E35" i="3"/>
  <c r="F35" i="3" s="1"/>
  <c r="E33" i="3"/>
  <c r="F33" i="3" s="1"/>
  <c r="E21" i="3"/>
  <c r="F21" i="3" s="1"/>
  <c r="E19" i="3"/>
  <c r="F19" i="3" s="1"/>
  <c r="E13" i="3"/>
  <c r="F13" i="3" s="1"/>
  <c r="E7" i="3"/>
  <c r="F7" i="3" s="1"/>
  <c r="E108" i="3"/>
  <c r="F108" i="3" s="1"/>
  <c r="E113" i="3"/>
  <c r="F113" i="3" s="1"/>
  <c r="E115" i="3"/>
  <c r="F115" i="3" s="1"/>
  <c r="E117" i="3"/>
  <c r="F117" i="3" s="1"/>
  <c r="E123" i="3"/>
  <c r="F123" i="3" s="1"/>
  <c r="E124" i="3"/>
  <c r="F124" i="3" s="1"/>
  <c r="E132" i="3"/>
  <c r="F132" i="3" s="1"/>
  <c r="E136" i="3"/>
  <c r="F136" i="3" s="1"/>
  <c r="E137" i="3"/>
  <c r="F137" i="3" s="1"/>
  <c r="E147" i="3"/>
  <c r="F147" i="3" s="1"/>
  <c r="E156" i="3"/>
  <c r="F156" i="3" s="1"/>
  <c r="E163" i="3"/>
  <c r="F163" i="3" s="1"/>
  <c r="E171" i="3"/>
  <c r="F171" i="3" s="1"/>
  <c r="E179" i="3"/>
  <c r="F179" i="3" s="1"/>
  <c r="E187" i="3"/>
  <c r="F187" i="3" s="1"/>
  <c r="E212" i="3"/>
  <c r="F212" i="3" s="1"/>
  <c r="E215" i="3"/>
  <c r="F215" i="3" s="1"/>
  <c r="E218" i="3"/>
  <c r="F218" i="3" s="1"/>
  <c r="E234" i="3"/>
  <c r="F234" i="3" s="1"/>
  <c r="E235" i="3"/>
  <c r="F235" i="3" s="1"/>
  <c r="E241" i="3"/>
  <c r="F241" i="3" s="1"/>
  <c r="E247" i="3"/>
  <c r="F247" i="3" s="1"/>
  <c r="E249" i="3"/>
  <c r="F249" i="3" s="1"/>
  <c r="E252" i="3"/>
  <c r="F252" i="3" s="1"/>
  <c r="E257" i="3"/>
  <c r="F257" i="3" s="1"/>
  <c r="E267" i="3"/>
  <c r="F267" i="3" s="1"/>
  <c r="E274" i="3"/>
  <c r="F274" i="3" s="1"/>
  <c r="E275" i="3"/>
  <c r="F275" i="3" s="1"/>
  <c r="E279" i="3"/>
  <c r="F279" i="3" s="1"/>
  <c r="E283" i="3"/>
  <c r="F283" i="3" s="1"/>
  <c r="E291" i="3"/>
  <c r="F291" i="3" s="1"/>
  <c r="E295" i="3"/>
  <c r="F295" i="3" s="1"/>
  <c r="E301" i="3"/>
  <c r="F301" i="3" s="1"/>
  <c r="E303" i="3"/>
  <c r="F303" i="3" s="1"/>
  <c r="E309" i="3"/>
  <c r="F309" i="3" s="1"/>
  <c r="E335" i="3"/>
  <c r="F335" i="3" s="1"/>
  <c r="E339" i="3"/>
  <c r="F339" i="3" s="1"/>
  <c r="E343" i="3"/>
  <c r="F343" i="3" s="1"/>
  <c r="E345" i="3"/>
  <c r="F345" i="3" s="1"/>
  <c r="E347" i="3"/>
  <c r="F347" i="3" s="1"/>
  <c r="E353" i="3"/>
  <c r="F353" i="3" s="1"/>
  <c r="E355" i="3"/>
  <c r="F355" i="3" s="1"/>
  <c r="E367" i="3"/>
  <c r="F367" i="3" s="1"/>
  <c r="E387" i="3"/>
  <c r="F387" i="3" s="1"/>
  <c r="E414" i="3"/>
  <c r="F414" i="3" s="1"/>
  <c r="E419" i="3"/>
  <c r="F419" i="3" s="1"/>
  <c r="E427" i="3"/>
  <c r="F427" i="3" s="1"/>
  <c r="E431" i="3"/>
  <c r="F431" i="3" s="1"/>
  <c r="E437" i="3"/>
  <c r="F437" i="3" s="1"/>
  <c r="E443" i="3"/>
  <c r="F443" i="3" s="1"/>
  <c r="E445" i="3"/>
  <c r="F445" i="3" s="1"/>
  <c r="E459" i="3"/>
  <c r="F459" i="3" s="1"/>
  <c r="E465" i="3"/>
  <c r="F465" i="3" s="1"/>
  <c r="E467" i="3"/>
  <c r="F467" i="3" s="1"/>
  <c r="E469" i="3"/>
  <c r="F469" i="3" s="1"/>
  <c r="E473" i="3"/>
  <c r="F473" i="3" s="1"/>
  <c r="E128" i="3"/>
  <c r="F128" i="3" s="1"/>
  <c r="E188" i="3"/>
  <c r="F188" i="3" s="1"/>
  <c r="E328" i="3"/>
  <c r="F328" i="3" s="1"/>
  <c r="E340" i="3"/>
  <c r="F340" i="3" s="1"/>
  <c r="E368" i="3"/>
  <c r="F368" i="3" s="1"/>
  <c r="E396" i="3"/>
  <c r="F396" i="3" s="1"/>
  <c r="E436" i="3"/>
  <c r="F436" i="3" s="1"/>
  <c r="E480" i="3"/>
  <c r="F480" i="3" s="1"/>
  <c r="E444" i="3"/>
  <c r="F444" i="3" s="1"/>
  <c r="E268" i="3"/>
  <c r="F268" i="3" s="1"/>
  <c r="E244" i="3"/>
  <c r="F244" i="3" s="1"/>
  <c r="E50" i="3"/>
  <c r="F50" i="3" s="1"/>
  <c r="E84" i="3"/>
  <c r="F84" i="3" s="1"/>
  <c r="E134" i="3"/>
  <c r="F134" i="3" s="1"/>
  <c r="E74" i="3"/>
  <c r="F74" i="3" s="1"/>
  <c r="E146" i="3"/>
  <c r="F146" i="3" s="1"/>
  <c r="E194" i="3"/>
  <c r="F194" i="3" s="1"/>
  <c r="E366" i="3"/>
  <c r="F366" i="3" s="1"/>
  <c r="E93" i="3"/>
  <c r="F93" i="3" s="1"/>
  <c r="E91" i="3"/>
  <c r="F91" i="3" s="1"/>
  <c r="E70" i="3"/>
  <c r="F70" i="3" s="1"/>
  <c r="E65" i="3"/>
  <c r="F65" i="3" s="1"/>
  <c r="E5" i="3"/>
  <c r="F5" i="3" s="1"/>
  <c r="E103" i="3"/>
  <c r="F103" i="3" s="1"/>
  <c r="E119" i="3"/>
  <c r="F119" i="3" s="1"/>
  <c r="E131" i="3"/>
  <c r="F131" i="3" s="1"/>
  <c r="E133" i="3"/>
  <c r="F133" i="3" s="1"/>
  <c r="E143" i="3"/>
  <c r="F143" i="3" s="1"/>
  <c r="E151" i="3"/>
  <c r="F151" i="3" s="1"/>
  <c r="E159" i="3"/>
  <c r="F159" i="3" s="1"/>
  <c r="E165" i="3"/>
  <c r="F165" i="3" s="1"/>
  <c r="E177" i="3"/>
  <c r="F177" i="3" s="1"/>
  <c r="E181" i="3"/>
  <c r="F181" i="3" s="1"/>
  <c r="E183" i="3"/>
  <c r="F183" i="3" s="1"/>
  <c r="E190" i="3"/>
  <c r="F190" i="3" s="1"/>
  <c r="E207" i="3"/>
  <c r="F207" i="3" s="1"/>
  <c r="E211" i="3"/>
  <c r="F211" i="3" s="1"/>
  <c r="E227" i="3"/>
  <c r="F227" i="3" s="1"/>
  <c r="E230" i="3"/>
  <c r="F230" i="3" s="1"/>
  <c r="E259" i="3"/>
  <c r="F259" i="3" s="1"/>
  <c r="E287" i="3"/>
  <c r="F287" i="3" s="1"/>
  <c r="E293" i="3"/>
  <c r="F293" i="3" s="1"/>
  <c r="E311" i="3"/>
  <c r="F311" i="3" s="1"/>
  <c r="E314" i="3"/>
  <c r="F314" i="3" s="1"/>
  <c r="E351" i="3"/>
  <c r="F351" i="3" s="1"/>
  <c r="E360" i="3"/>
  <c r="F360" i="3" s="1"/>
  <c r="E379" i="3"/>
  <c r="F379" i="3" s="1"/>
  <c r="E391" i="3"/>
  <c r="F391" i="3" s="1"/>
  <c r="E400" i="3"/>
  <c r="F400" i="3" s="1"/>
  <c r="E411" i="3"/>
  <c r="F411" i="3" s="1"/>
  <c r="E417" i="3"/>
  <c r="F417" i="3" s="1"/>
  <c r="E423" i="3"/>
  <c r="F423" i="3" s="1"/>
  <c r="E434" i="3"/>
  <c r="F434" i="3" s="1"/>
  <c r="E458" i="3"/>
  <c r="F458" i="3" s="1"/>
  <c r="E464" i="3"/>
  <c r="F464" i="3" s="1"/>
  <c r="E164" i="3"/>
  <c r="F164" i="3" s="1"/>
  <c r="E324" i="3"/>
  <c r="F324" i="3" s="1"/>
  <c r="E380" i="3"/>
  <c r="F380" i="3" s="1"/>
  <c r="E476" i="3"/>
  <c r="F476" i="3" s="1"/>
  <c r="E483" i="3"/>
  <c r="F483" i="3" s="1"/>
  <c r="E386" i="3"/>
  <c r="F386" i="3" s="1"/>
  <c r="E336" i="3"/>
  <c r="F336" i="3" s="1"/>
  <c r="E452" i="3"/>
  <c r="F452" i="3" s="1"/>
  <c r="E106" i="3"/>
  <c r="F106" i="3" s="1"/>
  <c r="E440" i="3"/>
  <c r="F440" i="3" s="1"/>
  <c r="E8" i="3"/>
  <c r="F8" i="3" s="1"/>
  <c r="E46" i="3"/>
  <c r="F46" i="3" s="1"/>
  <c r="E54" i="3"/>
  <c r="F54" i="3" s="1"/>
  <c r="E398" i="3"/>
  <c r="F398" i="3" s="1"/>
  <c r="E36" i="3"/>
  <c r="F36" i="3" s="1"/>
  <c r="E170" i="3"/>
  <c r="F170" i="3" s="1"/>
  <c r="E402" i="3"/>
  <c r="F402" i="3" s="1"/>
  <c r="E346" i="3"/>
  <c r="F346" i="3" s="1"/>
  <c r="E100" i="3"/>
  <c r="F100" i="3" s="1"/>
  <c r="E87" i="3"/>
  <c r="F87" i="3" s="1"/>
  <c r="E85" i="3"/>
  <c r="F85" i="3" s="1"/>
  <c r="E83" i="3"/>
  <c r="F83" i="3" s="1"/>
  <c r="E81" i="3"/>
  <c r="F81" i="3" s="1"/>
  <c r="E79" i="3"/>
  <c r="F79" i="3" s="1"/>
  <c r="E77" i="3"/>
  <c r="F77" i="3" s="1"/>
  <c r="E71" i="3"/>
  <c r="F71" i="3" s="1"/>
  <c r="E61" i="3"/>
  <c r="F61" i="3" s="1"/>
  <c r="E59" i="3"/>
  <c r="F59" i="3" s="1"/>
  <c r="E55" i="3"/>
  <c r="F55" i="3" s="1"/>
  <c r="E51" i="3"/>
  <c r="F51" i="3" s="1"/>
  <c r="E49" i="3"/>
  <c r="F49" i="3" s="1"/>
  <c r="E41" i="3"/>
  <c r="F41" i="3" s="1"/>
  <c r="E29" i="3"/>
  <c r="F29" i="3" s="1"/>
  <c r="E27" i="3"/>
  <c r="F27" i="3" s="1"/>
  <c r="E23" i="3"/>
  <c r="F23" i="3" s="1"/>
  <c r="E11" i="3"/>
  <c r="F11" i="3" s="1"/>
  <c r="E104" i="3"/>
  <c r="F104" i="3" s="1"/>
  <c r="E111" i="3"/>
  <c r="F111" i="3" s="1"/>
  <c r="E120" i="3"/>
  <c r="F120" i="3" s="1"/>
  <c r="E129" i="3"/>
  <c r="F129" i="3" s="1"/>
  <c r="E139" i="3"/>
  <c r="F139" i="3" s="1"/>
  <c r="E140" i="3"/>
  <c r="F140" i="3" s="1"/>
  <c r="E149" i="3"/>
  <c r="F149" i="3" s="1"/>
  <c r="E153" i="3"/>
  <c r="F153" i="3" s="1"/>
  <c r="E157" i="3"/>
  <c r="F157" i="3" s="1"/>
  <c r="E161" i="3"/>
  <c r="F161" i="3" s="1"/>
  <c r="E173" i="3"/>
  <c r="F173" i="3" s="1"/>
  <c r="E175" i="3"/>
  <c r="F175" i="3" s="1"/>
  <c r="E178" i="3"/>
  <c r="F178" i="3" s="1"/>
  <c r="E185" i="3"/>
  <c r="F185" i="3" s="1"/>
  <c r="E193" i="3"/>
  <c r="F193" i="3" s="1"/>
  <c r="E195" i="3"/>
  <c r="F195" i="3" s="1"/>
  <c r="E196" i="3"/>
  <c r="F196" i="3" s="1"/>
  <c r="E197" i="3"/>
  <c r="F197" i="3" s="1"/>
  <c r="E199" i="3"/>
  <c r="F199" i="3" s="1"/>
  <c r="E201" i="3"/>
  <c r="F201" i="3" s="1"/>
  <c r="E203" i="3"/>
  <c r="F203" i="3" s="1"/>
  <c r="E205" i="3"/>
  <c r="F205" i="3" s="1"/>
  <c r="E213" i="3"/>
  <c r="F213" i="3" s="1"/>
  <c r="E219" i="3"/>
  <c r="F219" i="3" s="1"/>
  <c r="E221" i="3"/>
  <c r="F221" i="3" s="1"/>
  <c r="E222" i="3"/>
  <c r="F222" i="3" s="1"/>
  <c r="E223" i="3"/>
  <c r="F223" i="3" s="1"/>
  <c r="E224" i="3"/>
  <c r="F224" i="3" s="1"/>
  <c r="E229" i="3"/>
  <c r="F229" i="3" s="1"/>
  <c r="E233" i="3"/>
  <c r="F233" i="3" s="1"/>
  <c r="E236" i="3"/>
  <c r="F236" i="3" s="1"/>
  <c r="E237" i="3"/>
  <c r="F237" i="3" s="1"/>
  <c r="E243" i="3"/>
  <c r="F243" i="3" s="1"/>
  <c r="E245" i="3"/>
  <c r="F245" i="3" s="1"/>
  <c r="E250" i="3"/>
  <c r="F250" i="3" s="1"/>
  <c r="E254" i="3"/>
  <c r="F254" i="3" s="1"/>
  <c r="E255" i="3"/>
  <c r="F255" i="3" s="1"/>
  <c r="E265" i="3"/>
  <c r="F265" i="3" s="1"/>
  <c r="E269" i="3"/>
  <c r="F269" i="3" s="1"/>
  <c r="E277" i="3"/>
  <c r="F277" i="3" s="1"/>
  <c r="E278" i="3"/>
  <c r="F278" i="3" s="1"/>
  <c r="E280" i="3"/>
  <c r="F280" i="3" s="1"/>
  <c r="E281" i="3"/>
  <c r="F281" i="3" s="1"/>
  <c r="E299" i="3"/>
  <c r="F299" i="3" s="1"/>
  <c r="E308" i="3"/>
  <c r="F308" i="3" s="1"/>
  <c r="E315" i="3"/>
  <c r="F315" i="3" s="1"/>
  <c r="E320" i="3"/>
  <c r="F320" i="3" s="1"/>
  <c r="E323" i="3"/>
  <c r="F323" i="3" s="1"/>
  <c r="E337" i="3"/>
  <c r="F337" i="3" s="1"/>
  <c r="E363" i="3"/>
  <c r="F363" i="3" s="1"/>
  <c r="E365" i="3"/>
  <c r="F365" i="3" s="1"/>
  <c r="E377" i="3"/>
  <c r="F377" i="3" s="1"/>
  <c r="E383" i="3"/>
  <c r="F383" i="3" s="1"/>
  <c r="E390" i="3"/>
  <c r="F390" i="3" s="1"/>
  <c r="E403" i="3"/>
  <c r="F403" i="3" s="1"/>
  <c r="E409" i="3"/>
  <c r="F409" i="3" s="1"/>
  <c r="E415" i="3"/>
  <c r="F415" i="3" s="1"/>
  <c r="E426" i="3"/>
  <c r="F426" i="3" s="1"/>
  <c r="E433" i="3"/>
  <c r="F433" i="3" s="1"/>
  <c r="E441" i="3"/>
  <c r="F441" i="3" s="1"/>
  <c r="E446" i="3"/>
  <c r="F446" i="3" s="1"/>
  <c r="E447" i="3"/>
  <c r="F447" i="3" s="1"/>
  <c r="E449" i="3"/>
  <c r="F449" i="3" s="1"/>
  <c r="E455" i="3"/>
  <c r="F455" i="3" s="1"/>
  <c r="E461" i="3"/>
  <c r="F461" i="3" s="1"/>
  <c r="E463" i="3"/>
  <c r="F463" i="3" s="1"/>
  <c r="E471" i="3"/>
  <c r="F471" i="3" s="1"/>
  <c r="E477" i="3"/>
  <c r="F477" i="3" s="1"/>
  <c r="E329" i="3"/>
  <c r="F329" i="3" s="1"/>
  <c r="E116" i="3"/>
  <c r="F116" i="3" s="1"/>
  <c r="E300" i="3"/>
  <c r="F300" i="3" s="1"/>
  <c r="E344" i="3"/>
  <c r="F344" i="3" s="1"/>
  <c r="W104" i="2"/>
  <c r="W56" i="2"/>
  <c r="M44" i="2"/>
  <c r="AJ45" i="2" s="1"/>
  <c r="O72" i="2"/>
  <c r="AH77" i="2" s="1"/>
  <c r="L104" i="2"/>
  <c r="O154" i="2"/>
  <c r="M16" i="2"/>
  <c r="AC17" i="2" s="1"/>
  <c r="K28" i="2"/>
  <c r="AD31" i="2" s="1"/>
  <c r="L56" i="2"/>
  <c r="O162" i="2"/>
  <c r="AB491" i="3"/>
  <c r="AA488" i="3"/>
  <c r="O410" i="3"/>
  <c r="A410" i="3"/>
  <c r="B410" i="3" s="1"/>
  <c r="A418" i="3"/>
  <c r="B418" i="3" s="1"/>
  <c r="O418" i="3"/>
  <c r="E422" i="3"/>
  <c r="F422" i="3" s="1"/>
  <c r="L422" i="3"/>
  <c r="O432" i="3"/>
  <c r="A432" i="3"/>
  <c r="B432" i="3" s="1"/>
  <c r="E86" i="3"/>
  <c r="F86" i="3" s="1"/>
  <c r="L86" i="3"/>
  <c r="A82" i="3"/>
  <c r="B82" i="3" s="1"/>
  <c r="O82" i="3"/>
  <c r="U78" i="3"/>
  <c r="C78" i="3"/>
  <c r="D78" i="3" s="1"/>
  <c r="O66" i="3"/>
  <c r="A66" i="3"/>
  <c r="B66" i="3" s="1"/>
  <c r="A30" i="3"/>
  <c r="B30" i="3" s="1"/>
  <c r="O30" i="3"/>
  <c r="U96" i="3"/>
  <c r="C96" i="3"/>
  <c r="D96" i="3" s="1"/>
  <c r="U88" i="3"/>
  <c r="C88" i="3"/>
  <c r="D88" i="3" s="1"/>
  <c r="G84" i="3"/>
  <c r="H84" i="3" s="1"/>
  <c r="R84" i="3"/>
  <c r="C84" i="3"/>
  <c r="D84" i="3" s="1"/>
  <c r="U84" i="3"/>
  <c r="E82" i="3"/>
  <c r="F82" i="3" s="1"/>
  <c r="L82" i="3"/>
  <c r="A80" i="3"/>
  <c r="B80" i="3" s="1"/>
  <c r="O80" i="3"/>
  <c r="G74" i="3"/>
  <c r="H74" i="3" s="1"/>
  <c r="R74" i="3"/>
  <c r="U74" i="3"/>
  <c r="C74" i="3"/>
  <c r="D74" i="3" s="1"/>
  <c r="E66" i="3"/>
  <c r="F66" i="3" s="1"/>
  <c r="L66" i="3"/>
  <c r="A46" i="3"/>
  <c r="B46" i="3" s="1"/>
  <c r="O46" i="3"/>
  <c r="U40" i="3"/>
  <c r="C40" i="3"/>
  <c r="D40" i="3" s="1"/>
  <c r="E34" i="3"/>
  <c r="F34" i="3" s="1"/>
  <c r="L34" i="3"/>
  <c r="C32" i="3"/>
  <c r="D32" i="3" s="1"/>
  <c r="U32" i="3"/>
  <c r="A148" i="3"/>
  <c r="B148" i="3" s="1"/>
  <c r="O148" i="3"/>
  <c r="G158" i="3"/>
  <c r="H158" i="3" s="1"/>
  <c r="R158" i="3"/>
  <c r="G168" i="3"/>
  <c r="H168" i="3" s="1"/>
  <c r="R168" i="3"/>
  <c r="R346" i="3"/>
  <c r="G346" i="3"/>
  <c r="H346" i="3" s="1"/>
  <c r="O390" i="3"/>
  <c r="A390" i="3"/>
  <c r="B390" i="3" s="1"/>
  <c r="U390" i="3"/>
  <c r="C390" i="3"/>
  <c r="D390" i="3" s="1"/>
  <c r="G110" i="3"/>
  <c r="H110" i="3" s="1"/>
  <c r="R110" i="3"/>
  <c r="E114" i="3"/>
  <c r="F114" i="3" s="1"/>
  <c r="L114" i="3"/>
  <c r="A132" i="3"/>
  <c r="B132" i="3" s="1"/>
  <c r="O132" i="3"/>
  <c r="U132" i="3"/>
  <c r="C132" i="3"/>
  <c r="D132" i="3" s="1"/>
  <c r="C144" i="3"/>
  <c r="D144" i="3" s="1"/>
  <c r="U144" i="3"/>
  <c r="C150" i="3"/>
  <c r="D150" i="3" s="1"/>
  <c r="U150" i="3"/>
  <c r="O154" i="3"/>
  <c r="A154" i="3"/>
  <c r="B154" i="3" s="1"/>
  <c r="E158" i="3"/>
  <c r="F158" i="3" s="1"/>
  <c r="L158" i="3"/>
  <c r="R258" i="3"/>
  <c r="G258" i="3"/>
  <c r="H258" i="3" s="1"/>
  <c r="O274" i="3"/>
  <c r="A274" i="3"/>
  <c r="B274" i="3" s="1"/>
  <c r="L276" i="3"/>
  <c r="E276" i="3"/>
  <c r="F276" i="3" s="1"/>
  <c r="A288" i="3"/>
  <c r="B288" i="3" s="1"/>
  <c r="O288" i="3"/>
  <c r="U290" i="3"/>
  <c r="C290" i="3"/>
  <c r="D290" i="3" s="1"/>
  <c r="E376" i="3"/>
  <c r="F376" i="3" s="1"/>
  <c r="L376" i="3"/>
  <c r="C402" i="3"/>
  <c r="D402" i="3" s="1"/>
  <c r="U402" i="3"/>
  <c r="E404" i="3"/>
  <c r="F404" i="3" s="1"/>
  <c r="L404" i="3"/>
  <c r="G422" i="3"/>
  <c r="H422" i="3" s="1"/>
  <c r="R422" i="3"/>
  <c r="O100" i="3"/>
  <c r="A100" i="3"/>
  <c r="B100" i="3" s="1"/>
  <c r="G96" i="3"/>
  <c r="H96" i="3" s="1"/>
  <c r="R96" i="3"/>
  <c r="O96" i="3"/>
  <c r="A96" i="3"/>
  <c r="B96" i="3" s="1"/>
  <c r="U94" i="3"/>
  <c r="C94" i="3"/>
  <c r="D94" i="3" s="1"/>
  <c r="G40" i="3"/>
  <c r="H40" i="3" s="1"/>
  <c r="R40" i="3"/>
  <c r="G36" i="3"/>
  <c r="H36" i="3" s="1"/>
  <c r="R36" i="3"/>
  <c r="U36" i="3"/>
  <c r="C36" i="3"/>
  <c r="D36" i="3" s="1"/>
  <c r="U120" i="3"/>
  <c r="C120" i="3"/>
  <c r="D120" i="3" s="1"/>
  <c r="U250" i="3"/>
  <c r="C250" i="3"/>
  <c r="D250" i="3" s="1"/>
  <c r="O252" i="3"/>
  <c r="A252" i="3"/>
  <c r="B252" i="3" s="1"/>
  <c r="O254" i="3"/>
  <c r="A254" i="3"/>
  <c r="B254" i="3" s="1"/>
  <c r="R278" i="3"/>
  <c r="G278" i="3"/>
  <c r="H278" i="3" s="1"/>
  <c r="R114" i="3"/>
  <c r="A62" i="3"/>
  <c r="B62" i="3" s="1"/>
  <c r="O62" i="3"/>
  <c r="R106" i="3"/>
  <c r="G106" i="3"/>
  <c r="H106" i="3" s="1"/>
  <c r="E110" i="3"/>
  <c r="F110" i="3" s="1"/>
  <c r="L110" i="3"/>
  <c r="A170" i="3"/>
  <c r="B170" i="3" s="1"/>
  <c r="O170" i="3"/>
  <c r="L438" i="3"/>
  <c r="E438" i="3"/>
  <c r="F438" i="3" s="1"/>
  <c r="C438" i="3"/>
  <c r="D438" i="3" s="1"/>
  <c r="U438" i="3"/>
  <c r="L472" i="3"/>
  <c r="E472" i="3"/>
  <c r="F472" i="3" s="1"/>
  <c r="A474" i="3"/>
  <c r="B474" i="3" s="1"/>
  <c r="O474" i="3"/>
  <c r="AC485" i="3"/>
  <c r="AA484" i="3"/>
  <c r="AB484" i="3" s="1"/>
  <c r="AC484" i="3" s="1"/>
  <c r="G88" i="3"/>
  <c r="H88" i="3" s="1"/>
  <c r="R88" i="3"/>
  <c r="O88" i="3"/>
  <c r="A88" i="3"/>
  <c r="B88" i="3" s="1"/>
  <c r="O60" i="3"/>
  <c r="A60" i="3"/>
  <c r="B60" i="3" s="1"/>
  <c r="R58" i="3"/>
  <c r="G58" i="3"/>
  <c r="H58" i="3" s="1"/>
  <c r="E56" i="3"/>
  <c r="F56" i="3" s="1"/>
  <c r="L56" i="3"/>
  <c r="C50" i="3"/>
  <c r="D50" i="3" s="1"/>
  <c r="U50" i="3"/>
  <c r="R26" i="3"/>
  <c r="G26" i="3"/>
  <c r="H26" i="3" s="1"/>
  <c r="E24" i="3"/>
  <c r="F24" i="3" s="1"/>
  <c r="L24" i="3"/>
  <c r="C10" i="3"/>
  <c r="D10" i="3" s="1"/>
  <c r="U10" i="3"/>
  <c r="G8" i="3"/>
  <c r="H8" i="3" s="1"/>
  <c r="R8" i="3"/>
  <c r="O8" i="3"/>
  <c r="A8" i="3"/>
  <c r="B8" i="3" s="1"/>
  <c r="A134" i="3"/>
  <c r="B134" i="3" s="1"/>
  <c r="O134" i="3"/>
  <c r="R138" i="3"/>
  <c r="G138" i="3"/>
  <c r="H138" i="3" s="1"/>
  <c r="O144" i="3"/>
  <c r="A144" i="3"/>
  <c r="B144" i="3" s="1"/>
  <c r="O182" i="3"/>
  <c r="A182" i="3"/>
  <c r="B182" i="3" s="1"/>
  <c r="L184" i="3"/>
  <c r="E184" i="3"/>
  <c r="F184" i="3" s="1"/>
  <c r="G184" i="3"/>
  <c r="H184" i="3" s="1"/>
  <c r="R184" i="3"/>
  <c r="A196" i="3"/>
  <c r="B196" i="3" s="1"/>
  <c r="O196" i="3"/>
  <c r="U196" i="3"/>
  <c r="C196" i="3"/>
  <c r="D196" i="3" s="1"/>
  <c r="U198" i="3"/>
  <c r="C198" i="3"/>
  <c r="D198" i="3" s="1"/>
  <c r="L216" i="3"/>
  <c r="E216" i="3"/>
  <c r="F216" i="3" s="1"/>
  <c r="E226" i="3"/>
  <c r="F226" i="3" s="1"/>
  <c r="L226" i="3"/>
  <c r="E232" i="3"/>
  <c r="F232" i="3" s="1"/>
  <c r="L232" i="3"/>
  <c r="O240" i="3"/>
  <c r="A240" i="3"/>
  <c r="B240" i="3" s="1"/>
  <c r="R242" i="3"/>
  <c r="G242" i="3"/>
  <c r="H242" i="3" s="1"/>
  <c r="E318" i="3"/>
  <c r="F318" i="3" s="1"/>
  <c r="L318" i="3"/>
  <c r="L342" i="3"/>
  <c r="E342" i="3"/>
  <c r="F342" i="3" s="1"/>
  <c r="L352" i="3"/>
  <c r="E352" i="3"/>
  <c r="F352" i="3" s="1"/>
  <c r="E362" i="3"/>
  <c r="F362" i="3" s="1"/>
  <c r="L362" i="3"/>
  <c r="E372" i="3"/>
  <c r="F372" i="3" s="1"/>
  <c r="L372" i="3"/>
  <c r="C386" i="3"/>
  <c r="D386" i="3" s="1"/>
  <c r="U386" i="3"/>
  <c r="E470" i="3"/>
  <c r="F470" i="3" s="1"/>
  <c r="L470" i="3"/>
  <c r="AR18" i="3"/>
  <c r="L92" i="3"/>
  <c r="E92" i="3"/>
  <c r="F92" i="3" s="1"/>
  <c r="C68" i="3"/>
  <c r="D68" i="3" s="1"/>
  <c r="U68" i="3"/>
  <c r="E58" i="3"/>
  <c r="F58" i="3" s="1"/>
  <c r="L58" i="3"/>
  <c r="A58" i="3"/>
  <c r="B58" i="3" s="1"/>
  <c r="O58" i="3"/>
  <c r="O34" i="3"/>
  <c r="A34" i="3"/>
  <c r="B34" i="3" s="1"/>
  <c r="E28" i="3"/>
  <c r="F28" i="3" s="1"/>
  <c r="L28" i="3"/>
  <c r="L26" i="3"/>
  <c r="E26" i="3"/>
  <c r="F26" i="3" s="1"/>
  <c r="A26" i="3"/>
  <c r="B26" i="3" s="1"/>
  <c r="O26" i="3"/>
  <c r="G22" i="3"/>
  <c r="H22" i="3" s="1"/>
  <c r="R22" i="3"/>
  <c r="U22" i="3"/>
  <c r="C22" i="3"/>
  <c r="D22" i="3" s="1"/>
  <c r="R20" i="3"/>
  <c r="G20" i="3"/>
  <c r="H20" i="3" s="1"/>
  <c r="C20" i="3"/>
  <c r="D20" i="3" s="1"/>
  <c r="U20" i="3"/>
  <c r="C12" i="3"/>
  <c r="D12" i="3" s="1"/>
  <c r="U12" i="3"/>
  <c r="O104" i="3"/>
  <c r="A104" i="3"/>
  <c r="B104" i="3" s="1"/>
  <c r="C104" i="3"/>
  <c r="D104" i="3" s="1"/>
  <c r="U104" i="3"/>
  <c r="E122" i="3"/>
  <c r="F122" i="3" s="1"/>
  <c r="L122" i="3"/>
  <c r="O130" i="3"/>
  <c r="A130" i="3"/>
  <c r="B130" i="3" s="1"/>
  <c r="C146" i="3"/>
  <c r="D146" i="3" s="1"/>
  <c r="U146" i="3"/>
  <c r="G178" i="3"/>
  <c r="H178" i="3" s="1"/>
  <c r="R178" i="3"/>
  <c r="E202" i="3"/>
  <c r="F202" i="3" s="1"/>
  <c r="L202" i="3"/>
  <c r="R210" i="3"/>
  <c r="G210" i="3"/>
  <c r="H210" i="3" s="1"/>
  <c r="U262" i="3"/>
  <c r="C262" i="3"/>
  <c r="D262" i="3" s="1"/>
  <c r="E264" i="3"/>
  <c r="F264" i="3" s="1"/>
  <c r="L264" i="3"/>
  <c r="G302" i="3"/>
  <c r="H302" i="3" s="1"/>
  <c r="R302" i="3"/>
  <c r="G304" i="3"/>
  <c r="H304" i="3" s="1"/>
  <c r="R304" i="3"/>
  <c r="U310" i="3"/>
  <c r="C310" i="3"/>
  <c r="D310" i="3" s="1"/>
  <c r="O320" i="3"/>
  <c r="A320" i="3"/>
  <c r="B320" i="3" s="1"/>
  <c r="O326" i="3"/>
  <c r="A326" i="3"/>
  <c r="B326" i="3" s="1"/>
  <c r="A336" i="3"/>
  <c r="B336" i="3" s="1"/>
  <c r="O336" i="3"/>
  <c r="C338" i="3"/>
  <c r="D338" i="3" s="1"/>
  <c r="U338" i="3"/>
  <c r="A350" i="3"/>
  <c r="B350" i="3" s="1"/>
  <c r="O350" i="3"/>
  <c r="O354" i="3"/>
  <c r="A354" i="3"/>
  <c r="B354" i="3" s="1"/>
  <c r="L358" i="3"/>
  <c r="E358" i="3"/>
  <c r="F358" i="3" s="1"/>
  <c r="R360" i="3"/>
  <c r="G360" i="3"/>
  <c r="H360" i="3" s="1"/>
  <c r="E370" i="3"/>
  <c r="F370" i="3" s="1"/>
  <c r="L370" i="3"/>
  <c r="R372" i="3"/>
  <c r="G372" i="3"/>
  <c r="H372" i="3" s="1"/>
  <c r="C440" i="3"/>
  <c r="D440" i="3" s="1"/>
  <c r="U440" i="3"/>
  <c r="E442" i="3"/>
  <c r="F442" i="3" s="1"/>
  <c r="L442" i="3"/>
  <c r="E462" i="3"/>
  <c r="F462" i="3" s="1"/>
  <c r="L462" i="3"/>
  <c r="G10" i="3"/>
  <c r="H10" i="3" s="1"/>
  <c r="G214" i="3"/>
  <c r="H214" i="3" s="1"/>
  <c r="AD486" i="3"/>
  <c r="AE486" i="3" s="1"/>
  <c r="AF486" i="3" s="1"/>
  <c r="AE489" i="3"/>
  <c r="E94" i="3"/>
  <c r="F94" i="3" s="1"/>
  <c r="L94" i="3"/>
  <c r="U90" i="3"/>
  <c r="C90" i="3"/>
  <c r="D90" i="3" s="1"/>
  <c r="A84" i="3"/>
  <c r="B84" i="3" s="1"/>
  <c r="O84" i="3"/>
  <c r="L78" i="3"/>
  <c r="E78" i="3"/>
  <c r="F78" i="3" s="1"/>
  <c r="R72" i="3"/>
  <c r="G72" i="3"/>
  <c r="H72" i="3" s="1"/>
  <c r="C62" i="3"/>
  <c r="D62" i="3" s="1"/>
  <c r="U62" i="3"/>
  <c r="R52" i="3"/>
  <c r="G52" i="3"/>
  <c r="H52" i="3" s="1"/>
  <c r="E44" i="3"/>
  <c r="F44" i="3" s="1"/>
  <c r="L44" i="3"/>
  <c r="L38" i="3"/>
  <c r="E38" i="3"/>
  <c r="F38" i="3" s="1"/>
  <c r="A22" i="3"/>
  <c r="B22" i="3" s="1"/>
  <c r="O22" i="3"/>
  <c r="C8" i="3"/>
  <c r="D8" i="3" s="1"/>
  <c r="U8" i="3"/>
  <c r="C130" i="3"/>
  <c r="D130" i="3" s="1"/>
  <c r="U130" i="3"/>
  <c r="A138" i="3"/>
  <c r="B138" i="3" s="1"/>
  <c r="O138" i="3"/>
  <c r="A146" i="3"/>
  <c r="B146" i="3" s="1"/>
  <c r="O146" i="3"/>
  <c r="A178" i="3"/>
  <c r="B178" i="3" s="1"/>
  <c r="O178" i="3"/>
  <c r="E186" i="3"/>
  <c r="F186" i="3" s="1"/>
  <c r="L186" i="3"/>
  <c r="C192" i="3"/>
  <c r="D192" i="3" s="1"/>
  <c r="U192" i="3"/>
  <c r="L198" i="3"/>
  <c r="E198" i="3"/>
  <c r="F198" i="3" s="1"/>
  <c r="A206" i="3"/>
  <c r="B206" i="3" s="1"/>
  <c r="O206" i="3"/>
  <c r="C220" i="3"/>
  <c r="D220" i="3" s="1"/>
  <c r="U220" i="3"/>
  <c r="G256" i="3"/>
  <c r="H256" i="3" s="1"/>
  <c r="R256" i="3"/>
  <c r="U274" i="3"/>
  <c r="C274" i="3"/>
  <c r="D274" i="3" s="1"/>
  <c r="R290" i="3"/>
  <c r="G290" i="3"/>
  <c r="H290" i="3" s="1"/>
  <c r="A302" i="3"/>
  <c r="B302" i="3" s="1"/>
  <c r="O302" i="3"/>
  <c r="L310" i="3"/>
  <c r="E310" i="3"/>
  <c r="F310" i="3" s="1"/>
  <c r="A332" i="3"/>
  <c r="B332" i="3" s="1"/>
  <c r="O332" i="3"/>
  <c r="R334" i="3"/>
  <c r="G334" i="3"/>
  <c r="H334" i="3" s="1"/>
  <c r="C350" i="3"/>
  <c r="D350" i="3" s="1"/>
  <c r="U350" i="3"/>
  <c r="O364" i="3"/>
  <c r="A364" i="3"/>
  <c r="B364" i="3" s="1"/>
  <c r="O392" i="3"/>
  <c r="A392" i="3"/>
  <c r="B392" i="3" s="1"/>
  <c r="O428" i="3"/>
  <c r="A428" i="3"/>
  <c r="B428" i="3" s="1"/>
  <c r="O434" i="3"/>
  <c r="A434" i="3"/>
  <c r="B434" i="3" s="1"/>
  <c r="R456" i="3"/>
  <c r="G456" i="3"/>
  <c r="H456" i="3" s="1"/>
  <c r="R468" i="3"/>
  <c r="G468" i="3"/>
  <c r="H468" i="3" s="1"/>
  <c r="E474" i="3"/>
  <c r="F474" i="3" s="1"/>
  <c r="L474" i="3"/>
  <c r="U474" i="3"/>
  <c r="C474" i="3"/>
  <c r="D474" i="3" s="1"/>
  <c r="E412" i="3"/>
  <c r="F412" i="3" s="1"/>
  <c r="L412" i="3"/>
  <c r="E98" i="3"/>
  <c r="F98" i="3" s="1"/>
  <c r="L98" i="3"/>
  <c r="E90" i="3"/>
  <c r="F90" i="3" s="1"/>
  <c r="L90" i="3"/>
  <c r="E80" i="3"/>
  <c r="F80" i="3" s="1"/>
  <c r="L80" i="3"/>
  <c r="C70" i="3"/>
  <c r="D70" i="3" s="1"/>
  <c r="U70" i="3"/>
  <c r="R68" i="3"/>
  <c r="G68" i="3"/>
  <c r="H68" i="3" s="1"/>
  <c r="A68" i="3"/>
  <c r="B68" i="3" s="1"/>
  <c r="O68" i="3"/>
  <c r="L64" i="3"/>
  <c r="E64" i="3"/>
  <c r="F64" i="3" s="1"/>
  <c r="G50" i="3"/>
  <c r="H50" i="3" s="1"/>
  <c r="R50" i="3"/>
  <c r="G46" i="3"/>
  <c r="H46" i="3" s="1"/>
  <c r="R46" i="3"/>
  <c r="C46" i="3"/>
  <c r="D46" i="3" s="1"/>
  <c r="U46" i="3"/>
  <c r="R12" i="3"/>
  <c r="G12" i="3"/>
  <c r="H12" i="3" s="1"/>
  <c r="C108" i="3"/>
  <c r="D108" i="3" s="1"/>
  <c r="U108" i="3"/>
  <c r="E112" i="3"/>
  <c r="F112" i="3" s="1"/>
  <c r="L112" i="3"/>
  <c r="R112" i="3"/>
  <c r="G112" i="3"/>
  <c r="H112" i="3" s="1"/>
  <c r="O118" i="3"/>
  <c r="A118" i="3"/>
  <c r="B118" i="3" s="1"/>
  <c r="O120" i="3"/>
  <c r="A120" i="3"/>
  <c r="B120" i="3" s="1"/>
  <c r="C124" i="3"/>
  <c r="D124" i="3" s="1"/>
  <c r="U124" i="3"/>
  <c r="E126" i="3"/>
  <c r="F126" i="3" s="1"/>
  <c r="L126" i="3"/>
  <c r="E168" i="3"/>
  <c r="F168" i="3" s="1"/>
  <c r="L168" i="3"/>
  <c r="C168" i="3"/>
  <c r="D168" i="3" s="1"/>
  <c r="U168" i="3"/>
  <c r="E172" i="3"/>
  <c r="F172" i="3" s="1"/>
  <c r="L172" i="3"/>
  <c r="G172" i="3"/>
  <c r="H172" i="3" s="1"/>
  <c r="R172" i="3"/>
  <c r="R174" i="3"/>
  <c r="G174" i="3"/>
  <c r="H174" i="3" s="1"/>
  <c r="L180" i="3"/>
  <c r="E180" i="3"/>
  <c r="F180" i="3" s="1"/>
  <c r="G180" i="3"/>
  <c r="H180" i="3" s="1"/>
  <c r="R180" i="3"/>
  <c r="R190" i="3"/>
  <c r="G190" i="3"/>
  <c r="H190" i="3" s="1"/>
  <c r="A218" i="3"/>
  <c r="B218" i="3" s="1"/>
  <c r="O218" i="3"/>
  <c r="C218" i="3"/>
  <c r="D218" i="3" s="1"/>
  <c r="U218" i="3"/>
  <c r="O244" i="3"/>
  <c r="A244" i="3"/>
  <c r="B244" i="3" s="1"/>
  <c r="G246" i="3"/>
  <c r="H246" i="3" s="1"/>
  <c r="R246" i="3"/>
  <c r="U264" i="3"/>
  <c r="C264" i="3"/>
  <c r="D264" i="3" s="1"/>
  <c r="O270" i="3"/>
  <c r="A270" i="3"/>
  <c r="B270" i="3" s="1"/>
  <c r="R282" i="3"/>
  <c r="G282" i="3"/>
  <c r="H282" i="3" s="1"/>
  <c r="U298" i="3"/>
  <c r="C298" i="3"/>
  <c r="D298" i="3" s="1"/>
  <c r="E306" i="3"/>
  <c r="F306" i="3" s="1"/>
  <c r="L306" i="3"/>
  <c r="O316" i="3"/>
  <c r="A316" i="3"/>
  <c r="B316" i="3" s="1"/>
  <c r="O338" i="3"/>
  <c r="A338" i="3"/>
  <c r="B338" i="3" s="1"/>
  <c r="G382" i="3"/>
  <c r="H382" i="3" s="1"/>
  <c r="R382" i="3"/>
  <c r="O386" i="3"/>
  <c r="A386" i="3"/>
  <c r="B386" i="3" s="1"/>
  <c r="A388" i="3"/>
  <c r="B388" i="3" s="1"/>
  <c r="O388" i="3"/>
  <c r="E392" i="3"/>
  <c r="F392" i="3" s="1"/>
  <c r="L392" i="3"/>
  <c r="E428" i="3"/>
  <c r="F428" i="3" s="1"/>
  <c r="L428" i="3"/>
  <c r="C86" i="3"/>
  <c r="D86" i="3" s="1"/>
  <c r="U86" i="3"/>
  <c r="G80" i="3"/>
  <c r="H80" i="3" s="1"/>
  <c r="R80" i="3"/>
  <c r="G64" i="3"/>
  <c r="H64" i="3" s="1"/>
  <c r="R64" i="3"/>
  <c r="C58" i="3"/>
  <c r="D58" i="3" s="1"/>
  <c r="U58" i="3"/>
  <c r="A42" i="3"/>
  <c r="B42" i="3" s="1"/>
  <c r="O42" i="3"/>
  <c r="R24" i="3"/>
  <c r="G24" i="3"/>
  <c r="H24" i="3" s="1"/>
  <c r="C18" i="3"/>
  <c r="D18" i="3" s="1"/>
  <c r="U18" i="3"/>
  <c r="R130" i="3"/>
  <c r="G130" i="3"/>
  <c r="H130" i="3" s="1"/>
  <c r="C182" i="3"/>
  <c r="D182" i="3" s="1"/>
  <c r="U182" i="3"/>
  <c r="E192" i="3"/>
  <c r="F192" i="3" s="1"/>
  <c r="L192" i="3"/>
  <c r="G194" i="3"/>
  <c r="H194" i="3" s="1"/>
  <c r="R194" i="3"/>
  <c r="E208" i="3"/>
  <c r="F208" i="3" s="1"/>
  <c r="L208" i="3"/>
  <c r="R244" i="3"/>
  <c r="G244" i="3"/>
  <c r="H244" i="3" s="1"/>
  <c r="C258" i="3"/>
  <c r="D258" i="3" s="1"/>
  <c r="U258" i="3"/>
  <c r="U270" i="3"/>
  <c r="C270" i="3"/>
  <c r="D270" i="3" s="1"/>
  <c r="R274" i="3"/>
  <c r="G274" i="3"/>
  <c r="H274" i="3" s="1"/>
  <c r="U302" i="3"/>
  <c r="C302" i="3"/>
  <c r="D302" i="3" s="1"/>
  <c r="O308" i="3"/>
  <c r="A308" i="3"/>
  <c r="B308" i="3" s="1"/>
  <c r="R314" i="3"/>
  <c r="G314" i="3"/>
  <c r="H314" i="3" s="1"/>
  <c r="U334" i="3"/>
  <c r="C334" i="3"/>
  <c r="D334" i="3" s="1"/>
  <c r="C352" i="3"/>
  <c r="D352" i="3" s="1"/>
  <c r="U352" i="3"/>
  <c r="C410" i="3"/>
  <c r="D410" i="3" s="1"/>
  <c r="U410" i="3"/>
  <c r="C426" i="3"/>
  <c r="D426" i="3" s="1"/>
  <c r="U426" i="3"/>
  <c r="U450" i="3"/>
  <c r="C450" i="3"/>
  <c r="D450" i="3" s="1"/>
  <c r="U478" i="3"/>
  <c r="C478" i="3"/>
  <c r="D478" i="3" s="1"/>
  <c r="AJ482" i="3"/>
  <c r="AK482" i="3" s="1"/>
  <c r="AL482" i="3" s="1"/>
  <c r="AK485" i="3"/>
  <c r="E88" i="3"/>
  <c r="F88" i="3" s="1"/>
  <c r="L88" i="3"/>
  <c r="R78" i="3"/>
  <c r="G78" i="3"/>
  <c r="H78" i="3" s="1"/>
  <c r="A70" i="3"/>
  <c r="B70" i="3" s="1"/>
  <c r="O70" i="3"/>
  <c r="R66" i="3"/>
  <c r="G66" i="3"/>
  <c r="H66" i="3" s="1"/>
  <c r="C34" i="3"/>
  <c r="D34" i="3" s="1"/>
  <c r="U34" i="3"/>
  <c r="R16" i="3"/>
  <c r="G16" i="3"/>
  <c r="H16" i="3" s="1"/>
  <c r="R118" i="3"/>
  <c r="G118" i="3"/>
  <c r="H118" i="3" s="1"/>
  <c r="E150" i="3"/>
  <c r="F150" i="3" s="1"/>
  <c r="L150" i="3"/>
  <c r="E160" i="3"/>
  <c r="F160" i="3" s="1"/>
  <c r="L160" i="3"/>
  <c r="C166" i="3"/>
  <c r="D166" i="3" s="1"/>
  <c r="U166" i="3"/>
  <c r="C174" i="3"/>
  <c r="D174" i="3" s="1"/>
  <c r="U174" i="3"/>
  <c r="R182" i="3"/>
  <c r="G182" i="3"/>
  <c r="H182" i="3" s="1"/>
  <c r="O262" i="3"/>
  <c r="A262" i="3"/>
  <c r="B262" i="3" s="1"/>
  <c r="L266" i="3"/>
  <c r="E266" i="3"/>
  <c r="F266" i="3" s="1"/>
  <c r="E270" i="3"/>
  <c r="F270" i="3" s="1"/>
  <c r="L270" i="3"/>
  <c r="E286" i="3"/>
  <c r="F286" i="3" s="1"/>
  <c r="L286" i="3"/>
  <c r="E294" i="3"/>
  <c r="F294" i="3" s="1"/>
  <c r="L294" i="3"/>
  <c r="R316" i="3"/>
  <c r="G316" i="3"/>
  <c r="H316" i="3" s="1"/>
  <c r="C360" i="3"/>
  <c r="D360" i="3" s="1"/>
  <c r="U360" i="3"/>
  <c r="E378" i="3"/>
  <c r="F378" i="3" s="1"/>
  <c r="L378" i="3"/>
  <c r="O404" i="3"/>
  <c r="A404" i="3"/>
  <c r="B404" i="3" s="1"/>
  <c r="R416" i="3"/>
  <c r="G416" i="3"/>
  <c r="H416" i="3" s="1"/>
  <c r="E454" i="3"/>
  <c r="F454" i="3" s="1"/>
  <c r="L454" i="3"/>
  <c r="U462" i="3"/>
  <c r="C462" i="3"/>
  <c r="D462" i="3" s="1"/>
  <c r="E466" i="3"/>
  <c r="F466" i="3" s="1"/>
  <c r="L466" i="3"/>
  <c r="E478" i="3"/>
  <c r="F478" i="3" s="1"/>
  <c r="L478" i="3"/>
  <c r="L100" i="3"/>
  <c r="U92" i="3"/>
  <c r="R126" i="3"/>
  <c r="L144" i="3"/>
  <c r="L148" i="3"/>
  <c r="L242" i="3"/>
  <c r="G252" i="3"/>
  <c r="H252" i="3" s="1"/>
  <c r="O414" i="3"/>
  <c r="E430" i="3"/>
  <c r="F430" i="3" s="1"/>
  <c r="U412" i="3"/>
  <c r="C412" i="3"/>
  <c r="D412" i="3" s="1"/>
  <c r="E456" i="3"/>
  <c r="F456" i="3" s="1"/>
  <c r="L456" i="3"/>
  <c r="AC483" i="3"/>
  <c r="AF483" i="3"/>
  <c r="G390" i="3"/>
  <c r="H390" i="3" s="1"/>
  <c r="O226" i="3"/>
  <c r="A226" i="3"/>
  <c r="B226" i="3" s="1"/>
  <c r="O276" i="3"/>
  <c r="A276" i="3"/>
  <c r="B276" i="3" s="1"/>
  <c r="E298" i="3"/>
  <c r="F298" i="3" s="1"/>
  <c r="L298" i="3"/>
  <c r="C322" i="3"/>
  <c r="D322" i="3" s="1"/>
  <c r="U322" i="3"/>
  <c r="E364" i="3"/>
  <c r="F364" i="3" s="1"/>
  <c r="L364" i="3"/>
  <c r="E388" i="3"/>
  <c r="F388" i="3" s="1"/>
  <c r="L388" i="3"/>
  <c r="O394" i="3"/>
  <c r="A394" i="3"/>
  <c r="B394" i="3" s="1"/>
  <c r="U430" i="3"/>
  <c r="C430" i="3"/>
  <c r="D430" i="3" s="1"/>
  <c r="E432" i="3"/>
  <c r="F432" i="3" s="1"/>
  <c r="L432" i="3"/>
  <c r="O442" i="3"/>
  <c r="A442" i="3"/>
  <c r="B442" i="3" s="1"/>
  <c r="O462" i="3"/>
  <c r="A462" i="3"/>
  <c r="B462" i="3" s="1"/>
  <c r="O480" i="3"/>
  <c r="A480" i="3"/>
  <c r="B480" i="3" s="1"/>
  <c r="K493" i="3"/>
  <c r="J490" i="3"/>
  <c r="C470" i="3"/>
  <c r="D470" i="3" s="1"/>
  <c r="U456" i="3"/>
  <c r="C456" i="3"/>
  <c r="D456" i="3" s="1"/>
  <c r="C482" i="3"/>
  <c r="D482" i="3" s="1"/>
  <c r="U482" i="3"/>
  <c r="Q485" i="3"/>
  <c r="P482" i="3"/>
  <c r="Q482" i="3" s="1"/>
  <c r="R483" i="3"/>
  <c r="G483" i="3" s="1"/>
  <c r="H483" i="3" s="1"/>
  <c r="P712" i="4" l="1"/>
  <c r="P718" i="4"/>
  <c r="AT356" i="4"/>
  <c r="AU356" i="4" s="1"/>
  <c r="AC531" i="4"/>
  <c r="AC537" i="4" s="1"/>
  <c r="P681" i="4"/>
  <c r="S93" i="4"/>
  <c r="S99" i="4" s="1"/>
  <c r="P130" i="4"/>
  <c r="P136" i="4" s="1"/>
  <c r="Q602" i="4"/>
  <c r="Q608" i="4" s="1"/>
  <c r="AC602" i="4" s="1"/>
  <c r="AC608" i="4" s="1"/>
  <c r="AJ327" i="2"/>
  <c r="K532" i="4"/>
  <c r="AP357" i="4"/>
  <c r="L674" i="4"/>
  <c r="R674" i="4" s="1"/>
  <c r="R680" i="4" s="1"/>
  <c r="L94" i="4"/>
  <c r="M57" i="4"/>
  <c r="L261" i="4"/>
  <c r="K262" i="4"/>
  <c r="AC57" i="4"/>
  <c r="AC63" i="4" s="1"/>
  <c r="O132" i="4"/>
  <c r="Q59" i="4"/>
  <c r="Q65" i="4" s="1"/>
  <c r="P94" i="4"/>
  <c r="P100" i="4" s="1"/>
  <c r="P531" i="4"/>
  <c r="P537" i="4" s="1"/>
  <c r="AI313" i="2"/>
  <c r="E482" i="3"/>
  <c r="F482" i="3" s="1"/>
  <c r="R564" i="4"/>
  <c r="L560" i="4" s="1"/>
  <c r="G564" i="4" s="1"/>
  <c r="AJ564" i="4" s="1"/>
  <c r="U494" i="4"/>
  <c r="U500" i="4" s="1"/>
  <c r="K603" i="4"/>
  <c r="K604" i="4" s="1"/>
  <c r="O137" i="4"/>
  <c r="AA131" i="4" s="1"/>
  <c r="AA137" i="4" s="1"/>
  <c r="AG488" i="3"/>
  <c r="AH488" i="3" s="1"/>
  <c r="AI488" i="3" s="1"/>
  <c r="O495" i="4"/>
  <c r="V602" i="4"/>
  <c r="V608" i="4" s="1"/>
  <c r="L238" i="4"/>
  <c r="M237" i="4"/>
  <c r="P238" i="4"/>
  <c r="P243" i="4"/>
  <c r="Q94" i="4"/>
  <c r="Q100" i="4" s="1"/>
  <c r="AC94" i="4" s="1"/>
  <c r="AC100" i="4" s="1"/>
  <c r="I191" i="4"/>
  <c r="M191" i="4" s="1"/>
  <c r="U603" i="4"/>
  <c r="U609" i="4" s="1"/>
  <c r="AG486" i="3"/>
  <c r="AH486" i="3" s="1"/>
  <c r="AI486" i="3" s="1"/>
  <c r="AS413" i="4"/>
  <c r="K60" i="4"/>
  <c r="V129" i="4"/>
  <c r="V135" i="4" s="1"/>
  <c r="AB129" i="4"/>
  <c r="AB135" i="4" s="1"/>
  <c r="L484" i="3"/>
  <c r="E484" i="3"/>
  <c r="F484" i="3" s="1"/>
  <c r="P66" i="4"/>
  <c r="P61" i="4"/>
  <c r="P67" i="4" s="1"/>
  <c r="AB61" i="4" s="1"/>
  <c r="AB67" i="4" s="1"/>
  <c r="O245" i="4"/>
  <c r="AA239" i="4" s="1"/>
  <c r="AA245" i="4" s="1"/>
  <c r="O240" i="4"/>
  <c r="O241" i="4" s="1"/>
  <c r="O247" i="4" s="1"/>
  <c r="Q406" i="4"/>
  <c r="Q407" i="4" s="1"/>
  <c r="J495" i="4"/>
  <c r="P495" i="4" s="1"/>
  <c r="P501" i="4" s="1"/>
  <c r="AB57" i="4"/>
  <c r="AB63" i="4" s="1"/>
  <c r="P65" i="4"/>
  <c r="V59" i="4" s="1"/>
  <c r="V65" i="4" s="1"/>
  <c r="AO499" i="2"/>
  <c r="K488" i="3"/>
  <c r="L488" i="3" s="1"/>
  <c r="AA406" i="4"/>
  <c r="AA413" i="4" s="1"/>
  <c r="AQ355" i="2"/>
  <c r="P131" i="4"/>
  <c r="P137" i="4" s="1"/>
  <c r="L406" i="4"/>
  <c r="R406" i="4" s="1"/>
  <c r="K494" i="4"/>
  <c r="L494" i="4" s="1"/>
  <c r="AB93" i="4"/>
  <c r="AB99" i="4" s="1"/>
  <c r="AD237" i="4"/>
  <c r="AD243" i="4" s="1"/>
  <c r="Q562" i="4"/>
  <c r="K558" i="4" s="1"/>
  <c r="F562" i="4" s="1"/>
  <c r="AI562" i="4" s="1"/>
  <c r="L562" i="4"/>
  <c r="AB530" i="4"/>
  <c r="AB536" i="4" s="1"/>
  <c r="V530" i="4"/>
  <c r="V536" i="4" s="1"/>
  <c r="E486" i="3"/>
  <c r="F486" i="3" s="1"/>
  <c r="AM228" i="2"/>
  <c r="AJ485" i="2"/>
  <c r="R93" i="4"/>
  <c r="R99" i="4" s="1"/>
  <c r="AL406" i="2"/>
  <c r="O58" i="4"/>
  <c r="AO203" i="4"/>
  <c r="O209" i="4"/>
  <c r="AA203" i="4" s="1"/>
  <c r="AA209" i="4" s="1"/>
  <c r="O204" i="4"/>
  <c r="O205" i="4" s="1"/>
  <c r="AO205" i="4" s="1"/>
  <c r="BB455" i="2"/>
  <c r="AU389" i="2"/>
  <c r="J102" i="4"/>
  <c r="L102" i="4" s="1"/>
  <c r="M102" i="4" s="1"/>
  <c r="AW455" i="2"/>
  <c r="L273" i="4"/>
  <c r="Q273" i="4"/>
  <c r="Q279" i="4" s="1"/>
  <c r="AC273" i="4" s="1"/>
  <c r="AC279" i="4" s="1"/>
  <c r="K274" i="4"/>
  <c r="M711" i="4"/>
  <c r="S710" i="4"/>
  <c r="M260" i="4"/>
  <c r="I261" i="4"/>
  <c r="W93" i="4"/>
  <c r="W99" i="4" s="1"/>
  <c r="AC93" i="4"/>
  <c r="AC99" i="4" s="1"/>
  <c r="Q243" i="4"/>
  <c r="Q238" i="4"/>
  <c r="M58" i="4"/>
  <c r="S57" i="4"/>
  <c r="S63" i="4" s="1"/>
  <c r="AQ406" i="2"/>
  <c r="V710" i="4"/>
  <c r="V716" i="4" s="1"/>
  <c r="AB710" i="4"/>
  <c r="AB716" i="4" s="1"/>
  <c r="P203" i="4"/>
  <c r="AA675" i="4"/>
  <c r="AA681" i="4" s="1"/>
  <c r="U675" i="4"/>
  <c r="U681" i="4" s="1"/>
  <c r="L644" i="4"/>
  <c r="AQ644" i="4"/>
  <c r="AJ644" i="4"/>
  <c r="I555" i="4"/>
  <c r="M554" i="4"/>
  <c r="L44" i="4"/>
  <c r="L45" i="4" s="1"/>
  <c r="L46" i="4" s="1"/>
  <c r="L47" i="4" s="1"/>
  <c r="L79" i="4"/>
  <c r="L80" i="4" s="1"/>
  <c r="L81" i="4" s="1"/>
  <c r="L82" i="4" s="1"/>
  <c r="L83" i="4" s="1"/>
  <c r="U531" i="4"/>
  <c r="U537" i="4" s="1"/>
  <c r="AA531" i="4"/>
  <c r="AA537" i="4" s="1"/>
  <c r="AB130" i="4"/>
  <c r="AB136" i="4" s="1"/>
  <c r="V130" i="4"/>
  <c r="V136" i="4" s="1"/>
  <c r="R58" i="4"/>
  <c r="AO640" i="4"/>
  <c r="O646" i="4"/>
  <c r="L516" i="4"/>
  <c r="L517" i="4" s="1"/>
  <c r="L518" i="4" s="1"/>
  <c r="L519" i="4" s="1"/>
  <c r="L520" i="4" s="1"/>
  <c r="L481" i="4"/>
  <c r="L482" i="4" s="1"/>
  <c r="L483" i="4" s="1"/>
  <c r="L484" i="4" s="1"/>
  <c r="U639" i="4"/>
  <c r="U645" i="4" s="1"/>
  <c r="J684" i="4"/>
  <c r="L684" i="4" s="1"/>
  <c r="M684" i="4" s="1"/>
  <c r="O275" i="4"/>
  <c r="AD57" i="4"/>
  <c r="AD63" i="4" s="1"/>
  <c r="X57" i="4"/>
  <c r="X63" i="4" s="1"/>
  <c r="K699" i="4"/>
  <c r="L698" i="4"/>
  <c r="AA638" i="4"/>
  <c r="AA644" i="4" s="1"/>
  <c r="AO202" i="4"/>
  <c r="O208" i="4"/>
  <c r="O642" i="4"/>
  <c r="I118" i="4"/>
  <c r="M117" i="4"/>
  <c r="R492" i="4"/>
  <c r="L488" i="4" s="1"/>
  <c r="G492" i="4" s="1"/>
  <c r="AJ492" i="4" s="1"/>
  <c r="M492" i="4"/>
  <c r="S492" i="4" s="1"/>
  <c r="M488" i="4" s="1"/>
  <c r="H492" i="4" s="1"/>
  <c r="AK492" i="4" s="1"/>
  <c r="J410" i="4"/>
  <c r="AO641" i="4"/>
  <c r="O647" i="4"/>
  <c r="AQ513" i="2"/>
  <c r="Q129" i="4"/>
  <c r="Q135" i="4" s="1"/>
  <c r="K130" i="4"/>
  <c r="L129" i="4"/>
  <c r="I605" i="4"/>
  <c r="O604" i="4"/>
  <c r="O610" i="4" s="1"/>
  <c r="AB59" i="4"/>
  <c r="AB65" i="4" s="1"/>
  <c r="U238" i="4"/>
  <c r="U244" i="4" s="1"/>
  <c r="AA238" i="4"/>
  <c r="AA244" i="4" s="1"/>
  <c r="AA711" i="4"/>
  <c r="AA718" i="4" s="1"/>
  <c r="U711" i="4"/>
  <c r="U718" i="4" s="1"/>
  <c r="M530" i="4"/>
  <c r="R530" i="4"/>
  <c r="R536" i="4" s="1"/>
  <c r="L531" i="4"/>
  <c r="AP406" i="4"/>
  <c r="P413" i="4"/>
  <c r="P407" i="4"/>
  <c r="AI406" i="4"/>
  <c r="AI264" i="2"/>
  <c r="K190" i="4"/>
  <c r="L189" i="4"/>
  <c r="O532" i="4"/>
  <c r="O538" i="4" s="1"/>
  <c r="I533" i="4"/>
  <c r="V60" i="4"/>
  <c r="V66" i="4" s="1"/>
  <c r="AB60" i="4"/>
  <c r="AB66" i="4" s="1"/>
  <c r="U710" i="4"/>
  <c r="U716" i="4" s="1"/>
  <c r="AA710" i="4"/>
  <c r="AA716" i="4" s="1"/>
  <c r="AN430" i="2"/>
  <c r="K628" i="4"/>
  <c r="L628" i="4" s="1"/>
  <c r="L627" i="4"/>
  <c r="Q414" i="4"/>
  <c r="AQ407" i="4"/>
  <c r="AJ407" i="4"/>
  <c r="W484" i="3"/>
  <c r="X484" i="3" s="1"/>
  <c r="Z484" i="3" s="1"/>
  <c r="X487" i="3"/>
  <c r="Z487" i="3" s="1"/>
  <c r="M488" i="3"/>
  <c r="N488" i="3" s="1"/>
  <c r="O488" i="3" s="1"/>
  <c r="A488" i="3" s="1"/>
  <c r="B488" i="3" s="1"/>
  <c r="N491" i="3"/>
  <c r="J167" i="4"/>
  <c r="P166" i="4"/>
  <c r="P172" i="4" s="1"/>
  <c r="P645" i="4"/>
  <c r="P640" i="4"/>
  <c r="AI639" i="4"/>
  <c r="AP639" i="4"/>
  <c r="V531" i="4"/>
  <c r="V537" i="4" s="1"/>
  <c r="AB531" i="4"/>
  <c r="AB537" i="4" s="1"/>
  <c r="W674" i="4"/>
  <c r="W680" i="4" s="1"/>
  <c r="AC674" i="4"/>
  <c r="AC680" i="4" s="1"/>
  <c r="X93" i="4"/>
  <c r="X99" i="4" s="1"/>
  <c r="AD93" i="4"/>
  <c r="AD99" i="4" s="1"/>
  <c r="M201" i="4"/>
  <c r="R201" i="4"/>
  <c r="L202" i="4"/>
  <c r="R639" i="4"/>
  <c r="L640" i="4"/>
  <c r="M279" i="4"/>
  <c r="Y93" i="4"/>
  <c r="Y99" i="4" s="1"/>
  <c r="AE93" i="4"/>
  <c r="AE99" i="4" s="1"/>
  <c r="AA166" i="4"/>
  <c r="AA172" i="4" s="1"/>
  <c r="U166" i="4"/>
  <c r="U172" i="4" s="1"/>
  <c r="K336" i="4"/>
  <c r="L335" i="4"/>
  <c r="Q335" i="4"/>
  <c r="M625" i="4"/>
  <c r="I626" i="4"/>
  <c r="V566" i="4"/>
  <c r="V572" i="4" s="1"/>
  <c r="AB566" i="4"/>
  <c r="AB572" i="4" s="1"/>
  <c r="P204" i="4"/>
  <c r="J205" i="4"/>
  <c r="J133" i="4"/>
  <c r="P132" i="4"/>
  <c r="P138" i="4" s="1"/>
  <c r="J241" i="4"/>
  <c r="L407" i="4"/>
  <c r="M406" i="4"/>
  <c r="Q202" i="4"/>
  <c r="K203" i="4"/>
  <c r="I714" i="4"/>
  <c r="O713" i="4"/>
  <c r="O720" i="4" s="1"/>
  <c r="AC487" i="3"/>
  <c r="Y487" i="3"/>
  <c r="V489" i="3"/>
  <c r="J11" i="5"/>
  <c r="H11" i="5"/>
  <c r="L11" i="5"/>
  <c r="S94" i="4"/>
  <c r="S100" i="4" s="1"/>
  <c r="M95" i="4"/>
  <c r="I489" i="3"/>
  <c r="O489" i="3" s="1"/>
  <c r="A489" i="3" s="1"/>
  <c r="B489" i="3" s="1"/>
  <c r="L487" i="3"/>
  <c r="E487" i="3" s="1"/>
  <c r="F487" i="3" s="1"/>
  <c r="H9" i="5"/>
  <c r="L9" i="5"/>
  <c r="J9" i="5"/>
  <c r="H17" i="5"/>
  <c r="L165" i="4"/>
  <c r="Q165" i="4"/>
  <c r="Q171" i="4" s="1"/>
  <c r="K166" i="4"/>
  <c r="AO336" i="4"/>
  <c r="O343" i="4"/>
  <c r="O337" i="4"/>
  <c r="P342" i="4"/>
  <c r="AI335" i="4"/>
  <c r="AP335" i="4"/>
  <c r="L708" i="4"/>
  <c r="R708" i="4" s="1"/>
  <c r="L704" i="4" s="1"/>
  <c r="G708" i="4" s="1"/>
  <c r="AJ708" i="4" s="1"/>
  <c r="Q708" i="4"/>
  <c r="K704" i="4" s="1"/>
  <c r="F708" i="4" s="1"/>
  <c r="AI708" i="4" s="1"/>
  <c r="O95" i="4"/>
  <c r="O101" i="4" s="1"/>
  <c r="I96" i="4"/>
  <c r="J568" i="4"/>
  <c r="P567" i="4"/>
  <c r="P573" i="4" s="1"/>
  <c r="AQ357" i="4"/>
  <c r="AR357" i="4" s="1"/>
  <c r="AT357" i="4"/>
  <c r="AU357" i="4" s="1"/>
  <c r="AP358" i="4"/>
  <c r="AQ358" i="4" s="1"/>
  <c r="AR358" i="4" s="1"/>
  <c r="AD638" i="4"/>
  <c r="AD644" i="4" s="1"/>
  <c r="X638" i="4"/>
  <c r="X644" i="4" s="1"/>
  <c r="O138" i="4"/>
  <c r="O133" i="4"/>
  <c r="O139" i="4" s="1"/>
  <c r="Q675" i="4"/>
  <c r="Q681" i="4" s="1"/>
  <c r="K676" i="4"/>
  <c r="L95" i="4"/>
  <c r="K96" i="4"/>
  <c r="Q95" i="4"/>
  <c r="Q101" i="4" s="1"/>
  <c r="AJ201" i="4"/>
  <c r="AQ201" i="4"/>
  <c r="Q207" i="4"/>
  <c r="S638" i="4"/>
  <c r="M639" i="4"/>
  <c r="L393" i="4"/>
  <c r="K394" i="4"/>
  <c r="P281" i="4"/>
  <c r="P275" i="4"/>
  <c r="U342" i="4"/>
  <c r="U319" i="4" s="1"/>
  <c r="U320" i="4" s="1"/>
  <c r="U322" i="4"/>
  <c r="U321" i="4" s="1"/>
  <c r="Z485" i="3"/>
  <c r="AH277" i="2"/>
  <c r="R716" i="4"/>
  <c r="AM77" i="2"/>
  <c r="AU93" i="2"/>
  <c r="AM291" i="2"/>
  <c r="AM373" i="2"/>
  <c r="K640" i="4"/>
  <c r="Q639" i="4"/>
  <c r="I409" i="4"/>
  <c r="O408" i="4"/>
  <c r="W602" i="4"/>
  <c r="W608" i="4" s="1"/>
  <c r="J605" i="4"/>
  <c r="P604" i="4"/>
  <c r="P610" i="4" s="1"/>
  <c r="Q532" i="4"/>
  <c r="Q538" i="4" s="1"/>
  <c r="K533" i="4"/>
  <c r="J139" i="4"/>
  <c r="L139" i="4" s="1"/>
  <c r="M139" i="4" s="1"/>
  <c r="K140" i="4"/>
  <c r="J140" i="4" s="1"/>
  <c r="L140" i="4" s="1"/>
  <c r="M140" i="4" s="1"/>
  <c r="K323" i="4"/>
  <c r="L322" i="4"/>
  <c r="AB494" i="4"/>
  <c r="AB500" i="4" s="1"/>
  <c r="V494" i="4"/>
  <c r="V500" i="4" s="1"/>
  <c r="AB638" i="4"/>
  <c r="AB644" i="4" s="1"/>
  <c r="V638" i="4"/>
  <c r="V644" i="4" s="1"/>
  <c r="J13" i="5"/>
  <c r="H13" i="5"/>
  <c r="L13" i="5"/>
  <c r="P682" i="4"/>
  <c r="P677" i="4"/>
  <c r="AB165" i="4"/>
  <c r="AB171" i="4" s="1"/>
  <c r="V165" i="4"/>
  <c r="V171" i="4" s="1"/>
  <c r="I498" i="4"/>
  <c r="AJ638" i="4"/>
  <c r="AQ638" i="4"/>
  <c r="Q644" i="4"/>
  <c r="O414" i="4"/>
  <c r="AO407" i="4"/>
  <c r="P532" i="4"/>
  <c r="P538" i="4" s="1"/>
  <c r="J533" i="4"/>
  <c r="V603" i="4"/>
  <c r="V609" i="4" s="1"/>
  <c r="AB603" i="4"/>
  <c r="AB609" i="4" s="1"/>
  <c r="J338" i="4"/>
  <c r="P337" i="4"/>
  <c r="I569" i="4"/>
  <c r="O568" i="4"/>
  <c r="O574" i="4" s="1"/>
  <c r="M674" i="4"/>
  <c r="O677" i="4"/>
  <c r="O683" i="4" s="1"/>
  <c r="I678" i="4"/>
  <c r="V61" i="4"/>
  <c r="V67" i="4" s="1"/>
  <c r="Q718" i="4"/>
  <c r="Q712" i="4"/>
  <c r="U203" i="4"/>
  <c r="U209" i="4" s="1"/>
  <c r="V675" i="4"/>
  <c r="V681" i="4" s="1"/>
  <c r="AB675" i="4"/>
  <c r="AB681" i="4" s="1"/>
  <c r="U485" i="3"/>
  <c r="C485" i="3" s="1"/>
  <c r="D485" i="3" s="1"/>
  <c r="T487" i="3"/>
  <c r="S484" i="3"/>
  <c r="T484" i="3" s="1"/>
  <c r="P95" i="4"/>
  <c r="I168" i="4"/>
  <c r="O167" i="4"/>
  <c r="O173" i="4" s="1"/>
  <c r="M697" i="4"/>
  <c r="I698" i="4"/>
  <c r="AA94" i="4"/>
  <c r="AA100" i="4" s="1"/>
  <c r="U94" i="4"/>
  <c r="U100" i="4" s="1"/>
  <c r="AO204" i="4"/>
  <c r="L566" i="4"/>
  <c r="Q566" i="4"/>
  <c r="Q572" i="4" s="1"/>
  <c r="K567" i="4"/>
  <c r="R602" i="4"/>
  <c r="R608" i="4" s="1"/>
  <c r="L603" i="4"/>
  <c r="M602" i="4"/>
  <c r="AA57" i="4"/>
  <c r="AA63" i="4" s="1"/>
  <c r="U57" i="4"/>
  <c r="U63" i="4" s="1"/>
  <c r="V131" i="4"/>
  <c r="V137" i="4" s="1"/>
  <c r="AB131" i="4"/>
  <c r="AB137" i="4" s="1"/>
  <c r="P343" i="4"/>
  <c r="AP336" i="4"/>
  <c r="AI336" i="4"/>
  <c r="AA567" i="4"/>
  <c r="AA573" i="4" s="1"/>
  <c r="U567" i="4"/>
  <c r="U573" i="4" s="1"/>
  <c r="U131" i="4"/>
  <c r="U137" i="4" s="1"/>
  <c r="AA676" i="4"/>
  <c r="AA682" i="4" s="1"/>
  <c r="U676" i="4"/>
  <c r="U682" i="4" s="1"/>
  <c r="AQ406" i="4"/>
  <c r="Q413" i="4"/>
  <c r="AJ406" i="4"/>
  <c r="AB674" i="4"/>
  <c r="AB680" i="4" s="1"/>
  <c r="V674" i="4"/>
  <c r="V680" i="4" s="1"/>
  <c r="AC59" i="4"/>
  <c r="AC65" i="4" s="1"/>
  <c r="W59" i="4"/>
  <c r="W65" i="4" s="1"/>
  <c r="W94" i="4"/>
  <c r="W100" i="4" s="1"/>
  <c r="U712" i="4"/>
  <c r="U719" i="4" s="1"/>
  <c r="AA712" i="4"/>
  <c r="AA719" i="4" s="1"/>
  <c r="L712" i="4"/>
  <c r="R711" i="4"/>
  <c r="R718" i="4" s="1"/>
  <c r="V273" i="4"/>
  <c r="AB273" i="4"/>
  <c r="AB279" i="4" s="1"/>
  <c r="Q598" i="4"/>
  <c r="K594" i="4" s="1"/>
  <c r="F598" i="4" s="1"/>
  <c r="AI598" i="4" s="1"/>
  <c r="L598" i="4"/>
  <c r="K409" i="4"/>
  <c r="Q408" i="4"/>
  <c r="AH493" i="3"/>
  <c r="AG490" i="3"/>
  <c r="AH490" i="3" s="1"/>
  <c r="AI490" i="3" s="1"/>
  <c r="AE189" i="2"/>
  <c r="AO341" i="2"/>
  <c r="AF487" i="3"/>
  <c r="AB488" i="3"/>
  <c r="AC488" i="3" s="1"/>
  <c r="AL59" i="2"/>
  <c r="AS134" i="2"/>
  <c r="BB159" i="2"/>
  <c r="AS430" i="2"/>
  <c r="AL513" i="2"/>
  <c r="AU527" i="2"/>
  <c r="AQ110" i="2"/>
  <c r="AO45" i="2"/>
  <c r="AN134" i="2"/>
  <c r="AI201" i="2"/>
  <c r="AJ31" i="2"/>
  <c r="AQ59" i="2"/>
  <c r="AR228" i="2"/>
  <c r="AL110" i="2"/>
  <c r="AW159" i="2"/>
  <c r="AA490" i="3"/>
  <c r="AB493" i="3"/>
  <c r="K495" i="3"/>
  <c r="J492" i="3"/>
  <c r="AD488" i="3"/>
  <c r="AE488" i="3" s="1"/>
  <c r="AF488" i="3" s="1"/>
  <c r="AE491" i="3"/>
  <c r="AL485" i="3"/>
  <c r="AK487" i="3"/>
  <c r="AJ484" i="3"/>
  <c r="AK484" i="3" s="1"/>
  <c r="AL484" i="3" s="1"/>
  <c r="G482" i="3"/>
  <c r="H482" i="3" s="1"/>
  <c r="R482" i="3"/>
  <c r="Q487" i="3"/>
  <c r="R485" i="3"/>
  <c r="G485" i="3" s="1"/>
  <c r="H485" i="3" s="1"/>
  <c r="P484" i="3"/>
  <c r="Q484" i="3" s="1"/>
  <c r="L675" i="4" l="1"/>
  <c r="L262" i="4"/>
  <c r="K263" i="4"/>
  <c r="L263" i="4" s="1"/>
  <c r="O246" i="4"/>
  <c r="U240" i="4" s="1"/>
  <c r="U246" i="4" s="1"/>
  <c r="V711" i="4"/>
  <c r="V718" i="4" s="1"/>
  <c r="AB711" i="4"/>
  <c r="AB718" i="4" s="1"/>
  <c r="P713" i="4"/>
  <c r="P719" i="4"/>
  <c r="O211" i="4"/>
  <c r="O210" i="4"/>
  <c r="K490" i="3"/>
  <c r="L490" i="3" s="1"/>
  <c r="Q494" i="4"/>
  <c r="Q500" i="4" s="1"/>
  <c r="AC494" i="4" s="1"/>
  <c r="AC500" i="4" s="1"/>
  <c r="V237" i="4"/>
  <c r="V243" i="4" s="1"/>
  <c r="AB237" i="4"/>
  <c r="AB243" i="4" s="1"/>
  <c r="J496" i="4"/>
  <c r="U239" i="4"/>
  <c r="U245" i="4" s="1"/>
  <c r="E488" i="3"/>
  <c r="F488" i="3" s="1"/>
  <c r="Q603" i="4"/>
  <c r="Q609" i="4" s="1"/>
  <c r="K495" i="4"/>
  <c r="P244" i="4"/>
  <c r="P239" i="4"/>
  <c r="O501" i="4"/>
  <c r="O496" i="4"/>
  <c r="R238" i="4"/>
  <c r="R244" i="4" s="1"/>
  <c r="L239" i="4"/>
  <c r="R94" i="4"/>
  <c r="R100" i="4" s="1"/>
  <c r="K61" i="4"/>
  <c r="Q60" i="4"/>
  <c r="Q66" i="4" s="1"/>
  <c r="S237" i="4"/>
  <c r="S243" i="4" s="1"/>
  <c r="M238" i="4"/>
  <c r="W273" i="4"/>
  <c r="AO645" i="4"/>
  <c r="E490" i="3"/>
  <c r="F490" i="3" s="1"/>
  <c r="AO208" i="4"/>
  <c r="O64" i="4"/>
  <c r="O59" i="4"/>
  <c r="M562" i="4"/>
  <c r="S562" i="4" s="1"/>
  <c r="M558" i="4" s="1"/>
  <c r="H562" i="4" s="1"/>
  <c r="AK562" i="4" s="1"/>
  <c r="R562" i="4"/>
  <c r="L558" i="4" s="1"/>
  <c r="G562" i="4" s="1"/>
  <c r="AJ562" i="4" s="1"/>
  <c r="Q244" i="4"/>
  <c r="Q239" i="4"/>
  <c r="L274" i="4"/>
  <c r="M273" i="4"/>
  <c r="R273" i="4"/>
  <c r="R279" i="4" s="1"/>
  <c r="AC237" i="4"/>
  <c r="AC243" i="4" s="1"/>
  <c r="W237" i="4"/>
  <c r="W243" i="4" s="1"/>
  <c r="M712" i="4"/>
  <c r="S711" i="4"/>
  <c r="S718" i="4" s="1"/>
  <c r="O678" i="4"/>
  <c r="O684" i="4" s="1"/>
  <c r="U678" i="4" s="1"/>
  <c r="U684" i="4" s="1"/>
  <c r="AI203" i="4"/>
  <c r="P209" i="4"/>
  <c r="AP203" i="4"/>
  <c r="Y57" i="4"/>
  <c r="Y63" i="4" s="1"/>
  <c r="AE57" i="4"/>
  <c r="AE63" i="4" s="1"/>
  <c r="I262" i="4"/>
  <c r="M261" i="4"/>
  <c r="K275" i="4"/>
  <c r="Q274" i="4"/>
  <c r="Q281" i="4" s="1"/>
  <c r="M59" i="4"/>
  <c r="S58" i="4"/>
  <c r="S64" i="4" s="1"/>
  <c r="AE58" i="4"/>
  <c r="AE64" i="4" s="1"/>
  <c r="Y58" i="4"/>
  <c r="Y64" i="4" s="1"/>
  <c r="AA641" i="4"/>
  <c r="AA647" i="4" s="1"/>
  <c r="U641" i="4"/>
  <c r="U647" i="4" s="1"/>
  <c r="AO642" i="4"/>
  <c r="O648" i="4"/>
  <c r="I119" i="4"/>
  <c r="M119" i="4" s="1"/>
  <c r="M118" i="4"/>
  <c r="L190" i="4"/>
  <c r="K191" i="4"/>
  <c r="L191" i="4" s="1"/>
  <c r="L532" i="4"/>
  <c r="R531" i="4"/>
  <c r="R537" i="4" s="1"/>
  <c r="U202" i="4"/>
  <c r="U208" i="4" s="1"/>
  <c r="AA202" i="4"/>
  <c r="AA208" i="4" s="1"/>
  <c r="O282" i="4"/>
  <c r="O276" i="4"/>
  <c r="R64" i="4"/>
  <c r="R59" i="4"/>
  <c r="I556" i="4"/>
  <c r="M556" i="4" s="1"/>
  <c r="M555" i="4"/>
  <c r="U640" i="4"/>
  <c r="U646" i="4" s="1"/>
  <c r="AA640" i="4"/>
  <c r="AA646" i="4" s="1"/>
  <c r="AD530" i="4"/>
  <c r="AD536" i="4" s="1"/>
  <c r="X530" i="4"/>
  <c r="X536" i="4" s="1"/>
  <c r="U604" i="4"/>
  <c r="U610" i="4" s="1"/>
  <c r="AA604" i="4"/>
  <c r="AA610" i="4" s="1"/>
  <c r="U532" i="4"/>
  <c r="U538" i="4" s="1"/>
  <c r="AA532" i="4"/>
  <c r="AA538" i="4" s="1"/>
  <c r="M531" i="4"/>
  <c r="S530" i="4"/>
  <c r="S536" i="4" s="1"/>
  <c r="O605" i="4"/>
  <c r="O611" i="4" s="1"/>
  <c r="I606" i="4"/>
  <c r="AP407" i="4"/>
  <c r="P414" i="4"/>
  <c r="AI407" i="4"/>
  <c r="P408" i="4"/>
  <c r="R129" i="4"/>
  <c r="R135" i="4" s="1"/>
  <c r="M129" i="4"/>
  <c r="L130" i="4"/>
  <c r="AK644" i="4"/>
  <c r="M644" i="4"/>
  <c r="AR644" i="4"/>
  <c r="V406" i="4"/>
  <c r="V413" i="4" s="1"/>
  <c r="AB406" i="4"/>
  <c r="AB413" i="4" s="1"/>
  <c r="K131" i="4"/>
  <c r="Q130" i="4"/>
  <c r="Q136" i="4" s="1"/>
  <c r="K700" i="4"/>
  <c r="L700" i="4" s="1"/>
  <c r="L699" i="4"/>
  <c r="AB490" i="3"/>
  <c r="AC490" i="3" s="1"/>
  <c r="I534" i="4"/>
  <c r="O533" i="4"/>
  <c r="O539" i="4" s="1"/>
  <c r="AA533" i="4" s="1"/>
  <c r="AA539" i="4" s="1"/>
  <c r="AC129" i="4"/>
  <c r="AC135" i="4" s="1"/>
  <c r="W129" i="4"/>
  <c r="W135" i="4" s="1"/>
  <c r="V279" i="4"/>
  <c r="L713" i="4"/>
  <c r="R712" i="4"/>
  <c r="R719" i="4" s="1"/>
  <c r="L567" i="4"/>
  <c r="R566" i="4"/>
  <c r="R572" i="4" s="1"/>
  <c r="M566" i="4"/>
  <c r="U487" i="3"/>
  <c r="C487" i="3" s="1"/>
  <c r="D487" i="3" s="1"/>
  <c r="T489" i="3"/>
  <c r="S486" i="3"/>
  <c r="T486" i="3" s="1"/>
  <c r="Q719" i="4"/>
  <c r="Q713" i="4"/>
  <c r="U568" i="4"/>
  <c r="U574" i="4" s="1"/>
  <c r="AA568" i="4"/>
  <c r="AA574" i="4" s="1"/>
  <c r="V604" i="4"/>
  <c r="V610" i="4" s="1"/>
  <c r="AB604" i="4"/>
  <c r="AB610" i="4" s="1"/>
  <c r="X710" i="4"/>
  <c r="X716" i="4" s="1"/>
  <c r="AD710" i="4"/>
  <c r="AD716" i="4" s="1"/>
  <c r="AC95" i="4"/>
  <c r="AC101" i="4" s="1"/>
  <c r="W95" i="4"/>
  <c r="W101" i="4" s="1"/>
  <c r="I97" i="4"/>
  <c r="O96" i="4"/>
  <c r="O102" i="4" s="1"/>
  <c r="R165" i="4"/>
  <c r="R171" i="4" s="1"/>
  <c r="M165" i="4"/>
  <c r="L166" i="4"/>
  <c r="W279" i="4"/>
  <c r="U713" i="4"/>
  <c r="U720" i="4" s="1"/>
  <c r="AA713" i="4"/>
  <c r="AA720" i="4" s="1"/>
  <c r="V132" i="4"/>
  <c r="V138" i="4" s="1"/>
  <c r="AB132" i="4"/>
  <c r="AB138" i="4" s="1"/>
  <c r="AB639" i="4"/>
  <c r="AB645" i="4" s="1"/>
  <c r="V639" i="4"/>
  <c r="V645" i="4" s="1"/>
  <c r="U205" i="4"/>
  <c r="U211" i="4" s="1"/>
  <c r="AA205" i="4"/>
  <c r="AA211" i="4" s="1"/>
  <c r="Q415" i="4"/>
  <c r="AQ408" i="4"/>
  <c r="AJ408" i="4"/>
  <c r="AD711" i="4"/>
  <c r="AD718" i="4" s="1"/>
  <c r="X711" i="4"/>
  <c r="X718" i="4" s="1"/>
  <c r="AC566" i="4"/>
  <c r="AC572" i="4" s="1"/>
  <c r="W566" i="4"/>
  <c r="W572" i="4" s="1"/>
  <c r="C484" i="3"/>
  <c r="D484" i="3" s="1"/>
  <c r="U484" i="3"/>
  <c r="M675" i="4"/>
  <c r="S674" i="4"/>
  <c r="S680" i="4" s="1"/>
  <c r="J339" i="4"/>
  <c r="P338" i="4"/>
  <c r="V532" i="4"/>
  <c r="V538" i="4" s="1"/>
  <c r="AB532" i="4"/>
  <c r="AB538" i="4" s="1"/>
  <c r="U533" i="4"/>
  <c r="U539" i="4" s="1"/>
  <c r="P683" i="4"/>
  <c r="P678" i="4"/>
  <c r="P684" i="4" s="1"/>
  <c r="W532" i="4"/>
  <c r="W538" i="4" s="1"/>
  <c r="AC532" i="4"/>
  <c r="AC538" i="4" s="1"/>
  <c r="Q640" i="4"/>
  <c r="K641" i="4"/>
  <c r="P282" i="4"/>
  <c r="P276" i="4"/>
  <c r="AA132" i="4"/>
  <c r="AA138" i="4" s="1"/>
  <c r="U132" i="4"/>
  <c r="U138" i="4" s="1"/>
  <c r="AC165" i="4"/>
  <c r="AC171" i="4" s="1"/>
  <c r="W165" i="4"/>
  <c r="W171" i="4" s="1"/>
  <c r="Q208" i="4"/>
  <c r="AQ202" i="4"/>
  <c r="AJ202" i="4"/>
  <c r="K496" i="4"/>
  <c r="AK406" i="4"/>
  <c r="R413" i="4"/>
  <c r="AR406" i="4"/>
  <c r="AK639" i="4"/>
  <c r="R645" i="4"/>
  <c r="AR639" i="4"/>
  <c r="AI640" i="4"/>
  <c r="P646" i="4"/>
  <c r="AP640" i="4"/>
  <c r="P641" i="4"/>
  <c r="N493" i="3"/>
  <c r="M490" i="3"/>
  <c r="N490" i="3" s="1"/>
  <c r="O490" i="3" s="1"/>
  <c r="A490" i="3" s="1"/>
  <c r="B490" i="3" s="1"/>
  <c r="V495" i="4"/>
  <c r="V501" i="4" s="1"/>
  <c r="AB495" i="4"/>
  <c r="AB501" i="4" s="1"/>
  <c r="V336" i="4"/>
  <c r="V343" i="4" s="1"/>
  <c r="AB336" i="4"/>
  <c r="AB343" i="4" s="1"/>
  <c r="Q567" i="4"/>
  <c r="Q573" i="4" s="1"/>
  <c r="K568" i="4"/>
  <c r="P101" i="4"/>
  <c r="P96" i="4"/>
  <c r="U677" i="4"/>
  <c r="U683" i="4" s="1"/>
  <c r="AA677" i="4"/>
  <c r="AA683" i="4" s="1"/>
  <c r="AI337" i="4"/>
  <c r="AP337" i="4"/>
  <c r="P344" i="4"/>
  <c r="J534" i="4"/>
  <c r="P533" i="4"/>
  <c r="P539" i="4" s="1"/>
  <c r="Q533" i="4"/>
  <c r="Q539" i="4" s="1"/>
  <c r="K534" i="4"/>
  <c r="AQ639" i="4"/>
  <c r="Q645" i="4"/>
  <c r="AJ639" i="4"/>
  <c r="S644" i="4"/>
  <c r="AM638" i="4"/>
  <c r="AS638" i="4"/>
  <c r="L96" i="4"/>
  <c r="R95" i="4"/>
  <c r="R101" i="4" s="1"/>
  <c r="AA133" i="4"/>
  <c r="AA139" i="4" s="1"/>
  <c r="U133" i="4"/>
  <c r="U139" i="4" s="1"/>
  <c r="AT358" i="4"/>
  <c r="AU358" i="4" s="1"/>
  <c r="AP359" i="4"/>
  <c r="AQ359" i="4" s="1"/>
  <c r="AR359" i="4" s="1"/>
  <c r="AC603" i="4"/>
  <c r="AC609" i="4" s="1"/>
  <c r="W603" i="4"/>
  <c r="W609" i="4" s="1"/>
  <c r="AB335" i="4"/>
  <c r="AB342" i="4" s="1"/>
  <c r="V335" i="4"/>
  <c r="V342" i="4" s="1"/>
  <c r="Q166" i="4"/>
  <c r="Q172" i="4" s="1"/>
  <c r="K167" i="4"/>
  <c r="I491" i="3"/>
  <c r="L489" i="3"/>
  <c r="E489" i="3" s="1"/>
  <c r="F489" i="3" s="1"/>
  <c r="Q203" i="4"/>
  <c r="K204" i="4"/>
  <c r="L408" i="4"/>
  <c r="R407" i="4"/>
  <c r="I627" i="4"/>
  <c r="M626" i="4"/>
  <c r="K337" i="4"/>
  <c r="Q336" i="4"/>
  <c r="AD273" i="4"/>
  <c r="AD279" i="4" s="1"/>
  <c r="X273" i="4"/>
  <c r="L641" i="4"/>
  <c r="R640" i="4"/>
  <c r="M202" i="4"/>
  <c r="S201" i="4"/>
  <c r="P167" i="4"/>
  <c r="P173" i="4" s="1"/>
  <c r="J168" i="4"/>
  <c r="X489" i="3"/>
  <c r="Z489" i="3" s="1"/>
  <c r="W486" i="3"/>
  <c r="X486" i="3" s="1"/>
  <c r="Z486" i="3" s="1"/>
  <c r="P205" i="4"/>
  <c r="K410" i="4"/>
  <c r="Q409" i="4"/>
  <c r="W406" i="4"/>
  <c r="W413" i="4" s="1"/>
  <c r="AC406" i="4"/>
  <c r="AC413" i="4" s="1"/>
  <c r="R603" i="4"/>
  <c r="R609" i="4" s="1"/>
  <c r="L604" i="4"/>
  <c r="AA204" i="4"/>
  <c r="AA210" i="4" s="1"/>
  <c r="U204" i="4"/>
  <c r="U210" i="4" s="1"/>
  <c r="I169" i="4"/>
  <c r="O168" i="4"/>
  <c r="O174" i="4" s="1"/>
  <c r="R675" i="4"/>
  <c r="R681" i="4" s="1"/>
  <c r="L676" i="4"/>
  <c r="AC638" i="4"/>
  <c r="AC644" i="4" s="1"/>
  <c r="W638" i="4"/>
  <c r="W644" i="4" s="1"/>
  <c r="AB676" i="4"/>
  <c r="AB682" i="4" s="1"/>
  <c r="V676" i="4"/>
  <c r="V682" i="4" s="1"/>
  <c r="AO408" i="4"/>
  <c r="O415" i="4"/>
  <c r="V274" i="4"/>
  <c r="V281" i="4" s="1"/>
  <c r="AB274" i="4"/>
  <c r="AB281" i="4" s="1"/>
  <c r="AA241" i="4"/>
  <c r="AA247" i="4" s="1"/>
  <c r="U241" i="4"/>
  <c r="U247" i="4" s="1"/>
  <c r="Q676" i="4"/>
  <c r="Q682" i="4" s="1"/>
  <c r="K677" i="4"/>
  <c r="V567" i="4"/>
  <c r="V573" i="4" s="1"/>
  <c r="AB567" i="4"/>
  <c r="AB573" i="4" s="1"/>
  <c r="U336" i="4"/>
  <c r="U343" i="4" s="1"/>
  <c r="AA336" i="4"/>
  <c r="AA343" i="4" s="1"/>
  <c r="Y94" i="4"/>
  <c r="Y100" i="4" s="1"/>
  <c r="AE94" i="4"/>
  <c r="AE100" i="4" s="1"/>
  <c r="Y489" i="3"/>
  <c r="V491" i="3"/>
  <c r="AF491" i="3" s="1"/>
  <c r="AI489" i="3"/>
  <c r="AC489" i="3"/>
  <c r="L495" i="4"/>
  <c r="R494" i="4"/>
  <c r="R500" i="4" s="1"/>
  <c r="M494" i="4"/>
  <c r="AQ335" i="4"/>
  <c r="AJ335" i="4"/>
  <c r="Q342" i="4"/>
  <c r="R202" i="4"/>
  <c r="L203" i="4"/>
  <c r="AC407" i="4"/>
  <c r="AC414" i="4" s="1"/>
  <c r="W407" i="4"/>
  <c r="W414" i="4" s="1"/>
  <c r="S602" i="4"/>
  <c r="S608" i="4" s="1"/>
  <c r="M603" i="4"/>
  <c r="U167" i="4"/>
  <c r="U173" i="4" s="1"/>
  <c r="AA167" i="4"/>
  <c r="AA173" i="4" s="1"/>
  <c r="AD94" i="4"/>
  <c r="AD100" i="4" s="1"/>
  <c r="X94" i="4"/>
  <c r="X100" i="4" s="1"/>
  <c r="Q604" i="4"/>
  <c r="Q610" i="4" s="1"/>
  <c r="K605" i="4"/>
  <c r="AO337" i="4"/>
  <c r="O344" i="4"/>
  <c r="O338" i="4"/>
  <c r="S95" i="4"/>
  <c r="S101" i="4" s="1"/>
  <c r="M96" i="4"/>
  <c r="AP204" i="4"/>
  <c r="AP208" i="4" s="1"/>
  <c r="P210" i="4"/>
  <c r="AI204" i="4"/>
  <c r="AH495" i="3"/>
  <c r="AG492" i="3"/>
  <c r="R598" i="4"/>
  <c r="L594" i="4" s="1"/>
  <c r="G598" i="4" s="1"/>
  <c r="AJ598" i="4" s="1"/>
  <c r="M598" i="4"/>
  <c r="S598" i="4" s="1"/>
  <c r="M594" i="4" s="1"/>
  <c r="H598" i="4" s="1"/>
  <c r="AK598" i="4" s="1"/>
  <c r="J497" i="4"/>
  <c r="P496" i="4"/>
  <c r="P502" i="4" s="1"/>
  <c r="X602" i="4"/>
  <c r="X608" i="4" s="1"/>
  <c r="AD602" i="4"/>
  <c r="AD608" i="4" s="1"/>
  <c r="I699" i="4"/>
  <c r="M698" i="4"/>
  <c r="V94" i="4"/>
  <c r="V100" i="4" s="1"/>
  <c r="AB94" i="4"/>
  <c r="AB100" i="4" s="1"/>
  <c r="W711" i="4"/>
  <c r="W718" i="4" s="1"/>
  <c r="AC711" i="4"/>
  <c r="AC718" i="4" s="1"/>
  <c r="AD674" i="4"/>
  <c r="AD680" i="4" s="1"/>
  <c r="X674" i="4"/>
  <c r="X680" i="4" s="1"/>
  <c r="I570" i="4"/>
  <c r="O569" i="4"/>
  <c r="O575" i="4" s="1"/>
  <c r="U407" i="4"/>
  <c r="U414" i="4" s="1"/>
  <c r="AA407" i="4"/>
  <c r="AA414" i="4" s="1"/>
  <c r="K324" i="4"/>
  <c r="L323" i="4"/>
  <c r="P605" i="4"/>
  <c r="P611" i="4" s="1"/>
  <c r="J606" i="4"/>
  <c r="P606" i="4" s="1"/>
  <c r="P612" i="4" s="1"/>
  <c r="O409" i="4"/>
  <c r="I410" i="4"/>
  <c r="K395" i="4"/>
  <c r="L394" i="4"/>
  <c r="M640" i="4"/>
  <c r="S639" i="4"/>
  <c r="AC201" i="4"/>
  <c r="AC207" i="4" s="1"/>
  <c r="W201" i="4"/>
  <c r="W207" i="4" s="1"/>
  <c r="Q96" i="4"/>
  <c r="Q102" i="4" s="1"/>
  <c r="K97" i="4"/>
  <c r="AC675" i="4"/>
  <c r="AC681" i="4" s="1"/>
  <c r="W675" i="4"/>
  <c r="W681" i="4" s="1"/>
  <c r="P568" i="4"/>
  <c r="P574" i="4" s="1"/>
  <c r="J569" i="4"/>
  <c r="AA95" i="4"/>
  <c r="AA101" i="4" s="1"/>
  <c r="U95" i="4"/>
  <c r="U101" i="4" s="1"/>
  <c r="M407" i="4"/>
  <c r="S406" i="4"/>
  <c r="R335" i="4"/>
  <c r="L336" i="4"/>
  <c r="M335" i="4"/>
  <c r="S716" i="4"/>
  <c r="R207" i="4"/>
  <c r="AR201" i="4"/>
  <c r="AK201" i="4"/>
  <c r="AB166" i="4"/>
  <c r="AB172" i="4" s="1"/>
  <c r="V166" i="4"/>
  <c r="V172" i="4" s="1"/>
  <c r="AF489" i="3"/>
  <c r="O714" i="4"/>
  <c r="O721" i="4" s="1"/>
  <c r="P133" i="4"/>
  <c r="P139" i="4" s="1"/>
  <c r="Q489" i="3"/>
  <c r="R487" i="3"/>
  <c r="G487" i="3" s="1"/>
  <c r="H487" i="3" s="1"/>
  <c r="P486" i="3"/>
  <c r="Q486" i="3" s="1"/>
  <c r="AJ486" i="3"/>
  <c r="AK486" i="3" s="1"/>
  <c r="AL486" i="3" s="1"/>
  <c r="AL487" i="3"/>
  <c r="AK489" i="3"/>
  <c r="AA492" i="3"/>
  <c r="AB495" i="3"/>
  <c r="G484" i="3"/>
  <c r="H484" i="3" s="1"/>
  <c r="R484" i="3"/>
  <c r="AD490" i="3"/>
  <c r="AE490" i="3" s="1"/>
  <c r="AF490" i="3" s="1"/>
  <c r="AE493" i="3"/>
  <c r="K497" i="3"/>
  <c r="J494" i="3"/>
  <c r="W494" i="4" l="1"/>
  <c r="W500" i="4" s="1"/>
  <c r="AA240" i="4"/>
  <c r="AA246" i="4" s="1"/>
  <c r="P720" i="4"/>
  <c r="P714" i="4"/>
  <c r="P721" i="4" s="1"/>
  <c r="V712" i="4"/>
  <c r="V719" i="4" s="1"/>
  <c r="AB712" i="4"/>
  <c r="AB719" i="4" s="1"/>
  <c r="AB492" i="3"/>
  <c r="AC492" i="3" s="1"/>
  <c r="AE237" i="4"/>
  <c r="AE243" i="4" s="1"/>
  <c r="Y237" i="4"/>
  <c r="Y243" i="4" s="1"/>
  <c r="AC60" i="4"/>
  <c r="AC66" i="4" s="1"/>
  <c r="W60" i="4"/>
  <c r="W66" i="4" s="1"/>
  <c r="X238" i="4"/>
  <c r="X244" i="4" s="1"/>
  <c r="AD238" i="4"/>
  <c r="AD244" i="4" s="1"/>
  <c r="AB238" i="4"/>
  <c r="AB244" i="4" s="1"/>
  <c r="V238" i="4"/>
  <c r="V244" i="4" s="1"/>
  <c r="AA678" i="4"/>
  <c r="AA684" i="4" s="1"/>
  <c r="AI208" i="4"/>
  <c r="O534" i="4"/>
  <c r="O540" i="4" s="1"/>
  <c r="Q61" i="4"/>
  <c r="Q67" i="4" s="1"/>
  <c r="O502" i="4"/>
  <c r="O497" i="4"/>
  <c r="R239" i="4"/>
  <c r="R245" i="4" s="1"/>
  <c r="L240" i="4"/>
  <c r="P245" i="4"/>
  <c r="P240" i="4"/>
  <c r="Q495" i="4"/>
  <c r="Q501" i="4" s="1"/>
  <c r="AC495" i="4" s="1"/>
  <c r="AC501" i="4" s="1"/>
  <c r="M239" i="4"/>
  <c r="S238" i="4"/>
  <c r="S244" i="4" s="1"/>
  <c r="AA495" i="4"/>
  <c r="AA501" i="4" s="1"/>
  <c r="U495" i="4"/>
  <c r="U501" i="4" s="1"/>
  <c r="O65" i="4"/>
  <c r="O60" i="4"/>
  <c r="AA58" i="4"/>
  <c r="AA64" i="4" s="1"/>
  <c r="U58" i="4"/>
  <c r="U64" i="4" s="1"/>
  <c r="AE711" i="4"/>
  <c r="AE718" i="4" s="1"/>
  <c r="Y711" i="4"/>
  <c r="Y718" i="4" s="1"/>
  <c r="W274" i="4"/>
  <c r="W281" i="4" s="1"/>
  <c r="AC274" i="4"/>
  <c r="AC281" i="4" s="1"/>
  <c r="S273" i="4"/>
  <c r="S279" i="4" s="1"/>
  <c r="Y273" i="4" s="1"/>
  <c r="M274" i="4"/>
  <c r="K276" i="4"/>
  <c r="Q275" i="4"/>
  <c r="Q282" i="4" s="1"/>
  <c r="L275" i="4"/>
  <c r="R274" i="4"/>
  <c r="R281" i="4" s="1"/>
  <c r="Q245" i="4"/>
  <c r="Q240" i="4"/>
  <c r="V322" i="4"/>
  <c r="V321" i="4" s="1"/>
  <c r="M60" i="4"/>
  <c r="S59" i="4"/>
  <c r="S65" i="4" s="1"/>
  <c r="M262" i="4"/>
  <c r="I263" i="4"/>
  <c r="M263" i="4" s="1"/>
  <c r="AB203" i="4"/>
  <c r="AB209" i="4" s="1"/>
  <c r="V203" i="4"/>
  <c r="V209" i="4" s="1"/>
  <c r="M713" i="4"/>
  <c r="S712" i="4"/>
  <c r="S719" i="4" s="1"/>
  <c r="AE712" i="4" s="1"/>
  <c r="AE719" i="4" s="1"/>
  <c r="AC238" i="4"/>
  <c r="AC244" i="4" s="1"/>
  <c r="W238" i="4"/>
  <c r="W244" i="4" s="1"/>
  <c r="L533" i="4"/>
  <c r="R532" i="4"/>
  <c r="R538" i="4" s="1"/>
  <c r="W130" i="4"/>
  <c r="W136" i="4" s="1"/>
  <c r="AC130" i="4"/>
  <c r="AC136" i="4" s="1"/>
  <c r="R65" i="4"/>
  <c r="R60" i="4"/>
  <c r="AM644" i="4"/>
  <c r="AS644" i="4"/>
  <c r="K132" i="4"/>
  <c r="Q131" i="4"/>
  <c r="Q137" i="4" s="1"/>
  <c r="R130" i="4"/>
  <c r="R136" i="4" s="1"/>
  <c r="L131" i="4"/>
  <c r="AD58" i="4"/>
  <c r="AD64" i="4" s="1"/>
  <c r="X58" i="4"/>
  <c r="X64" i="4" s="1"/>
  <c r="P534" i="4"/>
  <c r="P540" i="4" s="1"/>
  <c r="AB534" i="4" s="1"/>
  <c r="AB540" i="4" s="1"/>
  <c r="S129" i="4"/>
  <c r="S135" i="4" s="1"/>
  <c r="M130" i="4"/>
  <c r="O606" i="4"/>
  <c r="O612" i="4" s="1"/>
  <c r="O283" i="4"/>
  <c r="O277" i="4"/>
  <c r="O284" i="4" s="1"/>
  <c r="X129" i="4"/>
  <c r="X135" i="4" s="1"/>
  <c r="AD129" i="4"/>
  <c r="AD135" i="4" s="1"/>
  <c r="AA605" i="4"/>
  <c r="AA611" i="4" s="1"/>
  <c r="U605" i="4"/>
  <c r="U611" i="4" s="1"/>
  <c r="AA275" i="4"/>
  <c r="AA282" i="4" s="1"/>
  <c r="U275" i="4"/>
  <c r="U282" i="4" s="1"/>
  <c r="P339" i="4"/>
  <c r="AI339" i="4" s="1"/>
  <c r="AI408" i="4"/>
  <c r="P415" i="4"/>
  <c r="AP408" i="4"/>
  <c r="P409" i="4"/>
  <c r="Y530" i="4"/>
  <c r="Y536" i="4" s="1"/>
  <c r="AE530" i="4"/>
  <c r="AE536" i="4" s="1"/>
  <c r="M532" i="4"/>
  <c r="S531" i="4"/>
  <c r="S537" i="4" s="1"/>
  <c r="V407" i="4"/>
  <c r="V414" i="4" s="1"/>
  <c r="AB407" i="4"/>
  <c r="AB414" i="4" s="1"/>
  <c r="AD531" i="4"/>
  <c r="AD537" i="4" s="1"/>
  <c r="X531" i="4"/>
  <c r="X537" i="4" s="1"/>
  <c r="AA642" i="4"/>
  <c r="AA648" i="4" s="1"/>
  <c r="U642" i="4"/>
  <c r="U648" i="4" s="1"/>
  <c r="AE710" i="4"/>
  <c r="AE716" i="4" s="1"/>
  <c r="Y710" i="4"/>
  <c r="Y716" i="4" s="1"/>
  <c r="M641" i="4"/>
  <c r="S640" i="4"/>
  <c r="M699" i="4"/>
  <c r="I700" i="4"/>
  <c r="M700" i="4" s="1"/>
  <c r="J498" i="4"/>
  <c r="P497" i="4"/>
  <c r="P503" i="4" s="1"/>
  <c r="R203" i="4"/>
  <c r="L204" i="4"/>
  <c r="X279" i="4"/>
  <c r="AK407" i="4"/>
  <c r="AR407" i="4"/>
  <c r="R414" i="4"/>
  <c r="K168" i="4"/>
  <c r="Q167" i="4"/>
  <c r="Q173" i="4" s="1"/>
  <c r="R96" i="4"/>
  <c r="R102" i="4" s="1"/>
  <c r="L97" i="4"/>
  <c r="W533" i="4"/>
  <c r="W539" i="4" s="1"/>
  <c r="AC533" i="4"/>
  <c r="AC539" i="4" s="1"/>
  <c r="U714" i="4"/>
  <c r="U721" i="4" s="1"/>
  <c r="AA714" i="4"/>
  <c r="AA721" i="4" s="1"/>
  <c r="R336" i="4"/>
  <c r="L337" i="4"/>
  <c r="S645" i="4"/>
  <c r="AS639" i="4"/>
  <c r="AM639" i="4"/>
  <c r="M97" i="4"/>
  <c r="S96" i="4"/>
  <c r="S102" i="4" s="1"/>
  <c r="L496" i="4"/>
  <c r="R495" i="4"/>
  <c r="R501" i="4" s="1"/>
  <c r="R676" i="4"/>
  <c r="R682" i="4" s="1"/>
  <c r="L677" i="4"/>
  <c r="AP205" i="4"/>
  <c r="P211" i="4"/>
  <c r="AI205" i="4"/>
  <c r="L642" i="4"/>
  <c r="R641" i="4"/>
  <c r="I493" i="3"/>
  <c r="O493" i="3" s="1"/>
  <c r="A493" i="3" s="1"/>
  <c r="B493" i="3" s="1"/>
  <c r="L491" i="3"/>
  <c r="E491" i="3" s="1"/>
  <c r="F491" i="3" s="1"/>
  <c r="AD95" i="4"/>
  <c r="AD101" i="4" s="1"/>
  <c r="X95" i="4"/>
  <c r="X101" i="4" s="1"/>
  <c r="AE638" i="4"/>
  <c r="AE644" i="4" s="1"/>
  <c r="Y638" i="4"/>
  <c r="Y644" i="4" s="1"/>
  <c r="V533" i="4"/>
  <c r="V539" i="4" s="1"/>
  <c r="AB533" i="4"/>
  <c r="AB539" i="4" s="1"/>
  <c r="AB95" i="4"/>
  <c r="AB101" i="4" s="1"/>
  <c r="V95" i="4"/>
  <c r="V101" i="4" s="1"/>
  <c r="AI641" i="4"/>
  <c r="AI645" i="4" s="1"/>
  <c r="P647" i="4"/>
  <c r="AP641" i="4"/>
  <c r="AP645" i="4" s="1"/>
  <c r="P642" i="4"/>
  <c r="K497" i="4"/>
  <c r="W202" i="4"/>
  <c r="W208" i="4" s="1"/>
  <c r="AC202" i="4"/>
  <c r="AC208" i="4" s="1"/>
  <c r="V275" i="4"/>
  <c r="V282" i="4" s="1"/>
  <c r="AB275" i="4"/>
  <c r="AB282" i="4" s="1"/>
  <c r="AP339" i="4"/>
  <c r="AD165" i="4"/>
  <c r="AD171" i="4" s="1"/>
  <c r="X165" i="4"/>
  <c r="X171" i="4" s="1"/>
  <c r="S488" i="3"/>
  <c r="T488" i="3" s="1"/>
  <c r="U489" i="3"/>
  <c r="C489" i="3" s="1"/>
  <c r="D489" i="3" s="1"/>
  <c r="T491" i="3"/>
  <c r="L568" i="4"/>
  <c r="R567" i="4"/>
  <c r="R573" i="4" s="1"/>
  <c r="S335" i="4"/>
  <c r="M336" i="4"/>
  <c r="S407" i="4"/>
  <c r="M408" i="4"/>
  <c r="V568" i="4"/>
  <c r="V574" i="4" s="1"/>
  <c r="AB568" i="4"/>
  <c r="AB574" i="4" s="1"/>
  <c r="K396" i="4"/>
  <c r="L396" i="4" s="1"/>
  <c r="L395" i="4"/>
  <c r="AB605" i="4"/>
  <c r="AB611" i="4" s="1"/>
  <c r="V605" i="4"/>
  <c r="V611" i="4" s="1"/>
  <c r="L324" i="4"/>
  <c r="K325" i="4"/>
  <c r="L325" i="4" s="1"/>
  <c r="Y712" i="4"/>
  <c r="Y719" i="4" s="1"/>
  <c r="U337" i="4"/>
  <c r="U344" i="4" s="1"/>
  <c r="AA337" i="4"/>
  <c r="AA344" i="4" s="1"/>
  <c r="X494" i="4"/>
  <c r="X500" i="4" s="1"/>
  <c r="AD494" i="4"/>
  <c r="AD500" i="4" s="1"/>
  <c r="X603" i="4"/>
  <c r="X609" i="4" s="1"/>
  <c r="AD603" i="4"/>
  <c r="AD609" i="4" s="1"/>
  <c r="J169" i="4"/>
  <c r="P168" i="4"/>
  <c r="P174" i="4" s="1"/>
  <c r="AK640" i="4"/>
  <c r="R646" i="4"/>
  <c r="AR640" i="4"/>
  <c r="Q343" i="4"/>
  <c r="AQ336" i="4"/>
  <c r="AJ336" i="4"/>
  <c r="AP360" i="4"/>
  <c r="AQ360" i="4" s="1"/>
  <c r="AR360" i="4" s="1"/>
  <c r="AT359" i="4"/>
  <c r="AU359" i="4" s="1"/>
  <c r="P102" i="4"/>
  <c r="P97" i="4"/>
  <c r="P103" i="4" s="1"/>
  <c r="N495" i="3"/>
  <c r="M492" i="3"/>
  <c r="N492" i="3" s="1"/>
  <c r="O492" i="3" s="1"/>
  <c r="A492" i="3" s="1"/>
  <c r="B492" i="3" s="1"/>
  <c r="P283" i="4"/>
  <c r="P277" i="4"/>
  <c r="P284" i="4" s="1"/>
  <c r="P345" i="4"/>
  <c r="AI338" i="4"/>
  <c r="AI343" i="4" s="1"/>
  <c r="AP338" i="4"/>
  <c r="AP343" i="4" s="1"/>
  <c r="AC408" i="4"/>
  <c r="AC415" i="4" s="1"/>
  <c r="W408" i="4"/>
  <c r="W415" i="4" s="1"/>
  <c r="S165" i="4"/>
  <c r="S171" i="4" s="1"/>
  <c r="M166" i="4"/>
  <c r="U486" i="3"/>
  <c r="C486" i="3"/>
  <c r="D486" i="3" s="1"/>
  <c r="AD566" i="4"/>
  <c r="AD572" i="4" s="1"/>
  <c r="X566" i="4"/>
  <c r="X572" i="4" s="1"/>
  <c r="Q97" i="4"/>
  <c r="Q103" i="4" s="1"/>
  <c r="Q534" i="4"/>
  <c r="Q540" i="4" s="1"/>
  <c r="O570" i="4"/>
  <c r="O576" i="4" s="1"/>
  <c r="O169" i="4"/>
  <c r="O175" i="4" s="1"/>
  <c r="Q410" i="4"/>
  <c r="V319" i="4"/>
  <c r="V320" i="4" s="1"/>
  <c r="AR335" i="4"/>
  <c r="R342" i="4"/>
  <c r="AK335" i="4"/>
  <c r="AC96" i="4"/>
  <c r="AC102" i="4" s="1"/>
  <c r="W96" i="4"/>
  <c r="W102" i="4" s="1"/>
  <c r="O416" i="4"/>
  <c r="AO409" i="4"/>
  <c r="AO414" i="4" s="1"/>
  <c r="AE95" i="4"/>
  <c r="AE101" i="4" s="1"/>
  <c r="Y95" i="4"/>
  <c r="Y101" i="4" s="1"/>
  <c r="K606" i="4"/>
  <c r="Q605" i="4"/>
  <c r="Q611" i="4" s="1"/>
  <c r="S603" i="4"/>
  <c r="S609" i="4" s="1"/>
  <c r="M604" i="4"/>
  <c r="W335" i="4"/>
  <c r="AC335" i="4"/>
  <c r="AC342" i="4" s="1"/>
  <c r="AC676" i="4"/>
  <c r="AC682" i="4" s="1"/>
  <c r="W676" i="4"/>
  <c r="W682" i="4" s="1"/>
  <c r="X675" i="4"/>
  <c r="X681" i="4" s="1"/>
  <c r="AD675" i="4"/>
  <c r="AD681" i="4" s="1"/>
  <c r="AS201" i="4"/>
  <c r="AM201" i="4"/>
  <c r="S207" i="4"/>
  <c r="K205" i="4"/>
  <c r="Q204" i="4"/>
  <c r="K569" i="4"/>
  <c r="Q568" i="4"/>
  <c r="Q574" i="4" s="1"/>
  <c r="AD639" i="4"/>
  <c r="AD645" i="4" s="1"/>
  <c r="X639" i="4"/>
  <c r="X645" i="4" s="1"/>
  <c r="W495" i="4"/>
  <c r="W501" i="4" s="1"/>
  <c r="K642" i="4"/>
  <c r="Q641" i="4"/>
  <c r="AB678" i="4"/>
  <c r="AB684" i="4" s="1"/>
  <c r="V678" i="4"/>
  <c r="V684" i="4" s="1"/>
  <c r="AE674" i="4"/>
  <c r="AE680" i="4" s="1"/>
  <c r="Y674" i="4"/>
  <c r="Y680" i="4" s="1"/>
  <c r="AA96" i="4"/>
  <c r="AA102" i="4" s="1"/>
  <c r="U96" i="4"/>
  <c r="U102" i="4" s="1"/>
  <c r="Q720" i="4"/>
  <c r="Q714" i="4"/>
  <c r="Q721" i="4" s="1"/>
  <c r="X712" i="4"/>
  <c r="X719" i="4" s="1"/>
  <c r="AD712" i="4"/>
  <c r="AD719" i="4" s="1"/>
  <c r="V496" i="4"/>
  <c r="V502" i="4" s="1"/>
  <c r="AB496" i="4"/>
  <c r="AB502" i="4" s="1"/>
  <c r="AH497" i="3"/>
  <c r="AG494" i="3"/>
  <c r="V493" i="3"/>
  <c r="AF493" i="3" s="1"/>
  <c r="AH492" i="3"/>
  <c r="AI492" i="3" s="1"/>
  <c r="Y491" i="3"/>
  <c r="AC491" i="3"/>
  <c r="AI491" i="3"/>
  <c r="Q677" i="4"/>
  <c r="Q683" i="4" s="1"/>
  <c r="K678" i="4"/>
  <c r="AA408" i="4"/>
  <c r="AA415" i="4" s="1"/>
  <c r="U408" i="4"/>
  <c r="U415" i="4" s="1"/>
  <c r="AB167" i="4"/>
  <c r="AB173" i="4" s="1"/>
  <c r="V167" i="4"/>
  <c r="V173" i="4" s="1"/>
  <c r="Q337" i="4"/>
  <c r="K338" i="4"/>
  <c r="AB133" i="4"/>
  <c r="AB139" i="4" s="1"/>
  <c r="V133" i="4"/>
  <c r="V139" i="4" s="1"/>
  <c r="AD201" i="4"/>
  <c r="AD207" i="4" s="1"/>
  <c r="X201" i="4"/>
  <c r="X207" i="4" s="1"/>
  <c r="AS406" i="4"/>
  <c r="AM406" i="4"/>
  <c r="S413" i="4"/>
  <c r="J570" i="4"/>
  <c r="P569" i="4"/>
  <c r="P575" i="4" s="1"/>
  <c r="AB606" i="4"/>
  <c r="AB612" i="4" s="1"/>
  <c r="V606" i="4"/>
  <c r="V612" i="4" s="1"/>
  <c r="U569" i="4"/>
  <c r="U575" i="4" s="1"/>
  <c r="AA569" i="4"/>
  <c r="AA575" i="4" s="1"/>
  <c r="AB204" i="4"/>
  <c r="AB210" i="4" s="1"/>
  <c r="V204" i="4"/>
  <c r="V210" i="4" s="1"/>
  <c r="AO338" i="4"/>
  <c r="AO343" i="4" s="1"/>
  <c r="O345" i="4"/>
  <c r="O339" i="4"/>
  <c r="W604" i="4"/>
  <c r="W610" i="4" s="1"/>
  <c r="AC604" i="4"/>
  <c r="AC610" i="4" s="1"/>
  <c r="AE602" i="4"/>
  <c r="AE608" i="4" s="1"/>
  <c r="Y602" i="4"/>
  <c r="Y608" i="4" s="1"/>
  <c r="AK202" i="4"/>
  <c r="R208" i="4"/>
  <c r="AR202" i="4"/>
  <c r="S494" i="4"/>
  <c r="S500" i="4" s="1"/>
  <c r="M495" i="4"/>
  <c r="U168" i="4"/>
  <c r="U174" i="4" s="1"/>
  <c r="AA168" i="4"/>
  <c r="AA174" i="4" s="1"/>
  <c r="L605" i="4"/>
  <c r="R604" i="4"/>
  <c r="R610" i="4" s="1"/>
  <c r="AQ409" i="4"/>
  <c r="AQ414" i="4" s="1"/>
  <c r="Q416" i="4"/>
  <c r="AJ409" i="4"/>
  <c r="AJ414" i="4" s="1"/>
  <c r="W488" i="3"/>
  <c r="X488" i="3" s="1"/>
  <c r="Z488" i="3" s="1"/>
  <c r="X491" i="3"/>
  <c r="M203" i="4"/>
  <c r="S202" i="4"/>
  <c r="M627" i="4"/>
  <c r="I628" i="4"/>
  <c r="M628" i="4" s="1"/>
  <c r="R408" i="4"/>
  <c r="L409" i="4"/>
  <c r="Q209" i="4"/>
  <c r="AQ203" i="4"/>
  <c r="AJ203" i="4"/>
  <c r="W166" i="4"/>
  <c r="W172" i="4" s="1"/>
  <c r="AC166" i="4"/>
  <c r="AC172" i="4" s="1"/>
  <c r="AC639" i="4"/>
  <c r="AC645" i="4" s="1"/>
  <c r="W639" i="4"/>
  <c r="W645" i="4" s="1"/>
  <c r="V337" i="4"/>
  <c r="V344" i="4" s="1"/>
  <c r="AB337" i="4"/>
  <c r="AB344" i="4" s="1"/>
  <c r="AC567" i="4"/>
  <c r="AC573" i="4" s="1"/>
  <c r="W567" i="4"/>
  <c r="W573" i="4" s="1"/>
  <c r="AB640" i="4"/>
  <c r="AB646" i="4" s="1"/>
  <c r="V640" i="4"/>
  <c r="V646" i="4" s="1"/>
  <c r="X406" i="4"/>
  <c r="X413" i="4" s="1"/>
  <c r="AD406" i="4"/>
  <c r="AD413" i="4" s="1"/>
  <c r="AQ640" i="4"/>
  <c r="AJ640" i="4"/>
  <c r="Q646" i="4"/>
  <c r="V677" i="4"/>
  <c r="V683" i="4" s="1"/>
  <c r="AB677" i="4"/>
  <c r="AB683" i="4" s="1"/>
  <c r="S675" i="4"/>
  <c r="S681" i="4" s="1"/>
  <c r="M676" i="4"/>
  <c r="L167" i="4"/>
  <c r="R166" i="4"/>
  <c r="R172" i="4" s="1"/>
  <c r="W712" i="4"/>
  <c r="W719" i="4" s="1"/>
  <c r="AC712" i="4"/>
  <c r="AC719" i="4" s="1"/>
  <c r="M567" i="4"/>
  <c r="S566" i="4"/>
  <c r="S572" i="4" s="1"/>
  <c r="L714" i="4"/>
  <c r="R713" i="4"/>
  <c r="R720" i="4" s="1"/>
  <c r="O410" i="4"/>
  <c r="K494" i="3"/>
  <c r="L494" i="3" s="1"/>
  <c r="K492" i="3"/>
  <c r="O491" i="3"/>
  <c r="A491" i="3" s="1"/>
  <c r="B491" i="3" s="1"/>
  <c r="O97" i="4"/>
  <c r="O103" i="4" s="1"/>
  <c r="AE495" i="3"/>
  <c r="AD492" i="3"/>
  <c r="AE492" i="3" s="1"/>
  <c r="AF492" i="3" s="1"/>
  <c r="Q491" i="3"/>
  <c r="P488" i="3"/>
  <c r="Q488" i="3" s="1"/>
  <c r="R489" i="3"/>
  <c r="G489" i="3" s="1"/>
  <c r="H489" i="3" s="1"/>
  <c r="AA494" i="3"/>
  <c r="AB497" i="3"/>
  <c r="AK491" i="3"/>
  <c r="AJ488" i="3"/>
  <c r="AK488" i="3" s="1"/>
  <c r="AL488" i="3" s="1"/>
  <c r="AL489" i="3"/>
  <c r="K499" i="3"/>
  <c r="J496" i="3"/>
  <c r="G486" i="3"/>
  <c r="H486" i="3" s="1"/>
  <c r="R486" i="3"/>
  <c r="AB714" i="4" l="1"/>
  <c r="AB721" i="4" s="1"/>
  <c r="V714" i="4"/>
  <c r="V721" i="4" s="1"/>
  <c r="V713" i="4"/>
  <c r="V720" i="4" s="1"/>
  <c r="AB713" i="4"/>
  <c r="AB720" i="4" s="1"/>
  <c r="V534" i="4"/>
  <c r="V540" i="4" s="1"/>
  <c r="P346" i="4"/>
  <c r="R714" i="4"/>
  <c r="R721" i="4" s="1"/>
  <c r="M240" i="4"/>
  <c r="S239" i="4"/>
  <c r="S245" i="4" s="1"/>
  <c r="W61" i="4"/>
  <c r="W67" i="4" s="1"/>
  <c r="AC61" i="4"/>
  <c r="AC67" i="4" s="1"/>
  <c r="X239" i="4"/>
  <c r="X245" i="4" s="1"/>
  <c r="AD239" i="4"/>
  <c r="AD245" i="4" s="1"/>
  <c r="U534" i="4"/>
  <c r="U540" i="4" s="1"/>
  <c r="AA534" i="4"/>
  <c r="AA540" i="4" s="1"/>
  <c r="AB494" i="3"/>
  <c r="AC494" i="3" s="1"/>
  <c r="AE273" i="4"/>
  <c r="AE279" i="4" s="1"/>
  <c r="Q496" i="4"/>
  <c r="Q502" i="4" s="1"/>
  <c r="P246" i="4"/>
  <c r="P241" i="4"/>
  <c r="P247" i="4" s="1"/>
  <c r="O503" i="4"/>
  <c r="O498" i="4"/>
  <c r="O504" i="4" s="1"/>
  <c r="L241" i="4"/>
  <c r="R240" i="4"/>
  <c r="R246" i="4" s="1"/>
  <c r="E494" i="3"/>
  <c r="F494" i="3" s="1"/>
  <c r="Y238" i="4"/>
  <c r="Y244" i="4" s="1"/>
  <c r="AE238" i="4"/>
  <c r="AE244" i="4" s="1"/>
  <c r="AB239" i="4"/>
  <c r="AB245" i="4" s="1"/>
  <c r="V239" i="4"/>
  <c r="V245" i="4" s="1"/>
  <c r="AA496" i="4"/>
  <c r="AA502" i="4" s="1"/>
  <c r="U496" i="4"/>
  <c r="U502" i="4" s="1"/>
  <c r="O61" i="4"/>
  <c r="O67" i="4" s="1"/>
  <c r="O66" i="4"/>
  <c r="U59" i="4"/>
  <c r="U65" i="4" s="1"/>
  <c r="AA59" i="4"/>
  <c r="AA65" i="4" s="1"/>
  <c r="M714" i="4"/>
  <c r="S713" i="4"/>
  <c r="S720" i="4" s="1"/>
  <c r="Q246" i="4"/>
  <c r="Q241" i="4"/>
  <c r="Q247" i="4" s="1"/>
  <c r="W275" i="4"/>
  <c r="W282" i="4" s="1"/>
  <c r="AC275" i="4"/>
  <c r="AC282" i="4" s="1"/>
  <c r="Y59" i="4"/>
  <c r="Y65" i="4" s="1"/>
  <c r="AE59" i="4"/>
  <c r="AE65" i="4" s="1"/>
  <c r="W239" i="4"/>
  <c r="W245" i="4" s="1"/>
  <c r="AC239" i="4"/>
  <c r="AC245" i="4" s="1"/>
  <c r="Q276" i="4"/>
  <c r="Q283" i="4" s="1"/>
  <c r="K277" i="4"/>
  <c r="Q205" i="4"/>
  <c r="AJ205" i="4" s="1"/>
  <c r="M61" i="4"/>
  <c r="S60" i="4"/>
  <c r="S66" i="4" s="1"/>
  <c r="AD274" i="4"/>
  <c r="AD281" i="4" s="1"/>
  <c r="X274" i="4"/>
  <c r="X281" i="4" s="1"/>
  <c r="M275" i="4"/>
  <c r="S274" i="4"/>
  <c r="S281" i="4" s="1"/>
  <c r="R275" i="4"/>
  <c r="R282" i="4" s="1"/>
  <c r="L276" i="4"/>
  <c r="V408" i="4"/>
  <c r="V415" i="4" s="1"/>
  <c r="AB408" i="4"/>
  <c r="AB415" i="4" s="1"/>
  <c r="AE531" i="4"/>
  <c r="AE537" i="4" s="1"/>
  <c r="Y531" i="4"/>
  <c r="Y537" i="4" s="1"/>
  <c r="R66" i="4"/>
  <c r="R61" i="4"/>
  <c r="R67" i="4" s="1"/>
  <c r="P169" i="4"/>
  <c r="P175" i="4" s="1"/>
  <c r="AB169" i="4" s="1"/>
  <c r="AB175" i="4" s="1"/>
  <c r="S532" i="4"/>
  <c r="S538" i="4" s="1"/>
  <c r="M533" i="4"/>
  <c r="AD59" i="4"/>
  <c r="AD65" i="4" s="1"/>
  <c r="X59" i="4"/>
  <c r="X65" i="4" s="1"/>
  <c r="R97" i="4"/>
  <c r="R103" i="4" s="1"/>
  <c r="X97" i="4" s="1"/>
  <c r="X103" i="4" s="1"/>
  <c r="U277" i="4"/>
  <c r="U284" i="4" s="1"/>
  <c r="AA277" i="4"/>
  <c r="AA284" i="4" s="1"/>
  <c r="L132" i="4"/>
  <c r="R131" i="4"/>
  <c r="R137" i="4" s="1"/>
  <c r="AE129" i="4"/>
  <c r="AE135" i="4" s="1"/>
  <c r="Y129" i="4"/>
  <c r="Y135" i="4" s="1"/>
  <c r="AA276" i="4"/>
  <c r="AA283" i="4" s="1"/>
  <c r="U276" i="4"/>
  <c r="U283" i="4" s="1"/>
  <c r="AD130" i="4"/>
  <c r="AD136" i="4" s="1"/>
  <c r="X130" i="4"/>
  <c r="X136" i="4" s="1"/>
  <c r="P570" i="4"/>
  <c r="P576" i="4" s="1"/>
  <c r="V570" i="4" s="1"/>
  <c r="V576" i="4" s="1"/>
  <c r="AI409" i="4"/>
  <c r="AI414" i="4" s="1"/>
  <c r="AP409" i="4"/>
  <c r="AP414" i="4" s="1"/>
  <c r="P416" i="4"/>
  <c r="P410" i="4"/>
  <c r="AA606" i="4"/>
  <c r="AA612" i="4" s="1"/>
  <c r="U606" i="4"/>
  <c r="U612" i="4" s="1"/>
  <c r="W131" i="4"/>
  <c r="W137" i="4" s="1"/>
  <c r="AC131" i="4"/>
  <c r="AC137" i="4" s="1"/>
  <c r="X532" i="4"/>
  <c r="X538" i="4" s="1"/>
  <c r="AD532" i="4"/>
  <c r="AD538" i="4" s="1"/>
  <c r="R642" i="4"/>
  <c r="AR642" i="4" s="1"/>
  <c r="M131" i="4"/>
  <c r="S130" i="4"/>
  <c r="S136" i="4" s="1"/>
  <c r="Q132" i="4"/>
  <c r="Q138" i="4" s="1"/>
  <c r="K133" i="4"/>
  <c r="R533" i="4"/>
  <c r="R539" i="4" s="1"/>
  <c r="L534" i="4"/>
  <c r="Y566" i="4"/>
  <c r="Y572" i="4" s="1"/>
  <c r="AE566" i="4"/>
  <c r="AE572" i="4" s="1"/>
  <c r="L410" i="4"/>
  <c r="R409" i="4"/>
  <c r="L606" i="4"/>
  <c r="R605" i="4"/>
  <c r="R611" i="4" s="1"/>
  <c r="AB570" i="4"/>
  <c r="AB576" i="4" s="1"/>
  <c r="Q211" i="4"/>
  <c r="AC97" i="4"/>
  <c r="AC103" i="4" s="1"/>
  <c r="W97" i="4"/>
  <c r="W103" i="4" s="1"/>
  <c r="U491" i="3"/>
  <c r="C491" i="3" s="1"/>
  <c r="D491" i="3" s="1"/>
  <c r="S490" i="3"/>
  <c r="T490" i="3" s="1"/>
  <c r="T493" i="3"/>
  <c r="K498" i="4"/>
  <c r="AD676" i="4"/>
  <c r="AD682" i="4" s="1"/>
  <c r="X676" i="4"/>
  <c r="X682" i="4" s="1"/>
  <c r="AD97" i="4"/>
  <c r="AD103" i="4" s="1"/>
  <c r="AD407" i="4"/>
  <c r="AD414" i="4" s="1"/>
  <c r="X407" i="4"/>
  <c r="X414" i="4" s="1"/>
  <c r="AA97" i="4"/>
  <c r="AA103" i="4" s="1"/>
  <c r="U97" i="4"/>
  <c r="U103" i="4" s="1"/>
  <c r="L168" i="4"/>
  <c r="R167" i="4"/>
  <c r="R173" i="4" s="1"/>
  <c r="S495" i="4"/>
  <c r="S501" i="4" s="1"/>
  <c r="M496" i="4"/>
  <c r="V569" i="4"/>
  <c r="V575" i="4" s="1"/>
  <c r="AB569" i="4"/>
  <c r="AB575" i="4" s="1"/>
  <c r="Y279" i="4"/>
  <c r="AC714" i="4"/>
  <c r="AC721" i="4" s="1"/>
  <c r="W714" i="4"/>
  <c r="W721" i="4" s="1"/>
  <c r="AQ204" i="4"/>
  <c r="AQ208" i="4" s="1"/>
  <c r="AJ204" i="4"/>
  <c r="AJ208" i="4" s="1"/>
  <c r="Q210" i="4"/>
  <c r="AE603" i="4"/>
  <c r="AE609" i="4" s="1"/>
  <c r="Y603" i="4"/>
  <c r="Y609" i="4" s="1"/>
  <c r="AC534" i="4"/>
  <c r="AC540" i="4" s="1"/>
  <c r="W534" i="4"/>
  <c r="W540" i="4" s="1"/>
  <c r="V169" i="4"/>
  <c r="V175" i="4" s="1"/>
  <c r="S414" i="4"/>
  <c r="AM407" i="4"/>
  <c r="AS407" i="4"/>
  <c r="S342" i="4"/>
  <c r="AM335" i="4"/>
  <c r="AS335" i="4"/>
  <c r="R568" i="4"/>
  <c r="R574" i="4" s="1"/>
  <c r="L569" i="4"/>
  <c r="R677" i="4"/>
  <c r="R683" i="4" s="1"/>
  <c r="L678" i="4"/>
  <c r="K169" i="4"/>
  <c r="Q168" i="4"/>
  <c r="Q174" i="4" s="1"/>
  <c r="AM640" i="4"/>
  <c r="S646" i="4"/>
  <c r="AS640" i="4"/>
  <c r="AD713" i="4"/>
  <c r="AD720" i="4" s="1"/>
  <c r="X713" i="4"/>
  <c r="X720" i="4" s="1"/>
  <c r="AD166" i="4"/>
  <c r="AD172" i="4" s="1"/>
  <c r="X166" i="4"/>
  <c r="X172" i="4" s="1"/>
  <c r="S676" i="4"/>
  <c r="S682" i="4" s="1"/>
  <c r="M677" i="4"/>
  <c r="AC640" i="4"/>
  <c r="AC646" i="4" s="1"/>
  <c r="W640" i="4"/>
  <c r="W646" i="4" s="1"/>
  <c r="X493" i="3"/>
  <c r="W490" i="3"/>
  <c r="X490" i="3" s="1"/>
  <c r="Z490" i="3" s="1"/>
  <c r="AD202" i="4"/>
  <c r="AD208" i="4" s="1"/>
  <c r="X202" i="4"/>
  <c r="X208" i="4" s="1"/>
  <c r="AO339" i="4"/>
  <c r="O346" i="4"/>
  <c r="M605" i="4"/>
  <c r="S604" i="4"/>
  <c r="S610" i="4" s="1"/>
  <c r="AA570" i="4"/>
  <c r="AA576" i="4" s="1"/>
  <c r="U570" i="4"/>
  <c r="U576" i="4" s="1"/>
  <c r="Y165" i="4"/>
  <c r="Y171" i="4" s="1"/>
  <c r="AE165" i="4"/>
  <c r="AE171" i="4" s="1"/>
  <c r="N497" i="3"/>
  <c r="M494" i="3"/>
  <c r="N494" i="3" s="1"/>
  <c r="O494" i="3" s="1"/>
  <c r="A494" i="3" s="1"/>
  <c r="B494" i="3" s="1"/>
  <c r="AT360" i="4"/>
  <c r="AU360" i="4" s="1"/>
  <c r="AP361" i="4"/>
  <c r="AQ361" i="4" s="1"/>
  <c r="AR361" i="4" s="1"/>
  <c r="AC336" i="4"/>
  <c r="AC343" i="4" s="1"/>
  <c r="W336" i="4"/>
  <c r="W343" i="4" s="1"/>
  <c r="AB168" i="4"/>
  <c r="AB174" i="4" s="1"/>
  <c r="V168" i="4"/>
  <c r="V174" i="4" s="1"/>
  <c r="S408" i="4"/>
  <c r="M409" i="4"/>
  <c r="M337" i="4"/>
  <c r="S336" i="4"/>
  <c r="X567" i="4"/>
  <c r="X573" i="4" s="1"/>
  <c r="AD567" i="4"/>
  <c r="AD573" i="4" s="1"/>
  <c r="U488" i="3"/>
  <c r="C488" i="3"/>
  <c r="D488" i="3" s="1"/>
  <c r="V641" i="4"/>
  <c r="V647" i="4" s="1"/>
  <c r="AB641" i="4"/>
  <c r="AB647" i="4" s="1"/>
  <c r="AR641" i="4"/>
  <c r="AR645" i="4" s="1"/>
  <c r="AK641" i="4"/>
  <c r="AK645" i="4" s="1"/>
  <c r="R647" i="4"/>
  <c r="R496" i="4"/>
  <c r="R502" i="4" s="1"/>
  <c r="L497" i="4"/>
  <c r="R337" i="4"/>
  <c r="L338" i="4"/>
  <c r="W167" i="4"/>
  <c r="W173" i="4" s="1"/>
  <c r="AC167" i="4"/>
  <c r="AC173" i="4" s="1"/>
  <c r="R209" i="4"/>
  <c r="AK203" i="4"/>
  <c r="AR203" i="4"/>
  <c r="Q678" i="4"/>
  <c r="Q684" i="4" s="1"/>
  <c r="Z491" i="3"/>
  <c r="AH494" i="3"/>
  <c r="AI494" i="3" s="1"/>
  <c r="Q642" i="4"/>
  <c r="S97" i="4"/>
  <c r="S103" i="4" s="1"/>
  <c r="P498" i="4"/>
  <c r="P504" i="4" s="1"/>
  <c r="O417" i="4"/>
  <c r="AO410" i="4"/>
  <c r="S208" i="4"/>
  <c r="AS202" i="4"/>
  <c r="AM202" i="4"/>
  <c r="Y494" i="4"/>
  <c r="Y500" i="4" s="1"/>
  <c r="AE494" i="4"/>
  <c r="AE500" i="4" s="1"/>
  <c r="AE713" i="4"/>
  <c r="AE720" i="4" s="1"/>
  <c r="Y713" i="4"/>
  <c r="Y720" i="4" s="1"/>
  <c r="K339" i="4"/>
  <c r="Q338" i="4"/>
  <c r="AG496" i="3"/>
  <c r="AH499" i="3"/>
  <c r="W713" i="4"/>
  <c r="W720" i="4" s="1"/>
  <c r="AC713" i="4"/>
  <c r="AC720" i="4" s="1"/>
  <c r="K570" i="4"/>
  <c r="Q569" i="4"/>
  <c r="Q575" i="4" s="1"/>
  <c r="AC605" i="4"/>
  <c r="AC611" i="4" s="1"/>
  <c r="W605" i="4"/>
  <c r="W611" i="4" s="1"/>
  <c r="U169" i="4"/>
  <c r="U175" i="4" s="1"/>
  <c r="AA169" i="4"/>
  <c r="AA175" i="4" s="1"/>
  <c r="AB277" i="4"/>
  <c r="AB284" i="4" s="1"/>
  <c r="V277" i="4"/>
  <c r="V284" i="4" s="1"/>
  <c r="AB96" i="4"/>
  <c r="AB102" i="4" s="1"/>
  <c r="V96" i="4"/>
  <c r="V102" i="4" s="1"/>
  <c r="AD640" i="4"/>
  <c r="AD646" i="4" s="1"/>
  <c r="X640" i="4"/>
  <c r="X646" i="4" s="1"/>
  <c r="AI642" i="4"/>
  <c r="P648" i="4"/>
  <c r="AP642" i="4"/>
  <c r="S641" i="4"/>
  <c r="M642" i="4"/>
  <c r="AD714" i="4"/>
  <c r="AD721" i="4" s="1"/>
  <c r="X714" i="4"/>
  <c r="X721" i="4" s="1"/>
  <c r="Y675" i="4"/>
  <c r="Y681" i="4" s="1"/>
  <c r="AE675" i="4"/>
  <c r="AE681" i="4" s="1"/>
  <c r="AC203" i="4"/>
  <c r="AC209" i="4" s="1"/>
  <c r="W203" i="4"/>
  <c r="W209" i="4" s="1"/>
  <c r="X604" i="4"/>
  <c r="X610" i="4" s="1"/>
  <c r="AD604" i="4"/>
  <c r="AD610" i="4" s="1"/>
  <c r="AA338" i="4"/>
  <c r="AA345" i="4" s="1"/>
  <c r="U338" i="4"/>
  <c r="U345" i="4" s="1"/>
  <c r="AC677" i="4"/>
  <c r="AC683" i="4" s="1"/>
  <c r="W677" i="4"/>
  <c r="W683" i="4" s="1"/>
  <c r="AC568" i="4"/>
  <c r="AC574" i="4" s="1"/>
  <c r="W568" i="4"/>
  <c r="W574" i="4" s="1"/>
  <c r="AQ410" i="4"/>
  <c r="Q417" i="4"/>
  <c r="AJ410" i="4"/>
  <c r="V338" i="4"/>
  <c r="V345" i="4" s="1"/>
  <c r="AB338" i="4"/>
  <c r="AB345" i="4" s="1"/>
  <c r="V97" i="4"/>
  <c r="V103" i="4" s="1"/>
  <c r="AB97" i="4"/>
  <c r="AB103" i="4" s="1"/>
  <c r="R343" i="4"/>
  <c r="AR336" i="4"/>
  <c r="AK336" i="4"/>
  <c r="E492" i="3"/>
  <c r="F492" i="3" s="1"/>
  <c r="L492" i="3"/>
  <c r="S567" i="4"/>
  <c r="S573" i="4" s="1"/>
  <c r="M568" i="4"/>
  <c r="AR408" i="4"/>
  <c r="AK408" i="4"/>
  <c r="R415" i="4"/>
  <c r="S203" i="4"/>
  <c r="M204" i="4"/>
  <c r="W409" i="4"/>
  <c r="W416" i="4" s="1"/>
  <c r="AC409" i="4"/>
  <c r="AC416" i="4" s="1"/>
  <c r="Y406" i="4"/>
  <c r="Y413" i="4" s="1"/>
  <c r="AE406" i="4"/>
  <c r="AE413" i="4" s="1"/>
  <c r="Q344" i="4"/>
  <c r="AJ337" i="4"/>
  <c r="AQ337" i="4"/>
  <c r="Y493" i="3"/>
  <c r="V495" i="3"/>
  <c r="Z493" i="3"/>
  <c r="AI493" i="3"/>
  <c r="AC493" i="3"/>
  <c r="AQ641" i="4"/>
  <c r="AQ645" i="4" s="1"/>
  <c r="Q647" i="4"/>
  <c r="AJ641" i="4"/>
  <c r="AJ645" i="4" s="1"/>
  <c r="Y201" i="4"/>
  <c r="Y207" i="4" s="1"/>
  <c r="AE201" i="4"/>
  <c r="AE207" i="4" s="1"/>
  <c r="W342" i="4"/>
  <c r="W319" i="4" s="1"/>
  <c r="W320" i="4" s="1"/>
  <c r="W322" i="4"/>
  <c r="W321" i="4" s="1"/>
  <c r="AA409" i="4"/>
  <c r="AA416" i="4" s="1"/>
  <c r="U409" i="4"/>
  <c r="U416" i="4" s="1"/>
  <c r="X335" i="4"/>
  <c r="AD335" i="4"/>
  <c r="AD342" i="4" s="1"/>
  <c r="S166" i="4"/>
  <c r="S172" i="4" s="1"/>
  <c r="M167" i="4"/>
  <c r="V276" i="4"/>
  <c r="V283" i="4" s="1"/>
  <c r="AB276" i="4"/>
  <c r="AB283" i="4" s="1"/>
  <c r="AB339" i="4"/>
  <c r="AB346" i="4" s="1"/>
  <c r="V339" i="4"/>
  <c r="V346" i="4" s="1"/>
  <c r="AC496" i="4"/>
  <c r="AC502" i="4" s="1"/>
  <c r="W496" i="4"/>
  <c r="W502" i="4" s="1"/>
  <c r="I495" i="3"/>
  <c r="O495" i="3" s="1"/>
  <c r="A495" i="3" s="1"/>
  <c r="B495" i="3" s="1"/>
  <c r="L493" i="3"/>
  <c r="E493" i="3" s="1"/>
  <c r="F493" i="3" s="1"/>
  <c r="V205" i="4"/>
  <c r="V211" i="4" s="1"/>
  <c r="AB205" i="4"/>
  <c r="AB211" i="4" s="1"/>
  <c r="AD495" i="4"/>
  <c r="AD501" i="4" s="1"/>
  <c r="X495" i="4"/>
  <c r="X501" i="4" s="1"/>
  <c r="Y96" i="4"/>
  <c r="Y102" i="4" s="1"/>
  <c r="AE96" i="4"/>
  <c r="AE102" i="4" s="1"/>
  <c r="Y639" i="4"/>
  <c r="Y645" i="4" s="1"/>
  <c r="AE639" i="4"/>
  <c r="AE645" i="4" s="1"/>
  <c r="X96" i="4"/>
  <c r="X102" i="4" s="1"/>
  <c r="AD96" i="4"/>
  <c r="AD102" i="4" s="1"/>
  <c r="R204" i="4"/>
  <c r="L205" i="4"/>
  <c r="V497" i="4"/>
  <c r="V503" i="4" s="1"/>
  <c r="AB497" i="4"/>
  <c r="AB503" i="4" s="1"/>
  <c r="K496" i="3"/>
  <c r="E496" i="3" s="1"/>
  <c r="F496" i="3" s="1"/>
  <c r="Q606" i="4"/>
  <c r="Q612" i="4" s="1"/>
  <c r="K501" i="3"/>
  <c r="J498" i="3"/>
  <c r="G488" i="3"/>
  <c r="H488" i="3" s="1"/>
  <c r="R488" i="3"/>
  <c r="AD494" i="3"/>
  <c r="AE494" i="3" s="1"/>
  <c r="AF494" i="3" s="1"/>
  <c r="AE497" i="3"/>
  <c r="AJ490" i="3"/>
  <c r="AK490" i="3" s="1"/>
  <c r="AL490" i="3" s="1"/>
  <c r="AL491" i="3"/>
  <c r="AK493" i="3"/>
  <c r="AA496" i="3"/>
  <c r="AB499" i="3"/>
  <c r="Q493" i="3"/>
  <c r="R491" i="3"/>
  <c r="G491" i="3" s="1"/>
  <c r="H491" i="3" s="1"/>
  <c r="P490" i="3"/>
  <c r="Q490" i="3" s="1"/>
  <c r="AQ205" i="4" l="1"/>
  <c r="Q133" i="4"/>
  <c r="Q139" i="4" s="1"/>
  <c r="W133" i="4" s="1"/>
  <c r="W139" i="4" s="1"/>
  <c r="R241" i="4"/>
  <c r="R247" i="4" s="1"/>
  <c r="AD241" i="4" s="1"/>
  <c r="AD247" i="4" s="1"/>
  <c r="V240" i="4"/>
  <c r="V246" i="4" s="1"/>
  <c r="AB240" i="4"/>
  <c r="AB246" i="4" s="1"/>
  <c r="U498" i="4"/>
  <c r="U504" i="4" s="1"/>
  <c r="AA498" i="4"/>
  <c r="AA504" i="4" s="1"/>
  <c r="R648" i="4"/>
  <c r="X642" i="4" s="1"/>
  <c r="X648" i="4" s="1"/>
  <c r="U497" i="4"/>
  <c r="U503" i="4" s="1"/>
  <c r="AA497" i="4"/>
  <c r="AA503" i="4" s="1"/>
  <c r="Y239" i="4"/>
  <c r="Y245" i="4" s="1"/>
  <c r="AE239" i="4"/>
  <c r="AE245" i="4" s="1"/>
  <c r="AK642" i="4"/>
  <c r="Q497" i="4"/>
  <c r="Q503" i="4" s="1"/>
  <c r="AC497" i="4" s="1"/>
  <c r="AC503" i="4" s="1"/>
  <c r="X240" i="4"/>
  <c r="X246" i="4" s="1"/>
  <c r="AD240" i="4"/>
  <c r="AD246" i="4" s="1"/>
  <c r="AB241" i="4"/>
  <c r="AB247" i="4" s="1"/>
  <c r="V241" i="4"/>
  <c r="V247" i="4" s="1"/>
  <c r="M241" i="4"/>
  <c r="S240" i="4"/>
  <c r="S246" i="4" s="1"/>
  <c r="AC133" i="4"/>
  <c r="AC139" i="4" s="1"/>
  <c r="AA60" i="4"/>
  <c r="AA66" i="4" s="1"/>
  <c r="U60" i="4"/>
  <c r="U66" i="4" s="1"/>
  <c r="R534" i="4"/>
  <c r="R540" i="4" s="1"/>
  <c r="AD534" i="4" s="1"/>
  <c r="AD540" i="4" s="1"/>
  <c r="S714" i="4"/>
  <c r="S721" i="4" s="1"/>
  <c r="U61" i="4"/>
  <c r="U67" i="4" s="1"/>
  <c r="AA61" i="4"/>
  <c r="AA67" i="4" s="1"/>
  <c r="S642" i="4"/>
  <c r="AS642" i="4" s="1"/>
  <c r="Q570" i="4"/>
  <c r="Q576" i="4" s="1"/>
  <c r="W570" i="4" s="1"/>
  <c r="W576" i="4" s="1"/>
  <c r="AD275" i="4"/>
  <c r="AD282" i="4" s="1"/>
  <c r="X275" i="4"/>
  <c r="X282" i="4" s="1"/>
  <c r="Q277" i="4"/>
  <c r="Q284" i="4" s="1"/>
  <c r="AC241" i="4"/>
  <c r="AC247" i="4" s="1"/>
  <c r="W241" i="4"/>
  <c r="W247" i="4" s="1"/>
  <c r="Y274" i="4"/>
  <c r="Y281" i="4" s="1"/>
  <c r="AE274" i="4"/>
  <c r="AE281" i="4" s="1"/>
  <c r="Y60" i="4"/>
  <c r="Y66" i="4" s="1"/>
  <c r="AE60" i="4"/>
  <c r="AE66" i="4" s="1"/>
  <c r="W276" i="4"/>
  <c r="W283" i="4" s="1"/>
  <c r="AC276" i="4"/>
  <c r="AC283" i="4" s="1"/>
  <c r="AC240" i="4"/>
  <c r="AC246" i="4" s="1"/>
  <c r="W240" i="4"/>
  <c r="W246" i="4" s="1"/>
  <c r="L496" i="3"/>
  <c r="Q339" i="4"/>
  <c r="Q346" i="4" s="1"/>
  <c r="M276" i="4"/>
  <c r="S275" i="4"/>
  <c r="S282" i="4" s="1"/>
  <c r="S61" i="4"/>
  <c r="S67" i="4" s="1"/>
  <c r="R276" i="4"/>
  <c r="R283" i="4" s="1"/>
  <c r="L277" i="4"/>
  <c r="AD533" i="4"/>
  <c r="AD539" i="4" s="1"/>
  <c r="X533" i="4"/>
  <c r="X539" i="4" s="1"/>
  <c r="L133" i="4"/>
  <c r="R132" i="4"/>
  <c r="R138" i="4" s="1"/>
  <c r="AD61" i="4"/>
  <c r="AD67" i="4" s="1"/>
  <c r="X61" i="4"/>
  <c r="X67" i="4" s="1"/>
  <c r="R606" i="4"/>
  <c r="R612" i="4" s="1"/>
  <c r="X606" i="4" s="1"/>
  <c r="X612" i="4" s="1"/>
  <c r="AC132" i="4"/>
  <c r="AC138" i="4" s="1"/>
  <c r="W132" i="4"/>
  <c r="W138" i="4" s="1"/>
  <c r="AD60" i="4"/>
  <c r="AD66" i="4" s="1"/>
  <c r="X60" i="4"/>
  <c r="X66" i="4" s="1"/>
  <c r="AE130" i="4"/>
  <c r="AE136" i="4" s="1"/>
  <c r="Y130" i="4"/>
  <c r="Y136" i="4" s="1"/>
  <c r="S131" i="4"/>
  <c r="S137" i="4" s="1"/>
  <c r="M132" i="4"/>
  <c r="P417" i="4"/>
  <c r="AI410" i="4"/>
  <c r="AP410" i="4"/>
  <c r="AD131" i="4"/>
  <c r="AD137" i="4" s="1"/>
  <c r="X131" i="4"/>
  <c r="X137" i="4" s="1"/>
  <c r="AB409" i="4"/>
  <c r="AB416" i="4" s="1"/>
  <c r="V409" i="4"/>
  <c r="V416" i="4" s="1"/>
  <c r="AE532" i="4"/>
  <c r="AE538" i="4" s="1"/>
  <c r="Y532" i="4"/>
  <c r="Y538" i="4" s="1"/>
  <c r="M534" i="4"/>
  <c r="S533" i="4"/>
  <c r="S539" i="4" s="1"/>
  <c r="S337" i="4"/>
  <c r="M338" i="4"/>
  <c r="M606" i="4"/>
  <c r="S605" i="4"/>
  <c r="S611" i="4" s="1"/>
  <c r="Y407" i="4"/>
  <c r="Y414" i="4" s="1"/>
  <c r="AE407" i="4"/>
  <c r="AE414" i="4" s="1"/>
  <c r="S167" i="4"/>
  <c r="S173" i="4" s="1"/>
  <c r="M168" i="4"/>
  <c r="AD336" i="4"/>
  <c r="AD343" i="4" s="1"/>
  <c r="X336" i="4"/>
  <c r="X343" i="4" s="1"/>
  <c r="Q345" i="4"/>
  <c r="AQ338" i="4"/>
  <c r="AQ343" i="4" s="1"/>
  <c r="AJ338" i="4"/>
  <c r="AJ343" i="4" s="1"/>
  <c r="AA410" i="4"/>
  <c r="AA417" i="4" s="1"/>
  <c r="U410" i="4"/>
  <c r="U417" i="4" s="1"/>
  <c r="AD203" i="4"/>
  <c r="AD209" i="4" s="1"/>
  <c r="X203" i="4"/>
  <c r="X209" i="4" s="1"/>
  <c r="AR337" i="4"/>
  <c r="R344" i="4"/>
  <c r="AK337" i="4"/>
  <c r="S343" i="4"/>
  <c r="AS336" i="4"/>
  <c r="AM336" i="4"/>
  <c r="AT361" i="4"/>
  <c r="AU361" i="4" s="1"/>
  <c r="AP362" i="4"/>
  <c r="AQ362" i="4" s="1"/>
  <c r="AR362" i="4" s="1"/>
  <c r="N499" i="3"/>
  <c r="M496" i="3"/>
  <c r="N496" i="3" s="1"/>
  <c r="O496" i="3" s="1"/>
  <c r="A496" i="3" s="1"/>
  <c r="B496" i="3" s="1"/>
  <c r="AE604" i="4"/>
  <c r="AE610" i="4" s="1"/>
  <c r="Y604" i="4"/>
  <c r="Y610" i="4" s="1"/>
  <c r="W204" i="4"/>
  <c r="W210" i="4" s="1"/>
  <c r="AC204" i="4"/>
  <c r="AC210" i="4" s="1"/>
  <c r="AE495" i="4"/>
  <c r="AE501" i="4" s="1"/>
  <c r="Y495" i="4"/>
  <c r="Y501" i="4" s="1"/>
  <c r="C490" i="3"/>
  <c r="D490" i="3" s="1"/>
  <c r="U490" i="3"/>
  <c r="R678" i="4"/>
  <c r="R684" i="4" s="1"/>
  <c r="R205" i="4"/>
  <c r="Q169" i="4"/>
  <c r="Q175" i="4" s="1"/>
  <c r="R410" i="4"/>
  <c r="Y495" i="3"/>
  <c r="V497" i="3"/>
  <c r="AF497" i="3" s="1"/>
  <c r="AI495" i="3"/>
  <c r="AC495" i="3"/>
  <c r="AC337" i="4"/>
  <c r="AC344" i="4" s="1"/>
  <c r="W337" i="4"/>
  <c r="W344" i="4" s="1"/>
  <c r="S209" i="4"/>
  <c r="AS203" i="4"/>
  <c r="AM203" i="4"/>
  <c r="S568" i="4"/>
  <c r="S574" i="4" s="1"/>
  <c r="M569" i="4"/>
  <c r="AC410" i="4"/>
  <c r="AC417" i="4" s="1"/>
  <c r="W410" i="4"/>
  <c r="W417" i="4" s="1"/>
  <c r="S648" i="4"/>
  <c r="AC570" i="4"/>
  <c r="AC576" i="4" s="1"/>
  <c r="AE202" i="4"/>
  <c r="AE208" i="4" s="1"/>
  <c r="Y202" i="4"/>
  <c r="Y208" i="4" s="1"/>
  <c r="Y97" i="4"/>
  <c r="Y103" i="4" s="1"/>
  <c r="AE97" i="4"/>
  <c r="AE103" i="4" s="1"/>
  <c r="AC678" i="4"/>
  <c r="AC684" i="4" s="1"/>
  <c r="W678" i="4"/>
  <c r="W684" i="4" s="1"/>
  <c r="AD496" i="4"/>
  <c r="AD502" i="4" s="1"/>
  <c r="X496" i="4"/>
  <c r="X502" i="4" s="1"/>
  <c r="M410" i="4"/>
  <c r="S409" i="4"/>
  <c r="U339" i="4"/>
  <c r="U346" i="4" s="1"/>
  <c r="AA339" i="4"/>
  <c r="AA346" i="4" s="1"/>
  <c r="S677" i="4"/>
  <c r="S683" i="4" s="1"/>
  <c r="M678" i="4"/>
  <c r="X677" i="4"/>
  <c r="X683" i="4" s="1"/>
  <c r="AD677" i="4"/>
  <c r="AD683" i="4" s="1"/>
  <c r="R569" i="4"/>
  <c r="R575" i="4" s="1"/>
  <c r="L570" i="4"/>
  <c r="Y335" i="4"/>
  <c r="AE335" i="4"/>
  <c r="AE342" i="4" s="1"/>
  <c r="L169" i="4"/>
  <c r="R168" i="4"/>
  <c r="R174" i="4" s="1"/>
  <c r="W497" i="4"/>
  <c r="W503" i="4" s="1"/>
  <c r="AC205" i="4"/>
  <c r="AC211" i="4" s="1"/>
  <c r="W205" i="4"/>
  <c r="W211" i="4" s="1"/>
  <c r="AR204" i="4"/>
  <c r="AR208" i="4" s="1"/>
  <c r="AK204" i="4"/>
  <c r="AK208" i="4" s="1"/>
  <c r="R210" i="4"/>
  <c r="I497" i="3"/>
  <c r="K498" i="3" s="1"/>
  <c r="L495" i="3"/>
  <c r="E495" i="3" s="1"/>
  <c r="F495" i="3" s="1"/>
  <c r="Y166" i="4"/>
  <c r="Y172" i="4" s="1"/>
  <c r="AE166" i="4"/>
  <c r="AE172" i="4" s="1"/>
  <c r="X342" i="4"/>
  <c r="X319" i="4" s="1"/>
  <c r="X320" i="4" s="1"/>
  <c r="X322" i="4"/>
  <c r="X321" i="4" s="1"/>
  <c r="W641" i="4"/>
  <c r="W647" i="4" s="1"/>
  <c r="AC641" i="4"/>
  <c r="AC647" i="4" s="1"/>
  <c r="S204" i="4"/>
  <c r="M205" i="4"/>
  <c r="V642" i="4"/>
  <c r="V648" i="4" s="1"/>
  <c r="AB642" i="4"/>
  <c r="AB648" i="4" s="1"/>
  <c r="AC569" i="4"/>
  <c r="AC575" i="4" s="1"/>
  <c r="W569" i="4"/>
  <c r="W575" i="4" s="1"/>
  <c r="AH501" i="3"/>
  <c r="AG498" i="3"/>
  <c r="V498" i="4"/>
  <c r="V504" i="4" s="1"/>
  <c r="AB498" i="4"/>
  <c r="AB504" i="4" s="1"/>
  <c r="R497" i="4"/>
  <c r="R503" i="4" s="1"/>
  <c r="L498" i="4"/>
  <c r="Y640" i="4"/>
  <c r="Y646" i="4" s="1"/>
  <c r="AE640" i="4"/>
  <c r="AE646" i="4" s="1"/>
  <c r="X167" i="4"/>
  <c r="X173" i="4" s="1"/>
  <c r="AD167" i="4"/>
  <c r="AD173" i="4" s="1"/>
  <c r="X605" i="4"/>
  <c r="X611" i="4" s="1"/>
  <c r="AD605" i="4"/>
  <c r="AD611" i="4" s="1"/>
  <c r="W606" i="4"/>
  <c r="W612" i="4" s="1"/>
  <c r="AC606" i="4"/>
  <c r="AC612" i="4" s="1"/>
  <c r="X408" i="4"/>
  <c r="X415" i="4" s="1"/>
  <c r="AD408" i="4"/>
  <c r="AD415" i="4" s="1"/>
  <c r="AE567" i="4"/>
  <c r="AE573" i="4" s="1"/>
  <c r="Y567" i="4"/>
  <c r="Y573" i="4" s="1"/>
  <c r="AS641" i="4"/>
  <c r="AS645" i="4" s="1"/>
  <c r="AM641" i="4"/>
  <c r="AM645" i="4" s="1"/>
  <c r="S647" i="4"/>
  <c r="Q648" i="4"/>
  <c r="AJ642" i="4"/>
  <c r="AQ642" i="4"/>
  <c r="L339" i="4"/>
  <c r="R338" i="4"/>
  <c r="X641" i="4"/>
  <c r="X647" i="4" s="1"/>
  <c r="AD641" i="4"/>
  <c r="AD647" i="4" s="1"/>
  <c r="S415" i="4"/>
  <c r="AM408" i="4"/>
  <c r="AS408" i="4"/>
  <c r="W492" i="3"/>
  <c r="X492" i="3" s="1"/>
  <c r="Z492" i="3" s="1"/>
  <c r="X495" i="3"/>
  <c r="Y676" i="4"/>
  <c r="Y682" i="4" s="1"/>
  <c r="AE676" i="4"/>
  <c r="AE682" i="4" s="1"/>
  <c r="AC168" i="4"/>
  <c r="AC174" i="4" s="1"/>
  <c r="W168" i="4"/>
  <c r="W174" i="4" s="1"/>
  <c r="AD568" i="4"/>
  <c r="AD574" i="4" s="1"/>
  <c r="X568" i="4"/>
  <c r="X574" i="4" s="1"/>
  <c r="M497" i="4"/>
  <c r="S496" i="4"/>
  <c r="S502" i="4" s="1"/>
  <c r="T495" i="3"/>
  <c r="U493" i="3"/>
  <c r="C493" i="3" s="1"/>
  <c r="D493" i="3" s="1"/>
  <c r="S492" i="3"/>
  <c r="T492" i="3" s="1"/>
  <c r="AK409" i="4"/>
  <c r="AK414" i="4" s="1"/>
  <c r="AR409" i="4"/>
  <c r="AR414" i="4" s="1"/>
  <c r="R416" i="4"/>
  <c r="AB496" i="3"/>
  <c r="AC496" i="3" s="1"/>
  <c r="AF495" i="3"/>
  <c r="AH496" i="3"/>
  <c r="AI496" i="3" s="1"/>
  <c r="AJ492" i="3"/>
  <c r="AK492" i="3" s="1"/>
  <c r="AL492" i="3" s="1"/>
  <c r="AK495" i="3"/>
  <c r="AL493" i="3"/>
  <c r="K503" i="3"/>
  <c r="J500" i="3"/>
  <c r="AA498" i="3"/>
  <c r="AB501" i="3"/>
  <c r="AD496" i="3"/>
  <c r="AE496" i="3" s="1"/>
  <c r="AF496" i="3" s="1"/>
  <c r="AE499" i="3"/>
  <c r="R493" i="3"/>
  <c r="G493" i="3" s="1"/>
  <c r="H493" i="3" s="1"/>
  <c r="Q495" i="3"/>
  <c r="P492" i="3"/>
  <c r="Q492" i="3" s="1"/>
  <c r="R490" i="3"/>
  <c r="G490" i="3"/>
  <c r="H490" i="3" s="1"/>
  <c r="AD642" i="4" l="1"/>
  <c r="AD648" i="4" s="1"/>
  <c r="AJ339" i="4"/>
  <c r="R570" i="4"/>
  <c r="R576" i="4" s="1"/>
  <c r="S678" i="4"/>
  <c r="S684" i="4" s="1"/>
  <c r="Y678" i="4" s="1"/>
  <c r="Y684" i="4" s="1"/>
  <c r="X241" i="4"/>
  <c r="X247" i="4" s="1"/>
  <c r="Q498" i="4"/>
  <c r="Q504" i="4" s="1"/>
  <c r="R133" i="4"/>
  <c r="R139" i="4" s="1"/>
  <c r="AE240" i="4"/>
  <c r="AE246" i="4" s="1"/>
  <c r="Y240" i="4"/>
  <c r="Y246" i="4" s="1"/>
  <c r="S241" i="4"/>
  <c r="S247" i="4" s="1"/>
  <c r="AQ339" i="4"/>
  <c r="AM642" i="4"/>
  <c r="AD606" i="4"/>
  <c r="AD612" i="4" s="1"/>
  <c r="X534" i="4"/>
  <c r="X540" i="4" s="1"/>
  <c r="Y714" i="4"/>
  <c r="Y721" i="4" s="1"/>
  <c r="AE714" i="4"/>
  <c r="AE721" i="4" s="1"/>
  <c r="AE61" i="4"/>
  <c r="AE67" i="4" s="1"/>
  <c r="Y61" i="4"/>
  <c r="Y67" i="4" s="1"/>
  <c r="AE275" i="4"/>
  <c r="AE282" i="4" s="1"/>
  <c r="Y275" i="4"/>
  <c r="Y282" i="4" s="1"/>
  <c r="R339" i="4"/>
  <c r="AK339" i="4" s="1"/>
  <c r="R277" i="4"/>
  <c r="R284" i="4" s="1"/>
  <c r="M277" i="4"/>
  <c r="S276" i="4"/>
  <c r="S283" i="4" s="1"/>
  <c r="X276" i="4"/>
  <c r="X283" i="4" s="1"/>
  <c r="AD276" i="4"/>
  <c r="AD283" i="4" s="1"/>
  <c r="W277" i="4"/>
  <c r="W284" i="4" s="1"/>
  <c r="AC277" i="4"/>
  <c r="AC284" i="4" s="1"/>
  <c r="L498" i="3"/>
  <c r="E498" i="3"/>
  <c r="F498" i="3" s="1"/>
  <c r="O497" i="3"/>
  <c r="A497" i="3" s="1"/>
  <c r="B497" i="3" s="1"/>
  <c r="AE131" i="4"/>
  <c r="AE137" i="4" s="1"/>
  <c r="Y131" i="4"/>
  <c r="Y137" i="4" s="1"/>
  <c r="AB498" i="3"/>
  <c r="AC498" i="3" s="1"/>
  <c r="X132" i="4"/>
  <c r="X138" i="4" s="1"/>
  <c r="AD132" i="4"/>
  <c r="AD138" i="4" s="1"/>
  <c r="M133" i="4"/>
  <c r="S132" i="4"/>
  <c r="S138" i="4" s="1"/>
  <c r="AE533" i="4"/>
  <c r="AE539" i="4" s="1"/>
  <c r="Y533" i="4"/>
  <c r="Y539" i="4" s="1"/>
  <c r="AD133" i="4"/>
  <c r="AD139" i="4" s="1"/>
  <c r="X133" i="4"/>
  <c r="X139" i="4" s="1"/>
  <c r="S534" i="4"/>
  <c r="S540" i="4" s="1"/>
  <c r="V410" i="4"/>
  <c r="V417" i="4" s="1"/>
  <c r="AB410" i="4"/>
  <c r="AB417" i="4" s="1"/>
  <c r="Y641" i="4"/>
  <c r="Y647" i="4" s="1"/>
  <c r="AE641" i="4"/>
  <c r="AE647" i="4" s="1"/>
  <c r="X168" i="4"/>
  <c r="X174" i="4" s="1"/>
  <c r="AD168" i="4"/>
  <c r="AD174" i="4" s="1"/>
  <c r="U495" i="3"/>
  <c r="C495" i="3" s="1"/>
  <c r="D495" i="3" s="1"/>
  <c r="T497" i="3"/>
  <c r="S494" i="3"/>
  <c r="T494" i="3" s="1"/>
  <c r="AC642" i="4"/>
  <c r="AC648" i="4" s="1"/>
  <c r="W642" i="4"/>
  <c r="W648" i="4" s="1"/>
  <c r="X204" i="4"/>
  <c r="X210" i="4" s="1"/>
  <c r="AD204" i="4"/>
  <c r="AD210" i="4" s="1"/>
  <c r="V499" i="3"/>
  <c r="Y497" i="3"/>
  <c r="AC497" i="3"/>
  <c r="AI497" i="3"/>
  <c r="AR205" i="4"/>
  <c r="AK205" i="4"/>
  <c r="R211" i="4"/>
  <c r="N501" i="3"/>
  <c r="M498" i="3"/>
  <c r="N498" i="3" s="1"/>
  <c r="O498" i="3" s="1"/>
  <c r="A498" i="3" s="1"/>
  <c r="B498" i="3" s="1"/>
  <c r="S168" i="4"/>
  <c r="S174" i="4" s="1"/>
  <c r="M169" i="4"/>
  <c r="S338" i="4"/>
  <c r="M339" i="4"/>
  <c r="AD409" i="4"/>
  <c r="AD416" i="4" s="1"/>
  <c r="X409" i="4"/>
  <c r="X416" i="4" s="1"/>
  <c r="X497" i="3"/>
  <c r="Z497" i="3" s="1"/>
  <c r="W494" i="3"/>
  <c r="X494" i="3" s="1"/>
  <c r="Z494" i="3" s="1"/>
  <c r="AE408" i="4"/>
  <c r="AE415" i="4" s="1"/>
  <c r="Y408" i="4"/>
  <c r="Y415" i="4" s="1"/>
  <c r="AS204" i="4"/>
  <c r="AS208" i="4" s="1"/>
  <c r="AM204" i="4"/>
  <c r="AM208" i="4" s="1"/>
  <c r="S210" i="4"/>
  <c r="I499" i="3"/>
  <c r="L497" i="3"/>
  <c r="E497" i="3" s="1"/>
  <c r="F497" i="3" s="1"/>
  <c r="AE568" i="4"/>
  <c r="AE574" i="4" s="1"/>
  <c r="Y568" i="4"/>
  <c r="Y574" i="4" s="1"/>
  <c r="AC169" i="4"/>
  <c r="AC175" i="4" s="1"/>
  <c r="W169" i="4"/>
  <c r="W175" i="4" s="1"/>
  <c r="Y336" i="4"/>
  <c r="Y343" i="4" s="1"/>
  <c r="AE336" i="4"/>
  <c r="AE343" i="4" s="1"/>
  <c r="AH498" i="3"/>
  <c r="AI498" i="3" s="1"/>
  <c r="S606" i="4"/>
  <c r="S612" i="4" s="1"/>
  <c r="AE496" i="4"/>
  <c r="AE502" i="4" s="1"/>
  <c r="Y496" i="4"/>
  <c r="Y502" i="4" s="1"/>
  <c r="AD497" i="4"/>
  <c r="AD503" i="4" s="1"/>
  <c r="X497" i="4"/>
  <c r="X503" i="4" s="1"/>
  <c r="AD570" i="4"/>
  <c r="AD576" i="4" s="1"/>
  <c r="X570" i="4"/>
  <c r="X576" i="4" s="1"/>
  <c r="AS409" i="4"/>
  <c r="AS414" i="4" s="1"/>
  <c r="AM409" i="4"/>
  <c r="AM414" i="4" s="1"/>
  <c r="S416" i="4"/>
  <c r="Y642" i="4"/>
  <c r="Y648" i="4" s="1"/>
  <c r="AE642" i="4"/>
  <c r="AE648" i="4" s="1"/>
  <c r="AC498" i="4"/>
  <c r="AC504" i="4" s="1"/>
  <c r="W498" i="4"/>
  <c r="W504" i="4" s="1"/>
  <c r="X337" i="4"/>
  <c r="X344" i="4" s="1"/>
  <c r="AD337" i="4"/>
  <c r="AD344" i="4" s="1"/>
  <c r="W338" i="4"/>
  <c r="W345" i="4" s="1"/>
  <c r="AC338" i="4"/>
  <c r="AC345" i="4" s="1"/>
  <c r="AE167" i="4"/>
  <c r="AE173" i="4" s="1"/>
  <c r="Y167" i="4"/>
  <c r="Y173" i="4" s="1"/>
  <c r="AS337" i="4"/>
  <c r="S344" i="4"/>
  <c r="AM337" i="4"/>
  <c r="AG500" i="3"/>
  <c r="AH500" i="3" s="1"/>
  <c r="AI500" i="3" s="1"/>
  <c r="AH503" i="3"/>
  <c r="Y342" i="4"/>
  <c r="Y319" i="4" s="1"/>
  <c r="Y320" i="4" s="1"/>
  <c r="Y322" i="4"/>
  <c r="Y321" i="4" s="1"/>
  <c r="U492" i="3"/>
  <c r="C492" i="3"/>
  <c r="D492" i="3" s="1"/>
  <c r="S497" i="4"/>
  <c r="S503" i="4" s="1"/>
  <c r="M498" i="4"/>
  <c r="AK338" i="4"/>
  <c r="AK343" i="4" s="1"/>
  <c r="AR338" i="4"/>
  <c r="AR343" i="4" s="1"/>
  <c r="R345" i="4"/>
  <c r="AC339" i="4"/>
  <c r="AC346" i="4" s="1"/>
  <c r="W339" i="4"/>
  <c r="W346" i="4" s="1"/>
  <c r="X569" i="4"/>
  <c r="X575" i="4" s="1"/>
  <c r="AD569" i="4"/>
  <c r="AD575" i="4" s="1"/>
  <c r="Y677" i="4"/>
  <c r="Y683" i="4" s="1"/>
  <c r="AE677" i="4"/>
  <c r="AE683" i="4" s="1"/>
  <c r="S569" i="4"/>
  <c r="S575" i="4" s="1"/>
  <c r="M570" i="4"/>
  <c r="AE203" i="4"/>
  <c r="AE209" i="4" s="1"/>
  <c r="Y203" i="4"/>
  <c r="Y209" i="4" s="1"/>
  <c r="R417" i="4"/>
  <c r="AK410" i="4"/>
  <c r="AR410" i="4"/>
  <c r="X678" i="4"/>
  <c r="X684" i="4" s="1"/>
  <c r="AD678" i="4"/>
  <c r="AD684" i="4" s="1"/>
  <c r="AT362" i="4"/>
  <c r="AU362" i="4" s="1"/>
  <c r="AP363" i="4"/>
  <c r="AQ363" i="4" s="1"/>
  <c r="AR363" i="4" s="1"/>
  <c r="Y605" i="4"/>
  <c r="Y611" i="4" s="1"/>
  <c r="AE605" i="4"/>
  <c r="AE611" i="4" s="1"/>
  <c r="R498" i="4"/>
  <c r="R504" i="4" s="1"/>
  <c r="S205" i="4"/>
  <c r="R169" i="4"/>
  <c r="R175" i="4" s="1"/>
  <c r="S410" i="4"/>
  <c r="Z495" i="3"/>
  <c r="Q497" i="3"/>
  <c r="P494" i="3"/>
  <c r="Q494" i="3" s="1"/>
  <c r="R495" i="3"/>
  <c r="G495" i="3" s="1"/>
  <c r="H495" i="3" s="1"/>
  <c r="AF499" i="3"/>
  <c r="AE501" i="3"/>
  <c r="AD498" i="3"/>
  <c r="AE498" i="3" s="1"/>
  <c r="AF498" i="3" s="1"/>
  <c r="AA500" i="3"/>
  <c r="AB500" i="3" s="1"/>
  <c r="AC500" i="3" s="1"/>
  <c r="AB503" i="3"/>
  <c r="K505" i="3"/>
  <c r="J502" i="3"/>
  <c r="G492" i="3"/>
  <c r="H492" i="3" s="1"/>
  <c r="R492" i="3"/>
  <c r="AJ494" i="3"/>
  <c r="AK494" i="3" s="1"/>
  <c r="AL494" i="3" s="1"/>
  <c r="AK497" i="3"/>
  <c r="AL495" i="3"/>
  <c r="AE678" i="4" l="1"/>
  <c r="AE684" i="4" s="1"/>
  <c r="AR339" i="4"/>
  <c r="S277" i="4"/>
  <c r="S284" i="4" s="1"/>
  <c r="AE277" i="4" s="1"/>
  <c r="AE284" i="4" s="1"/>
  <c r="R346" i="4"/>
  <c r="X339" i="4" s="1"/>
  <c r="X346" i="4" s="1"/>
  <c r="Y241" i="4"/>
  <c r="Y247" i="4" s="1"/>
  <c r="AE241" i="4"/>
  <c r="AE247" i="4" s="1"/>
  <c r="S498" i="4"/>
  <c r="S504" i="4" s="1"/>
  <c r="Y498" i="4" s="1"/>
  <c r="Y504" i="4" s="1"/>
  <c r="AE276" i="4"/>
  <c r="AE283" i="4" s="1"/>
  <c r="Y276" i="4"/>
  <c r="Y283" i="4" s="1"/>
  <c r="AD277" i="4"/>
  <c r="AD284" i="4" s="1"/>
  <c r="X277" i="4"/>
  <c r="X284" i="4" s="1"/>
  <c r="Y534" i="4"/>
  <c r="Y540" i="4" s="1"/>
  <c r="AE534" i="4"/>
  <c r="AE540" i="4" s="1"/>
  <c r="S339" i="4"/>
  <c r="S346" i="4" s="1"/>
  <c r="S570" i="4"/>
  <c r="S576" i="4" s="1"/>
  <c r="Y570" i="4" s="1"/>
  <c r="Y576" i="4" s="1"/>
  <c r="AE132" i="4"/>
  <c r="AE138" i="4" s="1"/>
  <c r="Y132" i="4"/>
  <c r="Y138" i="4" s="1"/>
  <c r="S133" i="4"/>
  <c r="S139" i="4" s="1"/>
  <c r="X498" i="4"/>
  <c r="X504" i="4" s="1"/>
  <c r="AD498" i="4"/>
  <c r="AD504" i="4" s="1"/>
  <c r="I501" i="3"/>
  <c r="L499" i="3"/>
  <c r="E499" i="3" s="1"/>
  <c r="F499" i="3" s="1"/>
  <c r="AD339" i="4"/>
  <c r="AD346" i="4" s="1"/>
  <c r="Y168" i="4"/>
  <c r="Y174" i="4" s="1"/>
  <c r="AE168" i="4"/>
  <c r="AE174" i="4" s="1"/>
  <c r="X205" i="4"/>
  <c r="X211" i="4" s="1"/>
  <c r="AD205" i="4"/>
  <c r="AD211" i="4" s="1"/>
  <c r="U494" i="3"/>
  <c r="C494" i="3"/>
  <c r="D494" i="3" s="1"/>
  <c r="AP364" i="4"/>
  <c r="AQ364" i="4" s="1"/>
  <c r="AR364" i="4" s="1"/>
  <c r="AT363" i="4"/>
  <c r="AU363" i="4" s="1"/>
  <c r="AG502" i="3"/>
  <c r="AH505" i="3"/>
  <c r="AE606" i="4"/>
  <c r="AE612" i="4" s="1"/>
  <c r="Y606" i="4"/>
  <c r="Y612" i="4" s="1"/>
  <c r="V501" i="3"/>
  <c r="AF501" i="3" s="1"/>
  <c r="Y499" i="3"/>
  <c r="AC499" i="3"/>
  <c r="AI499" i="3"/>
  <c r="AM205" i="4"/>
  <c r="AS205" i="4"/>
  <c r="S211" i="4"/>
  <c r="X410" i="4"/>
  <c r="X417" i="4" s="1"/>
  <c r="AD410" i="4"/>
  <c r="AD417" i="4" s="1"/>
  <c r="Y569" i="4"/>
  <c r="Y575" i="4" s="1"/>
  <c r="AE569" i="4"/>
  <c r="AE575" i="4" s="1"/>
  <c r="AE337" i="4"/>
  <c r="AE344" i="4" s="1"/>
  <c r="Y337" i="4"/>
  <c r="Y344" i="4" s="1"/>
  <c r="Y409" i="4"/>
  <c r="Y416" i="4" s="1"/>
  <c r="AE409" i="4"/>
  <c r="AE416" i="4" s="1"/>
  <c r="X499" i="3"/>
  <c r="Z499" i="3" s="1"/>
  <c r="W496" i="3"/>
  <c r="X496" i="3" s="1"/>
  <c r="Z496" i="3" s="1"/>
  <c r="AM338" i="4"/>
  <c r="AM343" i="4" s="1"/>
  <c r="AS338" i="4"/>
  <c r="AS343" i="4" s="1"/>
  <c r="S345" i="4"/>
  <c r="N503" i="3"/>
  <c r="M500" i="3"/>
  <c r="N500" i="3" s="1"/>
  <c r="O500" i="3" s="1"/>
  <c r="A500" i="3" s="1"/>
  <c r="B500" i="3" s="1"/>
  <c r="K500" i="3"/>
  <c r="S169" i="4"/>
  <c r="S175" i="4" s="1"/>
  <c r="O499" i="3"/>
  <c r="A499" i="3" s="1"/>
  <c r="B499" i="3" s="1"/>
  <c r="S417" i="4"/>
  <c r="AM410" i="4"/>
  <c r="AS410" i="4"/>
  <c r="X169" i="4"/>
  <c r="X175" i="4" s="1"/>
  <c r="AD169" i="4"/>
  <c r="AD175" i="4" s="1"/>
  <c r="AD338" i="4"/>
  <c r="AD345" i="4" s="1"/>
  <c r="X338" i="4"/>
  <c r="X345" i="4" s="1"/>
  <c r="Y497" i="4"/>
  <c r="Y503" i="4" s="1"/>
  <c r="AE497" i="4"/>
  <c r="AE503" i="4" s="1"/>
  <c r="Y204" i="4"/>
  <c r="Y210" i="4" s="1"/>
  <c r="AE204" i="4"/>
  <c r="AE210" i="4" s="1"/>
  <c r="AM339" i="4"/>
  <c r="AS339" i="4"/>
  <c r="S496" i="3"/>
  <c r="T496" i="3" s="1"/>
  <c r="T499" i="3"/>
  <c r="U497" i="3"/>
  <c r="C497" i="3" s="1"/>
  <c r="D497" i="3" s="1"/>
  <c r="K502" i="3"/>
  <c r="E502" i="3" s="1"/>
  <c r="F502" i="3" s="1"/>
  <c r="K507" i="3"/>
  <c r="J504" i="3"/>
  <c r="Q499" i="3"/>
  <c r="P496" i="3"/>
  <c r="Q496" i="3" s="1"/>
  <c r="R497" i="3"/>
  <c r="G497" i="3" s="1"/>
  <c r="H497" i="3" s="1"/>
  <c r="R494" i="3"/>
  <c r="G494" i="3"/>
  <c r="H494" i="3" s="1"/>
  <c r="AA502" i="3"/>
  <c r="AB502" i="3" s="1"/>
  <c r="AC502" i="3" s="1"/>
  <c r="AB505" i="3"/>
  <c r="AJ496" i="3"/>
  <c r="AK496" i="3" s="1"/>
  <c r="AL496" i="3" s="1"/>
  <c r="AK499" i="3"/>
  <c r="AL497" i="3"/>
  <c r="AD500" i="3"/>
  <c r="AE500" i="3" s="1"/>
  <c r="AF500" i="3" s="1"/>
  <c r="AE503" i="3"/>
  <c r="AE498" i="4" l="1"/>
  <c r="AE504" i="4" s="1"/>
  <c r="Y277" i="4"/>
  <c r="Y284" i="4" s="1"/>
  <c r="AE570" i="4"/>
  <c r="AE576" i="4" s="1"/>
  <c r="L502" i="3"/>
  <c r="Y133" i="4"/>
  <c r="Y139" i="4" s="1"/>
  <c r="AE133" i="4"/>
  <c r="AE139" i="4" s="1"/>
  <c r="I503" i="3"/>
  <c r="K504" i="3" s="1"/>
  <c r="L501" i="3"/>
  <c r="E501" i="3" s="1"/>
  <c r="F501" i="3" s="1"/>
  <c r="C496" i="3"/>
  <c r="D496" i="3" s="1"/>
  <c r="U496" i="3"/>
  <c r="Y410" i="4"/>
  <c r="Y417" i="4" s="1"/>
  <c r="AE410" i="4"/>
  <c r="AE417" i="4" s="1"/>
  <c r="AE205" i="4"/>
  <c r="AE211" i="4" s="1"/>
  <c r="Y205" i="4"/>
  <c r="Y211" i="4" s="1"/>
  <c r="T501" i="3"/>
  <c r="U499" i="3"/>
  <c r="C499" i="3" s="1"/>
  <c r="D499" i="3" s="1"/>
  <c r="S498" i="3"/>
  <c r="T498" i="3" s="1"/>
  <c r="Y339" i="4"/>
  <c r="Y346" i="4" s="1"/>
  <c r="AE339" i="4"/>
  <c r="AE346" i="4" s="1"/>
  <c r="L500" i="3"/>
  <c r="E500" i="3"/>
  <c r="F500" i="3" s="1"/>
  <c r="AE338" i="4"/>
  <c r="AE345" i="4" s="1"/>
  <c r="Y338" i="4"/>
  <c r="Y345" i="4" s="1"/>
  <c r="X501" i="3"/>
  <c r="W498" i="3"/>
  <c r="X498" i="3" s="1"/>
  <c r="Z498" i="3" s="1"/>
  <c r="V503" i="3"/>
  <c r="AF503" i="3" s="1"/>
  <c r="Y501" i="3"/>
  <c r="Z501" i="3"/>
  <c r="AI501" i="3"/>
  <c r="AC501" i="3"/>
  <c r="AT364" i="4"/>
  <c r="AU364" i="4" s="1"/>
  <c r="AP365" i="4"/>
  <c r="AH502" i="3"/>
  <c r="AI502" i="3" s="1"/>
  <c r="M502" i="3"/>
  <c r="N502" i="3" s="1"/>
  <c r="O502" i="3" s="1"/>
  <c r="A502" i="3" s="1"/>
  <c r="B502" i="3" s="1"/>
  <c r="N505" i="3"/>
  <c r="Y169" i="4"/>
  <c r="Y175" i="4" s="1"/>
  <c r="AE169" i="4"/>
  <c r="AE175" i="4" s="1"/>
  <c r="AH507" i="3"/>
  <c r="AG504" i="3"/>
  <c r="O501" i="3"/>
  <c r="A501" i="3" s="1"/>
  <c r="B501" i="3" s="1"/>
  <c r="AJ498" i="3"/>
  <c r="AK498" i="3" s="1"/>
  <c r="AL498" i="3" s="1"/>
  <c r="AL499" i="3"/>
  <c r="AK501" i="3"/>
  <c r="AB507" i="3"/>
  <c r="AA504" i="3"/>
  <c r="Q501" i="3"/>
  <c r="P498" i="3"/>
  <c r="Q498" i="3" s="1"/>
  <c r="R499" i="3"/>
  <c r="G499" i="3" s="1"/>
  <c r="H499" i="3" s="1"/>
  <c r="AD502" i="3"/>
  <c r="AE502" i="3" s="1"/>
  <c r="AF502" i="3" s="1"/>
  <c r="AE505" i="3"/>
  <c r="R496" i="3"/>
  <c r="G496" i="3"/>
  <c r="H496" i="3" s="1"/>
  <c r="K509" i="3"/>
  <c r="J506" i="3"/>
  <c r="E504" i="3" l="1"/>
  <c r="F504" i="3" s="1"/>
  <c r="L504" i="3"/>
  <c r="AH504" i="3"/>
  <c r="AI504" i="3" s="1"/>
  <c r="S500" i="3"/>
  <c r="T500" i="3" s="1"/>
  <c r="T503" i="3"/>
  <c r="U501" i="3"/>
  <c r="C501" i="3" s="1"/>
  <c r="D501" i="3" s="1"/>
  <c r="I505" i="3"/>
  <c r="K506" i="3" s="1"/>
  <c r="E506" i="3" s="1"/>
  <c r="F506" i="3" s="1"/>
  <c r="L503" i="3"/>
  <c r="E503" i="3" s="1"/>
  <c r="F503" i="3" s="1"/>
  <c r="AT365" i="4"/>
  <c r="AU365" i="4" s="1"/>
  <c r="AP366" i="4"/>
  <c r="X503" i="3"/>
  <c r="Z503" i="3" s="1"/>
  <c r="W500" i="3"/>
  <c r="X500" i="3" s="1"/>
  <c r="Z500" i="3" s="1"/>
  <c r="AG506" i="3"/>
  <c r="AH509" i="3"/>
  <c r="U498" i="3"/>
  <c r="C498" i="3"/>
  <c r="D498" i="3" s="1"/>
  <c r="AB504" i="3"/>
  <c r="AC504" i="3" s="1"/>
  <c r="O503" i="3"/>
  <c r="A503" i="3" s="1"/>
  <c r="B503" i="3" s="1"/>
  <c r="AQ365" i="4"/>
  <c r="AR365" i="4" s="1"/>
  <c r="M504" i="3"/>
  <c r="N504" i="3" s="1"/>
  <c r="O504" i="3" s="1"/>
  <c r="A504" i="3" s="1"/>
  <c r="B504" i="3" s="1"/>
  <c r="N507" i="3"/>
  <c r="Y503" i="3"/>
  <c r="V505" i="3"/>
  <c r="AI503" i="3"/>
  <c r="AC503" i="3"/>
  <c r="Q503" i="3"/>
  <c r="P500" i="3"/>
  <c r="Q500" i="3" s="1"/>
  <c r="R501" i="3"/>
  <c r="G501" i="3" s="1"/>
  <c r="H501" i="3" s="1"/>
  <c r="AA506" i="3"/>
  <c r="AB509" i="3"/>
  <c r="K511" i="3"/>
  <c r="J508" i="3"/>
  <c r="R498" i="3"/>
  <c r="G498" i="3"/>
  <c r="H498" i="3" s="1"/>
  <c r="AD504" i="3"/>
  <c r="AE504" i="3" s="1"/>
  <c r="AF504" i="3" s="1"/>
  <c r="AE507" i="3"/>
  <c r="AJ500" i="3"/>
  <c r="AK500" i="3" s="1"/>
  <c r="AL500" i="3" s="1"/>
  <c r="AL501" i="3"/>
  <c r="AK503" i="3"/>
  <c r="AB506" i="3" l="1"/>
  <c r="AC506" i="3" s="1"/>
  <c r="O505" i="3"/>
  <c r="A505" i="3" s="1"/>
  <c r="B505" i="3" s="1"/>
  <c r="L506" i="3"/>
  <c r="U503" i="3"/>
  <c r="C503" i="3" s="1"/>
  <c r="D503" i="3" s="1"/>
  <c r="T505" i="3"/>
  <c r="S502" i="3"/>
  <c r="T502" i="3" s="1"/>
  <c r="Y505" i="3"/>
  <c r="V507" i="3"/>
  <c r="AF507" i="3" s="1"/>
  <c r="AI505" i="3"/>
  <c r="AC505" i="3"/>
  <c r="AT366" i="4"/>
  <c r="AU366" i="4" s="1"/>
  <c r="AP367" i="4"/>
  <c r="AQ367" i="4" s="1"/>
  <c r="AR367" i="4" s="1"/>
  <c r="AH511" i="3"/>
  <c r="AG508" i="3"/>
  <c r="I507" i="3"/>
  <c r="O507" i="3" s="1"/>
  <c r="A507" i="3" s="1"/>
  <c r="B507" i="3" s="1"/>
  <c r="L505" i="3"/>
  <c r="E505" i="3" s="1"/>
  <c r="F505" i="3" s="1"/>
  <c r="N509" i="3"/>
  <c r="M506" i="3"/>
  <c r="N506" i="3" s="1"/>
  <c r="O506" i="3" s="1"/>
  <c r="A506" i="3" s="1"/>
  <c r="B506" i="3" s="1"/>
  <c r="X505" i="3"/>
  <c r="W502" i="3"/>
  <c r="X502" i="3" s="1"/>
  <c r="Z502" i="3" s="1"/>
  <c r="U500" i="3"/>
  <c r="C500" i="3"/>
  <c r="D500" i="3" s="1"/>
  <c r="AH506" i="3"/>
  <c r="AI506" i="3" s="1"/>
  <c r="AQ366" i="4"/>
  <c r="AR366" i="4" s="1"/>
  <c r="AF505" i="3"/>
  <c r="AB511" i="3"/>
  <c r="AA508" i="3"/>
  <c r="Q505" i="3"/>
  <c r="P502" i="3"/>
  <c r="Q502" i="3" s="1"/>
  <c r="R503" i="3"/>
  <c r="G503" i="3" s="1"/>
  <c r="H503" i="3" s="1"/>
  <c r="AK505" i="3"/>
  <c r="AL503" i="3"/>
  <c r="AJ502" i="3"/>
  <c r="AK502" i="3" s="1"/>
  <c r="AL502" i="3" s="1"/>
  <c r="K513" i="3"/>
  <c r="J510" i="3"/>
  <c r="R500" i="3"/>
  <c r="G500" i="3"/>
  <c r="H500" i="3" s="1"/>
  <c r="AD506" i="3"/>
  <c r="AE506" i="3" s="1"/>
  <c r="AF506" i="3" s="1"/>
  <c r="AE509" i="3"/>
  <c r="AB508" i="3" l="1"/>
  <c r="AC508" i="3" s="1"/>
  <c r="K508" i="3"/>
  <c r="E508" i="3" s="1"/>
  <c r="F508" i="3" s="1"/>
  <c r="AH508" i="3"/>
  <c r="AI508" i="3" s="1"/>
  <c r="U502" i="3"/>
  <c r="C502" i="3"/>
  <c r="D502" i="3" s="1"/>
  <c r="N511" i="3"/>
  <c r="M508" i="3"/>
  <c r="N508" i="3" s="1"/>
  <c r="O508" i="3" s="1"/>
  <c r="A508" i="3" s="1"/>
  <c r="B508" i="3" s="1"/>
  <c r="AH513" i="3"/>
  <c r="AG510" i="3"/>
  <c r="Y507" i="3"/>
  <c r="V509" i="3"/>
  <c r="AI507" i="3"/>
  <c r="AC507" i="3"/>
  <c r="L508" i="3"/>
  <c r="S504" i="3"/>
  <c r="T504" i="3" s="1"/>
  <c r="U505" i="3"/>
  <c r="C505" i="3" s="1"/>
  <c r="D505" i="3" s="1"/>
  <c r="T507" i="3"/>
  <c r="I509" i="3"/>
  <c r="L507" i="3"/>
  <c r="E507" i="3" s="1"/>
  <c r="F507" i="3" s="1"/>
  <c r="AP368" i="4"/>
  <c r="AT367" i="4"/>
  <c r="AU367" i="4" s="1"/>
  <c r="W504" i="3"/>
  <c r="X504" i="3" s="1"/>
  <c r="Z504" i="3" s="1"/>
  <c r="X507" i="3"/>
  <c r="Z505" i="3"/>
  <c r="R502" i="3"/>
  <c r="G502" i="3"/>
  <c r="H502" i="3" s="1"/>
  <c r="AA510" i="3"/>
  <c r="AB510" i="3" s="1"/>
  <c r="AC510" i="3" s="1"/>
  <c r="AB513" i="3"/>
  <c r="K515" i="3"/>
  <c r="J512" i="3"/>
  <c r="AD508" i="3"/>
  <c r="AE508" i="3" s="1"/>
  <c r="AF508" i="3" s="1"/>
  <c r="AE511" i="3"/>
  <c r="AJ504" i="3"/>
  <c r="AK504" i="3" s="1"/>
  <c r="AL504" i="3" s="1"/>
  <c r="AL505" i="3"/>
  <c r="AK507" i="3"/>
  <c r="Q507" i="3"/>
  <c r="P504" i="3"/>
  <c r="Q504" i="3" s="1"/>
  <c r="R505" i="3"/>
  <c r="G505" i="3" s="1"/>
  <c r="H505" i="3" s="1"/>
  <c r="W506" i="3" l="1"/>
  <c r="X506" i="3" s="1"/>
  <c r="Z506" i="3" s="1"/>
  <c r="X509" i="3"/>
  <c r="AT368" i="4"/>
  <c r="AU368" i="4" s="1"/>
  <c r="AP369" i="4"/>
  <c r="U507" i="3"/>
  <c r="C507" i="3" s="1"/>
  <c r="D507" i="3" s="1"/>
  <c r="S506" i="3"/>
  <c r="T506" i="3" s="1"/>
  <c r="T509" i="3"/>
  <c r="V511" i="3"/>
  <c r="Y509" i="3"/>
  <c r="AI509" i="3"/>
  <c r="Z509" i="3"/>
  <c r="AC509" i="3"/>
  <c r="AH515" i="3"/>
  <c r="AG512" i="3"/>
  <c r="I511" i="3"/>
  <c r="O511" i="3" s="1"/>
  <c r="A511" i="3" s="1"/>
  <c r="B511" i="3" s="1"/>
  <c r="L509" i="3"/>
  <c r="E509" i="3" s="1"/>
  <c r="F509" i="3" s="1"/>
  <c r="M510" i="3"/>
  <c r="N510" i="3" s="1"/>
  <c r="O510" i="3" s="1"/>
  <c r="A510" i="3" s="1"/>
  <c r="B510" i="3" s="1"/>
  <c r="N513" i="3"/>
  <c r="C504" i="3"/>
  <c r="D504" i="3" s="1"/>
  <c r="U504" i="3"/>
  <c r="Z507" i="3"/>
  <c r="AF509" i="3"/>
  <c r="AQ368" i="4"/>
  <c r="AR368" i="4" s="1"/>
  <c r="K510" i="3"/>
  <c r="AH510" i="3"/>
  <c r="AI510" i="3" s="1"/>
  <c r="O509" i="3"/>
  <c r="A509" i="3" s="1"/>
  <c r="B509" i="3" s="1"/>
  <c r="Q509" i="3"/>
  <c r="R507" i="3"/>
  <c r="G507" i="3" s="1"/>
  <c r="H507" i="3" s="1"/>
  <c r="P506" i="3"/>
  <c r="Q506" i="3" s="1"/>
  <c r="G504" i="3"/>
  <c r="H504" i="3" s="1"/>
  <c r="R504" i="3"/>
  <c r="AL507" i="3"/>
  <c r="AJ506" i="3"/>
  <c r="AK506" i="3" s="1"/>
  <c r="AL506" i="3" s="1"/>
  <c r="AK509" i="3"/>
  <c r="AD510" i="3"/>
  <c r="AE510" i="3" s="1"/>
  <c r="AF510" i="3" s="1"/>
  <c r="AE513" i="3"/>
  <c r="K517" i="3"/>
  <c r="J514" i="3"/>
  <c r="AA512" i="3"/>
  <c r="AB515" i="3"/>
  <c r="AB512" i="3" l="1"/>
  <c r="AC512" i="3" s="1"/>
  <c r="L510" i="3"/>
  <c r="E510" i="3"/>
  <c r="F510" i="3" s="1"/>
  <c r="N515" i="3"/>
  <c r="M512" i="3"/>
  <c r="N512" i="3" s="1"/>
  <c r="O512" i="3" s="1"/>
  <c r="A512" i="3" s="1"/>
  <c r="B512" i="3" s="1"/>
  <c r="I513" i="3"/>
  <c r="L511" i="3"/>
  <c r="E511" i="3" s="1"/>
  <c r="F511" i="3" s="1"/>
  <c r="Y511" i="3"/>
  <c r="V513" i="3"/>
  <c r="AI511" i="3"/>
  <c r="AC511" i="3"/>
  <c r="AT369" i="4"/>
  <c r="AU369" i="4" s="1"/>
  <c r="AP370" i="4"/>
  <c r="AQ370" i="4" s="1"/>
  <c r="AR370" i="4" s="1"/>
  <c r="AH517" i="3"/>
  <c r="AG514" i="3"/>
  <c r="W508" i="3"/>
  <c r="X508" i="3" s="1"/>
  <c r="Z508" i="3" s="1"/>
  <c r="X511" i="3"/>
  <c r="U506" i="3"/>
  <c r="C506" i="3"/>
  <c r="D506" i="3" s="1"/>
  <c r="AF511" i="3"/>
  <c r="K512" i="3"/>
  <c r="AH512" i="3"/>
  <c r="AI512" i="3" s="1"/>
  <c r="AQ369" i="4"/>
  <c r="AR369" i="4" s="1"/>
  <c r="U509" i="3"/>
  <c r="C509" i="3" s="1"/>
  <c r="D509" i="3" s="1"/>
  <c r="S508" i="3"/>
  <c r="T508" i="3" s="1"/>
  <c r="T511" i="3"/>
  <c r="R506" i="3"/>
  <c r="G506" i="3"/>
  <c r="H506" i="3" s="1"/>
  <c r="K519" i="3"/>
  <c r="J516" i="3"/>
  <c r="AK511" i="3"/>
  <c r="AL509" i="3"/>
  <c r="AJ508" i="3"/>
  <c r="AK508" i="3" s="1"/>
  <c r="AL508" i="3" s="1"/>
  <c r="AA514" i="3"/>
  <c r="AB517" i="3"/>
  <c r="Q511" i="3"/>
  <c r="R509" i="3"/>
  <c r="G509" i="3" s="1"/>
  <c r="H509" i="3" s="1"/>
  <c r="P508" i="3"/>
  <c r="Q508" i="3" s="1"/>
  <c r="AE515" i="3"/>
  <c r="AF513" i="3"/>
  <c r="AD512" i="3"/>
  <c r="AE512" i="3" s="1"/>
  <c r="AF512" i="3" s="1"/>
  <c r="AH514" i="3" l="1"/>
  <c r="AI514" i="3" s="1"/>
  <c r="AB514" i="3"/>
  <c r="AC514" i="3" s="1"/>
  <c r="S510" i="3"/>
  <c r="T510" i="3" s="1"/>
  <c r="U511" i="3"/>
  <c r="C511" i="3" s="1"/>
  <c r="D511" i="3" s="1"/>
  <c r="T513" i="3"/>
  <c r="I515" i="3"/>
  <c r="O515" i="3" s="1"/>
  <c r="A515" i="3" s="1"/>
  <c r="B515" i="3" s="1"/>
  <c r="L513" i="3"/>
  <c r="E513" i="3" s="1"/>
  <c r="F513" i="3" s="1"/>
  <c r="AP371" i="4"/>
  <c r="AQ371" i="4" s="1"/>
  <c r="AR371" i="4" s="1"/>
  <c r="AT370" i="4"/>
  <c r="AU370" i="4" s="1"/>
  <c r="W510" i="3"/>
  <c r="X510" i="3" s="1"/>
  <c r="Z510" i="3" s="1"/>
  <c r="X513" i="3"/>
  <c r="AH519" i="3"/>
  <c r="AG516" i="3"/>
  <c r="N517" i="3"/>
  <c r="M514" i="3"/>
  <c r="N514" i="3" s="1"/>
  <c r="O514" i="3" s="1"/>
  <c r="A514" i="3" s="1"/>
  <c r="B514" i="3" s="1"/>
  <c r="U508" i="3"/>
  <c r="C508" i="3"/>
  <c r="D508" i="3" s="1"/>
  <c r="L512" i="3"/>
  <c r="E512" i="3"/>
  <c r="F512" i="3" s="1"/>
  <c r="V515" i="3"/>
  <c r="Y513" i="3"/>
  <c r="AI513" i="3"/>
  <c r="Z513" i="3"/>
  <c r="AC513" i="3"/>
  <c r="K514" i="3"/>
  <c r="O513" i="3"/>
  <c r="A513" i="3" s="1"/>
  <c r="B513" i="3" s="1"/>
  <c r="Z511" i="3"/>
  <c r="AB519" i="3"/>
  <c r="AA516" i="3"/>
  <c r="G508" i="3"/>
  <c r="H508" i="3" s="1"/>
  <c r="R508" i="3"/>
  <c r="AD514" i="3"/>
  <c r="AE514" i="3" s="1"/>
  <c r="AF514" i="3" s="1"/>
  <c r="AE517" i="3"/>
  <c r="AJ510" i="3"/>
  <c r="AK510" i="3" s="1"/>
  <c r="AL510" i="3" s="1"/>
  <c r="AL511" i="3"/>
  <c r="AK513" i="3"/>
  <c r="Q513" i="3"/>
  <c r="P510" i="3"/>
  <c r="Q510" i="3" s="1"/>
  <c r="R511" i="3"/>
  <c r="G511" i="3" s="1"/>
  <c r="H511" i="3" s="1"/>
  <c r="K521" i="3"/>
  <c r="J518" i="3"/>
  <c r="AH516" i="3" l="1"/>
  <c r="AI516" i="3" s="1"/>
  <c r="V517" i="3"/>
  <c r="Y515" i="3"/>
  <c r="AI515" i="3"/>
  <c r="AC515" i="3"/>
  <c r="C510" i="3"/>
  <c r="D510" i="3" s="1"/>
  <c r="U510" i="3"/>
  <c r="L514" i="3"/>
  <c r="E514" i="3"/>
  <c r="F514" i="3" s="1"/>
  <c r="X515" i="3"/>
  <c r="W512" i="3"/>
  <c r="X512" i="3" s="1"/>
  <c r="Z512" i="3" s="1"/>
  <c r="M516" i="3"/>
  <c r="N516" i="3" s="1"/>
  <c r="O516" i="3" s="1"/>
  <c r="A516" i="3" s="1"/>
  <c r="B516" i="3" s="1"/>
  <c r="N519" i="3"/>
  <c r="AG518" i="3"/>
  <c r="AH518" i="3" s="1"/>
  <c r="AI518" i="3" s="1"/>
  <c r="AH521" i="3"/>
  <c r="AP372" i="4"/>
  <c r="AT371" i="4"/>
  <c r="AU371" i="4" s="1"/>
  <c r="T515" i="3"/>
  <c r="S512" i="3"/>
  <c r="T512" i="3" s="1"/>
  <c r="U513" i="3"/>
  <c r="C513" i="3" s="1"/>
  <c r="D513" i="3" s="1"/>
  <c r="K516" i="3"/>
  <c r="AF515" i="3"/>
  <c r="AB516" i="3"/>
  <c r="AC516" i="3" s="1"/>
  <c r="I517" i="3"/>
  <c r="L515" i="3"/>
  <c r="E515" i="3" s="1"/>
  <c r="F515" i="3" s="1"/>
  <c r="K523" i="3"/>
  <c r="J520" i="3"/>
  <c r="P512" i="3"/>
  <c r="Q512" i="3" s="1"/>
  <c r="Q515" i="3"/>
  <c r="R513" i="3"/>
  <c r="G513" i="3" s="1"/>
  <c r="H513" i="3" s="1"/>
  <c r="AF517" i="3"/>
  <c r="AE519" i="3"/>
  <c r="AD516" i="3"/>
  <c r="AE516" i="3" s="1"/>
  <c r="AF516" i="3" s="1"/>
  <c r="AL513" i="3"/>
  <c r="AJ512" i="3"/>
  <c r="AK512" i="3" s="1"/>
  <c r="AL512" i="3" s="1"/>
  <c r="AK515" i="3"/>
  <c r="R510" i="3"/>
  <c r="G510" i="3"/>
  <c r="H510" i="3" s="1"/>
  <c r="AA518" i="3"/>
  <c r="AB518" i="3" s="1"/>
  <c r="AC518" i="3" s="1"/>
  <c r="AB521" i="3"/>
  <c r="AP373" i="4" l="1"/>
  <c r="AQ373" i="4" s="1"/>
  <c r="AR373" i="4" s="1"/>
  <c r="AT372" i="4"/>
  <c r="AU372" i="4" s="1"/>
  <c r="M518" i="3"/>
  <c r="N518" i="3" s="1"/>
  <c r="O518" i="3" s="1"/>
  <c r="A518" i="3" s="1"/>
  <c r="B518" i="3" s="1"/>
  <c r="N521" i="3"/>
  <c r="X517" i="3"/>
  <c r="Z517" i="3" s="1"/>
  <c r="W514" i="3"/>
  <c r="X514" i="3" s="1"/>
  <c r="Z514" i="3" s="1"/>
  <c r="I519" i="3"/>
  <c r="O519" i="3" s="1"/>
  <c r="A519" i="3" s="1"/>
  <c r="B519" i="3" s="1"/>
  <c r="L517" i="3"/>
  <c r="E517" i="3" s="1"/>
  <c r="F517" i="3" s="1"/>
  <c r="L516" i="3"/>
  <c r="E516" i="3"/>
  <c r="F516" i="3" s="1"/>
  <c r="AH523" i="3"/>
  <c r="AG520" i="3"/>
  <c r="U515" i="3"/>
  <c r="C515" i="3" s="1"/>
  <c r="D515" i="3" s="1"/>
  <c r="S514" i="3"/>
  <c r="T514" i="3" s="1"/>
  <c r="T517" i="3"/>
  <c r="V519" i="3"/>
  <c r="Y517" i="3"/>
  <c r="AC517" i="3"/>
  <c r="AI517" i="3"/>
  <c r="AQ372" i="4"/>
  <c r="AR372" i="4" s="1"/>
  <c r="Z515" i="3"/>
  <c r="K518" i="3"/>
  <c r="O517" i="3"/>
  <c r="A517" i="3" s="1"/>
  <c r="B517" i="3" s="1"/>
  <c r="U512" i="3"/>
  <c r="C512" i="3"/>
  <c r="D512" i="3" s="1"/>
  <c r="K525" i="3"/>
  <c r="J522" i="3"/>
  <c r="AB523" i="3"/>
  <c r="AA520" i="3"/>
  <c r="AD518" i="3"/>
  <c r="AE518" i="3" s="1"/>
  <c r="AF518" i="3" s="1"/>
  <c r="AE521" i="3"/>
  <c r="AF519" i="3"/>
  <c r="G512" i="3"/>
  <c r="H512" i="3" s="1"/>
  <c r="R512" i="3"/>
  <c r="AK517" i="3"/>
  <c r="AJ514" i="3"/>
  <c r="AK514" i="3" s="1"/>
  <c r="AL514" i="3" s="1"/>
  <c r="AL515" i="3"/>
  <c r="Q517" i="3"/>
  <c r="R515" i="3"/>
  <c r="G515" i="3" s="1"/>
  <c r="H515" i="3" s="1"/>
  <c r="P514" i="3"/>
  <c r="Q514" i="3" s="1"/>
  <c r="K520" i="3" l="1"/>
  <c r="E520" i="3" s="1"/>
  <c r="F520" i="3" s="1"/>
  <c r="AB520" i="3"/>
  <c r="AC520" i="3" s="1"/>
  <c r="U517" i="3"/>
  <c r="C517" i="3" s="1"/>
  <c r="D517" i="3" s="1"/>
  <c r="T519" i="3"/>
  <c r="S516" i="3"/>
  <c r="T516" i="3" s="1"/>
  <c r="AG522" i="3"/>
  <c r="AH525" i="3"/>
  <c r="E518" i="3"/>
  <c r="F518" i="3" s="1"/>
  <c r="L518" i="3"/>
  <c r="V521" i="3"/>
  <c r="Y519" i="3"/>
  <c r="AI519" i="3"/>
  <c r="AC519" i="3"/>
  <c r="W516" i="3"/>
  <c r="X516" i="3" s="1"/>
  <c r="Z516" i="3" s="1"/>
  <c r="X519" i="3"/>
  <c r="C514" i="3"/>
  <c r="D514" i="3" s="1"/>
  <c r="U514" i="3"/>
  <c r="I521" i="3"/>
  <c r="L519" i="3"/>
  <c r="E519" i="3" s="1"/>
  <c r="F519" i="3" s="1"/>
  <c r="M520" i="3"/>
  <c r="N520" i="3" s="1"/>
  <c r="O520" i="3" s="1"/>
  <c r="A520" i="3" s="1"/>
  <c r="B520" i="3" s="1"/>
  <c r="N523" i="3"/>
  <c r="AP374" i="4"/>
  <c r="AT373" i="4"/>
  <c r="AU373" i="4" s="1"/>
  <c r="AH520" i="3"/>
  <c r="AI520" i="3" s="1"/>
  <c r="L520" i="3"/>
  <c r="AK519" i="3"/>
  <c r="AL517" i="3"/>
  <c r="AJ516" i="3"/>
  <c r="AK516" i="3" s="1"/>
  <c r="AL516" i="3" s="1"/>
  <c r="AE523" i="3"/>
  <c r="AF521" i="3"/>
  <c r="AD520" i="3"/>
  <c r="AE520" i="3" s="1"/>
  <c r="AF520" i="3" s="1"/>
  <c r="AB525" i="3"/>
  <c r="AA522" i="3"/>
  <c r="Q519" i="3"/>
  <c r="R517" i="3"/>
  <c r="G517" i="3" s="1"/>
  <c r="H517" i="3" s="1"/>
  <c r="P516" i="3"/>
  <c r="Q516" i="3" s="1"/>
  <c r="K527" i="3"/>
  <c r="J524" i="3"/>
  <c r="R514" i="3"/>
  <c r="G514" i="3"/>
  <c r="H514" i="3" s="1"/>
  <c r="N525" i="3" l="1"/>
  <c r="M522" i="3"/>
  <c r="N522" i="3" s="1"/>
  <c r="O522" i="3" s="1"/>
  <c r="A522" i="3" s="1"/>
  <c r="B522" i="3" s="1"/>
  <c r="I523" i="3"/>
  <c r="L521" i="3"/>
  <c r="E521" i="3" s="1"/>
  <c r="F521" i="3" s="1"/>
  <c r="AG524" i="3"/>
  <c r="AH527" i="3"/>
  <c r="Y521" i="3"/>
  <c r="V523" i="3"/>
  <c r="AF523" i="3" s="1"/>
  <c r="AI521" i="3"/>
  <c r="AC521" i="3"/>
  <c r="AH522" i="3"/>
  <c r="AI522" i="3" s="1"/>
  <c r="S518" i="3"/>
  <c r="T518" i="3" s="1"/>
  <c r="T521" i="3"/>
  <c r="U519" i="3"/>
  <c r="C519" i="3" s="1"/>
  <c r="D519" i="3" s="1"/>
  <c r="AT374" i="4"/>
  <c r="AU374" i="4" s="1"/>
  <c r="AP375" i="4"/>
  <c r="AQ375" i="4" s="1"/>
  <c r="AR375" i="4" s="1"/>
  <c r="X521" i="3"/>
  <c r="Z521" i="3" s="1"/>
  <c r="W518" i="3"/>
  <c r="X518" i="3" s="1"/>
  <c r="Z518" i="3" s="1"/>
  <c r="C516" i="3"/>
  <c r="D516" i="3" s="1"/>
  <c r="U516" i="3"/>
  <c r="AB522" i="3"/>
  <c r="AC522" i="3" s="1"/>
  <c r="K522" i="3"/>
  <c r="AQ374" i="4"/>
  <c r="AR374" i="4" s="1"/>
  <c r="O521" i="3"/>
  <c r="A521" i="3" s="1"/>
  <c r="B521" i="3" s="1"/>
  <c r="Z519" i="3"/>
  <c r="Q521" i="3"/>
  <c r="P518" i="3"/>
  <c r="Q518" i="3" s="1"/>
  <c r="R519" i="3"/>
  <c r="G519" i="3" s="1"/>
  <c r="H519" i="3" s="1"/>
  <c r="AJ518" i="3"/>
  <c r="AK518" i="3" s="1"/>
  <c r="AL518" i="3" s="1"/>
  <c r="AL519" i="3"/>
  <c r="AK521" i="3"/>
  <c r="G516" i="3"/>
  <c r="H516" i="3" s="1"/>
  <c r="R516" i="3"/>
  <c r="AB527" i="3"/>
  <c r="AA524" i="3"/>
  <c r="K529" i="3"/>
  <c r="J526" i="3"/>
  <c r="AE525" i="3"/>
  <c r="AD522" i="3"/>
  <c r="AE522" i="3" s="1"/>
  <c r="AF522" i="3" s="1"/>
  <c r="U518" i="3" l="1"/>
  <c r="C518" i="3"/>
  <c r="D518" i="3" s="1"/>
  <c r="AG526" i="3"/>
  <c r="AH529" i="3"/>
  <c r="I525" i="3"/>
  <c r="K526" i="3" s="1"/>
  <c r="E526" i="3" s="1"/>
  <c r="F526" i="3" s="1"/>
  <c r="L523" i="3"/>
  <c r="E523" i="3" s="1"/>
  <c r="F523" i="3" s="1"/>
  <c r="AP376" i="4"/>
  <c r="AQ376" i="4" s="1"/>
  <c r="AR376" i="4" s="1"/>
  <c r="AT375" i="4"/>
  <c r="AU375" i="4" s="1"/>
  <c r="T523" i="3"/>
  <c r="S520" i="3"/>
  <c r="T520" i="3" s="1"/>
  <c r="U521" i="3"/>
  <c r="C521" i="3" s="1"/>
  <c r="D521" i="3" s="1"/>
  <c r="W520" i="3"/>
  <c r="X520" i="3" s="1"/>
  <c r="Z520" i="3" s="1"/>
  <c r="X523" i="3"/>
  <c r="Z523" i="3" s="1"/>
  <c r="V525" i="3"/>
  <c r="Y523" i="3"/>
  <c r="AI523" i="3"/>
  <c r="AC523" i="3"/>
  <c r="N527" i="3"/>
  <c r="M524" i="3"/>
  <c r="N524" i="3" s="1"/>
  <c r="O524" i="3" s="1"/>
  <c r="A524" i="3" s="1"/>
  <c r="B524" i="3" s="1"/>
  <c r="E522" i="3"/>
  <c r="F522" i="3" s="1"/>
  <c r="L522" i="3"/>
  <c r="O523" i="3"/>
  <c r="A523" i="3" s="1"/>
  <c r="B523" i="3" s="1"/>
  <c r="K524" i="3"/>
  <c r="AH524" i="3"/>
  <c r="AI524" i="3" s="1"/>
  <c r="AB524" i="3"/>
  <c r="AC524" i="3" s="1"/>
  <c r="AD524" i="3"/>
  <c r="AE524" i="3" s="1"/>
  <c r="AF524" i="3" s="1"/>
  <c r="AF525" i="3"/>
  <c r="AE527" i="3"/>
  <c r="K531" i="3"/>
  <c r="J528" i="3"/>
  <c r="AL521" i="3"/>
  <c r="AK523" i="3"/>
  <c r="AJ520" i="3"/>
  <c r="AK520" i="3" s="1"/>
  <c r="AL520" i="3" s="1"/>
  <c r="AB529" i="3"/>
  <c r="AA526" i="3"/>
  <c r="AB526" i="3" s="1"/>
  <c r="AC526" i="3" s="1"/>
  <c r="Q523" i="3"/>
  <c r="P520" i="3"/>
  <c r="Q520" i="3" s="1"/>
  <c r="R521" i="3"/>
  <c r="G521" i="3" s="1"/>
  <c r="H521" i="3" s="1"/>
  <c r="R518" i="3"/>
  <c r="G518" i="3"/>
  <c r="H518" i="3" s="1"/>
  <c r="O525" i="3" l="1"/>
  <c r="A525" i="3" s="1"/>
  <c r="B525" i="3" s="1"/>
  <c r="X525" i="3"/>
  <c r="W522" i="3"/>
  <c r="X522" i="3" s="1"/>
  <c r="Z522" i="3" s="1"/>
  <c r="S522" i="3"/>
  <c r="T522" i="3" s="1"/>
  <c r="U523" i="3"/>
  <c r="C523" i="3" s="1"/>
  <c r="D523" i="3" s="1"/>
  <c r="T525" i="3"/>
  <c r="E524" i="3"/>
  <c r="F524" i="3" s="1"/>
  <c r="L524" i="3"/>
  <c r="Y525" i="3"/>
  <c r="V527" i="3"/>
  <c r="AI525" i="3"/>
  <c r="Z525" i="3"/>
  <c r="AC525" i="3"/>
  <c r="U520" i="3"/>
  <c r="C520" i="3"/>
  <c r="D520" i="3" s="1"/>
  <c r="M526" i="3"/>
  <c r="N526" i="3" s="1"/>
  <c r="O526" i="3" s="1"/>
  <c r="A526" i="3" s="1"/>
  <c r="B526" i="3" s="1"/>
  <c r="N529" i="3"/>
  <c r="AT376" i="4"/>
  <c r="AU376" i="4" s="1"/>
  <c r="AP377" i="4"/>
  <c r="AQ377" i="4" s="1"/>
  <c r="AR377" i="4" s="1"/>
  <c r="AH531" i="3"/>
  <c r="AG528" i="3"/>
  <c r="AH528" i="3" s="1"/>
  <c r="AI528" i="3" s="1"/>
  <c r="L526" i="3"/>
  <c r="AH526" i="3"/>
  <c r="AI526" i="3" s="1"/>
  <c r="I527" i="3"/>
  <c r="K528" i="3" s="1"/>
  <c r="E528" i="3" s="1"/>
  <c r="F528" i="3" s="1"/>
  <c r="L525" i="3"/>
  <c r="E525" i="3" s="1"/>
  <c r="F525" i="3" s="1"/>
  <c r="Q525" i="3"/>
  <c r="R523" i="3"/>
  <c r="G523" i="3" s="1"/>
  <c r="H523" i="3" s="1"/>
  <c r="P522" i="3"/>
  <c r="Q522" i="3" s="1"/>
  <c r="AA528" i="3"/>
  <c r="AB528" i="3" s="1"/>
  <c r="AC528" i="3" s="1"/>
  <c r="AB531" i="3"/>
  <c r="R520" i="3"/>
  <c r="G520" i="3"/>
  <c r="H520" i="3" s="1"/>
  <c r="K533" i="3"/>
  <c r="J530" i="3"/>
  <c r="AE529" i="3"/>
  <c r="AF527" i="3"/>
  <c r="AD526" i="3"/>
  <c r="AE526" i="3" s="1"/>
  <c r="AF526" i="3" s="1"/>
  <c r="AJ522" i="3"/>
  <c r="AK522" i="3" s="1"/>
  <c r="AL522" i="3" s="1"/>
  <c r="AL523" i="3"/>
  <c r="AK525" i="3"/>
  <c r="L528" i="3" l="1"/>
  <c r="AG530" i="3"/>
  <c r="AH533" i="3"/>
  <c r="C522" i="3"/>
  <c r="D522" i="3" s="1"/>
  <c r="U522" i="3"/>
  <c r="M528" i="3"/>
  <c r="N528" i="3" s="1"/>
  <c r="O528" i="3" s="1"/>
  <c r="A528" i="3" s="1"/>
  <c r="B528" i="3" s="1"/>
  <c r="N531" i="3"/>
  <c r="V529" i="3"/>
  <c r="AF529" i="3" s="1"/>
  <c r="Y527" i="3"/>
  <c r="AC527" i="3"/>
  <c r="AI527" i="3"/>
  <c r="T527" i="3"/>
  <c r="U525" i="3"/>
  <c r="C525" i="3" s="1"/>
  <c r="D525" i="3" s="1"/>
  <c r="S524" i="3"/>
  <c r="T524" i="3" s="1"/>
  <c r="W524" i="3"/>
  <c r="X524" i="3" s="1"/>
  <c r="Z524" i="3" s="1"/>
  <c r="X527" i="3"/>
  <c r="Z527" i="3" s="1"/>
  <c r="I529" i="3"/>
  <c r="K530" i="3" s="1"/>
  <c r="L527" i="3"/>
  <c r="E527" i="3" s="1"/>
  <c r="F527" i="3" s="1"/>
  <c r="AP378" i="4"/>
  <c r="AT377" i="4"/>
  <c r="AU377" i="4" s="1"/>
  <c r="O527" i="3"/>
  <c r="A527" i="3" s="1"/>
  <c r="B527" i="3" s="1"/>
  <c r="AK527" i="3"/>
  <c r="AL525" i="3"/>
  <c r="AJ524" i="3"/>
  <c r="AK524" i="3" s="1"/>
  <c r="AL524" i="3" s="1"/>
  <c r="R522" i="3"/>
  <c r="G522" i="3"/>
  <c r="H522" i="3" s="1"/>
  <c r="K535" i="3"/>
  <c r="J532" i="3"/>
  <c r="AE531" i="3"/>
  <c r="AD528" i="3"/>
  <c r="AE528" i="3" s="1"/>
  <c r="AF528" i="3" s="1"/>
  <c r="AA530" i="3"/>
  <c r="AB533" i="3"/>
  <c r="P524" i="3"/>
  <c r="Q524" i="3" s="1"/>
  <c r="Q527" i="3"/>
  <c r="R525" i="3"/>
  <c r="G525" i="3" s="1"/>
  <c r="H525" i="3" s="1"/>
  <c r="AB530" i="3" l="1"/>
  <c r="AC530" i="3" s="1"/>
  <c r="O529" i="3"/>
  <c r="A529" i="3" s="1"/>
  <c r="B529" i="3" s="1"/>
  <c r="E530" i="3"/>
  <c r="F530" i="3" s="1"/>
  <c r="L530" i="3"/>
  <c r="AH530" i="3"/>
  <c r="AI530" i="3" s="1"/>
  <c r="AH535" i="3"/>
  <c r="AG532" i="3"/>
  <c r="V531" i="3"/>
  <c r="Y529" i="3"/>
  <c r="AI529" i="3"/>
  <c r="AC529" i="3"/>
  <c r="AP379" i="4"/>
  <c r="AQ379" i="4" s="1"/>
  <c r="AR379" i="4" s="1"/>
  <c r="AT378" i="4"/>
  <c r="AU378" i="4" s="1"/>
  <c r="X529" i="3"/>
  <c r="Z529" i="3" s="1"/>
  <c r="W526" i="3"/>
  <c r="X526" i="3" s="1"/>
  <c r="Z526" i="3" s="1"/>
  <c r="U527" i="3"/>
  <c r="C527" i="3" s="1"/>
  <c r="D527" i="3" s="1"/>
  <c r="S526" i="3"/>
  <c r="T526" i="3" s="1"/>
  <c r="T529" i="3"/>
  <c r="I531" i="3"/>
  <c r="K532" i="3" s="1"/>
  <c r="E532" i="3" s="1"/>
  <c r="F532" i="3" s="1"/>
  <c r="L529" i="3"/>
  <c r="E529" i="3" s="1"/>
  <c r="F529" i="3" s="1"/>
  <c r="C524" i="3"/>
  <c r="D524" i="3" s="1"/>
  <c r="U524" i="3"/>
  <c r="O531" i="3"/>
  <c r="A531" i="3" s="1"/>
  <c r="B531" i="3" s="1"/>
  <c r="M530" i="3"/>
  <c r="N530" i="3" s="1"/>
  <c r="O530" i="3" s="1"/>
  <c r="A530" i="3" s="1"/>
  <c r="B530" i="3" s="1"/>
  <c r="N533" i="3"/>
  <c r="AQ378" i="4"/>
  <c r="AR378" i="4" s="1"/>
  <c r="Q529" i="3"/>
  <c r="R527" i="3"/>
  <c r="G527" i="3" s="1"/>
  <c r="H527" i="3" s="1"/>
  <c r="P526" i="3"/>
  <c r="Q526" i="3" s="1"/>
  <c r="AE533" i="3"/>
  <c r="AD530" i="3"/>
  <c r="AE530" i="3" s="1"/>
  <c r="AF530" i="3" s="1"/>
  <c r="AL527" i="3"/>
  <c r="AK529" i="3"/>
  <c r="AJ526" i="3"/>
  <c r="AK526" i="3" s="1"/>
  <c r="AL526" i="3" s="1"/>
  <c r="R524" i="3"/>
  <c r="G524" i="3"/>
  <c r="H524" i="3" s="1"/>
  <c r="K537" i="3"/>
  <c r="J534" i="3"/>
  <c r="AA532" i="3"/>
  <c r="AB535" i="3"/>
  <c r="AB532" i="3" l="1"/>
  <c r="AC532" i="3" s="1"/>
  <c r="N535" i="3"/>
  <c r="M532" i="3"/>
  <c r="N532" i="3" s="1"/>
  <c r="O532" i="3" s="1"/>
  <c r="A532" i="3" s="1"/>
  <c r="B532" i="3" s="1"/>
  <c r="U526" i="3"/>
  <c r="C526" i="3"/>
  <c r="D526" i="3" s="1"/>
  <c r="V533" i="3"/>
  <c r="AF533" i="3" s="1"/>
  <c r="Y531" i="3"/>
  <c r="AC531" i="3"/>
  <c r="AI531" i="3"/>
  <c r="T531" i="3"/>
  <c r="S528" i="3"/>
  <c r="T528" i="3" s="1"/>
  <c r="U529" i="3"/>
  <c r="C529" i="3" s="1"/>
  <c r="D529" i="3" s="1"/>
  <c r="X531" i="3"/>
  <c r="W528" i="3"/>
  <c r="X528" i="3" s="1"/>
  <c r="Z528" i="3" s="1"/>
  <c r="AH537" i="3"/>
  <c r="AG534" i="3"/>
  <c r="AH534" i="3" s="1"/>
  <c r="AI534" i="3" s="1"/>
  <c r="I533" i="3"/>
  <c r="L531" i="3"/>
  <c r="E531" i="3" s="1"/>
  <c r="F531" i="3" s="1"/>
  <c r="AP380" i="4"/>
  <c r="AT380" i="4" s="1"/>
  <c r="AU380" i="4" s="1"/>
  <c r="AT379" i="4"/>
  <c r="AU379" i="4" s="1"/>
  <c r="L532" i="3"/>
  <c r="AH532" i="3"/>
  <c r="AI532" i="3" s="1"/>
  <c r="AF531" i="3"/>
  <c r="AA534" i="3"/>
  <c r="AB537" i="3"/>
  <c r="AJ528" i="3"/>
  <c r="AK528" i="3" s="1"/>
  <c r="AL528" i="3" s="1"/>
  <c r="AK531" i="3"/>
  <c r="AL529" i="3"/>
  <c r="Q531" i="3"/>
  <c r="R529" i="3"/>
  <c r="G529" i="3" s="1"/>
  <c r="H529" i="3" s="1"/>
  <c r="P528" i="3"/>
  <c r="Q528" i="3" s="1"/>
  <c r="AD532" i="3"/>
  <c r="AE532" i="3" s="1"/>
  <c r="AF532" i="3" s="1"/>
  <c r="AE535" i="3"/>
  <c r="J536" i="3"/>
  <c r="K539" i="3"/>
  <c r="R526" i="3"/>
  <c r="G526" i="3"/>
  <c r="H526" i="3" s="1"/>
  <c r="AQ380" i="4" l="1"/>
  <c r="AR380" i="4" s="1"/>
  <c r="AR352" i="4" s="1"/>
  <c r="AM363" i="4" s="1"/>
  <c r="AI366" i="4" s="1"/>
  <c r="AK366" i="4" s="1"/>
  <c r="AK367" i="4" s="1"/>
  <c r="X533" i="3"/>
  <c r="Z533" i="3" s="1"/>
  <c r="W530" i="3"/>
  <c r="X530" i="3" s="1"/>
  <c r="Z530" i="3" s="1"/>
  <c r="M534" i="3"/>
  <c r="N534" i="3" s="1"/>
  <c r="O534" i="3" s="1"/>
  <c r="A534" i="3" s="1"/>
  <c r="B534" i="3" s="1"/>
  <c r="N537" i="3"/>
  <c r="I535" i="3"/>
  <c r="L533" i="3"/>
  <c r="E533" i="3" s="1"/>
  <c r="F533" i="3" s="1"/>
  <c r="AG536" i="3"/>
  <c r="AH539" i="3"/>
  <c r="O533" i="3"/>
  <c r="A533" i="3" s="1"/>
  <c r="B533" i="3" s="1"/>
  <c r="Y533" i="3"/>
  <c r="V535" i="3"/>
  <c r="AF535" i="3" s="1"/>
  <c r="AI533" i="3"/>
  <c r="AC533" i="3"/>
  <c r="U531" i="3"/>
  <c r="C531" i="3" s="1"/>
  <c r="D531" i="3" s="1"/>
  <c r="S530" i="3"/>
  <c r="T530" i="3" s="1"/>
  <c r="T533" i="3"/>
  <c r="C528" i="3"/>
  <c r="D528" i="3" s="1"/>
  <c r="U528" i="3"/>
  <c r="K536" i="3"/>
  <c r="L536" i="3" s="1"/>
  <c r="AB534" i="3"/>
  <c r="AC534" i="3" s="1"/>
  <c r="K534" i="3"/>
  <c r="Z531" i="3"/>
  <c r="K541" i="3"/>
  <c r="J538" i="3"/>
  <c r="Q533" i="3"/>
  <c r="P530" i="3"/>
  <c r="Q530" i="3" s="1"/>
  <c r="R531" i="3"/>
  <c r="G531" i="3" s="1"/>
  <c r="H531" i="3" s="1"/>
  <c r="AK533" i="3"/>
  <c r="AJ530" i="3"/>
  <c r="AK530" i="3" s="1"/>
  <c r="AL530" i="3" s="1"/>
  <c r="AL531" i="3"/>
  <c r="AB539" i="3"/>
  <c r="AA536" i="3"/>
  <c r="R528" i="3"/>
  <c r="G528" i="3"/>
  <c r="H528" i="3" s="1"/>
  <c r="E536" i="3"/>
  <c r="F536" i="3" s="1"/>
  <c r="AD534" i="3"/>
  <c r="AE534" i="3" s="1"/>
  <c r="AF534" i="3" s="1"/>
  <c r="AE537" i="3"/>
  <c r="AI364" i="4" l="1"/>
  <c r="C530" i="3"/>
  <c r="D530" i="3" s="1"/>
  <c r="U530" i="3"/>
  <c r="U533" i="3"/>
  <c r="C533" i="3" s="1"/>
  <c r="D533" i="3" s="1"/>
  <c r="T535" i="3"/>
  <c r="S532" i="3"/>
  <c r="T532" i="3" s="1"/>
  <c r="Y535" i="3"/>
  <c r="V537" i="3"/>
  <c r="AF537" i="3" s="1"/>
  <c r="AI535" i="3"/>
  <c r="AC535" i="3"/>
  <c r="N539" i="3"/>
  <c r="M536" i="3"/>
  <c r="N536" i="3" s="1"/>
  <c r="O536" i="3" s="1"/>
  <c r="A536" i="3" s="1"/>
  <c r="B536" i="3" s="1"/>
  <c r="X535" i="3"/>
  <c r="Z535" i="3" s="1"/>
  <c r="W532" i="3"/>
  <c r="X532" i="3" s="1"/>
  <c r="Z532" i="3" s="1"/>
  <c r="L534" i="3"/>
  <c r="E534" i="3"/>
  <c r="F534" i="3" s="1"/>
  <c r="AI367" i="4"/>
  <c r="AI363" i="4"/>
  <c r="AI370" i="4" s="1"/>
  <c r="AG538" i="3"/>
  <c r="AH541" i="3"/>
  <c r="I537" i="3"/>
  <c r="K538" i="3" s="1"/>
  <c r="L535" i="3"/>
  <c r="E535" i="3" s="1"/>
  <c r="F535" i="3" s="1"/>
  <c r="AH536" i="3"/>
  <c r="AI536" i="3" s="1"/>
  <c r="AB536" i="3"/>
  <c r="AC536" i="3" s="1"/>
  <c r="O535" i="3"/>
  <c r="A535" i="3" s="1"/>
  <c r="B535" i="3" s="1"/>
  <c r="G530" i="3"/>
  <c r="H530" i="3" s="1"/>
  <c r="R530" i="3"/>
  <c r="AK535" i="3"/>
  <c r="AL533" i="3"/>
  <c r="AJ532" i="3"/>
  <c r="AK532" i="3" s="1"/>
  <c r="AL532" i="3" s="1"/>
  <c r="K543" i="3"/>
  <c r="J540" i="3"/>
  <c r="AD536" i="3"/>
  <c r="AE536" i="3" s="1"/>
  <c r="AF536" i="3" s="1"/>
  <c r="AE539" i="3"/>
  <c r="AA538" i="3"/>
  <c r="AB538" i="3" s="1"/>
  <c r="AC538" i="3" s="1"/>
  <c r="AB541" i="3"/>
  <c r="Q535" i="3"/>
  <c r="R533" i="3"/>
  <c r="G533" i="3" s="1"/>
  <c r="H533" i="3" s="1"/>
  <c r="P532" i="3"/>
  <c r="Q532" i="3" s="1"/>
  <c r="L538" i="3" l="1"/>
  <c r="E538" i="3"/>
  <c r="F538" i="3" s="1"/>
  <c r="AH538" i="3"/>
  <c r="AI538" i="3" s="1"/>
  <c r="O537" i="3"/>
  <c r="A537" i="3" s="1"/>
  <c r="B537" i="3" s="1"/>
  <c r="T537" i="3"/>
  <c r="S534" i="3"/>
  <c r="T534" i="3" s="1"/>
  <c r="U535" i="3"/>
  <c r="C535" i="3" s="1"/>
  <c r="D535" i="3" s="1"/>
  <c r="AG540" i="3"/>
  <c r="AH543" i="3"/>
  <c r="U532" i="3"/>
  <c r="C532" i="3"/>
  <c r="D532" i="3" s="1"/>
  <c r="X537" i="3"/>
  <c r="Z537" i="3" s="1"/>
  <c r="W534" i="3"/>
  <c r="X534" i="3" s="1"/>
  <c r="Z534" i="3" s="1"/>
  <c r="I539" i="3"/>
  <c r="L537" i="3"/>
  <c r="E537" i="3" s="1"/>
  <c r="F537" i="3" s="1"/>
  <c r="AK370" i="4"/>
  <c r="AI418" i="4"/>
  <c r="AK418" i="4" s="1"/>
  <c r="O539" i="3"/>
  <c r="A539" i="3" s="1"/>
  <c r="B539" i="3" s="1"/>
  <c r="M538" i="3"/>
  <c r="N538" i="3" s="1"/>
  <c r="O538" i="3" s="1"/>
  <c r="A538" i="3" s="1"/>
  <c r="B538" i="3" s="1"/>
  <c r="N541" i="3"/>
  <c r="V539" i="3"/>
  <c r="Y537" i="3"/>
  <c r="AI537" i="3"/>
  <c r="AC537" i="3"/>
  <c r="K540" i="3"/>
  <c r="L540" i="3" s="1"/>
  <c r="R532" i="3"/>
  <c r="G532" i="3"/>
  <c r="H532" i="3" s="1"/>
  <c r="AA540" i="3"/>
  <c r="AB543" i="3"/>
  <c r="K545" i="3"/>
  <c r="J542" i="3"/>
  <c r="AD538" i="3"/>
  <c r="AE538" i="3" s="1"/>
  <c r="AF538" i="3" s="1"/>
  <c r="AE541" i="3"/>
  <c r="AJ534" i="3"/>
  <c r="AK534" i="3" s="1"/>
  <c r="AL534" i="3" s="1"/>
  <c r="AL535" i="3"/>
  <c r="AK537" i="3"/>
  <c r="Q537" i="3"/>
  <c r="P534" i="3"/>
  <c r="Q534" i="3" s="1"/>
  <c r="R535" i="3"/>
  <c r="G535" i="3" s="1"/>
  <c r="H535" i="3" s="1"/>
  <c r="AB540" i="3" l="1"/>
  <c r="AC540" i="3" s="1"/>
  <c r="E540" i="3"/>
  <c r="F540" i="3" s="1"/>
  <c r="AH540" i="3"/>
  <c r="AI540" i="3" s="1"/>
  <c r="N543" i="3"/>
  <c r="M540" i="3"/>
  <c r="N540" i="3" s="1"/>
  <c r="O540" i="3" s="1"/>
  <c r="A540" i="3" s="1"/>
  <c r="B540" i="3" s="1"/>
  <c r="X539" i="3"/>
  <c r="W536" i="3"/>
  <c r="X536" i="3" s="1"/>
  <c r="Z536" i="3" s="1"/>
  <c r="U537" i="3"/>
  <c r="C537" i="3" s="1"/>
  <c r="D537" i="3" s="1"/>
  <c r="T539" i="3"/>
  <c r="S536" i="3"/>
  <c r="T536" i="3" s="1"/>
  <c r="V541" i="3"/>
  <c r="Y539" i="3"/>
  <c r="AC539" i="3"/>
  <c r="AI539" i="3"/>
  <c r="AH545" i="3"/>
  <c r="AG542" i="3"/>
  <c r="C534" i="3"/>
  <c r="D534" i="3" s="1"/>
  <c r="U534" i="3"/>
  <c r="I541" i="3"/>
  <c r="K542" i="3" s="1"/>
  <c r="L539" i="3"/>
  <c r="E539" i="3" s="1"/>
  <c r="F539" i="3" s="1"/>
  <c r="AF539" i="3"/>
  <c r="K547" i="3"/>
  <c r="J544" i="3"/>
  <c r="AE543" i="3"/>
  <c r="AD540" i="3"/>
  <c r="AE540" i="3" s="1"/>
  <c r="AF540" i="3" s="1"/>
  <c r="Q539" i="3"/>
  <c r="P536" i="3"/>
  <c r="Q536" i="3" s="1"/>
  <c r="R537" i="3"/>
  <c r="G537" i="3" s="1"/>
  <c r="H537" i="3" s="1"/>
  <c r="AJ536" i="3"/>
  <c r="AK536" i="3" s="1"/>
  <c r="AL536" i="3" s="1"/>
  <c r="AL537" i="3"/>
  <c r="AK539" i="3"/>
  <c r="AB545" i="3"/>
  <c r="AA542" i="3"/>
  <c r="R534" i="3"/>
  <c r="G534" i="3"/>
  <c r="H534" i="3" s="1"/>
  <c r="L542" i="3" l="1"/>
  <c r="E542" i="3"/>
  <c r="F542" i="3" s="1"/>
  <c r="U536" i="3"/>
  <c r="C536" i="3"/>
  <c r="D536" i="3" s="1"/>
  <c r="X541" i="3"/>
  <c r="Z541" i="3" s="1"/>
  <c r="W538" i="3"/>
  <c r="X538" i="3" s="1"/>
  <c r="Z538" i="3" s="1"/>
  <c r="V543" i="3"/>
  <c r="Y541" i="3"/>
  <c r="AC541" i="3"/>
  <c r="AI541" i="3"/>
  <c r="M542" i="3"/>
  <c r="N542" i="3" s="1"/>
  <c r="O542" i="3" s="1"/>
  <c r="A542" i="3" s="1"/>
  <c r="B542" i="3" s="1"/>
  <c r="N545" i="3"/>
  <c r="AG544" i="3"/>
  <c r="AH547" i="3"/>
  <c r="I543" i="3"/>
  <c r="O543" i="3" s="1"/>
  <c r="A543" i="3" s="1"/>
  <c r="B543" i="3" s="1"/>
  <c r="L541" i="3"/>
  <c r="E541" i="3" s="1"/>
  <c r="F541" i="3" s="1"/>
  <c r="U539" i="3"/>
  <c r="C539" i="3" s="1"/>
  <c r="D539" i="3" s="1"/>
  <c r="S538" i="3"/>
  <c r="T538" i="3" s="1"/>
  <c r="T541" i="3"/>
  <c r="Z539" i="3"/>
  <c r="AB542" i="3"/>
  <c r="AC542" i="3" s="1"/>
  <c r="AF541" i="3"/>
  <c r="AH542" i="3"/>
  <c r="AI542" i="3" s="1"/>
  <c r="O541" i="3"/>
  <c r="A541" i="3" s="1"/>
  <c r="B541" i="3" s="1"/>
  <c r="AE545" i="3"/>
  <c r="AD542" i="3"/>
  <c r="AE542" i="3" s="1"/>
  <c r="AF542" i="3" s="1"/>
  <c r="Q541" i="3"/>
  <c r="R539" i="3"/>
  <c r="G539" i="3" s="1"/>
  <c r="H539" i="3" s="1"/>
  <c r="P538" i="3"/>
  <c r="Q538" i="3" s="1"/>
  <c r="K549" i="3"/>
  <c r="J546" i="3"/>
  <c r="AK541" i="3"/>
  <c r="AL539" i="3"/>
  <c r="AJ538" i="3"/>
  <c r="AK538" i="3" s="1"/>
  <c r="AL538" i="3" s="1"/>
  <c r="R536" i="3"/>
  <c r="G536" i="3"/>
  <c r="H536" i="3" s="1"/>
  <c r="AA544" i="3"/>
  <c r="AB544" i="3" s="1"/>
  <c r="AC544" i="3" s="1"/>
  <c r="AB547" i="3"/>
  <c r="V545" i="3" l="1"/>
  <c r="Y543" i="3"/>
  <c r="AI543" i="3"/>
  <c r="AC543" i="3"/>
  <c r="U538" i="3"/>
  <c r="C538" i="3"/>
  <c r="D538" i="3" s="1"/>
  <c r="AG546" i="3"/>
  <c r="AH549" i="3"/>
  <c r="W540" i="3"/>
  <c r="X540" i="3" s="1"/>
  <c r="Z540" i="3" s="1"/>
  <c r="X543" i="3"/>
  <c r="Z543" i="3" s="1"/>
  <c r="AF543" i="3"/>
  <c r="K544" i="3"/>
  <c r="AH544" i="3"/>
  <c r="AI544" i="3" s="1"/>
  <c r="S540" i="3"/>
  <c r="T540" i="3" s="1"/>
  <c r="T543" i="3"/>
  <c r="U541" i="3"/>
  <c r="C541" i="3" s="1"/>
  <c r="D541" i="3" s="1"/>
  <c r="I545" i="3"/>
  <c r="O545" i="3" s="1"/>
  <c r="A545" i="3" s="1"/>
  <c r="B545" i="3" s="1"/>
  <c r="L543" i="3"/>
  <c r="E543" i="3" s="1"/>
  <c r="F543" i="3" s="1"/>
  <c r="M544" i="3"/>
  <c r="N544" i="3" s="1"/>
  <c r="O544" i="3" s="1"/>
  <c r="A544" i="3" s="1"/>
  <c r="B544" i="3" s="1"/>
  <c r="N547" i="3"/>
  <c r="Q543" i="3"/>
  <c r="R541" i="3"/>
  <c r="G541" i="3" s="1"/>
  <c r="H541" i="3" s="1"/>
  <c r="P540" i="3"/>
  <c r="Q540" i="3" s="1"/>
  <c r="AD544" i="3"/>
  <c r="AE544" i="3" s="1"/>
  <c r="AF544" i="3" s="1"/>
  <c r="AF545" i="3"/>
  <c r="AE547" i="3"/>
  <c r="AJ540" i="3"/>
  <c r="AK540" i="3" s="1"/>
  <c r="AL540" i="3" s="1"/>
  <c r="AL541" i="3"/>
  <c r="AK543" i="3"/>
  <c r="R538" i="3"/>
  <c r="G538" i="3"/>
  <c r="H538" i="3" s="1"/>
  <c r="AB549" i="3"/>
  <c r="AA546" i="3"/>
  <c r="AB546" i="3" s="1"/>
  <c r="AC546" i="3" s="1"/>
  <c r="K551" i="3"/>
  <c r="J548" i="3"/>
  <c r="AH546" i="3" l="1"/>
  <c r="AI546" i="3" s="1"/>
  <c r="L544" i="3"/>
  <c r="E544" i="3"/>
  <c r="F544" i="3" s="1"/>
  <c r="AG548" i="3"/>
  <c r="AH551" i="3"/>
  <c r="U540" i="3"/>
  <c r="C540" i="3"/>
  <c r="D540" i="3" s="1"/>
  <c r="V547" i="3"/>
  <c r="AF547" i="3" s="1"/>
  <c r="Y545" i="3"/>
  <c r="AC545" i="3"/>
  <c r="AI545" i="3"/>
  <c r="T545" i="3"/>
  <c r="S542" i="3"/>
  <c r="T542" i="3" s="1"/>
  <c r="U543" i="3"/>
  <c r="C543" i="3" s="1"/>
  <c r="D543" i="3" s="1"/>
  <c r="M546" i="3"/>
  <c r="N546" i="3" s="1"/>
  <c r="O546" i="3" s="1"/>
  <c r="A546" i="3" s="1"/>
  <c r="B546" i="3" s="1"/>
  <c r="N549" i="3"/>
  <c r="I547" i="3"/>
  <c r="L545" i="3"/>
  <c r="E545" i="3" s="1"/>
  <c r="F545" i="3" s="1"/>
  <c r="X545" i="3"/>
  <c r="W542" i="3"/>
  <c r="X542" i="3" s="1"/>
  <c r="Z542" i="3" s="1"/>
  <c r="K546" i="3"/>
  <c r="AJ542" i="3"/>
  <c r="AK542" i="3" s="1"/>
  <c r="AL542" i="3" s="1"/>
  <c r="AK545" i="3"/>
  <c r="AL543" i="3"/>
  <c r="G540" i="3"/>
  <c r="H540" i="3" s="1"/>
  <c r="R540" i="3"/>
  <c r="K553" i="3"/>
  <c r="J550" i="3"/>
  <c r="Q545" i="3"/>
  <c r="R543" i="3"/>
  <c r="G543" i="3" s="1"/>
  <c r="H543" i="3" s="1"/>
  <c r="P542" i="3"/>
  <c r="Q542" i="3" s="1"/>
  <c r="AB551" i="3"/>
  <c r="AA548" i="3"/>
  <c r="AD546" i="3"/>
  <c r="AE546" i="3" s="1"/>
  <c r="AF546" i="3" s="1"/>
  <c r="AE549" i="3"/>
  <c r="L546" i="3" l="1"/>
  <c r="E546" i="3"/>
  <c r="F546" i="3" s="1"/>
  <c r="I549" i="3"/>
  <c r="L547" i="3"/>
  <c r="E547" i="3" s="1"/>
  <c r="F547" i="3" s="1"/>
  <c r="Y547" i="3"/>
  <c r="V549" i="3"/>
  <c r="AI547" i="3"/>
  <c r="AC547" i="3"/>
  <c r="AG550" i="3"/>
  <c r="AH553" i="3"/>
  <c r="X547" i="3"/>
  <c r="W544" i="3"/>
  <c r="X544" i="3" s="1"/>
  <c r="Z544" i="3" s="1"/>
  <c r="U545" i="3"/>
  <c r="C545" i="3" s="1"/>
  <c r="D545" i="3" s="1"/>
  <c r="S544" i="3"/>
  <c r="T544" i="3" s="1"/>
  <c r="T547" i="3"/>
  <c r="N551" i="3"/>
  <c r="M548" i="3"/>
  <c r="N548" i="3" s="1"/>
  <c r="O548" i="3" s="1"/>
  <c r="A548" i="3" s="1"/>
  <c r="B548" i="3" s="1"/>
  <c r="U542" i="3"/>
  <c r="C542" i="3"/>
  <c r="D542" i="3" s="1"/>
  <c r="AH548" i="3"/>
  <c r="AI548" i="3" s="1"/>
  <c r="AB548" i="3"/>
  <c r="AC548" i="3" s="1"/>
  <c r="K548" i="3"/>
  <c r="K550" i="3"/>
  <c r="E550" i="3" s="1"/>
  <c r="F550" i="3" s="1"/>
  <c r="O547" i="3"/>
  <c r="A547" i="3" s="1"/>
  <c r="B547" i="3" s="1"/>
  <c r="Z545" i="3"/>
  <c r="R545" i="3"/>
  <c r="G545" i="3" s="1"/>
  <c r="H545" i="3" s="1"/>
  <c r="P544" i="3"/>
  <c r="Q544" i="3" s="1"/>
  <c r="Q547" i="3"/>
  <c r="AD548" i="3"/>
  <c r="AE548" i="3" s="1"/>
  <c r="AF548" i="3" s="1"/>
  <c r="AE551" i="3"/>
  <c r="AB553" i="3"/>
  <c r="AA550" i="3"/>
  <c r="R542" i="3"/>
  <c r="G542" i="3"/>
  <c r="H542" i="3" s="1"/>
  <c r="J552" i="3"/>
  <c r="K555" i="3"/>
  <c r="AJ544" i="3"/>
  <c r="AK544" i="3" s="1"/>
  <c r="AL544" i="3" s="1"/>
  <c r="AK547" i="3"/>
  <c r="AL545" i="3"/>
  <c r="L550" i="3" l="1"/>
  <c r="AH550" i="3"/>
  <c r="AI550" i="3" s="1"/>
  <c r="M550" i="3"/>
  <c r="N550" i="3" s="1"/>
  <c r="O550" i="3" s="1"/>
  <c r="A550" i="3" s="1"/>
  <c r="B550" i="3" s="1"/>
  <c r="N553" i="3"/>
  <c r="V551" i="3"/>
  <c r="AF551" i="3" s="1"/>
  <c r="Y549" i="3"/>
  <c r="AI549" i="3"/>
  <c r="AC549" i="3"/>
  <c r="I551" i="3"/>
  <c r="L549" i="3"/>
  <c r="E549" i="3" s="1"/>
  <c r="F549" i="3" s="1"/>
  <c r="C544" i="3"/>
  <c r="D544" i="3" s="1"/>
  <c r="U544" i="3"/>
  <c r="AG552" i="3"/>
  <c r="AH552" i="3" s="1"/>
  <c r="AI552" i="3" s="1"/>
  <c r="AH555" i="3"/>
  <c r="L548" i="3"/>
  <c r="E548" i="3"/>
  <c r="F548" i="3" s="1"/>
  <c r="S546" i="3"/>
  <c r="T546" i="3" s="1"/>
  <c r="U547" i="3"/>
  <c r="C547" i="3" s="1"/>
  <c r="D547" i="3" s="1"/>
  <c r="T549" i="3"/>
  <c r="W546" i="3"/>
  <c r="X546" i="3" s="1"/>
  <c r="Z546" i="3" s="1"/>
  <c r="X549" i="3"/>
  <c r="AF549" i="3"/>
  <c r="O549" i="3"/>
  <c r="A549" i="3" s="1"/>
  <c r="B549" i="3" s="1"/>
  <c r="AB550" i="3"/>
  <c r="AC550" i="3" s="1"/>
  <c r="Z547" i="3"/>
  <c r="K557" i="3"/>
  <c r="J554" i="3"/>
  <c r="AD550" i="3"/>
  <c r="AE550" i="3" s="1"/>
  <c r="AF550" i="3" s="1"/>
  <c r="AE553" i="3"/>
  <c r="Q549" i="3"/>
  <c r="R547" i="3"/>
  <c r="G547" i="3" s="1"/>
  <c r="H547" i="3" s="1"/>
  <c r="P546" i="3"/>
  <c r="Q546" i="3" s="1"/>
  <c r="AK549" i="3"/>
  <c r="AL547" i="3"/>
  <c r="AJ546" i="3"/>
  <c r="AK546" i="3" s="1"/>
  <c r="AL546" i="3" s="1"/>
  <c r="AA552" i="3"/>
  <c r="AB552" i="3" s="1"/>
  <c r="AC552" i="3" s="1"/>
  <c r="AB555" i="3"/>
  <c r="G544" i="3"/>
  <c r="H544" i="3" s="1"/>
  <c r="R544" i="3"/>
  <c r="I553" i="3" l="1"/>
  <c r="K554" i="3" s="1"/>
  <c r="L551" i="3"/>
  <c r="E551" i="3" s="1"/>
  <c r="F551" i="3" s="1"/>
  <c r="X551" i="3"/>
  <c r="Z551" i="3" s="1"/>
  <c r="W548" i="3"/>
  <c r="X548" i="3" s="1"/>
  <c r="Z548" i="3" s="1"/>
  <c r="C546" i="3"/>
  <c r="D546" i="3" s="1"/>
  <c r="U546" i="3"/>
  <c r="AH557" i="3"/>
  <c r="AG554" i="3"/>
  <c r="N555" i="3"/>
  <c r="M552" i="3"/>
  <c r="N552" i="3" s="1"/>
  <c r="O552" i="3" s="1"/>
  <c r="A552" i="3" s="1"/>
  <c r="B552" i="3" s="1"/>
  <c r="O551" i="3"/>
  <c r="A551" i="3" s="1"/>
  <c r="B551" i="3" s="1"/>
  <c r="K552" i="3"/>
  <c r="Z549" i="3"/>
  <c r="S548" i="3"/>
  <c r="T548" i="3" s="1"/>
  <c r="U549" i="3"/>
  <c r="C549" i="3" s="1"/>
  <c r="D549" i="3" s="1"/>
  <c r="T551" i="3"/>
  <c r="Y551" i="3"/>
  <c r="V553" i="3"/>
  <c r="AF553" i="3" s="1"/>
  <c r="AC551" i="3"/>
  <c r="AI551" i="3"/>
  <c r="K559" i="3"/>
  <c r="J556" i="3"/>
  <c r="AB557" i="3"/>
  <c r="AA554" i="3"/>
  <c r="Q551" i="3"/>
  <c r="R549" i="3"/>
  <c r="G549" i="3" s="1"/>
  <c r="H549" i="3" s="1"/>
  <c r="P548" i="3"/>
  <c r="Q548" i="3" s="1"/>
  <c r="AJ548" i="3"/>
  <c r="AK548" i="3" s="1"/>
  <c r="AL548" i="3" s="1"/>
  <c r="AL549" i="3"/>
  <c r="AK551" i="3"/>
  <c r="R546" i="3"/>
  <c r="G546" i="3"/>
  <c r="H546" i="3" s="1"/>
  <c r="AE555" i="3"/>
  <c r="AD552" i="3"/>
  <c r="AE552" i="3" s="1"/>
  <c r="AF552" i="3" s="1"/>
  <c r="L554" i="3" l="1"/>
  <c r="E554" i="3"/>
  <c r="F554" i="3" s="1"/>
  <c r="Y553" i="3"/>
  <c r="V555" i="3"/>
  <c r="AI553" i="3"/>
  <c r="AC553" i="3"/>
  <c r="U548" i="3"/>
  <c r="C548" i="3"/>
  <c r="D548" i="3" s="1"/>
  <c r="I555" i="3"/>
  <c r="O555" i="3" s="1"/>
  <c r="A555" i="3" s="1"/>
  <c r="B555" i="3" s="1"/>
  <c r="L553" i="3"/>
  <c r="E553" i="3" s="1"/>
  <c r="F553" i="3" s="1"/>
  <c r="T553" i="3"/>
  <c r="U551" i="3"/>
  <c r="C551" i="3" s="1"/>
  <c r="D551" i="3" s="1"/>
  <c r="S550" i="3"/>
  <c r="T550" i="3" s="1"/>
  <c r="E552" i="3"/>
  <c r="F552" i="3" s="1"/>
  <c r="L552" i="3"/>
  <c r="N557" i="3"/>
  <c r="M554" i="3"/>
  <c r="N554" i="3" s="1"/>
  <c r="O554" i="3" s="1"/>
  <c r="A554" i="3" s="1"/>
  <c r="B554" i="3" s="1"/>
  <c r="AG556" i="3"/>
  <c r="AH559" i="3"/>
  <c r="X553" i="3"/>
  <c r="Z553" i="3" s="1"/>
  <c r="W550" i="3"/>
  <c r="X550" i="3" s="1"/>
  <c r="Z550" i="3" s="1"/>
  <c r="AH554" i="3"/>
  <c r="AI554" i="3" s="1"/>
  <c r="O553" i="3"/>
  <c r="A553" i="3" s="1"/>
  <c r="B553" i="3" s="1"/>
  <c r="AB554" i="3"/>
  <c r="AC554" i="3" s="1"/>
  <c r="Q553" i="3"/>
  <c r="P550" i="3"/>
  <c r="Q550" i="3" s="1"/>
  <c r="R551" i="3"/>
  <c r="G551" i="3" s="1"/>
  <c r="H551" i="3" s="1"/>
  <c r="AA556" i="3"/>
  <c r="AB559" i="3"/>
  <c r="AJ550" i="3"/>
  <c r="AK550" i="3" s="1"/>
  <c r="AL550" i="3" s="1"/>
  <c r="AK553" i="3"/>
  <c r="AL551" i="3"/>
  <c r="G548" i="3"/>
  <c r="H548" i="3" s="1"/>
  <c r="R548" i="3"/>
  <c r="K561" i="3"/>
  <c r="J558" i="3"/>
  <c r="AD554" i="3"/>
  <c r="AE554" i="3" s="1"/>
  <c r="AF554" i="3" s="1"/>
  <c r="AF555" i="3"/>
  <c r="AE557" i="3"/>
  <c r="AH556" i="3" l="1"/>
  <c r="AI556" i="3" s="1"/>
  <c r="K556" i="3"/>
  <c r="AH561" i="3"/>
  <c r="AG558" i="3"/>
  <c r="C550" i="3"/>
  <c r="D550" i="3" s="1"/>
  <c r="U550" i="3"/>
  <c r="I557" i="3"/>
  <c r="K558" i="3" s="1"/>
  <c r="L555" i="3"/>
  <c r="E555" i="3" s="1"/>
  <c r="F555" i="3" s="1"/>
  <c r="X555" i="3"/>
  <c r="W552" i="3"/>
  <c r="X552" i="3" s="1"/>
  <c r="Z552" i="3" s="1"/>
  <c r="S552" i="3"/>
  <c r="T552" i="3" s="1"/>
  <c r="U553" i="3"/>
  <c r="C553" i="3" s="1"/>
  <c r="D553" i="3" s="1"/>
  <c r="T555" i="3"/>
  <c r="Y555" i="3"/>
  <c r="V557" i="3"/>
  <c r="AC555" i="3"/>
  <c r="AI555" i="3"/>
  <c r="N559" i="3"/>
  <c r="M556" i="3"/>
  <c r="N556" i="3" s="1"/>
  <c r="O556" i="3" s="1"/>
  <c r="A556" i="3" s="1"/>
  <c r="B556" i="3" s="1"/>
  <c r="AB556" i="3"/>
  <c r="AC556" i="3" s="1"/>
  <c r="AD556" i="3"/>
  <c r="AE556" i="3" s="1"/>
  <c r="AF556" i="3" s="1"/>
  <c r="AE559" i="3"/>
  <c r="AA558" i="3"/>
  <c r="AB558" i="3" s="1"/>
  <c r="AC558" i="3" s="1"/>
  <c r="AB561" i="3"/>
  <c r="Q555" i="3"/>
  <c r="P552" i="3"/>
  <c r="Q552" i="3" s="1"/>
  <c r="R553" i="3"/>
  <c r="G553" i="3" s="1"/>
  <c r="H553" i="3" s="1"/>
  <c r="AL553" i="3"/>
  <c r="AK555" i="3"/>
  <c r="AJ552" i="3"/>
  <c r="AK552" i="3" s="1"/>
  <c r="AL552" i="3" s="1"/>
  <c r="R550" i="3"/>
  <c r="G550" i="3"/>
  <c r="H550" i="3" s="1"/>
  <c r="K563" i="3"/>
  <c r="J560" i="3"/>
  <c r="E558" i="3" l="1"/>
  <c r="F558" i="3" s="1"/>
  <c r="L558" i="3"/>
  <c r="E556" i="3"/>
  <c r="F556" i="3" s="1"/>
  <c r="L556" i="3"/>
  <c r="I559" i="3"/>
  <c r="K560" i="3" s="1"/>
  <c r="E560" i="3" s="1"/>
  <c r="F560" i="3" s="1"/>
  <c r="L557" i="3"/>
  <c r="E557" i="3" s="1"/>
  <c r="F557" i="3" s="1"/>
  <c r="V559" i="3"/>
  <c r="AF559" i="3" s="1"/>
  <c r="Y557" i="3"/>
  <c r="AI557" i="3"/>
  <c r="AC557" i="3"/>
  <c r="C552" i="3"/>
  <c r="D552" i="3" s="1"/>
  <c r="U552" i="3"/>
  <c r="N561" i="3"/>
  <c r="M558" i="3"/>
  <c r="N558" i="3" s="1"/>
  <c r="O558" i="3" s="1"/>
  <c r="A558" i="3" s="1"/>
  <c r="B558" i="3" s="1"/>
  <c r="W554" i="3"/>
  <c r="X554" i="3" s="1"/>
  <c r="Z554" i="3" s="1"/>
  <c r="X557" i="3"/>
  <c r="T557" i="3"/>
  <c r="U555" i="3"/>
  <c r="C555" i="3" s="1"/>
  <c r="D555" i="3" s="1"/>
  <c r="S554" i="3"/>
  <c r="T554" i="3" s="1"/>
  <c r="AH563" i="3"/>
  <c r="AG560" i="3"/>
  <c r="O557" i="3"/>
  <c r="A557" i="3" s="1"/>
  <c r="B557" i="3" s="1"/>
  <c r="AH558" i="3"/>
  <c r="AI558" i="3" s="1"/>
  <c r="AF557" i="3"/>
  <c r="Z555" i="3"/>
  <c r="AB563" i="3"/>
  <c r="AA560" i="3"/>
  <c r="AD558" i="3"/>
  <c r="AE558" i="3" s="1"/>
  <c r="AF558" i="3" s="1"/>
  <c r="AE561" i="3"/>
  <c r="K565" i="3"/>
  <c r="J562" i="3"/>
  <c r="AK557" i="3"/>
  <c r="AJ554" i="3"/>
  <c r="AK554" i="3" s="1"/>
  <c r="AL554" i="3" s="1"/>
  <c r="AL555" i="3"/>
  <c r="Q557" i="3"/>
  <c r="P554" i="3"/>
  <c r="Q554" i="3" s="1"/>
  <c r="R555" i="3"/>
  <c r="G555" i="3" s="1"/>
  <c r="H555" i="3" s="1"/>
  <c r="G552" i="3"/>
  <c r="H552" i="3" s="1"/>
  <c r="R552" i="3"/>
  <c r="O559" i="3" l="1"/>
  <c r="A559" i="3" s="1"/>
  <c r="B559" i="3" s="1"/>
  <c r="AH560" i="3"/>
  <c r="AI560" i="3" s="1"/>
  <c r="AB560" i="3"/>
  <c r="AC560" i="3" s="1"/>
  <c r="U554" i="3"/>
  <c r="C554" i="3"/>
  <c r="D554" i="3" s="1"/>
  <c r="I561" i="3"/>
  <c r="O561" i="3" s="1"/>
  <c r="A561" i="3" s="1"/>
  <c r="B561" i="3" s="1"/>
  <c r="L559" i="3"/>
  <c r="E559" i="3" s="1"/>
  <c r="F559" i="3" s="1"/>
  <c r="X559" i="3"/>
  <c r="W556" i="3"/>
  <c r="X556" i="3" s="1"/>
  <c r="Z556" i="3" s="1"/>
  <c r="M560" i="3"/>
  <c r="N560" i="3" s="1"/>
  <c r="O560" i="3" s="1"/>
  <c r="A560" i="3" s="1"/>
  <c r="B560" i="3" s="1"/>
  <c r="N563" i="3"/>
  <c r="AG562" i="3"/>
  <c r="AH565" i="3"/>
  <c r="T559" i="3"/>
  <c r="U557" i="3"/>
  <c r="C557" i="3" s="1"/>
  <c r="D557" i="3" s="1"/>
  <c r="S556" i="3"/>
  <c r="T556" i="3" s="1"/>
  <c r="Y559" i="3"/>
  <c r="V561" i="3"/>
  <c r="AF561" i="3" s="1"/>
  <c r="AC559" i="3"/>
  <c r="AI559" i="3"/>
  <c r="L560" i="3"/>
  <c r="Z557" i="3"/>
  <c r="J564" i="3"/>
  <c r="K567" i="3"/>
  <c r="R557" i="3"/>
  <c r="G557" i="3" s="1"/>
  <c r="H557" i="3" s="1"/>
  <c r="Q559" i="3"/>
  <c r="P556" i="3"/>
  <c r="Q556" i="3" s="1"/>
  <c r="R554" i="3"/>
  <c r="G554" i="3"/>
  <c r="H554" i="3" s="1"/>
  <c r="AJ556" i="3"/>
  <c r="AK556" i="3" s="1"/>
  <c r="AL556" i="3" s="1"/>
  <c r="AL557" i="3"/>
  <c r="AK559" i="3"/>
  <c r="AE563" i="3"/>
  <c r="AD560" i="3"/>
  <c r="AE560" i="3" s="1"/>
  <c r="AF560" i="3" s="1"/>
  <c r="AA562" i="3"/>
  <c r="AB565" i="3"/>
  <c r="K562" i="3" l="1"/>
  <c r="L562" i="3" s="1"/>
  <c r="Y561" i="3"/>
  <c r="V563" i="3"/>
  <c r="AI561" i="3"/>
  <c r="AC561" i="3"/>
  <c r="S558" i="3"/>
  <c r="T558" i="3" s="1"/>
  <c r="T561" i="3"/>
  <c r="U559" i="3"/>
  <c r="C559" i="3" s="1"/>
  <c r="D559" i="3" s="1"/>
  <c r="M562" i="3"/>
  <c r="N562" i="3" s="1"/>
  <c r="O562" i="3" s="1"/>
  <c r="A562" i="3" s="1"/>
  <c r="B562" i="3" s="1"/>
  <c r="N565" i="3"/>
  <c r="W558" i="3"/>
  <c r="X558" i="3" s="1"/>
  <c r="Z558" i="3" s="1"/>
  <c r="X561" i="3"/>
  <c r="U556" i="3"/>
  <c r="C556" i="3"/>
  <c r="D556" i="3" s="1"/>
  <c r="AG564" i="3"/>
  <c r="AH564" i="3" s="1"/>
  <c r="AI564" i="3" s="1"/>
  <c r="AH567" i="3"/>
  <c r="I563" i="3"/>
  <c r="K564" i="3" s="1"/>
  <c r="L564" i="3" s="1"/>
  <c r="L561" i="3"/>
  <c r="E561" i="3" s="1"/>
  <c r="F561" i="3" s="1"/>
  <c r="AB562" i="3"/>
  <c r="AC562" i="3" s="1"/>
  <c r="AH562" i="3"/>
  <c r="AI562" i="3" s="1"/>
  <c r="Z559" i="3"/>
  <c r="AE565" i="3"/>
  <c r="AD562" i="3"/>
  <c r="AE562" i="3" s="1"/>
  <c r="AF562" i="3" s="1"/>
  <c r="Q561" i="3"/>
  <c r="R559" i="3"/>
  <c r="G559" i="3" s="1"/>
  <c r="H559" i="3" s="1"/>
  <c r="P558" i="3"/>
  <c r="Q558" i="3" s="1"/>
  <c r="K569" i="3"/>
  <c r="J566" i="3"/>
  <c r="G556" i="3"/>
  <c r="H556" i="3" s="1"/>
  <c r="R556" i="3"/>
  <c r="AA564" i="3"/>
  <c r="AB564" i="3" s="1"/>
  <c r="AC564" i="3" s="1"/>
  <c r="AB567" i="3"/>
  <c r="AJ558" i="3"/>
  <c r="AK558" i="3" s="1"/>
  <c r="AL558" i="3" s="1"/>
  <c r="AK561" i="3"/>
  <c r="AL559" i="3"/>
  <c r="E562" i="3" l="1"/>
  <c r="F562" i="3" s="1"/>
  <c r="W560" i="3"/>
  <c r="X560" i="3" s="1"/>
  <c r="Z560" i="3" s="1"/>
  <c r="X563" i="3"/>
  <c r="AG566" i="3"/>
  <c r="AH569" i="3"/>
  <c r="M564" i="3"/>
  <c r="N564" i="3" s="1"/>
  <c r="O564" i="3" s="1"/>
  <c r="A564" i="3" s="1"/>
  <c r="B564" i="3" s="1"/>
  <c r="N567" i="3"/>
  <c r="U558" i="3"/>
  <c r="C558" i="3"/>
  <c r="D558" i="3" s="1"/>
  <c r="V565" i="3"/>
  <c r="AF565" i="3" s="1"/>
  <c r="Y563" i="3"/>
  <c r="AI563" i="3"/>
  <c r="Z563" i="3"/>
  <c r="AC563" i="3"/>
  <c r="I565" i="3"/>
  <c r="L563" i="3"/>
  <c r="E563" i="3" s="1"/>
  <c r="F563" i="3" s="1"/>
  <c r="S560" i="3"/>
  <c r="T560" i="3" s="1"/>
  <c r="U561" i="3"/>
  <c r="C561" i="3" s="1"/>
  <c r="D561" i="3" s="1"/>
  <c r="T563" i="3"/>
  <c r="E564" i="3"/>
  <c r="F564" i="3" s="1"/>
  <c r="AF563" i="3"/>
  <c r="O563" i="3"/>
  <c r="A563" i="3" s="1"/>
  <c r="B563" i="3" s="1"/>
  <c r="Z561" i="3"/>
  <c r="AB569" i="3"/>
  <c r="AA566" i="3"/>
  <c r="AE567" i="3"/>
  <c r="AD564" i="3"/>
  <c r="AE564" i="3" s="1"/>
  <c r="AF564" i="3" s="1"/>
  <c r="R558" i="3"/>
  <c r="G558" i="3"/>
  <c r="H558" i="3" s="1"/>
  <c r="K571" i="3"/>
  <c r="J568" i="3"/>
  <c r="AJ560" i="3"/>
  <c r="AK560" i="3" s="1"/>
  <c r="AL560" i="3" s="1"/>
  <c r="AL561" i="3"/>
  <c r="AK563" i="3"/>
  <c r="Q563" i="3"/>
  <c r="R561" i="3"/>
  <c r="G561" i="3" s="1"/>
  <c r="H561" i="3" s="1"/>
  <c r="P560" i="3"/>
  <c r="Q560" i="3" s="1"/>
  <c r="AB566" i="3" l="1"/>
  <c r="AC566" i="3" s="1"/>
  <c r="T565" i="3"/>
  <c r="U563" i="3"/>
  <c r="C563" i="3" s="1"/>
  <c r="D563" i="3" s="1"/>
  <c r="S562" i="3"/>
  <c r="T562" i="3" s="1"/>
  <c r="I567" i="3"/>
  <c r="L565" i="3"/>
  <c r="E565" i="3" s="1"/>
  <c r="F565" i="3" s="1"/>
  <c r="M566" i="3"/>
  <c r="N566" i="3" s="1"/>
  <c r="O566" i="3" s="1"/>
  <c r="A566" i="3" s="1"/>
  <c r="B566" i="3" s="1"/>
  <c r="N569" i="3"/>
  <c r="O567" i="3"/>
  <c r="A567" i="3" s="1"/>
  <c r="B567" i="3" s="1"/>
  <c r="AG568" i="3"/>
  <c r="AH571" i="3"/>
  <c r="C560" i="3"/>
  <c r="D560" i="3" s="1"/>
  <c r="U560" i="3"/>
  <c r="X565" i="3"/>
  <c r="Z565" i="3" s="1"/>
  <c r="W562" i="3"/>
  <c r="X562" i="3" s="1"/>
  <c r="Z562" i="3" s="1"/>
  <c r="Y565" i="3"/>
  <c r="V567" i="3"/>
  <c r="AF567" i="3" s="1"/>
  <c r="AC565" i="3"/>
  <c r="AI565" i="3"/>
  <c r="K566" i="3"/>
  <c r="O565" i="3"/>
  <c r="A565" i="3" s="1"/>
  <c r="B565" i="3" s="1"/>
  <c r="AH566" i="3"/>
  <c r="AI566" i="3" s="1"/>
  <c r="K573" i="3"/>
  <c r="J570" i="3"/>
  <c r="AA568" i="3"/>
  <c r="AB571" i="3"/>
  <c r="Q565" i="3"/>
  <c r="R563" i="3"/>
  <c r="G563" i="3" s="1"/>
  <c r="H563" i="3" s="1"/>
  <c r="P562" i="3"/>
  <c r="Q562" i="3" s="1"/>
  <c r="AJ562" i="3"/>
  <c r="AK562" i="3" s="1"/>
  <c r="AL562" i="3" s="1"/>
  <c r="AK565" i="3"/>
  <c r="AL563" i="3"/>
  <c r="G560" i="3"/>
  <c r="H560" i="3" s="1"/>
  <c r="R560" i="3"/>
  <c r="AD566" i="3"/>
  <c r="AE566" i="3" s="1"/>
  <c r="AF566" i="3" s="1"/>
  <c r="AE569" i="3"/>
  <c r="I569" i="3" l="1"/>
  <c r="L567" i="3"/>
  <c r="E567" i="3" s="1"/>
  <c r="F567" i="3" s="1"/>
  <c r="L566" i="3"/>
  <c r="E566" i="3"/>
  <c r="F566" i="3" s="1"/>
  <c r="Y567" i="3"/>
  <c r="V569" i="3"/>
  <c r="AF569" i="3" s="1"/>
  <c r="AC567" i="3"/>
  <c r="AI567" i="3"/>
  <c r="S564" i="3"/>
  <c r="T564" i="3" s="1"/>
  <c r="T567" i="3"/>
  <c r="U565" i="3"/>
  <c r="C565" i="3" s="1"/>
  <c r="D565" i="3" s="1"/>
  <c r="X567" i="3"/>
  <c r="W564" i="3"/>
  <c r="X564" i="3" s="1"/>
  <c r="Z564" i="3" s="1"/>
  <c r="AG570" i="3"/>
  <c r="AH573" i="3"/>
  <c r="O569" i="3"/>
  <c r="A569" i="3" s="1"/>
  <c r="B569" i="3" s="1"/>
  <c r="N571" i="3"/>
  <c r="M568" i="3"/>
  <c r="N568" i="3" s="1"/>
  <c r="O568" i="3" s="1"/>
  <c r="A568" i="3" s="1"/>
  <c r="B568" i="3" s="1"/>
  <c r="U562" i="3"/>
  <c r="C562" i="3"/>
  <c r="D562" i="3" s="1"/>
  <c r="AH568" i="3"/>
  <c r="AI568" i="3" s="1"/>
  <c r="K570" i="3"/>
  <c r="L570" i="3" s="1"/>
  <c r="AB568" i="3"/>
  <c r="AC568" i="3" s="1"/>
  <c r="K568" i="3"/>
  <c r="K575" i="3"/>
  <c r="J572" i="3"/>
  <c r="AJ564" i="3"/>
  <c r="AK564" i="3" s="1"/>
  <c r="AL564" i="3" s="1"/>
  <c r="AK567" i="3"/>
  <c r="AL565" i="3"/>
  <c r="Q567" i="3"/>
  <c r="R565" i="3"/>
  <c r="G565" i="3" s="1"/>
  <c r="H565" i="3" s="1"/>
  <c r="P564" i="3"/>
  <c r="Q564" i="3" s="1"/>
  <c r="AD568" i="3"/>
  <c r="AE568" i="3" s="1"/>
  <c r="AF568" i="3" s="1"/>
  <c r="AE571" i="3"/>
  <c r="R562" i="3"/>
  <c r="G562" i="3"/>
  <c r="H562" i="3" s="1"/>
  <c r="AA570" i="3"/>
  <c r="AB573" i="3"/>
  <c r="E570" i="3" l="1"/>
  <c r="F570" i="3" s="1"/>
  <c r="E568" i="3"/>
  <c r="F568" i="3" s="1"/>
  <c r="L568" i="3"/>
  <c r="M570" i="3"/>
  <c r="N570" i="3" s="1"/>
  <c r="O570" i="3" s="1"/>
  <c r="A570" i="3" s="1"/>
  <c r="B570" i="3" s="1"/>
  <c r="N573" i="3"/>
  <c r="S566" i="3"/>
  <c r="T566" i="3" s="1"/>
  <c r="T569" i="3"/>
  <c r="U567" i="3"/>
  <c r="C567" i="3" s="1"/>
  <c r="D567" i="3" s="1"/>
  <c r="AH575" i="3"/>
  <c r="AG572" i="3"/>
  <c r="W566" i="3"/>
  <c r="X566" i="3" s="1"/>
  <c r="Z566" i="3" s="1"/>
  <c r="X569" i="3"/>
  <c r="Z569" i="3" s="1"/>
  <c r="I571" i="3"/>
  <c r="L569" i="3"/>
  <c r="E569" i="3" s="1"/>
  <c r="F569" i="3" s="1"/>
  <c r="AH570" i="3"/>
  <c r="AI570" i="3" s="1"/>
  <c r="AB570" i="3"/>
  <c r="AC570" i="3" s="1"/>
  <c r="Z567" i="3"/>
  <c r="C564" i="3"/>
  <c r="D564" i="3" s="1"/>
  <c r="U564" i="3"/>
  <c r="V571" i="3"/>
  <c r="AF571" i="3" s="1"/>
  <c r="Y569" i="3"/>
  <c r="AI569" i="3"/>
  <c r="AC569" i="3"/>
  <c r="G564" i="3"/>
  <c r="H564" i="3" s="1"/>
  <c r="R564" i="3"/>
  <c r="AJ566" i="3"/>
  <c r="AK566" i="3" s="1"/>
  <c r="AL566" i="3" s="1"/>
  <c r="AK569" i="3"/>
  <c r="AL567" i="3"/>
  <c r="AA572" i="3"/>
  <c r="AB575" i="3"/>
  <c r="AE573" i="3"/>
  <c r="AD570" i="3"/>
  <c r="AE570" i="3" s="1"/>
  <c r="AF570" i="3" s="1"/>
  <c r="Q569" i="3"/>
  <c r="R567" i="3"/>
  <c r="G567" i="3" s="1"/>
  <c r="H567" i="3" s="1"/>
  <c r="P566" i="3"/>
  <c r="Q566" i="3" s="1"/>
  <c r="K577" i="3"/>
  <c r="J574" i="3"/>
  <c r="I573" i="3" l="1"/>
  <c r="K574" i="3" s="1"/>
  <c r="E574" i="3" s="1"/>
  <c r="F574" i="3" s="1"/>
  <c r="L571" i="3"/>
  <c r="E571" i="3" s="1"/>
  <c r="F571" i="3" s="1"/>
  <c r="U566" i="3"/>
  <c r="C566" i="3"/>
  <c r="D566" i="3" s="1"/>
  <c r="S568" i="3"/>
  <c r="T568" i="3" s="1"/>
  <c r="U569" i="3"/>
  <c r="C569" i="3" s="1"/>
  <c r="D569" i="3" s="1"/>
  <c r="T571" i="3"/>
  <c r="X571" i="3"/>
  <c r="Z571" i="3" s="1"/>
  <c r="W568" i="3"/>
  <c r="X568" i="3" s="1"/>
  <c r="Z568" i="3" s="1"/>
  <c r="AH577" i="3"/>
  <c r="AG574" i="3"/>
  <c r="N575" i="3"/>
  <c r="M572" i="3"/>
  <c r="N572" i="3" s="1"/>
  <c r="O572" i="3" s="1"/>
  <c r="A572" i="3" s="1"/>
  <c r="B572" i="3" s="1"/>
  <c r="AB572" i="3"/>
  <c r="AC572" i="3" s="1"/>
  <c r="K572" i="3"/>
  <c r="O571" i="3"/>
  <c r="A571" i="3" s="1"/>
  <c r="B571" i="3" s="1"/>
  <c r="Y571" i="3"/>
  <c r="V573" i="3"/>
  <c r="AF573" i="3" s="1"/>
  <c r="AC571" i="3"/>
  <c r="AI571" i="3"/>
  <c r="AH572" i="3"/>
  <c r="AI572" i="3" s="1"/>
  <c r="R566" i="3"/>
  <c r="G566" i="3"/>
  <c r="H566" i="3" s="1"/>
  <c r="K579" i="3"/>
  <c r="J576" i="3"/>
  <c r="AE575" i="3"/>
  <c r="AD572" i="3"/>
  <c r="AE572" i="3" s="1"/>
  <c r="AF572" i="3" s="1"/>
  <c r="AB577" i="3"/>
  <c r="AA574" i="3"/>
  <c r="AB574" i="3" s="1"/>
  <c r="AC574" i="3" s="1"/>
  <c r="AL569" i="3"/>
  <c r="AK571" i="3"/>
  <c r="AJ568" i="3"/>
  <c r="AK568" i="3" s="1"/>
  <c r="AL568" i="3" s="1"/>
  <c r="Q571" i="3"/>
  <c r="R569" i="3"/>
  <c r="G569" i="3" s="1"/>
  <c r="H569" i="3" s="1"/>
  <c r="P568" i="3"/>
  <c r="Q568" i="3" s="1"/>
  <c r="O573" i="3" l="1"/>
  <c r="A573" i="3" s="1"/>
  <c r="B573" i="3" s="1"/>
  <c r="AH574" i="3"/>
  <c r="AI574" i="3" s="1"/>
  <c r="AG576" i="3"/>
  <c r="AH579" i="3"/>
  <c r="T573" i="3"/>
  <c r="U571" i="3"/>
  <c r="C571" i="3" s="1"/>
  <c r="D571" i="3" s="1"/>
  <c r="S570" i="3"/>
  <c r="T570" i="3" s="1"/>
  <c r="X573" i="3"/>
  <c r="Z573" i="3" s="1"/>
  <c r="W570" i="3"/>
  <c r="X570" i="3" s="1"/>
  <c r="Z570" i="3" s="1"/>
  <c r="V575" i="3"/>
  <c r="Y573" i="3"/>
  <c r="AI573" i="3"/>
  <c r="AC573" i="3"/>
  <c r="L572" i="3"/>
  <c r="E572" i="3"/>
  <c r="F572" i="3" s="1"/>
  <c r="N577" i="3"/>
  <c r="M574" i="3"/>
  <c r="N574" i="3" s="1"/>
  <c r="O574" i="3" s="1"/>
  <c r="A574" i="3" s="1"/>
  <c r="B574" i="3" s="1"/>
  <c r="U568" i="3"/>
  <c r="C568" i="3"/>
  <c r="D568" i="3" s="1"/>
  <c r="I575" i="3"/>
  <c r="O575" i="3" s="1"/>
  <c r="A575" i="3" s="1"/>
  <c r="B575" i="3" s="1"/>
  <c r="L573" i="3"/>
  <c r="E573" i="3" s="1"/>
  <c r="F573" i="3" s="1"/>
  <c r="L574" i="3"/>
  <c r="AD574" i="3"/>
  <c r="AE574" i="3" s="1"/>
  <c r="AF574" i="3" s="1"/>
  <c r="AF575" i="3"/>
  <c r="AE577" i="3"/>
  <c r="Q573" i="3"/>
  <c r="P570" i="3"/>
  <c r="Q570" i="3" s="1"/>
  <c r="R571" i="3"/>
  <c r="G571" i="3" s="1"/>
  <c r="H571" i="3" s="1"/>
  <c r="K581" i="3"/>
  <c r="J578" i="3"/>
  <c r="G568" i="3"/>
  <c r="H568" i="3" s="1"/>
  <c r="R568" i="3"/>
  <c r="AJ570" i="3"/>
  <c r="AK570" i="3" s="1"/>
  <c r="AL570" i="3" s="1"/>
  <c r="AL571" i="3"/>
  <c r="AK573" i="3"/>
  <c r="AA576" i="3"/>
  <c r="AB576" i="3" s="1"/>
  <c r="AC576" i="3" s="1"/>
  <c r="AB579" i="3"/>
  <c r="K576" i="3" l="1"/>
  <c r="E576" i="3" s="1"/>
  <c r="F576" i="3" s="1"/>
  <c r="AG578" i="3"/>
  <c r="AH581" i="3"/>
  <c r="N579" i="3"/>
  <c r="M576" i="3"/>
  <c r="N576" i="3" s="1"/>
  <c r="O576" i="3" s="1"/>
  <c r="A576" i="3" s="1"/>
  <c r="B576" i="3" s="1"/>
  <c r="T575" i="3"/>
  <c r="U573" i="3"/>
  <c r="C573" i="3" s="1"/>
  <c r="D573" i="3" s="1"/>
  <c r="S572" i="3"/>
  <c r="T572" i="3" s="1"/>
  <c r="I577" i="3"/>
  <c r="K578" i="3" s="1"/>
  <c r="L575" i="3"/>
  <c r="E575" i="3" s="1"/>
  <c r="F575" i="3" s="1"/>
  <c r="Y575" i="3"/>
  <c r="V577" i="3"/>
  <c r="AI575" i="3"/>
  <c r="AC575" i="3"/>
  <c r="AH576" i="3"/>
  <c r="AI576" i="3" s="1"/>
  <c r="U570" i="3"/>
  <c r="C570" i="3"/>
  <c r="D570" i="3" s="1"/>
  <c r="X575" i="3"/>
  <c r="W572" i="3"/>
  <c r="X572" i="3" s="1"/>
  <c r="Z572" i="3" s="1"/>
  <c r="AA578" i="3"/>
  <c r="AB581" i="3"/>
  <c r="P572" i="3"/>
  <c r="Q572" i="3" s="1"/>
  <c r="Q575" i="3"/>
  <c r="R573" i="3"/>
  <c r="G573" i="3" s="1"/>
  <c r="H573" i="3" s="1"/>
  <c r="AJ572" i="3"/>
  <c r="AK572" i="3" s="1"/>
  <c r="AL572" i="3" s="1"/>
  <c r="AL573" i="3"/>
  <c r="AK575" i="3"/>
  <c r="J580" i="3"/>
  <c r="K583" i="3"/>
  <c r="R570" i="3"/>
  <c r="G570" i="3"/>
  <c r="H570" i="3" s="1"/>
  <c r="AD576" i="3"/>
  <c r="AE576" i="3" s="1"/>
  <c r="AF576" i="3" s="1"/>
  <c r="AF577" i="3"/>
  <c r="AE579" i="3"/>
  <c r="L576" i="3" l="1"/>
  <c r="L578" i="3"/>
  <c r="E578" i="3"/>
  <c r="F578" i="3" s="1"/>
  <c r="X577" i="3"/>
  <c r="W574" i="3"/>
  <c r="X574" i="3" s="1"/>
  <c r="Z574" i="3" s="1"/>
  <c r="N581" i="3"/>
  <c r="M578" i="3"/>
  <c r="N578" i="3" s="1"/>
  <c r="O578" i="3" s="1"/>
  <c r="A578" i="3" s="1"/>
  <c r="B578" i="3" s="1"/>
  <c r="V579" i="3"/>
  <c r="AF579" i="3" s="1"/>
  <c r="Y577" i="3"/>
  <c r="AI577" i="3"/>
  <c r="AC577" i="3"/>
  <c r="Z577" i="3"/>
  <c r="C572" i="3"/>
  <c r="D572" i="3" s="1"/>
  <c r="U572" i="3"/>
  <c r="I579" i="3"/>
  <c r="L577" i="3"/>
  <c r="E577" i="3" s="1"/>
  <c r="F577" i="3" s="1"/>
  <c r="U575" i="3"/>
  <c r="C575" i="3" s="1"/>
  <c r="D575" i="3" s="1"/>
  <c r="S574" i="3"/>
  <c r="T574" i="3" s="1"/>
  <c r="T577" i="3"/>
  <c r="AG580" i="3"/>
  <c r="AH583" i="3"/>
  <c r="Z575" i="3"/>
  <c r="K580" i="3"/>
  <c r="L580" i="3" s="1"/>
  <c r="AB578" i="3"/>
  <c r="AC578" i="3" s="1"/>
  <c r="O577" i="3"/>
  <c r="A577" i="3" s="1"/>
  <c r="B577" i="3" s="1"/>
  <c r="AH578" i="3"/>
  <c r="AI578" i="3" s="1"/>
  <c r="AA580" i="3"/>
  <c r="AB583" i="3"/>
  <c r="AE581" i="3"/>
  <c r="AD578" i="3"/>
  <c r="AE578" i="3" s="1"/>
  <c r="AF578" i="3" s="1"/>
  <c r="G572" i="3"/>
  <c r="H572" i="3" s="1"/>
  <c r="R572" i="3"/>
  <c r="K585" i="3"/>
  <c r="J582" i="3"/>
  <c r="AK577" i="3"/>
  <c r="AL575" i="3"/>
  <c r="AJ574" i="3"/>
  <c r="AK574" i="3" s="1"/>
  <c r="AL574" i="3" s="1"/>
  <c r="Q577" i="3"/>
  <c r="P574" i="3"/>
  <c r="Q574" i="3" s="1"/>
  <c r="R575" i="3"/>
  <c r="G575" i="3" s="1"/>
  <c r="H575" i="3" s="1"/>
  <c r="N583" i="3" l="1"/>
  <c r="M580" i="3"/>
  <c r="N580" i="3" s="1"/>
  <c r="O580" i="3" s="1"/>
  <c r="A580" i="3" s="1"/>
  <c r="B580" i="3" s="1"/>
  <c r="AG582" i="3"/>
  <c r="AH585" i="3"/>
  <c r="C574" i="3"/>
  <c r="D574" i="3" s="1"/>
  <c r="U574" i="3"/>
  <c r="U577" i="3"/>
  <c r="C577" i="3" s="1"/>
  <c r="D577" i="3" s="1"/>
  <c r="T579" i="3"/>
  <c r="S576" i="3"/>
  <c r="T576" i="3" s="1"/>
  <c r="I581" i="3"/>
  <c r="O581" i="3" s="1"/>
  <c r="A581" i="3" s="1"/>
  <c r="B581" i="3" s="1"/>
  <c r="L579" i="3"/>
  <c r="E579" i="3" s="1"/>
  <c r="F579" i="3" s="1"/>
  <c r="X579" i="3"/>
  <c r="Z579" i="3" s="1"/>
  <c r="W576" i="3"/>
  <c r="X576" i="3" s="1"/>
  <c r="Z576" i="3" s="1"/>
  <c r="AH580" i="3"/>
  <c r="AI580" i="3" s="1"/>
  <c r="E580" i="3"/>
  <c r="F580" i="3" s="1"/>
  <c r="AB580" i="3"/>
  <c r="AC580" i="3" s="1"/>
  <c r="O579" i="3"/>
  <c r="A579" i="3" s="1"/>
  <c r="B579" i="3" s="1"/>
  <c r="Y579" i="3"/>
  <c r="V581" i="3"/>
  <c r="AF581" i="3" s="1"/>
  <c r="AI579" i="3"/>
  <c r="AC579" i="3"/>
  <c r="P576" i="3"/>
  <c r="Q576" i="3" s="1"/>
  <c r="Q579" i="3"/>
  <c r="R577" i="3"/>
  <c r="G577" i="3" s="1"/>
  <c r="H577" i="3" s="1"/>
  <c r="G574" i="3"/>
  <c r="H574" i="3" s="1"/>
  <c r="R574" i="3"/>
  <c r="AJ576" i="3"/>
  <c r="AK576" i="3" s="1"/>
  <c r="AL576" i="3" s="1"/>
  <c r="AL577" i="3"/>
  <c r="AK579" i="3"/>
  <c r="J584" i="3"/>
  <c r="K587" i="3"/>
  <c r="AA582" i="3"/>
  <c r="AB585" i="3"/>
  <c r="AE583" i="3"/>
  <c r="AD580" i="3"/>
  <c r="AE580" i="3" s="1"/>
  <c r="AF580" i="3" s="1"/>
  <c r="K582" i="3" l="1"/>
  <c r="V583" i="3"/>
  <c r="Y581" i="3"/>
  <c r="AI581" i="3"/>
  <c r="AC581" i="3"/>
  <c r="S578" i="3"/>
  <c r="T578" i="3" s="1"/>
  <c r="U579" i="3"/>
  <c r="C579" i="3" s="1"/>
  <c r="D579" i="3" s="1"/>
  <c r="T581" i="3"/>
  <c r="C576" i="3"/>
  <c r="D576" i="3" s="1"/>
  <c r="U576" i="3"/>
  <c r="I583" i="3"/>
  <c r="L581" i="3"/>
  <c r="E581" i="3" s="1"/>
  <c r="F581" i="3" s="1"/>
  <c r="AH587" i="3"/>
  <c r="AG584" i="3"/>
  <c r="AH584" i="3" s="1"/>
  <c r="AI584" i="3" s="1"/>
  <c r="M582" i="3"/>
  <c r="N582" i="3" s="1"/>
  <c r="O582" i="3" s="1"/>
  <c r="A582" i="3" s="1"/>
  <c r="B582" i="3" s="1"/>
  <c r="N585" i="3"/>
  <c r="AB582" i="3"/>
  <c r="AC582" i="3" s="1"/>
  <c r="AH582" i="3"/>
  <c r="AI582" i="3" s="1"/>
  <c r="X581" i="3"/>
  <c r="W578" i="3"/>
  <c r="X578" i="3" s="1"/>
  <c r="Z578" i="3" s="1"/>
  <c r="AD582" i="3"/>
  <c r="AE582" i="3" s="1"/>
  <c r="AF582" i="3" s="1"/>
  <c r="AF583" i="3"/>
  <c r="AE585" i="3"/>
  <c r="K589" i="3"/>
  <c r="J586" i="3"/>
  <c r="AK581" i="3"/>
  <c r="AL579" i="3"/>
  <c r="AJ578" i="3"/>
  <c r="AK578" i="3" s="1"/>
  <c r="AL578" i="3" s="1"/>
  <c r="R576" i="3"/>
  <c r="G576" i="3"/>
  <c r="H576" i="3" s="1"/>
  <c r="Q581" i="3"/>
  <c r="P578" i="3"/>
  <c r="Q578" i="3" s="1"/>
  <c r="R579" i="3"/>
  <c r="G579" i="3" s="1"/>
  <c r="H579" i="3" s="1"/>
  <c r="AA584" i="3"/>
  <c r="AB584" i="3" s="1"/>
  <c r="AC584" i="3" s="1"/>
  <c r="AB587" i="3"/>
  <c r="L582" i="3" l="1"/>
  <c r="E582" i="3"/>
  <c r="F582" i="3" s="1"/>
  <c r="X583" i="3"/>
  <c r="W580" i="3"/>
  <c r="X580" i="3" s="1"/>
  <c r="Z580" i="3" s="1"/>
  <c r="N587" i="3"/>
  <c r="M584" i="3"/>
  <c r="N584" i="3" s="1"/>
  <c r="O584" i="3" s="1"/>
  <c r="A584" i="3" s="1"/>
  <c r="B584" i="3" s="1"/>
  <c r="U578" i="3"/>
  <c r="C578" i="3"/>
  <c r="D578" i="3" s="1"/>
  <c r="I585" i="3"/>
  <c r="O585" i="3" s="1"/>
  <c r="A585" i="3" s="1"/>
  <c r="B585" i="3" s="1"/>
  <c r="L583" i="3"/>
  <c r="E583" i="3" s="1"/>
  <c r="F583" i="3" s="1"/>
  <c r="S580" i="3"/>
  <c r="T580" i="3" s="1"/>
  <c r="U581" i="3"/>
  <c r="C581" i="3" s="1"/>
  <c r="D581" i="3" s="1"/>
  <c r="T583" i="3"/>
  <c r="AG586" i="3"/>
  <c r="AH589" i="3"/>
  <c r="Y583" i="3"/>
  <c r="V585" i="3"/>
  <c r="AF585" i="3" s="1"/>
  <c r="AC583" i="3"/>
  <c r="Z583" i="3"/>
  <c r="AI583" i="3"/>
  <c r="K584" i="3"/>
  <c r="O583" i="3"/>
  <c r="A583" i="3" s="1"/>
  <c r="B583" i="3" s="1"/>
  <c r="Z581" i="3"/>
  <c r="R578" i="3"/>
  <c r="G578" i="3"/>
  <c r="H578" i="3" s="1"/>
  <c r="AA586" i="3"/>
  <c r="AB589" i="3"/>
  <c r="AK583" i="3"/>
  <c r="AJ580" i="3"/>
  <c r="AK580" i="3" s="1"/>
  <c r="AL580" i="3" s="1"/>
  <c r="AL581" i="3"/>
  <c r="AD584" i="3"/>
  <c r="AE584" i="3" s="1"/>
  <c r="AF584" i="3" s="1"/>
  <c r="AE587" i="3"/>
  <c r="Q583" i="3"/>
  <c r="R581" i="3"/>
  <c r="G581" i="3" s="1"/>
  <c r="H581" i="3" s="1"/>
  <c r="P580" i="3"/>
  <c r="Q580" i="3" s="1"/>
  <c r="K591" i="3"/>
  <c r="J588" i="3"/>
  <c r="K586" i="3" l="1"/>
  <c r="L586" i="3" s="1"/>
  <c r="AB586" i="3"/>
  <c r="AC586" i="3" s="1"/>
  <c r="AH591" i="3"/>
  <c r="AG588" i="3"/>
  <c r="E584" i="3"/>
  <c r="F584" i="3" s="1"/>
  <c r="L584" i="3"/>
  <c r="V587" i="3"/>
  <c r="Y585" i="3"/>
  <c r="AI585" i="3"/>
  <c r="AC585" i="3"/>
  <c r="X585" i="3"/>
  <c r="W582" i="3"/>
  <c r="X582" i="3" s="1"/>
  <c r="Z582" i="3" s="1"/>
  <c r="AH586" i="3"/>
  <c r="AI586" i="3" s="1"/>
  <c r="C580" i="3"/>
  <c r="D580" i="3" s="1"/>
  <c r="U580" i="3"/>
  <c r="M586" i="3"/>
  <c r="N586" i="3" s="1"/>
  <c r="O586" i="3" s="1"/>
  <c r="A586" i="3" s="1"/>
  <c r="B586" i="3" s="1"/>
  <c r="N589" i="3"/>
  <c r="T585" i="3"/>
  <c r="S582" i="3"/>
  <c r="T582" i="3" s="1"/>
  <c r="U583" i="3"/>
  <c r="C583" i="3" s="1"/>
  <c r="D583" i="3" s="1"/>
  <c r="I587" i="3"/>
  <c r="K588" i="3" s="1"/>
  <c r="L585" i="3"/>
  <c r="E585" i="3" s="1"/>
  <c r="F585" i="3" s="1"/>
  <c r="R580" i="3"/>
  <c r="G580" i="3"/>
  <c r="H580" i="3" s="1"/>
  <c r="K593" i="3"/>
  <c r="J590" i="3"/>
  <c r="Q585" i="3"/>
  <c r="R583" i="3"/>
  <c r="G583" i="3" s="1"/>
  <c r="H583" i="3" s="1"/>
  <c r="P582" i="3"/>
  <c r="Q582" i="3" s="1"/>
  <c r="AD586" i="3"/>
  <c r="AE586" i="3" s="1"/>
  <c r="AF586" i="3" s="1"/>
  <c r="AE589" i="3"/>
  <c r="AJ582" i="3"/>
  <c r="AK582" i="3" s="1"/>
  <c r="AL582" i="3" s="1"/>
  <c r="AL583" i="3"/>
  <c r="AK585" i="3"/>
  <c r="AA588" i="3"/>
  <c r="AB591" i="3"/>
  <c r="E586" i="3" l="1"/>
  <c r="F586" i="3" s="1"/>
  <c r="O587" i="3"/>
  <c r="A587" i="3" s="1"/>
  <c r="B587" i="3" s="1"/>
  <c r="E588" i="3"/>
  <c r="F588" i="3" s="1"/>
  <c r="L588" i="3"/>
  <c r="M588" i="3"/>
  <c r="N588" i="3" s="1"/>
  <c r="O588" i="3" s="1"/>
  <c r="A588" i="3" s="1"/>
  <c r="B588" i="3" s="1"/>
  <c r="N591" i="3"/>
  <c r="C582" i="3"/>
  <c r="D582" i="3" s="1"/>
  <c r="U582" i="3"/>
  <c r="AH593" i="3"/>
  <c r="AG590" i="3"/>
  <c r="AH588" i="3"/>
  <c r="AI588" i="3" s="1"/>
  <c r="Y587" i="3"/>
  <c r="V589" i="3"/>
  <c r="AF589" i="3" s="1"/>
  <c r="AC587" i="3"/>
  <c r="AI587" i="3"/>
  <c r="I589" i="3"/>
  <c r="O589" i="3" s="1"/>
  <c r="A589" i="3" s="1"/>
  <c r="B589" i="3" s="1"/>
  <c r="L587" i="3"/>
  <c r="E587" i="3" s="1"/>
  <c r="F587" i="3" s="1"/>
  <c r="W584" i="3"/>
  <c r="X584" i="3" s="1"/>
  <c r="Z584" i="3" s="1"/>
  <c r="X587" i="3"/>
  <c r="Z587" i="3" s="1"/>
  <c r="U585" i="3"/>
  <c r="C585" i="3" s="1"/>
  <c r="D585" i="3" s="1"/>
  <c r="T587" i="3"/>
  <c r="S584" i="3"/>
  <c r="T584" i="3" s="1"/>
  <c r="AB588" i="3"/>
  <c r="AC588" i="3" s="1"/>
  <c r="AF587" i="3"/>
  <c r="Z585" i="3"/>
  <c r="G582" i="3"/>
  <c r="H582" i="3" s="1"/>
  <c r="R582" i="3"/>
  <c r="AA590" i="3"/>
  <c r="AB590" i="3" s="1"/>
  <c r="AC590" i="3" s="1"/>
  <c r="AB593" i="3"/>
  <c r="AL585" i="3"/>
  <c r="AK587" i="3"/>
  <c r="AJ584" i="3"/>
  <c r="AK584" i="3" s="1"/>
  <c r="AL584" i="3" s="1"/>
  <c r="Q587" i="3"/>
  <c r="R585" i="3"/>
  <c r="G585" i="3" s="1"/>
  <c r="H585" i="3" s="1"/>
  <c r="P584" i="3"/>
  <c r="Q584" i="3" s="1"/>
  <c r="K595" i="3"/>
  <c r="J592" i="3"/>
  <c r="AD588" i="3"/>
  <c r="AE588" i="3" s="1"/>
  <c r="AF588" i="3" s="1"/>
  <c r="AE591" i="3"/>
  <c r="K590" i="3" l="1"/>
  <c r="E590" i="3" s="1"/>
  <c r="F590" i="3" s="1"/>
  <c r="AH590" i="3"/>
  <c r="AI590" i="3" s="1"/>
  <c r="AH595" i="3"/>
  <c r="AG592" i="3"/>
  <c r="X589" i="3"/>
  <c r="W586" i="3"/>
  <c r="X586" i="3" s="1"/>
  <c r="Z586" i="3" s="1"/>
  <c r="M590" i="3"/>
  <c r="N590" i="3" s="1"/>
  <c r="O590" i="3" s="1"/>
  <c r="A590" i="3" s="1"/>
  <c r="B590" i="3" s="1"/>
  <c r="N593" i="3"/>
  <c r="I591" i="3"/>
  <c r="O591" i="3" s="1"/>
  <c r="A591" i="3" s="1"/>
  <c r="B591" i="3" s="1"/>
  <c r="L589" i="3"/>
  <c r="E589" i="3" s="1"/>
  <c r="F589" i="3" s="1"/>
  <c r="V591" i="3"/>
  <c r="AF591" i="3" s="1"/>
  <c r="Y589" i="3"/>
  <c r="AC589" i="3"/>
  <c r="AI589" i="3"/>
  <c r="S586" i="3"/>
  <c r="T586" i="3" s="1"/>
  <c r="T589" i="3"/>
  <c r="U587" i="3"/>
  <c r="C587" i="3" s="1"/>
  <c r="D587" i="3" s="1"/>
  <c r="L590" i="3"/>
  <c r="C584" i="3"/>
  <c r="D584" i="3" s="1"/>
  <c r="U584" i="3"/>
  <c r="AB595" i="3"/>
  <c r="AA592" i="3"/>
  <c r="G584" i="3"/>
  <c r="H584" i="3" s="1"/>
  <c r="R584" i="3"/>
  <c r="Q589" i="3"/>
  <c r="P586" i="3"/>
  <c r="Q586" i="3" s="1"/>
  <c r="R587" i="3"/>
  <c r="G587" i="3" s="1"/>
  <c r="H587" i="3" s="1"/>
  <c r="AD590" i="3"/>
  <c r="AE590" i="3" s="1"/>
  <c r="AF590" i="3" s="1"/>
  <c r="AE593" i="3"/>
  <c r="J594" i="3"/>
  <c r="K597" i="3"/>
  <c r="AJ586" i="3"/>
  <c r="AK586" i="3" s="1"/>
  <c r="AL586" i="3" s="1"/>
  <c r="AL587" i="3"/>
  <c r="AK589" i="3"/>
  <c r="K592" i="3" l="1"/>
  <c r="E592" i="3" s="1"/>
  <c r="F592" i="3" s="1"/>
  <c r="AB592" i="3"/>
  <c r="AC592" i="3" s="1"/>
  <c r="AH592" i="3"/>
  <c r="AI592" i="3" s="1"/>
  <c r="C586" i="3"/>
  <c r="D586" i="3" s="1"/>
  <c r="U586" i="3"/>
  <c r="W588" i="3"/>
  <c r="X588" i="3" s="1"/>
  <c r="Z588" i="3" s="1"/>
  <c r="X591" i="3"/>
  <c r="Z591" i="3" s="1"/>
  <c r="U589" i="3"/>
  <c r="C589" i="3" s="1"/>
  <c r="D589" i="3" s="1"/>
  <c r="S588" i="3"/>
  <c r="T588" i="3" s="1"/>
  <c r="T591" i="3"/>
  <c r="I593" i="3"/>
  <c r="O593" i="3" s="1"/>
  <c r="A593" i="3" s="1"/>
  <c r="B593" i="3" s="1"/>
  <c r="L591" i="3"/>
  <c r="E591" i="3" s="1"/>
  <c r="F591" i="3" s="1"/>
  <c r="AG594" i="3"/>
  <c r="AH597" i="3"/>
  <c r="Y591" i="3"/>
  <c r="V593" i="3"/>
  <c r="AF593" i="3" s="1"/>
  <c r="AC591" i="3"/>
  <c r="AI591" i="3"/>
  <c r="M592" i="3"/>
  <c r="N592" i="3" s="1"/>
  <c r="O592" i="3" s="1"/>
  <c r="A592" i="3" s="1"/>
  <c r="B592" i="3" s="1"/>
  <c r="N595" i="3"/>
  <c r="Z589" i="3"/>
  <c r="AD592" i="3"/>
  <c r="AE592" i="3" s="1"/>
  <c r="AF592" i="3" s="1"/>
  <c r="AE595" i="3"/>
  <c r="R589" i="3"/>
  <c r="G589" i="3" s="1"/>
  <c r="H589" i="3" s="1"/>
  <c r="Q591" i="3"/>
  <c r="P588" i="3"/>
  <c r="Q588" i="3" s="1"/>
  <c r="AL589" i="3"/>
  <c r="AK591" i="3"/>
  <c r="AJ588" i="3"/>
  <c r="AK588" i="3" s="1"/>
  <c r="AL588" i="3" s="1"/>
  <c r="K599" i="3"/>
  <c r="J596" i="3"/>
  <c r="R586" i="3"/>
  <c r="G586" i="3"/>
  <c r="H586" i="3" s="1"/>
  <c r="AA594" i="3"/>
  <c r="AB597" i="3"/>
  <c r="L592" i="3" l="1"/>
  <c r="K594" i="3"/>
  <c r="L594" i="3" s="1"/>
  <c r="AB594" i="3"/>
  <c r="AC594" i="3" s="1"/>
  <c r="V595" i="3"/>
  <c r="AF595" i="3" s="1"/>
  <c r="Y593" i="3"/>
  <c r="AI593" i="3"/>
  <c r="AC593" i="3"/>
  <c r="C588" i="3"/>
  <c r="D588" i="3" s="1"/>
  <c r="U588" i="3"/>
  <c r="N597" i="3"/>
  <c r="M594" i="3"/>
  <c r="N594" i="3" s="1"/>
  <c r="O594" i="3" s="1"/>
  <c r="A594" i="3" s="1"/>
  <c r="B594" i="3" s="1"/>
  <c r="T593" i="3"/>
  <c r="U591" i="3"/>
  <c r="C591" i="3" s="1"/>
  <c r="D591" i="3" s="1"/>
  <c r="S590" i="3"/>
  <c r="T590" i="3" s="1"/>
  <c r="AH594" i="3"/>
  <c r="AI594" i="3" s="1"/>
  <c r="AG596" i="3"/>
  <c r="AH599" i="3"/>
  <c r="I595" i="3"/>
  <c r="O595" i="3" s="1"/>
  <c r="A595" i="3" s="1"/>
  <c r="B595" i="3" s="1"/>
  <c r="L593" i="3"/>
  <c r="E593" i="3" s="1"/>
  <c r="F593" i="3" s="1"/>
  <c r="X593" i="3"/>
  <c r="Z593" i="3" s="1"/>
  <c r="W590" i="3"/>
  <c r="X590" i="3" s="1"/>
  <c r="Z590" i="3" s="1"/>
  <c r="K601" i="3"/>
  <c r="J598" i="3"/>
  <c r="Q593" i="3"/>
  <c r="R591" i="3"/>
  <c r="G591" i="3" s="1"/>
  <c r="H591" i="3" s="1"/>
  <c r="P590" i="3"/>
  <c r="Q590" i="3" s="1"/>
  <c r="AB599" i="3"/>
  <c r="AA596" i="3"/>
  <c r="G588" i="3"/>
  <c r="H588" i="3" s="1"/>
  <c r="R588" i="3"/>
  <c r="AD594" i="3"/>
  <c r="AE594" i="3" s="1"/>
  <c r="AF594" i="3" s="1"/>
  <c r="AE597" i="3"/>
  <c r="AJ590" i="3"/>
  <c r="AK590" i="3" s="1"/>
  <c r="AL590" i="3" s="1"/>
  <c r="AL591" i="3"/>
  <c r="AK593" i="3"/>
  <c r="E594" i="3" l="1"/>
  <c r="F594" i="3" s="1"/>
  <c r="AB596" i="3"/>
  <c r="AC596" i="3" s="1"/>
  <c r="AH596" i="3"/>
  <c r="AI596" i="3" s="1"/>
  <c r="K596" i="3"/>
  <c r="L596" i="3" s="1"/>
  <c r="N599" i="3"/>
  <c r="M596" i="3"/>
  <c r="N596" i="3" s="1"/>
  <c r="O596" i="3" s="1"/>
  <c r="A596" i="3" s="1"/>
  <c r="B596" i="3" s="1"/>
  <c r="W592" i="3"/>
  <c r="X592" i="3" s="1"/>
  <c r="Z592" i="3" s="1"/>
  <c r="X595" i="3"/>
  <c r="Z595" i="3" s="1"/>
  <c r="U590" i="3"/>
  <c r="C590" i="3"/>
  <c r="D590" i="3" s="1"/>
  <c r="V597" i="3"/>
  <c r="AF597" i="3" s="1"/>
  <c r="Y595" i="3"/>
  <c r="AI595" i="3"/>
  <c r="AC595" i="3"/>
  <c r="AH601" i="3"/>
  <c r="AG598" i="3"/>
  <c r="I597" i="3"/>
  <c r="O597" i="3" s="1"/>
  <c r="A597" i="3" s="1"/>
  <c r="B597" i="3" s="1"/>
  <c r="L595" i="3"/>
  <c r="E595" i="3" s="1"/>
  <c r="F595" i="3" s="1"/>
  <c r="T595" i="3"/>
  <c r="U593" i="3"/>
  <c r="C593" i="3" s="1"/>
  <c r="D593" i="3" s="1"/>
  <c r="S592" i="3"/>
  <c r="T592" i="3" s="1"/>
  <c r="AL593" i="3"/>
  <c r="AK595" i="3"/>
  <c r="AJ592" i="3"/>
  <c r="AK592" i="3" s="1"/>
  <c r="AL592" i="3" s="1"/>
  <c r="AD596" i="3"/>
  <c r="AE596" i="3" s="1"/>
  <c r="AF596" i="3" s="1"/>
  <c r="AE599" i="3"/>
  <c r="AB601" i="3"/>
  <c r="AA598" i="3"/>
  <c r="R593" i="3"/>
  <c r="G593" i="3" s="1"/>
  <c r="H593" i="3" s="1"/>
  <c r="Q595" i="3"/>
  <c r="P592" i="3"/>
  <c r="Q592" i="3" s="1"/>
  <c r="R590" i="3"/>
  <c r="G590" i="3"/>
  <c r="H590" i="3" s="1"/>
  <c r="J600" i="3"/>
  <c r="K603" i="3"/>
  <c r="AH598" i="3" l="1"/>
  <c r="AI598" i="3" s="1"/>
  <c r="E596" i="3"/>
  <c r="F596" i="3" s="1"/>
  <c r="AB598" i="3"/>
  <c r="AC598" i="3" s="1"/>
  <c r="U595" i="3"/>
  <c r="C595" i="3" s="1"/>
  <c r="D595" i="3" s="1"/>
  <c r="S594" i="3"/>
  <c r="T594" i="3" s="1"/>
  <c r="T597" i="3"/>
  <c r="AG600" i="3"/>
  <c r="AH603" i="3"/>
  <c r="U592" i="3"/>
  <c r="C592" i="3"/>
  <c r="D592" i="3" s="1"/>
  <c r="I599" i="3"/>
  <c r="O599" i="3" s="1"/>
  <c r="A599" i="3" s="1"/>
  <c r="B599" i="3" s="1"/>
  <c r="L597" i="3"/>
  <c r="E597" i="3" s="1"/>
  <c r="F597" i="3" s="1"/>
  <c r="Y597" i="3"/>
  <c r="V599" i="3"/>
  <c r="AC597" i="3"/>
  <c r="AI597" i="3"/>
  <c r="W594" i="3"/>
  <c r="X594" i="3" s="1"/>
  <c r="Z594" i="3" s="1"/>
  <c r="X597" i="3"/>
  <c r="M598" i="3"/>
  <c r="N598" i="3" s="1"/>
  <c r="O598" i="3" s="1"/>
  <c r="A598" i="3" s="1"/>
  <c r="B598" i="3" s="1"/>
  <c r="N601" i="3"/>
  <c r="K598" i="3"/>
  <c r="AE601" i="3"/>
  <c r="AD598" i="3"/>
  <c r="AE598" i="3" s="1"/>
  <c r="AF598" i="3" s="1"/>
  <c r="P594" i="3"/>
  <c r="Q594" i="3" s="1"/>
  <c r="Q597" i="3"/>
  <c r="R595" i="3"/>
  <c r="G595" i="3" s="1"/>
  <c r="H595" i="3" s="1"/>
  <c r="AJ594" i="3"/>
  <c r="AK594" i="3" s="1"/>
  <c r="AL594" i="3" s="1"/>
  <c r="AK597" i="3"/>
  <c r="AL595" i="3"/>
  <c r="K605" i="3"/>
  <c r="J602" i="3"/>
  <c r="G592" i="3"/>
  <c r="H592" i="3" s="1"/>
  <c r="R592" i="3"/>
  <c r="AA600" i="3"/>
  <c r="AB603" i="3"/>
  <c r="K600" i="3" l="1"/>
  <c r="Y599" i="3"/>
  <c r="V601" i="3"/>
  <c r="AI599" i="3"/>
  <c r="AC599" i="3"/>
  <c r="X599" i="3"/>
  <c r="Z599" i="3" s="1"/>
  <c r="W596" i="3"/>
  <c r="X596" i="3" s="1"/>
  <c r="Z596" i="3" s="1"/>
  <c r="I601" i="3"/>
  <c r="K602" i="3" s="1"/>
  <c r="L599" i="3"/>
  <c r="E599" i="3" s="1"/>
  <c r="F599" i="3" s="1"/>
  <c r="L598" i="3"/>
  <c r="E598" i="3"/>
  <c r="F598" i="3" s="1"/>
  <c r="AH605" i="3"/>
  <c r="AG602" i="3"/>
  <c r="AH602" i="3" s="1"/>
  <c r="AI602" i="3" s="1"/>
  <c r="U594" i="3"/>
  <c r="C594" i="3"/>
  <c r="D594" i="3" s="1"/>
  <c r="M600" i="3"/>
  <c r="N600" i="3" s="1"/>
  <c r="O600" i="3" s="1"/>
  <c r="A600" i="3" s="1"/>
  <c r="B600" i="3" s="1"/>
  <c r="N603" i="3"/>
  <c r="U597" i="3"/>
  <c r="C597" i="3" s="1"/>
  <c r="D597" i="3" s="1"/>
  <c r="T599" i="3"/>
  <c r="S596" i="3"/>
  <c r="T596" i="3" s="1"/>
  <c r="AH600" i="3"/>
  <c r="AI600" i="3" s="1"/>
  <c r="Z597" i="3"/>
  <c r="AF599" i="3"/>
  <c r="AB600" i="3"/>
  <c r="AC600" i="3" s="1"/>
  <c r="AL597" i="3"/>
  <c r="AK599" i="3"/>
  <c r="AJ596" i="3"/>
  <c r="AK596" i="3" s="1"/>
  <c r="AL596" i="3" s="1"/>
  <c r="P596" i="3"/>
  <c r="Q596" i="3" s="1"/>
  <c r="Q599" i="3"/>
  <c r="R597" i="3"/>
  <c r="G597" i="3" s="1"/>
  <c r="H597" i="3" s="1"/>
  <c r="AA602" i="3"/>
  <c r="AB605" i="3"/>
  <c r="J604" i="3"/>
  <c r="K607" i="3"/>
  <c r="AD600" i="3"/>
  <c r="AE600" i="3" s="1"/>
  <c r="AF600" i="3" s="1"/>
  <c r="AE603" i="3"/>
  <c r="R594" i="3"/>
  <c r="G594" i="3"/>
  <c r="H594" i="3" s="1"/>
  <c r="O601" i="3" l="1"/>
  <c r="A601" i="3" s="1"/>
  <c r="B601" i="3" s="1"/>
  <c r="L602" i="3"/>
  <c r="E602" i="3"/>
  <c r="F602" i="3" s="1"/>
  <c r="L600" i="3"/>
  <c r="E600" i="3"/>
  <c r="F600" i="3" s="1"/>
  <c r="U596" i="3"/>
  <c r="C596" i="3"/>
  <c r="D596" i="3" s="1"/>
  <c r="V603" i="3"/>
  <c r="Y601" i="3"/>
  <c r="AI601" i="3"/>
  <c r="AC601" i="3"/>
  <c r="N605" i="3"/>
  <c r="M602" i="3"/>
  <c r="N602" i="3" s="1"/>
  <c r="O602" i="3" s="1"/>
  <c r="A602" i="3" s="1"/>
  <c r="B602" i="3" s="1"/>
  <c r="AG604" i="3"/>
  <c r="AH607" i="3"/>
  <c r="I603" i="3"/>
  <c r="O603" i="3" s="1"/>
  <c r="A603" i="3" s="1"/>
  <c r="B603" i="3" s="1"/>
  <c r="L601" i="3"/>
  <c r="E601" i="3" s="1"/>
  <c r="F601" i="3" s="1"/>
  <c r="S598" i="3"/>
  <c r="T598" i="3" s="1"/>
  <c r="T601" i="3"/>
  <c r="U599" i="3"/>
  <c r="C599" i="3" s="1"/>
  <c r="D599" i="3" s="1"/>
  <c r="AF601" i="3"/>
  <c r="AB602" i="3"/>
  <c r="AC602" i="3" s="1"/>
  <c r="W598" i="3"/>
  <c r="X598" i="3" s="1"/>
  <c r="Z598" i="3" s="1"/>
  <c r="X601" i="3"/>
  <c r="AA604" i="3"/>
  <c r="AB607" i="3"/>
  <c r="G596" i="3"/>
  <c r="H596" i="3" s="1"/>
  <c r="R596" i="3"/>
  <c r="AE605" i="3"/>
  <c r="AD602" i="3"/>
  <c r="AE602" i="3" s="1"/>
  <c r="AF602" i="3" s="1"/>
  <c r="K609" i="3"/>
  <c r="J606" i="3"/>
  <c r="Q601" i="3"/>
  <c r="P598" i="3"/>
  <c r="Q598" i="3" s="1"/>
  <c r="R599" i="3"/>
  <c r="G599" i="3" s="1"/>
  <c r="H599" i="3" s="1"/>
  <c r="AJ598" i="3"/>
  <c r="AK598" i="3" s="1"/>
  <c r="AL598" i="3" s="1"/>
  <c r="AL599" i="3"/>
  <c r="AK601" i="3"/>
  <c r="AH604" i="3" l="1"/>
  <c r="AI604" i="3" s="1"/>
  <c r="W600" i="3"/>
  <c r="X600" i="3" s="1"/>
  <c r="Z600" i="3" s="1"/>
  <c r="X603" i="3"/>
  <c r="V605" i="3"/>
  <c r="Y603" i="3"/>
  <c r="AI603" i="3"/>
  <c r="AC603" i="3"/>
  <c r="C598" i="3"/>
  <c r="D598" i="3" s="1"/>
  <c r="U598" i="3"/>
  <c r="M604" i="3"/>
  <c r="N604" i="3" s="1"/>
  <c r="O604" i="3" s="1"/>
  <c r="A604" i="3" s="1"/>
  <c r="B604" i="3" s="1"/>
  <c r="N607" i="3"/>
  <c r="U601" i="3"/>
  <c r="C601" i="3" s="1"/>
  <c r="D601" i="3" s="1"/>
  <c r="T603" i="3"/>
  <c r="S600" i="3"/>
  <c r="T600" i="3" s="1"/>
  <c r="AH609" i="3"/>
  <c r="AG606" i="3"/>
  <c r="AH606" i="3" s="1"/>
  <c r="AI606" i="3" s="1"/>
  <c r="AF603" i="3"/>
  <c r="AB604" i="3"/>
  <c r="AC604" i="3" s="1"/>
  <c r="K604" i="3"/>
  <c r="Z601" i="3"/>
  <c r="I605" i="3"/>
  <c r="O605" i="3" s="1"/>
  <c r="A605" i="3" s="1"/>
  <c r="B605" i="3" s="1"/>
  <c r="L603" i="3"/>
  <c r="E603" i="3" s="1"/>
  <c r="F603" i="3" s="1"/>
  <c r="AA606" i="3"/>
  <c r="AB609" i="3"/>
  <c r="P600" i="3"/>
  <c r="Q600" i="3" s="1"/>
  <c r="Q603" i="3"/>
  <c r="R601" i="3"/>
  <c r="G601" i="3" s="1"/>
  <c r="H601" i="3" s="1"/>
  <c r="J608" i="3"/>
  <c r="K611" i="3"/>
  <c r="AJ600" i="3"/>
  <c r="AK600" i="3" s="1"/>
  <c r="AL600" i="3" s="1"/>
  <c r="AL601" i="3"/>
  <c r="AK603" i="3"/>
  <c r="R598" i="3"/>
  <c r="G598" i="3"/>
  <c r="H598" i="3" s="1"/>
  <c r="AE607" i="3"/>
  <c r="AD604" i="3"/>
  <c r="AE604" i="3" s="1"/>
  <c r="AF604" i="3" s="1"/>
  <c r="K606" i="3" l="1"/>
  <c r="T605" i="3"/>
  <c r="U603" i="3"/>
  <c r="C603" i="3" s="1"/>
  <c r="D603" i="3" s="1"/>
  <c r="S602" i="3"/>
  <c r="T602" i="3" s="1"/>
  <c r="W602" i="3"/>
  <c r="X602" i="3" s="1"/>
  <c r="Z602" i="3" s="1"/>
  <c r="X605" i="3"/>
  <c r="C600" i="3"/>
  <c r="D600" i="3" s="1"/>
  <c r="U600" i="3"/>
  <c r="Y605" i="3"/>
  <c r="V607" i="3"/>
  <c r="AC605" i="3"/>
  <c r="AI605" i="3"/>
  <c r="Z605" i="3"/>
  <c r="AH611" i="3"/>
  <c r="AG608" i="3"/>
  <c r="Z603" i="3"/>
  <c r="E604" i="3"/>
  <c r="F604" i="3" s="1"/>
  <c r="L604" i="3"/>
  <c r="I607" i="3"/>
  <c r="O607" i="3" s="1"/>
  <c r="A607" i="3" s="1"/>
  <c r="B607" i="3" s="1"/>
  <c r="L605" i="3"/>
  <c r="E605" i="3" s="1"/>
  <c r="F605" i="3" s="1"/>
  <c r="M606" i="3"/>
  <c r="N606" i="3" s="1"/>
  <c r="O606" i="3" s="1"/>
  <c r="A606" i="3" s="1"/>
  <c r="B606" i="3" s="1"/>
  <c r="N609" i="3"/>
  <c r="AF605" i="3"/>
  <c r="AB606" i="3"/>
  <c r="AC606" i="3" s="1"/>
  <c r="AA608" i="3"/>
  <c r="AB611" i="3"/>
  <c r="AD606" i="3"/>
  <c r="AE606" i="3" s="1"/>
  <c r="AF606" i="3" s="1"/>
  <c r="AF607" i="3"/>
  <c r="AE609" i="3"/>
  <c r="R600" i="3"/>
  <c r="G600" i="3"/>
  <c r="H600" i="3" s="1"/>
  <c r="AL603" i="3"/>
  <c r="AJ602" i="3"/>
  <c r="AK602" i="3" s="1"/>
  <c r="AL602" i="3" s="1"/>
  <c r="AK605" i="3"/>
  <c r="K613" i="3"/>
  <c r="J610" i="3"/>
  <c r="R603" i="3"/>
  <c r="G603" i="3" s="1"/>
  <c r="H603" i="3" s="1"/>
  <c r="Q605" i="3"/>
  <c r="P602" i="3"/>
  <c r="Q602" i="3" s="1"/>
  <c r="K608" i="3" l="1"/>
  <c r="E608" i="3" s="1"/>
  <c r="F608" i="3" s="1"/>
  <c r="L606" i="3"/>
  <c r="E606" i="3"/>
  <c r="F606" i="3" s="1"/>
  <c r="AG610" i="3"/>
  <c r="AH613" i="3"/>
  <c r="Y607" i="3"/>
  <c r="V609" i="3"/>
  <c r="AF609" i="3" s="1"/>
  <c r="AI607" i="3"/>
  <c r="AC607" i="3"/>
  <c r="W604" i="3"/>
  <c r="X604" i="3" s="1"/>
  <c r="Z604" i="3" s="1"/>
  <c r="X607" i="3"/>
  <c r="T607" i="3"/>
  <c r="U605" i="3"/>
  <c r="C605" i="3" s="1"/>
  <c r="D605" i="3" s="1"/>
  <c r="S604" i="3"/>
  <c r="T604" i="3" s="1"/>
  <c r="M608" i="3"/>
  <c r="N608" i="3" s="1"/>
  <c r="O608" i="3" s="1"/>
  <c r="A608" i="3" s="1"/>
  <c r="B608" i="3" s="1"/>
  <c r="N611" i="3"/>
  <c r="I609" i="3"/>
  <c r="O609" i="3" s="1"/>
  <c r="A609" i="3" s="1"/>
  <c r="B609" i="3" s="1"/>
  <c r="L607" i="3"/>
  <c r="E607" i="3" s="1"/>
  <c r="F607" i="3" s="1"/>
  <c r="U602" i="3"/>
  <c r="C602" i="3"/>
  <c r="D602" i="3" s="1"/>
  <c r="L608" i="3"/>
  <c r="AB608" i="3"/>
  <c r="AC608" i="3" s="1"/>
  <c r="AH608" i="3"/>
  <c r="AI608" i="3" s="1"/>
  <c r="J612" i="3"/>
  <c r="K615" i="3"/>
  <c r="R605" i="3"/>
  <c r="G605" i="3" s="1"/>
  <c r="H605" i="3" s="1"/>
  <c r="P604" i="3"/>
  <c r="Q604" i="3" s="1"/>
  <c r="Q607" i="3"/>
  <c r="R602" i="3"/>
  <c r="G602" i="3"/>
  <c r="H602" i="3" s="1"/>
  <c r="AL605" i="3"/>
  <c r="AK607" i="3"/>
  <c r="AJ604" i="3"/>
  <c r="AK604" i="3" s="1"/>
  <c r="AL604" i="3" s="1"/>
  <c r="AA610" i="3"/>
  <c r="AB613" i="3"/>
  <c r="AD608" i="3"/>
  <c r="AE608" i="3" s="1"/>
  <c r="AF608" i="3" s="1"/>
  <c r="AE611" i="3"/>
  <c r="W606" i="3" l="1"/>
  <c r="X606" i="3" s="1"/>
  <c r="Z606" i="3" s="1"/>
  <c r="X609" i="3"/>
  <c r="U607" i="3"/>
  <c r="C607" i="3" s="1"/>
  <c r="D607" i="3" s="1"/>
  <c r="T609" i="3"/>
  <c r="S606" i="3"/>
  <c r="T606" i="3" s="1"/>
  <c r="AH615" i="3"/>
  <c r="AG612" i="3"/>
  <c r="AH610" i="3"/>
  <c r="AI610" i="3" s="1"/>
  <c r="AB610" i="3"/>
  <c r="AC610" i="3" s="1"/>
  <c r="K610" i="3"/>
  <c r="Z607" i="3"/>
  <c r="I611" i="3"/>
  <c r="L609" i="3"/>
  <c r="E609" i="3" s="1"/>
  <c r="F609" i="3" s="1"/>
  <c r="U604" i="3"/>
  <c r="C604" i="3"/>
  <c r="D604" i="3" s="1"/>
  <c r="V611" i="3"/>
  <c r="Y609" i="3"/>
  <c r="AI609" i="3"/>
  <c r="AC609" i="3"/>
  <c r="N613" i="3"/>
  <c r="M610" i="3"/>
  <c r="N610" i="3" s="1"/>
  <c r="O610" i="3" s="1"/>
  <c r="A610" i="3" s="1"/>
  <c r="B610" i="3" s="1"/>
  <c r="AK609" i="3"/>
  <c r="AL607" i="3"/>
  <c r="AJ606" i="3"/>
  <c r="AK606" i="3" s="1"/>
  <c r="AL606" i="3" s="1"/>
  <c r="R604" i="3"/>
  <c r="G604" i="3"/>
  <c r="H604" i="3" s="1"/>
  <c r="Q609" i="3"/>
  <c r="R607" i="3"/>
  <c r="G607" i="3" s="1"/>
  <c r="H607" i="3" s="1"/>
  <c r="P606" i="3"/>
  <c r="Q606" i="3" s="1"/>
  <c r="AE613" i="3"/>
  <c r="AD610" i="3"/>
  <c r="AE610" i="3" s="1"/>
  <c r="AF610" i="3" s="1"/>
  <c r="AA612" i="3"/>
  <c r="AB612" i="3" s="1"/>
  <c r="AC612" i="3" s="1"/>
  <c r="AB615" i="3"/>
  <c r="K617" i="3"/>
  <c r="J614" i="3"/>
  <c r="V613" i="3" l="1"/>
  <c r="Y611" i="3"/>
  <c r="AC611" i="3"/>
  <c r="AI611" i="3"/>
  <c r="I613" i="3"/>
  <c r="L611" i="3"/>
  <c r="E611" i="3" s="1"/>
  <c r="F611" i="3" s="1"/>
  <c r="W608" i="3"/>
  <c r="X608" i="3" s="1"/>
  <c r="Z608" i="3" s="1"/>
  <c r="X611" i="3"/>
  <c r="AG614" i="3"/>
  <c r="AH617" i="3"/>
  <c r="U606" i="3"/>
  <c r="C606" i="3"/>
  <c r="D606" i="3" s="1"/>
  <c r="O611" i="3"/>
  <c r="A611" i="3" s="1"/>
  <c r="B611" i="3" s="1"/>
  <c r="O613" i="3"/>
  <c r="A613" i="3" s="1"/>
  <c r="B613" i="3" s="1"/>
  <c r="N615" i="3"/>
  <c r="M612" i="3"/>
  <c r="N612" i="3" s="1"/>
  <c r="O612" i="3" s="1"/>
  <c r="A612" i="3" s="1"/>
  <c r="B612" i="3" s="1"/>
  <c r="L610" i="3"/>
  <c r="E610" i="3"/>
  <c r="F610" i="3" s="1"/>
  <c r="T611" i="3"/>
  <c r="S608" i="3"/>
  <c r="T608" i="3" s="1"/>
  <c r="U609" i="3"/>
  <c r="C609" i="3" s="1"/>
  <c r="D609" i="3" s="1"/>
  <c r="K612" i="3"/>
  <c r="K614" i="3"/>
  <c r="E614" i="3" s="1"/>
  <c r="F614" i="3" s="1"/>
  <c r="AF611" i="3"/>
  <c r="Z609" i="3"/>
  <c r="AH612" i="3"/>
  <c r="AI612" i="3" s="1"/>
  <c r="R609" i="3"/>
  <c r="G609" i="3" s="1"/>
  <c r="H609" i="3" s="1"/>
  <c r="Q611" i="3"/>
  <c r="P608" i="3"/>
  <c r="Q608" i="3" s="1"/>
  <c r="AK611" i="3"/>
  <c r="AL609" i="3"/>
  <c r="AJ608" i="3"/>
  <c r="AK608" i="3" s="1"/>
  <c r="AL608" i="3" s="1"/>
  <c r="J616" i="3"/>
  <c r="K619" i="3"/>
  <c r="AA614" i="3"/>
  <c r="AB617" i="3"/>
  <c r="R606" i="3"/>
  <c r="G606" i="3"/>
  <c r="H606" i="3" s="1"/>
  <c r="AE615" i="3"/>
  <c r="AD612" i="3"/>
  <c r="AE612" i="3" s="1"/>
  <c r="AF612" i="3" s="1"/>
  <c r="L614" i="3" l="1"/>
  <c r="L612" i="3"/>
  <c r="E612" i="3"/>
  <c r="F612" i="3" s="1"/>
  <c r="U611" i="3"/>
  <c r="C611" i="3" s="1"/>
  <c r="D611" i="3" s="1"/>
  <c r="S610" i="3"/>
  <c r="T610" i="3" s="1"/>
  <c r="T613" i="3"/>
  <c r="N617" i="3"/>
  <c r="M614" i="3"/>
  <c r="N614" i="3" s="1"/>
  <c r="O614" i="3" s="1"/>
  <c r="A614" i="3" s="1"/>
  <c r="B614" i="3" s="1"/>
  <c r="X613" i="3"/>
  <c r="Z613" i="3" s="1"/>
  <c r="W610" i="3"/>
  <c r="X610" i="3" s="1"/>
  <c r="Z610" i="3" s="1"/>
  <c r="V615" i="3"/>
  <c r="AF615" i="3" s="1"/>
  <c r="Y613" i="3"/>
  <c r="AC613" i="3"/>
  <c r="AI613" i="3"/>
  <c r="U608" i="3"/>
  <c r="C608" i="3"/>
  <c r="D608" i="3" s="1"/>
  <c r="I615" i="3"/>
  <c r="K616" i="3" s="1"/>
  <c r="L613" i="3"/>
  <c r="E613" i="3" s="1"/>
  <c r="F613" i="3" s="1"/>
  <c r="AH619" i="3"/>
  <c r="AG616" i="3"/>
  <c r="Z611" i="3"/>
  <c r="AB614" i="3"/>
  <c r="AC614" i="3" s="1"/>
  <c r="AH614" i="3"/>
  <c r="AI614" i="3" s="1"/>
  <c r="AF613" i="3"/>
  <c r="G608" i="3"/>
  <c r="H608" i="3" s="1"/>
  <c r="R608" i="3"/>
  <c r="AE617" i="3"/>
  <c r="AD614" i="3"/>
  <c r="AE614" i="3" s="1"/>
  <c r="AF614" i="3" s="1"/>
  <c r="AB619" i="3"/>
  <c r="AA616" i="3"/>
  <c r="AK613" i="3"/>
  <c r="AL611" i="3"/>
  <c r="AJ610" i="3"/>
  <c r="AK610" i="3" s="1"/>
  <c r="AL610" i="3" s="1"/>
  <c r="J618" i="3"/>
  <c r="K621" i="3"/>
  <c r="Q613" i="3"/>
  <c r="P610" i="3"/>
  <c r="Q610" i="3" s="1"/>
  <c r="R611" i="3"/>
  <c r="G611" i="3" s="1"/>
  <c r="H611" i="3" s="1"/>
  <c r="E616" i="3" l="1"/>
  <c r="F616" i="3" s="1"/>
  <c r="L616" i="3"/>
  <c r="U610" i="3"/>
  <c r="C610" i="3"/>
  <c r="D610" i="3" s="1"/>
  <c r="X615" i="3"/>
  <c r="Z615" i="3" s="1"/>
  <c r="W612" i="3"/>
  <c r="X612" i="3" s="1"/>
  <c r="Z612" i="3" s="1"/>
  <c r="U613" i="3"/>
  <c r="C613" i="3" s="1"/>
  <c r="D613" i="3" s="1"/>
  <c r="S612" i="3"/>
  <c r="T612" i="3" s="1"/>
  <c r="T615" i="3"/>
  <c r="AB616" i="3"/>
  <c r="AC616" i="3" s="1"/>
  <c r="AH616" i="3"/>
  <c r="AI616" i="3" s="1"/>
  <c r="I617" i="3"/>
  <c r="L615" i="3"/>
  <c r="E615" i="3" s="1"/>
  <c r="F615" i="3" s="1"/>
  <c r="M616" i="3"/>
  <c r="N616" i="3" s="1"/>
  <c r="O616" i="3" s="1"/>
  <c r="A616" i="3" s="1"/>
  <c r="B616" i="3" s="1"/>
  <c r="N619" i="3"/>
  <c r="O617" i="3"/>
  <c r="A617" i="3" s="1"/>
  <c r="B617" i="3" s="1"/>
  <c r="V617" i="3"/>
  <c r="AF617" i="3" s="1"/>
  <c r="Y615" i="3"/>
  <c r="AI615" i="3"/>
  <c r="AC615" i="3"/>
  <c r="AH621" i="3"/>
  <c r="AG618" i="3"/>
  <c r="O615" i="3"/>
  <c r="A615" i="3" s="1"/>
  <c r="B615" i="3" s="1"/>
  <c r="AA618" i="3"/>
  <c r="AB621" i="3"/>
  <c r="P612" i="3"/>
  <c r="Q612" i="3" s="1"/>
  <c r="Q615" i="3"/>
  <c r="R613" i="3"/>
  <c r="G613" i="3" s="1"/>
  <c r="H613" i="3" s="1"/>
  <c r="AJ612" i="3"/>
  <c r="AK612" i="3" s="1"/>
  <c r="AL612" i="3" s="1"/>
  <c r="AL613" i="3"/>
  <c r="AK615" i="3"/>
  <c r="AE619" i="3"/>
  <c r="AD616" i="3"/>
  <c r="AE616" i="3" s="1"/>
  <c r="AF616" i="3" s="1"/>
  <c r="R610" i="3"/>
  <c r="G610" i="3"/>
  <c r="H610" i="3" s="1"/>
  <c r="J620" i="3"/>
  <c r="K623" i="3"/>
  <c r="AB618" i="3" l="1"/>
  <c r="AC618" i="3" s="1"/>
  <c r="AH618" i="3"/>
  <c r="AI618" i="3" s="1"/>
  <c r="AG620" i="3"/>
  <c r="AH623" i="3"/>
  <c r="M618" i="3"/>
  <c r="N618" i="3" s="1"/>
  <c r="O618" i="3" s="1"/>
  <c r="A618" i="3" s="1"/>
  <c r="B618" i="3" s="1"/>
  <c r="N621" i="3"/>
  <c r="C612" i="3"/>
  <c r="D612" i="3" s="1"/>
  <c r="U612" i="3"/>
  <c r="I619" i="3"/>
  <c r="K620" i="3" s="1"/>
  <c r="L620" i="3" s="1"/>
  <c r="L617" i="3"/>
  <c r="E617" i="3" s="1"/>
  <c r="F617" i="3" s="1"/>
  <c r="U615" i="3"/>
  <c r="C615" i="3" s="1"/>
  <c r="D615" i="3" s="1"/>
  <c r="S614" i="3"/>
  <c r="T614" i="3" s="1"/>
  <c r="T617" i="3"/>
  <c r="X617" i="3"/>
  <c r="Z617" i="3" s="1"/>
  <c r="W614" i="3"/>
  <c r="X614" i="3" s="1"/>
  <c r="Z614" i="3" s="1"/>
  <c r="V619" i="3"/>
  <c r="AF619" i="3" s="1"/>
  <c r="Y617" i="3"/>
  <c r="AI617" i="3"/>
  <c r="AC617" i="3"/>
  <c r="K618" i="3"/>
  <c r="AA620" i="3"/>
  <c r="AB623" i="3"/>
  <c r="J622" i="3"/>
  <c r="K625" i="3"/>
  <c r="AJ614" i="3"/>
  <c r="AK614" i="3" s="1"/>
  <c r="AL614" i="3" s="1"/>
  <c r="AK617" i="3"/>
  <c r="AL615" i="3"/>
  <c r="R612" i="3"/>
  <c r="G612" i="3"/>
  <c r="H612" i="3" s="1"/>
  <c r="AE621" i="3"/>
  <c r="AD618" i="3"/>
  <c r="AE618" i="3" s="1"/>
  <c r="AF618" i="3" s="1"/>
  <c r="Q617" i="3"/>
  <c r="R615" i="3"/>
  <c r="G615" i="3" s="1"/>
  <c r="H615" i="3" s="1"/>
  <c r="P614" i="3"/>
  <c r="Q614" i="3" s="1"/>
  <c r="C614" i="3" l="1"/>
  <c r="D614" i="3" s="1"/>
  <c r="U614" i="3"/>
  <c r="T619" i="3"/>
  <c r="S616" i="3"/>
  <c r="T616" i="3" s="1"/>
  <c r="U617" i="3"/>
  <c r="C617" i="3" s="1"/>
  <c r="D617" i="3" s="1"/>
  <c r="I621" i="3"/>
  <c r="O621" i="3" s="1"/>
  <c r="A621" i="3" s="1"/>
  <c r="B621" i="3" s="1"/>
  <c r="L619" i="3"/>
  <c r="E619" i="3" s="1"/>
  <c r="F619" i="3" s="1"/>
  <c r="M620" i="3"/>
  <c r="N620" i="3" s="1"/>
  <c r="O620" i="3" s="1"/>
  <c r="A620" i="3" s="1"/>
  <c r="B620" i="3" s="1"/>
  <c r="N623" i="3"/>
  <c r="L618" i="3"/>
  <c r="E618" i="3"/>
  <c r="F618" i="3" s="1"/>
  <c r="W616" i="3"/>
  <c r="X616" i="3" s="1"/>
  <c r="Z616" i="3" s="1"/>
  <c r="X619" i="3"/>
  <c r="Z619" i="3" s="1"/>
  <c r="AG622" i="3"/>
  <c r="AH625" i="3"/>
  <c r="AH620" i="3"/>
  <c r="AI620" i="3" s="1"/>
  <c r="E620" i="3"/>
  <c r="F620" i="3" s="1"/>
  <c r="O619" i="3"/>
  <c r="A619" i="3" s="1"/>
  <c r="B619" i="3" s="1"/>
  <c r="AB620" i="3"/>
  <c r="AC620" i="3" s="1"/>
  <c r="V621" i="3"/>
  <c r="Y619" i="3"/>
  <c r="AI619" i="3"/>
  <c r="AC619" i="3"/>
  <c r="AJ616" i="3"/>
  <c r="AK616" i="3" s="1"/>
  <c r="AL616" i="3" s="1"/>
  <c r="AL617" i="3"/>
  <c r="AK619" i="3"/>
  <c r="Q619" i="3"/>
  <c r="P616" i="3"/>
  <c r="Q616" i="3" s="1"/>
  <c r="R617" i="3"/>
  <c r="G617" i="3" s="1"/>
  <c r="H617" i="3" s="1"/>
  <c r="J624" i="3"/>
  <c r="K627" i="3"/>
  <c r="AB625" i="3"/>
  <c r="AA622" i="3"/>
  <c r="G614" i="3"/>
  <c r="H614" i="3" s="1"/>
  <c r="R614" i="3"/>
  <c r="AD620" i="3"/>
  <c r="AE620" i="3" s="1"/>
  <c r="AF620" i="3" s="1"/>
  <c r="AE623" i="3"/>
  <c r="I623" i="3" l="1"/>
  <c r="K624" i="3" s="1"/>
  <c r="L621" i="3"/>
  <c r="E621" i="3" s="1"/>
  <c r="F621" i="3" s="1"/>
  <c r="Y621" i="3"/>
  <c r="V623" i="3"/>
  <c r="AF623" i="3" s="1"/>
  <c r="AI621" i="3"/>
  <c r="AC621" i="3"/>
  <c r="T621" i="3"/>
  <c r="S618" i="3"/>
  <c r="T618" i="3" s="1"/>
  <c r="U619" i="3"/>
  <c r="C619" i="3" s="1"/>
  <c r="D619" i="3" s="1"/>
  <c r="AG624" i="3"/>
  <c r="AH627" i="3"/>
  <c r="C616" i="3"/>
  <c r="D616" i="3" s="1"/>
  <c r="U616" i="3"/>
  <c r="M622" i="3"/>
  <c r="N622" i="3" s="1"/>
  <c r="O622" i="3" s="1"/>
  <c r="A622" i="3" s="1"/>
  <c r="B622" i="3" s="1"/>
  <c r="N625" i="3"/>
  <c r="AH622" i="3"/>
  <c r="AI622" i="3" s="1"/>
  <c r="AB622" i="3"/>
  <c r="AC622" i="3" s="1"/>
  <c r="AF621" i="3"/>
  <c r="K622" i="3"/>
  <c r="X621" i="3"/>
  <c r="W618" i="3"/>
  <c r="X618" i="3" s="1"/>
  <c r="Z618" i="3" s="1"/>
  <c r="AD622" i="3"/>
  <c r="AE622" i="3" s="1"/>
  <c r="AF622" i="3" s="1"/>
  <c r="AE625" i="3"/>
  <c r="J626" i="3"/>
  <c r="K629" i="3"/>
  <c r="Q621" i="3"/>
  <c r="R619" i="3"/>
  <c r="G619" i="3" s="1"/>
  <c r="H619" i="3" s="1"/>
  <c r="P618" i="3"/>
  <c r="Q618" i="3" s="1"/>
  <c r="R616" i="3"/>
  <c r="G616" i="3"/>
  <c r="H616" i="3" s="1"/>
  <c r="AL619" i="3"/>
  <c r="AK621" i="3"/>
  <c r="AJ618" i="3"/>
  <c r="AK618" i="3" s="1"/>
  <c r="AL618" i="3" s="1"/>
  <c r="AA624" i="3"/>
  <c r="AB627" i="3"/>
  <c r="L624" i="3" l="1"/>
  <c r="E624" i="3"/>
  <c r="F624" i="3" s="1"/>
  <c r="X623" i="3"/>
  <c r="Z623" i="3" s="1"/>
  <c r="W620" i="3"/>
  <c r="X620" i="3" s="1"/>
  <c r="Z620" i="3" s="1"/>
  <c r="AH629" i="3"/>
  <c r="AG626" i="3"/>
  <c r="S620" i="3"/>
  <c r="T620" i="3" s="1"/>
  <c r="T623" i="3"/>
  <c r="U621" i="3"/>
  <c r="C621" i="3" s="1"/>
  <c r="D621" i="3" s="1"/>
  <c r="Y623" i="3"/>
  <c r="V625" i="3"/>
  <c r="AI623" i="3"/>
  <c r="AC623" i="3"/>
  <c r="M624" i="3"/>
  <c r="N624" i="3" s="1"/>
  <c r="O624" i="3" s="1"/>
  <c r="A624" i="3" s="1"/>
  <c r="B624" i="3" s="1"/>
  <c r="N627" i="3"/>
  <c r="C618" i="3"/>
  <c r="D618" i="3" s="1"/>
  <c r="U618" i="3"/>
  <c r="I625" i="3"/>
  <c r="L623" i="3"/>
  <c r="E623" i="3" s="1"/>
  <c r="F623" i="3" s="1"/>
  <c r="L622" i="3"/>
  <c r="E622" i="3"/>
  <c r="F622" i="3" s="1"/>
  <c r="K626" i="3"/>
  <c r="L626" i="3" s="1"/>
  <c r="O623" i="3"/>
  <c r="A623" i="3" s="1"/>
  <c r="B623" i="3" s="1"/>
  <c r="Z621" i="3"/>
  <c r="AB624" i="3"/>
  <c r="AC624" i="3" s="1"/>
  <c r="AH624" i="3"/>
  <c r="AI624" i="3" s="1"/>
  <c r="G618" i="3"/>
  <c r="H618" i="3" s="1"/>
  <c r="R618" i="3"/>
  <c r="K631" i="3"/>
  <c r="J628" i="3"/>
  <c r="AA626" i="3"/>
  <c r="AB626" i="3" s="1"/>
  <c r="AC626" i="3" s="1"/>
  <c r="AB629" i="3"/>
  <c r="AJ620" i="3"/>
  <c r="AK620" i="3" s="1"/>
  <c r="AL620" i="3" s="1"/>
  <c r="AL621" i="3"/>
  <c r="AK623" i="3"/>
  <c r="R621" i="3"/>
  <c r="G621" i="3" s="1"/>
  <c r="H621" i="3" s="1"/>
  <c r="P620" i="3"/>
  <c r="Q620" i="3" s="1"/>
  <c r="Q623" i="3"/>
  <c r="AD624" i="3"/>
  <c r="AE624" i="3" s="1"/>
  <c r="AF624" i="3" s="1"/>
  <c r="AE627" i="3"/>
  <c r="E626" i="3" l="1"/>
  <c r="F626" i="3" s="1"/>
  <c r="V627" i="3"/>
  <c r="Y625" i="3"/>
  <c r="AI625" i="3"/>
  <c r="AC625" i="3"/>
  <c r="C620" i="3"/>
  <c r="D620" i="3" s="1"/>
  <c r="U620" i="3"/>
  <c r="I627" i="3"/>
  <c r="K628" i="3" s="1"/>
  <c r="L625" i="3"/>
  <c r="E625" i="3" s="1"/>
  <c r="F625" i="3" s="1"/>
  <c r="M626" i="3"/>
  <c r="N626" i="3" s="1"/>
  <c r="O626" i="3" s="1"/>
  <c r="A626" i="3" s="1"/>
  <c r="B626" i="3" s="1"/>
  <c r="N629" i="3"/>
  <c r="U623" i="3"/>
  <c r="C623" i="3" s="1"/>
  <c r="D623" i="3" s="1"/>
  <c r="S622" i="3"/>
  <c r="T622" i="3" s="1"/>
  <c r="T625" i="3"/>
  <c r="AH631" i="3"/>
  <c r="AG628" i="3"/>
  <c r="W622" i="3"/>
  <c r="X622" i="3" s="1"/>
  <c r="Z622" i="3" s="1"/>
  <c r="X625" i="3"/>
  <c r="Z625" i="3" s="1"/>
  <c r="AF625" i="3"/>
  <c r="O625" i="3"/>
  <c r="A625" i="3" s="1"/>
  <c r="B625" i="3" s="1"/>
  <c r="AH626" i="3"/>
  <c r="AI626" i="3" s="1"/>
  <c r="Q625" i="3"/>
  <c r="R623" i="3"/>
  <c r="G623" i="3" s="1"/>
  <c r="H623" i="3" s="1"/>
  <c r="P622" i="3"/>
  <c r="Q622" i="3" s="1"/>
  <c r="AJ622" i="3"/>
  <c r="AK622" i="3" s="1"/>
  <c r="AL622" i="3" s="1"/>
  <c r="AL623" i="3"/>
  <c r="AK625" i="3"/>
  <c r="K633" i="3"/>
  <c r="J630" i="3"/>
  <c r="AD626" i="3"/>
  <c r="AE626" i="3" s="1"/>
  <c r="AF626" i="3" s="1"/>
  <c r="AE629" i="3"/>
  <c r="G620" i="3"/>
  <c r="H620" i="3" s="1"/>
  <c r="R620" i="3"/>
  <c r="AA628" i="3"/>
  <c r="AB631" i="3"/>
  <c r="L628" i="3" l="1"/>
  <c r="E628" i="3"/>
  <c r="F628" i="3" s="1"/>
  <c r="Y627" i="3"/>
  <c r="V629" i="3"/>
  <c r="AF629" i="3" s="1"/>
  <c r="AI627" i="3"/>
  <c r="AC627" i="3"/>
  <c r="U622" i="3"/>
  <c r="C622" i="3"/>
  <c r="D622" i="3" s="1"/>
  <c r="U625" i="3"/>
  <c r="C625" i="3" s="1"/>
  <c r="D625" i="3" s="1"/>
  <c r="S624" i="3"/>
  <c r="T624" i="3" s="1"/>
  <c r="T627" i="3"/>
  <c r="AB628" i="3"/>
  <c r="AC628" i="3" s="1"/>
  <c r="AH628" i="3"/>
  <c r="AI628" i="3" s="1"/>
  <c r="O627" i="3"/>
  <c r="A627" i="3" s="1"/>
  <c r="B627" i="3" s="1"/>
  <c r="AF627" i="3"/>
  <c r="X627" i="3"/>
  <c r="W624" i="3"/>
  <c r="X624" i="3" s="1"/>
  <c r="Z624" i="3" s="1"/>
  <c r="AH633" i="3"/>
  <c r="AG630" i="3"/>
  <c r="M628" i="3"/>
  <c r="N628" i="3" s="1"/>
  <c r="O628" i="3" s="1"/>
  <c r="A628" i="3" s="1"/>
  <c r="B628" i="3" s="1"/>
  <c r="N631" i="3"/>
  <c r="I629" i="3"/>
  <c r="K630" i="3" s="1"/>
  <c r="L627" i="3"/>
  <c r="E627" i="3" s="1"/>
  <c r="F627" i="3" s="1"/>
  <c r="AL625" i="3"/>
  <c r="AK627" i="3"/>
  <c r="AJ624" i="3"/>
  <c r="AK624" i="3" s="1"/>
  <c r="AL624" i="3" s="1"/>
  <c r="R625" i="3"/>
  <c r="G625" i="3" s="1"/>
  <c r="H625" i="3" s="1"/>
  <c r="Q627" i="3"/>
  <c r="P624" i="3"/>
  <c r="Q624" i="3" s="1"/>
  <c r="K635" i="3"/>
  <c r="J632" i="3"/>
  <c r="AB633" i="3"/>
  <c r="AA630" i="3"/>
  <c r="G622" i="3"/>
  <c r="H622" i="3" s="1"/>
  <c r="R622" i="3"/>
  <c r="AD628" i="3"/>
  <c r="AE628" i="3" s="1"/>
  <c r="AF628" i="3" s="1"/>
  <c r="AE631" i="3"/>
  <c r="AH630" i="3" l="1"/>
  <c r="AI630" i="3" s="1"/>
  <c r="E630" i="3"/>
  <c r="F630" i="3" s="1"/>
  <c r="L630" i="3"/>
  <c r="X629" i="3"/>
  <c r="Z629" i="3" s="1"/>
  <c r="W626" i="3"/>
  <c r="X626" i="3" s="1"/>
  <c r="Z626" i="3" s="1"/>
  <c r="C624" i="3"/>
  <c r="D624" i="3" s="1"/>
  <c r="U624" i="3"/>
  <c r="M630" i="3"/>
  <c r="N630" i="3" s="1"/>
  <c r="O630" i="3" s="1"/>
  <c r="A630" i="3" s="1"/>
  <c r="B630" i="3" s="1"/>
  <c r="N633" i="3"/>
  <c r="S626" i="3"/>
  <c r="T626" i="3" s="1"/>
  <c r="U627" i="3"/>
  <c r="C627" i="3" s="1"/>
  <c r="D627" i="3" s="1"/>
  <c r="T629" i="3"/>
  <c r="Y629" i="3"/>
  <c r="V631" i="3"/>
  <c r="AC629" i="3"/>
  <c r="AI629" i="3"/>
  <c r="AB630" i="3"/>
  <c r="AC630" i="3" s="1"/>
  <c r="O629" i="3"/>
  <c r="A629" i="3" s="1"/>
  <c r="B629" i="3" s="1"/>
  <c r="I631" i="3"/>
  <c r="O631" i="3" s="1"/>
  <c r="A631" i="3" s="1"/>
  <c r="B631" i="3" s="1"/>
  <c r="L629" i="3"/>
  <c r="E629" i="3" s="1"/>
  <c r="F629" i="3" s="1"/>
  <c r="AG632" i="3"/>
  <c r="AH635" i="3"/>
  <c r="Z627" i="3"/>
  <c r="AA632" i="3"/>
  <c r="AB635" i="3"/>
  <c r="K637" i="3"/>
  <c r="J634" i="3"/>
  <c r="Q629" i="3"/>
  <c r="R627" i="3"/>
  <c r="G627" i="3" s="1"/>
  <c r="H627" i="3" s="1"/>
  <c r="P626" i="3"/>
  <c r="Q626" i="3" s="1"/>
  <c r="AK629" i="3"/>
  <c r="AL627" i="3"/>
  <c r="AJ626" i="3"/>
  <c r="AK626" i="3" s="1"/>
  <c r="AL626" i="3" s="1"/>
  <c r="AE633" i="3"/>
  <c r="AD630" i="3"/>
  <c r="AE630" i="3" s="1"/>
  <c r="AF630" i="3" s="1"/>
  <c r="G624" i="3"/>
  <c r="H624" i="3" s="1"/>
  <c r="R624" i="3"/>
  <c r="AG634" i="3" l="1"/>
  <c r="AH637" i="3"/>
  <c r="I633" i="3"/>
  <c r="K634" i="3" s="1"/>
  <c r="L631" i="3"/>
  <c r="E631" i="3" s="1"/>
  <c r="F631" i="3" s="1"/>
  <c r="N635" i="3"/>
  <c r="M632" i="3"/>
  <c r="N632" i="3" s="1"/>
  <c r="O632" i="3" s="1"/>
  <c r="A632" i="3" s="1"/>
  <c r="B632" i="3" s="1"/>
  <c r="O633" i="3"/>
  <c r="A633" i="3" s="1"/>
  <c r="B633" i="3" s="1"/>
  <c r="Y631" i="3"/>
  <c r="V633" i="3"/>
  <c r="AC631" i="3"/>
  <c r="AI631" i="3"/>
  <c r="U626" i="3"/>
  <c r="C626" i="3"/>
  <c r="D626" i="3" s="1"/>
  <c r="X631" i="3"/>
  <c r="W628" i="3"/>
  <c r="X628" i="3" s="1"/>
  <c r="Z628" i="3" s="1"/>
  <c r="K632" i="3"/>
  <c r="AF631" i="3"/>
  <c r="AB632" i="3"/>
  <c r="AC632" i="3" s="1"/>
  <c r="AH632" i="3"/>
  <c r="AI632" i="3" s="1"/>
  <c r="T631" i="3"/>
  <c r="S628" i="3"/>
  <c r="T628" i="3" s="1"/>
  <c r="U629" i="3"/>
  <c r="C629" i="3" s="1"/>
  <c r="D629" i="3" s="1"/>
  <c r="AA634" i="3"/>
  <c r="AB634" i="3" s="1"/>
  <c r="AC634" i="3" s="1"/>
  <c r="AB637" i="3"/>
  <c r="AE635" i="3"/>
  <c r="AF633" i="3"/>
  <c r="AD632" i="3"/>
  <c r="AE632" i="3" s="1"/>
  <c r="AF632" i="3" s="1"/>
  <c r="G626" i="3"/>
  <c r="H626" i="3" s="1"/>
  <c r="R626" i="3"/>
  <c r="R629" i="3"/>
  <c r="G629" i="3" s="1"/>
  <c r="H629" i="3" s="1"/>
  <c r="P628" i="3"/>
  <c r="Q628" i="3" s="1"/>
  <c r="Q631" i="3"/>
  <c r="AK631" i="3"/>
  <c r="AJ628" i="3"/>
  <c r="AK628" i="3" s="1"/>
  <c r="AL628" i="3" s="1"/>
  <c r="AL629" i="3"/>
  <c r="K639" i="3"/>
  <c r="J636" i="3"/>
  <c r="L634" i="3" l="1"/>
  <c r="E634" i="3"/>
  <c r="F634" i="3" s="1"/>
  <c r="E632" i="3"/>
  <c r="F632" i="3" s="1"/>
  <c r="L632" i="3"/>
  <c r="V635" i="3"/>
  <c r="Y633" i="3"/>
  <c r="AC633" i="3"/>
  <c r="AI633" i="3"/>
  <c r="M634" i="3"/>
  <c r="N634" i="3" s="1"/>
  <c r="O634" i="3" s="1"/>
  <c r="A634" i="3" s="1"/>
  <c r="B634" i="3" s="1"/>
  <c r="N637" i="3"/>
  <c r="T633" i="3"/>
  <c r="U631" i="3"/>
  <c r="C631" i="3" s="1"/>
  <c r="D631" i="3" s="1"/>
  <c r="S630" i="3"/>
  <c r="T630" i="3" s="1"/>
  <c r="AG636" i="3"/>
  <c r="AH636" i="3" s="1"/>
  <c r="AI636" i="3" s="1"/>
  <c r="AH639" i="3"/>
  <c r="C628" i="3"/>
  <c r="D628" i="3" s="1"/>
  <c r="U628" i="3"/>
  <c r="X633" i="3"/>
  <c r="Z633" i="3" s="1"/>
  <c r="W630" i="3"/>
  <c r="X630" i="3" s="1"/>
  <c r="Z630" i="3" s="1"/>
  <c r="I635" i="3"/>
  <c r="K636" i="3" s="1"/>
  <c r="L633" i="3"/>
  <c r="E633" i="3" s="1"/>
  <c r="F633" i="3" s="1"/>
  <c r="AH634" i="3"/>
  <c r="AI634" i="3" s="1"/>
  <c r="Z631" i="3"/>
  <c r="AK633" i="3"/>
  <c r="AL631" i="3"/>
  <c r="AJ630" i="3"/>
  <c r="AK630" i="3" s="1"/>
  <c r="AL630" i="3" s="1"/>
  <c r="K641" i="3"/>
  <c r="J638" i="3"/>
  <c r="G628" i="3"/>
  <c r="H628" i="3" s="1"/>
  <c r="R628" i="3"/>
  <c r="AA636" i="3"/>
  <c r="AB636" i="3" s="1"/>
  <c r="AC636" i="3" s="1"/>
  <c r="AB639" i="3"/>
  <c r="Q633" i="3"/>
  <c r="R631" i="3"/>
  <c r="G631" i="3" s="1"/>
  <c r="H631" i="3" s="1"/>
  <c r="P630" i="3"/>
  <c r="Q630" i="3" s="1"/>
  <c r="AD634" i="3"/>
  <c r="AE634" i="3" s="1"/>
  <c r="AF634" i="3" s="1"/>
  <c r="AE637" i="3"/>
  <c r="AF635" i="3"/>
  <c r="E636" i="3" l="1"/>
  <c r="F636" i="3" s="1"/>
  <c r="L636" i="3"/>
  <c r="O635" i="3"/>
  <c r="A635" i="3" s="1"/>
  <c r="B635" i="3" s="1"/>
  <c r="I637" i="3"/>
  <c r="K638" i="3" s="1"/>
  <c r="E638" i="3" s="1"/>
  <c r="F638" i="3" s="1"/>
  <c r="L635" i="3"/>
  <c r="E635" i="3" s="1"/>
  <c r="F635" i="3" s="1"/>
  <c r="U630" i="3"/>
  <c r="C630" i="3"/>
  <c r="D630" i="3" s="1"/>
  <c r="O637" i="3"/>
  <c r="A637" i="3" s="1"/>
  <c r="B637" i="3" s="1"/>
  <c r="N639" i="3"/>
  <c r="M636" i="3"/>
  <c r="N636" i="3" s="1"/>
  <c r="O636" i="3" s="1"/>
  <c r="A636" i="3" s="1"/>
  <c r="B636" i="3" s="1"/>
  <c r="X635" i="3"/>
  <c r="Z635" i="3" s="1"/>
  <c r="W632" i="3"/>
  <c r="X632" i="3" s="1"/>
  <c r="Z632" i="3" s="1"/>
  <c r="AH641" i="3"/>
  <c r="AG638" i="3"/>
  <c r="S632" i="3"/>
  <c r="T632" i="3" s="1"/>
  <c r="U633" i="3"/>
  <c r="C633" i="3" s="1"/>
  <c r="D633" i="3" s="1"/>
  <c r="T635" i="3"/>
  <c r="Y635" i="3"/>
  <c r="V637" i="3"/>
  <c r="AI635" i="3"/>
  <c r="AC635" i="3"/>
  <c r="K643" i="3"/>
  <c r="J640" i="3"/>
  <c r="AD636" i="3"/>
  <c r="AE636" i="3" s="1"/>
  <c r="AF636" i="3" s="1"/>
  <c r="AE639" i="3"/>
  <c r="P632" i="3"/>
  <c r="Q632" i="3" s="1"/>
  <c r="R633" i="3"/>
  <c r="G633" i="3" s="1"/>
  <c r="H633" i="3" s="1"/>
  <c r="Q635" i="3"/>
  <c r="AA638" i="3"/>
  <c r="AB641" i="3"/>
  <c r="AJ632" i="3"/>
  <c r="AK632" i="3" s="1"/>
  <c r="AL632" i="3" s="1"/>
  <c r="AK635" i="3"/>
  <c r="AL633" i="3"/>
  <c r="G630" i="3"/>
  <c r="H630" i="3" s="1"/>
  <c r="R630" i="3"/>
  <c r="AH638" i="3" l="1"/>
  <c r="AI638" i="3" s="1"/>
  <c r="W634" i="3"/>
  <c r="X634" i="3" s="1"/>
  <c r="Z634" i="3" s="1"/>
  <c r="X637" i="3"/>
  <c r="V639" i="3"/>
  <c r="AF639" i="3" s="1"/>
  <c r="Y637" i="3"/>
  <c r="AC637" i="3"/>
  <c r="Z637" i="3"/>
  <c r="AI637" i="3"/>
  <c r="U632" i="3"/>
  <c r="C632" i="3"/>
  <c r="D632" i="3" s="1"/>
  <c r="I639" i="3"/>
  <c r="L637" i="3"/>
  <c r="E637" i="3" s="1"/>
  <c r="F637" i="3" s="1"/>
  <c r="AH643" i="3"/>
  <c r="AG640" i="3"/>
  <c r="N641" i="3"/>
  <c r="M638" i="3"/>
  <c r="N638" i="3" s="1"/>
  <c r="O638" i="3" s="1"/>
  <c r="A638" i="3" s="1"/>
  <c r="B638" i="3" s="1"/>
  <c r="O639" i="3"/>
  <c r="A639" i="3" s="1"/>
  <c r="B639" i="3" s="1"/>
  <c r="U635" i="3"/>
  <c r="C635" i="3" s="1"/>
  <c r="D635" i="3" s="1"/>
  <c r="T637" i="3"/>
  <c r="S634" i="3"/>
  <c r="T634" i="3" s="1"/>
  <c r="L638" i="3"/>
  <c r="AB638" i="3"/>
  <c r="AC638" i="3" s="1"/>
  <c r="AF637" i="3"/>
  <c r="K640" i="3"/>
  <c r="E640" i="3" s="1"/>
  <c r="F640" i="3" s="1"/>
  <c r="J642" i="3"/>
  <c r="K645" i="3"/>
  <c r="P634" i="3"/>
  <c r="Q634" i="3" s="1"/>
  <c r="Q637" i="3"/>
  <c r="R635" i="3"/>
  <c r="G635" i="3" s="1"/>
  <c r="H635" i="3" s="1"/>
  <c r="AD638" i="3"/>
  <c r="AE638" i="3" s="1"/>
  <c r="AF638" i="3" s="1"/>
  <c r="AE641" i="3"/>
  <c r="AK637" i="3"/>
  <c r="AL635" i="3"/>
  <c r="AJ634" i="3"/>
  <c r="AK634" i="3" s="1"/>
  <c r="AL634" i="3" s="1"/>
  <c r="AA640" i="3"/>
  <c r="AB643" i="3"/>
  <c r="G632" i="3"/>
  <c r="H632" i="3" s="1"/>
  <c r="R632" i="3"/>
  <c r="AB640" i="3" l="1"/>
  <c r="AC640" i="3" s="1"/>
  <c r="AH640" i="3"/>
  <c r="AI640" i="3" s="1"/>
  <c r="AH645" i="3"/>
  <c r="AG642" i="3"/>
  <c r="I641" i="3"/>
  <c r="O641" i="3" s="1"/>
  <c r="A641" i="3" s="1"/>
  <c r="B641" i="3" s="1"/>
  <c r="L639" i="3"/>
  <c r="E639" i="3" s="1"/>
  <c r="F639" i="3" s="1"/>
  <c r="W636" i="3"/>
  <c r="X636" i="3" s="1"/>
  <c r="Z636" i="3" s="1"/>
  <c r="X639" i="3"/>
  <c r="S636" i="3"/>
  <c r="T636" i="3" s="1"/>
  <c r="U637" i="3"/>
  <c r="C637" i="3" s="1"/>
  <c r="D637" i="3" s="1"/>
  <c r="T639" i="3"/>
  <c r="N643" i="3"/>
  <c r="M640" i="3"/>
  <c r="N640" i="3" s="1"/>
  <c r="O640" i="3" s="1"/>
  <c r="A640" i="3" s="1"/>
  <c r="B640" i="3" s="1"/>
  <c r="V641" i="3"/>
  <c r="Y639" i="3"/>
  <c r="AI639" i="3"/>
  <c r="AC639" i="3"/>
  <c r="L640" i="3"/>
  <c r="C634" i="3"/>
  <c r="D634" i="3" s="1"/>
  <c r="U634" i="3"/>
  <c r="AB645" i="3"/>
  <c r="AA642" i="3"/>
  <c r="R634" i="3"/>
  <c r="G634" i="3"/>
  <c r="H634" i="3" s="1"/>
  <c r="AJ636" i="3"/>
  <c r="AK636" i="3" s="1"/>
  <c r="AL636" i="3" s="1"/>
  <c r="AL637" i="3"/>
  <c r="AK639" i="3"/>
  <c r="AE643" i="3"/>
  <c r="AD640" i="3"/>
  <c r="AE640" i="3" s="1"/>
  <c r="AF640" i="3" s="1"/>
  <c r="P636" i="3"/>
  <c r="Q636" i="3" s="1"/>
  <c r="Q639" i="3"/>
  <c r="R637" i="3"/>
  <c r="G637" i="3" s="1"/>
  <c r="H637" i="3" s="1"/>
  <c r="K647" i="3"/>
  <c r="J644" i="3"/>
  <c r="K642" i="3" l="1"/>
  <c r="W638" i="3"/>
  <c r="X638" i="3" s="1"/>
  <c r="Z638" i="3" s="1"/>
  <c r="X641" i="3"/>
  <c r="Z641" i="3" s="1"/>
  <c r="AG644" i="3"/>
  <c r="AH647" i="3"/>
  <c r="Z639" i="3"/>
  <c r="Y641" i="3"/>
  <c r="V643" i="3"/>
  <c r="AC641" i="3"/>
  <c r="AI641" i="3"/>
  <c r="U639" i="3"/>
  <c r="C639" i="3" s="1"/>
  <c r="D639" i="3" s="1"/>
  <c r="T641" i="3"/>
  <c r="S638" i="3"/>
  <c r="T638" i="3" s="1"/>
  <c r="M642" i="3"/>
  <c r="N642" i="3" s="1"/>
  <c r="O642" i="3" s="1"/>
  <c r="A642" i="3" s="1"/>
  <c r="B642" i="3" s="1"/>
  <c r="N645" i="3"/>
  <c r="C636" i="3"/>
  <c r="D636" i="3" s="1"/>
  <c r="U636" i="3"/>
  <c r="I643" i="3"/>
  <c r="L641" i="3"/>
  <c r="E641" i="3" s="1"/>
  <c r="F641" i="3" s="1"/>
  <c r="AH642" i="3"/>
  <c r="AI642" i="3" s="1"/>
  <c r="AF641" i="3"/>
  <c r="AB642" i="3"/>
  <c r="AC642" i="3" s="1"/>
  <c r="AA644" i="3"/>
  <c r="AB647" i="3"/>
  <c r="J646" i="3"/>
  <c r="K649" i="3"/>
  <c r="G636" i="3"/>
  <c r="H636" i="3" s="1"/>
  <c r="R636" i="3"/>
  <c r="AK641" i="3"/>
  <c r="AJ638" i="3"/>
  <c r="AK638" i="3" s="1"/>
  <c r="AL638" i="3" s="1"/>
  <c r="AL639" i="3"/>
  <c r="P638" i="3"/>
  <c r="Q638" i="3" s="1"/>
  <c r="Q641" i="3"/>
  <c r="R639" i="3"/>
  <c r="G639" i="3" s="1"/>
  <c r="H639" i="3" s="1"/>
  <c r="AE645" i="3"/>
  <c r="AD642" i="3"/>
  <c r="AE642" i="3" s="1"/>
  <c r="AF642" i="3" s="1"/>
  <c r="E642" i="3" l="1"/>
  <c r="F642" i="3" s="1"/>
  <c r="L642" i="3"/>
  <c r="I645" i="3"/>
  <c r="K646" i="3" s="1"/>
  <c r="L643" i="3"/>
  <c r="E643" i="3" s="1"/>
  <c r="F643" i="3" s="1"/>
  <c r="Y643" i="3"/>
  <c r="V645" i="3"/>
  <c r="AI643" i="3"/>
  <c r="AC643" i="3"/>
  <c r="AH649" i="3"/>
  <c r="AG646" i="3"/>
  <c r="M644" i="3"/>
  <c r="N644" i="3" s="1"/>
  <c r="O644" i="3" s="1"/>
  <c r="A644" i="3" s="1"/>
  <c r="B644" i="3" s="1"/>
  <c r="N647" i="3"/>
  <c r="U641" i="3"/>
  <c r="C641" i="3" s="1"/>
  <c r="D641" i="3" s="1"/>
  <c r="T643" i="3"/>
  <c r="S640" i="3"/>
  <c r="T640" i="3" s="1"/>
  <c r="X643" i="3"/>
  <c r="W640" i="3"/>
  <c r="X640" i="3" s="1"/>
  <c r="Z640" i="3" s="1"/>
  <c r="U638" i="3"/>
  <c r="C638" i="3"/>
  <c r="D638" i="3" s="1"/>
  <c r="AF643" i="3"/>
  <c r="AB644" i="3"/>
  <c r="AC644" i="3" s="1"/>
  <c r="K644" i="3"/>
  <c r="AH644" i="3"/>
  <c r="AI644" i="3" s="1"/>
  <c r="O643" i="3"/>
  <c r="A643" i="3" s="1"/>
  <c r="B643" i="3" s="1"/>
  <c r="AD644" i="3"/>
  <c r="AE644" i="3" s="1"/>
  <c r="AF644" i="3" s="1"/>
  <c r="AE647" i="3"/>
  <c r="AF645" i="3"/>
  <c r="R638" i="3"/>
  <c r="G638" i="3"/>
  <c r="H638" i="3" s="1"/>
  <c r="K651" i="3"/>
  <c r="J648" i="3"/>
  <c r="P640" i="3"/>
  <c r="Q640" i="3" s="1"/>
  <c r="Q643" i="3"/>
  <c r="R641" i="3"/>
  <c r="G641" i="3" s="1"/>
  <c r="H641" i="3" s="1"/>
  <c r="AB649" i="3"/>
  <c r="AA646" i="3"/>
  <c r="AB646" i="3" s="1"/>
  <c r="AC646" i="3" s="1"/>
  <c r="AJ640" i="3"/>
  <c r="AK640" i="3" s="1"/>
  <c r="AL640" i="3" s="1"/>
  <c r="AL641" i="3"/>
  <c r="AK643" i="3"/>
  <c r="E646" i="3" l="1"/>
  <c r="F646" i="3" s="1"/>
  <c r="L646" i="3"/>
  <c r="AH646" i="3"/>
  <c r="AI646" i="3" s="1"/>
  <c r="X645" i="3"/>
  <c r="W642" i="3"/>
  <c r="X642" i="3" s="1"/>
  <c r="Z642" i="3" s="1"/>
  <c r="AG648" i="3"/>
  <c r="AH651" i="3"/>
  <c r="T645" i="3"/>
  <c r="U643" i="3"/>
  <c r="C643" i="3" s="1"/>
  <c r="D643" i="3" s="1"/>
  <c r="S642" i="3"/>
  <c r="T642" i="3" s="1"/>
  <c r="Z643" i="3"/>
  <c r="M646" i="3"/>
  <c r="N646" i="3" s="1"/>
  <c r="O646" i="3" s="1"/>
  <c r="A646" i="3" s="1"/>
  <c r="B646" i="3" s="1"/>
  <c r="N649" i="3"/>
  <c r="I647" i="3"/>
  <c r="O647" i="3" s="1"/>
  <c r="A647" i="3" s="1"/>
  <c r="B647" i="3" s="1"/>
  <c r="L645" i="3"/>
  <c r="E645" i="3" s="1"/>
  <c r="F645" i="3" s="1"/>
  <c r="L644" i="3"/>
  <c r="E644" i="3"/>
  <c r="F644" i="3" s="1"/>
  <c r="C640" i="3"/>
  <c r="D640" i="3" s="1"/>
  <c r="U640" i="3"/>
  <c r="V647" i="3"/>
  <c r="AF647" i="3" s="1"/>
  <c r="Y645" i="3"/>
  <c r="AI645" i="3"/>
  <c r="AC645" i="3"/>
  <c r="Z645" i="3"/>
  <c r="K648" i="3"/>
  <c r="E648" i="3" s="1"/>
  <c r="F648" i="3" s="1"/>
  <c r="O645" i="3"/>
  <c r="A645" i="3" s="1"/>
  <c r="B645" i="3" s="1"/>
  <c r="G640" i="3"/>
  <c r="H640" i="3" s="1"/>
  <c r="R640" i="3"/>
  <c r="AA648" i="3"/>
  <c r="AB651" i="3"/>
  <c r="P642" i="3"/>
  <c r="Q642" i="3" s="1"/>
  <c r="Q645" i="3"/>
  <c r="R643" i="3"/>
  <c r="G643" i="3" s="1"/>
  <c r="H643" i="3" s="1"/>
  <c r="K653" i="3"/>
  <c r="J650" i="3"/>
  <c r="AD646" i="3"/>
  <c r="AE646" i="3" s="1"/>
  <c r="AF646" i="3" s="1"/>
  <c r="AE649" i="3"/>
  <c r="AJ642" i="3"/>
  <c r="AK642" i="3" s="1"/>
  <c r="AL642" i="3" s="1"/>
  <c r="AK645" i="3"/>
  <c r="AL643" i="3"/>
  <c r="AB648" i="3" l="1"/>
  <c r="AC648" i="3" s="1"/>
  <c r="L648" i="3"/>
  <c r="Y647" i="3"/>
  <c r="V649" i="3"/>
  <c r="AF649" i="3" s="1"/>
  <c r="AI647" i="3"/>
  <c r="AC647" i="3"/>
  <c r="M648" i="3"/>
  <c r="N648" i="3" s="1"/>
  <c r="O648" i="3" s="1"/>
  <c r="A648" i="3" s="1"/>
  <c r="B648" i="3" s="1"/>
  <c r="N651" i="3"/>
  <c r="U642" i="3"/>
  <c r="C642" i="3"/>
  <c r="D642" i="3" s="1"/>
  <c r="AG650" i="3"/>
  <c r="AH653" i="3"/>
  <c r="I649" i="3"/>
  <c r="O649" i="3" s="1"/>
  <c r="A649" i="3" s="1"/>
  <c r="B649" i="3" s="1"/>
  <c r="L647" i="3"/>
  <c r="E647" i="3" s="1"/>
  <c r="F647" i="3" s="1"/>
  <c r="X647" i="3"/>
  <c r="W644" i="3"/>
  <c r="X644" i="3" s="1"/>
  <c r="Z644" i="3" s="1"/>
  <c r="AH648" i="3"/>
  <c r="AI648" i="3" s="1"/>
  <c r="T647" i="3"/>
  <c r="U645" i="3"/>
  <c r="C645" i="3" s="1"/>
  <c r="D645" i="3" s="1"/>
  <c r="S644" i="3"/>
  <c r="T644" i="3" s="1"/>
  <c r="K650" i="3"/>
  <c r="L650" i="3" s="1"/>
  <c r="AD648" i="3"/>
  <c r="AE648" i="3" s="1"/>
  <c r="AF648" i="3" s="1"/>
  <c r="AE651" i="3"/>
  <c r="K655" i="3"/>
  <c r="J652" i="3"/>
  <c r="G642" i="3"/>
  <c r="H642" i="3" s="1"/>
  <c r="R642" i="3"/>
  <c r="Q647" i="3"/>
  <c r="R645" i="3"/>
  <c r="G645" i="3" s="1"/>
  <c r="H645" i="3" s="1"/>
  <c r="P644" i="3"/>
  <c r="Q644" i="3" s="1"/>
  <c r="AK647" i="3"/>
  <c r="AL645" i="3"/>
  <c r="AJ644" i="3"/>
  <c r="AK644" i="3" s="1"/>
  <c r="AL644" i="3" s="1"/>
  <c r="AB653" i="3"/>
  <c r="AA650" i="3"/>
  <c r="AB650" i="3" l="1"/>
  <c r="AC650" i="3" s="1"/>
  <c r="E650" i="3"/>
  <c r="F650" i="3" s="1"/>
  <c r="X649" i="3"/>
  <c r="W646" i="3"/>
  <c r="X646" i="3" s="1"/>
  <c r="Z646" i="3" s="1"/>
  <c r="U644" i="3"/>
  <c r="C644" i="3"/>
  <c r="D644" i="3" s="1"/>
  <c r="AH655" i="3"/>
  <c r="AG652" i="3"/>
  <c r="I651" i="3"/>
  <c r="O651" i="3" s="1"/>
  <c r="A651" i="3" s="1"/>
  <c r="B651" i="3" s="1"/>
  <c r="L649" i="3"/>
  <c r="E649" i="3" s="1"/>
  <c r="F649" i="3" s="1"/>
  <c r="Y649" i="3"/>
  <c r="V651" i="3"/>
  <c r="AF651" i="3" s="1"/>
  <c r="AI649" i="3"/>
  <c r="AC649" i="3"/>
  <c r="Z649" i="3"/>
  <c r="U647" i="3"/>
  <c r="C647" i="3" s="1"/>
  <c r="D647" i="3" s="1"/>
  <c r="S646" i="3"/>
  <c r="T646" i="3" s="1"/>
  <c r="T649" i="3"/>
  <c r="M650" i="3"/>
  <c r="N650" i="3" s="1"/>
  <c r="O650" i="3" s="1"/>
  <c r="A650" i="3" s="1"/>
  <c r="B650" i="3" s="1"/>
  <c r="N653" i="3"/>
  <c r="AH650" i="3"/>
  <c r="AI650" i="3" s="1"/>
  <c r="Z647" i="3"/>
  <c r="K657" i="3"/>
  <c r="J654" i="3"/>
  <c r="AA652" i="3"/>
  <c r="AB655" i="3"/>
  <c r="P646" i="3"/>
  <c r="Q646" i="3" s="1"/>
  <c r="Q649" i="3"/>
  <c r="R647" i="3"/>
  <c r="G647" i="3" s="1"/>
  <c r="H647" i="3" s="1"/>
  <c r="AJ646" i="3"/>
  <c r="AK646" i="3" s="1"/>
  <c r="AL646" i="3" s="1"/>
  <c r="AL647" i="3"/>
  <c r="AK649" i="3"/>
  <c r="G644" i="3"/>
  <c r="H644" i="3" s="1"/>
  <c r="R644" i="3"/>
  <c r="AD650" i="3"/>
  <c r="AE650" i="3" s="1"/>
  <c r="AF650" i="3" s="1"/>
  <c r="AE653" i="3"/>
  <c r="K652" i="3" l="1"/>
  <c r="L652" i="3" s="1"/>
  <c r="AB652" i="3"/>
  <c r="AC652" i="3" s="1"/>
  <c r="V653" i="3"/>
  <c r="Y651" i="3"/>
  <c r="AI651" i="3"/>
  <c r="AC651" i="3"/>
  <c r="N655" i="3"/>
  <c r="M652" i="3"/>
  <c r="N652" i="3" s="1"/>
  <c r="O652" i="3" s="1"/>
  <c r="A652" i="3" s="1"/>
  <c r="B652" i="3" s="1"/>
  <c r="U646" i="3"/>
  <c r="C646" i="3"/>
  <c r="D646" i="3" s="1"/>
  <c r="I653" i="3"/>
  <c r="O653" i="3" s="1"/>
  <c r="A653" i="3" s="1"/>
  <c r="B653" i="3" s="1"/>
  <c r="L651" i="3"/>
  <c r="E651" i="3" s="1"/>
  <c r="F651" i="3" s="1"/>
  <c r="U649" i="3"/>
  <c r="C649" i="3" s="1"/>
  <c r="D649" i="3" s="1"/>
  <c r="T651" i="3"/>
  <c r="S648" i="3"/>
  <c r="T648" i="3" s="1"/>
  <c r="AH657" i="3"/>
  <c r="AG654" i="3"/>
  <c r="W648" i="3"/>
  <c r="X648" i="3" s="1"/>
  <c r="Z648" i="3" s="1"/>
  <c r="X651" i="3"/>
  <c r="AH652" i="3"/>
  <c r="AI652" i="3" s="1"/>
  <c r="AB657" i="3"/>
  <c r="AA654" i="3"/>
  <c r="J656" i="3"/>
  <c r="K659" i="3"/>
  <c r="AD652" i="3"/>
  <c r="AE652" i="3" s="1"/>
  <c r="AF652" i="3" s="1"/>
  <c r="AE655" i="3"/>
  <c r="AF653" i="3"/>
  <c r="AK651" i="3"/>
  <c r="AJ648" i="3"/>
  <c r="AK648" i="3" s="1"/>
  <c r="AL648" i="3" s="1"/>
  <c r="AL649" i="3"/>
  <c r="P648" i="3"/>
  <c r="Q648" i="3" s="1"/>
  <c r="Q651" i="3"/>
  <c r="R649" i="3"/>
  <c r="G649" i="3" s="1"/>
  <c r="H649" i="3" s="1"/>
  <c r="G646" i="3"/>
  <c r="H646" i="3" s="1"/>
  <c r="R646" i="3"/>
  <c r="AH654" i="3" l="1"/>
  <c r="AI654" i="3" s="1"/>
  <c r="E652" i="3"/>
  <c r="F652" i="3" s="1"/>
  <c r="K654" i="3"/>
  <c r="L654" i="3" s="1"/>
  <c r="AB654" i="3"/>
  <c r="AC654" i="3" s="1"/>
  <c r="S650" i="3"/>
  <c r="T650" i="3" s="1"/>
  <c r="T653" i="3"/>
  <c r="U651" i="3"/>
  <c r="C651" i="3" s="1"/>
  <c r="D651" i="3" s="1"/>
  <c r="U648" i="3"/>
  <c r="C648" i="3"/>
  <c r="D648" i="3" s="1"/>
  <c r="I655" i="3"/>
  <c r="O655" i="3" s="1"/>
  <c r="A655" i="3" s="1"/>
  <c r="B655" i="3" s="1"/>
  <c r="L653" i="3"/>
  <c r="E653" i="3" s="1"/>
  <c r="F653" i="3" s="1"/>
  <c r="M654" i="3"/>
  <c r="N654" i="3" s="1"/>
  <c r="O654" i="3" s="1"/>
  <c r="A654" i="3" s="1"/>
  <c r="B654" i="3" s="1"/>
  <c r="N657" i="3"/>
  <c r="X653" i="3"/>
  <c r="W650" i="3"/>
  <c r="X650" i="3" s="1"/>
  <c r="Z650" i="3" s="1"/>
  <c r="AH659" i="3"/>
  <c r="AG656" i="3"/>
  <c r="Y653" i="3"/>
  <c r="V655" i="3"/>
  <c r="AC653" i="3"/>
  <c r="AI653" i="3"/>
  <c r="Z653" i="3"/>
  <c r="E654" i="3"/>
  <c r="F654" i="3" s="1"/>
  <c r="Z651" i="3"/>
  <c r="K661" i="3"/>
  <c r="J658" i="3"/>
  <c r="AB659" i="3"/>
  <c r="AA656" i="3"/>
  <c r="AE657" i="3"/>
  <c r="AD654" i="3"/>
  <c r="AE654" i="3" s="1"/>
  <c r="AF654" i="3" s="1"/>
  <c r="R648" i="3"/>
  <c r="G648" i="3"/>
  <c r="H648" i="3" s="1"/>
  <c r="R651" i="3"/>
  <c r="G651" i="3" s="1"/>
  <c r="H651" i="3" s="1"/>
  <c r="P650" i="3"/>
  <c r="Q650" i="3" s="1"/>
  <c r="Q653" i="3"/>
  <c r="AJ650" i="3"/>
  <c r="AK650" i="3" s="1"/>
  <c r="AL650" i="3" s="1"/>
  <c r="AK653" i="3"/>
  <c r="AL651" i="3"/>
  <c r="K656" i="3" l="1"/>
  <c r="E656" i="3" s="1"/>
  <c r="F656" i="3" s="1"/>
  <c r="AB656" i="3"/>
  <c r="AC656" i="3" s="1"/>
  <c r="Y655" i="3"/>
  <c r="V657" i="3"/>
  <c r="AC655" i="3"/>
  <c r="AI655" i="3"/>
  <c r="AH661" i="3"/>
  <c r="AG658" i="3"/>
  <c r="AH658" i="3" s="1"/>
  <c r="AI658" i="3" s="1"/>
  <c r="U650" i="3"/>
  <c r="C650" i="3"/>
  <c r="D650" i="3" s="1"/>
  <c r="N659" i="3"/>
  <c r="M656" i="3"/>
  <c r="N656" i="3" s="1"/>
  <c r="O656" i="3" s="1"/>
  <c r="A656" i="3" s="1"/>
  <c r="B656" i="3" s="1"/>
  <c r="I657" i="3"/>
  <c r="O657" i="3" s="1"/>
  <c r="A657" i="3" s="1"/>
  <c r="B657" i="3" s="1"/>
  <c r="L655" i="3"/>
  <c r="E655" i="3" s="1"/>
  <c r="F655" i="3" s="1"/>
  <c r="S652" i="3"/>
  <c r="T652" i="3" s="1"/>
  <c r="U653" i="3"/>
  <c r="C653" i="3" s="1"/>
  <c r="D653" i="3" s="1"/>
  <c r="T655" i="3"/>
  <c r="X655" i="3"/>
  <c r="Z655" i="3" s="1"/>
  <c r="W652" i="3"/>
  <c r="X652" i="3" s="1"/>
  <c r="Z652" i="3" s="1"/>
  <c r="L656" i="3"/>
  <c r="AH656" i="3"/>
  <c r="AI656" i="3" s="1"/>
  <c r="AF655" i="3"/>
  <c r="AK655" i="3"/>
  <c r="AJ652" i="3"/>
  <c r="AK652" i="3" s="1"/>
  <c r="AL652" i="3" s="1"/>
  <c r="AL653" i="3"/>
  <c r="G650" i="3"/>
  <c r="H650" i="3" s="1"/>
  <c r="R650" i="3"/>
  <c r="AD656" i="3"/>
  <c r="AE656" i="3" s="1"/>
  <c r="AF656" i="3" s="1"/>
  <c r="AE659" i="3"/>
  <c r="K663" i="3"/>
  <c r="J660" i="3"/>
  <c r="P652" i="3"/>
  <c r="Q652" i="3" s="1"/>
  <c r="Q655" i="3"/>
  <c r="R653" i="3"/>
  <c r="G653" i="3" s="1"/>
  <c r="H653" i="3" s="1"/>
  <c r="AB661" i="3"/>
  <c r="AA658" i="3"/>
  <c r="K658" i="3" l="1"/>
  <c r="S654" i="3"/>
  <c r="T654" i="3" s="1"/>
  <c r="U655" i="3"/>
  <c r="C655" i="3" s="1"/>
  <c r="D655" i="3" s="1"/>
  <c r="T657" i="3"/>
  <c r="I659" i="3"/>
  <c r="K660" i="3" s="1"/>
  <c r="L657" i="3"/>
  <c r="E657" i="3" s="1"/>
  <c r="F657" i="3" s="1"/>
  <c r="V659" i="3"/>
  <c r="Y657" i="3"/>
  <c r="AI657" i="3"/>
  <c r="AC657" i="3"/>
  <c r="X657" i="3"/>
  <c r="W654" i="3"/>
  <c r="X654" i="3" s="1"/>
  <c r="Z654" i="3" s="1"/>
  <c r="M658" i="3"/>
  <c r="N658" i="3" s="1"/>
  <c r="O658" i="3" s="1"/>
  <c r="A658" i="3" s="1"/>
  <c r="B658" i="3" s="1"/>
  <c r="N661" i="3"/>
  <c r="AG660" i="3"/>
  <c r="AH663" i="3"/>
  <c r="AB658" i="3"/>
  <c r="AC658" i="3" s="1"/>
  <c r="AF657" i="3"/>
  <c r="C652" i="3"/>
  <c r="D652" i="3" s="1"/>
  <c r="U652" i="3"/>
  <c r="AA660" i="3"/>
  <c r="AB663" i="3"/>
  <c r="G652" i="3"/>
  <c r="H652" i="3" s="1"/>
  <c r="R652" i="3"/>
  <c r="Q657" i="3"/>
  <c r="R655" i="3"/>
  <c r="G655" i="3" s="1"/>
  <c r="H655" i="3" s="1"/>
  <c r="P654" i="3"/>
  <c r="Q654" i="3" s="1"/>
  <c r="K665" i="3"/>
  <c r="J662" i="3"/>
  <c r="AD658" i="3"/>
  <c r="AE658" i="3" s="1"/>
  <c r="AF658" i="3" s="1"/>
  <c r="AE661" i="3"/>
  <c r="AK657" i="3"/>
  <c r="AL655" i="3"/>
  <c r="AJ654" i="3"/>
  <c r="AK654" i="3" s="1"/>
  <c r="AL654" i="3" s="1"/>
  <c r="E660" i="3" l="1"/>
  <c r="F660" i="3" s="1"/>
  <c r="L660" i="3"/>
  <c r="L658" i="3"/>
  <c r="E658" i="3"/>
  <c r="F658" i="3" s="1"/>
  <c r="V661" i="3"/>
  <c r="Y659" i="3"/>
  <c r="AI659" i="3"/>
  <c r="AC659" i="3"/>
  <c r="N663" i="3"/>
  <c r="M660" i="3"/>
  <c r="N660" i="3" s="1"/>
  <c r="O660" i="3" s="1"/>
  <c r="A660" i="3" s="1"/>
  <c r="B660" i="3" s="1"/>
  <c r="X659" i="3"/>
  <c r="Z659" i="3" s="1"/>
  <c r="W656" i="3"/>
  <c r="X656" i="3" s="1"/>
  <c r="Z656" i="3" s="1"/>
  <c r="T659" i="3"/>
  <c r="S656" i="3"/>
  <c r="T656" i="3" s="1"/>
  <c r="U657" i="3"/>
  <c r="C657" i="3" s="1"/>
  <c r="D657" i="3" s="1"/>
  <c r="I661" i="3"/>
  <c r="O661" i="3" s="1"/>
  <c r="A661" i="3" s="1"/>
  <c r="B661" i="3" s="1"/>
  <c r="L659" i="3"/>
  <c r="E659" i="3" s="1"/>
  <c r="F659" i="3" s="1"/>
  <c r="C654" i="3"/>
  <c r="D654" i="3" s="1"/>
  <c r="U654" i="3"/>
  <c r="K662" i="3"/>
  <c r="L662" i="3" s="1"/>
  <c r="AB660" i="3"/>
  <c r="AC660" i="3" s="1"/>
  <c r="AF659" i="3"/>
  <c r="AH660" i="3"/>
  <c r="AI660" i="3" s="1"/>
  <c r="O659" i="3"/>
  <c r="A659" i="3" s="1"/>
  <c r="B659" i="3" s="1"/>
  <c r="Z657" i="3"/>
  <c r="AH665" i="3"/>
  <c r="AG662" i="3"/>
  <c r="E662" i="3"/>
  <c r="F662" i="3" s="1"/>
  <c r="Q659" i="3"/>
  <c r="R657" i="3"/>
  <c r="G657" i="3" s="1"/>
  <c r="H657" i="3" s="1"/>
  <c r="P656" i="3"/>
  <c r="Q656" i="3" s="1"/>
  <c r="K667" i="3"/>
  <c r="J664" i="3"/>
  <c r="G654" i="3"/>
  <c r="H654" i="3" s="1"/>
  <c r="R654" i="3"/>
  <c r="AA662" i="3"/>
  <c r="AB665" i="3"/>
  <c r="AJ656" i="3"/>
  <c r="AK656" i="3" s="1"/>
  <c r="AL656" i="3" s="1"/>
  <c r="AK659" i="3"/>
  <c r="AL657" i="3"/>
  <c r="AD660" i="3"/>
  <c r="AE660" i="3" s="1"/>
  <c r="AF660" i="3" s="1"/>
  <c r="AE663" i="3"/>
  <c r="AH667" i="3" l="1"/>
  <c r="AG664" i="3"/>
  <c r="U656" i="3"/>
  <c r="C656" i="3"/>
  <c r="D656" i="3" s="1"/>
  <c r="X661" i="3"/>
  <c r="W658" i="3"/>
  <c r="X658" i="3" s="1"/>
  <c r="Z658" i="3" s="1"/>
  <c r="V663" i="3"/>
  <c r="Y661" i="3"/>
  <c r="AC661" i="3"/>
  <c r="AI661" i="3"/>
  <c r="Z661" i="3"/>
  <c r="I663" i="3"/>
  <c r="O663" i="3" s="1"/>
  <c r="A663" i="3" s="1"/>
  <c r="B663" i="3" s="1"/>
  <c r="L661" i="3"/>
  <c r="E661" i="3" s="1"/>
  <c r="F661" i="3" s="1"/>
  <c r="M662" i="3"/>
  <c r="N662" i="3" s="1"/>
  <c r="O662" i="3" s="1"/>
  <c r="A662" i="3" s="1"/>
  <c r="B662" i="3" s="1"/>
  <c r="N665" i="3"/>
  <c r="S658" i="3"/>
  <c r="T658" i="3" s="1"/>
  <c r="U659" i="3"/>
  <c r="C659" i="3" s="1"/>
  <c r="D659" i="3" s="1"/>
  <c r="T661" i="3"/>
  <c r="AF661" i="3"/>
  <c r="AB662" i="3"/>
  <c r="AC662" i="3" s="1"/>
  <c r="AH662" i="3"/>
  <c r="AI662" i="3" s="1"/>
  <c r="R656" i="3"/>
  <c r="G656" i="3"/>
  <c r="H656" i="3" s="1"/>
  <c r="AE665" i="3"/>
  <c r="AD662" i="3"/>
  <c r="AE662" i="3" s="1"/>
  <c r="AF662" i="3" s="1"/>
  <c r="AJ658" i="3"/>
  <c r="AK658" i="3" s="1"/>
  <c r="AL658" i="3" s="1"/>
  <c r="AK661" i="3"/>
  <c r="AL659" i="3"/>
  <c r="K669" i="3"/>
  <c r="J666" i="3"/>
  <c r="Q661" i="3"/>
  <c r="R659" i="3"/>
  <c r="G659" i="3" s="1"/>
  <c r="H659" i="3" s="1"/>
  <c r="P658" i="3"/>
  <c r="Q658" i="3" s="1"/>
  <c r="AA664" i="3"/>
  <c r="AB667" i="3"/>
  <c r="K664" i="3" l="1"/>
  <c r="L664" i="3" s="1"/>
  <c r="AB664" i="3"/>
  <c r="AC664" i="3" s="1"/>
  <c r="U661" i="3"/>
  <c r="C661" i="3" s="1"/>
  <c r="D661" i="3" s="1"/>
  <c r="S660" i="3"/>
  <c r="T660" i="3" s="1"/>
  <c r="T663" i="3"/>
  <c r="V665" i="3"/>
  <c r="Y663" i="3"/>
  <c r="AI663" i="3"/>
  <c r="AC663" i="3"/>
  <c r="N667" i="3"/>
  <c r="M664" i="3"/>
  <c r="N664" i="3" s="1"/>
  <c r="O664" i="3" s="1"/>
  <c r="A664" i="3" s="1"/>
  <c r="B664" i="3" s="1"/>
  <c r="I665" i="3"/>
  <c r="L663" i="3"/>
  <c r="E663" i="3" s="1"/>
  <c r="F663" i="3" s="1"/>
  <c r="AG666" i="3"/>
  <c r="AH669" i="3"/>
  <c r="U658" i="3"/>
  <c r="C658" i="3"/>
  <c r="D658" i="3" s="1"/>
  <c r="X663" i="3"/>
  <c r="W660" i="3"/>
  <c r="X660" i="3" s="1"/>
  <c r="Z660" i="3" s="1"/>
  <c r="AF663" i="3"/>
  <c r="AH664" i="3"/>
  <c r="AI664" i="3" s="1"/>
  <c r="Q663" i="3"/>
  <c r="R661" i="3"/>
  <c r="G661" i="3" s="1"/>
  <c r="H661" i="3" s="1"/>
  <c r="P660" i="3"/>
  <c r="Q660" i="3" s="1"/>
  <c r="AL661" i="3"/>
  <c r="AK663" i="3"/>
  <c r="AJ660" i="3"/>
  <c r="AK660" i="3" s="1"/>
  <c r="AL660" i="3" s="1"/>
  <c r="AB669" i="3"/>
  <c r="AA666" i="3"/>
  <c r="AD664" i="3"/>
  <c r="AE664" i="3" s="1"/>
  <c r="AF664" i="3" s="1"/>
  <c r="AE667" i="3"/>
  <c r="R658" i="3"/>
  <c r="G658" i="3"/>
  <c r="H658" i="3" s="1"/>
  <c r="K671" i="3"/>
  <c r="J668" i="3"/>
  <c r="E664" i="3" l="1"/>
  <c r="F664" i="3" s="1"/>
  <c r="AH671" i="3"/>
  <c r="AG668" i="3"/>
  <c r="I667" i="3"/>
  <c r="L665" i="3"/>
  <c r="E665" i="3" s="1"/>
  <c r="F665" i="3" s="1"/>
  <c r="Y665" i="3"/>
  <c r="V667" i="3"/>
  <c r="AI665" i="3"/>
  <c r="AC665" i="3"/>
  <c r="M666" i="3"/>
  <c r="N666" i="3" s="1"/>
  <c r="O666" i="3" s="1"/>
  <c r="A666" i="3" s="1"/>
  <c r="B666" i="3" s="1"/>
  <c r="N669" i="3"/>
  <c r="C660" i="3"/>
  <c r="D660" i="3" s="1"/>
  <c r="U660" i="3"/>
  <c r="W662" i="3"/>
  <c r="X662" i="3" s="1"/>
  <c r="Z662" i="3" s="1"/>
  <c r="X665" i="3"/>
  <c r="Z665" i="3" s="1"/>
  <c r="S662" i="3"/>
  <c r="T662" i="3" s="1"/>
  <c r="T665" i="3"/>
  <c r="U663" i="3"/>
  <c r="C663" i="3" s="1"/>
  <c r="D663" i="3" s="1"/>
  <c r="AF665" i="3"/>
  <c r="K666" i="3"/>
  <c r="AB666" i="3"/>
  <c r="AC666" i="3" s="1"/>
  <c r="AH666" i="3"/>
  <c r="AI666" i="3" s="1"/>
  <c r="O665" i="3"/>
  <c r="A665" i="3" s="1"/>
  <c r="B665" i="3" s="1"/>
  <c r="Z663" i="3"/>
  <c r="AA668" i="3"/>
  <c r="AB671" i="3"/>
  <c r="G660" i="3"/>
  <c r="H660" i="3" s="1"/>
  <c r="R660" i="3"/>
  <c r="K673" i="3"/>
  <c r="J670" i="3"/>
  <c r="AF667" i="3"/>
  <c r="AD666" i="3"/>
  <c r="AE666" i="3" s="1"/>
  <c r="AF666" i="3" s="1"/>
  <c r="AE669" i="3"/>
  <c r="AJ662" i="3"/>
  <c r="AK662" i="3" s="1"/>
  <c r="AL662" i="3" s="1"/>
  <c r="AL663" i="3"/>
  <c r="AK665" i="3"/>
  <c r="P662" i="3"/>
  <c r="Q662" i="3" s="1"/>
  <c r="Q665" i="3"/>
  <c r="R663" i="3"/>
  <c r="G663" i="3" s="1"/>
  <c r="H663" i="3" s="1"/>
  <c r="AB668" i="3" l="1"/>
  <c r="AC668" i="3" s="1"/>
  <c r="U662" i="3"/>
  <c r="C662" i="3"/>
  <c r="D662" i="3" s="1"/>
  <c r="L666" i="3"/>
  <c r="E666" i="3"/>
  <c r="F666" i="3" s="1"/>
  <c r="S664" i="3"/>
  <c r="T664" i="3" s="1"/>
  <c r="T667" i="3"/>
  <c r="U665" i="3"/>
  <c r="C665" i="3" s="1"/>
  <c r="D665" i="3" s="1"/>
  <c r="Y667" i="3"/>
  <c r="V669" i="3"/>
  <c r="AC667" i="3"/>
  <c r="AI667" i="3"/>
  <c r="N671" i="3"/>
  <c r="M668" i="3"/>
  <c r="N668" i="3" s="1"/>
  <c r="O668" i="3" s="1"/>
  <c r="A668" i="3" s="1"/>
  <c r="B668" i="3" s="1"/>
  <c r="I669" i="3"/>
  <c r="O669" i="3" s="1"/>
  <c r="A669" i="3" s="1"/>
  <c r="B669" i="3" s="1"/>
  <c r="L667" i="3"/>
  <c r="E667" i="3" s="1"/>
  <c r="F667" i="3" s="1"/>
  <c r="W664" i="3"/>
  <c r="X664" i="3" s="1"/>
  <c r="Z664" i="3" s="1"/>
  <c r="X667" i="3"/>
  <c r="AH673" i="3"/>
  <c r="AG670" i="3"/>
  <c r="AH670" i="3" s="1"/>
  <c r="AI670" i="3" s="1"/>
  <c r="AH668" i="3"/>
  <c r="AI668" i="3" s="1"/>
  <c r="K668" i="3"/>
  <c r="O667" i="3"/>
  <c r="A667" i="3" s="1"/>
  <c r="B667" i="3" s="1"/>
  <c r="AK667" i="3"/>
  <c r="AJ664" i="3"/>
  <c r="AK664" i="3" s="1"/>
  <c r="AL664" i="3" s="1"/>
  <c r="AL665" i="3"/>
  <c r="K675" i="3"/>
  <c r="J672" i="3"/>
  <c r="AA670" i="3"/>
  <c r="AB670" i="3" s="1"/>
  <c r="AC670" i="3" s="1"/>
  <c r="AB673" i="3"/>
  <c r="R662" i="3"/>
  <c r="G662" i="3"/>
  <c r="H662" i="3" s="1"/>
  <c r="AD668" i="3"/>
  <c r="AE668" i="3" s="1"/>
  <c r="AF668" i="3" s="1"/>
  <c r="AF669" i="3"/>
  <c r="AE671" i="3"/>
  <c r="P664" i="3"/>
  <c r="Q664" i="3" s="1"/>
  <c r="R665" i="3"/>
  <c r="G665" i="3" s="1"/>
  <c r="H665" i="3" s="1"/>
  <c r="Q667" i="3"/>
  <c r="K670" i="3" l="1"/>
  <c r="L670" i="3" s="1"/>
  <c r="E670" i="3"/>
  <c r="F670" i="3" s="1"/>
  <c r="U667" i="3"/>
  <c r="C667" i="3" s="1"/>
  <c r="D667" i="3" s="1"/>
  <c r="S666" i="3"/>
  <c r="T666" i="3" s="1"/>
  <c r="T669" i="3"/>
  <c r="X669" i="3"/>
  <c r="W666" i="3"/>
  <c r="X666" i="3" s="1"/>
  <c r="Z666" i="3" s="1"/>
  <c r="AG672" i="3"/>
  <c r="AH675" i="3"/>
  <c r="I671" i="3"/>
  <c r="O671" i="3" s="1"/>
  <c r="A671" i="3" s="1"/>
  <c r="B671" i="3" s="1"/>
  <c r="L669" i="3"/>
  <c r="E669" i="3" s="1"/>
  <c r="F669" i="3" s="1"/>
  <c r="E668" i="3"/>
  <c r="F668" i="3" s="1"/>
  <c r="L668" i="3"/>
  <c r="M670" i="3"/>
  <c r="N670" i="3" s="1"/>
  <c r="O670" i="3" s="1"/>
  <c r="A670" i="3" s="1"/>
  <c r="B670" i="3" s="1"/>
  <c r="N673" i="3"/>
  <c r="V671" i="3"/>
  <c r="AF671" i="3" s="1"/>
  <c r="Y669" i="3"/>
  <c r="AC669" i="3"/>
  <c r="AI669" i="3"/>
  <c r="Z669" i="3"/>
  <c r="U664" i="3"/>
  <c r="C664" i="3"/>
  <c r="D664" i="3" s="1"/>
  <c r="Z667" i="3"/>
  <c r="P666" i="3"/>
  <c r="Q666" i="3" s="1"/>
  <c r="R667" i="3"/>
  <c r="G667" i="3" s="1"/>
  <c r="H667" i="3" s="1"/>
  <c r="Q669" i="3"/>
  <c r="AE673" i="3"/>
  <c r="AD670" i="3"/>
  <c r="AE670" i="3" s="1"/>
  <c r="AF670" i="3" s="1"/>
  <c r="AB675" i="3"/>
  <c r="AA672" i="3"/>
  <c r="J674" i="3"/>
  <c r="K677" i="3"/>
  <c r="R664" i="3"/>
  <c r="G664" i="3"/>
  <c r="H664" i="3" s="1"/>
  <c r="AJ666" i="3"/>
  <c r="AK666" i="3" s="1"/>
  <c r="AL666" i="3" s="1"/>
  <c r="AL667" i="3"/>
  <c r="AK669" i="3"/>
  <c r="AH672" i="3" l="1"/>
  <c r="AI672" i="3" s="1"/>
  <c r="AB672" i="3"/>
  <c r="AC672" i="3" s="1"/>
  <c r="K672" i="3"/>
  <c r="L672" i="3" s="1"/>
  <c r="I673" i="3"/>
  <c r="O673" i="3" s="1"/>
  <c r="A673" i="3" s="1"/>
  <c r="B673" i="3" s="1"/>
  <c r="L671" i="3"/>
  <c r="E671" i="3" s="1"/>
  <c r="F671" i="3" s="1"/>
  <c r="U666" i="3"/>
  <c r="C666" i="3"/>
  <c r="D666" i="3" s="1"/>
  <c r="N675" i="3"/>
  <c r="M672" i="3"/>
  <c r="N672" i="3" s="1"/>
  <c r="O672" i="3" s="1"/>
  <c r="A672" i="3" s="1"/>
  <c r="B672" i="3" s="1"/>
  <c r="S668" i="3"/>
  <c r="T668" i="3" s="1"/>
  <c r="T671" i="3"/>
  <c r="U669" i="3"/>
  <c r="C669" i="3" s="1"/>
  <c r="D669" i="3" s="1"/>
  <c r="V673" i="3"/>
  <c r="Y671" i="3"/>
  <c r="AI671" i="3"/>
  <c r="AC671" i="3"/>
  <c r="AH677" i="3"/>
  <c r="AG674" i="3"/>
  <c r="X671" i="3"/>
  <c r="Z671" i="3" s="1"/>
  <c r="W668" i="3"/>
  <c r="X668" i="3" s="1"/>
  <c r="Z668" i="3" s="1"/>
  <c r="Q671" i="3"/>
  <c r="R669" i="3"/>
  <c r="G669" i="3" s="1"/>
  <c r="H669" i="3" s="1"/>
  <c r="P668" i="3"/>
  <c r="Q668" i="3" s="1"/>
  <c r="AD672" i="3"/>
  <c r="AE672" i="3" s="1"/>
  <c r="AF672" i="3" s="1"/>
  <c r="AF673" i="3"/>
  <c r="AE675" i="3"/>
  <c r="R666" i="3"/>
  <c r="G666" i="3"/>
  <c r="H666" i="3" s="1"/>
  <c r="AJ668" i="3"/>
  <c r="AK668" i="3" s="1"/>
  <c r="AL668" i="3" s="1"/>
  <c r="AL669" i="3"/>
  <c r="AK671" i="3"/>
  <c r="K679" i="3"/>
  <c r="J676" i="3"/>
  <c r="AA674" i="3"/>
  <c r="AB674" i="3" s="1"/>
  <c r="AC674" i="3" s="1"/>
  <c r="AB677" i="3"/>
  <c r="K674" i="3" l="1"/>
  <c r="L674" i="3" s="1"/>
  <c r="E672" i="3"/>
  <c r="F672" i="3" s="1"/>
  <c r="AH674" i="3"/>
  <c r="AI674" i="3" s="1"/>
  <c r="T673" i="3"/>
  <c r="U671" i="3"/>
  <c r="C671" i="3" s="1"/>
  <c r="D671" i="3" s="1"/>
  <c r="S670" i="3"/>
  <c r="T670" i="3" s="1"/>
  <c r="M674" i="3"/>
  <c r="N674" i="3" s="1"/>
  <c r="O674" i="3" s="1"/>
  <c r="A674" i="3" s="1"/>
  <c r="B674" i="3" s="1"/>
  <c r="N677" i="3"/>
  <c r="X673" i="3"/>
  <c r="Z673" i="3" s="1"/>
  <c r="W670" i="3"/>
  <c r="X670" i="3" s="1"/>
  <c r="Z670" i="3" s="1"/>
  <c r="Y673" i="3"/>
  <c r="V675" i="3"/>
  <c r="AF675" i="3" s="1"/>
  <c r="AI673" i="3"/>
  <c r="AC673" i="3"/>
  <c r="AH679" i="3"/>
  <c r="AG676" i="3"/>
  <c r="AH676" i="3" s="1"/>
  <c r="AI676" i="3" s="1"/>
  <c r="C668" i="3"/>
  <c r="D668" i="3" s="1"/>
  <c r="U668" i="3"/>
  <c r="I675" i="3"/>
  <c r="O675" i="3" s="1"/>
  <c r="A675" i="3" s="1"/>
  <c r="B675" i="3" s="1"/>
  <c r="L673" i="3"/>
  <c r="E673" i="3" s="1"/>
  <c r="F673" i="3" s="1"/>
  <c r="E674" i="3"/>
  <c r="F674" i="3" s="1"/>
  <c r="AJ670" i="3"/>
  <c r="AK670" i="3" s="1"/>
  <c r="AL670" i="3" s="1"/>
  <c r="AK673" i="3"/>
  <c r="AL671" i="3"/>
  <c r="AD674" i="3"/>
  <c r="AE674" i="3" s="1"/>
  <c r="AF674" i="3" s="1"/>
  <c r="AE677" i="3"/>
  <c r="G668" i="3"/>
  <c r="H668" i="3" s="1"/>
  <c r="R668" i="3"/>
  <c r="AA676" i="3"/>
  <c r="AB679" i="3"/>
  <c r="K681" i="3"/>
  <c r="J678" i="3"/>
  <c r="R671" i="3"/>
  <c r="G671" i="3" s="1"/>
  <c r="H671" i="3" s="1"/>
  <c r="P670" i="3"/>
  <c r="Q670" i="3" s="1"/>
  <c r="Q673" i="3"/>
  <c r="AB676" i="3" l="1"/>
  <c r="AC676" i="3" s="1"/>
  <c r="K676" i="3"/>
  <c r="L676" i="3" s="1"/>
  <c r="N679" i="3"/>
  <c r="M676" i="3"/>
  <c r="N676" i="3" s="1"/>
  <c r="O676" i="3" s="1"/>
  <c r="A676" i="3" s="1"/>
  <c r="B676" i="3" s="1"/>
  <c r="U673" i="3"/>
  <c r="C673" i="3" s="1"/>
  <c r="D673" i="3" s="1"/>
  <c r="S672" i="3"/>
  <c r="T672" i="3" s="1"/>
  <c r="T675" i="3"/>
  <c r="V677" i="3"/>
  <c r="AF677" i="3" s="1"/>
  <c r="Y675" i="3"/>
  <c r="AI675" i="3"/>
  <c r="AC675" i="3"/>
  <c r="I677" i="3"/>
  <c r="L675" i="3"/>
  <c r="E675" i="3" s="1"/>
  <c r="F675" i="3" s="1"/>
  <c r="AG678" i="3"/>
  <c r="AH681" i="3"/>
  <c r="W672" i="3"/>
  <c r="X672" i="3" s="1"/>
  <c r="Z672" i="3" s="1"/>
  <c r="X675" i="3"/>
  <c r="Z675" i="3" s="1"/>
  <c r="U670" i="3"/>
  <c r="C670" i="3"/>
  <c r="D670" i="3" s="1"/>
  <c r="AA678" i="3"/>
  <c r="AB681" i="3"/>
  <c r="AD676" i="3"/>
  <c r="AE676" i="3" s="1"/>
  <c r="AF676" i="3" s="1"/>
  <c r="AE679" i="3"/>
  <c r="AL673" i="3"/>
  <c r="AK675" i="3"/>
  <c r="AJ672" i="3"/>
  <c r="AK672" i="3" s="1"/>
  <c r="AL672" i="3" s="1"/>
  <c r="G670" i="3"/>
  <c r="H670" i="3" s="1"/>
  <c r="R670" i="3"/>
  <c r="K683" i="3"/>
  <c r="J680" i="3"/>
  <c r="R673" i="3"/>
  <c r="G673" i="3" s="1"/>
  <c r="H673" i="3" s="1"/>
  <c r="P672" i="3"/>
  <c r="Q672" i="3" s="1"/>
  <c r="Q675" i="3"/>
  <c r="E676" i="3" l="1"/>
  <c r="F676" i="3" s="1"/>
  <c r="AH678" i="3"/>
  <c r="AI678" i="3" s="1"/>
  <c r="AB678" i="3"/>
  <c r="AC678" i="3" s="1"/>
  <c r="AH683" i="3"/>
  <c r="AG680" i="3"/>
  <c r="I679" i="3"/>
  <c r="L677" i="3"/>
  <c r="E677" i="3" s="1"/>
  <c r="F677" i="3" s="1"/>
  <c r="U672" i="3"/>
  <c r="C672" i="3"/>
  <c r="D672" i="3" s="1"/>
  <c r="X677" i="3"/>
  <c r="W674" i="3"/>
  <c r="X674" i="3" s="1"/>
  <c r="Z674" i="3" s="1"/>
  <c r="T677" i="3"/>
  <c r="U675" i="3"/>
  <c r="C675" i="3" s="1"/>
  <c r="D675" i="3" s="1"/>
  <c r="S674" i="3"/>
  <c r="T674" i="3" s="1"/>
  <c r="M678" i="3"/>
  <c r="N678" i="3" s="1"/>
  <c r="O678" i="3" s="1"/>
  <c r="A678" i="3" s="1"/>
  <c r="B678" i="3" s="1"/>
  <c r="O679" i="3"/>
  <c r="A679" i="3" s="1"/>
  <c r="B679" i="3" s="1"/>
  <c r="N681" i="3"/>
  <c r="V679" i="3"/>
  <c r="Y677" i="3"/>
  <c r="AC677" i="3"/>
  <c r="AI677" i="3"/>
  <c r="Z677" i="3"/>
  <c r="K678" i="3"/>
  <c r="O677" i="3"/>
  <c r="A677" i="3" s="1"/>
  <c r="B677" i="3" s="1"/>
  <c r="K685" i="3"/>
  <c r="J682" i="3"/>
  <c r="AD678" i="3"/>
  <c r="AE678" i="3" s="1"/>
  <c r="AF678" i="3" s="1"/>
  <c r="AE681" i="3"/>
  <c r="AJ674" i="3"/>
  <c r="AK674" i="3" s="1"/>
  <c r="AL674" i="3" s="1"/>
  <c r="AK677" i="3"/>
  <c r="AL675" i="3"/>
  <c r="G672" i="3"/>
  <c r="H672" i="3" s="1"/>
  <c r="R672" i="3"/>
  <c r="R675" i="3"/>
  <c r="G675" i="3" s="1"/>
  <c r="H675" i="3" s="1"/>
  <c r="Q677" i="3"/>
  <c r="P674" i="3"/>
  <c r="Q674" i="3" s="1"/>
  <c r="AB683" i="3"/>
  <c r="AA680" i="3"/>
  <c r="AB680" i="3" s="1"/>
  <c r="AC680" i="3" s="1"/>
  <c r="AH680" i="3" l="1"/>
  <c r="AI680" i="3" s="1"/>
  <c r="L678" i="3"/>
  <c r="E678" i="3"/>
  <c r="F678" i="3" s="1"/>
  <c r="S676" i="3"/>
  <c r="T676" i="3" s="1"/>
  <c r="U677" i="3"/>
  <c r="C677" i="3" s="1"/>
  <c r="D677" i="3" s="1"/>
  <c r="T679" i="3"/>
  <c r="AG682" i="3"/>
  <c r="AH685" i="3"/>
  <c r="N683" i="3"/>
  <c r="M680" i="3"/>
  <c r="N680" i="3" s="1"/>
  <c r="O680" i="3" s="1"/>
  <c r="A680" i="3" s="1"/>
  <c r="B680" i="3" s="1"/>
  <c r="V681" i="3"/>
  <c r="Y679" i="3"/>
  <c r="AI679" i="3"/>
  <c r="AC679" i="3"/>
  <c r="U674" i="3"/>
  <c r="C674" i="3"/>
  <c r="D674" i="3" s="1"/>
  <c r="X679" i="3"/>
  <c r="Z679" i="3" s="1"/>
  <c r="W676" i="3"/>
  <c r="X676" i="3" s="1"/>
  <c r="Z676" i="3" s="1"/>
  <c r="I681" i="3"/>
  <c r="L679" i="3"/>
  <c r="E679" i="3" s="1"/>
  <c r="F679" i="3" s="1"/>
  <c r="AF679" i="3"/>
  <c r="K680" i="3"/>
  <c r="Q679" i="3"/>
  <c r="R677" i="3"/>
  <c r="G677" i="3" s="1"/>
  <c r="H677" i="3" s="1"/>
  <c r="P676" i="3"/>
  <c r="Q676" i="3" s="1"/>
  <c r="AA682" i="3"/>
  <c r="AB682" i="3" s="1"/>
  <c r="AC682" i="3" s="1"/>
  <c r="AB685" i="3"/>
  <c r="R674" i="3"/>
  <c r="G674" i="3"/>
  <c r="H674" i="3" s="1"/>
  <c r="AD680" i="3"/>
  <c r="AE680" i="3" s="1"/>
  <c r="AF680" i="3" s="1"/>
  <c r="AE683" i="3"/>
  <c r="J684" i="3"/>
  <c r="K687" i="3"/>
  <c r="AK679" i="3"/>
  <c r="AJ676" i="3"/>
  <c r="AK676" i="3" s="1"/>
  <c r="AL676" i="3" s="1"/>
  <c r="AL677" i="3"/>
  <c r="Y681" i="3" l="1"/>
  <c r="V683" i="3"/>
  <c r="AF683" i="3" s="1"/>
  <c r="AI681" i="3"/>
  <c r="AC681" i="3"/>
  <c r="AG684" i="3"/>
  <c r="AH687" i="3"/>
  <c r="L680" i="3"/>
  <c r="E680" i="3"/>
  <c r="F680" i="3" s="1"/>
  <c r="I683" i="3"/>
  <c r="O683" i="3" s="1"/>
  <c r="A683" i="3" s="1"/>
  <c r="B683" i="3" s="1"/>
  <c r="L681" i="3"/>
  <c r="E681" i="3" s="1"/>
  <c r="F681" i="3" s="1"/>
  <c r="M682" i="3"/>
  <c r="N682" i="3" s="1"/>
  <c r="O682" i="3" s="1"/>
  <c r="A682" i="3" s="1"/>
  <c r="B682" i="3" s="1"/>
  <c r="N685" i="3"/>
  <c r="T681" i="3"/>
  <c r="U679" i="3"/>
  <c r="C679" i="3" s="1"/>
  <c r="D679" i="3" s="1"/>
  <c r="S678" i="3"/>
  <c r="T678" i="3" s="1"/>
  <c r="W678" i="3"/>
  <c r="X678" i="3" s="1"/>
  <c r="Z678" i="3" s="1"/>
  <c r="X681" i="3"/>
  <c r="U676" i="3"/>
  <c r="C676" i="3"/>
  <c r="D676" i="3" s="1"/>
  <c r="O681" i="3"/>
  <c r="A681" i="3" s="1"/>
  <c r="B681" i="3" s="1"/>
  <c r="AF681" i="3"/>
  <c r="K682" i="3"/>
  <c r="AH682" i="3"/>
  <c r="AI682" i="3" s="1"/>
  <c r="K689" i="3"/>
  <c r="J686" i="3"/>
  <c r="AA684" i="3"/>
  <c r="AB687" i="3"/>
  <c r="P678" i="3"/>
  <c r="Q678" i="3" s="1"/>
  <c r="Q681" i="3"/>
  <c r="R679" i="3"/>
  <c r="G679" i="3" s="1"/>
  <c r="H679" i="3" s="1"/>
  <c r="AE685" i="3"/>
  <c r="AD682" i="3"/>
  <c r="AE682" i="3" s="1"/>
  <c r="AF682" i="3" s="1"/>
  <c r="AK681" i="3"/>
  <c r="AL679" i="3"/>
  <c r="AJ678" i="3"/>
  <c r="AK678" i="3" s="1"/>
  <c r="AL678" i="3" s="1"/>
  <c r="G676" i="3"/>
  <c r="H676" i="3" s="1"/>
  <c r="R676" i="3"/>
  <c r="AH684" i="3" l="1"/>
  <c r="AI684" i="3" s="1"/>
  <c r="K684" i="3"/>
  <c r="AB684" i="3"/>
  <c r="AC684" i="3" s="1"/>
  <c r="X683" i="3"/>
  <c r="W680" i="3"/>
  <c r="X680" i="3" s="1"/>
  <c r="Z680" i="3" s="1"/>
  <c r="L682" i="3"/>
  <c r="E682" i="3"/>
  <c r="F682" i="3" s="1"/>
  <c r="U678" i="3"/>
  <c r="C678" i="3"/>
  <c r="D678" i="3" s="1"/>
  <c r="V685" i="3"/>
  <c r="Y683" i="3"/>
  <c r="Z683" i="3"/>
  <c r="AI683" i="3"/>
  <c r="AC683" i="3"/>
  <c r="N687" i="3"/>
  <c r="M684" i="3"/>
  <c r="N684" i="3" s="1"/>
  <c r="O684" i="3" s="1"/>
  <c r="A684" i="3" s="1"/>
  <c r="B684" i="3" s="1"/>
  <c r="I685" i="3"/>
  <c r="O685" i="3" s="1"/>
  <c r="A685" i="3" s="1"/>
  <c r="B685" i="3" s="1"/>
  <c r="L683" i="3"/>
  <c r="E683" i="3" s="1"/>
  <c r="F683" i="3" s="1"/>
  <c r="AH689" i="3"/>
  <c r="AG686" i="3"/>
  <c r="Z681" i="3"/>
  <c r="S680" i="3"/>
  <c r="T680" i="3" s="1"/>
  <c r="T683" i="3"/>
  <c r="U681" i="3"/>
  <c r="C681" i="3" s="1"/>
  <c r="D681" i="3" s="1"/>
  <c r="R681" i="3"/>
  <c r="G681" i="3" s="1"/>
  <c r="H681" i="3" s="1"/>
  <c r="Q683" i="3"/>
  <c r="P680" i="3"/>
  <c r="Q680" i="3" s="1"/>
  <c r="K691" i="3"/>
  <c r="J688" i="3"/>
  <c r="AJ680" i="3"/>
  <c r="AK680" i="3" s="1"/>
  <c r="AL680" i="3" s="1"/>
  <c r="AL681" i="3"/>
  <c r="AK683" i="3"/>
  <c r="AD684" i="3"/>
  <c r="AE684" i="3" s="1"/>
  <c r="AF684" i="3" s="1"/>
  <c r="AE687" i="3"/>
  <c r="AF685" i="3"/>
  <c r="G678" i="3"/>
  <c r="H678" i="3" s="1"/>
  <c r="R678" i="3"/>
  <c r="AB689" i="3"/>
  <c r="AA686" i="3"/>
  <c r="AB686" i="3" s="1"/>
  <c r="AC686" i="3" s="1"/>
  <c r="L684" i="3" l="1"/>
  <c r="E684" i="3"/>
  <c r="F684" i="3" s="1"/>
  <c r="AH686" i="3"/>
  <c r="AI686" i="3" s="1"/>
  <c r="U680" i="3"/>
  <c r="C680" i="3"/>
  <c r="D680" i="3" s="1"/>
  <c r="AG688" i="3"/>
  <c r="AH691" i="3"/>
  <c r="S682" i="3"/>
  <c r="T682" i="3" s="1"/>
  <c r="T685" i="3"/>
  <c r="U683" i="3"/>
  <c r="C683" i="3" s="1"/>
  <c r="D683" i="3" s="1"/>
  <c r="I687" i="3"/>
  <c r="O687" i="3" s="1"/>
  <c r="A687" i="3" s="1"/>
  <c r="B687" i="3" s="1"/>
  <c r="L685" i="3"/>
  <c r="E685" i="3" s="1"/>
  <c r="F685" i="3" s="1"/>
  <c r="V687" i="3"/>
  <c r="Y685" i="3"/>
  <c r="AI685" i="3"/>
  <c r="AC685" i="3"/>
  <c r="N689" i="3"/>
  <c r="M686" i="3"/>
  <c r="N686" i="3" s="1"/>
  <c r="O686" i="3" s="1"/>
  <c r="A686" i="3" s="1"/>
  <c r="B686" i="3" s="1"/>
  <c r="W682" i="3"/>
  <c r="X682" i="3" s="1"/>
  <c r="Z682" i="3" s="1"/>
  <c r="X685" i="3"/>
  <c r="K686" i="3"/>
  <c r="AA688" i="3"/>
  <c r="AB688" i="3" s="1"/>
  <c r="AC688" i="3" s="1"/>
  <c r="AB691" i="3"/>
  <c r="AD686" i="3"/>
  <c r="AE686" i="3" s="1"/>
  <c r="AF686" i="3" s="1"/>
  <c r="AE689" i="3"/>
  <c r="AF687" i="3"/>
  <c r="AK685" i="3"/>
  <c r="AL683" i="3"/>
  <c r="AJ682" i="3"/>
  <c r="AK682" i="3" s="1"/>
  <c r="AL682" i="3" s="1"/>
  <c r="P682" i="3"/>
  <c r="Q682" i="3" s="1"/>
  <c r="R683" i="3"/>
  <c r="G683" i="3" s="1"/>
  <c r="H683" i="3" s="1"/>
  <c r="Q685" i="3"/>
  <c r="K693" i="3"/>
  <c r="J690" i="3"/>
  <c r="G680" i="3"/>
  <c r="H680" i="3" s="1"/>
  <c r="R680" i="3"/>
  <c r="K688" i="3" l="1"/>
  <c r="E688" i="3" s="1"/>
  <c r="F688" i="3" s="1"/>
  <c r="AH688" i="3"/>
  <c r="AI688" i="3" s="1"/>
  <c r="X687" i="3"/>
  <c r="W684" i="3"/>
  <c r="X684" i="3" s="1"/>
  <c r="Z684" i="3" s="1"/>
  <c r="M688" i="3"/>
  <c r="N688" i="3" s="1"/>
  <c r="O688" i="3" s="1"/>
  <c r="A688" i="3" s="1"/>
  <c r="B688" i="3" s="1"/>
  <c r="N691" i="3"/>
  <c r="I689" i="3"/>
  <c r="L687" i="3"/>
  <c r="E687" i="3" s="1"/>
  <c r="F687" i="3" s="1"/>
  <c r="AG690" i="3"/>
  <c r="AH693" i="3"/>
  <c r="L686" i="3"/>
  <c r="E686" i="3"/>
  <c r="F686" i="3" s="1"/>
  <c r="U682" i="3"/>
  <c r="C682" i="3"/>
  <c r="D682" i="3" s="1"/>
  <c r="Y687" i="3"/>
  <c r="V689" i="3"/>
  <c r="AI687" i="3"/>
  <c r="AC687" i="3"/>
  <c r="Z687" i="3"/>
  <c r="U685" i="3"/>
  <c r="C685" i="3" s="1"/>
  <c r="D685" i="3" s="1"/>
  <c r="S684" i="3"/>
  <c r="T684" i="3" s="1"/>
  <c r="T687" i="3"/>
  <c r="Z685" i="3"/>
  <c r="AF689" i="3"/>
  <c r="AE691" i="3"/>
  <c r="AD688" i="3"/>
  <c r="AE688" i="3" s="1"/>
  <c r="AF688" i="3" s="1"/>
  <c r="P684" i="3"/>
  <c r="Q684" i="3" s="1"/>
  <c r="R685" i="3"/>
  <c r="G685" i="3" s="1"/>
  <c r="H685" i="3" s="1"/>
  <c r="Q687" i="3"/>
  <c r="AA690" i="3"/>
  <c r="AB693" i="3"/>
  <c r="AJ684" i="3"/>
  <c r="AK684" i="3" s="1"/>
  <c r="AL684" i="3" s="1"/>
  <c r="AL685" i="3"/>
  <c r="AK687" i="3"/>
  <c r="J692" i="3"/>
  <c r="K695" i="3"/>
  <c r="G682" i="3"/>
  <c r="H682" i="3" s="1"/>
  <c r="R682" i="3"/>
  <c r="L688" i="3" l="1"/>
  <c r="AB690" i="3"/>
  <c r="AC690" i="3" s="1"/>
  <c r="T689" i="3"/>
  <c r="S686" i="3"/>
  <c r="T686" i="3" s="1"/>
  <c r="U687" i="3"/>
  <c r="C687" i="3" s="1"/>
  <c r="D687" i="3" s="1"/>
  <c r="I691" i="3"/>
  <c r="O691" i="3" s="1"/>
  <c r="A691" i="3" s="1"/>
  <c r="B691" i="3" s="1"/>
  <c r="L689" i="3"/>
  <c r="E689" i="3" s="1"/>
  <c r="F689" i="3" s="1"/>
  <c r="V691" i="3"/>
  <c r="Y689" i="3"/>
  <c r="AI689" i="3"/>
  <c r="AC689" i="3"/>
  <c r="U684" i="3"/>
  <c r="C684" i="3"/>
  <c r="D684" i="3" s="1"/>
  <c r="AH695" i="3"/>
  <c r="AG692" i="3"/>
  <c r="M690" i="3"/>
  <c r="N690" i="3" s="1"/>
  <c r="O690" i="3" s="1"/>
  <c r="A690" i="3" s="1"/>
  <c r="B690" i="3" s="1"/>
  <c r="N693" i="3"/>
  <c r="W686" i="3"/>
  <c r="X686" i="3" s="1"/>
  <c r="Z686" i="3" s="1"/>
  <c r="X689" i="3"/>
  <c r="K690" i="3"/>
  <c r="AH690" i="3"/>
  <c r="AI690" i="3" s="1"/>
  <c r="O689" i="3"/>
  <c r="A689" i="3" s="1"/>
  <c r="B689" i="3" s="1"/>
  <c r="K697" i="3"/>
  <c r="J694" i="3"/>
  <c r="G684" i="3"/>
  <c r="H684" i="3" s="1"/>
  <c r="R684" i="3"/>
  <c r="AE693" i="3"/>
  <c r="AD690" i="3"/>
  <c r="AE690" i="3" s="1"/>
  <c r="AF690" i="3" s="1"/>
  <c r="AB695" i="3"/>
  <c r="AA692" i="3"/>
  <c r="R687" i="3"/>
  <c r="G687" i="3" s="1"/>
  <c r="H687" i="3" s="1"/>
  <c r="Q689" i="3"/>
  <c r="P686" i="3"/>
  <c r="Q686" i="3" s="1"/>
  <c r="AK689" i="3"/>
  <c r="AJ686" i="3"/>
  <c r="AK686" i="3" s="1"/>
  <c r="AL686" i="3" s="1"/>
  <c r="AL687" i="3"/>
  <c r="K692" i="3" l="1"/>
  <c r="L692" i="3" s="1"/>
  <c r="E692" i="3"/>
  <c r="F692" i="3" s="1"/>
  <c r="N695" i="3"/>
  <c r="M692" i="3"/>
  <c r="N692" i="3" s="1"/>
  <c r="O692" i="3" s="1"/>
  <c r="A692" i="3" s="1"/>
  <c r="B692" i="3" s="1"/>
  <c r="V693" i="3"/>
  <c r="AF693" i="3" s="1"/>
  <c r="Y691" i="3"/>
  <c r="AC691" i="3"/>
  <c r="AI691" i="3"/>
  <c r="W688" i="3"/>
  <c r="X688" i="3" s="1"/>
  <c r="Z688" i="3" s="1"/>
  <c r="X691" i="3"/>
  <c r="I693" i="3"/>
  <c r="L691" i="3"/>
  <c r="E691" i="3" s="1"/>
  <c r="F691" i="3" s="1"/>
  <c r="E690" i="3"/>
  <c r="F690" i="3" s="1"/>
  <c r="L690" i="3"/>
  <c r="AH697" i="3"/>
  <c r="AG694" i="3"/>
  <c r="U689" i="3"/>
  <c r="C689" i="3" s="1"/>
  <c r="D689" i="3" s="1"/>
  <c r="S688" i="3"/>
  <c r="T688" i="3" s="1"/>
  <c r="T691" i="3"/>
  <c r="K694" i="3"/>
  <c r="L694" i="3" s="1"/>
  <c r="AH692" i="3"/>
  <c r="AI692" i="3" s="1"/>
  <c r="AB692" i="3"/>
  <c r="AC692" i="3" s="1"/>
  <c r="Z689" i="3"/>
  <c r="C686" i="3"/>
  <c r="D686" i="3" s="1"/>
  <c r="U686" i="3"/>
  <c r="AF691" i="3"/>
  <c r="R686" i="3"/>
  <c r="G686" i="3"/>
  <c r="H686" i="3" s="1"/>
  <c r="AD692" i="3"/>
  <c r="AE692" i="3" s="1"/>
  <c r="AF692" i="3" s="1"/>
  <c r="AE695" i="3"/>
  <c r="J696" i="3"/>
  <c r="K699" i="3"/>
  <c r="AL689" i="3"/>
  <c r="AJ688" i="3"/>
  <c r="AK688" i="3" s="1"/>
  <c r="AL688" i="3" s="1"/>
  <c r="AK691" i="3"/>
  <c r="P688" i="3"/>
  <c r="Q688" i="3" s="1"/>
  <c r="Q691" i="3"/>
  <c r="R689" i="3"/>
  <c r="G689" i="3" s="1"/>
  <c r="H689" i="3" s="1"/>
  <c r="AA694" i="3"/>
  <c r="AB697" i="3"/>
  <c r="AH694" i="3" l="1"/>
  <c r="AI694" i="3" s="1"/>
  <c r="E694" i="3"/>
  <c r="F694" i="3" s="1"/>
  <c r="U691" i="3"/>
  <c r="C691" i="3" s="1"/>
  <c r="D691" i="3" s="1"/>
  <c r="T693" i="3"/>
  <c r="S690" i="3"/>
  <c r="T690" i="3" s="1"/>
  <c r="Y693" i="3"/>
  <c r="V695" i="3"/>
  <c r="AC693" i="3"/>
  <c r="AI693" i="3"/>
  <c r="N697" i="3"/>
  <c r="M694" i="3"/>
  <c r="N694" i="3" s="1"/>
  <c r="O694" i="3" s="1"/>
  <c r="A694" i="3" s="1"/>
  <c r="B694" i="3" s="1"/>
  <c r="W690" i="3"/>
  <c r="X690" i="3" s="1"/>
  <c r="Z690" i="3" s="1"/>
  <c r="X693" i="3"/>
  <c r="Z693" i="3" s="1"/>
  <c r="C688" i="3"/>
  <c r="D688" i="3" s="1"/>
  <c r="U688" i="3"/>
  <c r="AH699" i="3"/>
  <c r="AG696" i="3"/>
  <c r="I695" i="3"/>
  <c r="O695" i="3" s="1"/>
  <c r="A695" i="3" s="1"/>
  <c r="B695" i="3" s="1"/>
  <c r="L693" i="3"/>
  <c r="E693" i="3" s="1"/>
  <c r="F693" i="3" s="1"/>
  <c r="AB694" i="3"/>
  <c r="AC694" i="3" s="1"/>
  <c r="Z691" i="3"/>
  <c r="O693" i="3"/>
  <c r="A693" i="3" s="1"/>
  <c r="B693" i="3" s="1"/>
  <c r="AJ690" i="3"/>
  <c r="AK690" i="3" s="1"/>
  <c r="AL690" i="3" s="1"/>
  <c r="AL691" i="3"/>
  <c r="AK693" i="3"/>
  <c r="AA696" i="3"/>
  <c r="AB699" i="3"/>
  <c r="G688" i="3"/>
  <c r="H688" i="3" s="1"/>
  <c r="R688" i="3"/>
  <c r="J698" i="3"/>
  <c r="K701" i="3"/>
  <c r="P690" i="3"/>
  <c r="Q690" i="3" s="1"/>
  <c r="R691" i="3"/>
  <c r="G691" i="3" s="1"/>
  <c r="H691" i="3" s="1"/>
  <c r="Q693" i="3"/>
  <c r="AD694" i="3"/>
  <c r="AE694" i="3" s="1"/>
  <c r="AF694" i="3" s="1"/>
  <c r="AE697" i="3"/>
  <c r="K696" i="3" l="1"/>
  <c r="L696" i="3" s="1"/>
  <c r="AH701" i="3"/>
  <c r="AG698" i="3"/>
  <c r="W692" i="3"/>
  <c r="X692" i="3" s="1"/>
  <c r="Z692" i="3" s="1"/>
  <c r="X695" i="3"/>
  <c r="Z695" i="3" s="1"/>
  <c r="M696" i="3"/>
  <c r="N696" i="3" s="1"/>
  <c r="O696" i="3" s="1"/>
  <c r="A696" i="3" s="1"/>
  <c r="B696" i="3" s="1"/>
  <c r="N699" i="3"/>
  <c r="V697" i="3"/>
  <c r="Y695" i="3"/>
  <c r="AC695" i="3"/>
  <c r="AI695" i="3"/>
  <c r="U693" i="3"/>
  <c r="C693" i="3" s="1"/>
  <c r="D693" i="3" s="1"/>
  <c r="S692" i="3"/>
  <c r="T692" i="3" s="1"/>
  <c r="T695" i="3"/>
  <c r="I697" i="3"/>
  <c r="K698" i="3" s="1"/>
  <c r="L695" i="3"/>
  <c r="E695" i="3" s="1"/>
  <c r="F695" i="3" s="1"/>
  <c r="U690" i="3"/>
  <c r="C690" i="3"/>
  <c r="D690" i="3" s="1"/>
  <c r="AH696" i="3"/>
  <c r="AI696" i="3" s="1"/>
  <c r="AF695" i="3"/>
  <c r="AB696" i="3"/>
  <c r="AC696" i="3" s="1"/>
  <c r="AD696" i="3"/>
  <c r="AE696" i="3" s="1"/>
  <c r="AF696" i="3" s="1"/>
  <c r="AE699" i="3"/>
  <c r="P692" i="3"/>
  <c r="Q692" i="3" s="1"/>
  <c r="R693" i="3"/>
  <c r="G693" i="3" s="1"/>
  <c r="H693" i="3" s="1"/>
  <c r="Q695" i="3"/>
  <c r="AB701" i="3"/>
  <c r="AA698" i="3"/>
  <c r="AK695" i="3"/>
  <c r="AJ692" i="3"/>
  <c r="AK692" i="3" s="1"/>
  <c r="AL692" i="3" s="1"/>
  <c r="AL693" i="3"/>
  <c r="K703" i="3"/>
  <c r="J700" i="3"/>
  <c r="G690" i="3"/>
  <c r="H690" i="3" s="1"/>
  <c r="R690" i="3"/>
  <c r="E696" i="3" l="1"/>
  <c r="F696" i="3" s="1"/>
  <c r="E698" i="3"/>
  <c r="F698" i="3" s="1"/>
  <c r="L698" i="3"/>
  <c r="U695" i="3"/>
  <c r="C695" i="3" s="1"/>
  <c r="D695" i="3" s="1"/>
  <c r="T697" i="3"/>
  <c r="S694" i="3"/>
  <c r="T694" i="3" s="1"/>
  <c r="M698" i="3"/>
  <c r="N698" i="3" s="1"/>
  <c r="O698" i="3" s="1"/>
  <c r="A698" i="3" s="1"/>
  <c r="B698" i="3" s="1"/>
  <c r="N701" i="3"/>
  <c r="I699" i="3"/>
  <c r="K700" i="3" s="1"/>
  <c r="L697" i="3"/>
  <c r="E697" i="3" s="1"/>
  <c r="F697" i="3" s="1"/>
  <c r="Y697" i="3"/>
  <c r="V699" i="3"/>
  <c r="AF699" i="3" s="1"/>
  <c r="AC697" i="3"/>
  <c r="AI697" i="3"/>
  <c r="X697" i="3"/>
  <c r="W694" i="3"/>
  <c r="X694" i="3" s="1"/>
  <c r="Z694" i="3" s="1"/>
  <c r="AG700" i="3"/>
  <c r="AH703" i="3"/>
  <c r="C692" i="3"/>
  <c r="D692" i="3" s="1"/>
  <c r="U692" i="3"/>
  <c r="AB698" i="3"/>
  <c r="AC698" i="3" s="1"/>
  <c r="AF697" i="3"/>
  <c r="O697" i="3"/>
  <c r="A697" i="3" s="1"/>
  <c r="B697" i="3" s="1"/>
  <c r="AH698" i="3"/>
  <c r="AI698" i="3" s="1"/>
  <c r="AJ694" i="3"/>
  <c r="AK694" i="3" s="1"/>
  <c r="AL694" i="3" s="1"/>
  <c r="AK697" i="3"/>
  <c r="AL695" i="3"/>
  <c r="AE701" i="3"/>
  <c r="AD698" i="3"/>
  <c r="AE698" i="3" s="1"/>
  <c r="AF698" i="3" s="1"/>
  <c r="K705" i="3"/>
  <c r="J702" i="3"/>
  <c r="Q697" i="3"/>
  <c r="R695" i="3"/>
  <c r="G695" i="3" s="1"/>
  <c r="H695" i="3" s="1"/>
  <c r="P694" i="3"/>
  <c r="Q694" i="3" s="1"/>
  <c r="AA700" i="3"/>
  <c r="AB703" i="3"/>
  <c r="R692" i="3"/>
  <c r="G692" i="3"/>
  <c r="H692" i="3" s="1"/>
  <c r="AB700" i="3" l="1"/>
  <c r="AC700" i="3" s="1"/>
  <c r="AH700" i="3"/>
  <c r="AI700" i="3" s="1"/>
  <c r="L700" i="3"/>
  <c r="E700" i="3"/>
  <c r="F700" i="3" s="1"/>
  <c r="O699" i="3"/>
  <c r="A699" i="3" s="1"/>
  <c r="B699" i="3" s="1"/>
  <c r="N703" i="3"/>
  <c r="M700" i="3"/>
  <c r="N700" i="3" s="1"/>
  <c r="O700" i="3" s="1"/>
  <c r="A700" i="3" s="1"/>
  <c r="B700" i="3" s="1"/>
  <c r="AH705" i="3"/>
  <c r="AG702" i="3"/>
  <c r="X699" i="3"/>
  <c r="Z699" i="3" s="1"/>
  <c r="W696" i="3"/>
  <c r="X696" i="3" s="1"/>
  <c r="Z696" i="3" s="1"/>
  <c r="Y699" i="3"/>
  <c r="V701" i="3"/>
  <c r="AF701" i="3" s="1"/>
  <c r="AC699" i="3"/>
  <c r="AI699" i="3"/>
  <c r="U697" i="3"/>
  <c r="C697" i="3" s="1"/>
  <c r="D697" i="3" s="1"/>
  <c r="T699" i="3"/>
  <c r="S696" i="3"/>
  <c r="T696" i="3" s="1"/>
  <c r="I701" i="3"/>
  <c r="L699" i="3"/>
  <c r="E699" i="3" s="1"/>
  <c r="F699" i="3" s="1"/>
  <c r="U694" i="3"/>
  <c r="C694" i="3"/>
  <c r="D694" i="3" s="1"/>
  <c r="K702" i="3"/>
  <c r="E702" i="3" s="1"/>
  <c r="F702" i="3" s="1"/>
  <c r="Z697" i="3"/>
  <c r="K707" i="3"/>
  <c r="J704" i="3"/>
  <c r="G694" i="3"/>
  <c r="H694" i="3" s="1"/>
  <c r="R694" i="3"/>
  <c r="AJ696" i="3"/>
  <c r="AK696" i="3" s="1"/>
  <c r="AL696" i="3" s="1"/>
  <c r="AL697" i="3"/>
  <c r="AK699" i="3"/>
  <c r="AA702" i="3"/>
  <c r="AB705" i="3"/>
  <c r="AD700" i="3"/>
  <c r="AE700" i="3" s="1"/>
  <c r="AF700" i="3" s="1"/>
  <c r="AE703" i="3"/>
  <c r="R697" i="3"/>
  <c r="G697" i="3" s="1"/>
  <c r="H697" i="3" s="1"/>
  <c r="Q699" i="3"/>
  <c r="P696" i="3"/>
  <c r="Q696" i="3" s="1"/>
  <c r="AB702" i="3" l="1"/>
  <c r="AC702" i="3" s="1"/>
  <c r="U696" i="3"/>
  <c r="C696" i="3"/>
  <c r="D696" i="3" s="1"/>
  <c r="AH707" i="3"/>
  <c r="AG704" i="3"/>
  <c r="I703" i="3"/>
  <c r="O703" i="3" s="1"/>
  <c r="A703" i="3" s="1"/>
  <c r="B703" i="3" s="1"/>
  <c r="L701" i="3"/>
  <c r="E701" i="3" s="1"/>
  <c r="F701" i="3" s="1"/>
  <c r="Y701" i="3"/>
  <c r="V703" i="3"/>
  <c r="AC701" i="3"/>
  <c r="AI701" i="3"/>
  <c r="M702" i="3"/>
  <c r="N702" i="3" s="1"/>
  <c r="O702" i="3" s="1"/>
  <c r="A702" i="3" s="1"/>
  <c r="B702" i="3" s="1"/>
  <c r="N705" i="3"/>
  <c r="S698" i="3"/>
  <c r="T698" i="3" s="1"/>
  <c r="T701" i="3"/>
  <c r="U699" i="3"/>
  <c r="C699" i="3" s="1"/>
  <c r="D699" i="3" s="1"/>
  <c r="X701" i="3"/>
  <c r="W698" i="3"/>
  <c r="X698" i="3" s="1"/>
  <c r="Z698" i="3" s="1"/>
  <c r="O701" i="3"/>
  <c r="A701" i="3" s="1"/>
  <c r="B701" i="3" s="1"/>
  <c r="L702" i="3"/>
  <c r="AH702" i="3"/>
  <c r="AI702" i="3" s="1"/>
  <c r="P698" i="3"/>
  <c r="Q698" i="3" s="1"/>
  <c r="Q701" i="3"/>
  <c r="R699" i="3"/>
  <c r="G699" i="3" s="1"/>
  <c r="H699" i="3" s="1"/>
  <c r="AJ698" i="3"/>
  <c r="AK698" i="3" s="1"/>
  <c r="AL698" i="3" s="1"/>
  <c r="AL699" i="3"/>
  <c r="AK701" i="3"/>
  <c r="K709" i="3"/>
  <c r="J706" i="3"/>
  <c r="G696" i="3"/>
  <c r="H696" i="3" s="1"/>
  <c r="R696" i="3"/>
  <c r="AE705" i="3"/>
  <c r="AD702" i="3"/>
  <c r="AE702" i="3" s="1"/>
  <c r="AF702" i="3" s="1"/>
  <c r="AA704" i="3"/>
  <c r="AB707" i="3"/>
  <c r="AB704" i="3" l="1"/>
  <c r="AC704" i="3" s="1"/>
  <c r="U698" i="3"/>
  <c r="C698" i="3"/>
  <c r="D698" i="3" s="1"/>
  <c r="S700" i="3"/>
  <c r="T700" i="3" s="1"/>
  <c r="T703" i="3"/>
  <c r="U701" i="3"/>
  <c r="C701" i="3" s="1"/>
  <c r="D701" i="3" s="1"/>
  <c r="Y703" i="3"/>
  <c r="V705" i="3"/>
  <c r="AF705" i="3" s="1"/>
  <c r="AC703" i="3"/>
  <c r="AI703" i="3"/>
  <c r="I705" i="3"/>
  <c r="K706" i="3" s="1"/>
  <c r="L703" i="3"/>
  <c r="E703" i="3" s="1"/>
  <c r="F703" i="3" s="1"/>
  <c r="X703" i="3"/>
  <c r="W700" i="3"/>
  <c r="X700" i="3" s="1"/>
  <c r="Z700" i="3" s="1"/>
  <c r="O705" i="3"/>
  <c r="A705" i="3" s="1"/>
  <c r="B705" i="3" s="1"/>
  <c r="N707" i="3"/>
  <c r="M704" i="3"/>
  <c r="N704" i="3" s="1"/>
  <c r="O704" i="3" s="1"/>
  <c r="A704" i="3" s="1"/>
  <c r="B704" i="3" s="1"/>
  <c r="AH709" i="3"/>
  <c r="AG706" i="3"/>
  <c r="AH704" i="3"/>
  <c r="AI704" i="3" s="1"/>
  <c r="AF703" i="3"/>
  <c r="K704" i="3"/>
  <c r="Z701" i="3"/>
  <c r="AA706" i="3"/>
  <c r="AB709" i="3"/>
  <c r="AD704" i="3"/>
  <c r="AE704" i="3" s="1"/>
  <c r="AF704" i="3" s="1"/>
  <c r="AE707" i="3"/>
  <c r="R698" i="3"/>
  <c r="G698" i="3"/>
  <c r="H698" i="3" s="1"/>
  <c r="R701" i="3"/>
  <c r="G701" i="3" s="1"/>
  <c r="H701" i="3" s="1"/>
  <c r="Q703" i="3"/>
  <c r="P700" i="3"/>
  <c r="Q700" i="3" s="1"/>
  <c r="K711" i="3"/>
  <c r="J708" i="3"/>
  <c r="AK703" i="3"/>
  <c r="AJ700" i="3"/>
  <c r="AK700" i="3" s="1"/>
  <c r="AL700" i="3" s="1"/>
  <c r="AL701" i="3"/>
  <c r="E706" i="3" l="1"/>
  <c r="F706" i="3" s="1"/>
  <c r="L706" i="3"/>
  <c r="AH706" i="3"/>
  <c r="AI706" i="3" s="1"/>
  <c r="AB706" i="3"/>
  <c r="AC706" i="3" s="1"/>
  <c r="X705" i="3"/>
  <c r="W702" i="3"/>
  <c r="X702" i="3" s="1"/>
  <c r="Z702" i="3" s="1"/>
  <c r="AH711" i="3"/>
  <c r="AG708" i="3"/>
  <c r="I707" i="3"/>
  <c r="O707" i="3" s="1"/>
  <c r="A707" i="3" s="1"/>
  <c r="B707" i="3" s="1"/>
  <c r="L705" i="3"/>
  <c r="E705" i="3" s="1"/>
  <c r="F705" i="3" s="1"/>
  <c r="V707" i="3"/>
  <c r="AF707" i="3" s="1"/>
  <c r="Y705" i="3"/>
  <c r="AC705" i="3"/>
  <c r="AI705" i="3"/>
  <c r="U700" i="3"/>
  <c r="C700" i="3"/>
  <c r="D700" i="3" s="1"/>
  <c r="Z703" i="3"/>
  <c r="E704" i="3"/>
  <c r="F704" i="3" s="1"/>
  <c r="L704" i="3"/>
  <c r="N709" i="3"/>
  <c r="M706" i="3"/>
  <c r="N706" i="3" s="1"/>
  <c r="O706" i="3" s="1"/>
  <c r="A706" i="3" s="1"/>
  <c r="B706" i="3" s="1"/>
  <c r="T705" i="3"/>
  <c r="S702" i="3"/>
  <c r="T702" i="3" s="1"/>
  <c r="U703" i="3"/>
  <c r="C703" i="3" s="1"/>
  <c r="D703" i="3" s="1"/>
  <c r="P702" i="3"/>
  <c r="Q702" i="3" s="1"/>
  <c r="Q705" i="3"/>
  <c r="R703" i="3"/>
  <c r="G703" i="3" s="1"/>
  <c r="H703" i="3" s="1"/>
  <c r="K713" i="3"/>
  <c r="J710" i="3"/>
  <c r="R700" i="3"/>
  <c r="G700" i="3"/>
  <c r="H700" i="3" s="1"/>
  <c r="AD706" i="3"/>
  <c r="AE706" i="3" s="1"/>
  <c r="AF706" i="3" s="1"/>
  <c r="AE709" i="3"/>
  <c r="AA708" i="3"/>
  <c r="AB708" i="3" s="1"/>
  <c r="AC708" i="3" s="1"/>
  <c r="AB711" i="3"/>
  <c r="AK705" i="3"/>
  <c r="AL703" i="3"/>
  <c r="AJ702" i="3"/>
  <c r="AK702" i="3" s="1"/>
  <c r="AL702" i="3" s="1"/>
  <c r="AH708" i="3" l="1"/>
  <c r="AI708" i="3" s="1"/>
  <c r="AG710" i="3"/>
  <c r="AH713" i="3"/>
  <c r="T707" i="3"/>
  <c r="U705" i="3"/>
  <c r="C705" i="3" s="1"/>
  <c r="D705" i="3" s="1"/>
  <c r="S704" i="3"/>
  <c r="T704" i="3" s="1"/>
  <c r="X707" i="3"/>
  <c r="Z707" i="3" s="1"/>
  <c r="W704" i="3"/>
  <c r="X704" i="3" s="1"/>
  <c r="Z704" i="3" s="1"/>
  <c r="U702" i="3"/>
  <c r="C702" i="3"/>
  <c r="D702" i="3" s="1"/>
  <c r="N711" i="3"/>
  <c r="M708" i="3"/>
  <c r="N708" i="3" s="1"/>
  <c r="O708" i="3" s="1"/>
  <c r="A708" i="3" s="1"/>
  <c r="B708" i="3" s="1"/>
  <c r="I709" i="3"/>
  <c r="O709" i="3" s="1"/>
  <c r="A709" i="3" s="1"/>
  <c r="B709" i="3" s="1"/>
  <c r="L707" i="3"/>
  <c r="E707" i="3" s="1"/>
  <c r="F707" i="3" s="1"/>
  <c r="Y707" i="3"/>
  <c r="V709" i="3"/>
  <c r="AF709" i="3" s="1"/>
  <c r="AI707" i="3"/>
  <c r="AC707" i="3"/>
  <c r="Z705" i="3"/>
  <c r="K708" i="3"/>
  <c r="G702" i="3"/>
  <c r="H702" i="3" s="1"/>
  <c r="R702" i="3"/>
  <c r="AK707" i="3"/>
  <c r="AL705" i="3"/>
  <c r="AJ704" i="3"/>
  <c r="AK704" i="3" s="1"/>
  <c r="AL704" i="3" s="1"/>
  <c r="AD708" i="3"/>
  <c r="AE708" i="3" s="1"/>
  <c r="AF708" i="3" s="1"/>
  <c r="AE711" i="3"/>
  <c r="P704" i="3"/>
  <c r="Q704" i="3" s="1"/>
  <c r="R705" i="3"/>
  <c r="G705" i="3" s="1"/>
  <c r="H705" i="3" s="1"/>
  <c r="Q707" i="3"/>
  <c r="AA710" i="3"/>
  <c r="AB713" i="3"/>
  <c r="K715" i="3"/>
  <c r="J712" i="3"/>
  <c r="K710" i="3" l="1"/>
  <c r="Y709" i="3"/>
  <c r="V711" i="3"/>
  <c r="AI709" i="3"/>
  <c r="AC709" i="3"/>
  <c r="I711" i="3"/>
  <c r="K712" i="3" s="1"/>
  <c r="L709" i="3"/>
  <c r="E709" i="3" s="1"/>
  <c r="F709" i="3" s="1"/>
  <c r="C704" i="3"/>
  <c r="D704" i="3" s="1"/>
  <c r="U704" i="3"/>
  <c r="E708" i="3"/>
  <c r="F708" i="3" s="1"/>
  <c r="L708" i="3"/>
  <c r="N713" i="3"/>
  <c r="O711" i="3"/>
  <c r="A711" i="3" s="1"/>
  <c r="B711" i="3" s="1"/>
  <c r="M710" i="3"/>
  <c r="N710" i="3" s="1"/>
  <c r="O710" i="3" s="1"/>
  <c r="A710" i="3" s="1"/>
  <c r="B710" i="3" s="1"/>
  <c r="X709" i="3"/>
  <c r="Z709" i="3" s="1"/>
  <c r="W706" i="3"/>
  <c r="X706" i="3" s="1"/>
  <c r="Z706" i="3" s="1"/>
  <c r="AG712" i="3"/>
  <c r="AH715" i="3"/>
  <c r="AH710" i="3"/>
  <c r="AI710" i="3" s="1"/>
  <c r="AB710" i="3"/>
  <c r="AC710" i="3" s="1"/>
  <c r="T709" i="3"/>
  <c r="U707" i="3"/>
  <c r="C707" i="3" s="1"/>
  <c r="D707" i="3" s="1"/>
  <c r="S706" i="3"/>
  <c r="T706" i="3" s="1"/>
  <c r="AJ706" i="3"/>
  <c r="AK706" i="3" s="1"/>
  <c r="AL706" i="3" s="1"/>
  <c r="AK709" i="3"/>
  <c r="AL707" i="3"/>
  <c r="J714" i="3"/>
  <c r="K717" i="3"/>
  <c r="G704" i="3"/>
  <c r="H704" i="3" s="1"/>
  <c r="R704" i="3"/>
  <c r="AF711" i="3"/>
  <c r="AE713" i="3"/>
  <c r="AD710" i="3"/>
  <c r="AE710" i="3" s="1"/>
  <c r="AF710" i="3" s="1"/>
  <c r="AA712" i="3"/>
  <c r="AB715" i="3"/>
  <c r="P706" i="3"/>
  <c r="Q706" i="3" s="1"/>
  <c r="Q709" i="3"/>
  <c r="R707" i="3"/>
  <c r="G707" i="3" s="1"/>
  <c r="H707" i="3" s="1"/>
  <c r="AH712" i="3" l="1"/>
  <c r="AI712" i="3" s="1"/>
  <c r="E712" i="3"/>
  <c r="F712" i="3" s="1"/>
  <c r="L712" i="3"/>
  <c r="E710" i="3"/>
  <c r="F710" i="3" s="1"/>
  <c r="L710" i="3"/>
  <c r="C706" i="3"/>
  <c r="D706" i="3" s="1"/>
  <c r="U706" i="3"/>
  <c r="I713" i="3"/>
  <c r="K714" i="3" s="1"/>
  <c r="E714" i="3" s="1"/>
  <c r="F714" i="3" s="1"/>
  <c r="L711" i="3"/>
  <c r="E711" i="3" s="1"/>
  <c r="F711" i="3" s="1"/>
  <c r="Y711" i="3"/>
  <c r="V713" i="3"/>
  <c r="AI711" i="3"/>
  <c r="AC711" i="3"/>
  <c r="T711" i="3"/>
  <c r="S708" i="3"/>
  <c r="T708" i="3" s="1"/>
  <c r="U709" i="3"/>
  <c r="C709" i="3" s="1"/>
  <c r="D709" i="3" s="1"/>
  <c r="AG714" i="3"/>
  <c r="AH717" i="3"/>
  <c r="X711" i="3"/>
  <c r="W708" i="3"/>
  <c r="X708" i="3" s="1"/>
  <c r="Z708" i="3" s="1"/>
  <c r="AB712" i="3"/>
  <c r="AC712" i="3" s="1"/>
  <c r="M712" i="3"/>
  <c r="N712" i="3" s="1"/>
  <c r="O712" i="3" s="1"/>
  <c r="A712" i="3" s="1"/>
  <c r="B712" i="3" s="1"/>
  <c r="N715" i="3"/>
  <c r="K719" i="3"/>
  <c r="J716" i="3"/>
  <c r="R706" i="3"/>
  <c r="G706" i="3"/>
  <c r="H706" i="3" s="1"/>
  <c r="AD712" i="3"/>
  <c r="AE712" i="3" s="1"/>
  <c r="AF712" i="3" s="1"/>
  <c r="AE715" i="3"/>
  <c r="AF713" i="3"/>
  <c r="P708" i="3"/>
  <c r="Q708" i="3" s="1"/>
  <c r="Q711" i="3"/>
  <c r="R709" i="3"/>
  <c r="G709" i="3" s="1"/>
  <c r="H709" i="3" s="1"/>
  <c r="AA714" i="3"/>
  <c r="AB714" i="3" s="1"/>
  <c r="AC714" i="3" s="1"/>
  <c r="AB717" i="3"/>
  <c r="AL709" i="3"/>
  <c r="AK711" i="3"/>
  <c r="AJ708" i="3"/>
  <c r="AK708" i="3" s="1"/>
  <c r="AL708" i="3" s="1"/>
  <c r="O713" i="3" l="1"/>
  <c r="A713" i="3" s="1"/>
  <c r="B713" i="3" s="1"/>
  <c r="AH714" i="3"/>
  <c r="AI714" i="3" s="1"/>
  <c r="L714" i="3"/>
  <c r="W710" i="3"/>
  <c r="X710" i="3" s="1"/>
  <c r="Z710" i="3" s="1"/>
  <c r="X713" i="3"/>
  <c r="M714" i="3"/>
  <c r="N714" i="3" s="1"/>
  <c r="O714" i="3" s="1"/>
  <c r="A714" i="3" s="1"/>
  <c r="B714" i="3" s="1"/>
  <c r="N717" i="3"/>
  <c r="AG716" i="3"/>
  <c r="AH719" i="3"/>
  <c r="T713" i="3"/>
  <c r="U711" i="3"/>
  <c r="C711" i="3" s="1"/>
  <c r="D711" i="3" s="1"/>
  <c r="S710" i="3"/>
  <c r="T710" i="3" s="1"/>
  <c r="Y713" i="3"/>
  <c r="V715" i="3"/>
  <c r="AF715" i="3" s="1"/>
  <c r="AC713" i="3"/>
  <c r="AI713" i="3"/>
  <c r="C708" i="3"/>
  <c r="D708" i="3" s="1"/>
  <c r="U708" i="3"/>
  <c r="I715" i="3"/>
  <c r="K716" i="3" s="1"/>
  <c r="L713" i="3"/>
  <c r="E713" i="3" s="1"/>
  <c r="F713" i="3" s="1"/>
  <c r="Z711" i="3"/>
  <c r="AJ710" i="3"/>
  <c r="AK710" i="3" s="1"/>
  <c r="AL710" i="3" s="1"/>
  <c r="AK713" i="3"/>
  <c r="AL711" i="3"/>
  <c r="AA716" i="3"/>
  <c r="AB719" i="3"/>
  <c r="R708" i="3"/>
  <c r="G708" i="3"/>
  <c r="H708" i="3" s="1"/>
  <c r="J718" i="3"/>
  <c r="K721" i="3"/>
  <c r="P710" i="3"/>
  <c r="Q710" i="3" s="1"/>
  <c r="Q713" i="3"/>
  <c r="R711" i="3"/>
  <c r="G711" i="3" s="1"/>
  <c r="H711" i="3" s="1"/>
  <c r="AD714" i="3"/>
  <c r="AE714" i="3" s="1"/>
  <c r="AF714" i="3" s="1"/>
  <c r="AE717" i="3"/>
  <c r="E716" i="3" l="1"/>
  <c r="F716" i="3" s="1"/>
  <c r="L716" i="3"/>
  <c r="O715" i="3"/>
  <c r="A715" i="3" s="1"/>
  <c r="B715" i="3" s="1"/>
  <c r="Y715" i="3"/>
  <c r="V717" i="3"/>
  <c r="AI715" i="3"/>
  <c r="AC715" i="3"/>
  <c r="T715" i="3"/>
  <c r="U713" i="3"/>
  <c r="C713" i="3" s="1"/>
  <c r="D713" i="3" s="1"/>
  <c r="S712" i="3"/>
  <c r="T712" i="3" s="1"/>
  <c r="W712" i="3"/>
  <c r="X712" i="3" s="1"/>
  <c r="Z712" i="3" s="1"/>
  <c r="X715" i="3"/>
  <c r="I717" i="3"/>
  <c r="L715" i="3"/>
  <c r="E715" i="3" s="1"/>
  <c r="F715" i="3" s="1"/>
  <c r="C710" i="3"/>
  <c r="D710" i="3" s="1"/>
  <c r="U710" i="3"/>
  <c r="K718" i="3"/>
  <c r="L718" i="3" s="1"/>
  <c r="AB716" i="3"/>
  <c r="AC716" i="3" s="1"/>
  <c r="AH716" i="3"/>
  <c r="AI716" i="3" s="1"/>
  <c r="Z713" i="3"/>
  <c r="AG718" i="3"/>
  <c r="AH721" i="3"/>
  <c r="N719" i="3"/>
  <c r="M716" i="3"/>
  <c r="N716" i="3" s="1"/>
  <c r="O716" i="3" s="1"/>
  <c r="A716" i="3" s="1"/>
  <c r="B716" i="3" s="1"/>
  <c r="AE719" i="3"/>
  <c r="AF717" i="3"/>
  <c r="AD716" i="3"/>
  <c r="AE716" i="3" s="1"/>
  <c r="AF716" i="3" s="1"/>
  <c r="Q715" i="3"/>
  <c r="R713" i="3"/>
  <c r="G713" i="3" s="1"/>
  <c r="H713" i="3" s="1"/>
  <c r="P712" i="3"/>
  <c r="Q712" i="3" s="1"/>
  <c r="E718" i="3"/>
  <c r="F718" i="3" s="1"/>
  <c r="AJ712" i="3"/>
  <c r="AK712" i="3" s="1"/>
  <c r="AL712" i="3" s="1"/>
  <c r="AL713" i="3"/>
  <c r="AK715" i="3"/>
  <c r="J720" i="3"/>
  <c r="K723" i="3"/>
  <c r="AA718" i="3"/>
  <c r="AB718" i="3" s="1"/>
  <c r="AC718" i="3" s="1"/>
  <c r="AB721" i="3"/>
  <c r="R710" i="3"/>
  <c r="G710" i="3"/>
  <c r="H710" i="3" s="1"/>
  <c r="N721" i="3" l="1"/>
  <c r="M718" i="3"/>
  <c r="N718" i="3" s="1"/>
  <c r="O718" i="3" s="1"/>
  <c r="A718" i="3" s="1"/>
  <c r="B718" i="3" s="1"/>
  <c r="X717" i="3"/>
  <c r="Z717" i="3" s="1"/>
  <c r="W714" i="3"/>
  <c r="X714" i="3" s="1"/>
  <c r="Z714" i="3" s="1"/>
  <c r="Y717" i="3"/>
  <c r="V719" i="3"/>
  <c r="AF719" i="3" s="1"/>
  <c r="AC717" i="3"/>
  <c r="AI717" i="3"/>
  <c r="I719" i="3"/>
  <c r="K720" i="3" s="1"/>
  <c r="L720" i="3" s="1"/>
  <c r="L717" i="3"/>
  <c r="E717" i="3" s="1"/>
  <c r="F717" i="3" s="1"/>
  <c r="C712" i="3"/>
  <c r="D712" i="3" s="1"/>
  <c r="U712" i="3"/>
  <c r="AH723" i="3"/>
  <c r="AG720" i="3"/>
  <c r="O717" i="3"/>
  <c r="A717" i="3" s="1"/>
  <c r="B717" i="3" s="1"/>
  <c r="AH718" i="3"/>
  <c r="AI718" i="3" s="1"/>
  <c r="Z715" i="3"/>
  <c r="U715" i="3"/>
  <c r="C715" i="3" s="1"/>
  <c r="D715" i="3" s="1"/>
  <c r="S714" i="3"/>
  <c r="T714" i="3" s="1"/>
  <c r="T717" i="3"/>
  <c r="AD718" i="3"/>
  <c r="AE718" i="3" s="1"/>
  <c r="AF718" i="3" s="1"/>
  <c r="AE721" i="3"/>
  <c r="AA720" i="3"/>
  <c r="AB723" i="3"/>
  <c r="R712" i="3"/>
  <c r="G712" i="3"/>
  <c r="H712" i="3" s="1"/>
  <c r="AJ714" i="3"/>
  <c r="AK714" i="3" s="1"/>
  <c r="AL714" i="3" s="1"/>
  <c r="AK717" i="3"/>
  <c r="AL715" i="3"/>
  <c r="K725" i="3"/>
  <c r="J722" i="3"/>
  <c r="Q717" i="3"/>
  <c r="R715" i="3"/>
  <c r="G715" i="3" s="1"/>
  <c r="H715" i="3" s="1"/>
  <c r="P714" i="3"/>
  <c r="Q714" i="3" s="1"/>
  <c r="O719" i="3" l="1"/>
  <c r="A719" i="3" s="1"/>
  <c r="B719" i="3" s="1"/>
  <c r="AH725" i="3"/>
  <c r="AG722" i="3"/>
  <c r="I721" i="3"/>
  <c r="K722" i="3" s="1"/>
  <c r="L719" i="3"/>
  <c r="E719" i="3" s="1"/>
  <c r="F719" i="3" s="1"/>
  <c r="V721" i="3"/>
  <c r="Y719" i="3"/>
  <c r="AC719" i="3"/>
  <c r="AI719" i="3"/>
  <c r="N723" i="3"/>
  <c r="M720" i="3"/>
  <c r="N720" i="3" s="1"/>
  <c r="O720" i="3" s="1"/>
  <c r="A720" i="3" s="1"/>
  <c r="B720" i="3" s="1"/>
  <c r="E720" i="3"/>
  <c r="F720" i="3" s="1"/>
  <c r="AH720" i="3"/>
  <c r="AI720" i="3" s="1"/>
  <c r="C714" i="3"/>
  <c r="D714" i="3" s="1"/>
  <c r="U714" i="3"/>
  <c r="T719" i="3"/>
  <c r="S716" i="3"/>
  <c r="T716" i="3" s="1"/>
  <c r="U717" i="3"/>
  <c r="C717" i="3" s="1"/>
  <c r="D717" i="3" s="1"/>
  <c r="W716" i="3"/>
  <c r="X716" i="3" s="1"/>
  <c r="Z716" i="3" s="1"/>
  <c r="X719" i="3"/>
  <c r="Z719" i="3" s="1"/>
  <c r="AB720" i="3"/>
  <c r="AC720" i="3" s="1"/>
  <c r="AA722" i="3"/>
  <c r="AB722" i="3" s="1"/>
  <c r="AC722" i="3" s="1"/>
  <c r="AB725" i="3"/>
  <c r="P716" i="3"/>
  <c r="Q716" i="3" s="1"/>
  <c r="Q719" i="3"/>
  <c r="R717" i="3"/>
  <c r="G717" i="3" s="1"/>
  <c r="H717" i="3" s="1"/>
  <c r="K727" i="3"/>
  <c r="J724" i="3"/>
  <c r="AD720" i="3"/>
  <c r="AE720" i="3" s="1"/>
  <c r="AF720" i="3" s="1"/>
  <c r="AE723" i="3"/>
  <c r="AJ716" i="3"/>
  <c r="AK716" i="3" s="1"/>
  <c r="AL716" i="3" s="1"/>
  <c r="AL717" i="3"/>
  <c r="AK719" i="3"/>
  <c r="G714" i="3"/>
  <c r="H714" i="3" s="1"/>
  <c r="R714" i="3"/>
  <c r="O721" i="3" l="1"/>
  <c r="A721" i="3" s="1"/>
  <c r="B721" i="3" s="1"/>
  <c r="L722" i="3"/>
  <c r="E722" i="3"/>
  <c r="F722" i="3" s="1"/>
  <c r="AH727" i="3"/>
  <c r="AG724" i="3"/>
  <c r="V723" i="3"/>
  <c r="Y721" i="3"/>
  <c r="AI721" i="3"/>
  <c r="AC721" i="3"/>
  <c r="W718" i="3"/>
  <c r="X718" i="3" s="1"/>
  <c r="Z718" i="3" s="1"/>
  <c r="X721" i="3"/>
  <c r="Z721" i="3" s="1"/>
  <c r="U719" i="3"/>
  <c r="C719" i="3" s="1"/>
  <c r="D719" i="3" s="1"/>
  <c r="T721" i="3"/>
  <c r="S718" i="3"/>
  <c r="T718" i="3" s="1"/>
  <c r="M722" i="3"/>
  <c r="N722" i="3" s="1"/>
  <c r="O722" i="3" s="1"/>
  <c r="A722" i="3" s="1"/>
  <c r="B722" i="3" s="1"/>
  <c r="N725" i="3"/>
  <c r="AF721" i="3"/>
  <c r="AH722" i="3"/>
  <c r="AI722" i="3" s="1"/>
  <c r="C716" i="3"/>
  <c r="D716" i="3" s="1"/>
  <c r="U716" i="3"/>
  <c r="I723" i="3"/>
  <c r="K724" i="3" s="1"/>
  <c r="L721" i="3"/>
  <c r="E721" i="3" s="1"/>
  <c r="F721" i="3" s="1"/>
  <c r="AE725" i="3"/>
  <c r="AD722" i="3"/>
  <c r="AE722" i="3" s="1"/>
  <c r="AF722" i="3" s="1"/>
  <c r="J726" i="3"/>
  <c r="K729" i="3"/>
  <c r="AJ718" i="3"/>
  <c r="AK718" i="3" s="1"/>
  <c r="AL718" i="3" s="1"/>
  <c r="AL719" i="3"/>
  <c r="AK721" i="3"/>
  <c r="R716" i="3"/>
  <c r="G716" i="3"/>
  <c r="H716" i="3" s="1"/>
  <c r="P718" i="3"/>
  <c r="Q718" i="3" s="1"/>
  <c r="Q721" i="3"/>
  <c r="R719" i="3"/>
  <c r="G719" i="3" s="1"/>
  <c r="H719" i="3" s="1"/>
  <c r="AA724" i="3"/>
  <c r="AB724" i="3" s="1"/>
  <c r="AC724" i="3" s="1"/>
  <c r="AB727" i="3"/>
  <c r="AH724" i="3" l="1"/>
  <c r="AI724" i="3" s="1"/>
  <c r="O723" i="3"/>
  <c r="A723" i="3" s="1"/>
  <c r="B723" i="3" s="1"/>
  <c r="L724" i="3"/>
  <c r="E724" i="3"/>
  <c r="F724" i="3" s="1"/>
  <c r="N727" i="3"/>
  <c r="M724" i="3"/>
  <c r="N724" i="3" s="1"/>
  <c r="O724" i="3" s="1"/>
  <c r="A724" i="3" s="1"/>
  <c r="B724" i="3" s="1"/>
  <c r="S720" i="3"/>
  <c r="T720" i="3" s="1"/>
  <c r="U721" i="3"/>
  <c r="C721" i="3" s="1"/>
  <c r="D721" i="3" s="1"/>
  <c r="T723" i="3"/>
  <c r="Y723" i="3"/>
  <c r="V725" i="3"/>
  <c r="AF725" i="3" s="1"/>
  <c r="AC723" i="3"/>
  <c r="AI723" i="3"/>
  <c r="C718" i="3"/>
  <c r="D718" i="3" s="1"/>
  <c r="U718" i="3"/>
  <c r="I725" i="3"/>
  <c r="K726" i="3" s="1"/>
  <c r="L723" i="3"/>
  <c r="E723" i="3" s="1"/>
  <c r="F723" i="3" s="1"/>
  <c r="X723" i="3"/>
  <c r="W720" i="3"/>
  <c r="X720" i="3" s="1"/>
  <c r="Z720" i="3" s="1"/>
  <c r="AH729" i="3"/>
  <c r="AG726" i="3"/>
  <c r="AF723" i="3"/>
  <c r="R721" i="3"/>
  <c r="G721" i="3" s="1"/>
  <c r="H721" i="3" s="1"/>
  <c r="Q723" i="3"/>
  <c r="P720" i="3"/>
  <c r="Q720" i="3" s="1"/>
  <c r="J728" i="3"/>
  <c r="K731" i="3"/>
  <c r="AJ720" i="3"/>
  <c r="AK720" i="3" s="1"/>
  <c r="AL720" i="3" s="1"/>
  <c r="AK723" i="3"/>
  <c r="AL721" i="3"/>
  <c r="AA726" i="3"/>
  <c r="AB726" i="3" s="1"/>
  <c r="AC726" i="3" s="1"/>
  <c r="AB729" i="3"/>
  <c r="G718" i="3"/>
  <c r="H718" i="3" s="1"/>
  <c r="R718" i="3"/>
  <c r="AD724" i="3"/>
  <c r="AE724" i="3" s="1"/>
  <c r="AF724" i="3" s="1"/>
  <c r="AE727" i="3"/>
  <c r="AH726" i="3" l="1"/>
  <c r="AI726" i="3" s="1"/>
  <c r="E726" i="3"/>
  <c r="F726" i="3" s="1"/>
  <c r="L726" i="3"/>
  <c r="W722" i="3"/>
  <c r="X722" i="3" s="1"/>
  <c r="Z722" i="3" s="1"/>
  <c r="X725" i="3"/>
  <c r="Z725" i="3" s="1"/>
  <c r="V727" i="3"/>
  <c r="AF727" i="3" s="1"/>
  <c r="Y725" i="3"/>
  <c r="AI725" i="3"/>
  <c r="AC725" i="3"/>
  <c r="U720" i="3"/>
  <c r="C720" i="3"/>
  <c r="D720" i="3" s="1"/>
  <c r="M726" i="3"/>
  <c r="N726" i="3" s="1"/>
  <c r="O726" i="3" s="1"/>
  <c r="A726" i="3" s="1"/>
  <c r="B726" i="3" s="1"/>
  <c r="N729" i="3"/>
  <c r="Z723" i="3"/>
  <c r="AH731" i="3"/>
  <c r="AG728" i="3"/>
  <c r="I727" i="3"/>
  <c r="K728" i="3" s="1"/>
  <c r="E728" i="3" s="1"/>
  <c r="F728" i="3" s="1"/>
  <c r="L725" i="3"/>
  <c r="E725" i="3" s="1"/>
  <c r="F725" i="3" s="1"/>
  <c r="S722" i="3"/>
  <c r="T722" i="3" s="1"/>
  <c r="T725" i="3"/>
  <c r="U723" i="3"/>
  <c r="C723" i="3" s="1"/>
  <c r="D723" i="3" s="1"/>
  <c r="O725" i="3"/>
  <c r="A725" i="3" s="1"/>
  <c r="B725" i="3" s="1"/>
  <c r="AB731" i="3"/>
  <c r="AA728" i="3"/>
  <c r="AJ722" i="3"/>
  <c r="AK722" i="3" s="1"/>
  <c r="AL722" i="3" s="1"/>
  <c r="AL723" i="3"/>
  <c r="AK725" i="3"/>
  <c r="Q725" i="3"/>
  <c r="R723" i="3"/>
  <c r="G723" i="3" s="1"/>
  <c r="H723" i="3" s="1"/>
  <c r="P722" i="3"/>
  <c r="Q722" i="3" s="1"/>
  <c r="AD726" i="3"/>
  <c r="AE726" i="3" s="1"/>
  <c r="AF726" i="3" s="1"/>
  <c r="AE729" i="3"/>
  <c r="J730" i="3"/>
  <c r="K733" i="3"/>
  <c r="R720" i="3"/>
  <c r="G720" i="3"/>
  <c r="H720" i="3" s="1"/>
  <c r="L728" i="3" l="1"/>
  <c r="AB728" i="3"/>
  <c r="AC728" i="3" s="1"/>
  <c r="AH728" i="3"/>
  <c r="AI728" i="3" s="1"/>
  <c r="I729" i="3"/>
  <c r="K730" i="3" s="1"/>
  <c r="L730" i="3" s="1"/>
  <c r="L727" i="3"/>
  <c r="E727" i="3" s="1"/>
  <c r="F727" i="3" s="1"/>
  <c r="W724" i="3"/>
  <c r="X724" i="3" s="1"/>
  <c r="Z724" i="3" s="1"/>
  <c r="X727" i="3"/>
  <c r="Z727" i="3" s="1"/>
  <c r="AG730" i="3"/>
  <c r="AH733" i="3"/>
  <c r="V729" i="3"/>
  <c r="Y727" i="3"/>
  <c r="AC727" i="3"/>
  <c r="AI727" i="3"/>
  <c r="O727" i="3"/>
  <c r="A727" i="3" s="1"/>
  <c r="B727" i="3" s="1"/>
  <c r="U722" i="3"/>
  <c r="C722" i="3"/>
  <c r="D722" i="3" s="1"/>
  <c r="M728" i="3"/>
  <c r="N728" i="3" s="1"/>
  <c r="O728" i="3" s="1"/>
  <c r="A728" i="3" s="1"/>
  <c r="B728" i="3" s="1"/>
  <c r="N731" i="3"/>
  <c r="S724" i="3"/>
  <c r="T724" i="3" s="1"/>
  <c r="U725" i="3"/>
  <c r="C725" i="3" s="1"/>
  <c r="D725" i="3" s="1"/>
  <c r="T727" i="3"/>
  <c r="AJ724" i="3"/>
  <c r="AK724" i="3" s="1"/>
  <c r="AL724" i="3" s="1"/>
  <c r="AK727" i="3"/>
  <c r="AL725" i="3"/>
  <c r="R722" i="3"/>
  <c r="G722" i="3"/>
  <c r="H722" i="3" s="1"/>
  <c r="AD728" i="3"/>
  <c r="AE728" i="3" s="1"/>
  <c r="AF728" i="3" s="1"/>
  <c r="AE731" i="3"/>
  <c r="AF729" i="3"/>
  <c r="J732" i="3"/>
  <c r="K735" i="3"/>
  <c r="AA730" i="3"/>
  <c r="AB733" i="3"/>
  <c r="P724" i="3"/>
  <c r="Q724" i="3" s="1"/>
  <c r="Q727" i="3"/>
  <c r="R725" i="3"/>
  <c r="G725" i="3" s="1"/>
  <c r="H725" i="3" s="1"/>
  <c r="O729" i="3" l="1"/>
  <c r="A729" i="3" s="1"/>
  <c r="B729" i="3" s="1"/>
  <c r="E730" i="3"/>
  <c r="F730" i="3" s="1"/>
  <c r="S726" i="3"/>
  <c r="T726" i="3" s="1"/>
  <c r="T729" i="3"/>
  <c r="U727" i="3"/>
  <c r="C727" i="3" s="1"/>
  <c r="D727" i="3" s="1"/>
  <c r="M730" i="3"/>
  <c r="N730" i="3" s="1"/>
  <c r="O730" i="3" s="1"/>
  <c r="A730" i="3" s="1"/>
  <c r="B730" i="3" s="1"/>
  <c r="N733" i="3"/>
  <c r="U724" i="3"/>
  <c r="C724" i="3"/>
  <c r="D724" i="3" s="1"/>
  <c r="V731" i="3"/>
  <c r="AF731" i="3" s="1"/>
  <c r="Y729" i="3"/>
  <c r="AI729" i="3"/>
  <c r="AC729" i="3"/>
  <c r="W726" i="3"/>
  <c r="X726" i="3" s="1"/>
  <c r="Z726" i="3" s="1"/>
  <c r="X729" i="3"/>
  <c r="I731" i="3"/>
  <c r="K732" i="3" s="1"/>
  <c r="E732" i="3" s="1"/>
  <c r="F732" i="3" s="1"/>
  <c r="L729" i="3"/>
  <c r="E729" i="3" s="1"/>
  <c r="F729" i="3" s="1"/>
  <c r="AB730" i="3"/>
  <c r="AC730" i="3" s="1"/>
  <c r="AH730" i="3"/>
  <c r="AI730" i="3" s="1"/>
  <c r="AG732" i="3"/>
  <c r="AH735" i="3"/>
  <c r="AB735" i="3"/>
  <c r="AA732" i="3"/>
  <c r="G724" i="3"/>
  <c r="H724" i="3" s="1"/>
  <c r="R724" i="3"/>
  <c r="K737" i="3"/>
  <c r="J734" i="3"/>
  <c r="AD730" i="3"/>
  <c r="AE730" i="3" s="1"/>
  <c r="AF730" i="3" s="1"/>
  <c r="AE733" i="3"/>
  <c r="R727" i="3"/>
  <c r="G727" i="3" s="1"/>
  <c r="H727" i="3" s="1"/>
  <c r="P726" i="3"/>
  <c r="Q726" i="3" s="1"/>
  <c r="Q729" i="3"/>
  <c r="AJ726" i="3"/>
  <c r="AK726" i="3" s="1"/>
  <c r="AL726" i="3" s="1"/>
  <c r="AK729" i="3"/>
  <c r="AL727" i="3"/>
  <c r="AH732" i="3" l="1"/>
  <c r="AI732" i="3" s="1"/>
  <c r="AB732" i="3"/>
  <c r="AC732" i="3" s="1"/>
  <c r="O731" i="3"/>
  <c r="A731" i="3" s="1"/>
  <c r="B731" i="3" s="1"/>
  <c r="U729" i="3"/>
  <c r="C729" i="3" s="1"/>
  <c r="D729" i="3" s="1"/>
  <c r="S728" i="3"/>
  <c r="T728" i="3" s="1"/>
  <c r="T731" i="3"/>
  <c r="AH737" i="3"/>
  <c r="AG734" i="3"/>
  <c r="X731" i="3"/>
  <c r="W728" i="3"/>
  <c r="X728" i="3" s="1"/>
  <c r="Z728" i="3" s="1"/>
  <c r="I733" i="3"/>
  <c r="L731" i="3"/>
  <c r="E731" i="3" s="1"/>
  <c r="F731" i="3" s="1"/>
  <c r="V733" i="3"/>
  <c r="AF733" i="3" s="1"/>
  <c r="Y731" i="3"/>
  <c r="AC731" i="3"/>
  <c r="AI731" i="3"/>
  <c r="N735" i="3"/>
  <c r="O733" i="3"/>
  <c r="A733" i="3" s="1"/>
  <c r="B733" i="3" s="1"/>
  <c r="M732" i="3"/>
  <c r="N732" i="3" s="1"/>
  <c r="O732" i="3" s="1"/>
  <c r="A732" i="3" s="1"/>
  <c r="B732" i="3" s="1"/>
  <c r="U726" i="3"/>
  <c r="C726" i="3"/>
  <c r="D726" i="3" s="1"/>
  <c r="L732" i="3"/>
  <c r="Z729" i="3"/>
  <c r="K734" i="3"/>
  <c r="L734" i="3" s="1"/>
  <c r="AB737" i="3"/>
  <c r="AA734" i="3"/>
  <c r="P728" i="3"/>
  <c r="Q728" i="3" s="1"/>
  <c r="Q731" i="3"/>
  <c r="R729" i="3"/>
  <c r="G729" i="3" s="1"/>
  <c r="H729" i="3" s="1"/>
  <c r="AJ728" i="3"/>
  <c r="AK728" i="3" s="1"/>
  <c r="AL728" i="3" s="1"/>
  <c r="AK731" i="3"/>
  <c r="AL729" i="3"/>
  <c r="G726" i="3"/>
  <c r="H726" i="3" s="1"/>
  <c r="R726" i="3"/>
  <c r="AE735" i="3"/>
  <c r="AD732" i="3"/>
  <c r="AE732" i="3" s="1"/>
  <c r="AF732" i="3" s="1"/>
  <c r="K739" i="3"/>
  <c r="J736" i="3"/>
  <c r="AH734" i="3" l="1"/>
  <c r="AI734" i="3" s="1"/>
  <c r="C728" i="3"/>
  <c r="D728" i="3" s="1"/>
  <c r="U728" i="3"/>
  <c r="Y733" i="3"/>
  <c r="V735" i="3"/>
  <c r="AI733" i="3"/>
  <c r="AC733" i="3"/>
  <c r="X733" i="3"/>
  <c r="W730" i="3"/>
  <c r="X730" i="3" s="1"/>
  <c r="Z730" i="3" s="1"/>
  <c r="T733" i="3"/>
  <c r="U731" i="3"/>
  <c r="C731" i="3" s="1"/>
  <c r="D731" i="3" s="1"/>
  <c r="S730" i="3"/>
  <c r="T730" i="3" s="1"/>
  <c r="M734" i="3"/>
  <c r="N734" i="3" s="1"/>
  <c r="O734" i="3" s="1"/>
  <c r="A734" i="3" s="1"/>
  <c r="B734" i="3" s="1"/>
  <c r="N737" i="3"/>
  <c r="AG736" i="3"/>
  <c r="AH739" i="3"/>
  <c r="I735" i="3"/>
  <c r="L733" i="3"/>
  <c r="E733" i="3" s="1"/>
  <c r="F733" i="3" s="1"/>
  <c r="E734" i="3"/>
  <c r="F734" i="3" s="1"/>
  <c r="AB734" i="3"/>
  <c r="AC734" i="3" s="1"/>
  <c r="Z731" i="3"/>
  <c r="AE737" i="3"/>
  <c r="AD734" i="3"/>
  <c r="AE734" i="3" s="1"/>
  <c r="AF734" i="3" s="1"/>
  <c r="AJ730" i="3"/>
  <c r="AK730" i="3" s="1"/>
  <c r="AL730" i="3" s="1"/>
  <c r="AL731" i="3"/>
  <c r="AK733" i="3"/>
  <c r="K741" i="3"/>
  <c r="J738" i="3"/>
  <c r="R728" i="3"/>
  <c r="G728" i="3"/>
  <c r="H728" i="3" s="1"/>
  <c r="Q733" i="3"/>
  <c r="R731" i="3"/>
  <c r="G731" i="3" s="1"/>
  <c r="H731" i="3" s="1"/>
  <c r="P730" i="3"/>
  <c r="Q730" i="3" s="1"/>
  <c r="AA736" i="3"/>
  <c r="AB736" i="3" s="1"/>
  <c r="AC736" i="3" s="1"/>
  <c r="AB739" i="3"/>
  <c r="AH736" i="3" l="1"/>
  <c r="AI736" i="3" s="1"/>
  <c r="U733" i="3"/>
  <c r="C733" i="3" s="1"/>
  <c r="D733" i="3" s="1"/>
  <c r="S732" i="3"/>
  <c r="T732" i="3" s="1"/>
  <c r="T735" i="3"/>
  <c r="I737" i="3"/>
  <c r="O737" i="3" s="1"/>
  <c r="A737" i="3" s="1"/>
  <c r="B737" i="3" s="1"/>
  <c r="L735" i="3"/>
  <c r="E735" i="3" s="1"/>
  <c r="F735" i="3" s="1"/>
  <c r="M736" i="3"/>
  <c r="N736" i="3" s="1"/>
  <c r="O736" i="3" s="1"/>
  <c r="A736" i="3" s="1"/>
  <c r="B736" i="3" s="1"/>
  <c r="N739" i="3"/>
  <c r="C730" i="3"/>
  <c r="D730" i="3" s="1"/>
  <c r="U730" i="3"/>
  <c r="W732" i="3"/>
  <c r="X732" i="3" s="1"/>
  <c r="Z732" i="3" s="1"/>
  <c r="X735" i="3"/>
  <c r="Z735" i="3" s="1"/>
  <c r="Y735" i="3"/>
  <c r="V737" i="3"/>
  <c r="AF737" i="3" s="1"/>
  <c r="AI735" i="3"/>
  <c r="AC735" i="3"/>
  <c r="AH741" i="3"/>
  <c r="AG738" i="3"/>
  <c r="K738" i="3"/>
  <c r="E738" i="3" s="1"/>
  <c r="F738" i="3" s="1"/>
  <c r="AF735" i="3"/>
  <c r="K736" i="3"/>
  <c r="O735" i="3"/>
  <c r="A735" i="3" s="1"/>
  <c r="B735" i="3" s="1"/>
  <c r="Z733" i="3"/>
  <c r="G730" i="3"/>
  <c r="H730" i="3" s="1"/>
  <c r="R730" i="3"/>
  <c r="J740" i="3"/>
  <c r="K743" i="3"/>
  <c r="AA738" i="3"/>
  <c r="AB741" i="3"/>
  <c r="R733" i="3"/>
  <c r="G733" i="3" s="1"/>
  <c r="H733" i="3" s="1"/>
  <c r="Q735" i="3"/>
  <c r="P732" i="3"/>
  <c r="Q732" i="3" s="1"/>
  <c r="AE739" i="3"/>
  <c r="AD736" i="3"/>
  <c r="AE736" i="3" s="1"/>
  <c r="AF736" i="3" s="1"/>
  <c r="AL733" i="3"/>
  <c r="AK735" i="3"/>
  <c r="AJ732" i="3"/>
  <c r="AK732" i="3" s="1"/>
  <c r="AL732" i="3" s="1"/>
  <c r="L738" i="3" l="1"/>
  <c r="E736" i="3"/>
  <c r="F736" i="3" s="1"/>
  <c r="L736" i="3"/>
  <c r="AB738" i="3"/>
  <c r="AC738" i="3" s="1"/>
  <c r="AG740" i="3"/>
  <c r="AH743" i="3"/>
  <c r="Y737" i="3"/>
  <c r="V739" i="3"/>
  <c r="AF739" i="3" s="1"/>
  <c r="AC737" i="3"/>
  <c r="AI737" i="3"/>
  <c r="U732" i="3"/>
  <c r="C732" i="3"/>
  <c r="D732" i="3" s="1"/>
  <c r="N741" i="3"/>
  <c r="M738" i="3"/>
  <c r="N738" i="3" s="1"/>
  <c r="O738" i="3" s="1"/>
  <c r="A738" i="3" s="1"/>
  <c r="B738" i="3" s="1"/>
  <c r="S734" i="3"/>
  <c r="T734" i="3" s="1"/>
  <c r="T737" i="3"/>
  <c r="U735" i="3"/>
  <c r="C735" i="3" s="1"/>
  <c r="D735" i="3" s="1"/>
  <c r="X737" i="3"/>
  <c r="Z737" i="3" s="1"/>
  <c r="W734" i="3"/>
  <c r="X734" i="3" s="1"/>
  <c r="Z734" i="3" s="1"/>
  <c r="I739" i="3"/>
  <c r="L737" i="3"/>
  <c r="E737" i="3" s="1"/>
  <c r="F737" i="3" s="1"/>
  <c r="AH738" i="3"/>
  <c r="AI738" i="3" s="1"/>
  <c r="P734" i="3"/>
  <c r="Q734" i="3" s="1"/>
  <c r="R735" i="3"/>
  <c r="G735" i="3" s="1"/>
  <c r="H735" i="3" s="1"/>
  <c r="Q737" i="3"/>
  <c r="G732" i="3"/>
  <c r="H732" i="3" s="1"/>
  <c r="R732" i="3"/>
  <c r="AB743" i="3"/>
  <c r="AA740" i="3"/>
  <c r="AK737" i="3"/>
  <c r="AL735" i="3"/>
  <c r="AJ734" i="3"/>
  <c r="AK734" i="3" s="1"/>
  <c r="AL734" i="3" s="1"/>
  <c r="AE741" i="3"/>
  <c r="AD738" i="3"/>
  <c r="AE738" i="3" s="1"/>
  <c r="AF738" i="3" s="1"/>
  <c r="K745" i="3"/>
  <c r="J742" i="3"/>
  <c r="AB740" i="3" l="1"/>
  <c r="AC740" i="3" s="1"/>
  <c r="I741" i="3"/>
  <c r="L739" i="3"/>
  <c r="E739" i="3" s="1"/>
  <c r="F739" i="3" s="1"/>
  <c r="Y739" i="3"/>
  <c r="V741" i="3"/>
  <c r="AI739" i="3"/>
  <c r="AC739" i="3"/>
  <c r="U734" i="3"/>
  <c r="C734" i="3"/>
  <c r="D734" i="3" s="1"/>
  <c r="AH745" i="3"/>
  <c r="AG742" i="3"/>
  <c r="O739" i="3"/>
  <c r="A739" i="3" s="1"/>
  <c r="B739" i="3" s="1"/>
  <c r="K742" i="3"/>
  <c r="L742" i="3" s="1"/>
  <c r="AH740" i="3"/>
  <c r="AI740" i="3" s="1"/>
  <c r="U737" i="3"/>
  <c r="C737" i="3" s="1"/>
  <c r="D737" i="3" s="1"/>
  <c r="T739" i="3"/>
  <c r="S736" i="3"/>
  <c r="T736" i="3" s="1"/>
  <c r="M740" i="3"/>
  <c r="N740" i="3" s="1"/>
  <c r="O740" i="3" s="1"/>
  <c r="A740" i="3" s="1"/>
  <c r="B740" i="3" s="1"/>
  <c r="N743" i="3"/>
  <c r="O741" i="3"/>
  <c r="A741" i="3" s="1"/>
  <c r="B741" i="3" s="1"/>
  <c r="W736" i="3"/>
  <c r="X736" i="3" s="1"/>
  <c r="Z736" i="3" s="1"/>
  <c r="X739" i="3"/>
  <c r="K740" i="3"/>
  <c r="R734" i="3"/>
  <c r="G734" i="3"/>
  <c r="H734" i="3" s="1"/>
  <c r="K747" i="3"/>
  <c r="J744" i="3"/>
  <c r="AD740" i="3"/>
  <c r="AE740" i="3" s="1"/>
  <c r="AF740" i="3" s="1"/>
  <c r="AE743" i="3"/>
  <c r="AF741" i="3"/>
  <c r="AA742" i="3"/>
  <c r="AB742" i="3" s="1"/>
  <c r="AC742" i="3" s="1"/>
  <c r="AB745" i="3"/>
  <c r="R737" i="3"/>
  <c r="G737" i="3" s="1"/>
  <c r="H737" i="3" s="1"/>
  <c r="Q739" i="3"/>
  <c r="P736" i="3"/>
  <c r="Q736" i="3" s="1"/>
  <c r="AJ736" i="3"/>
  <c r="AK736" i="3" s="1"/>
  <c r="AL736" i="3" s="1"/>
  <c r="AK739" i="3"/>
  <c r="AL737" i="3"/>
  <c r="AH742" i="3" l="1"/>
  <c r="AI742" i="3" s="1"/>
  <c r="W738" i="3"/>
  <c r="X738" i="3" s="1"/>
  <c r="Z738" i="3" s="1"/>
  <c r="X741" i="3"/>
  <c r="U739" i="3"/>
  <c r="C739" i="3" s="1"/>
  <c r="D739" i="3" s="1"/>
  <c r="S738" i="3"/>
  <c r="T738" i="3" s="1"/>
  <c r="T741" i="3"/>
  <c r="I743" i="3"/>
  <c r="K744" i="3" s="1"/>
  <c r="L741" i="3"/>
  <c r="E741" i="3" s="1"/>
  <c r="F741" i="3" s="1"/>
  <c r="E742" i="3"/>
  <c r="F742" i="3" s="1"/>
  <c r="Z739" i="3"/>
  <c r="U736" i="3"/>
  <c r="C736" i="3"/>
  <c r="D736" i="3" s="1"/>
  <c r="AG744" i="3"/>
  <c r="AH747" i="3"/>
  <c r="L740" i="3"/>
  <c r="E740" i="3"/>
  <c r="F740" i="3" s="1"/>
  <c r="M742" i="3"/>
  <c r="N742" i="3" s="1"/>
  <c r="O742" i="3" s="1"/>
  <c r="A742" i="3" s="1"/>
  <c r="B742" i="3" s="1"/>
  <c r="N745" i="3"/>
  <c r="Y741" i="3"/>
  <c r="V743" i="3"/>
  <c r="AF743" i="3" s="1"/>
  <c r="AI741" i="3"/>
  <c r="AC741" i="3"/>
  <c r="Z741" i="3"/>
  <c r="AA744" i="3"/>
  <c r="AB744" i="3" s="1"/>
  <c r="AC744" i="3" s="1"/>
  <c r="AB747" i="3"/>
  <c r="J746" i="3"/>
  <c r="K749" i="3"/>
  <c r="AD742" i="3"/>
  <c r="AE742" i="3" s="1"/>
  <c r="AF742" i="3" s="1"/>
  <c r="AE745" i="3"/>
  <c r="R736" i="3"/>
  <c r="G736" i="3"/>
  <c r="H736" i="3" s="1"/>
  <c r="AJ738" i="3"/>
  <c r="AK738" i="3" s="1"/>
  <c r="AL738" i="3" s="1"/>
  <c r="AK741" i="3"/>
  <c r="AL739" i="3"/>
  <c r="P738" i="3"/>
  <c r="Q738" i="3" s="1"/>
  <c r="Q741" i="3"/>
  <c r="R739" i="3"/>
  <c r="G739" i="3" s="1"/>
  <c r="H739" i="3" s="1"/>
  <c r="E744" i="3" l="1"/>
  <c r="F744" i="3" s="1"/>
  <c r="L744" i="3"/>
  <c r="O743" i="3"/>
  <c r="A743" i="3" s="1"/>
  <c r="B743" i="3" s="1"/>
  <c r="T743" i="3"/>
  <c r="U741" i="3"/>
  <c r="C741" i="3" s="1"/>
  <c r="D741" i="3" s="1"/>
  <c r="S740" i="3"/>
  <c r="T740" i="3" s="1"/>
  <c r="Y743" i="3"/>
  <c r="V745" i="3"/>
  <c r="AF745" i="3" s="1"/>
  <c r="AI743" i="3"/>
  <c r="AC743" i="3"/>
  <c r="I745" i="3"/>
  <c r="K746" i="3" s="1"/>
  <c r="L743" i="3"/>
  <c r="E743" i="3" s="1"/>
  <c r="F743" i="3" s="1"/>
  <c r="X743" i="3"/>
  <c r="Z743" i="3" s="1"/>
  <c r="W740" i="3"/>
  <c r="X740" i="3" s="1"/>
  <c r="Z740" i="3" s="1"/>
  <c r="M744" i="3"/>
  <c r="N744" i="3" s="1"/>
  <c r="O744" i="3" s="1"/>
  <c r="A744" i="3" s="1"/>
  <c r="B744" i="3" s="1"/>
  <c r="N747" i="3"/>
  <c r="AG746" i="3"/>
  <c r="AH749" i="3"/>
  <c r="AH744" i="3"/>
  <c r="AI744" i="3" s="1"/>
  <c r="U738" i="3"/>
  <c r="C738" i="3"/>
  <c r="D738" i="3" s="1"/>
  <c r="G738" i="3"/>
  <c r="H738" i="3" s="1"/>
  <c r="R738" i="3"/>
  <c r="AD744" i="3"/>
  <c r="AE744" i="3" s="1"/>
  <c r="AF744" i="3" s="1"/>
  <c r="AE747" i="3"/>
  <c r="AA746" i="3"/>
  <c r="AB749" i="3"/>
  <c r="P740" i="3"/>
  <c r="Q740" i="3" s="1"/>
  <c r="Q743" i="3"/>
  <c r="R741" i="3"/>
  <c r="G741" i="3" s="1"/>
  <c r="H741" i="3" s="1"/>
  <c r="AL741" i="3"/>
  <c r="AK743" i="3"/>
  <c r="AJ740" i="3"/>
  <c r="AK740" i="3" s="1"/>
  <c r="AL740" i="3" s="1"/>
  <c r="K751" i="3"/>
  <c r="J748" i="3"/>
  <c r="E746" i="3" l="1"/>
  <c r="F746" i="3" s="1"/>
  <c r="L746" i="3"/>
  <c r="AH746" i="3"/>
  <c r="AI746" i="3" s="1"/>
  <c r="I747" i="3"/>
  <c r="K748" i="3" s="1"/>
  <c r="L745" i="3"/>
  <c r="E745" i="3" s="1"/>
  <c r="F745" i="3" s="1"/>
  <c r="Y745" i="3"/>
  <c r="V747" i="3"/>
  <c r="AC745" i="3"/>
  <c r="AI745" i="3"/>
  <c r="T745" i="3"/>
  <c r="S742" i="3"/>
  <c r="T742" i="3" s="1"/>
  <c r="U743" i="3"/>
  <c r="C743" i="3" s="1"/>
  <c r="D743" i="3" s="1"/>
  <c r="AH751" i="3"/>
  <c r="AG748" i="3"/>
  <c r="M746" i="3"/>
  <c r="N746" i="3" s="1"/>
  <c r="O746" i="3" s="1"/>
  <c r="A746" i="3" s="1"/>
  <c r="B746" i="3" s="1"/>
  <c r="N749" i="3"/>
  <c r="W742" i="3"/>
  <c r="X742" i="3" s="1"/>
  <c r="Z742" i="3" s="1"/>
  <c r="X745" i="3"/>
  <c r="Z745" i="3" s="1"/>
  <c r="C740" i="3"/>
  <c r="D740" i="3" s="1"/>
  <c r="U740" i="3"/>
  <c r="AB746" i="3"/>
  <c r="AC746" i="3" s="1"/>
  <c r="O745" i="3"/>
  <c r="A745" i="3" s="1"/>
  <c r="B745" i="3" s="1"/>
  <c r="K753" i="3"/>
  <c r="J750" i="3"/>
  <c r="P742" i="3"/>
  <c r="Q742" i="3" s="1"/>
  <c r="R743" i="3"/>
  <c r="G743" i="3" s="1"/>
  <c r="H743" i="3" s="1"/>
  <c r="Q745" i="3"/>
  <c r="AJ742" i="3"/>
  <c r="AK742" i="3" s="1"/>
  <c r="AL742" i="3" s="1"/>
  <c r="AL743" i="3"/>
  <c r="AK745" i="3"/>
  <c r="G740" i="3"/>
  <c r="H740" i="3" s="1"/>
  <c r="R740" i="3"/>
  <c r="AA748" i="3"/>
  <c r="AB748" i="3" s="1"/>
  <c r="AC748" i="3" s="1"/>
  <c r="AB751" i="3"/>
  <c r="AF747" i="3"/>
  <c r="AD746" i="3"/>
  <c r="AE746" i="3" s="1"/>
  <c r="AF746" i="3" s="1"/>
  <c r="AE749" i="3"/>
  <c r="O747" i="3" l="1"/>
  <c r="A747" i="3" s="1"/>
  <c r="B747" i="3" s="1"/>
  <c r="L748" i="3"/>
  <c r="E748" i="3"/>
  <c r="F748" i="3" s="1"/>
  <c r="AH753" i="3"/>
  <c r="AG750" i="3"/>
  <c r="C742" i="3"/>
  <c r="D742" i="3" s="1"/>
  <c r="U742" i="3"/>
  <c r="I749" i="3"/>
  <c r="O749" i="3" s="1"/>
  <c r="A749" i="3" s="1"/>
  <c r="B749" i="3" s="1"/>
  <c r="L747" i="3"/>
  <c r="E747" i="3" s="1"/>
  <c r="F747" i="3" s="1"/>
  <c r="AH748" i="3"/>
  <c r="AI748" i="3" s="1"/>
  <c r="X747" i="3"/>
  <c r="W744" i="3"/>
  <c r="X744" i="3" s="1"/>
  <c r="Z744" i="3" s="1"/>
  <c r="M748" i="3"/>
  <c r="N748" i="3" s="1"/>
  <c r="O748" i="3" s="1"/>
  <c r="A748" i="3" s="1"/>
  <c r="B748" i="3" s="1"/>
  <c r="N751" i="3"/>
  <c r="T747" i="3"/>
  <c r="U745" i="3"/>
  <c r="C745" i="3" s="1"/>
  <c r="D745" i="3" s="1"/>
  <c r="S744" i="3"/>
  <c r="T744" i="3" s="1"/>
  <c r="V749" i="3"/>
  <c r="Y747" i="3"/>
  <c r="AC747" i="3"/>
  <c r="AI747" i="3"/>
  <c r="AB753" i="3"/>
  <c r="AA750" i="3"/>
  <c r="AJ744" i="3"/>
  <c r="AK744" i="3" s="1"/>
  <c r="AL744" i="3" s="1"/>
  <c r="AK747" i="3"/>
  <c r="AL745" i="3"/>
  <c r="P744" i="3"/>
  <c r="Q744" i="3" s="1"/>
  <c r="Q747" i="3"/>
  <c r="R745" i="3"/>
  <c r="G745" i="3" s="1"/>
  <c r="H745" i="3" s="1"/>
  <c r="AE751" i="3"/>
  <c r="AD748" i="3"/>
  <c r="AE748" i="3" s="1"/>
  <c r="AF748" i="3" s="1"/>
  <c r="R742" i="3"/>
  <c r="G742" i="3"/>
  <c r="H742" i="3" s="1"/>
  <c r="J752" i="3"/>
  <c r="K755" i="3"/>
  <c r="K750" i="3" l="1"/>
  <c r="E750" i="3" s="1"/>
  <c r="F750" i="3" s="1"/>
  <c r="U744" i="3"/>
  <c r="C744" i="3"/>
  <c r="D744" i="3" s="1"/>
  <c r="N753" i="3"/>
  <c r="M750" i="3"/>
  <c r="N750" i="3" s="1"/>
  <c r="O750" i="3" s="1"/>
  <c r="A750" i="3" s="1"/>
  <c r="B750" i="3" s="1"/>
  <c r="Y749" i="3"/>
  <c r="V751" i="3"/>
  <c r="AF751" i="3" s="1"/>
  <c r="AI749" i="3"/>
  <c r="AC749" i="3"/>
  <c r="W746" i="3"/>
  <c r="X746" i="3" s="1"/>
  <c r="Z746" i="3" s="1"/>
  <c r="X749" i="3"/>
  <c r="AH755" i="3"/>
  <c r="AG752" i="3"/>
  <c r="S746" i="3"/>
  <c r="T746" i="3" s="1"/>
  <c r="T749" i="3"/>
  <c r="U747" i="3"/>
  <c r="C747" i="3" s="1"/>
  <c r="D747" i="3" s="1"/>
  <c r="I751" i="3"/>
  <c r="K752" i="3" s="1"/>
  <c r="L749" i="3"/>
  <c r="E749" i="3" s="1"/>
  <c r="F749" i="3" s="1"/>
  <c r="AB750" i="3"/>
  <c r="AC750" i="3" s="1"/>
  <c r="AF749" i="3"/>
  <c r="Z747" i="3"/>
  <c r="AH750" i="3"/>
  <c r="AI750" i="3" s="1"/>
  <c r="K757" i="3"/>
  <c r="J754" i="3"/>
  <c r="AD750" i="3"/>
  <c r="AE750" i="3" s="1"/>
  <c r="AF750" i="3" s="1"/>
  <c r="AE753" i="3"/>
  <c r="R744" i="3"/>
  <c r="G744" i="3"/>
  <c r="H744" i="3" s="1"/>
  <c r="AJ746" i="3"/>
  <c r="AK746" i="3" s="1"/>
  <c r="AL746" i="3" s="1"/>
  <c r="AL747" i="3"/>
  <c r="AK749" i="3"/>
  <c r="AA752" i="3"/>
  <c r="AB752" i="3" s="1"/>
  <c r="AC752" i="3" s="1"/>
  <c r="AB755" i="3"/>
  <c r="P746" i="3"/>
  <c r="Q746" i="3" s="1"/>
  <c r="Q749" i="3"/>
  <c r="R747" i="3"/>
  <c r="G747" i="3" s="1"/>
  <c r="H747" i="3" s="1"/>
  <c r="AH752" i="3" l="1"/>
  <c r="AI752" i="3" s="1"/>
  <c r="L750" i="3"/>
  <c r="L752" i="3"/>
  <c r="E752" i="3"/>
  <c r="F752" i="3" s="1"/>
  <c r="O751" i="3"/>
  <c r="A751" i="3" s="1"/>
  <c r="B751" i="3" s="1"/>
  <c r="C746" i="3"/>
  <c r="D746" i="3" s="1"/>
  <c r="U746" i="3"/>
  <c r="W748" i="3"/>
  <c r="X748" i="3" s="1"/>
  <c r="Z748" i="3" s="1"/>
  <c r="X751" i="3"/>
  <c r="Z751" i="3" s="1"/>
  <c r="T751" i="3"/>
  <c r="S748" i="3"/>
  <c r="T748" i="3" s="1"/>
  <c r="U749" i="3"/>
  <c r="C749" i="3" s="1"/>
  <c r="D749" i="3" s="1"/>
  <c r="AG754" i="3"/>
  <c r="AH757" i="3"/>
  <c r="I753" i="3"/>
  <c r="K754" i="3" s="1"/>
  <c r="L751" i="3"/>
  <c r="E751" i="3" s="1"/>
  <c r="F751" i="3" s="1"/>
  <c r="V753" i="3"/>
  <c r="AF753" i="3" s="1"/>
  <c r="Y751" i="3"/>
  <c r="AC751" i="3"/>
  <c r="AI751" i="3"/>
  <c r="N755" i="3"/>
  <c r="M752" i="3"/>
  <c r="N752" i="3" s="1"/>
  <c r="O752" i="3" s="1"/>
  <c r="A752" i="3" s="1"/>
  <c r="B752" i="3" s="1"/>
  <c r="Z749" i="3"/>
  <c r="AD752" i="3"/>
  <c r="AE752" i="3" s="1"/>
  <c r="AF752" i="3" s="1"/>
  <c r="AE755" i="3"/>
  <c r="G746" i="3"/>
  <c r="H746" i="3" s="1"/>
  <c r="R746" i="3"/>
  <c r="AJ748" i="3"/>
  <c r="AK748" i="3" s="1"/>
  <c r="AL748" i="3" s="1"/>
  <c r="AL749" i="3"/>
  <c r="AK751" i="3"/>
  <c r="Q751" i="3"/>
  <c r="R749" i="3"/>
  <c r="G749" i="3" s="1"/>
  <c r="H749" i="3" s="1"/>
  <c r="P748" i="3"/>
  <c r="Q748" i="3" s="1"/>
  <c r="AB757" i="3"/>
  <c r="AA754" i="3"/>
  <c r="K759" i="3"/>
  <c r="J756" i="3"/>
  <c r="AB754" i="3" l="1"/>
  <c r="AC754" i="3" s="1"/>
  <c r="O753" i="3"/>
  <c r="A753" i="3" s="1"/>
  <c r="B753" i="3" s="1"/>
  <c r="L754" i="3"/>
  <c r="E754" i="3"/>
  <c r="F754" i="3" s="1"/>
  <c r="AG756" i="3"/>
  <c r="AH759" i="3"/>
  <c r="Y753" i="3"/>
  <c r="V755" i="3"/>
  <c r="AF755" i="3" s="1"/>
  <c r="AC753" i="3"/>
  <c r="AI753" i="3"/>
  <c r="U751" i="3"/>
  <c r="C751" i="3" s="1"/>
  <c r="D751" i="3" s="1"/>
  <c r="S750" i="3"/>
  <c r="T750" i="3" s="1"/>
  <c r="T753" i="3"/>
  <c r="AH754" i="3"/>
  <c r="AI754" i="3" s="1"/>
  <c r="C748" i="3"/>
  <c r="D748" i="3" s="1"/>
  <c r="U748" i="3"/>
  <c r="M754" i="3"/>
  <c r="N754" i="3" s="1"/>
  <c r="O754" i="3" s="1"/>
  <c r="A754" i="3" s="1"/>
  <c r="B754" i="3" s="1"/>
  <c r="N757" i="3"/>
  <c r="I755" i="3"/>
  <c r="L753" i="3"/>
  <c r="E753" i="3" s="1"/>
  <c r="F753" i="3" s="1"/>
  <c r="X753" i="3"/>
  <c r="Z753" i="3" s="1"/>
  <c r="W750" i="3"/>
  <c r="X750" i="3" s="1"/>
  <c r="Z750" i="3" s="1"/>
  <c r="Q753" i="3"/>
  <c r="R751" i="3"/>
  <c r="G751" i="3" s="1"/>
  <c r="H751" i="3" s="1"/>
  <c r="P750" i="3"/>
  <c r="Q750" i="3" s="1"/>
  <c r="AE757" i="3"/>
  <c r="AD754" i="3"/>
  <c r="AE754" i="3" s="1"/>
  <c r="AF754" i="3" s="1"/>
  <c r="K761" i="3"/>
  <c r="J758" i="3"/>
  <c r="R748" i="3"/>
  <c r="G748" i="3"/>
  <c r="H748" i="3" s="1"/>
  <c r="AA756" i="3"/>
  <c r="AB756" i="3" s="1"/>
  <c r="AC756" i="3" s="1"/>
  <c r="AB759" i="3"/>
  <c r="AJ750" i="3"/>
  <c r="AK750" i="3" s="1"/>
  <c r="AL750" i="3" s="1"/>
  <c r="AL751" i="3"/>
  <c r="AK753" i="3"/>
  <c r="N759" i="3" l="1"/>
  <c r="M756" i="3"/>
  <c r="N756" i="3" s="1"/>
  <c r="O756" i="3" s="1"/>
  <c r="A756" i="3" s="1"/>
  <c r="B756" i="3" s="1"/>
  <c r="C750" i="3"/>
  <c r="D750" i="3" s="1"/>
  <c r="U750" i="3"/>
  <c r="AH761" i="3"/>
  <c r="AG758" i="3"/>
  <c r="I757" i="3"/>
  <c r="K758" i="3" s="1"/>
  <c r="L755" i="3"/>
  <c r="E755" i="3" s="1"/>
  <c r="F755" i="3" s="1"/>
  <c r="S752" i="3"/>
  <c r="T752" i="3" s="1"/>
  <c r="T755" i="3"/>
  <c r="U753" i="3"/>
  <c r="C753" i="3" s="1"/>
  <c r="D753" i="3" s="1"/>
  <c r="W752" i="3"/>
  <c r="X752" i="3" s="1"/>
  <c r="Z752" i="3" s="1"/>
  <c r="X755" i="3"/>
  <c r="Z755" i="3" s="1"/>
  <c r="Y755" i="3"/>
  <c r="V757" i="3"/>
  <c r="AI755" i="3"/>
  <c r="AC755" i="3"/>
  <c r="O755" i="3"/>
  <c r="A755" i="3" s="1"/>
  <c r="B755" i="3" s="1"/>
  <c r="K756" i="3"/>
  <c r="AH756" i="3"/>
  <c r="AI756" i="3" s="1"/>
  <c r="Q755" i="3"/>
  <c r="R753" i="3"/>
  <c r="G753" i="3" s="1"/>
  <c r="H753" i="3" s="1"/>
  <c r="P752" i="3"/>
  <c r="Q752" i="3" s="1"/>
  <c r="AE759" i="3"/>
  <c r="AD756" i="3"/>
  <c r="AE756" i="3" s="1"/>
  <c r="AF756" i="3" s="1"/>
  <c r="R750" i="3"/>
  <c r="G750" i="3"/>
  <c r="H750" i="3" s="1"/>
  <c r="AA758" i="3"/>
  <c r="AB761" i="3"/>
  <c r="AJ752" i="3"/>
  <c r="AK752" i="3" s="1"/>
  <c r="AL752" i="3" s="1"/>
  <c r="AK755" i="3"/>
  <c r="AL753" i="3"/>
  <c r="K763" i="3"/>
  <c r="J760" i="3"/>
  <c r="AB758" i="3" l="1"/>
  <c r="AC758" i="3" s="1"/>
  <c r="L758" i="3"/>
  <c r="E758" i="3"/>
  <c r="F758" i="3" s="1"/>
  <c r="AH758" i="3"/>
  <c r="AI758" i="3" s="1"/>
  <c r="S754" i="3"/>
  <c r="T754" i="3" s="1"/>
  <c r="T757" i="3"/>
  <c r="U755" i="3"/>
  <c r="C755" i="3" s="1"/>
  <c r="D755" i="3" s="1"/>
  <c r="V759" i="3"/>
  <c r="AF759" i="3" s="1"/>
  <c r="Y757" i="3"/>
  <c r="AC757" i="3"/>
  <c r="AI757" i="3"/>
  <c r="I759" i="3"/>
  <c r="L757" i="3"/>
  <c r="E757" i="3" s="1"/>
  <c r="F757" i="3" s="1"/>
  <c r="N761" i="3"/>
  <c r="M758" i="3"/>
  <c r="N758" i="3" s="1"/>
  <c r="O758" i="3" s="1"/>
  <c r="A758" i="3" s="1"/>
  <c r="B758" i="3" s="1"/>
  <c r="AG760" i="3"/>
  <c r="AH763" i="3"/>
  <c r="L756" i="3"/>
  <c r="E756" i="3"/>
  <c r="F756" i="3" s="1"/>
  <c r="X757" i="3"/>
  <c r="Z757" i="3" s="1"/>
  <c r="W754" i="3"/>
  <c r="X754" i="3" s="1"/>
  <c r="Z754" i="3" s="1"/>
  <c r="C752" i="3"/>
  <c r="D752" i="3" s="1"/>
  <c r="U752" i="3"/>
  <c r="AF757" i="3"/>
  <c r="O757" i="3"/>
  <c r="A757" i="3" s="1"/>
  <c r="B757" i="3" s="1"/>
  <c r="AA760" i="3"/>
  <c r="AB763" i="3"/>
  <c r="R752" i="3"/>
  <c r="G752" i="3"/>
  <c r="H752" i="3" s="1"/>
  <c r="AD758" i="3"/>
  <c r="AE758" i="3" s="1"/>
  <c r="AF758" i="3" s="1"/>
  <c r="AE761" i="3"/>
  <c r="R755" i="3"/>
  <c r="G755" i="3" s="1"/>
  <c r="H755" i="3" s="1"/>
  <c r="Q757" i="3"/>
  <c r="P754" i="3"/>
  <c r="Q754" i="3" s="1"/>
  <c r="K765" i="3"/>
  <c r="J762" i="3"/>
  <c r="AJ754" i="3"/>
  <c r="AK754" i="3" s="1"/>
  <c r="AL754" i="3" s="1"/>
  <c r="AL755" i="3"/>
  <c r="AK757" i="3"/>
  <c r="AB760" i="3" l="1"/>
  <c r="AC760" i="3" s="1"/>
  <c r="I761" i="3"/>
  <c r="K762" i="3" s="1"/>
  <c r="L759" i="3"/>
  <c r="E759" i="3" s="1"/>
  <c r="F759" i="3" s="1"/>
  <c r="U754" i="3"/>
  <c r="C754" i="3"/>
  <c r="D754" i="3" s="1"/>
  <c r="S756" i="3"/>
  <c r="T756" i="3" s="1"/>
  <c r="U757" i="3"/>
  <c r="C757" i="3" s="1"/>
  <c r="D757" i="3" s="1"/>
  <c r="T759" i="3"/>
  <c r="X759" i="3"/>
  <c r="W756" i="3"/>
  <c r="X756" i="3" s="1"/>
  <c r="Z756" i="3" s="1"/>
  <c r="M760" i="3"/>
  <c r="N760" i="3" s="1"/>
  <c r="O760" i="3" s="1"/>
  <c r="A760" i="3" s="1"/>
  <c r="B760" i="3" s="1"/>
  <c r="N763" i="3"/>
  <c r="K760" i="3"/>
  <c r="AH760" i="3"/>
  <c r="AI760" i="3" s="1"/>
  <c r="AH765" i="3"/>
  <c r="AG762" i="3"/>
  <c r="V761" i="3"/>
  <c r="Y759" i="3"/>
  <c r="AI759" i="3"/>
  <c r="AC759" i="3"/>
  <c r="O759" i="3"/>
  <c r="A759" i="3" s="1"/>
  <c r="B759" i="3" s="1"/>
  <c r="K767" i="3"/>
  <c r="J764" i="3"/>
  <c r="P756" i="3"/>
  <c r="Q756" i="3" s="1"/>
  <c r="Q759" i="3"/>
  <c r="R757" i="3"/>
  <c r="G757" i="3" s="1"/>
  <c r="H757" i="3" s="1"/>
  <c r="AJ756" i="3"/>
  <c r="AK756" i="3" s="1"/>
  <c r="AL756" i="3" s="1"/>
  <c r="AL757" i="3"/>
  <c r="AK759" i="3"/>
  <c r="G754" i="3"/>
  <c r="H754" i="3" s="1"/>
  <c r="R754" i="3"/>
  <c r="AD760" i="3"/>
  <c r="AE760" i="3" s="1"/>
  <c r="AF760" i="3" s="1"/>
  <c r="AE763" i="3"/>
  <c r="AF761" i="3"/>
  <c r="AA762" i="3"/>
  <c r="AB765" i="3"/>
  <c r="L762" i="3" l="1"/>
  <c r="E762" i="3"/>
  <c r="F762" i="3" s="1"/>
  <c r="AB762" i="3"/>
  <c r="AC762" i="3" s="1"/>
  <c r="AH762" i="3"/>
  <c r="AI762" i="3" s="1"/>
  <c r="AG764" i="3"/>
  <c r="AH767" i="3"/>
  <c r="N765" i="3"/>
  <c r="M762" i="3"/>
  <c r="N762" i="3" s="1"/>
  <c r="O762" i="3" s="1"/>
  <c r="A762" i="3" s="1"/>
  <c r="B762" i="3" s="1"/>
  <c r="W758" i="3"/>
  <c r="X758" i="3" s="1"/>
  <c r="Z758" i="3" s="1"/>
  <c r="X761" i="3"/>
  <c r="Z761" i="3" s="1"/>
  <c r="C756" i="3"/>
  <c r="D756" i="3" s="1"/>
  <c r="U756" i="3"/>
  <c r="I763" i="3"/>
  <c r="K764" i="3" s="1"/>
  <c r="L764" i="3" s="1"/>
  <c r="L761" i="3"/>
  <c r="E761" i="3" s="1"/>
  <c r="F761" i="3" s="1"/>
  <c r="L760" i="3"/>
  <c r="E760" i="3"/>
  <c r="F760" i="3" s="1"/>
  <c r="Y761" i="3"/>
  <c r="V763" i="3"/>
  <c r="AF763" i="3" s="1"/>
  <c r="AI761" i="3"/>
  <c r="AC761" i="3"/>
  <c r="U759" i="3"/>
  <c r="C759" i="3" s="1"/>
  <c r="D759" i="3" s="1"/>
  <c r="S758" i="3"/>
  <c r="T758" i="3" s="1"/>
  <c r="T761" i="3"/>
  <c r="O761" i="3"/>
  <c r="A761" i="3" s="1"/>
  <c r="B761" i="3" s="1"/>
  <c r="Z759" i="3"/>
  <c r="R756" i="3"/>
  <c r="G756" i="3"/>
  <c r="H756" i="3" s="1"/>
  <c r="AK761" i="3"/>
  <c r="AL759" i="3"/>
  <c r="AJ758" i="3"/>
  <c r="AK758" i="3" s="1"/>
  <c r="AL758" i="3" s="1"/>
  <c r="P758" i="3"/>
  <c r="Q758" i="3" s="1"/>
  <c r="Q761" i="3"/>
  <c r="R759" i="3"/>
  <c r="G759" i="3" s="1"/>
  <c r="H759" i="3" s="1"/>
  <c r="AA764" i="3"/>
  <c r="AB767" i="3"/>
  <c r="AD762" i="3"/>
  <c r="AE762" i="3" s="1"/>
  <c r="AF762" i="3" s="1"/>
  <c r="AE765" i="3"/>
  <c r="K769" i="3"/>
  <c r="J766" i="3"/>
  <c r="E764" i="3" l="1"/>
  <c r="F764" i="3" s="1"/>
  <c r="T763" i="3"/>
  <c r="S760" i="3"/>
  <c r="T760" i="3" s="1"/>
  <c r="U761" i="3"/>
  <c r="C761" i="3" s="1"/>
  <c r="D761" i="3" s="1"/>
  <c r="I765" i="3"/>
  <c r="O765" i="3" s="1"/>
  <c r="A765" i="3" s="1"/>
  <c r="B765" i="3" s="1"/>
  <c r="L763" i="3"/>
  <c r="E763" i="3" s="1"/>
  <c r="F763" i="3" s="1"/>
  <c r="AH769" i="3"/>
  <c r="AG766" i="3"/>
  <c r="V765" i="3"/>
  <c r="AF765" i="3" s="1"/>
  <c r="Y763" i="3"/>
  <c r="AI763" i="3"/>
  <c r="AC763" i="3"/>
  <c r="W760" i="3"/>
  <c r="X760" i="3" s="1"/>
  <c r="Z760" i="3" s="1"/>
  <c r="X763" i="3"/>
  <c r="Z763" i="3" s="1"/>
  <c r="M764" i="3"/>
  <c r="N764" i="3" s="1"/>
  <c r="O764" i="3" s="1"/>
  <c r="A764" i="3" s="1"/>
  <c r="B764" i="3" s="1"/>
  <c r="N767" i="3"/>
  <c r="U758" i="3"/>
  <c r="C758" i="3"/>
  <c r="D758" i="3" s="1"/>
  <c r="AB764" i="3"/>
  <c r="AC764" i="3" s="1"/>
  <c r="O763" i="3"/>
  <c r="A763" i="3" s="1"/>
  <c r="B763" i="3" s="1"/>
  <c r="AH764" i="3"/>
  <c r="AI764" i="3" s="1"/>
  <c r="P760" i="3"/>
  <c r="Q760" i="3" s="1"/>
  <c r="Q763" i="3"/>
  <c r="R761" i="3"/>
  <c r="G761" i="3" s="1"/>
  <c r="H761" i="3" s="1"/>
  <c r="AJ760" i="3"/>
  <c r="AK760" i="3" s="1"/>
  <c r="AL760" i="3" s="1"/>
  <c r="AL761" i="3"/>
  <c r="AK763" i="3"/>
  <c r="AD764" i="3"/>
  <c r="AE764" i="3" s="1"/>
  <c r="AF764" i="3" s="1"/>
  <c r="AE767" i="3"/>
  <c r="K771" i="3"/>
  <c r="J768" i="3"/>
  <c r="AA766" i="3"/>
  <c r="AB769" i="3"/>
  <c r="R758" i="3"/>
  <c r="G758" i="3"/>
  <c r="H758" i="3" s="1"/>
  <c r="K766" i="3" l="1"/>
  <c r="E766" i="3" s="1"/>
  <c r="F766" i="3" s="1"/>
  <c r="AH771" i="3"/>
  <c r="AG768" i="3"/>
  <c r="U760" i="3"/>
  <c r="C760" i="3"/>
  <c r="D760" i="3" s="1"/>
  <c r="W762" i="3"/>
  <c r="X762" i="3" s="1"/>
  <c r="Z762" i="3" s="1"/>
  <c r="X765" i="3"/>
  <c r="Z765" i="3" s="1"/>
  <c r="L766" i="3"/>
  <c r="Y765" i="3"/>
  <c r="V767" i="3"/>
  <c r="AC765" i="3"/>
  <c r="AI765" i="3"/>
  <c r="U763" i="3"/>
  <c r="C763" i="3" s="1"/>
  <c r="D763" i="3" s="1"/>
  <c r="S762" i="3"/>
  <c r="T762" i="3" s="1"/>
  <c r="T765" i="3"/>
  <c r="M766" i="3"/>
  <c r="N766" i="3" s="1"/>
  <c r="O766" i="3" s="1"/>
  <c r="A766" i="3" s="1"/>
  <c r="B766" i="3" s="1"/>
  <c r="N769" i="3"/>
  <c r="I767" i="3"/>
  <c r="K768" i="3" s="1"/>
  <c r="E768" i="3" s="1"/>
  <c r="F768" i="3" s="1"/>
  <c r="L765" i="3"/>
  <c r="E765" i="3" s="1"/>
  <c r="F765" i="3" s="1"/>
  <c r="AB766" i="3"/>
  <c r="AC766" i="3" s="1"/>
  <c r="AH766" i="3"/>
  <c r="AI766" i="3" s="1"/>
  <c r="AA768" i="3"/>
  <c r="AB768" i="3" s="1"/>
  <c r="AC768" i="3" s="1"/>
  <c r="AB771" i="3"/>
  <c r="K773" i="3"/>
  <c r="J770" i="3"/>
  <c r="R760" i="3"/>
  <c r="G760" i="3"/>
  <c r="H760" i="3" s="1"/>
  <c r="AJ762" i="3"/>
  <c r="AK762" i="3" s="1"/>
  <c r="AL762" i="3" s="1"/>
  <c r="AL763" i="3"/>
  <c r="AK765" i="3"/>
  <c r="Q765" i="3"/>
  <c r="R763" i="3"/>
  <c r="G763" i="3" s="1"/>
  <c r="H763" i="3" s="1"/>
  <c r="P762" i="3"/>
  <c r="Q762" i="3" s="1"/>
  <c r="AD766" i="3"/>
  <c r="AE766" i="3" s="1"/>
  <c r="AF766" i="3" s="1"/>
  <c r="AF767" i="3"/>
  <c r="AE769" i="3"/>
  <c r="N771" i="3" l="1"/>
  <c r="M768" i="3"/>
  <c r="N768" i="3" s="1"/>
  <c r="O768" i="3" s="1"/>
  <c r="A768" i="3" s="1"/>
  <c r="B768" i="3" s="1"/>
  <c r="C762" i="3"/>
  <c r="D762" i="3" s="1"/>
  <c r="U762" i="3"/>
  <c r="I769" i="3"/>
  <c r="O769" i="3" s="1"/>
  <c r="A769" i="3" s="1"/>
  <c r="B769" i="3" s="1"/>
  <c r="L767" i="3"/>
  <c r="E767" i="3" s="1"/>
  <c r="F767" i="3" s="1"/>
  <c r="S764" i="3"/>
  <c r="T764" i="3" s="1"/>
  <c r="T767" i="3"/>
  <c r="U765" i="3"/>
  <c r="C765" i="3" s="1"/>
  <c r="D765" i="3" s="1"/>
  <c r="AH773" i="3"/>
  <c r="AG770" i="3"/>
  <c r="Y767" i="3"/>
  <c r="V769" i="3"/>
  <c r="AF769" i="3" s="1"/>
  <c r="AC767" i="3"/>
  <c r="AI767" i="3"/>
  <c r="W764" i="3"/>
  <c r="X764" i="3" s="1"/>
  <c r="Z764" i="3" s="1"/>
  <c r="X767" i="3"/>
  <c r="L768" i="3"/>
  <c r="O767" i="3"/>
  <c r="A767" i="3" s="1"/>
  <c r="B767" i="3" s="1"/>
  <c r="AH768" i="3"/>
  <c r="AI768" i="3" s="1"/>
  <c r="AD768" i="3"/>
  <c r="AE768" i="3" s="1"/>
  <c r="AF768" i="3" s="1"/>
  <c r="AE771" i="3"/>
  <c r="Q767" i="3"/>
  <c r="R765" i="3"/>
  <c r="G765" i="3" s="1"/>
  <c r="H765" i="3" s="1"/>
  <c r="P764" i="3"/>
  <c r="Q764" i="3" s="1"/>
  <c r="AB773" i="3"/>
  <c r="AA770" i="3"/>
  <c r="R762" i="3"/>
  <c r="G762" i="3"/>
  <c r="H762" i="3" s="1"/>
  <c r="AJ764" i="3"/>
  <c r="AK764" i="3" s="1"/>
  <c r="AL764" i="3" s="1"/>
  <c r="AL765" i="3"/>
  <c r="AK767" i="3"/>
  <c r="K775" i="3"/>
  <c r="J772" i="3"/>
  <c r="AB770" i="3" l="1"/>
  <c r="AC770" i="3" s="1"/>
  <c r="K770" i="3"/>
  <c r="AH770" i="3"/>
  <c r="AI770" i="3" s="1"/>
  <c r="S766" i="3"/>
  <c r="T766" i="3" s="1"/>
  <c r="T769" i="3"/>
  <c r="U767" i="3"/>
  <c r="C767" i="3" s="1"/>
  <c r="D767" i="3" s="1"/>
  <c r="I771" i="3"/>
  <c r="O771" i="3" s="1"/>
  <c r="A771" i="3" s="1"/>
  <c r="B771" i="3" s="1"/>
  <c r="L769" i="3"/>
  <c r="E769" i="3" s="1"/>
  <c r="F769" i="3" s="1"/>
  <c r="N773" i="3"/>
  <c r="M770" i="3"/>
  <c r="N770" i="3" s="1"/>
  <c r="O770" i="3" s="1"/>
  <c r="A770" i="3" s="1"/>
  <c r="B770" i="3" s="1"/>
  <c r="V771" i="3"/>
  <c r="AF771" i="3" s="1"/>
  <c r="Y769" i="3"/>
  <c r="AC769" i="3"/>
  <c r="AI769" i="3"/>
  <c r="X769" i="3"/>
  <c r="W766" i="3"/>
  <c r="X766" i="3" s="1"/>
  <c r="Z766" i="3" s="1"/>
  <c r="AH775" i="3"/>
  <c r="AG772" i="3"/>
  <c r="U764" i="3"/>
  <c r="C764" i="3"/>
  <c r="D764" i="3" s="1"/>
  <c r="Z767" i="3"/>
  <c r="AJ766" i="3"/>
  <c r="AK766" i="3" s="1"/>
  <c r="AL766" i="3" s="1"/>
  <c r="AL767" i="3"/>
  <c r="AK769" i="3"/>
  <c r="K777" i="3"/>
  <c r="J774" i="3"/>
  <c r="P766" i="3"/>
  <c r="Q766" i="3" s="1"/>
  <c r="Q769" i="3"/>
  <c r="R767" i="3"/>
  <c r="G767" i="3" s="1"/>
  <c r="H767" i="3" s="1"/>
  <c r="AB775" i="3"/>
  <c r="AA772" i="3"/>
  <c r="AB772" i="3" s="1"/>
  <c r="AC772" i="3" s="1"/>
  <c r="AD770" i="3"/>
  <c r="AE770" i="3" s="1"/>
  <c r="AF770" i="3" s="1"/>
  <c r="AE773" i="3"/>
  <c r="R764" i="3"/>
  <c r="G764" i="3"/>
  <c r="H764" i="3" s="1"/>
  <c r="AH772" i="3" l="1"/>
  <c r="AI772" i="3" s="1"/>
  <c r="K772" i="3"/>
  <c r="L772" i="3" s="1"/>
  <c r="L770" i="3"/>
  <c r="E770" i="3"/>
  <c r="F770" i="3" s="1"/>
  <c r="M772" i="3"/>
  <c r="N772" i="3" s="1"/>
  <c r="O772" i="3" s="1"/>
  <c r="A772" i="3" s="1"/>
  <c r="B772" i="3" s="1"/>
  <c r="N775" i="3"/>
  <c r="X771" i="3"/>
  <c r="W768" i="3"/>
  <c r="X768" i="3" s="1"/>
  <c r="Z768" i="3" s="1"/>
  <c r="I773" i="3"/>
  <c r="O773" i="3" s="1"/>
  <c r="A773" i="3" s="1"/>
  <c r="B773" i="3" s="1"/>
  <c r="L771" i="3"/>
  <c r="E771" i="3" s="1"/>
  <c r="F771" i="3" s="1"/>
  <c r="AG774" i="3"/>
  <c r="AH777" i="3"/>
  <c r="Y771" i="3"/>
  <c r="V773" i="3"/>
  <c r="AF773" i="3" s="1"/>
  <c r="Z771" i="3"/>
  <c r="AI771" i="3"/>
  <c r="AC771" i="3"/>
  <c r="C766" i="3"/>
  <c r="D766" i="3" s="1"/>
  <c r="U766" i="3"/>
  <c r="E772" i="3"/>
  <c r="F772" i="3" s="1"/>
  <c r="Z769" i="3"/>
  <c r="S768" i="3"/>
  <c r="T768" i="3" s="1"/>
  <c r="T771" i="3"/>
  <c r="U769" i="3"/>
  <c r="C769" i="3" s="1"/>
  <c r="D769" i="3" s="1"/>
  <c r="P768" i="3"/>
  <c r="Q768" i="3" s="1"/>
  <c r="Q771" i="3"/>
  <c r="R769" i="3"/>
  <c r="G769" i="3" s="1"/>
  <c r="H769" i="3" s="1"/>
  <c r="AD772" i="3"/>
  <c r="AE772" i="3" s="1"/>
  <c r="AF772" i="3" s="1"/>
  <c r="AE775" i="3"/>
  <c r="AB777" i="3"/>
  <c r="AA774" i="3"/>
  <c r="AB774" i="3" s="1"/>
  <c r="AC774" i="3" s="1"/>
  <c r="K779" i="3"/>
  <c r="J776" i="3"/>
  <c r="AL769" i="3"/>
  <c r="AK771" i="3"/>
  <c r="AJ768" i="3"/>
  <c r="AK768" i="3" s="1"/>
  <c r="AL768" i="3" s="1"/>
  <c r="R766" i="3"/>
  <c r="G766" i="3"/>
  <c r="H766" i="3" s="1"/>
  <c r="AG776" i="3" l="1"/>
  <c r="AH779" i="3"/>
  <c r="I775" i="3"/>
  <c r="L773" i="3"/>
  <c r="E773" i="3" s="1"/>
  <c r="F773" i="3" s="1"/>
  <c r="N777" i="3"/>
  <c r="M774" i="3"/>
  <c r="N774" i="3" s="1"/>
  <c r="O774" i="3" s="1"/>
  <c r="A774" i="3" s="1"/>
  <c r="B774" i="3" s="1"/>
  <c r="K774" i="3"/>
  <c r="T773" i="3"/>
  <c r="S770" i="3"/>
  <c r="T770" i="3" s="1"/>
  <c r="U771" i="3"/>
  <c r="C771" i="3" s="1"/>
  <c r="D771" i="3" s="1"/>
  <c r="U768" i="3"/>
  <c r="C768" i="3"/>
  <c r="D768" i="3" s="1"/>
  <c r="Y773" i="3"/>
  <c r="V775" i="3"/>
  <c r="AF775" i="3" s="1"/>
  <c r="AC773" i="3"/>
  <c r="AI773" i="3"/>
  <c r="X773" i="3"/>
  <c r="W770" i="3"/>
  <c r="X770" i="3" s="1"/>
  <c r="Z770" i="3" s="1"/>
  <c r="AH774" i="3"/>
  <c r="AI774" i="3" s="1"/>
  <c r="AJ770" i="3"/>
  <c r="AK770" i="3" s="1"/>
  <c r="AL770" i="3" s="1"/>
  <c r="AK773" i="3"/>
  <c r="AL771" i="3"/>
  <c r="K781" i="3"/>
  <c r="J778" i="3"/>
  <c r="AE777" i="3"/>
  <c r="AD774" i="3"/>
  <c r="AE774" i="3" s="1"/>
  <c r="AF774" i="3" s="1"/>
  <c r="P770" i="3"/>
  <c r="Q770" i="3" s="1"/>
  <c r="Q773" i="3"/>
  <c r="R771" i="3"/>
  <c r="G771" i="3" s="1"/>
  <c r="H771" i="3" s="1"/>
  <c r="R768" i="3"/>
  <c r="G768" i="3"/>
  <c r="H768" i="3" s="1"/>
  <c r="AB779" i="3"/>
  <c r="AA776" i="3"/>
  <c r="W772" i="3" l="1"/>
  <c r="X772" i="3" s="1"/>
  <c r="Z772" i="3" s="1"/>
  <c r="X775" i="3"/>
  <c r="Z775" i="3" s="1"/>
  <c r="V777" i="3"/>
  <c r="AF777" i="3" s="1"/>
  <c r="Y775" i="3"/>
  <c r="AC775" i="3"/>
  <c r="AI775" i="3"/>
  <c r="I777" i="3"/>
  <c r="O777" i="3" s="1"/>
  <c r="A777" i="3" s="1"/>
  <c r="B777" i="3" s="1"/>
  <c r="L775" i="3"/>
  <c r="E775" i="3" s="1"/>
  <c r="F775" i="3" s="1"/>
  <c r="L774" i="3"/>
  <c r="E774" i="3"/>
  <c r="F774" i="3" s="1"/>
  <c r="S772" i="3"/>
  <c r="T772" i="3" s="1"/>
  <c r="U773" i="3"/>
  <c r="C773" i="3" s="1"/>
  <c r="D773" i="3" s="1"/>
  <c r="T775" i="3"/>
  <c r="C770" i="3"/>
  <c r="D770" i="3" s="1"/>
  <c r="U770" i="3"/>
  <c r="N779" i="3"/>
  <c r="M776" i="3"/>
  <c r="N776" i="3" s="1"/>
  <c r="O776" i="3" s="1"/>
  <c r="A776" i="3" s="1"/>
  <c r="B776" i="3" s="1"/>
  <c r="AG778" i="3"/>
  <c r="AH781" i="3"/>
  <c r="AB776" i="3"/>
  <c r="AC776" i="3" s="1"/>
  <c r="K776" i="3"/>
  <c r="Z773" i="3"/>
  <c r="O775" i="3"/>
  <c r="A775" i="3" s="1"/>
  <c r="B775" i="3" s="1"/>
  <c r="AH776" i="3"/>
  <c r="AI776" i="3" s="1"/>
  <c r="P772" i="3"/>
  <c r="Q772" i="3" s="1"/>
  <c r="Q775" i="3"/>
  <c r="R773" i="3"/>
  <c r="G773" i="3" s="1"/>
  <c r="H773" i="3" s="1"/>
  <c r="AE779" i="3"/>
  <c r="AD776" i="3"/>
  <c r="AE776" i="3" s="1"/>
  <c r="AF776" i="3" s="1"/>
  <c r="AA778" i="3"/>
  <c r="AB778" i="3" s="1"/>
  <c r="AC778" i="3" s="1"/>
  <c r="AB781" i="3"/>
  <c r="AL773" i="3"/>
  <c r="AK775" i="3"/>
  <c r="AJ772" i="3"/>
  <c r="AK772" i="3" s="1"/>
  <c r="AL772" i="3" s="1"/>
  <c r="G770" i="3"/>
  <c r="H770" i="3" s="1"/>
  <c r="R770" i="3"/>
  <c r="K783" i="3"/>
  <c r="J780" i="3"/>
  <c r="K778" i="3" l="1"/>
  <c r="AH778" i="3"/>
  <c r="AI778" i="3" s="1"/>
  <c r="Y777" i="3"/>
  <c r="V779" i="3"/>
  <c r="AC777" i="3"/>
  <c r="AI777" i="3"/>
  <c r="L776" i="3"/>
  <c r="E776" i="3"/>
  <c r="F776" i="3" s="1"/>
  <c r="AG780" i="3"/>
  <c r="AH783" i="3"/>
  <c r="M778" i="3"/>
  <c r="N778" i="3" s="1"/>
  <c r="O778" i="3" s="1"/>
  <c r="A778" i="3" s="1"/>
  <c r="B778" i="3" s="1"/>
  <c r="N781" i="3"/>
  <c r="S774" i="3"/>
  <c r="T774" i="3" s="1"/>
  <c r="U775" i="3"/>
  <c r="C775" i="3" s="1"/>
  <c r="D775" i="3" s="1"/>
  <c r="T777" i="3"/>
  <c r="X777" i="3"/>
  <c r="W774" i="3"/>
  <c r="X774" i="3" s="1"/>
  <c r="Z774" i="3" s="1"/>
  <c r="U772" i="3"/>
  <c r="C772" i="3"/>
  <c r="D772" i="3" s="1"/>
  <c r="I779" i="3"/>
  <c r="L777" i="3"/>
  <c r="E777" i="3" s="1"/>
  <c r="F777" i="3" s="1"/>
  <c r="AJ774" i="3"/>
  <c r="AK774" i="3" s="1"/>
  <c r="AL774" i="3" s="1"/>
  <c r="AK777" i="3"/>
  <c r="AL775" i="3"/>
  <c r="G772" i="3"/>
  <c r="H772" i="3" s="1"/>
  <c r="R772" i="3"/>
  <c r="K785" i="3"/>
  <c r="J782" i="3"/>
  <c r="AA780" i="3"/>
  <c r="AB783" i="3"/>
  <c r="Q777" i="3"/>
  <c r="R775" i="3"/>
  <c r="G775" i="3" s="1"/>
  <c r="H775" i="3" s="1"/>
  <c r="P774" i="3"/>
  <c r="Q774" i="3" s="1"/>
  <c r="AE781" i="3"/>
  <c r="AD778" i="3"/>
  <c r="AE778" i="3" s="1"/>
  <c r="AF778" i="3" s="1"/>
  <c r="AB780" i="3" l="1"/>
  <c r="AC780" i="3" s="1"/>
  <c r="E778" i="3"/>
  <c r="F778" i="3" s="1"/>
  <c r="L778" i="3"/>
  <c r="I781" i="3"/>
  <c r="K782" i="3" s="1"/>
  <c r="L779" i="3"/>
  <c r="E779" i="3" s="1"/>
  <c r="F779" i="3" s="1"/>
  <c r="X779" i="3"/>
  <c r="W776" i="3"/>
  <c r="X776" i="3" s="1"/>
  <c r="Z776" i="3" s="1"/>
  <c r="Y779" i="3"/>
  <c r="V781" i="3"/>
  <c r="AC779" i="3"/>
  <c r="AI779" i="3"/>
  <c r="U774" i="3"/>
  <c r="C774" i="3"/>
  <c r="D774" i="3" s="1"/>
  <c r="AH785" i="3"/>
  <c r="AG782" i="3"/>
  <c r="T779" i="3"/>
  <c r="U777" i="3"/>
  <c r="C777" i="3" s="1"/>
  <c r="D777" i="3" s="1"/>
  <c r="S776" i="3"/>
  <c r="T776" i="3" s="1"/>
  <c r="M780" i="3"/>
  <c r="N780" i="3" s="1"/>
  <c r="O780" i="3" s="1"/>
  <c r="A780" i="3" s="1"/>
  <c r="B780" i="3" s="1"/>
  <c r="O781" i="3"/>
  <c r="A781" i="3" s="1"/>
  <c r="B781" i="3" s="1"/>
  <c r="N783" i="3"/>
  <c r="O779" i="3"/>
  <c r="A779" i="3" s="1"/>
  <c r="B779" i="3" s="1"/>
  <c r="K780" i="3"/>
  <c r="AF779" i="3"/>
  <c r="Z777" i="3"/>
  <c r="AH780" i="3"/>
  <c r="AI780" i="3" s="1"/>
  <c r="AD780" i="3"/>
  <c r="AE780" i="3" s="1"/>
  <c r="AF780" i="3" s="1"/>
  <c r="AE783" i="3"/>
  <c r="AK779" i="3"/>
  <c r="AL777" i="3"/>
  <c r="AJ776" i="3"/>
  <c r="AK776" i="3" s="1"/>
  <c r="AL776" i="3" s="1"/>
  <c r="G774" i="3"/>
  <c r="H774" i="3" s="1"/>
  <c r="R774" i="3"/>
  <c r="AB785" i="3"/>
  <c r="AA782" i="3"/>
  <c r="K787" i="3"/>
  <c r="J784" i="3"/>
  <c r="P776" i="3"/>
  <c r="Q776" i="3" s="1"/>
  <c r="Q779" i="3"/>
  <c r="R777" i="3"/>
  <c r="G777" i="3" s="1"/>
  <c r="H777" i="3" s="1"/>
  <c r="L782" i="3" l="1"/>
  <c r="E782" i="3"/>
  <c r="F782" i="3" s="1"/>
  <c r="AH782" i="3"/>
  <c r="AI782" i="3" s="1"/>
  <c r="L780" i="3"/>
  <c r="E780" i="3"/>
  <c r="F780" i="3" s="1"/>
  <c r="V783" i="3"/>
  <c r="Y781" i="3"/>
  <c r="AC781" i="3"/>
  <c r="AI781" i="3"/>
  <c r="U779" i="3"/>
  <c r="C779" i="3" s="1"/>
  <c r="D779" i="3" s="1"/>
  <c r="T781" i="3"/>
  <c r="S778" i="3"/>
  <c r="T778" i="3" s="1"/>
  <c r="W778" i="3"/>
  <c r="X778" i="3" s="1"/>
  <c r="Z778" i="3" s="1"/>
  <c r="X781" i="3"/>
  <c r="M782" i="3"/>
  <c r="N782" i="3" s="1"/>
  <c r="O782" i="3" s="1"/>
  <c r="A782" i="3" s="1"/>
  <c r="B782" i="3" s="1"/>
  <c r="N785" i="3"/>
  <c r="U776" i="3"/>
  <c r="C776" i="3"/>
  <c r="D776" i="3" s="1"/>
  <c r="AG784" i="3"/>
  <c r="AH787" i="3"/>
  <c r="I783" i="3"/>
  <c r="K784" i="3" s="1"/>
  <c r="L784" i="3" s="1"/>
  <c r="L781" i="3"/>
  <c r="E781" i="3" s="1"/>
  <c r="F781" i="3" s="1"/>
  <c r="AB782" i="3"/>
  <c r="AC782" i="3" s="1"/>
  <c r="Z779" i="3"/>
  <c r="AF781" i="3"/>
  <c r="R776" i="3"/>
  <c r="G776" i="3"/>
  <c r="H776" i="3" s="1"/>
  <c r="Q781" i="3"/>
  <c r="R779" i="3"/>
  <c r="G779" i="3" s="1"/>
  <c r="H779" i="3" s="1"/>
  <c r="P778" i="3"/>
  <c r="Q778" i="3" s="1"/>
  <c r="K789" i="3"/>
  <c r="J786" i="3"/>
  <c r="AJ778" i="3"/>
  <c r="AK778" i="3" s="1"/>
  <c r="AL778" i="3" s="1"/>
  <c r="AK781" i="3"/>
  <c r="AL779" i="3"/>
  <c r="AA784" i="3"/>
  <c r="AB784" i="3" s="1"/>
  <c r="AC784" i="3" s="1"/>
  <c r="AB787" i="3"/>
  <c r="AE785" i="3"/>
  <c r="AD782" i="3"/>
  <c r="AE782" i="3" s="1"/>
  <c r="AF782" i="3" s="1"/>
  <c r="O783" i="3" l="1"/>
  <c r="A783" i="3" s="1"/>
  <c r="B783" i="3" s="1"/>
  <c r="AH784" i="3"/>
  <c r="AI784" i="3" s="1"/>
  <c r="M784" i="3"/>
  <c r="N784" i="3" s="1"/>
  <c r="O784" i="3" s="1"/>
  <c r="A784" i="3" s="1"/>
  <c r="B784" i="3" s="1"/>
  <c r="N787" i="3"/>
  <c r="C778" i="3"/>
  <c r="D778" i="3" s="1"/>
  <c r="U778" i="3"/>
  <c r="AH789" i="3"/>
  <c r="AG786" i="3"/>
  <c r="V785" i="3"/>
  <c r="AF785" i="3" s="1"/>
  <c r="Y783" i="3"/>
  <c r="AI783" i="3"/>
  <c r="AC783" i="3"/>
  <c r="W780" i="3"/>
  <c r="X780" i="3" s="1"/>
  <c r="Z780" i="3" s="1"/>
  <c r="X783" i="3"/>
  <c r="Z783" i="3" s="1"/>
  <c r="I785" i="3"/>
  <c r="O785" i="3" s="1"/>
  <c r="A785" i="3" s="1"/>
  <c r="B785" i="3" s="1"/>
  <c r="L783" i="3"/>
  <c r="E783" i="3" s="1"/>
  <c r="F783" i="3" s="1"/>
  <c r="T783" i="3"/>
  <c r="U781" i="3"/>
  <c r="C781" i="3" s="1"/>
  <c r="D781" i="3" s="1"/>
  <c r="S780" i="3"/>
  <c r="T780" i="3" s="1"/>
  <c r="E784" i="3"/>
  <c r="F784" i="3" s="1"/>
  <c r="AF783" i="3"/>
  <c r="Z781" i="3"/>
  <c r="R778" i="3"/>
  <c r="G778" i="3"/>
  <c r="H778" i="3" s="1"/>
  <c r="AA786" i="3"/>
  <c r="AB789" i="3"/>
  <c r="AJ780" i="3"/>
  <c r="AK780" i="3" s="1"/>
  <c r="AL780" i="3" s="1"/>
  <c r="AK783" i="3"/>
  <c r="AL781" i="3"/>
  <c r="K791" i="3"/>
  <c r="J788" i="3"/>
  <c r="AD784" i="3"/>
  <c r="AE784" i="3" s="1"/>
  <c r="AF784" i="3" s="1"/>
  <c r="AE787" i="3"/>
  <c r="Q783" i="3"/>
  <c r="R781" i="3"/>
  <c r="G781" i="3" s="1"/>
  <c r="H781" i="3" s="1"/>
  <c r="P780" i="3"/>
  <c r="Q780" i="3" s="1"/>
  <c r="K786" i="3" l="1"/>
  <c r="AB786" i="3"/>
  <c r="AC786" i="3" s="1"/>
  <c r="U783" i="3"/>
  <c r="C783" i="3" s="1"/>
  <c r="D783" i="3" s="1"/>
  <c r="S782" i="3"/>
  <c r="T782" i="3" s="1"/>
  <c r="T785" i="3"/>
  <c r="Y785" i="3"/>
  <c r="V787" i="3"/>
  <c r="AI785" i="3"/>
  <c r="AC785" i="3"/>
  <c r="AH791" i="3"/>
  <c r="AG788" i="3"/>
  <c r="M786" i="3"/>
  <c r="N786" i="3" s="1"/>
  <c r="O786" i="3" s="1"/>
  <c r="A786" i="3" s="1"/>
  <c r="B786" i="3" s="1"/>
  <c r="N789" i="3"/>
  <c r="W782" i="3"/>
  <c r="X782" i="3" s="1"/>
  <c r="Z782" i="3" s="1"/>
  <c r="X785" i="3"/>
  <c r="Z785" i="3" s="1"/>
  <c r="C780" i="3"/>
  <c r="D780" i="3" s="1"/>
  <c r="U780" i="3"/>
  <c r="I787" i="3"/>
  <c r="K788" i="3" s="1"/>
  <c r="L785" i="3"/>
  <c r="E785" i="3" s="1"/>
  <c r="F785" i="3" s="1"/>
  <c r="AH786" i="3"/>
  <c r="AI786" i="3" s="1"/>
  <c r="Q785" i="3"/>
  <c r="R783" i="3"/>
  <c r="G783" i="3" s="1"/>
  <c r="H783" i="3" s="1"/>
  <c r="P782" i="3"/>
  <c r="Q782" i="3" s="1"/>
  <c r="AK785" i="3"/>
  <c r="AL783" i="3"/>
  <c r="AJ782" i="3"/>
  <c r="AK782" i="3" s="1"/>
  <c r="AL782" i="3" s="1"/>
  <c r="AE789" i="3"/>
  <c r="AD786" i="3"/>
  <c r="AE786" i="3" s="1"/>
  <c r="AF786" i="3" s="1"/>
  <c r="AA788" i="3"/>
  <c r="AB791" i="3"/>
  <c r="G780" i="3"/>
  <c r="H780" i="3" s="1"/>
  <c r="R780" i="3"/>
  <c r="K793" i="3"/>
  <c r="J790" i="3"/>
  <c r="AB788" i="3" l="1"/>
  <c r="AC788" i="3" s="1"/>
  <c r="O787" i="3"/>
  <c r="A787" i="3" s="1"/>
  <c r="B787" i="3" s="1"/>
  <c r="E788" i="3"/>
  <c r="F788" i="3" s="1"/>
  <c r="L788" i="3"/>
  <c r="E786" i="3"/>
  <c r="F786" i="3" s="1"/>
  <c r="L786" i="3"/>
  <c r="N791" i="3"/>
  <c r="M788" i="3"/>
  <c r="N788" i="3" s="1"/>
  <c r="O788" i="3" s="1"/>
  <c r="A788" i="3" s="1"/>
  <c r="B788" i="3" s="1"/>
  <c r="AG790" i="3"/>
  <c r="AH793" i="3"/>
  <c r="Y787" i="3"/>
  <c r="V789" i="3"/>
  <c r="AF789" i="3" s="1"/>
  <c r="AI787" i="3"/>
  <c r="AC787" i="3"/>
  <c r="U782" i="3"/>
  <c r="C782" i="3"/>
  <c r="D782" i="3" s="1"/>
  <c r="I789" i="3"/>
  <c r="L787" i="3"/>
  <c r="E787" i="3" s="1"/>
  <c r="F787" i="3" s="1"/>
  <c r="S784" i="3"/>
  <c r="T784" i="3" s="1"/>
  <c r="T787" i="3"/>
  <c r="U785" i="3"/>
  <c r="C785" i="3" s="1"/>
  <c r="D785" i="3" s="1"/>
  <c r="AF787" i="3"/>
  <c r="AH788" i="3"/>
  <c r="AI788" i="3" s="1"/>
  <c r="W784" i="3"/>
  <c r="X784" i="3" s="1"/>
  <c r="Z784" i="3" s="1"/>
  <c r="X787" i="3"/>
  <c r="Z787" i="3" s="1"/>
  <c r="K795" i="3"/>
  <c r="J792" i="3"/>
  <c r="AJ784" i="3"/>
  <c r="AK784" i="3" s="1"/>
  <c r="AL784" i="3" s="1"/>
  <c r="AK787" i="3"/>
  <c r="AL785" i="3"/>
  <c r="Q787" i="3"/>
  <c r="R785" i="3"/>
  <c r="G785" i="3" s="1"/>
  <c r="H785" i="3" s="1"/>
  <c r="P784" i="3"/>
  <c r="Q784" i="3" s="1"/>
  <c r="AB793" i="3"/>
  <c r="AA790" i="3"/>
  <c r="AE791" i="3"/>
  <c r="AD788" i="3"/>
  <c r="AE788" i="3" s="1"/>
  <c r="AF788" i="3" s="1"/>
  <c r="G782" i="3"/>
  <c r="H782" i="3" s="1"/>
  <c r="R782" i="3"/>
  <c r="AB790" i="3" l="1"/>
  <c r="AC790" i="3" s="1"/>
  <c r="M790" i="3"/>
  <c r="N790" i="3" s="1"/>
  <c r="O790" i="3" s="1"/>
  <c r="A790" i="3" s="1"/>
  <c r="B790" i="3" s="1"/>
  <c r="N793" i="3"/>
  <c r="I791" i="3"/>
  <c r="K792" i="3" s="1"/>
  <c r="L789" i="3"/>
  <c r="E789" i="3" s="1"/>
  <c r="F789" i="3" s="1"/>
  <c r="AH795" i="3"/>
  <c r="AG792" i="3"/>
  <c r="X789" i="3"/>
  <c r="Z789" i="3" s="1"/>
  <c r="W786" i="3"/>
  <c r="X786" i="3" s="1"/>
  <c r="Z786" i="3" s="1"/>
  <c r="K790" i="3"/>
  <c r="O789" i="3"/>
  <c r="A789" i="3" s="1"/>
  <c r="B789" i="3" s="1"/>
  <c r="S786" i="3"/>
  <c r="T786" i="3" s="1"/>
  <c r="T789" i="3"/>
  <c r="U787" i="3"/>
  <c r="C787" i="3" s="1"/>
  <c r="D787" i="3" s="1"/>
  <c r="C784" i="3"/>
  <c r="D784" i="3" s="1"/>
  <c r="U784" i="3"/>
  <c r="V791" i="3"/>
  <c r="AF791" i="3" s="1"/>
  <c r="Y789" i="3"/>
  <c r="AC789" i="3"/>
  <c r="AI789" i="3"/>
  <c r="AH790" i="3"/>
  <c r="AI790" i="3" s="1"/>
  <c r="AE793" i="3"/>
  <c r="AD790" i="3"/>
  <c r="AE790" i="3" s="1"/>
  <c r="AF790" i="3" s="1"/>
  <c r="AA792" i="3"/>
  <c r="AB792" i="3" s="1"/>
  <c r="AC792" i="3" s="1"/>
  <c r="AB795" i="3"/>
  <c r="R784" i="3"/>
  <c r="G784" i="3"/>
  <c r="H784" i="3" s="1"/>
  <c r="AK789" i="3"/>
  <c r="AL787" i="3"/>
  <c r="AJ786" i="3"/>
  <c r="AK786" i="3" s="1"/>
  <c r="AL786" i="3" s="1"/>
  <c r="J794" i="3"/>
  <c r="K797" i="3"/>
  <c r="P786" i="3"/>
  <c r="Q786" i="3" s="1"/>
  <c r="Q789" i="3"/>
  <c r="R787" i="3"/>
  <c r="G787" i="3" s="1"/>
  <c r="H787" i="3" s="1"/>
  <c r="AH792" i="3" l="1"/>
  <c r="AI792" i="3" s="1"/>
  <c r="O791" i="3"/>
  <c r="A791" i="3" s="1"/>
  <c r="B791" i="3" s="1"/>
  <c r="E792" i="3"/>
  <c r="F792" i="3" s="1"/>
  <c r="L792" i="3"/>
  <c r="W788" i="3"/>
  <c r="X788" i="3" s="1"/>
  <c r="Z788" i="3" s="1"/>
  <c r="X791" i="3"/>
  <c r="Z791" i="3" s="1"/>
  <c r="C786" i="3"/>
  <c r="D786" i="3" s="1"/>
  <c r="U786" i="3"/>
  <c r="V793" i="3"/>
  <c r="AF793" i="3" s="1"/>
  <c r="Y791" i="3"/>
  <c r="AC791" i="3"/>
  <c r="AI791" i="3"/>
  <c r="T791" i="3"/>
  <c r="S788" i="3"/>
  <c r="T788" i="3" s="1"/>
  <c r="U789" i="3"/>
  <c r="C789" i="3" s="1"/>
  <c r="D789" i="3" s="1"/>
  <c r="AH797" i="3"/>
  <c r="AG794" i="3"/>
  <c r="AH794" i="3" s="1"/>
  <c r="AI794" i="3" s="1"/>
  <c r="N795" i="3"/>
  <c r="M792" i="3"/>
  <c r="N792" i="3" s="1"/>
  <c r="O792" i="3" s="1"/>
  <c r="A792" i="3" s="1"/>
  <c r="B792" i="3" s="1"/>
  <c r="E790" i="3"/>
  <c r="F790" i="3" s="1"/>
  <c r="L790" i="3"/>
  <c r="I793" i="3"/>
  <c r="K794" i="3" s="1"/>
  <c r="L791" i="3"/>
  <c r="E791" i="3" s="1"/>
  <c r="F791" i="3" s="1"/>
  <c r="P788" i="3"/>
  <c r="Q788" i="3" s="1"/>
  <c r="R789" i="3"/>
  <c r="G789" i="3" s="1"/>
  <c r="H789" i="3" s="1"/>
  <c r="Q791" i="3"/>
  <c r="AB797" i="3"/>
  <c r="AA794" i="3"/>
  <c r="AD792" i="3"/>
  <c r="AE792" i="3" s="1"/>
  <c r="AF792" i="3" s="1"/>
  <c r="AE795" i="3"/>
  <c r="K799" i="3"/>
  <c r="J796" i="3"/>
  <c r="AJ788" i="3"/>
  <c r="AK788" i="3" s="1"/>
  <c r="AL788" i="3" s="1"/>
  <c r="AK791" i="3"/>
  <c r="AL789" i="3"/>
  <c r="R786" i="3"/>
  <c r="G786" i="3"/>
  <c r="H786" i="3" s="1"/>
  <c r="AB794" i="3" l="1"/>
  <c r="AC794" i="3" s="1"/>
  <c r="E794" i="3"/>
  <c r="F794" i="3" s="1"/>
  <c r="L794" i="3"/>
  <c r="C788" i="3"/>
  <c r="D788" i="3" s="1"/>
  <c r="U788" i="3"/>
  <c r="N797" i="3"/>
  <c r="M794" i="3"/>
  <c r="N794" i="3" s="1"/>
  <c r="O794" i="3" s="1"/>
  <c r="A794" i="3" s="1"/>
  <c r="B794" i="3" s="1"/>
  <c r="AG796" i="3"/>
  <c r="AH799" i="3"/>
  <c r="V795" i="3"/>
  <c r="Y793" i="3"/>
  <c r="AI793" i="3"/>
  <c r="AC793" i="3"/>
  <c r="I795" i="3"/>
  <c r="K796" i="3" s="1"/>
  <c r="L793" i="3"/>
  <c r="E793" i="3" s="1"/>
  <c r="F793" i="3" s="1"/>
  <c r="T793" i="3"/>
  <c r="U791" i="3"/>
  <c r="C791" i="3" s="1"/>
  <c r="D791" i="3" s="1"/>
  <c r="S790" i="3"/>
  <c r="T790" i="3" s="1"/>
  <c r="W790" i="3"/>
  <c r="X790" i="3" s="1"/>
  <c r="Z790" i="3" s="1"/>
  <c r="X793" i="3"/>
  <c r="O793" i="3"/>
  <c r="A793" i="3" s="1"/>
  <c r="B793" i="3" s="1"/>
  <c r="AE797" i="3"/>
  <c r="AD794" i="3"/>
  <c r="AE794" i="3" s="1"/>
  <c r="AF794" i="3" s="1"/>
  <c r="AB799" i="3"/>
  <c r="AA796" i="3"/>
  <c r="R788" i="3"/>
  <c r="G788" i="3"/>
  <c r="H788" i="3" s="1"/>
  <c r="AJ790" i="3"/>
  <c r="AK790" i="3" s="1"/>
  <c r="AL790" i="3" s="1"/>
  <c r="AK793" i="3"/>
  <c r="AL791" i="3"/>
  <c r="J798" i="3"/>
  <c r="K801" i="3"/>
  <c r="P790" i="3"/>
  <c r="Q790" i="3" s="1"/>
  <c r="Q793" i="3"/>
  <c r="R791" i="3"/>
  <c r="G791" i="3" s="1"/>
  <c r="H791" i="3" s="1"/>
  <c r="L796" i="3" l="1"/>
  <c r="E796" i="3"/>
  <c r="F796" i="3" s="1"/>
  <c r="AH801" i="3"/>
  <c r="AG798" i="3"/>
  <c r="N799" i="3"/>
  <c r="M796" i="3"/>
  <c r="N796" i="3" s="1"/>
  <c r="O796" i="3" s="1"/>
  <c r="A796" i="3" s="1"/>
  <c r="B796" i="3" s="1"/>
  <c r="W792" i="3"/>
  <c r="X792" i="3" s="1"/>
  <c r="Z792" i="3" s="1"/>
  <c r="X795" i="3"/>
  <c r="S792" i="3"/>
  <c r="T792" i="3" s="1"/>
  <c r="U793" i="3"/>
  <c r="C793" i="3" s="1"/>
  <c r="D793" i="3" s="1"/>
  <c r="T795" i="3"/>
  <c r="V797" i="3"/>
  <c r="AF797" i="3" s="1"/>
  <c r="Y795" i="3"/>
  <c r="AI795" i="3"/>
  <c r="AC795" i="3"/>
  <c r="U790" i="3"/>
  <c r="C790" i="3"/>
  <c r="D790" i="3" s="1"/>
  <c r="I797" i="3"/>
  <c r="O797" i="3" s="1"/>
  <c r="A797" i="3" s="1"/>
  <c r="B797" i="3" s="1"/>
  <c r="L795" i="3"/>
  <c r="E795" i="3" s="1"/>
  <c r="F795" i="3" s="1"/>
  <c r="Z793" i="3"/>
  <c r="AB796" i="3"/>
  <c r="AC796" i="3" s="1"/>
  <c r="AH796" i="3"/>
  <c r="AI796" i="3" s="1"/>
  <c r="AF795" i="3"/>
  <c r="O795" i="3"/>
  <c r="A795" i="3" s="1"/>
  <c r="B795" i="3" s="1"/>
  <c r="R790" i="3"/>
  <c r="G790" i="3"/>
  <c r="H790" i="3" s="1"/>
  <c r="AE799" i="3"/>
  <c r="AD796" i="3"/>
  <c r="AE796" i="3" s="1"/>
  <c r="AF796" i="3" s="1"/>
  <c r="R793" i="3"/>
  <c r="G793" i="3" s="1"/>
  <c r="H793" i="3" s="1"/>
  <c r="P792" i="3"/>
  <c r="Q792" i="3" s="1"/>
  <c r="Q795" i="3"/>
  <c r="K803" i="3"/>
  <c r="J800" i="3"/>
  <c r="AB801" i="3"/>
  <c r="AA798" i="3"/>
  <c r="AK795" i="3"/>
  <c r="AJ792" i="3"/>
  <c r="AK792" i="3" s="1"/>
  <c r="AL792" i="3" s="1"/>
  <c r="AL793" i="3"/>
  <c r="K798" i="3" l="1"/>
  <c r="L798" i="3" s="1"/>
  <c r="Y797" i="3"/>
  <c r="V799" i="3"/>
  <c r="AI797" i="3"/>
  <c r="AC797" i="3"/>
  <c r="W794" i="3"/>
  <c r="X794" i="3" s="1"/>
  <c r="Z794" i="3" s="1"/>
  <c r="X797" i="3"/>
  <c r="M798" i="3"/>
  <c r="N798" i="3" s="1"/>
  <c r="O798" i="3" s="1"/>
  <c r="A798" i="3" s="1"/>
  <c r="B798" i="3" s="1"/>
  <c r="N801" i="3"/>
  <c r="C792" i="3"/>
  <c r="D792" i="3" s="1"/>
  <c r="U792" i="3"/>
  <c r="AG800" i="3"/>
  <c r="AH803" i="3"/>
  <c r="I799" i="3"/>
  <c r="L797" i="3"/>
  <c r="E797" i="3" s="1"/>
  <c r="F797" i="3" s="1"/>
  <c r="T797" i="3"/>
  <c r="S794" i="3"/>
  <c r="T794" i="3" s="1"/>
  <c r="U795" i="3"/>
  <c r="C795" i="3" s="1"/>
  <c r="D795" i="3" s="1"/>
  <c r="E798" i="3"/>
  <c r="F798" i="3" s="1"/>
  <c r="AH798" i="3"/>
  <c r="AI798" i="3" s="1"/>
  <c r="AB798" i="3"/>
  <c r="AC798" i="3" s="1"/>
  <c r="Z795" i="3"/>
  <c r="K805" i="3"/>
  <c r="J802" i="3"/>
  <c r="AE801" i="3"/>
  <c r="AD798" i="3"/>
  <c r="AE798" i="3" s="1"/>
  <c r="AF798" i="3" s="1"/>
  <c r="AK797" i="3"/>
  <c r="AL795" i="3"/>
  <c r="AJ794" i="3"/>
  <c r="AK794" i="3" s="1"/>
  <c r="AL794" i="3" s="1"/>
  <c r="R792" i="3"/>
  <c r="G792" i="3"/>
  <c r="H792" i="3" s="1"/>
  <c r="AB803" i="3"/>
  <c r="AA800" i="3"/>
  <c r="AB800" i="3" s="1"/>
  <c r="AC800" i="3" s="1"/>
  <c r="Q797" i="3"/>
  <c r="R795" i="3"/>
  <c r="G795" i="3" s="1"/>
  <c r="H795" i="3" s="1"/>
  <c r="P794" i="3"/>
  <c r="Q794" i="3" s="1"/>
  <c r="U797" i="3" l="1"/>
  <c r="C797" i="3" s="1"/>
  <c r="D797" i="3" s="1"/>
  <c r="S796" i="3"/>
  <c r="T796" i="3" s="1"/>
  <c r="T799" i="3"/>
  <c r="V801" i="3"/>
  <c r="Y799" i="3"/>
  <c r="AI799" i="3"/>
  <c r="AC799" i="3"/>
  <c r="U794" i="3"/>
  <c r="C794" i="3"/>
  <c r="D794" i="3" s="1"/>
  <c r="AH805" i="3"/>
  <c r="AG802" i="3"/>
  <c r="X799" i="3"/>
  <c r="W796" i="3"/>
  <c r="X796" i="3" s="1"/>
  <c r="Z796" i="3" s="1"/>
  <c r="I801" i="3"/>
  <c r="L799" i="3"/>
  <c r="E799" i="3" s="1"/>
  <c r="F799" i="3" s="1"/>
  <c r="AF799" i="3"/>
  <c r="K800" i="3"/>
  <c r="AH800" i="3"/>
  <c r="AI800" i="3" s="1"/>
  <c r="O799" i="3"/>
  <c r="A799" i="3" s="1"/>
  <c r="B799" i="3" s="1"/>
  <c r="Z797" i="3"/>
  <c r="M800" i="3"/>
  <c r="N800" i="3" s="1"/>
  <c r="O800" i="3" s="1"/>
  <c r="A800" i="3" s="1"/>
  <c r="B800" i="3" s="1"/>
  <c r="N803" i="3"/>
  <c r="AE803" i="3"/>
  <c r="AD800" i="3"/>
  <c r="AE800" i="3" s="1"/>
  <c r="AF800" i="3" s="1"/>
  <c r="K807" i="3"/>
  <c r="J804" i="3"/>
  <c r="R794" i="3"/>
  <c r="G794" i="3"/>
  <c r="H794" i="3" s="1"/>
  <c r="AK799" i="3"/>
  <c r="AL797" i="3"/>
  <c r="AJ796" i="3"/>
  <c r="AK796" i="3" s="1"/>
  <c r="AL796" i="3" s="1"/>
  <c r="Q799" i="3"/>
  <c r="R797" i="3"/>
  <c r="G797" i="3" s="1"/>
  <c r="H797" i="3" s="1"/>
  <c r="P796" i="3"/>
  <c r="Q796" i="3" s="1"/>
  <c r="AB805" i="3"/>
  <c r="AA802" i="3"/>
  <c r="L800" i="3" l="1"/>
  <c r="E800" i="3"/>
  <c r="F800" i="3" s="1"/>
  <c r="I803" i="3"/>
  <c r="K804" i="3" s="1"/>
  <c r="E804" i="3" s="1"/>
  <c r="F804" i="3" s="1"/>
  <c r="L801" i="3"/>
  <c r="E801" i="3" s="1"/>
  <c r="F801" i="3" s="1"/>
  <c r="AG804" i="3"/>
  <c r="AH807" i="3"/>
  <c r="V803" i="3"/>
  <c r="Y801" i="3"/>
  <c r="AC801" i="3"/>
  <c r="AI801" i="3"/>
  <c r="O803" i="3"/>
  <c r="A803" i="3" s="1"/>
  <c r="B803" i="3" s="1"/>
  <c r="M802" i="3"/>
  <c r="N802" i="3" s="1"/>
  <c r="O802" i="3" s="1"/>
  <c r="A802" i="3" s="1"/>
  <c r="B802" i="3" s="1"/>
  <c r="N805" i="3"/>
  <c r="W798" i="3"/>
  <c r="X798" i="3" s="1"/>
  <c r="Z798" i="3" s="1"/>
  <c r="X801" i="3"/>
  <c r="C796" i="3"/>
  <c r="D796" i="3" s="1"/>
  <c r="U796" i="3"/>
  <c r="S798" i="3"/>
  <c r="T798" i="3" s="1"/>
  <c r="U799" i="3"/>
  <c r="C799" i="3" s="1"/>
  <c r="D799" i="3" s="1"/>
  <c r="T801" i="3"/>
  <c r="AH802" i="3"/>
  <c r="AI802" i="3" s="1"/>
  <c r="O801" i="3"/>
  <c r="A801" i="3" s="1"/>
  <c r="B801" i="3" s="1"/>
  <c r="K802" i="3"/>
  <c r="AB802" i="3"/>
  <c r="AC802" i="3" s="1"/>
  <c r="AF801" i="3"/>
  <c r="Z799" i="3"/>
  <c r="AK801" i="3"/>
  <c r="AL799" i="3"/>
  <c r="AJ798" i="3"/>
  <c r="AK798" i="3" s="1"/>
  <c r="AL798" i="3" s="1"/>
  <c r="G796" i="3"/>
  <c r="H796" i="3" s="1"/>
  <c r="R796" i="3"/>
  <c r="K809" i="3"/>
  <c r="J806" i="3"/>
  <c r="R799" i="3"/>
  <c r="G799" i="3" s="1"/>
  <c r="H799" i="3" s="1"/>
  <c r="Q801" i="3"/>
  <c r="P798" i="3"/>
  <c r="Q798" i="3" s="1"/>
  <c r="AB807" i="3"/>
  <c r="AA804" i="3"/>
  <c r="AD802" i="3"/>
  <c r="AE802" i="3" s="1"/>
  <c r="AF802" i="3" s="1"/>
  <c r="AF803" i="3"/>
  <c r="AE805" i="3"/>
  <c r="U798" i="3" l="1"/>
  <c r="C798" i="3"/>
  <c r="D798" i="3" s="1"/>
  <c r="X803" i="3"/>
  <c r="W800" i="3"/>
  <c r="X800" i="3" s="1"/>
  <c r="Z800" i="3" s="1"/>
  <c r="E802" i="3"/>
  <c r="F802" i="3" s="1"/>
  <c r="L802" i="3"/>
  <c r="T803" i="3"/>
  <c r="S800" i="3"/>
  <c r="T800" i="3" s="1"/>
  <c r="U801" i="3"/>
  <c r="C801" i="3" s="1"/>
  <c r="D801" i="3" s="1"/>
  <c r="M804" i="3"/>
  <c r="N804" i="3" s="1"/>
  <c r="O804" i="3" s="1"/>
  <c r="A804" i="3" s="1"/>
  <c r="B804" i="3" s="1"/>
  <c r="N807" i="3"/>
  <c r="AG806" i="3"/>
  <c r="AH809" i="3"/>
  <c r="I805" i="3"/>
  <c r="K806" i="3" s="1"/>
  <c r="L806" i="3" s="1"/>
  <c r="L803" i="3"/>
  <c r="E803" i="3" s="1"/>
  <c r="F803" i="3" s="1"/>
  <c r="L804" i="3"/>
  <c r="AH804" i="3"/>
  <c r="AI804" i="3" s="1"/>
  <c r="AB804" i="3"/>
  <c r="AC804" i="3" s="1"/>
  <c r="Z801" i="3"/>
  <c r="V805" i="3"/>
  <c r="AF805" i="3" s="1"/>
  <c r="Y803" i="3"/>
  <c r="AI803" i="3"/>
  <c r="Z803" i="3"/>
  <c r="AC803" i="3"/>
  <c r="AB809" i="3"/>
  <c r="AA806" i="3"/>
  <c r="R798" i="3"/>
  <c r="G798" i="3"/>
  <c r="H798" i="3" s="1"/>
  <c r="AK803" i="3"/>
  <c r="AL801" i="3"/>
  <c r="AJ800" i="3"/>
  <c r="AK800" i="3" s="1"/>
  <c r="AL800" i="3" s="1"/>
  <c r="AE807" i="3"/>
  <c r="AD804" i="3"/>
  <c r="AE804" i="3" s="1"/>
  <c r="AF804" i="3" s="1"/>
  <c r="P800" i="3"/>
  <c r="Q800" i="3" s="1"/>
  <c r="Q803" i="3"/>
  <c r="R801" i="3"/>
  <c r="G801" i="3" s="1"/>
  <c r="H801" i="3" s="1"/>
  <c r="K811" i="3"/>
  <c r="J808" i="3"/>
  <c r="AH806" i="3" l="1"/>
  <c r="AI806" i="3" s="1"/>
  <c r="AB806" i="3"/>
  <c r="AC806" i="3" s="1"/>
  <c r="O805" i="3"/>
  <c r="A805" i="3" s="1"/>
  <c r="B805" i="3" s="1"/>
  <c r="I807" i="3"/>
  <c r="K808" i="3" s="1"/>
  <c r="L808" i="3" s="1"/>
  <c r="L805" i="3"/>
  <c r="E805" i="3" s="1"/>
  <c r="F805" i="3" s="1"/>
  <c r="C800" i="3"/>
  <c r="D800" i="3" s="1"/>
  <c r="U800" i="3"/>
  <c r="V807" i="3"/>
  <c r="AF807" i="3" s="1"/>
  <c r="Y805" i="3"/>
  <c r="AC805" i="3"/>
  <c r="AI805" i="3"/>
  <c r="AH811" i="3"/>
  <c r="AG808" i="3"/>
  <c r="M806" i="3"/>
  <c r="N806" i="3" s="1"/>
  <c r="O806" i="3" s="1"/>
  <c r="A806" i="3" s="1"/>
  <c r="B806" i="3" s="1"/>
  <c r="N809" i="3"/>
  <c r="O807" i="3"/>
  <c r="A807" i="3" s="1"/>
  <c r="B807" i="3" s="1"/>
  <c r="U803" i="3"/>
  <c r="C803" i="3" s="1"/>
  <c r="D803" i="3" s="1"/>
  <c r="S802" i="3"/>
  <c r="T802" i="3" s="1"/>
  <c r="T805" i="3"/>
  <c r="X805" i="3"/>
  <c r="W802" i="3"/>
  <c r="X802" i="3" s="1"/>
  <c r="Z802" i="3" s="1"/>
  <c r="E806" i="3"/>
  <c r="F806" i="3" s="1"/>
  <c r="G800" i="3"/>
  <c r="H800" i="3" s="1"/>
  <c r="R800" i="3"/>
  <c r="J810" i="3"/>
  <c r="K813" i="3"/>
  <c r="AL803" i="3"/>
  <c r="AJ802" i="3"/>
  <c r="AK802" i="3" s="1"/>
  <c r="AL802" i="3" s="1"/>
  <c r="AK805" i="3"/>
  <c r="AA808" i="3"/>
  <c r="AB811" i="3"/>
  <c r="Q805" i="3"/>
  <c r="R803" i="3"/>
  <c r="G803" i="3" s="1"/>
  <c r="H803" i="3" s="1"/>
  <c r="P802" i="3"/>
  <c r="Q802" i="3" s="1"/>
  <c r="AD806" i="3"/>
  <c r="AE806" i="3" s="1"/>
  <c r="AF806" i="3" s="1"/>
  <c r="AE809" i="3"/>
  <c r="AB808" i="3" l="1"/>
  <c r="AC808" i="3" s="1"/>
  <c r="AH808" i="3"/>
  <c r="AI808" i="3" s="1"/>
  <c r="E808" i="3"/>
  <c r="F808" i="3" s="1"/>
  <c r="T807" i="3"/>
  <c r="S804" i="3"/>
  <c r="T804" i="3" s="1"/>
  <c r="U805" i="3"/>
  <c r="C805" i="3" s="1"/>
  <c r="D805" i="3" s="1"/>
  <c r="N811" i="3"/>
  <c r="M808" i="3"/>
  <c r="N808" i="3" s="1"/>
  <c r="O808" i="3" s="1"/>
  <c r="A808" i="3" s="1"/>
  <c r="B808" i="3" s="1"/>
  <c r="AH813" i="3"/>
  <c r="AG810" i="3"/>
  <c r="W804" i="3"/>
  <c r="X804" i="3" s="1"/>
  <c r="Z804" i="3" s="1"/>
  <c r="X807" i="3"/>
  <c r="Z807" i="3" s="1"/>
  <c r="U802" i="3"/>
  <c r="C802" i="3"/>
  <c r="D802" i="3" s="1"/>
  <c r="V809" i="3"/>
  <c r="Y807" i="3"/>
  <c r="AI807" i="3"/>
  <c r="AC807" i="3"/>
  <c r="I809" i="3"/>
  <c r="O809" i="3" s="1"/>
  <c r="A809" i="3" s="1"/>
  <c r="B809" i="3" s="1"/>
  <c r="L807" i="3"/>
  <c r="E807" i="3" s="1"/>
  <c r="F807" i="3" s="1"/>
  <c r="Z805" i="3"/>
  <c r="AD808" i="3"/>
  <c r="AE808" i="3" s="1"/>
  <c r="AF808" i="3" s="1"/>
  <c r="AE811" i="3"/>
  <c r="R802" i="3"/>
  <c r="G802" i="3"/>
  <c r="H802" i="3" s="1"/>
  <c r="P804" i="3"/>
  <c r="Q804" i="3" s="1"/>
  <c r="Q807" i="3"/>
  <c r="R805" i="3"/>
  <c r="G805" i="3" s="1"/>
  <c r="H805" i="3" s="1"/>
  <c r="AA810" i="3"/>
  <c r="AB813" i="3"/>
  <c r="AK807" i="3"/>
  <c r="AL805" i="3"/>
  <c r="AJ804" i="3"/>
  <c r="AK804" i="3" s="1"/>
  <c r="AL804" i="3" s="1"/>
  <c r="K815" i="3"/>
  <c r="J812" i="3"/>
  <c r="K810" i="3" l="1"/>
  <c r="E810" i="3" s="1"/>
  <c r="F810" i="3" s="1"/>
  <c r="AH810" i="3"/>
  <c r="AI810" i="3" s="1"/>
  <c r="M810" i="3"/>
  <c r="N810" i="3" s="1"/>
  <c r="O810" i="3" s="1"/>
  <c r="A810" i="3" s="1"/>
  <c r="B810" i="3" s="1"/>
  <c r="N813" i="3"/>
  <c r="S806" i="3"/>
  <c r="T806" i="3" s="1"/>
  <c r="U807" i="3"/>
  <c r="C807" i="3" s="1"/>
  <c r="D807" i="3" s="1"/>
  <c r="T809" i="3"/>
  <c r="V811" i="3"/>
  <c r="Y809" i="3"/>
  <c r="AI809" i="3"/>
  <c r="AC809" i="3"/>
  <c r="C804" i="3"/>
  <c r="D804" i="3" s="1"/>
  <c r="U804" i="3"/>
  <c r="I811" i="3"/>
  <c r="L809" i="3"/>
  <c r="E809" i="3" s="1"/>
  <c r="F809" i="3" s="1"/>
  <c r="X809" i="3"/>
  <c r="W806" i="3"/>
  <c r="X806" i="3" s="1"/>
  <c r="Z806" i="3" s="1"/>
  <c r="AG812" i="3"/>
  <c r="AH815" i="3"/>
  <c r="AB810" i="3"/>
  <c r="AC810" i="3" s="1"/>
  <c r="AF809" i="3"/>
  <c r="G804" i="3"/>
  <c r="H804" i="3" s="1"/>
  <c r="R804" i="3"/>
  <c r="K817" i="3"/>
  <c r="J814" i="3"/>
  <c r="AB815" i="3"/>
  <c r="AA812" i="3"/>
  <c r="Q809" i="3"/>
  <c r="R807" i="3"/>
  <c r="G807" i="3" s="1"/>
  <c r="H807" i="3" s="1"/>
  <c r="P806" i="3"/>
  <c r="Q806" i="3" s="1"/>
  <c r="AE813" i="3"/>
  <c r="AD810" i="3"/>
  <c r="AE810" i="3" s="1"/>
  <c r="AF810" i="3" s="1"/>
  <c r="AK809" i="3"/>
  <c r="AL807" i="3"/>
  <c r="AJ806" i="3"/>
  <c r="AK806" i="3" s="1"/>
  <c r="AL806" i="3" s="1"/>
  <c r="L810" i="3" l="1"/>
  <c r="AH812" i="3"/>
  <c r="AI812" i="3" s="1"/>
  <c r="AB812" i="3"/>
  <c r="AC812" i="3" s="1"/>
  <c r="I813" i="3"/>
  <c r="O813" i="3" s="1"/>
  <c r="A813" i="3" s="1"/>
  <c r="B813" i="3" s="1"/>
  <c r="L811" i="3"/>
  <c r="E811" i="3" s="1"/>
  <c r="F811" i="3" s="1"/>
  <c r="Y811" i="3"/>
  <c r="V813" i="3"/>
  <c r="AF813" i="3" s="1"/>
  <c r="AI811" i="3"/>
  <c r="AC811" i="3"/>
  <c r="M812" i="3"/>
  <c r="N812" i="3" s="1"/>
  <c r="O812" i="3" s="1"/>
  <c r="A812" i="3" s="1"/>
  <c r="B812" i="3" s="1"/>
  <c r="N815" i="3"/>
  <c r="AG814" i="3"/>
  <c r="AH817" i="3"/>
  <c r="X811" i="3"/>
  <c r="Z811" i="3" s="1"/>
  <c r="W808" i="3"/>
  <c r="X808" i="3" s="1"/>
  <c r="Z808" i="3" s="1"/>
  <c r="C806" i="3"/>
  <c r="D806" i="3" s="1"/>
  <c r="U806" i="3"/>
  <c r="AF811" i="3"/>
  <c r="K812" i="3"/>
  <c r="Z809" i="3"/>
  <c r="O811" i="3"/>
  <c r="A811" i="3" s="1"/>
  <c r="B811" i="3" s="1"/>
  <c r="U809" i="3"/>
  <c r="C809" i="3" s="1"/>
  <c r="D809" i="3" s="1"/>
  <c r="S808" i="3"/>
  <c r="T808" i="3" s="1"/>
  <c r="T811" i="3"/>
  <c r="AE815" i="3"/>
  <c r="AD812" i="3"/>
  <c r="AE812" i="3" s="1"/>
  <c r="AF812" i="3" s="1"/>
  <c r="AK811" i="3"/>
  <c r="AL809" i="3"/>
  <c r="AJ808" i="3"/>
  <c r="AK808" i="3" s="1"/>
  <c r="AL808" i="3" s="1"/>
  <c r="R809" i="3"/>
  <c r="G809" i="3" s="1"/>
  <c r="H809" i="3" s="1"/>
  <c r="Q811" i="3"/>
  <c r="P808" i="3"/>
  <c r="Q808" i="3" s="1"/>
  <c r="AB817" i="3"/>
  <c r="AA814" i="3"/>
  <c r="K819" i="3"/>
  <c r="J816" i="3"/>
  <c r="R806" i="3"/>
  <c r="G806" i="3"/>
  <c r="H806" i="3" s="1"/>
  <c r="AH814" i="3" l="1"/>
  <c r="AI814" i="3" s="1"/>
  <c r="S810" i="3"/>
  <c r="T810" i="3" s="1"/>
  <c r="T813" i="3"/>
  <c r="U811" i="3"/>
  <c r="C811" i="3" s="1"/>
  <c r="D811" i="3" s="1"/>
  <c r="AH819" i="3"/>
  <c r="AG816" i="3"/>
  <c r="I815" i="3"/>
  <c r="O815" i="3" s="1"/>
  <c r="A815" i="3" s="1"/>
  <c r="B815" i="3" s="1"/>
  <c r="L813" i="3"/>
  <c r="E813" i="3" s="1"/>
  <c r="F813" i="3" s="1"/>
  <c r="W810" i="3"/>
  <c r="X810" i="3" s="1"/>
  <c r="Z810" i="3" s="1"/>
  <c r="X813" i="3"/>
  <c r="N817" i="3"/>
  <c r="M814" i="3"/>
  <c r="N814" i="3" s="1"/>
  <c r="O814" i="3" s="1"/>
  <c r="A814" i="3" s="1"/>
  <c r="B814" i="3" s="1"/>
  <c r="AB814" i="3"/>
  <c r="AC814" i="3" s="1"/>
  <c r="K814" i="3"/>
  <c r="C808" i="3"/>
  <c r="D808" i="3" s="1"/>
  <c r="U808" i="3"/>
  <c r="L812" i="3"/>
  <c r="E812" i="3"/>
  <c r="F812" i="3" s="1"/>
  <c r="Y813" i="3"/>
  <c r="V815" i="3"/>
  <c r="AF815" i="3" s="1"/>
  <c r="AC813" i="3"/>
  <c r="AI813" i="3"/>
  <c r="Z813" i="3"/>
  <c r="R811" i="3"/>
  <c r="G811" i="3" s="1"/>
  <c r="H811" i="3" s="1"/>
  <c r="Q813" i="3"/>
  <c r="P810" i="3"/>
  <c r="Q810" i="3" s="1"/>
  <c r="AL811" i="3"/>
  <c r="AJ810" i="3"/>
  <c r="AK810" i="3" s="1"/>
  <c r="AL810" i="3" s="1"/>
  <c r="AK813" i="3"/>
  <c r="R808" i="3"/>
  <c r="G808" i="3"/>
  <c r="H808" i="3" s="1"/>
  <c r="K821" i="3"/>
  <c r="J818" i="3"/>
  <c r="AA816" i="3"/>
  <c r="AB819" i="3"/>
  <c r="AD814" i="3"/>
  <c r="AE814" i="3" s="1"/>
  <c r="AF814" i="3" s="1"/>
  <c r="AE817" i="3"/>
  <c r="K816" i="3" l="1"/>
  <c r="L816" i="3" s="1"/>
  <c r="AH816" i="3"/>
  <c r="AI816" i="3" s="1"/>
  <c r="AB816" i="3"/>
  <c r="AC816" i="3" s="1"/>
  <c r="W812" i="3"/>
  <c r="X812" i="3" s="1"/>
  <c r="Z812" i="3" s="1"/>
  <c r="X815" i="3"/>
  <c r="Z815" i="3" s="1"/>
  <c r="T815" i="3"/>
  <c r="U813" i="3"/>
  <c r="C813" i="3" s="1"/>
  <c r="D813" i="3" s="1"/>
  <c r="S812" i="3"/>
  <c r="T812" i="3" s="1"/>
  <c r="I817" i="3"/>
  <c r="L815" i="3"/>
  <c r="E815" i="3" s="1"/>
  <c r="F815" i="3" s="1"/>
  <c r="E816" i="3"/>
  <c r="F816" i="3" s="1"/>
  <c r="C810" i="3"/>
  <c r="D810" i="3" s="1"/>
  <c r="U810" i="3"/>
  <c r="Y815" i="3"/>
  <c r="V817" i="3"/>
  <c r="AF817" i="3" s="1"/>
  <c r="AI815" i="3"/>
  <c r="AC815" i="3"/>
  <c r="E814" i="3"/>
  <c r="F814" i="3" s="1"/>
  <c r="L814" i="3"/>
  <c r="N819" i="3"/>
  <c r="M816" i="3"/>
  <c r="N816" i="3" s="1"/>
  <c r="O816" i="3" s="1"/>
  <c r="A816" i="3" s="1"/>
  <c r="B816" i="3" s="1"/>
  <c r="AG818" i="3"/>
  <c r="AH821" i="3"/>
  <c r="AE819" i="3"/>
  <c r="AD816" i="3"/>
  <c r="AE816" i="3" s="1"/>
  <c r="AF816" i="3" s="1"/>
  <c r="AB821" i="3"/>
  <c r="AA818" i="3"/>
  <c r="J820" i="3"/>
  <c r="K823" i="3"/>
  <c r="AK815" i="3"/>
  <c r="AL813" i="3"/>
  <c r="AJ812" i="3"/>
  <c r="AK812" i="3" s="1"/>
  <c r="AL812" i="3" s="1"/>
  <c r="R813" i="3"/>
  <c r="G813" i="3" s="1"/>
  <c r="H813" i="3" s="1"/>
  <c r="P812" i="3"/>
  <c r="Q812" i="3" s="1"/>
  <c r="Q815" i="3"/>
  <c r="G810" i="3"/>
  <c r="H810" i="3" s="1"/>
  <c r="R810" i="3"/>
  <c r="AH818" i="3" l="1"/>
  <c r="AI818" i="3" s="1"/>
  <c r="AB818" i="3"/>
  <c r="AC818" i="3" s="1"/>
  <c r="I819" i="3"/>
  <c r="L817" i="3"/>
  <c r="E817" i="3" s="1"/>
  <c r="F817" i="3" s="1"/>
  <c r="N821" i="3"/>
  <c r="M818" i="3"/>
  <c r="N818" i="3" s="1"/>
  <c r="O818" i="3" s="1"/>
  <c r="A818" i="3" s="1"/>
  <c r="B818" i="3" s="1"/>
  <c r="O819" i="3"/>
  <c r="A819" i="3" s="1"/>
  <c r="B819" i="3" s="1"/>
  <c r="S814" i="3"/>
  <c r="T814" i="3" s="1"/>
  <c r="T817" i="3"/>
  <c r="U815" i="3"/>
  <c r="C815" i="3" s="1"/>
  <c r="D815" i="3" s="1"/>
  <c r="AG820" i="3"/>
  <c r="AH823" i="3"/>
  <c r="Y817" i="3"/>
  <c r="V819" i="3"/>
  <c r="AF819" i="3" s="1"/>
  <c r="AI817" i="3"/>
  <c r="AC817" i="3"/>
  <c r="C812" i="3"/>
  <c r="D812" i="3" s="1"/>
  <c r="U812" i="3"/>
  <c r="K820" i="3"/>
  <c r="E820" i="3" s="1"/>
  <c r="F820" i="3" s="1"/>
  <c r="O817" i="3"/>
  <c r="A817" i="3" s="1"/>
  <c r="B817" i="3" s="1"/>
  <c r="K818" i="3"/>
  <c r="W814" i="3"/>
  <c r="X814" i="3" s="1"/>
  <c r="Z814" i="3" s="1"/>
  <c r="X817" i="3"/>
  <c r="Z817" i="3" s="1"/>
  <c r="J822" i="3"/>
  <c r="K825" i="3"/>
  <c r="AB823" i="3"/>
  <c r="AA820" i="3"/>
  <c r="AE821" i="3"/>
  <c r="AD818" i="3"/>
  <c r="AE818" i="3" s="1"/>
  <c r="AF818" i="3" s="1"/>
  <c r="R815" i="3"/>
  <c r="G815" i="3" s="1"/>
  <c r="H815" i="3" s="1"/>
  <c r="Q817" i="3"/>
  <c r="P814" i="3"/>
  <c r="Q814" i="3" s="1"/>
  <c r="R812" i="3"/>
  <c r="G812" i="3"/>
  <c r="H812" i="3" s="1"/>
  <c r="AK817" i="3"/>
  <c r="AJ814" i="3"/>
  <c r="AK814" i="3" s="1"/>
  <c r="AL814" i="3" s="1"/>
  <c r="AL815" i="3"/>
  <c r="AB820" i="3" l="1"/>
  <c r="AC820" i="3" s="1"/>
  <c r="AG822" i="3"/>
  <c r="AH825" i="3"/>
  <c r="T819" i="3"/>
  <c r="U817" i="3"/>
  <c r="C817" i="3" s="1"/>
  <c r="D817" i="3" s="1"/>
  <c r="S816" i="3"/>
  <c r="T816" i="3" s="1"/>
  <c r="M820" i="3"/>
  <c r="N820" i="3" s="1"/>
  <c r="O820" i="3" s="1"/>
  <c r="A820" i="3" s="1"/>
  <c r="B820" i="3" s="1"/>
  <c r="N823" i="3"/>
  <c r="L818" i="3"/>
  <c r="E818" i="3"/>
  <c r="F818" i="3" s="1"/>
  <c r="V821" i="3"/>
  <c r="AF821" i="3" s="1"/>
  <c r="Y819" i="3"/>
  <c r="AC819" i="3"/>
  <c r="AI819" i="3"/>
  <c r="I821" i="3"/>
  <c r="O821" i="3" s="1"/>
  <c r="A821" i="3" s="1"/>
  <c r="B821" i="3" s="1"/>
  <c r="L819" i="3"/>
  <c r="E819" i="3" s="1"/>
  <c r="F819" i="3" s="1"/>
  <c r="L820" i="3"/>
  <c r="AH820" i="3"/>
  <c r="AI820" i="3" s="1"/>
  <c r="C814" i="3"/>
  <c r="D814" i="3" s="1"/>
  <c r="U814" i="3"/>
  <c r="W816" i="3"/>
  <c r="X816" i="3" s="1"/>
  <c r="Z816" i="3" s="1"/>
  <c r="X819" i="3"/>
  <c r="Z819" i="3" s="1"/>
  <c r="K827" i="3"/>
  <c r="J824" i="3"/>
  <c r="P816" i="3"/>
  <c r="Q816" i="3" s="1"/>
  <c r="R817" i="3"/>
  <c r="G817" i="3" s="1"/>
  <c r="H817" i="3" s="1"/>
  <c r="Q819" i="3"/>
  <c r="AE823" i="3"/>
  <c r="AD820" i="3"/>
  <c r="AE820" i="3" s="1"/>
  <c r="AF820" i="3" s="1"/>
  <c r="AL817" i="3"/>
  <c r="AJ816" i="3"/>
  <c r="AK816" i="3" s="1"/>
  <c r="AL816" i="3" s="1"/>
  <c r="AK819" i="3"/>
  <c r="G814" i="3"/>
  <c r="H814" i="3" s="1"/>
  <c r="R814" i="3"/>
  <c r="AB825" i="3"/>
  <c r="AA822" i="3"/>
  <c r="K822" i="3" l="1"/>
  <c r="E822" i="3" s="1"/>
  <c r="F822" i="3" s="1"/>
  <c r="AB822" i="3"/>
  <c r="AC822" i="3" s="1"/>
  <c r="W818" i="3"/>
  <c r="X818" i="3" s="1"/>
  <c r="Z818" i="3" s="1"/>
  <c r="X821" i="3"/>
  <c r="Z821" i="3" s="1"/>
  <c r="I823" i="3"/>
  <c r="K824" i="3" s="1"/>
  <c r="L824" i="3" s="1"/>
  <c r="L821" i="3"/>
  <c r="E821" i="3" s="1"/>
  <c r="F821" i="3" s="1"/>
  <c r="M822" i="3"/>
  <c r="N822" i="3" s="1"/>
  <c r="O822" i="3" s="1"/>
  <c r="A822" i="3" s="1"/>
  <c r="B822" i="3" s="1"/>
  <c r="N825" i="3"/>
  <c r="O823" i="3"/>
  <c r="A823" i="3" s="1"/>
  <c r="B823" i="3" s="1"/>
  <c r="AH822" i="3"/>
  <c r="AI822" i="3" s="1"/>
  <c r="C816" i="3"/>
  <c r="D816" i="3" s="1"/>
  <c r="U816" i="3"/>
  <c r="AG824" i="3"/>
  <c r="AH827" i="3"/>
  <c r="Y821" i="3"/>
  <c r="V823" i="3"/>
  <c r="AC821" i="3"/>
  <c r="AI821" i="3"/>
  <c r="T821" i="3"/>
  <c r="S818" i="3"/>
  <c r="T818" i="3" s="1"/>
  <c r="U819" i="3"/>
  <c r="C819" i="3" s="1"/>
  <c r="D819" i="3" s="1"/>
  <c r="AA824" i="3"/>
  <c r="AB827" i="3"/>
  <c r="R819" i="3"/>
  <c r="G819" i="3" s="1"/>
  <c r="H819" i="3" s="1"/>
  <c r="Q821" i="3"/>
  <c r="P818" i="3"/>
  <c r="Q818" i="3" s="1"/>
  <c r="AK821" i="3"/>
  <c r="AJ818" i="3"/>
  <c r="AK818" i="3" s="1"/>
  <c r="AL818" i="3" s="1"/>
  <c r="AL819" i="3"/>
  <c r="AD822" i="3"/>
  <c r="AE822" i="3" s="1"/>
  <c r="AF822" i="3" s="1"/>
  <c r="AE825" i="3"/>
  <c r="K829" i="3"/>
  <c r="J826" i="3"/>
  <c r="R816" i="3"/>
  <c r="G816" i="3"/>
  <c r="H816" i="3" s="1"/>
  <c r="L822" i="3" l="1"/>
  <c r="AB824" i="3"/>
  <c r="AC824" i="3" s="1"/>
  <c r="S820" i="3"/>
  <c r="T820" i="3" s="1"/>
  <c r="T823" i="3"/>
  <c r="U821" i="3"/>
  <c r="C821" i="3" s="1"/>
  <c r="D821" i="3" s="1"/>
  <c r="V825" i="3"/>
  <c r="AF825" i="3" s="1"/>
  <c r="Y823" i="3"/>
  <c r="AI823" i="3"/>
  <c r="AC823" i="3"/>
  <c r="U818" i="3"/>
  <c r="C818" i="3"/>
  <c r="D818" i="3" s="1"/>
  <c r="AG826" i="3"/>
  <c r="AH829" i="3"/>
  <c r="N827" i="3"/>
  <c r="M824" i="3"/>
  <c r="N824" i="3" s="1"/>
  <c r="O824" i="3" s="1"/>
  <c r="A824" i="3" s="1"/>
  <c r="B824" i="3" s="1"/>
  <c r="W820" i="3"/>
  <c r="X820" i="3" s="1"/>
  <c r="Z820" i="3" s="1"/>
  <c r="X823" i="3"/>
  <c r="I825" i="3"/>
  <c r="K826" i="3" s="1"/>
  <c r="L823" i="3"/>
  <c r="E823" i="3" s="1"/>
  <c r="F823" i="3" s="1"/>
  <c r="E824" i="3"/>
  <c r="F824" i="3" s="1"/>
  <c r="AH824" i="3"/>
  <c r="AI824" i="3" s="1"/>
  <c r="AF823" i="3"/>
  <c r="R818" i="3"/>
  <c r="G818" i="3"/>
  <c r="H818" i="3" s="1"/>
  <c r="K831" i="3"/>
  <c r="J828" i="3"/>
  <c r="AJ820" i="3"/>
  <c r="AK820" i="3" s="1"/>
  <c r="AL820" i="3" s="1"/>
  <c r="AL821" i="3"/>
  <c r="AK823" i="3"/>
  <c r="AA826" i="3"/>
  <c r="AB826" i="3" s="1"/>
  <c r="AC826" i="3" s="1"/>
  <c r="AB829" i="3"/>
  <c r="AD824" i="3"/>
  <c r="AE824" i="3" s="1"/>
  <c r="AF824" i="3" s="1"/>
  <c r="AE827" i="3"/>
  <c r="P820" i="3"/>
  <c r="Q820" i="3" s="1"/>
  <c r="Q823" i="3"/>
  <c r="R821" i="3"/>
  <c r="G821" i="3" s="1"/>
  <c r="H821" i="3" s="1"/>
  <c r="E826" i="3" l="1"/>
  <c r="F826" i="3" s="1"/>
  <c r="L826" i="3"/>
  <c r="AG828" i="3"/>
  <c r="AH831" i="3"/>
  <c r="U820" i="3"/>
  <c r="C820" i="3"/>
  <c r="D820" i="3" s="1"/>
  <c r="X825" i="3"/>
  <c r="W822" i="3"/>
  <c r="X822" i="3" s="1"/>
  <c r="Z822" i="3" s="1"/>
  <c r="N829" i="3"/>
  <c r="M826" i="3"/>
  <c r="N826" i="3" s="1"/>
  <c r="O826" i="3" s="1"/>
  <c r="A826" i="3" s="1"/>
  <c r="B826" i="3" s="1"/>
  <c r="S822" i="3"/>
  <c r="T822" i="3" s="1"/>
  <c r="T825" i="3"/>
  <c r="U823" i="3"/>
  <c r="C823" i="3" s="1"/>
  <c r="D823" i="3" s="1"/>
  <c r="I827" i="3"/>
  <c r="K828" i="3" s="1"/>
  <c r="L828" i="3" s="1"/>
  <c r="L825" i="3"/>
  <c r="E825" i="3" s="1"/>
  <c r="F825" i="3" s="1"/>
  <c r="O825" i="3"/>
  <c r="A825" i="3" s="1"/>
  <c r="B825" i="3" s="1"/>
  <c r="AH826" i="3"/>
  <c r="AI826" i="3" s="1"/>
  <c r="Z823" i="3"/>
  <c r="V827" i="3"/>
  <c r="Y825" i="3"/>
  <c r="Z825" i="3"/>
  <c r="AC825" i="3"/>
  <c r="AI825" i="3"/>
  <c r="R820" i="3"/>
  <c r="G820" i="3"/>
  <c r="H820" i="3" s="1"/>
  <c r="AK825" i="3"/>
  <c r="AJ822" i="3"/>
  <c r="AK822" i="3" s="1"/>
  <c r="AL822" i="3" s="1"/>
  <c r="AL823" i="3"/>
  <c r="P822" i="3"/>
  <c r="Q822" i="3" s="1"/>
  <c r="Q825" i="3"/>
  <c r="R823" i="3"/>
  <c r="G823" i="3" s="1"/>
  <c r="H823" i="3" s="1"/>
  <c r="AA828" i="3"/>
  <c r="AB831" i="3"/>
  <c r="AF827" i="3"/>
  <c r="AE829" i="3"/>
  <c r="AD826" i="3"/>
  <c r="AE826" i="3" s="1"/>
  <c r="AF826" i="3" s="1"/>
  <c r="J830" i="3"/>
  <c r="K833" i="3"/>
  <c r="Y827" i="3" l="1"/>
  <c r="V829" i="3"/>
  <c r="AF829" i="3" s="1"/>
  <c r="AI827" i="3"/>
  <c r="AC827" i="3"/>
  <c r="U825" i="3"/>
  <c r="C825" i="3" s="1"/>
  <c r="D825" i="3" s="1"/>
  <c r="T827" i="3"/>
  <c r="S824" i="3"/>
  <c r="T824" i="3" s="1"/>
  <c r="N831" i="3"/>
  <c r="M828" i="3"/>
  <c r="N828" i="3" s="1"/>
  <c r="O828" i="3" s="1"/>
  <c r="A828" i="3" s="1"/>
  <c r="B828" i="3" s="1"/>
  <c r="I829" i="3"/>
  <c r="L827" i="3"/>
  <c r="E827" i="3" s="1"/>
  <c r="F827" i="3" s="1"/>
  <c r="X827" i="3"/>
  <c r="Z827" i="3" s="1"/>
  <c r="W824" i="3"/>
  <c r="X824" i="3" s="1"/>
  <c r="Z824" i="3" s="1"/>
  <c r="U822" i="3"/>
  <c r="C822" i="3"/>
  <c r="D822" i="3" s="1"/>
  <c r="AG830" i="3"/>
  <c r="AH833" i="3"/>
  <c r="AB828" i="3"/>
  <c r="AC828" i="3" s="1"/>
  <c r="E828" i="3"/>
  <c r="F828" i="3" s="1"/>
  <c r="O827" i="3"/>
  <c r="A827" i="3" s="1"/>
  <c r="B827" i="3" s="1"/>
  <c r="AH828" i="3"/>
  <c r="AI828" i="3" s="1"/>
  <c r="AE831" i="3"/>
  <c r="AD828" i="3"/>
  <c r="AE828" i="3" s="1"/>
  <c r="AF828" i="3" s="1"/>
  <c r="Q827" i="3"/>
  <c r="R825" i="3"/>
  <c r="G825" i="3" s="1"/>
  <c r="H825" i="3" s="1"/>
  <c r="P824" i="3"/>
  <c r="Q824" i="3" s="1"/>
  <c r="AB833" i="3"/>
  <c r="AA830" i="3"/>
  <c r="J832" i="3"/>
  <c r="K835" i="3"/>
  <c r="AL825" i="3"/>
  <c r="AJ824" i="3"/>
  <c r="AK824" i="3" s="1"/>
  <c r="AL824" i="3" s="1"/>
  <c r="AK827" i="3"/>
  <c r="G822" i="3"/>
  <c r="H822" i="3" s="1"/>
  <c r="R822" i="3"/>
  <c r="AH830" i="3" l="1"/>
  <c r="AI830" i="3" s="1"/>
  <c r="I831" i="3"/>
  <c r="K832" i="3" s="1"/>
  <c r="L829" i="3"/>
  <c r="E829" i="3" s="1"/>
  <c r="F829" i="3" s="1"/>
  <c r="U824" i="3"/>
  <c r="C824" i="3"/>
  <c r="D824" i="3" s="1"/>
  <c r="O831" i="3"/>
  <c r="A831" i="3" s="1"/>
  <c r="B831" i="3" s="1"/>
  <c r="M830" i="3"/>
  <c r="N830" i="3" s="1"/>
  <c r="O830" i="3" s="1"/>
  <c r="A830" i="3" s="1"/>
  <c r="B830" i="3" s="1"/>
  <c r="N833" i="3"/>
  <c r="X829" i="3"/>
  <c r="Z829" i="3" s="1"/>
  <c r="W826" i="3"/>
  <c r="X826" i="3" s="1"/>
  <c r="Z826" i="3" s="1"/>
  <c r="Y829" i="3"/>
  <c r="V831" i="3"/>
  <c r="AC829" i="3"/>
  <c r="AI829" i="3"/>
  <c r="AG832" i="3"/>
  <c r="AH835" i="3"/>
  <c r="U827" i="3"/>
  <c r="C827" i="3" s="1"/>
  <c r="D827" i="3" s="1"/>
  <c r="T829" i="3"/>
  <c r="S826" i="3"/>
  <c r="T826" i="3" s="1"/>
  <c r="K830" i="3"/>
  <c r="AB830" i="3"/>
  <c r="AC830" i="3" s="1"/>
  <c r="O829" i="3"/>
  <c r="A829" i="3" s="1"/>
  <c r="B829" i="3" s="1"/>
  <c r="P826" i="3"/>
  <c r="Q826" i="3" s="1"/>
  <c r="Q829" i="3"/>
  <c r="R827" i="3"/>
  <c r="G827" i="3" s="1"/>
  <c r="H827" i="3" s="1"/>
  <c r="AE833" i="3"/>
  <c r="AD830" i="3"/>
  <c r="AE830" i="3" s="1"/>
  <c r="AF830" i="3" s="1"/>
  <c r="AF831" i="3"/>
  <c r="AJ826" i="3"/>
  <c r="AK826" i="3" s="1"/>
  <c r="AL826" i="3" s="1"/>
  <c r="AK829" i="3"/>
  <c r="AL827" i="3"/>
  <c r="AB835" i="3"/>
  <c r="AA832" i="3"/>
  <c r="J834" i="3"/>
  <c r="K837" i="3"/>
  <c r="R824" i="3"/>
  <c r="G824" i="3"/>
  <c r="H824" i="3" s="1"/>
  <c r="E832" i="3" l="1"/>
  <c r="F832" i="3" s="1"/>
  <c r="L832" i="3"/>
  <c r="AB832" i="3"/>
  <c r="AC832" i="3" s="1"/>
  <c r="AH832" i="3"/>
  <c r="AI832" i="3" s="1"/>
  <c r="U826" i="3"/>
  <c r="C826" i="3"/>
  <c r="D826" i="3" s="1"/>
  <c r="AG834" i="3"/>
  <c r="AH837" i="3"/>
  <c r="I833" i="3"/>
  <c r="K834" i="3" s="1"/>
  <c r="L831" i="3"/>
  <c r="E831" i="3" s="1"/>
  <c r="F831" i="3" s="1"/>
  <c r="L830" i="3"/>
  <c r="E830" i="3"/>
  <c r="F830" i="3" s="1"/>
  <c r="T831" i="3"/>
  <c r="S828" i="3"/>
  <c r="T828" i="3" s="1"/>
  <c r="U829" i="3"/>
  <c r="C829" i="3" s="1"/>
  <c r="D829" i="3" s="1"/>
  <c r="V833" i="3"/>
  <c r="Y831" i="3"/>
  <c r="AI831" i="3"/>
  <c r="AC831" i="3"/>
  <c r="N835" i="3"/>
  <c r="M832" i="3"/>
  <c r="N832" i="3" s="1"/>
  <c r="O832" i="3" s="1"/>
  <c r="A832" i="3" s="1"/>
  <c r="B832" i="3" s="1"/>
  <c r="X831" i="3"/>
  <c r="W828" i="3"/>
  <c r="X828" i="3" s="1"/>
  <c r="Z828" i="3" s="1"/>
  <c r="AK831" i="3"/>
  <c r="AL829" i="3"/>
  <c r="AJ828" i="3"/>
  <c r="AK828" i="3" s="1"/>
  <c r="AL828" i="3" s="1"/>
  <c r="AE835" i="3"/>
  <c r="AF833" i="3"/>
  <c r="AD832" i="3"/>
  <c r="AE832" i="3" s="1"/>
  <c r="AF832" i="3" s="1"/>
  <c r="J836" i="3"/>
  <c r="K839" i="3"/>
  <c r="R826" i="3"/>
  <c r="G826" i="3"/>
  <c r="H826" i="3" s="1"/>
  <c r="AA834" i="3"/>
  <c r="AB837" i="3"/>
  <c r="R829" i="3"/>
  <c r="G829" i="3" s="1"/>
  <c r="H829" i="3" s="1"/>
  <c r="P828" i="3"/>
  <c r="Q828" i="3" s="1"/>
  <c r="Q831" i="3"/>
  <c r="AB834" i="3" l="1"/>
  <c r="AC834" i="3" s="1"/>
  <c r="L834" i="3"/>
  <c r="E834" i="3"/>
  <c r="F834" i="3" s="1"/>
  <c r="Y833" i="3"/>
  <c r="V835" i="3"/>
  <c r="AC833" i="3"/>
  <c r="AI833" i="3"/>
  <c r="AG836" i="3"/>
  <c r="AH839" i="3"/>
  <c r="W830" i="3"/>
  <c r="X830" i="3" s="1"/>
  <c r="Z830" i="3" s="1"/>
  <c r="X833" i="3"/>
  <c r="N837" i="3"/>
  <c r="M834" i="3"/>
  <c r="N834" i="3" s="1"/>
  <c r="O834" i="3" s="1"/>
  <c r="A834" i="3" s="1"/>
  <c r="B834" i="3" s="1"/>
  <c r="T833" i="3"/>
  <c r="S830" i="3"/>
  <c r="T830" i="3" s="1"/>
  <c r="U831" i="3"/>
  <c r="C831" i="3" s="1"/>
  <c r="D831" i="3" s="1"/>
  <c r="I835" i="3"/>
  <c r="O835" i="3" s="1"/>
  <c r="A835" i="3" s="1"/>
  <c r="B835" i="3" s="1"/>
  <c r="L833" i="3"/>
  <c r="E833" i="3" s="1"/>
  <c r="F833" i="3" s="1"/>
  <c r="C828" i="3"/>
  <c r="D828" i="3" s="1"/>
  <c r="U828" i="3"/>
  <c r="K836" i="3"/>
  <c r="E836" i="3" s="1"/>
  <c r="F836" i="3" s="1"/>
  <c r="O833" i="3"/>
  <c r="A833" i="3" s="1"/>
  <c r="B833" i="3" s="1"/>
  <c r="Z831" i="3"/>
  <c r="AH834" i="3"/>
  <c r="AI834" i="3" s="1"/>
  <c r="P830" i="3"/>
  <c r="Q830" i="3" s="1"/>
  <c r="Q833" i="3"/>
  <c r="R831" i="3"/>
  <c r="G831" i="3" s="1"/>
  <c r="H831" i="3" s="1"/>
  <c r="J838" i="3"/>
  <c r="K841" i="3"/>
  <c r="AA836" i="3"/>
  <c r="AB839" i="3"/>
  <c r="AE837" i="3"/>
  <c r="AD834" i="3"/>
  <c r="AE834" i="3" s="1"/>
  <c r="AF834" i="3" s="1"/>
  <c r="AK833" i="3"/>
  <c r="AL831" i="3"/>
  <c r="AJ830" i="3"/>
  <c r="AK830" i="3" s="1"/>
  <c r="AL830" i="3" s="1"/>
  <c r="R828" i="3"/>
  <c r="G828" i="3"/>
  <c r="H828" i="3" s="1"/>
  <c r="AH836" i="3" l="1"/>
  <c r="AI836" i="3" s="1"/>
  <c r="L836" i="3"/>
  <c r="T835" i="3"/>
  <c r="U833" i="3"/>
  <c r="C833" i="3" s="1"/>
  <c r="D833" i="3" s="1"/>
  <c r="S832" i="3"/>
  <c r="T832" i="3" s="1"/>
  <c r="W832" i="3"/>
  <c r="X832" i="3" s="1"/>
  <c r="Z832" i="3" s="1"/>
  <c r="X835" i="3"/>
  <c r="Z835" i="3" s="1"/>
  <c r="V837" i="3"/>
  <c r="Y835" i="3"/>
  <c r="AC835" i="3"/>
  <c r="AI835" i="3"/>
  <c r="C830" i="3"/>
  <c r="D830" i="3" s="1"/>
  <c r="U830" i="3"/>
  <c r="AH841" i="3"/>
  <c r="AG838" i="3"/>
  <c r="M836" i="3"/>
  <c r="N836" i="3" s="1"/>
  <c r="O836" i="3" s="1"/>
  <c r="A836" i="3" s="1"/>
  <c r="B836" i="3" s="1"/>
  <c r="N839" i="3"/>
  <c r="I837" i="3"/>
  <c r="O837" i="3" s="1"/>
  <c r="A837" i="3" s="1"/>
  <c r="B837" i="3" s="1"/>
  <c r="L835" i="3"/>
  <c r="E835" i="3" s="1"/>
  <c r="F835" i="3" s="1"/>
  <c r="AF835" i="3"/>
  <c r="Z833" i="3"/>
  <c r="AB836" i="3"/>
  <c r="AC836" i="3" s="1"/>
  <c r="AE839" i="3"/>
  <c r="AD836" i="3"/>
  <c r="AE836" i="3" s="1"/>
  <c r="AF836" i="3" s="1"/>
  <c r="R830" i="3"/>
  <c r="G830" i="3"/>
  <c r="H830" i="3" s="1"/>
  <c r="AJ832" i="3"/>
  <c r="AK832" i="3" s="1"/>
  <c r="AL832" i="3" s="1"/>
  <c r="AL833" i="3"/>
  <c r="AK835" i="3"/>
  <c r="AA838" i="3"/>
  <c r="AB841" i="3"/>
  <c r="P832" i="3"/>
  <c r="Q832" i="3" s="1"/>
  <c r="Q835" i="3"/>
  <c r="R833" i="3"/>
  <c r="G833" i="3" s="1"/>
  <c r="H833" i="3" s="1"/>
  <c r="K843" i="3"/>
  <c r="J840" i="3"/>
  <c r="AH838" i="3" l="1"/>
  <c r="AI838" i="3" s="1"/>
  <c r="AB838" i="3"/>
  <c r="AC838" i="3" s="1"/>
  <c r="K838" i="3"/>
  <c r="L838" i="3" s="1"/>
  <c r="AH843" i="3"/>
  <c r="AG840" i="3"/>
  <c r="X837" i="3"/>
  <c r="Z837" i="3" s="1"/>
  <c r="W834" i="3"/>
  <c r="X834" i="3" s="1"/>
  <c r="Z834" i="3" s="1"/>
  <c r="S834" i="3"/>
  <c r="T834" i="3" s="1"/>
  <c r="U835" i="3"/>
  <c r="C835" i="3" s="1"/>
  <c r="D835" i="3" s="1"/>
  <c r="T837" i="3"/>
  <c r="N841" i="3"/>
  <c r="M838" i="3"/>
  <c r="N838" i="3" s="1"/>
  <c r="O838" i="3" s="1"/>
  <c r="A838" i="3" s="1"/>
  <c r="B838" i="3" s="1"/>
  <c r="V839" i="3"/>
  <c r="AF839" i="3" s="1"/>
  <c r="Y837" i="3"/>
  <c r="AI837" i="3"/>
  <c r="AC837" i="3"/>
  <c r="I839" i="3"/>
  <c r="O839" i="3" s="1"/>
  <c r="A839" i="3" s="1"/>
  <c r="B839" i="3" s="1"/>
  <c r="L837" i="3"/>
  <c r="E837" i="3" s="1"/>
  <c r="F837" i="3" s="1"/>
  <c r="U832" i="3"/>
  <c r="C832" i="3"/>
  <c r="D832" i="3" s="1"/>
  <c r="E838" i="3"/>
  <c r="F838" i="3" s="1"/>
  <c r="AF837" i="3"/>
  <c r="R835" i="3"/>
  <c r="G835" i="3" s="1"/>
  <c r="H835" i="3" s="1"/>
  <c r="P834" i="3"/>
  <c r="Q834" i="3" s="1"/>
  <c r="Q837" i="3"/>
  <c r="AA840" i="3"/>
  <c r="AB843" i="3"/>
  <c r="J842" i="3"/>
  <c r="K845" i="3"/>
  <c r="AK837" i="3"/>
  <c r="AL835" i="3"/>
  <c r="AJ834" i="3"/>
  <c r="AK834" i="3" s="1"/>
  <c r="AL834" i="3" s="1"/>
  <c r="G832" i="3"/>
  <c r="H832" i="3" s="1"/>
  <c r="R832" i="3"/>
  <c r="AE841" i="3"/>
  <c r="AD838" i="3"/>
  <c r="AE838" i="3" s="1"/>
  <c r="AF838" i="3" s="1"/>
  <c r="AB840" i="3" l="1"/>
  <c r="AC840" i="3" s="1"/>
  <c r="AH840" i="3"/>
  <c r="AI840" i="3" s="1"/>
  <c r="K840" i="3"/>
  <c r="I841" i="3"/>
  <c r="K842" i="3" s="1"/>
  <c r="L839" i="3"/>
  <c r="E839" i="3" s="1"/>
  <c r="F839" i="3" s="1"/>
  <c r="N843" i="3"/>
  <c r="M840" i="3"/>
  <c r="N840" i="3" s="1"/>
  <c r="O840" i="3" s="1"/>
  <c r="A840" i="3" s="1"/>
  <c r="B840" i="3" s="1"/>
  <c r="AH845" i="3"/>
  <c r="AG842" i="3"/>
  <c r="C834" i="3"/>
  <c r="D834" i="3" s="1"/>
  <c r="U834" i="3"/>
  <c r="Y839" i="3"/>
  <c r="V841" i="3"/>
  <c r="AF841" i="3" s="1"/>
  <c r="AI839" i="3"/>
  <c r="AC839" i="3"/>
  <c r="S836" i="3"/>
  <c r="T836" i="3" s="1"/>
  <c r="U837" i="3"/>
  <c r="C837" i="3" s="1"/>
  <c r="D837" i="3" s="1"/>
  <c r="T839" i="3"/>
  <c r="X839" i="3"/>
  <c r="W836" i="3"/>
  <c r="X836" i="3" s="1"/>
  <c r="Z836" i="3" s="1"/>
  <c r="AA842" i="3"/>
  <c r="AB842" i="3" s="1"/>
  <c r="AC842" i="3" s="1"/>
  <c r="AB845" i="3"/>
  <c r="Q839" i="3"/>
  <c r="R837" i="3"/>
  <c r="G837" i="3" s="1"/>
  <c r="H837" i="3" s="1"/>
  <c r="P836" i="3"/>
  <c r="Q836" i="3" s="1"/>
  <c r="AE843" i="3"/>
  <c r="AD840" i="3"/>
  <c r="AE840" i="3" s="1"/>
  <c r="AF840" i="3" s="1"/>
  <c r="AK839" i="3"/>
  <c r="AJ836" i="3"/>
  <c r="AK836" i="3" s="1"/>
  <c r="AL836" i="3" s="1"/>
  <c r="AL837" i="3"/>
  <c r="K847" i="3"/>
  <c r="J844" i="3"/>
  <c r="G834" i="3"/>
  <c r="H834" i="3" s="1"/>
  <c r="R834" i="3"/>
  <c r="E842" i="3" l="1"/>
  <c r="F842" i="3" s="1"/>
  <c r="L842" i="3"/>
  <c r="O841" i="3"/>
  <c r="A841" i="3" s="1"/>
  <c r="B841" i="3" s="1"/>
  <c r="AH842" i="3"/>
  <c r="AI842" i="3" s="1"/>
  <c r="L840" i="3"/>
  <c r="E840" i="3"/>
  <c r="F840" i="3" s="1"/>
  <c r="W838" i="3"/>
  <c r="X838" i="3" s="1"/>
  <c r="Z838" i="3" s="1"/>
  <c r="X841" i="3"/>
  <c r="Z841" i="3" s="1"/>
  <c r="C836" i="3"/>
  <c r="D836" i="3" s="1"/>
  <c r="U836" i="3"/>
  <c r="V843" i="3"/>
  <c r="AF843" i="3" s="1"/>
  <c r="Y841" i="3"/>
  <c r="AC841" i="3"/>
  <c r="AI841" i="3"/>
  <c r="I843" i="3"/>
  <c r="K844" i="3" s="1"/>
  <c r="L844" i="3" s="1"/>
  <c r="L841" i="3"/>
  <c r="E841" i="3" s="1"/>
  <c r="F841" i="3" s="1"/>
  <c r="AG844" i="3"/>
  <c r="AH847" i="3"/>
  <c r="T841" i="3"/>
  <c r="S838" i="3"/>
  <c r="T838" i="3" s="1"/>
  <c r="U839" i="3"/>
  <c r="C839" i="3" s="1"/>
  <c r="D839" i="3" s="1"/>
  <c r="N845" i="3"/>
  <c r="M842" i="3"/>
  <c r="N842" i="3" s="1"/>
  <c r="O842" i="3" s="1"/>
  <c r="A842" i="3" s="1"/>
  <c r="B842" i="3" s="1"/>
  <c r="Z839" i="3"/>
  <c r="AE845" i="3"/>
  <c r="AD842" i="3"/>
  <c r="AE842" i="3" s="1"/>
  <c r="AF842" i="3" s="1"/>
  <c r="G836" i="3"/>
  <c r="H836" i="3" s="1"/>
  <c r="R836" i="3"/>
  <c r="AB847" i="3"/>
  <c r="AA844" i="3"/>
  <c r="R839" i="3"/>
  <c r="G839" i="3" s="1"/>
  <c r="H839" i="3" s="1"/>
  <c r="P838" i="3"/>
  <c r="Q838" i="3" s="1"/>
  <c r="Q841" i="3"/>
  <c r="AK841" i="3"/>
  <c r="AL839" i="3"/>
  <c r="AJ838" i="3"/>
  <c r="AK838" i="3" s="1"/>
  <c r="AL838" i="3" s="1"/>
  <c r="J846" i="3"/>
  <c r="K849" i="3"/>
  <c r="AH844" i="3" l="1"/>
  <c r="AI844" i="3" s="1"/>
  <c r="E844" i="3"/>
  <c r="F844" i="3" s="1"/>
  <c r="U838" i="3"/>
  <c r="C838" i="3"/>
  <c r="D838" i="3" s="1"/>
  <c r="V845" i="3"/>
  <c r="Y843" i="3"/>
  <c r="AI843" i="3"/>
  <c r="AC843" i="3"/>
  <c r="M844" i="3"/>
  <c r="N844" i="3" s="1"/>
  <c r="O844" i="3" s="1"/>
  <c r="A844" i="3" s="1"/>
  <c r="B844" i="3" s="1"/>
  <c r="N847" i="3"/>
  <c r="AG846" i="3"/>
  <c r="AH849" i="3"/>
  <c r="I845" i="3"/>
  <c r="K846" i="3" s="1"/>
  <c r="L843" i="3"/>
  <c r="E843" i="3" s="1"/>
  <c r="F843" i="3" s="1"/>
  <c r="X843" i="3"/>
  <c r="Z843" i="3" s="1"/>
  <c r="W840" i="3"/>
  <c r="X840" i="3" s="1"/>
  <c r="Z840" i="3" s="1"/>
  <c r="T843" i="3"/>
  <c r="U841" i="3"/>
  <c r="C841" i="3" s="1"/>
  <c r="D841" i="3" s="1"/>
  <c r="S840" i="3"/>
  <c r="T840" i="3" s="1"/>
  <c r="AB844" i="3"/>
  <c r="AC844" i="3" s="1"/>
  <c r="O843" i="3"/>
  <c r="A843" i="3" s="1"/>
  <c r="B843" i="3" s="1"/>
  <c r="G838" i="3"/>
  <c r="H838" i="3" s="1"/>
  <c r="R838" i="3"/>
  <c r="P840" i="3"/>
  <c r="Q840" i="3" s="1"/>
  <c r="Q843" i="3"/>
  <c r="R841" i="3"/>
  <c r="G841" i="3" s="1"/>
  <c r="H841" i="3" s="1"/>
  <c r="J848" i="3"/>
  <c r="K851" i="3"/>
  <c r="AJ840" i="3"/>
  <c r="AK840" i="3" s="1"/>
  <c r="AL840" i="3" s="1"/>
  <c r="AK843" i="3"/>
  <c r="AL841" i="3"/>
  <c r="AA846" i="3"/>
  <c r="AB846" i="3" s="1"/>
  <c r="AC846" i="3" s="1"/>
  <c r="AB849" i="3"/>
  <c r="AD844" i="3"/>
  <c r="AE844" i="3" s="1"/>
  <c r="AF844" i="3" s="1"/>
  <c r="AE847" i="3"/>
  <c r="AF845" i="3"/>
  <c r="AH846" i="3" l="1"/>
  <c r="AI846" i="3" s="1"/>
  <c r="E846" i="3"/>
  <c r="F846" i="3" s="1"/>
  <c r="L846" i="3"/>
  <c r="S842" i="3"/>
  <c r="T842" i="3" s="1"/>
  <c r="T845" i="3"/>
  <c r="U843" i="3"/>
  <c r="C843" i="3" s="1"/>
  <c r="D843" i="3" s="1"/>
  <c r="Y845" i="3"/>
  <c r="V847" i="3"/>
  <c r="AF847" i="3" s="1"/>
  <c r="AI845" i="3"/>
  <c r="AC845" i="3"/>
  <c r="U840" i="3"/>
  <c r="C840" i="3"/>
  <c r="D840" i="3" s="1"/>
  <c r="X845" i="3"/>
  <c r="W842" i="3"/>
  <c r="X842" i="3" s="1"/>
  <c r="Z842" i="3" s="1"/>
  <c r="AH851" i="3"/>
  <c r="AG848" i="3"/>
  <c r="AH848" i="3" s="1"/>
  <c r="AI848" i="3" s="1"/>
  <c r="M846" i="3"/>
  <c r="N846" i="3" s="1"/>
  <c r="O846" i="3" s="1"/>
  <c r="A846" i="3" s="1"/>
  <c r="B846" i="3" s="1"/>
  <c r="N849" i="3"/>
  <c r="O845" i="3"/>
  <c r="A845" i="3" s="1"/>
  <c r="B845" i="3" s="1"/>
  <c r="I847" i="3"/>
  <c r="K848" i="3" s="1"/>
  <c r="L845" i="3"/>
  <c r="E845" i="3" s="1"/>
  <c r="F845" i="3" s="1"/>
  <c r="R840" i="3"/>
  <c r="G840" i="3"/>
  <c r="H840" i="3" s="1"/>
  <c r="AJ842" i="3"/>
  <c r="AK842" i="3" s="1"/>
  <c r="AL842" i="3" s="1"/>
  <c r="AK845" i="3"/>
  <c r="AL843" i="3"/>
  <c r="P842" i="3"/>
  <c r="Q842" i="3" s="1"/>
  <c r="Q845" i="3"/>
  <c r="R843" i="3"/>
  <c r="G843" i="3" s="1"/>
  <c r="H843" i="3" s="1"/>
  <c r="AD846" i="3"/>
  <c r="AE846" i="3" s="1"/>
  <c r="AF846" i="3" s="1"/>
  <c r="AE849" i="3"/>
  <c r="J850" i="3"/>
  <c r="K853" i="3"/>
  <c r="AB851" i="3"/>
  <c r="AA848" i="3"/>
  <c r="AB848" i="3" l="1"/>
  <c r="AC848" i="3" s="1"/>
  <c r="O847" i="3"/>
  <c r="A847" i="3" s="1"/>
  <c r="B847" i="3" s="1"/>
  <c r="L848" i="3"/>
  <c r="E848" i="3"/>
  <c r="F848" i="3" s="1"/>
  <c r="N851" i="3"/>
  <c r="M848" i="3"/>
  <c r="N848" i="3" s="1"/>
  <c r="O848" i="3" s="1"/>
  <c r="A848" i="3" s="1"/>
  <c r="B848" i="3" s="1"/>
  <c r="S844" i="3"/>
  <c r="T844" i="3" s="1"/>
  <c r="T847" i="3"/>
  <c r="U845" i="3"/>
  <c r="C845" i="3" s="1"/>
  <c r="D845" i="3" s="1"/>
  <c r="X847" i="3"/>
  <c r="W844" i="3"/>
  <c r="X844" i="3" s="1"/>
  <c r="Z844" i="3" s="1"/>
  <c r="I849" i="3"/>
  <c r="O849" i="3" s="1"/>
  <c r="A849" i="3" s="1"/>
  <c r="B849" i="3" s="1"/>
  <c r="L847" i="3"/>
  <c r="E847" i="3" s="1"/>
  <c r="F847" i="3" s="1"/>
  <c r="V849" i="3"/>
  <c r="AF849" i="3" s="1"/>
  <c r="Y847" i="3"/>
  <c r="AI847" i="3"/>
  <c r="AC847" i="3"/>
  <c r="C842" i="3"/>
  <c r="D842" i="3" s="1"/>
  <c r="U842" i="3"/>
  <c r="K850" i="3"/>
  <c r="L850" i="3" s="1"/>
  <c r="Z845" i="3"/>
  <c r="AG850" i="3"/>
  <c r="AH853" i="3"/>
  <c r="J852" i="3"/>
  <c r="K855" i="3"/>
  <c r="P844" i="3"/>
  <c r="Q844" i="3" s="1"/>
  <c r="R845" i="3"/>
  <c r="G845" i="3" s="1"/>
  <c r="H845" i="3" s="1"/>
  <c r="Q847" i="3"/>
  <c r="AB853" i="3"/>
  <c r="AA850" i="3"/>
  <c r="AB850" i="3" s="1"/>
  <c r="AC850" i="3" s="1"/>
  <c r="AE851" i="3"/>
  <c r="AD848" i="3"/>
  <c r="AE848" i="3" s="1"/>
  <c r="AF848" i="3" s="1"/>
  <c r="R842" i="3"/>
  <c r="G842" i="3"/>
  <c r="H842" i="3" s="1"/>
  <c r="AJ844" i="3"/>
  <c r="AK844" i="3" s="1"/>
  <c r="AL844" i="3" s="1"/>
  <c r="AK847" i="3"/>
  <c r="AL845" i="3"/>
  <c r="AH855" i="3" l="1"/>
  <c r="AG852" i="3"/>
  <c r="Y849" i="3"/>
  <c r="V851" i="3"/>
  <c r="AF851" i="3" s="1"/>
  <c r="AI849" i="3"/>
  <c r="AC849" i="3"/>
  <c r="X849" i="3"/>
  <c r="Z849" i="3" s="1"/>
  <c r="W846" i="3"/>
  <c r="X846" i="3" s="1"/>
  <c r="Z846" i="3" s="1"/>
  <c r="U844" i="3"/>
  <c r="C844" i="3"/>
  <c r="D844" i="3" s="1"/>
  <c r="I851" i="3"/>
  <c r="O851" i="3" s="1"/>
  <c r="A851" i="3" s="1"/>
  <c r="B851" i="3" s="1"/>
  <c r="L849" i="3"/>
  <c r="E849" i="3" s="1"/>
  <c r="F849" i="3" s="1"/>
  <c r="T849" i="3"/>
  <c r="U847" i="3"/>
  <c r="C847" i="3" s="1"/>
  <c r="D847" i="3" s="1"/>
  <c r="S846" i="3"/>
  <c r="T846" i="3" s="1"/>
  <c r="N853" i="3"/>
  <c r="M850" i="3"/>
  <c r="N850" i="3" s="1"/>
  <c r="O850" i="3" s="1"/>
  <c r="A850" i="3" s="1"/>
  <c r="B850" i="3" s="1"/>
  <c r="E850" i="3"/>
  <c r="F850" i="3" s="1"/>
  <c r="AH850" i="3"/>
  <c r="AI850" i="3" s="1"/>
  <c r="Z847" i="3"/>
  <c r="J854" i="3"/>
  <c r="K857" i="3"/>
  <c r="R847" i="3"/>
  <c r="G847" i="3" s="1"/>
  <c r="H847" i="3" s="1"/>
  <c r="Q849" i="3"/>
  <c r="P846" i="3"/>
  <c r="Q846" i="3" s="1"/>
  <c r="AL847" i="3"/>
  <c r="AK849" i="3"/>
  <c r="AJ846" i="3"/>
  <c r="AK846" i="3" s="1"/>
  <c r="AL846" i="3" s="1"/>
  <c r="AE853" i="3"/>
  <c r="AD850" i="3"/>
  <c r="AE850" i="3" s="1"/>
  <c r="AF850" i="3" s="1"/>
  <c r="AA852" i="3"/>
  <c r="AB855" i="3"/>
  <c r="R844" i="3"/>
  <c r="G844" i="3"/>
  <c r="H844" i="3" s="1"/>
  <c r="K852" i="3" l="1"/>
  <c r="AB852" i="3"/>
  <c r="AC852" i="3" s="1"/>
  <c r="AH852" i="3"/>
  <c r="AI852" i="3" s="1"/>
  <c r="AG854" i="3"/>
  <c r="AH857" i="3"/>
  <c r="S848" i="3"/>
  <c r="T848" i="3" s="1"/>
  <c r="U849" i="3"/>
  <c r="C849" i="3" s="1"/>
  <c r="D849" i="3" s="1"/>
  <c r="T851" i="3"/>
  <c r="C846" i="3"/>
  <c r="D846" i="3" s="1"/>
  <c r="U846" i="3"/>
  <c r="I853" i="3"/>
  <c r="O853" i="3" s="1"/>
  <c r="A853" i="3" s="1"/>
  <c r="B853" i="3" s="1"/>
  <c r="L851" i="3"/>
  <c r="E851" i="3" s="1"/>
  <c r="F851" i="3" s="1"/>
  <c r="W848" i="3"/>
  <c r="X848" i="3" s="1"/>
  <c r="Z848" i="3" s="1"/>
  <c r="X851" i="3"/>
  <c r="Z851" i="3" s="1"/>
  <c r="Y851" i="3"/>
  <c r="V853" i="3"/>
  <c r="AF853" i="3" s="1"/>
  <c r="AI851" i="3"/>
  <c r="AC851" i="3"/>
  <c r="N855" i="3"/>
  <c r="M852" i="3"/>
  <c r="N852" i="3" s="1"/>
  <c r="O852" i="3" s="1"/>
  <c r="A852" i="3" s="1"/>
  <c r="B852" i="3" s="1"/>
  <c r="AK851" i="3"/>
  <c r="AJ848" i="3"/>
  <c r="AK848" i="3" s="1"/>
  <c r="AL848" i="3" s="1"/>
  <c r="AL849" i="3"/>
  <c r="P848" i="3"/>
  <c r="Q848" i="3" s="1"/>
  <c r="Q851" i="3"/>
  <c r="R849" i="3"/>
  <c r="G849" i="3" s="1"/>
  <c r="H849" i="3" s="1"/>
  <c r="R846" i="3"/>
  <c r="G846" i="3"/>
  <c r="H846" i="3" s="1"/>
  <c r="AD852" i="3"/>
  <c r="AE852" i="3" s="1"/>
  <c r="AF852" i="3" s="1"/>
  <c r="AE855" i="3"/>
  <c r="AB857" i="3"/>
  <c r="AA854" i="3"/>
  <c r="J856" i="3"/>
  <c r="K859" i="3"/>
  <c r="L852" i="3" l="1"/>
  <c r="E852" i="3"/>
  <c r="F852" i="3" s="1"/>
  <c r="K854" i="3"/>
  <c r="E854" i="3" s="1"/>
  <c r="F854" i="3" s="1"/>
  <c r="N857" i="3"/>
  <c r="M854" i="3"/>
  <c r="N854" i="3" s="1"/>
  <c r="O854" i="3" s="1"/>
  <c r="A854" i="3" s="1"/>
  <c r="B854" i="3" s="1"/>
  <c r="AH859" i="3"/>
  <c r="AG856" i="3"/>
  <c r="X853" i="3"/>
  <c r="Z853" i="3" s="1"/>
  <c r="W850" i="3"/>
  <c r="X850" i="3" s="1"/>
  <c r="Z850" i="3" s="1"/>
  <c r="C848" i="3"/>
  <c r="D848" i="3" s="1"/>
  <c r="U848" i="3"/>
  <c r="I855" i="3"/>
  <c r="K856" i="3" s="1"/>
  <c r="L853" i="3"/>
  <c r="E853" i="3" s="1"/>
  <c r="F853" i="3" s="1"/>
  <c r="AB854" i="3"/>
  <c r="AC854" i="3" s="1"/>
  <c r="AH854" i="3"/>
  <c r="AI854" i="3" s="1"/>
  <c r="Y853" i="3"/>
  <c r="V855" i="3"/>
  <c r="AF855" i="3" s="1"/>
  <c r="AI853" i="3"/>
  <c r="AC853" i="3"/>
  <c r="U851" i="3"/>
  <c r="C851" i="3" s="1"/>
  <c r="D851" i="3" s="1"/>
  <c r="S850" i="3"/>
  <c r="T850" i="3" s="1"/>
  <c r="T853" i="3"/>
  <c r="AK853" i="3"/>
  <c r="AL851" i="3"/>
  <c r="AJ850" i="3"/>
  <c r="AK850" i="3" s="1"/>
  <c r="AL850" i="3" s="1"/>
  <c r="J858" i="3"/>
  <c r="K861" i="3"/>
  <c r="AB859" i="3"/>
  <c r="AA856" i="3"/>
  <c r="AB856" i="3" s="1"/>
  <c r="AC856" i="3" s="1"/>
  <c r="AE857" i="3"/>
  <c r="AD854" i="3"/>
  <c r="AE854" i="3" s="1"/>
  <c r="AF854" i="3" s="1"/>
  <c r="Q853" i="3"/>
  <c r="R851" i="3"/>
  <c r="G851" i="3" s="1"/>
  <c r="H851" i="3" s="1"/>
  <c r="P850" i="3"/>
  <c r="Q850" i="3" s="1"/>
  <c r="R848" i="3"/>
  <c r="G848" i="3"/>
  <c r="H848" i="3" s="1"/>
  <c r="L854" i="3" l="1"/>
  <c r="AH856" i="3"/>
  <c r="AI856" i="3" s="1"/>
  <c r="O855" i="3"/>
  <c r="A855" i="3" s="1"/>
  <c r="B855" i="3" s="1"/>
  <c r="L856" i="3"/>
  <c r="E856" i="3"/>
  <c r="F856" i="3" s="1"/>
  <c r="U850" i="3"/>
  <c r="C850" i="3"/>
  <c r="D850" i="3" s="1"/>
  <c r="AH861" i="3"/>
  <c r="AG858" i="3"/>
  <c r="V857" i="3"/>
  <c r="AF857" i="3" s="1"/>
  <c r="Y855" i="3"/>
  <c r="AI855" i="3"/>
  <c r="AC855" i="3"/>
  <c r="M856" i="3"/>
  <c r="N856" i="3" s="1"/>
  <c r="O856" i="3" s="1"/>
  <c r="A856" i="3" s="1"/>
  <c r="B856" i="3" s="1"/>
  <c r="N859" i="3"/>
  <c r="T855" i="3"/>
  <c r="S852" i="3"/>
  <c r="T852" i="3" s="1"/>
  <c r="U853" i="3"/>
  <c r="C853" i="3" s="1"/>
  <c r="D853" i="3" s="1"/>
  <c r="I857" i="3"/>
  <c r="L855" i="3"/>
  <c r="E855" i="3" s="1"/>
  <c r="F855" i="3" s="1"/>
  <c r="X855" i="3"/>
  <c r="W852" i="3"/>
  <c r="X852" i="3" s="1"/>
  <c r="Z852" i="3" s="1"/>
  <c r="R850" i="3"/>
  <c r="G850" i="3"/>
  <c r="H850" i="3" s="1"/>
  <c r="J860" i="3"/>
  <c r="K863" i="3"/>
  <c r="AL853" i="3"/>
  <c r="AK855" i="3"/>
  <c r="AJ852" i="3"/>
  <c r="AK852" i="3" s="1"/>
  <c r="AL852" i="3" s="1"/>
  <c r="AE859" i="3"/>
  <c r="AD856" i="3"/>
  <c r="AE856" i="3" s="1"/>
  <c r="AF856" i="3" s="1"/>
  <c r="Q855" i="3"/>
  <c r="R853" i="3"/>
  <c r="G853" i="3" s="1"/>
  <c r="H853" i="3" s="1"/>
  <c r="P852" i="3"/>
  <c r="Q852" i="3" s="1"/>
  <c r="AB861" i="3"/>
  <c r="AA858" i="3"/>
  <c r="I859" i="3" l="1"/>
  <c r="L857" i="3"/>
  <c r="E857" i="3" s="1"/>
  <c r="F857" i="3" s="1"/>
  <c r="U855" i="3"/>
  <c r="C855" i="3" s="1"/>
  <c r="D855" i="3" s="1"/>
  <c r="T857" i="3"/>
  <c r="S854" i="3"/>
  <c r="T854" i="3" s="1"/>
  <c r="AG860" i="3"/>
  <c r="AH863" i="3"/>
  <c r="X857" i="3"/>
  <c r="W854" i="3"/>
  <c r="X854" i="3" s="1"/>
  <c r="Z854" i="3" s="1"/>
  <c r="U852" i="3"/>
  <c r="C852" i="3"/>
  <c r="D852" i="3" s="1"/>
  <c r="O859" i="3"/>
  <c r="A859" i="3" s="1"/>
  <c r="B859" i="3" s="1"/>
  <c r="M858" i="3"/>
  <c r="N858" i="3" s="1"/>
  <c r="O858" i="3" s="1"/>
  <c r="A858" i="3" s="1"/>
  <c r="B858" i="3" s="1"/>
  <c r="N861" i="3"/>
  <c r="K860" i="3"/>
  <c r="E860" i="3" s="1"/>
  <c r="F860" i="3" s="1"/>
  <c r="K858" i="3"/>
  <c r="O857" i="3"/>
  <c r="A857" i="3" s="1"/>
  <c r="B857" i="3" s="1"/>
  <c r="AB858" i="3"/>
  <c r="AC858" i="3" s="1"/>
  <c r="Z855" i="3"/>
  <c r="AH858" i="3"/>
  <c r="AI858" i="3" s="1"/>
  <c r="Y857" i="3"/>
  <c r="V859" i="3"/>
  <c r="AF859" i="3" s="1"/>
  <c r="AI857" i="3"/>
  <c r="AC857" i="3"/>
  <c r="R852" i="3"/>
  <c r="G852" i="3"/>
  <c r="H852" i="3" s="1"/>
  <c r="AE861" i="3"/>
  <c r="AD858" i="3"/>
  <c r="AE858" i="3" s="1"/>
  <c r="AF858" i="3" s="1"/>
  <c r="AL855" i="3"/>
  <c r="AK857" i="3"/>
  <c r="AJ854" i="3"/>
  <c r="AK854" i="3" s="1"/>
  <c r="AL854" i="3" s="1"/>
  <c r="AA860" i="3"/>
  <c r="AB863" i="3"/>
  <c r="J862" i="3"/>
  <c r="K865" i="3"/>
  <c r="Q857" i="3"/>
  <c r="R855" i="3"/>
  <c r="G855" i="3" s="1"/>
  <c r="H855" i="3" s="1"/>
  <c r="P854" i="3"/>
  <c r="Q854" i="3" s="1"/>
  <c r="AH860" i="3" l="1"/>
  <c r="AI860" i="3" s="1"/>
  <c r="AB860" i="3"/>
  <c r="AC860" i="3" s="1"/>
  <c r="L860" i="3"/>
  <c r="L858" i="3"/>
  <c r="E858" i="3"/>
  <c r="F858" i="3" s="1"/>
  <c r="W856" i="3"/>
  <c r="X856" i="3" s="1"/>
  <c r="Z856" i="3" s="1"/>
  <c r="X859" i="3"/>
  <c r="C854" i="3"/>
  <c r="D854" i="3" s="1"/>
  <c r="U854" i="3"/>
  <c r="I861" i="3"/>
  <c r="K862" i="3" s="1"/>
  <c r="L862" i="3" s="1"/>
  <c r="L859" i="3"/>
  <c r="E859" i="3" s="1"/>
  <c r="F859" i="3" s="1"/>
  <c r="Y859" i="3"/>
  <c r="V861" i="3"/>
  <c r="AF861" i="3" s="1"/>
  <c r="AC859" i="3"/>
  <c r="Z859" i="3"/>
  <c r="AI859" i="3"/>
  <c r="M860" i="3"/>
  <c r="N860" i="3" s="1"/>
  <c r="O860" i="3" s="1"/>
  <c r="A860" i="3" s="1"/>
  <c r="B860" i="3" s="1"/>
  <c r="N863" i="3"/>
  <c r="Z857" i="3"/>
  <c r="AH865" i="3"/>
  <c r="AG862" i="3"/>
  <c r="S856" i="3"/>
  <c r="T856" i="3" s="1"/>
  <c r="T859" i="3"/>
  <c r="U857" i="3"/>
  <c r="C857" i="3" s="1"/>
  <c r="D857" i="3" s="1"/>
  <c r="P856" i="3"/>
  <c r="Q856" i="3" s="1"/>
  <c r="Q859" i="3"/>
  <c r="R857" i="3"/>
  <c r="G857" i="3" s="1"/>
  <c r="H857" i="3" s="1"/>
  <c r="AA862" i="3"/>
  <c r="AB862" i="3" s="1"/>
  <c r="AC862" i="3" s="1"/>
  <c r="AB865" i="3"/>
  <c r="AL857" i="3"/>
  <c r="AK859" i="3"/>
  <c r="AJ856" i="3"/>
  <c r="AK856" i="3" s="1"/>
  <c r="AL856" i="3" s="1"/>
  <c r="R854" i="3"/>
  <c r="G854" i="3"/>
  <c r="H854" i="3" s="1"/>
  <c r="J864" i="3"/>
  <c r="K867" i="3"/>
  <c r="AD860" i="3"/>
  <c r="AE860" i="3" s="1"/>
  <c r="AF860" i="3" s="1"/>
  <c r="AE863" i="3"/>
  <c r="O861" i="3" l="1"/>
  <c r="A861" i="3" s="1"/>
  <c r="B861" i="3" s="1"/>
  <c r="AH862" i="3"/>
  <c r="AI862" i="3" s="1"/>
  <c r="M862" i="3"/>
  <c r="N862" i="3" s="1"/>
  <c r="O862" i="3" s="1"/>
  <c r="A862" i="3" s="1"/>
  <c r="B862" i="3" s="1"/>
  <c r="N865" i="3"/>
  <c r="X861" i="3"/>
  <c r="Z861" i="3" s="1"/>
  <c r="W858" i="3"/>
  <c r="X858" i="3" s="1"/>
  <c r="Z858" i="3" s="1"/>
  <c r="U856" i="3"/>
  <c r="C856" i="3"/>
  <c r="D856" i="3" s="1"/>
  <c r="V863" i="3"/>
  <c r="AF863" i="3" s="1"/>
  <c r="Y861" i="3"/>
  <c r="AI861" i="3"/>
  <c r="AC861" i="3"/>
  <c r="U859" i="3"/>
  <c r="C859" i="3" s="1"/>
  <c r="D859" i="3" s="1"/>
  <c r="S858" i="3"/>
  <c r="T858" i="3" s="1"/>
  <c r="T861" i="3"/>
  <c r="AG864" i="3"/>
  <c r="AH867" i="3"/>
  <c r="I863" i="3"/>
  <c r="K864" i="3" s="1"/>
  <c r="L861" i="3"/>
  <c r="E861" i="3" s="1"/>
  <c r="F861" i="3" s="1"/>
  <c r="E862" i="3"/>
  <c r="F862" i="3" s="1"/>
  <c r="K869" i="3"/>
  <c r="J866" i="3"/>
  <c r="AB867" i="3"/>
  <c r="AA864" i="3"/>
  <c r="AE865" i="3"/>
  <c r="AD862" i="3"/>
  <c r="AE862" i="3" s="1"/>
  <c r="AF862" i="3" s="1"/>
  <c r="AJ858" i="3"/>
  <c r="AK858" i="3" s="1"/>
  <c r="AL858" i="3" s="1"/>
  <c r="AL859" i="3"/>
  <c r="AK861" i="3"/>
  <c r="Q861" i="3"/>
  <c r="R859" i="3"/>
  <c r="G859" i="3" s="1"/>
  <c r="H859" i="3" s="1"/>
  <c r="P858" i="3"/>
  <c r="Q858" i="3" s="1"/>
  <c r="R856" i="3"/>
  <c r="G856" i="3"/>
  <c r="H856" i="3" s="1"/>
  <c r="AB864" i="3" l="1"/>
  <c r="AC864" i="3" s="1"/>
  <c r="AH864" i="3"/>
  <c r="AI864" i="3" s="1"/>
  <c r="E864" i="3"/>
  <c r="F864" i="3" s="1"/>
  <c r="L864" i="3"/>
  <c r="AH869" i="3"/>
  <c r="AG866" i="3"/>
  <c r="C858" i="3"/>
  <c r="D858" i="3" s="1"/>
  <c r="U858" i="3"/>
  <c r="M864" i="3"/>
  <c r="N864" i="3" s="1"/>
  <c r="O864" i="3" s="1"/>
  <c r="A864" i="3" s="1"/>
  <c r="B864" i="3" s="1"/>
  <c r="N867" i="3"/>
  <c r="I865" i="3"/>
  <c r="O865" i="3" s="1"/>
  <c r="A865" i="3" s="1"/>
  <c r="B865" i="3" s="1"/>
  <c r="L863" i="3"/>
  <c r="E863" i="3" s="1"/>
  <c r="F863" i="3" s="1"/>
  <c r="S860" i="3"/>
  <c r="T860" i="3" s="1"/>
  <c r="T863" i="3"/>
  <c r="U861" i="3"/>
  <c r="C861" i="3" s="1"/>
  <c r="D861" i="3" s="1"/>
  <c r="K866" i="3"/>
  <c r="L866" i="3" s="1"/>
  <c r="O863" i="3"/>
  <c r="A863" i="3" s="1"/>
  <c r="B863" i="3" s="1"/>
  <c r="Y863" i="3"/>
  <c r="V865" i="3"/>
  <c r="AF865" i="3" s="1"/>
  <c r="AC863" i="3"/>
  <c r="AI863" i="3"/>
  <c r="X863" i="3"/>
  <c r="Z863" i="3" s="1"/>
  <c r="W860" i="3"/>
  <c r="X860" i="3" s="1"/>
  <c r="Z860" i="3" s="1"/>
  <c r="R858" i="3"/>
  <c r="G858" i="3"/>
  <c r="H858" i="3" s="1"/>
  <c r="AA866" i="3"/>
  <c r="AB869" i="3"/>
  <c r="AK863" i="3"/>
  <c r="AJ860" i="3"/>
  <c r="AK860" i="3" s="1"/>
  <c r="AL860" i="3" s="1"/>
  <c r="AL861" i="3"/>
  <c r="Q863" i="3"/>
  <c r="R861" i="3"/>
  <c r="G861" i="3" s="1"/>
  <c r="H861" i="3" s="1"/>
  <c r="P860" i="3"/>
  <c r="Q860" i="3" s="1"/>
  <c r="J868" i="3"/>
  <c r="K871" i="3"/>
  <c r="AE867" i="3"/>
  <c r="AD864" i="3"/>
  <c r="AE864" i="3" s="1"/>
  <c r="AF864" i="3" s="1"/>
  <c r="AB866" i="3" l="1"/>
  <c r="AC866" i="3" s="1"/>
  <c r="E866" i="3"/>
  <c r="F866" i="3" s="1"/>
  <c r="AH866" i="3"/>
  <c r="AI866" i="3" s="1"/>
  <c r="C860" i="3"/>
  <c r="D860" i="3" s="1"/>
  <c r="U860" i="3"/>
  <c r="M866" i="3"/>
  <c r="N866" i="3" s="1"/>
  <c r="O866" i="3" s="1"/>
  <c r="A866" i="3" s="1"/>
  <c r="B866" i="3" s="1"/>
  <c r="N869" i="3"/>
  <c r="U863" i="3"/>
  <c r="C863" i="3" s="1"/>
  <c r="D863" i="3" s="1"/>
  <c r="S862" i="3"/>
  <c r="T862" i="3" s="1"/>
  <c r="T865" i="3"/>
  <c r="W862" i="3"/>
  <c r="X862" i="3" s="1"/>
  <c r="Z862" i="3" s="1"/>
  <c r="X865" i="3"/>
  <c r="Z865" i="3" s="1"/>
  <c r="Y865" i="3"/>
  <c r="V867" i="3"/>
  <c r="AF867" i="3" s="1"/>
  <c r="AI865" i="3"/>
  <c r="AC865" i="3"/>
  <c r="I867" i="3"/>
  <c r="O867" i="3" s="1"/>
  <c r="A867" i="3" s="1"/>
  <c r="B867" i="3" s="1"/>
  <c r="L865" i="3"/>
  <c r="E865" i="3" s="1"/>
  <c r="F865" i="3" s="1"/>
  <c r="AH871" i="3"/>
  <c r="AG868" i="3"/>
  <c r="K868" i="3"/>
  <c r="E868" i="3" s="1"/>
  <c r="F868" i="3" s="1"/>
  <c r="R860" i="3"/>
  <c r="G860" i="3"/>
  <c r="H860" i="3" s="1"/>
  <c r="AA868" i="3"/>
  <c r="AB871" i="3"/>
  <c r="J870" i="3"/>
  <c r="K873" i="3"/>
  <c r="AD866" i="3"/>
  <c r="AE866" i="3" s="1"/>
  <c r="AF866" i="3" s="1"/>
  <c r="AE869" i="3"/>
  <c r="R863" i="3"/>
  <c r="G863" i="3" s="1"/>
  <c r="H863" i="3" s="1"/>
  <c r="Q865" i="3"/>
  <c r="P862" i="3"/>
  <c r="Q862" i="3" s="1"/>
  <c r="AJ862" i="3"/>
  <c r="AK862" i="3" s="1"/>
  <c r="AL862" i="3" s="1"/>
  <c r="AL863" i="3"/>
  <c r="AK865" i="3"/>
  <c r="M868" i="3" l="1"/>
  <c r="N868" i="3" s="1"/>
  <c r="O868" i="3" s="1"/>
  <c r="A868" i="3" s="1"/>
  <c r="B868" i="3" s="1"/>
  <c r="N871" i="3"/>
  <c r="AH873" i="3"/>
  <c r="AG870" i="3"/>
  <c r="X867" i="3"/>
  <c r="W864" i="3"/>
  <c r="X864" i="3" s="1"/>
  <c r="Z864" i="3" s="1"/>
  <c r="U862" i="3"/>
  <c r="C862" i="3"/>
  <c r="D862" i="3" s="1"/>
  <c r="AB868" i="3"/>
  <c r="AC868" i="3" s="1"/>
  <c r="L868" i="3"/>
  <c r="AH868" i="3"/>
  <c r="AI868" i="3" s="1"/>
  <c r="I869" i="3"/>
  <c r="L867" i="3"/>
  <c r="E867" i="3" s="1"/>
  <c r="F867" i="3" s="1"/>
  <c r="Y867" i="3"/>
  <c r="V869" i="3"/>
  <c r="AF869" i="3" s="1"/>
  <c r="AC867" i="3"/>
  <c r="AI867" i="3"/>
  <c r="U865" i="3"/>
  <c r="C865" i="3" s="1"/>
  <c r="D865" i="3" s="1"/>
  <c r="T867" i="3"/>
  <c r="S864" i="3"/>
  <c r="T864" i="3" s="1"/>
  <c r="AE871" i="3"/>
  <c r="AD868" i="3"/>
  <c r="AE868" i="3" s="1"/>
  <c r="AF868" i="3" s="1"/>
  <c r="J872" i="3"/>
  <c r="K875" i="3"/>
  <c r="AA870" i="3"/>
  <c r="AB873" i="3"/>
  <c r="R862" i="3"/>
  <c r="G862" i="3"/>
  <c r="H862" i="3" s="1"/>
  <c r="AJ864" i="3"/>
  <c r="AK864" i="3" s="1"/>
  <c r="AL864" i="3" s="1"/>
  <c r="AK867" i="3"/>
  <c r="AL865" i="3"/>
  <c r="R865" i="3"/>
  <c r="G865" i="3" s="1"/>
  <c r="H865" i="3" s="1"/>
  <c r="P864" i="3"/>
  <c r="Q864" i="3" s="1"/>
  <c r="Q867" i="3"/>
  <c r="V871" i="3" l="1"/>
  <c r="Y869" i="3"/>
  <c r="AI869" i="3"/>
  <c r="AC869" i="3"/>
  <c r="U867" i="3"/>
  <c r="C867" i="3" s="1"/>
  <c r="D867" i="3" s="1"/>
  <c r="T869" i="3"/>
  <c r="S866" i="3"/>
  <c r="T866" i="3" s="1"/>
  <c r="I871" i="3"/>
  <c r="O871" i="3" s="1"/>
  <c r="A871" i="3" s="1"/>
  <c r="B871" i="3" s="1"/>
  <c r="L869" i="3"/>
  <c r="E869" i="3" s="1"/>
  <c r="F869" i="3" s="1"/>
  <c r="W866" i="3"/>
  <c r="X866" i="3" s="1"/>
  <c r="Z866" i="3" s="1"/>
  <c r="X869" i="3"/>
  <c r="M870" i="3"/>
  <c r="N870" i="3" s="1"/>
  <c r="O870" i="3" s="1"/>
  <c r="A870" i="3" s="1"/>
  <c r="B870" i="3" s="1"/>
  <c r="N873" i="3"/>
  <c r="C864" i="3"/>
  <c r="D864" i="3" s="1"/>
  <c r="U864" i="3"/>
  <c r="AH875" i="3"/>
  <c r="AG872" i="3"/>
  <c r="AH870" i="3"/>
  <c r="AI870" i="3" s="1"/>
  <c r="K870" i="3"/>
  <c r="Z867" i="3"/>
  <c r="AB870" i="3"/>
  <c r="AC870" i="3" s="1"/>
  <c r="O869" i="3"/>
  <c r="A869" i="3" s="1"/>
  <c r="B869" i="3" s="1"/>
  <c r="J874" i="3"/>
  <c r="K877" i="3"/>
  <c r="G864" i="3"/>
  <c r="H864" i="3" s="1"/>
  <c r="R864" i="3"/>
  <c r="AA872" i="3"/>
  <c r="AB875" i="3"/>
  <c r="AD870" i="3"/>
  <c r="AE870" i="3" s="1"/>
  <c r="AF870" i="3" s="1"/>
  <c r="AE873" i="3"/>
  <c r="AF871" i="3"/>
  <c r="AL867" i="3"/>
  <c r="AK869" i="3"/>
  <c r="AJ866" i="3"/>
  <c r="AK866" i="3" s="1"/>
  <c r="AL866" i="3" s="1"/>
  <c r="P866" i="3"/>
  <c r="Q866" i="3" s="1"/>
  <c r="Q869" i="3"/>
  <c r="R867" i="3"/>
  <c r="G867" i="3" s="1"/>
  <c r="H867" i="3" s="1"/>
  <c r="I873" i="3" l="1"/>
  <c r="L871" i="3"/>
  <c r="E871" i="3" s="1"/>
  <c r="F871" i="3" s="1"/>
  <c r="V873" i="3"/>
  <c r="Y871" i="3"/>
  <c r="AI871" i="3"/>
  <c r="AC871" i="3"/>
  <c r="L870" i="3"/>
  <c r="E870" i="3"/>
  <c r="F870" i="3" s="1"/>
  <c r="AG874" i="3"/>
  <c r="AH877" i="3"/>
  <c r="M872" i="3"/>
  <c r="N872" i="3" s="1"/>
  <c r="O872" i="3" s="1"/>
  <c r="A872" i="3" s="1"/>
  <c r="B872" i="3" s="1"/>
  <c r="N875" i="3"/>
  <c r="T871" i="3"/>
  <c r="U869" i="3"/>
  <c r="C869" i="3" s="1"/>
  <c r="D869" i="3" s="1"/>
  <c r="S868" i="3"/>
  <c r="T868" i="3" s="1"/>
  <c r="AB872" i="3"/>
  <c r="AC872" i="3" s="1"/>
  <c r="K874" i="3"/>
  <c r="E874" i="3" s="1"/>
  <c r="F874" i="3" s="1"/>
  <c r="K872" i="3"/>
  <c r="W868" i="3"/>
  <c r="X868" i="3" s="1"/>
  <c r="Z868" i="3" s="1"/>
  <c r="X871" i="3"/>
  <c r="Z871" i="3" s="1"/>
  <c r="C866" i="3"/>
  <c r="D866" i="3" s="1"/>
  <c r="U866" i="3"/>
  <c r="AH872" i="3"/>
  <c r="AI872" i="3" s="1"/>
  <c r="Z869" i="3"/>
  <c r="AD872" i="3"/>
  <c r="AE872" i="3" s="1"/>
  <c r="AF872" i="3" s="1"/>
  <c r="AE875" i="3"/>
  <c r="AF873" i="3"/>
  <c r="R869" i="3"/>
  <c r="G869" i="3" s="1"/>
  <c r="H869" i="3" s="1"/>
  <c r="P868" i="3"/>
  <c r="Q868" i="3" s="1"/>
  <c r="Q871" i="3"/>
  <c r="G866" i="3"/>
  <c r="H866" i="3" s="1"/>
  <c r="R866" i="3"/>
  <c r="AB877" i="3"/>
  <c r="AA874" i="3"/>
  <c r="J876" i="3"/>
  <c r="K879" i="3"/>
  <c r="AK871" i="3"/>
  <c r="AJ868" i="3"/>
  <c r="AK868" i="3" s="1"/>
  <c r="AL868" i="3" s="1"/>
  <c r="AL869" i="3"/>
  <c r="AB874" i="3" l="1"/>
  <c r="AC874" i="3" s="1"/>
  <c r="AH874" i="3"/>
  <c r="AI874" i="3" s="1"/>
  <c r="L874" i="3"/>
  <c r="S870" i="3"/>
  <c r="T870" i="3" s="1"/>
  <c r="T873" i="3"/>
  <c r="U871" i="3"/>
  <c r="C871" i="3" s="1"/>
  <c r="D871" i="3" s="1"/>
  <c r="AG876" i="3"/>
  <c r="AH879" i="3"/>
  <c r="E872" i="3"/>
  <c r="F872" i="3" s="1"/>
  <c r="L872" i="3"/>
  <c r="I875" i="3"/>
  <c r="O875" i="3" s="1"/>
  <c r="A875" i="3" s="1"/>
  <c r="B875" i="3" s="1"/>
  <c r="L873" i="3"/>
  <c r="E873" i="3" s="1"/>
  <c r="F873" i="3" s="1"/>
  <c r="C868" i="3"/>
  <c r="D868" i="3" s="1"/>
  <c r="U868" i="3"/>
  <c r="W870" i="3"/>
  <c r="X870" i="3" s="1"/>
  <c r="Z870" i="3" s="1"/>
  <c r="X873" i="3"/>
  <c r="N877" i="3"/>
  <c r="M874" i="3"/>
  <c r="N874" i="3" s="1"/>
  <c r="O874" i="3" s="1"/>
  <c r="A874" i="3" s="1"/>
  <c r="B874" i="3" s="1"/>
  <c r="Y873" i="3"/>
  <c r="V875" i="3"/>
  <c r="AC873" i="3"/>
  <c r="AI873" i="3"/>
  <c r="K876" i="3"/>
  <c r="L876" i="3" s="1"/>
  <c r="O873" i="3"/>
  <c r="A873" i="3" s="1"/>
  <c r="B873" i="3" s="1"/>
  <c r="K881" i="3"/>
  <c r="J878" i="3"/>
  <c r="AB879" i="3"/>
  <c r="AA876" i="3"/>
  <c r="R868" i="3"/>
  <c r="G868" i="3"/>
  <c r="H868" i="3" s="1"/>
  <c r="AE877" i="3"/>
  <c r="AD874" i="3"/>
  <c r="AE874" i="3" s="1"/>
  <c r="AF874" i="3" s="1"/>
  <c r="AL871" i="3"/>
  <c r="AK873" i="3"/>
  <c r="AJ870" i="3"/>
  <c r="AK870" i="3" s="1"/>
  <c r="AL870" i="3" s="1"/>
  <c r="R871" i="3"/>
  <c r="G871" i="3" s="1"/>
  <c r="H871" i="3" s="1"/>
  <c r="P870" i="3"/>
  <c r="Q870" i="3" s="1"/>
  <c r="Q873" i="3"/>
  <c r="X875" i="3" l="1"/>
  <c r="W872" i="3"/>
  <c r="X872" i="3" s="1"/>
  <c r="Z872" i="3" s="1"/>
  <c r="T875" i="3"/>
  <c r="U873" i="3"/>
  <c r="C873" i="3" s="1"/>
  <c r="D873" i="3" s="1"/>
  <c r="S872" i="3"/>
  <c r="T872" i="3" s="1"/>
  <c r="Y875" i="3"/>
  <c r="V877" i="3"/>
  <c r="AF877" i="3" s="1"/>
  <c r="AI875" i="3"/>
  <c r="AC875" i="3"/>
  <c r="Z875" i="3"/>
  <c r="M876" i="3"/>
  <c r="N876" i="3" s="1"/>
  <c r="O876" i="3" s="1"/>
  <c r="A876" i="3" s="1"/>
  <c r="B876" i="3" s="1"/>
  <c r="N879" i="3"/>
  <c r="I877" i="3"/>
  <c r="O877" i="3" s="1"/>
  <c r="A877" i="3" s="1"/>
  <c r="B877" i="3" s="1"/>
  <c r="L875" i="3"/>
  <c r="E875" i="3" s="1"/>
  <c r="F875" i="3" s="1"/>
  <c r="C870" i="3"/>
  <c r="D870" i="3" s="1"/>
  <c r="U870" i="3"/>
  <c r="AF875" i="3"/>
  <c r="E876" i="3"/>
  <c r="F876" i="3" s="1"/>
  <c r="Z873" i="3"/>
  <c r="AH876" i="3"/>
  <c r="AI876" i="3" s="1"/>
  <c r="AB876" i="3"/>
  <c r="AC876" i="3" s="1"/>
  <c r="AG878" i="3"/>
  <c r="AH881" i="3"/>
  <c r="R870" i="3"/>
  <c r="G870" i="3"/>
  <c r="H870" i="3" s="1"/>
  <c r="P872" i="3"/>
  <c r="Q872" i="3" s="1"/>
  <c r="Q875" i="3"/>
  <c r="R873" i="3"/>
  <c r="G873" i="3" s="1"/>
  <c r="H873" i="3" s="1"/>
  <c r="AK875" i="3"/>
  <c r="AL873" i="3"/>
  <c r="AJ872" i="3"/>
  <c r="AK872" i="3" s="1"/>
  <c r="AL872" i="3" s="1"/>
  <c r="AB881" i="3"/>
  <c r="AA878" i="3"/>
  <c r="AE879" i="3"/>
  <c r="AD876" i="3"/>
  <c r="AE876" i="3" s="1"/>
  <c r="AF876" i="3" s="1"/>
  <c r="J880" i="3"/>
  <c r="K883" i="3"/>
  <c r="AB878" i="3" l="1"/>
  <c r="AC878" i="3" s="1"/>
  <c r="K878" i="3"/>
  <c r="E878" i="3" s="1"/>
  <c r="F878" i="3" s="1"/>
  <c r="AH883" i="3"/>
  <c r="AG880" i="3"/>
  <c r="Y877" i="3"/>
  <c r="V879" i="3"/>
  <c r="AC877" i="3"/>
  <c r="AI877" i="3"/>
  <c r="S874" i="3"/>
  <c r="T874" i="3" s="1"/>
  <c r="U875" i="3"/>
  <c r="C875" i="3" s="1"/>
  <c r="D875" i="3" s="1"/>
  <c r="T877" i="3"/>
  <c r="M878" i="3"/>
  <c r="N878" i="3" s="1"/>
  <c r="O878" i="3" s="1"/>
  <c r="A878" i="3" s="1"/>
  <c r="B878" i="3" s="1"/>
  <c r="N881" i="3"/>
  <c r="C872" i="3"/>
  <c r="D872" i="3" s="1"/>
  <c r="U872" i="3"/>
  <c r="X877" i="3"/>
  <c r="Z877" i="3" s="1"/>
  <c r="W874" i="3"/>
  <c r="X874" i="3" s="1"/>
  <c r="Z874" i="3" s="1"/>
  <c r="L878" i="3"/>
  <c r="AH878" i="3"/>
  <c r="AI878" i="3" s="1"/>
  <c r="I879" i="3"/>
  <c r="K880" i="3" s="1"/>
  <c r="L880" i="3" s="1"/>
  <c r="L877" i="3"/>
  <c r="E877" i="3" s="1"/>
  <c r="F877" i="3" s="1"/>
  <c r="AL875" i="3"/>
  <c r="AK877" i="3"/>
  <c r="AJ874" i="3"/>
  <c r="AK874" i="3" s="1"/>
  <c r="AL874" i="3" s="1"/>
  <c r="J882" i="3"/>
  <c r="K885" i="3"/>
  <c r="AF879" i="3"/>
  <c r="AE881" i="3"/>
  <c r="AD878" i="3"/>
  <c r="AE878" i="3" s="1"/>
  <c r="AF878" i="3" s="1"/>
  <c r="R872" i="3"/>
  <c r="G872" i="3"/>
  <c r="H872" i="3" s="1"/>
  <c r="AB883" i="3"/>
  <c r="AA880" i="3"/>
  <c r="AB880" i="3" s="1"/>
  <c r="AC880" i="3" s="1"/>
  <c r="P874" i="3"/>
  <c r="Q874" i="3" s="1"/>
  <c r="Q877" i="3"/>
  <c r="R875" i="3"/>
  <c r="G875" i="3" s="1"/>
  <c r="H875" i="3" s="1"/>
  <c r="W876" i="3" l="1"/>
  <c r="X876" i="3" s="1"/>
  <c r="Z876" i="3" s="1"/>
  <c r="X879" i="3"/>
  <c r="N883" i="3"/>
  <c r="M880" i="3"/>
  <c r="N880" i="3" s="1"/>
  <c r="O880" i="3" s="1"/>
  <c r="A880" i="3" s="1"/>
  <c r="B880" i="3" s="1"/>
  <c r="C874" i="3"/>
  <c r="D874" i="3" s="1"/>
  <c r="U874" i="3"/>
  <c r="V881" i="3"/>
  <c r="AF881" i="3" s="1"/>
  <c r="Y879" i="3"/>
  <c r="AI879" i="3"/>
  <c r="AC879" i="3"/>
  <c r="AG882" i="3"/>
  <c r="AH885" i="3"/>
  <c r="I881" i="3"/>
  <c r="K882" i="3" s="1"/>
  <c r="L879" i="3"/>
  <c r="E879" i="3" s="1"/>
  <c r="F879" i="3" s="1"/>
  <c r="S876" i="3"/>
  <c r="T876" i="3" s="1"/>
  <c r="U877" i="3"/>
  <c r="C877" i="3" s="1"/>
  <c r="D877" i="3" s="1"/>
  <c r="T879" i="3"/>
  <c r="E880" i="3"/>
  <c r="F880" i="3" s="1"/>
  <c r="O879" i="3"/>
  <c r="A879" i="3" s="1"/>
  <c r="B879" i="3" s="1"/>
  <c r="AH880" i="3"/>
  <c r="AI880" i="3" s="1"/>
  <c r="J884" i="3"/>
  <c r="K887" i="3"/>
  <c r="G874" i="3"/>
  <c r="H874" i="3" s="1"/>
  <c r="R874" i="3"/>
  <c r="AJ876" i="3"/>
  <c r="AK876" i="3" s="1"/>
  <c r="AL876" i="3" s="1"/>
  <c r="AK879" i="3"/>
  <c r="AL877" i="3"/>
  <c r="AB885" i="3"/>
  <c r="AA882" i="3"/>
  <c r="AE883" i="3"/>
  <c r="AD880" i="3"/>
  <c r="AE880" i="3" s="1"/>
  <c r="AF880" i="3" s="1"/>
  <c r="Q879" i="3"/>
  <c r="R877" i="3"/>
  <c r="G877" i="3" s="1"/>
  <c r="H877" i="3" s="1"/>
  <c r="P876" i="3"/>
  <c r="Q876" i="3" s="1"/>
  <c r="AB882" i="3" l="1"/>
  <c r="AC882" i="3" s="1"/>
  <c r="E882" i="3"/>
  <c r="F882" i="3" s="1"/>
  <c r="L882" i="3"/>
  <c r="AH882" i="3"/>
  <c r="AI882" i="3" s="1"/>
  <c r="C876" i="3"/>
  <c r="D876" i="3" s="1"/>
  <c r="U876" i="3"/>
  <c r="X881" i="3"/>
  <c r="Z881" i="3" s="1"/>
  <c r="W878" i="3"/>
  <c r="X878" i="3" s="1"/>
  <c r="Z878" i="3" s="1"/>
  <c r="AG884" i="3"/>
  <c r="AH887" i="3"/>
  <c r="M882" i="3"/>
  <c r="N882" i="3" s="1"/>
  <c r="O882" i="3" s="1"/>
  <c r="A882" i="3" s="1"/>
  <c r="B882" i="3" s="1"/>
  <c r="N885" i="3"/>
  <c r="S878" i="3"/>
  <c r="T878" i="3" s="1"/>
  <c r="T881" i="3"/>
  <c r="U879" i="3"/>
  <c r="C879" i="3" s="1"/>
  <c r="D879" i="3" s="1"/>
  <c r="I883" i="3"/>
  <c r="O883" i="3" s="1"/>
  <c r="A883" i="3" s="1"/>
  <c r="B883" i="3" s="1"/>
  <c r="L881" i="3"/>
  <c r="E881" i="3" s="1"/>
  <c r="F881" i="3" s="1"/>
  <c r="Y881" i="3"/>
  <c r="V883" i="3"/>
  <c r="AI881" i="3"/>
  <c r="AC881" i="3"/>
  <c r="Z879" i="3"/>
  <c r="O881" i="3"/>
  <c r="A881" i="3" s="1"/>
  <c r="B881" i="3" s="1"/>
  <c r="AJ878" i="3"/>
  <c r="AK878" i="3" s="1"/>
  <c r="AL878" i="3" s="1"/>
  <c r="AK881" i="3"/>
  <c r="AL879" i="3"/>
  <c r="Q881" i="3"/>
  <c r="R879" i="3"/>
  <c r="G879" i="3" s="1"/>
  <c r="H879" i="3" s="1"/>
  <c r="P878" i="3"/>
  <c r="Q878" i="3" s="1"/>
  <c r="AD882" i="3"/>
  <c r="AE882" i="3" s="1"/>
  <c r="AF882" i="3" s="1"/>
  <c r="AE885" i="3"/>
  <c r="AF883" i="3"/>
  <c r="J886" i="3"/>
  <c r="K889" i="3"/>
  <c r="R876" i="3"/>
  <c r="G876" i="3"/>
  <c r="H876" i="3" s="1"/>
  <c r="AB887" i="3"/>
  <c r="AA884" i="3"/>
  <c r="AB884" i="3" l="1"/>
  <c r="AC884" i="3" s="1"/>
  <c r="C878" i="3"/>
  <c r="D878" i="3" s="1"/>
  <c r="U878" i="3"/>
  <c r="AG886" i="3"/>
  <c r="AH889" i="3"/>
  <c r="W880" i="3"/>
  <c r="X880" i="3" s="1"/>
  <c r="Z880" i="3" s="1"/>
  <c r="X883" i="3"/>
  <c r="Z883" i="3" s="1"/>
  <c r="T883" i="3"/>
  <c r="U881" i="3"/>
  <c r="C881" i="3" s="1"/>
  <c r="D881" i="3" s="1"/>
  <c r="S880" i="3"/>
  <c r="T880" i="3" s="1"/>
  <c r="Y883" i="3"/>
  <c r="V885" i="3"/>
  <c r="AF885" i="3" s="1"/>
  <c r="AI883" i="3"/>
  <c r="AC883" i="3"/>
  <c r="I885" i="3"/>
  <c r="O885" i="3" s="1"/>
  <c r="A885" i="3" s="1"/>
  <c r="B885" i="3" s="1"/>
  <c r="L883" i="3"/>
  <c r="E883" i="3" s="1"/>
  <c r="F883" i="3" s="1"/>
  <c r="M884" i="3"/>
  <c r="N884" i="3" s="1"/>
  <c r="O884" i="3" s="1"/>
  <c r="A884" i="3" s="1"/>
  <c r="B884" i="3" s="1"/>
  <c r="N887" i="3"/>
  <c r="AH884" i="3"/>
  <c r="AI884" i="3" s="1"/>
  <c r="K884" i="3"/>
  <c r="G878" i="3"/>
  <c r="H878" i="3" s="1"/>
  <c r="R878" i="3"/>
  <c r="AE887" i="3"/>
  <c r="AD884" i="3"/>
  <c r="AE884" i="3" s="1"/>
  <c r="AF884" i="3" s="1"/>
  <c r="AJ880" i="3"/>
  <c r="AK880" i="3" s="1"/>
  <c r="AL880" i="3" s="1"/>
  <c r="AL881" i="3"/>
  <c r="AK883" i="3"/>
  <c r="AB889" i="3"/>
  <c r="AA886" i="3"/>
  <c r="J888" i="3"/>
  <c r="K891" i="3"/>
  <c r="P880" i="3"/>
  <c r="Q880" i="3" s="1"/>
  <c r="Q883" i="3"/>
  <c r="R881" i="3"/>
  <c r="G881" i="3" s="1"/>
  <c r="H881" i="3" s="1"/>
  <c r="I887" i="3" l="1"/>
  <c r="L885" i="3"/>
  <c r="E885" i="3" s="1"/>
  <c r="F885" i="3" s="1"/>
  <c r="V887" i="3"/>
  <c r="Y885" i="3"/>
  <c r="AI885" i="3"/>
  <c r="AC885" i="3"/>
  <c r="U883" i="3"/>
  <c r="C883" i="3" s="1"/>
  <c r="D883" i="3" s="1"/>
  <c r="T885" i="3"/>
  <c r="S882" i="3"/>
  <c r="T882" i="3" s="1"/>
  <c r="AH891" i="3"/>
  <c r="AG888" i="3"/>
  <c r="C880" i="3"/>
  <c r="D880" i="3" s="1"/>
  <c r="U880" i="3"/>
  <c r="L884" i="3"/>
  <c r="E884" i="3"/>
  <c r="F884" i="3" s="1"/>
  <c r="M886" i="3"/>
  <c r="N886" i="3" s="1"/>
  <c r="O886" i="3" s="1"/>
  <c r="A886" i="3" s="1"/>
  <c r="B886" i="3" s="1"/>
  <c r="N889" i="3"/>
  <c r="O887" i="3"/>
  <c r="A887" i="3" s="1"/>
  <c r="B887" i="3" s="1"/>
  <c r="X885" i="3"/>
  <c r="W882" i="3"/>
  <c r="X882" i="3" s="1"/>
  <c r="Z882" i="3" s="1"/>
  <c r="AB886" i="3"/>
  <c r="AC886" i="3" s="1"/>
  <c r="K886" i="3"/>
  <c r="K888" i="3"/>
  <c r="E888" i="3" s="1"/>
  <c r="F888" i="3" s="1"/>
  <c r="AH886" i="3"/>
  <c r="AI886" i="3" s="1"/>
  <c r="AJ882" i="3"/>
  <c r="AK882" i="3" s="1"/>
  <c r="AL882" i="3" s="1"/>
  <c r="AL883" i="3"/>
  <c r="AK885" i="3"/>
  <c r="AF887" i="3"/>
  <c r="AE889" i="3"/>
  <c r="AD886" i="3"/>
  <c r="AE886" i="3" s="1"/>
  <c r="AF886" i="3" s="1"/>
  <c r="L888" i="3"/>
  <c r="R883" i="3"/>
  <c r="G883" i="3" s="1"/>
  <c r="H883" i="3" s="1"/>
  <c r="P882" i="3"/>
  <c r="Q882" i="3" s="1"/>
  <c r="Q885" i="3"/>
  <c r="G880" i="3"/>
  <c r="H880" i="3" s="1"/>
  <c r="R880" i="3"/>
  <c r="K893" i="3"/>
  <c r="J890" i="3"/>
  <c r="AB891" i="3"/>
  <c r="AA888" i="3"/>
  <c r="AB888" i="3" s="1"/>
  <c r="AC888" i="3" s="1"/>
  <c r="U882" i="3" l="1"/>
  <c r="C882" i="3"/>
  <c r="D882" i="3" s="1"/>
  <c r="M888" i="3"/>
  <c r="N888" i="3" s="1"/>
  <c r="O888" i="3" s="1"/>
  <c r="A888" i="3" s="1"/>
  <c r="B888" i="3" s="1"/>
  <c r="N891" i="3"/>
  <c r="AG890" i="3"/>
  <c r="AH893" i="3"/>
  <c r="Y887" i="3"/>
  <c r="V889" i="3"/>
  <c r="AC887" i="3"/>
  <c r="AI887" i="3"/>
  <c r="L886" i="3"/>
  <c r="E886" i="3"/>
  <c r="F886" i="3" s="1"/>
  <c r="X887" i="3"/>
  <c r="W884" i="3"/>
  <c r="X884" i="3" s="1"/>
  <c r="Z884" i="3" s="1"/>
  <c r="S884" i="3"/>
  <c r="T884" i="3" s="1"/>
  <c r="T887" i="3"/>
  <c r="U885" i="3"/>
  <c r="C885" i="3" s="1"/>
  <c r="D885" i="3" s="1"/>
  <c r="I889" i="3"/>
  <c r="L887" i="3"/>
  <c r="E887" i="3" s="1"/>
  <c r="F887" i="3" s="1"/>
  <c r="AH888" i="3"/>
  <c r="AI888" i="3" s="1"/>
  <c r="Z885" i="3"/>
  <c r="AE891" i="3"/>
  <c r="AD888" i="3"/>
  <c r="AE888" i="3" s="1"/>
  <c r="AF888" i="3" s="1"/>
  <c r="K895" i="3"/>
  <c r="J892" i="3"/>
  <c r="P884" i="3"/>
  <c r="Q884" i="3" s="1"/>
  <c r="Q887" i="3"/>
  <c r="R885" i="3"/>
  <c r="G885" i="3" s="1"/>
  <c r="H885" i="3" s="1"/>
  <c r="R882" i="3"/>
  <c r="G882" i="3"/>
  <c r="H882" i="3" s="1"/>
  <c r="AL885" i="3"/>
  <c r="AK887" i="3"/>
  <c r="AJ884" i="3"/>
  <c r="AK884" i="3" s="1"/>
  <c r="AL884" i="3" s="1"/>
  <c r="AB893" i="3"/>
  <c r="AA890" i="3"/>
  <c r="AB890" i="3" l="1"/>
  <c r="AC890" i="3" s="1"/>
  <c r="X889" i="3"/>
  <c r="W886" i="3"/>
  <c r="X886" i="3" s="1"/>
  <c r="Z886" i="3" s="1"/>
  <c r="I891" i="3"/>
  <c r="K892" i="3" s="1"/>
  <c r="L889" i="3"/>
  <c r="E889" i="3" s="1"/>
  <c r="F889" i="3" s="1"/>
  <c r="N893" i="3"/>
  <c r="M890" i="3"/>
  <c r="N890" i="3" s="1"/>
  <c r="O890" i="3" s="1"/>
  <c r="A890" i="3" s="1"/>
  <c r="B890" i="3" s="1"/>
  <c r="U884" i="3"/>
  <c r="C884" i="3"/>
  <c r="D884" i="3" s="1"/>
  <c r="Y889" i="3"/>
  <c r="V891" i="3"/>
  <c r="AF891" i="3" s="1"/>
  <c r="AI889" i="3"/>
  <c r="AC889" i="3"/>
  <c r="T889" i="3"/>
  <c r="S886" i="3"/>
  <c r="T886" i="3" s="1"/>
  <c r="U887" i="3"/>
  <c r="C887" i="3" s="1"/>
  <c r="D887" i="3" s="1"/>
  <c r="AG892" i="3"/>
  <c r="AH895" i="3"/>
  <c r="AH890" i="3"/>
  <c r="AI890" i="3" s="1"/>
  <c r="AF889" i="3"/>
  <c r="K890" i="3"/>
  <c r="Z887" i="3"/>
  <c r="O889" i="3"/>
  <c r="A889" i="3" s="1"/>
  <c r="B889" i="3" s="1"/>
  <c r="AK889" i="3"/>
  <c r="AL887" i="3"/>
  <c r="AJ886" i="3"/>
  <c r="AK886" i="3" s="1"/>
  <c r="AL886" i="3" s="1"/>
  <c r="AD890" i="3"/>
  <c r="AE890" i="3" s="1"/>
  <c r="AF890" i="3" s="1"/>
  <c r="AE893" i="3"/>
  <c r="R884" i="3"/>
  <c r="G884" i="3"/>
  <c r="H884" i="3" s="1"/>
  <c r="AB895" i="3"/>
  <c r="AA892" i="3"/>
  <c r="R887" i="3"/>
  <c r="G887" i="3" s="1"/>
  <c r="H887" i="3" s="1"/>
  <c r="P886" i="3"/>
  <c r="Q886" i="3" s="1"/>
  <c r="Q889" i="3"/>
  <c r="K897" i="3"/>
  <c r="J894" i="3"/>
  <c r="AB892" i="3" l="1"/>
  <c r="AC892" i="3" s="1"/>
  <c r="E892" i="3"/>
  <c r="F892" i="3" s="1"/>
  <c r="L892" i="3"/>
  <c r="O891" i="3"/>
  <c r="A891" i="3" s="1"/>
  <c r="B891" i="3" s="1"/>
  <c r="AH892" i="3"/>
  <c r="AI892" i="3" s="1"/>
  <c r="L890" i="3"/>
  <c r="E890" i="3"/>
  <c r="F890" i="3" s="1"/>
  <c r="C886" i="3"/>
  <c r="D886" i="3" s="1"/>
  <c r="U886" i="3"/>
  <c r="N895" i="3"/>
  <c r="M892" i="3"/>
  <c r="N892" i="3" s="1"/>
  <c r="O892" i="3" s="1"/>
  <c r="A892" i="3" s="1"/>
  <c r="B892" i="3" s="1"/>
  <c r="X891" i="3"/>
  <c r="Z891" i="3" s="1"/>
  <c r="W888" i="3"/>
  <c r="X888" i="3" s="1"/>
  <c r="Z888" i="3" s="1"/>
  <c r="AG894" i="3"/>
  <c r="AH897" i="3"/>
  <c r="S888" i="3"/>
  <c r="T888" i="3" s="1"/>
  <c r="U889" i="3"/>
  <c r="C889" i="3" s="1"/>
  <c r="D889" i="3" s="1"/>
  <c r="T891" i="3"/>
  <c r="V893" i="3"/>
  <c r="Y891" i="3"/>
  <c r="AC891" i="3"/>
  <c r="AI891" i="3"/>
  <c r="I893" i="3"/>
  <c r="L891" i="3"/>
  <c r="E891" i="3" s="1"/>
  <c r="F891" i="3" s="1"/>
  <c r="Z889" i="3"/>
  <c r="K899" i="3"/>
  <c r="J896" i="3"/>
  <c r="R886" i="3"/>
  <c r="G886" i="3"/>
  <c r="H886" i="3" s="1"/>
  <c r="AA894" i="3"/>
  <c r="AB897" i="3"/>
  <c r="Q891" i="3"/>
  <c r="R889" i="3"/>
  <c r="G889" i="3" s="1"/>
  <c r="H889" i="3" s="1"/>
  <c r="P888" i="3"/>
  <c r="Q888" i="3" s="1"/>
  <c r="AE895" i="3"/>
  <c r="AF893" i="3"/>
  <c r="AD892" i="3"/>
  <c r="AE892" i="3" s="1"/>
  <c r="AF892" i="3" s="1"/>
  <c r="AL889" i="3"/>
  <c r="AJ888" i="3"/>
  <c r="AK888" i="3" s="1"/>
  <c r="AL888" i="3" s="1"/>
  <c r="AK891" i="3"/>
  <c r="AB894" i="3" l="1"/>
  <c r="AC894" i="3" s="1"/>
  <c r="AH894" i="3"/>
  <c r="AI894" i="3" s="1"/>
  <c r="I895" i="3"/>
  <c r="L893" i="3"/>
  <c r="E893" i="3" s="1"/>
  <c r="F893" i="3" s="1"/>
  <c r="U888" i="3"/>
  <c r="C888" i="3"/>
  <c r="D888" i="3" s="1"/>
  <c r="N897" i="3"/>
  <c r="M894" i="3"/>
  <c r="N894" i="3" s="1"/>
  <c r="O894" i="3" s="1"/>
  <c r="A894" i="3" s="1"/>
  <c r="B894" i="3" s="1"/>
  <c r="U891" i="3"/>
  <c r="C891" i="3" s="1"/>
  <c r="D891" i="3" s="1"/>
  <c r="T893" i="3"/>
  <c r="S890" i="3"/>
  <c r="T890" i="3" s="1"/>
  <c r="AG896" i="3"/>
  <c r="AH899" i="3"/>
  <c r="Y893" i="3"/>
  <c r="V895" i="3"/>
  <c r="AC893" i="3"/>
  <c r="AI893" i="3"/>
  <c r="W890" i="3"/>
  <c r="X890" i="3" s="1"/>
  <c r="Z890" i="3" s="1"/>
  <c r="X893" i="3"/>
  <c r="Z893" i="3" s="1"/>
  <c r="O893" i="3"/>
  <c r="A893" i="3" s="1"/>
  <c r="B893" i="3" s="1"/>
  <c r="K894" i="3"/>
  <c r="P890" i="3"/>
  <c r="Q890" i="3" s="1"/>
  <c r="R891" i="3"/>
  <c r="G891" i="3" s="1"/>
  <c r="H891" i="3" s="1"/>
  <c r="Q893" i="3"/>
  <c r="K901" i="3"/>
  <c r="J898" i="3"/>
  <c r="AD894" i="3"/>
  <c r="AE894" i="3" s="1"/>
  <c r="AF894" i="3" s="1"/>
  <c r="AE897" i="3"/>
  <c r="G888" i="3"/>
  <c r="H888" i="3" s="1"/>
  <c r="R888" i="3"/>
  <c r="AA896" i="3"/>
  <c r="AB896" i="3" s="1"/>
  <c r="AC896" i="3" s="1"/>
  <c r="AB899" i="3"/>
  <c r="AK893" i="3"/>
  <c r="AL891" i="3"/>
  <c r="AJ890" i="3"/>
  <c r="AK890" i="3" s="1"/>
  <c r="AL890" i="3" s="1"/>
  <c r="T895" i="3" l="1"/>
  <c r="S892" i="3"/>
  <c r="T892" i="3" s="1"/>
  <c r="U893" i="3"/>
  <c r="C893" i="3" s="1"/>
  <c r="D893" i="3" s="1"/>
  <c r="M896" i="3"/>
  <c r="N896" i="3" s="1"/>
  <c r="O896" i="3" s="1"/>
  <c r="A896" i="3" s="1"/>
  <c r="B896" i="3" s="1"/>
  <c r="N899" i="3"/>
  <c r="I897" i="3"/>
  <c r="K898" i="3" s="1"/>
  <c r="L895" i="3"/>
  <c r="E895" i="3" s="1"/>
  <c r="F895" i="3" s="1"/>
  <c r="U890" i="3"/>
  <c r="C890" i="3"/>
  <c r="D890" i="3" s="1"/>
  <c r="E894" i="3"/>
  <c r="F894" i="3" s="1"/>
  <c r="L894" i="3"/>
  <c r="Y895" i="3"/>
  <c r="V897" i="3"/>
  <c r="AI895" i="3"/>
  <c r="AC895" i="3"/>
  <c r="W892" i="3"/>
  <c r="X892" i="3" s="1"/>
  <c r="Z892" i="3" s="1"/>
  <c r="X895" i="3"/>
  <c r="AH901" i="3"/>
  <c r="AG898" i="3"/>
  <c r="AH898" i="3" s="1"/>
  <c r="AI898" i="3" s="1"/>
  <c r="K896" i="3"/>
  <c r="O895" i="3"/>
  <c r="A895" i="3" s="1"/>
  <c r="B895" i="3" s="1"/>
  <c r="AH896" i="3"/>
  <c r="AI896" i="3" s="1"/>
  <c r="AF895" i="3"/>
  <c r="G890" i="3"/>
  <c r="H890" i="3" s="1"/>
  <c r="R890" i="3"/>
  <c r="AB901" i="3"/>
  <c r="AA898" i="3"/>
  <c r="AD896" i="3"/>
  <c r="AE896" i="3" s="1"/>
  <c r="AF896" i="3" s="1"/>
  <c r="AE899" i="3"/>
  <c r="K903" i="3"/>
  <c r="J900" i="3"/>
  <c r="P892" i="3"/>
  <c r="Q892" i="3" s="1"/>
  <c r="Q895" i="3"/>
  <c r="R893" i="3"/>
  <c r="G893" i="3" s="1"/>
  <c r="H893" i="3" s="1"/>
  <c r="AL893" i="3"/>
  <c r="AK895" i="3"/>
  <c r="AJ892" i="3"/>
  <c r="AK892" i="3" s="1"/>
  <c r="AL892" i="3" s="1"/>
  <c r="E898" i="3" l="1"/>
  <c r="F898" i="3" s="1"/>
  <c r="L898" i="3"/>
  <c r="O897" i="3"/>
  <c r="A897" i="3" s="1"/>
  <c r="B897" i="3" s="1"/>
  <c r="AB898" i="3"/>
  <c r="AC898" i="3" s="1"/>
  <c r="AH903" i="3"/>
  <c r="AG900" i="3"/>
  <c r="M898" i="3"/>
  <c r="N898" i="3" s="1"/>
  <c r="O898" i="3" s="1"/>
  <c r="A898" i="3" s="1"/>
  <c r="B898" i="3" s="1"/>
  <c r="N901" i="3"/>
  <c r="S894" i="3"/>
  <c r="T894" i="3" s="1"/>
  <c r="T897" i="3"/>
  <c r="U895" i="3"/>
  <c r="C895" i="3" s="1"/>
  <c r="D895" i="3" s="1"/>
  <c r="Y897" i="3"/>
  <c r="V899" i="3"/>
  <c r="AF899" i="3" s="1"/>
  <c r="AC897" i="3"/>
  <c r="AI897" i="3"/>
  <c r="U892" i="3"/>
  <c r="C892" i="3"/>
  <c r="D892" i="3" s="1"/>
  <c r="X897" i="3"/>
  <c r="W894" i="3"/>
  <c r="X894" i="3" s="1"/>
  <c r="Z894" i="3" s="1"/>
  <c r="I899" i="3"/>
  <c r="O899" i="3" s="1"/>
  <c r="A899" i="3" s="1"/>
  <c r="B899" i="3" s="1"/>
  <c r="L897" i="3"/>
  <c r="E897" i="3" s="1"/>
  <c r="F897" i="3" s="1"/>
  <c r="L896" i="3"/>
  <c r="E896" i="3"/>
  <c r="F896" i="3" s="1"/>
  <c r="AF897" i="3"/>
  <c r="Z895" i="3"/>
  <c r="AK897" i="3"/>
  <c r="AL895" i="3"/>
  <c r="AJ894" i="3"/>
  <c r="AK894" i="3" s="1"/>
  <c r="AL894" i="3" s="1"/>
  <c r="J902" i="3"/>
  <c r="K905" i="3"/>
  <c r="AB903" i="3"/>
  <c r="AA900" i="3"/>
  <c r="AE901" i="3"/>
  <c r="AD898" i="3"/>
  <c r="AE898" i="3" s="1"/>
  <c r="AF898" i="3" s="1"/>
  <c r="R892" i="3"/>
  <c r="G892" i="3"/>
  <c r="H892" i="3" s="1"/>
  <c r="P894" i="3"/>
  <c r="Q894" i="3" s="1"/>
  <c r="Q897" i="3"/>
  <c r="R895" i="3"/>
  <c r="G895" i="3" s="1"/>
  <c r="H895" i="3" s="1"/>
  <c r="AH900" i="3" l="1"/>
  <c r="AI900" i="3" s="1"/>
  <c r="AB900" i="3"/>
  <c r="AC900" i="3" s="1"/>
  <c r="K900" i="3"/>
  <c r="W896" i="3"/>
  <c r="X896" i="3" s="1"/>
  <c r="Z896" i="3" s="1"/>
  <c r="X899" i="3"/>
  <c r="N903" i="3"/>
  <c r="M900" i="3"/>
  <c r="N900" i="3" s="1"/>
  <c r="O900" i="3" s="1"/>
  <c r="A900" i="3" s="1"/>
  <c r="B900" i="3" s="1"/>
  <c r="AH905" i="3"/>
  <c r="AG902" i="3"/>
  <c r="I901" i="3"/>
  <c r="L899" i="3"/>
  <c r="E899" i="3" s="1"/>
  <c r="F899" i="3" s="1"/>
  <c r="Y899" i="3"/>
  <c r="V901" i="3"/>
  <c r="AI899" i="3"/>
  <c r="AC899" i="3"/>
  <c r="C894" i="3"/>
  <c r="D894" i="3" s="1"/>
  <c r="U894" i="3"/>
  <c r="U897" i="3"/>
  <c r="C897" i="3" s="1"/>
  <c r="D897" i="3" s="1"/>
  <c r="T899" i="3"/>
  <c r="S896" i="3"/>
  <c r="T896" i="3" s="1"/>
  <c r="Z897" i="3"/>
  <c r="J904" i="3"/>
  <c r="K907" i="3"/>
  <c r="AJ896" i="3"/>
  <c r="AK896" i="3" s="1"/>
  <c r="AL896" i="3" s="1"/>
  <c r="AK899" i="3"/>
  <c r="AL897" i="3"/>
  <c r="G894" i="3"/>
  <c r="H894" i="3" s="1"/>
  <c r="R894" i="3"/>
  <c r="P896" i="3"/>
  <c r="Q896" i="3" s="1"/>
  <c r="Q899" i="3"/>
  <c r="R897" i="3"/>
  <c r="G897" i="3" s="1"/>
  <c r="H897" i="3" s="1"/>
  <c r="AE903" i="3"/>
  <c r="AF901" i="3"/>
  <c r="AD900" i="3"/>
  <c r="AE900" i="3" s="1"/>
  <c r="AF900" i="3" s="1"/>
  <c r="AB905" i="3"/>
  <c r="AA902" i="3"/>
  <c r="AB902" i="3" l="1"/>
  <c r="AC902" i="3" s="1"/>
  <c r="L900" i="3"/>
  <c r="E900" i="3"/>
  <c r="F900" i="3" s="1"/>
  <c r="I903" i="3"/>
  <c r="L901" i="3"/>
  <c r="E901" i="3" s="1"/>
  <c r="F901" i="3" s="1"/>
  <c r="W898" i="3"/>
  <c r="X898" i="3" s="1"/>
  <c r="Z898" i="3" s="1"/>
  <c r="X901" i="3"/>
  <c r="Z901" i="3" s="1"/>
  <c r="U899" i="3"/>
  <c r="C899" i="3" s="1"/>
  <c r="D899" i="3" s="1"/>
  <c r="T901" i="3"/>
  <c r="S898" i="3"/>
  <c r="T898" i="3" s="1"/>
  <c r="AH907" i="3"/>
  <c r="AG904" i="3"/>
  <c r="N905" i="3"/>
  <c r="M902" i="3"/>
  <c r="N902" i="3" s="1"/>
  <c r="O902" i="3" s="1"/>
  <c r="A902" i="3" s="1"/>
  <c r="B902" i="3" s="1"/>
  <c r="C896" i="3"/>
  <c r="D896" i="3" s="1"/>
  <c r="U896" i="3"/>
  <c r="Y901" i="3"/>
  <c r="V903" i="3"/>
  <c r="AI901" i="3"/>
  <c r="AC901" i="3"/>
  <c r="K902" i="3"/>
  <c r="Z899" i="3"/>
  <c r="AH902" i="3"/>
  <c r="AI902" i="3" s="1"/>
  <c r="O901" i="3"/>
  <c r="A901" i="3" s="1"/>
  <c r="B901" i="3" s="1"/>
  <c r="AD902" i="3"/>
  <c r="AE902" i="3" s="1"/>
  <c r="AF902" i="3" s="1"/>
  <c r="AE905" i="3"/>
  <c r="AK901" i="3"/>
  <c r="AL899" i="3"/>
  <c r="AJ898" i="3"/>
  <c r="AK898" i="3" s="1"/>
  <c r="AL898" i="3" s="1"/>
  <c r="G896" i="3"/>
  <c r="H896" i="3" s="1"/>
  <c r="R896" i="3"/>
  <c r="K909" i="3"/>
  <c r="J906" i="3"/>
  <c r="Q901" i="3"/>
  <c r="R899" i="3"/>
  <c r="G899" i="3" s="1"/>
  <c r="H899" i="3" s="1"/>
  <c r="P898" i="3"/>
  <c r="Q898" i="3" s="1"/>
  <c r="AA904" i="3"/>
  <c r="AB907" i="3"/>
  <c r="AB904" i="3" l="1"/>
  <c r="AC904" i="3" s="1"/>
  <c r="E902" i="3"/>
  <c r="F902" i="3" s="1"/>
  <c r="L902" i="3"/>
  <c r="Y903" i="3"/>
  <c r="V905" i="3"/>
  <c r="AF905" i="3" s="1"/>
  <c r="AC903" i="3"/>
  <c r="AI903" i="3"/>
  <c r="I905" i="3"/>
  <c r="O905" i="3" s="1"/>
  <c r="A905" i="3" s="1"/>
  <c r="B905" i="3" s="1"/>
  <c r="L903" i="3"/>
  <c r="E903" i="3" s="1"/>
  <c r="F903" i="3" s="1"/>
  <c r="S900" i="3"/>
  <c r="T900" i="3" s="1"/>
  <c r="T903" i="3"/>
  <c r="U901" i="3"/>
  <c r="C901" i="3" s="1"/>
  <c r="D901" i="3" s="1"/>
  <c r="M904" i="3"/>
  <c r="N904" i="3" s="1"/>
  <c r="O904" i="3" s="1"/>
  <c r="A904" i="3" s="1"/>
  <c r="B904" i="3" s="1"/>
  <c r="N907" i="3"/>
  <c r="U898" i="3"/>
  <c r="C898" i="3"/>
  <c r="D898" i="3" s="1"/>
  <c r="AG906" i="3"/>
  <c r="AH909" i="3"/>
  <c r="X903" i="3"/>
  <c r="W900" i="3"/>
  <c r="X900" i="3" s="1"/>
  <c r="Z900" i="3" s="1"/>
  <c r="AH904" i="3"/>
  <c r="AI904" i="3" s="1"/>
  <c r="K904" i="3"/>
  <c r="AF903" i="3"/>
  <c r="O903" i="3"/>
  <c r="A903" i="3" s="1"/>
  <c r="B903" i="3" s="1"/>
  <c r="AA906" i="3"/>
  <c r="AB909" i="3"/>
  <c r="AD904" i="3"/>
  <c r="AE904" i="3" s="1"/>
  <c r="AF904" i="3" s="1"/>
  <c r="AE907" i="3"/>
  <c r="Q903" i="3"/>
  <c r="R901" i="3"/>
  <c r="G901" i="3" s="1"/>
  <c r="H901" i="3" s="1"/>
  <c r="P900" i="3"/>
  <c r="Q900" i="3" s="1"/>
  <c r="K911" i="3"/>
  <c r="J908" i="3"/>
  <c r="R898" i="3"/>
  <c r="G898" i="3"/>
  <c r="H898" i="3" s="1"/>
  <c r="AJ900" i="3"/>
  <c r="AK900" i="3" s="1"/>
  <c r="AL900" i="3" s="1"/>
  <c r="AK903" i="3"/>
  <c r="AL901" i="3"/>
  <c r="K906" i="3" l="1"/>
  <c r="E906" i="3" s="1"/>
  <c r="F906" i="3" s="1"/>
  <c r="AB906" i="3"/>
  <c r="AC906" i="3" s="1"/>
  <c r="AH906" i="3"/>
  <c r="AI906" i="3" s="1"/>
  <c r="E904" i="3"/>
  <c r="F904" i="3" s="1"/>
  <c r="L904" i="3"/>
  <c r="X905" i="3"/>
  <c r="W902" i="3"/>
  <c r="X902" i="3" s="1"/>
  <c r="Z902" i="3" s="1"/>
  <c r="U900" i="3"/>
  <c r="C900" i="3"/>
  <c r="D900" i="3" s="1"/>
  <c r="AG908" i="3"/>
  <c r="AH911" i="3"/>
  <c r="M906" i="3"/>
  <c r="N906" i="3" s="1"/>
  <c r="O906" i="3" s="1"/>
  <c r="A906" i="3" s="1"/>
  <c r="B906" i="3" s="1"/>
  <c r="N909" i="3"/>
  <c r="T905" i="3"/>
  <c r="U903" i="3"/>
  <c r="C903" i="3" s="1"/>
  <c r="D903" i="3" s="1"/>
  <c r="S902" i="3"/>
  <c r="T902" i="3" s="1"/>
  <c r="I907" i="3"/>
  <c r="O907" i="3" s="1"/>
  <c r="A907" i="3" s="1"/>
  <c r="B907" i="3" s="1"/>
  <c r="L905" i="3"/>
  <c r="E905" i="3" s="1"/>
  <c r="F905" i="3" s="1"/>
  <c r="V907" i="3"/>
  <c r="AF907" i="3" s="1"/>
  <c r="Y905" i="3"/>
  <c r="AC905" i="3"/>
  <c r="AI905" i="3"/>
  <c r="Z905" i="3"/>
  <c r="Z903" i="3"/>
  <c r="AD906" i="3"/>
  <c r="AE906" i="3" s="1"/>
  <c r="AF906" i="3" s="1"/>
  <c r="AE909" i="3"/>
  <c r="AB911" i="3"/>
  <c r="AA908" i="3"/>
  <c r="R900" i="3"/>
  <c r="G900" i="3"/>
  <c r="H900" i="3" s="1"/>
  <c r="AK905" i="3"/>
  <c r="AJ902" i="3"/>
  <c r="AK902" i="3" s="1"/>
  <c r="AL902" i="3" s="1"/>
  <c r="AL903" i="3"/>
  <c r="K913" i="3"/>
  <c r="J910" i="3"/>
  <c r="P902" i="3"/>
  <c r="Q902" i="3" s="1"/>
  <c r="R903" i="3"/>
  <c r="G903" i="3" s="1"/>
  <c r="H903" i="3" s="1"/>
  <c r="Q905" i="3"/>
  <c r="L906" i="3" l="1"/>
  <c r="K908" i="3"/>
  <c r="T907" i="3"/>
  <c r="S904" i="3"/>
  <c r="T904" i="3" s="1"/>
  <c r="U905" i="3"/>
  <c r="C905" i="3" s="1"/>
  <c r="D905" i="3" s="1"/>
  <c r="AH913" i="3"/>
  <c r="AG910" i="3"/>
  <c r="V909" i="3"/>
  <c r="AF909" i="3" s="1"/>
  <c r="Y907" i="3"/>
  <c r="AI907" i="3"/>
  <c r="AC907" i="3"/>
  <c r="U902" i="3"/>
  <c r="C902" i="3"/>
  <c r="D902" i="3" s="1"/>
  <c r="X907" i="3"/>
  <c r="W904" i="3"/>
  <c r="X904" i="3" s="1"/>
  <c r="Z904" i="3" s="1"/>
  <c r="I909" i="3"/>
  <c r="K910" i="3" s="1"/>
  <c r="L907" i="3"/>
  <c r="E907" i="3" s="1"/>
  <c r="F907" i="3" s="1"/>
  <c r="M908" i="3"/>
  <c r="N908" i="3" s="1"/>
  <c r="O908" i="3" s="1"/>
  <c r="A908" i="3" s="1"/>
  <c r="B908" i="3" s="1"/>
  <c r="N911" i="3"/>
  <c r="AH908" i="3"/>
  <c r="AI908" i="3" s="1"/>
  <c r="AB908" i="3"/>
  <c r="AC908" i="3" s="1"/>
  <c r="AK907" i="3"/>
  <c r="AJ904" i="3"/>
  <c r="AK904" i="3" s="1"/>
  <c r="AL904" i="3" s="1"/>
  <c r="AL905" i="3"/>
  <c r="R902" i="3"/>
  <c r="G902" i="3"/>
  <c r="H902" i="3" s="1"/>
  <c r="P904" i="3"/>
  <c r="Q904" i="3" s="1"/>
  <c r="Q907" i="3"/>
  <c r="R905" i="3"/>
  <c r="G905" i="3" s="1"/>
  <c r="H905" i="3" s="1"/>
  <c r="K915" i="3"/>
  <c r="J912" i="3"/>
  <c r="AB913" i="3"/>
  <c r="AA910" i="3"/>
  <c r="AE911" i="3"/>
  <c r="AD908" i="3"/>
  <c r="AE908" i="3" s="1"/>
  <c r="AF908" i="3" s="1"/>
  <c r="E910" i="3" l="1"/>
  <c r="F910" i="3" s="1"/>
  <c r="L910" i="3"/>
  <c r="AH910" i="3"/>
  <c r="AI910" i="3" s="1"/>
  <c r="O909" i="3"/>
  <c r="A909" i="3" s="1"/>
  <c r="B909" i="3" s="1"/>
  <c r="E908" i="3"/>
  <c r="F908" i="3" s="1"/>
  <c r="L908" i="3"/>
  <c r="AH915" i="3"/>
  <c r="AG912" i="3"/>
  <c r="U907" i="3"/>
  <c r="C907" i="3" s="1"/>
  <c r="D907" i="3" s="1"/>
  <c r="S906" i="3"/>
  <c r="T906" i="3" s="1"/>
  <c r="T909" i="3"/>
  <c r="W906" i="3"/>
  <c r="X906" i="3" s="1"/>
  <c r="Z906" i="3" s="1"/>
  <c r="X909" i="3"/>
  <c r="Z909" i="3" s="1"/>
  <c r="U904" i="3"/>
  <c r="C904" i="3"/>
  <c r="D904" i="3" s="1"/>
  <c r="Y909" i="3"/>
  <c r="V911" i="3"/>
  <c r="AI909" i="3"/>
  <c r="AC909" i="3"/>
  <c r="M910" i="3"/>
  <c r="N910" i="3" s="1"/>
  <c r="O910" i="3" s="1"/>
  <c r="A910" i="3" s="1"/>
  <c r="B910" i="3" s="1"/>
  <c r="N913" i="3"/>
  <c r="I911" i="3"/>
  <c r="K912" i="3" s="1"/>
  <c r="L909" i="3"/>
  <c r="E909" i="3" s="1"/>
  <c r="F909" i="3" s="1"/>
  <c r="Z907" i="3"/>
  <c r="AB910" i="3"/>
  <c r="AC910" i="3" s="1"/>
  <c r="AJ906" i="3"/>
  <c r="AK906" i="3" s="1"/>
  <c r="AL906" i="3" s="1"/>
  <c r="AK909" i="3"/>
  <c r="AL907" i="3"/>
  <c r="J914" i="3"/>
  <c r="K917" i="3"/>
  <c r="R904" i="3"/>
  <c r="G904" i="3"/>
  <c r="H904" i="3" s="1"/>
  <c r="AE913" i="3"/>
  <c r="AF911" i="3"/>
  <c r="AD910" i="3"/>
  <c r="AE910" i="3" s="1"/>
  <c r="AF910" i="3" s="1"/>
  <c r="Q909" i="3"/>
  <c r="R907" i="3"/>
  <c r="G907" i="3" s="1"/>
  <c r="H907" i="3" s="1"/>
  <c r="P906" i="3"/>
  <c r="Q906" i="3" s="1"/>
  <c r="AA912" i="3"/>
  <c r="AB912" i="3" s="1"/>
  <c r="AC912" i="3" s="1"/>
  <c r="AB915" i="3"/>
  <c r="AH912" i="3" l="1"/>
  <c r="AI912" i="3" s="1"/>
  <c r="L912" i="3"/>
  <c r="E912" i="3"/>
  <c r="F912" i="3" s="1"/>
  <c r="U906" i="3"/>
  <c r="C906" i="3"/>
  <c r="D906" i="3" s="1"/>
  <c r="AH917" i="3"/>
  <c r="AG914" i="3"/>
  <c r="M912" i="3"/>
  <c r="N912" i="3" s="1"/>
  <c r="O912" i="3" s="1"/>
  <c r="A912" i="3" s="1"/>
  <c r="B912" i="3" s="1"/>
  <c r="N915" i="3"/>
  <c r="S908" i="3"/>
  <c r="T908" i="3" s="1"/>
  <c r="T911" i="3"/>
  <c r="U909" i="3"/>
  <c r="C909" i="3" s="1"/>
  <c r="D909" i="3" s="1"/>
  <c r="I913" i="3"/>
  <c r="O913" i="3" s="1"/>
  <c r="A913" i="3" s="1"/>
  <c r="B913" i="3" s="1"/>
  <c r="L911" i="3"/>
  <c r="E911" i="3" s="1"/>
  <c r="F911" i="3" s="1"/>
  <c r="V913" i="3"/>
  <c r="AF913" i="3" s="1"/>
  <c r="Y911" i="3"/>
  <c r="AI911" i="3"/>
  <c r="AC911" i="3"/>
  <c r="W908" i="3"/>
  <c r="X908" i="3" s="1"/>
  <c r="Z908" i="3" s="1"/>
  <c r="X911" i="3"/>
  <c r="Z911" i="3" s="1"/>
  <c r="K914" i="3"/>
  <c r="E914" i="3" s="1"/>
  <c r="F914" i="3" s="1"/>
  <c r="O911" i="3"/>
  <c r="A911" i="3" s="1"/>
  <c r="B911" i="3" s="1"/>
  <c r="G906" i="3"/>
  <c r="H906" i="3" s="1"/>
  <c r="R906" i="3"/>
  <c r="AD912" i="3"/>
  <c r="AE912" i="3" s="1"/>
  <c r="AF912" i="3" s="1"/>
  <c r="AE915" i="3"/>
  <c r="AJ908" i="3"/>
  <c r="AK908" i="3" s="1"/>
  <c r="AL908" i="3" s="1"/>
  <c r="AK911" i="3"/>
  <c r="AL909" i="3"/>
  <c r="AA914" i="3"/>
  <c r="AB917" i="3"/>
  <c r="P908" i="3"/>
  <c r="Q908" i="3" s="1"/>
  <c r="R909" i="3"/>
  <c r="G909" i="3" s="1"/>
  <c r="H909" i="3" s="1"/>
  <c r="Q911" i="3"/>
  <c r="J916" i="3"/>
  <c r="K919" i="3"/>
  <c r="AH914" i="3" l="1"/>
  <c r="AI914" i="3" s="1"/>
  <c r="U908" i="3"/>
  <c r="C908" i="3"/>
  <c r="D908" i="3" s="1"/>
  <c r="Y913" i="3"/>
  <c r="V915" i="3"/>
  <c r="AF915" i="3" s="1"/>
  <c r="AI913" i="3"/>
  <c r="AC913" i="3"/>
  <c r="U911" i="3"/>
  <c r="C911" i="3" s="1"/>
  <c r="D911" i="3" s="1"/>
  <c r="S910" i="3"/>
  <c r="T910" i="3" s="1"/>
  <c r="T913" i="3"/>
  <c r="X913" i="3"/>
  <c r="Z913" i="3" s="1"/>
  <c r="W910" i="3"/>
  <c r="X910" i="3" s="1"/>
  <c r="Z910" i="3" s="1"/>
  <c r="I915" i="3"/>
  <c r="O915" i="3" s="1"/>
  <c r="A915" i="3" s="1"/>
  <c r="B915" i="3" s="1"/>
  <c r="L913" i="3"/>
  <c r="E913" i="3" s="1"/>
  <c r="F913" i="3" s="1"/>
  <c r="M914" i="3"/>
  <c r="N914" i="3" s="1"/>
  <c r="O914" i="3" s="1"/>
  <c r="A914" i="3" s="1"/>
  <c r="B914" i="3" s="1"/>
  <c r="N917" i="3"/>
  <c r="AH919" i="3"/>
  <c r="AG916" i="3"/>
  <c r="L914" i="3"/>
  <c r="AB914" i="3"/>
  <c r="AC914" i="3" s="1"/>
  <c r="R908" i="3"/>
  <c r="G908" i="3"/>
  <c r="H908" i="3" s="1"/>
  <c r="Q913" i="3"/>
  <c r="R911" i="3"/>
  <c r="G911" i="3" s="1"/>
  <c r="H911" i="3" s="1"/>
  <c r="P910" i="3"/>
  <c r="Q910" i="3" s="1"/>
  <c r="AA916" i="3"/>
  <c r="AB916" i="3" s="1"/>
  <c r="AC916" i="3" s="1"/>
  <c r="AB919" i="3"/>
  <c r="AE917" i="3"/>
  <c r="AD914" i="3"/>
  <c r="AE914" i="3" s="1"/>
  <c r="AF914" i="3" s="1"/>
  <c r="J918" i="3"/>
  <c r="K921" i="3"/>
  <c r="AJ910" i="3"/>
  <c r="AK910" i="3" s="1"/>
  <c r="AL910" i="3" s="1"/>
  <c r="AL911" i="3"/>
  <c r="AK913" i="3"/>
  <c r="K916" i="3" l="1"/>
  <c r="E916" i="3" s="1"/>
  <c r="F916" i="3" s="1"/>
  <c r="AH916" i="3"/>
  <c r="AI916" i="3" s="1"/>
  <c r="N919" i="3"/>
  <c r="M916" i="3"/>
  <c r="N916" i="3" s="1"/>
  <c r="O916" i="3" s="1"/>
  <c r="A916" i="3" s="1"/>
  <c r="B916" i="3" s="1"/>
  <c r="I917" i="3"/>
  <c r="K918" i="3" s="1"/>
  <c r="L915" i="3"/>
  <c r="E915" i="3" s="1"/>
  <c r="F915" i="3" s="1"/>
  <c r="C910" i="3"/>
  <c r="D910" i="3" s="1"/>
  <c r="U910" i="3"/>
  <c r="AH921" i="3"/>
  <c r="AG918" i="3"/>
  <c r="S912" i="3"/>
  <c r="T912" i="3" s="1"/>
  <c r="U913" i="3"/>
  <c r="C913" i="3" s="1"/>
  <c r="D913" i="3" s="1"/>
  <c r="T915" i="3"/>
  <c r="X915" i="3"/>
  <c r="Z915" i="3" s="1"/>
  <c r="W912" i="3"/>
  <c r="X912" i="3" s="1"/>
  <c r="Z912" i="3" s="1"/>
  <c r="Y915" i="3"/>
  <c r="V917" i="3"/>
  <c r="AI915" i="3"/>
  <c r="AC915" i="3"/>
  <c r="AE919" i="3"/>
  <c r="AD916" i="3"/>
  <c r="AE916" i="3" s="1"/>
  <c r="AF916" i="3" s="1"/>
  <c r="R910" i="3"/>
  <c r="G910" i="3"/>
  <c r="H910" i="3" s="1"/>
  <c r="AK915" i="3"/>
  <c r="AJ912" i="3"/>
  <c r="AK912" i="3" s="1"/>
  <c r="AL912" i="3" s="1"/>
  <c r="AL913" i="3"/>
  <c r="K923" i="3"/>
  <c r="J920" i="3"/>
  <c r="AA918" i="3"/>
  <c r="AB918" i="3" s="1"/>
  <c r="AC918" i="3" s="1"/>
  <c r="AB921" i="3"/>
  <c r="P912" i="3"/>
  <c r="Q912" i="3" s="1"/>
  <c r="Q915" i="3"/>
  <c r="R913" i="3"/>
  <c r="G913" i="3" s="1"/>
  <c r="H913" i="3" s="1"/>
  <c r="L916" i="3" l="1"/>
  <c r="E918" i="3"/>
  <c r="F918" i="3" s="1"/>
  <c r="L918" i="3"/>
  <c r="O917" i="3"/>
  <c r="A917" i="3" s="1"/>
  <c r="B917" i="3" s="1"/>
  <c r="AG920" i="3"/>
  <c r="AH923" i="3"/>
  <c r="V919" i="3"/>
  <c r="AF919" i="3" s="1"/>
  <c r="Y917" i="3"/>
  <c r="AI917" i="3"/>
  <c r="AC917" i="3"/>
  <c r="T917" i="3"/>
  <c r="S914" i="3"/>
  <c r="T914" i="3" s="1"/>
  <c r="U915" i="3"/>
  <c r="C915" i="3" s="1"/>
  <c r="D915" i="3" s="1"/>
  <c r="N921" i="3"/>
  <c r="M918" i="3"/>
  <c r="N918" i="3" s="1"/>
  <c r="O918" i="3" s="1"/>
  <c r="A918" i="3" s="1"/>
  <c r="B918" i="3" s="1"/>
  <c r="W914" i="3"/>
  <c r="X914" i="3" s="1"/>
  <c r="Z914" i="3" s="1"/>
  <c r="X917" i="3"/>
  <c r="AH918" i="3"/>
  <c r="AI918" i="3" s="1"/>
  <c r="AF917" i="3"/>
  <c r="U912" i="3"/>
  <c r="C912" i="3"/>
  <c r="D912" i="3" s="1"/>
  <c r="I919" i="3"/>
  <c r="L917" i="3"/>
  <c r="E917" i="3" s="1"/>
  <c r="F917" i="3" s="1"/>
  <c r="AB923" i="3"/>
  <c r="AA920" i="3"/>
  <c r="J922" i="3"/>
  <c r="K925" i="3"/>
  <c r="AD918" i="3"/>
  <c r="AE918" i="3" s="1"/>
  <c r="AF918" i="3" s="1"/>
  <c r="AE921" i="3"/>
  <c r="AK917" i="3"/>
  <c r="AJ914" i="3"/>
  <c r="AK914" i="3" s="1"/>
  <c r="AL914" i="3" s="1"/>
  <c r="AL915" i="3"/>
  <c r="G912" i="3"/>
  <c r="H912" i="3" s="1"/>
  <c r="R912" i="3"/>
  <c r="P914" i="3"/>
  <c r="Q914" i="3" s="1"/>
  <c r="Q917" i="3"/>
  <c r="R915" i="3"/>
  <c r="G915" i="3" s="1"/>
  <c r="H915" i="3" s="1"/>
  <c r="I921" i="3" l="1"/>
  <c r="L919" i="3"/>
  <c r="E919" i="3" s="1"/>
  <c r="F919" i="3" s="1"/>
  <c r="C914" i="3"/>
  <c r="D914" i="3" s="1"/>
  <c r="U914" i="3"/>
  <c r="AG922" i="3"/>
  <c r="AH925" i="3"/>
  <c r="X919" i="3"/>
  <c r="W916" i="3"/>
  <c r="X916" i="3" s="1"/>
  <c r="Z916" i="3" s="1"/>
  <c r="M920" i="3"/>
  <c r="N920" i="3" s="1"/>
  <c r="O920" i="3" s="1"/>
  <c r="A920" i="3" s="1"/>
  <c r="B920" i="3" s="1"/>
  <c r="N923" i="3"/>
  <c r="O921" i="3"/>
  <c r="A921" i="3" s="1"/>
  <c r="B921" i="3" s="1"/>
  <c r="V921" i="3"/>
  <c r="Y919" i="3"/>
  <c r="AI919" i="3"/>
  <c r="AC919" i="3"/>
  <c r="S916" i="3"/>
  <c r="T916" i="3" s="1"/>
  <c r="T919" i="3"/>
  <c r="U917" i="3"/>
  <c r="C917" i="3" s="1"/>
  <c r="D917" i="3" s="1"/>
  <c r="K920" i="3"/>
  <c r="Z917" i="3"/>
  <c r="K922" i="3"/>
  <c r="L922" i="3" s="1"/>
  <c r="AB920" i="3"/>
  <c r="AC920" i="3" s="1"/>
  <c r="O919" i="3"/>
  <c r="A919" i="3" s="1"/>
  <c r="B919" i="3" s="1"/>
  <c r="AH920" i="3"/>
  <c r="AI920" i="3" s="1"/>
  <c r="AA922" i="3"/>
  <c r="AB925" i="3"/>
  <c r="AE923" i="3"/>
  <c r="AF921" i="3"/>
  <c r="AD920" i="3"/>
  <c r="AE920" i="3" s="1"/>
  <c r="AF920" i="3" s="1"/>
  <c r="K927" i="3"/>
  <c r="J924" i="3"/>
  <c r="G914" i="3"/>
  <c r="H914" i="3" s="1"/>
  <c r="R914" i="3"/>
  <c r="R917" i="3"/>
  <c r="G917" i="3" s="1"/>
  <c r="H917" i="3" s="1"/>
  <c r="Q919" i="3"/>
  <c r="P916" i="3"/>
  <c r="Q916" i="3" s="1"/>
  <c r="AK919" i="3"/>
  <c r="AL917" i="3"/>
  <c r="AJ916" i="3"/>
  <c r="AK916" i="3" s="1"/>
  <c r="AL916" i="3" s="1"/>
  <c r="AB922" i="3" l="1"/>
  <c r="AC922" i="3" s="1"/>
  <c r="E922" i="3"/>
  <c r="F922" i="3" s="1"/>
  <c r="C916" i="3"/>
  <c r="D916" i="3" s="1"/>
  <c r="U916" i="3"/>
  <c r="AH927" i="3"/>
  <c r="AG924" i="3"/>
  <c r="S918" i="3"/>
  <c r="T918" i="3" s="1"/>
  <c r="U919" i="3"/>
  <c r="C919" i="3" s="1"/>
  <c r="D919" i="3" s="1"/>
  <c r="T921" i="3"/>
  <c r="M922" i="3"/>
  <c r="N922" i="3" s="1"/>
  <c r="O922" i="3" s="1"/>
  <c r="A922" i="3" s="1"/>
  <c r="B922" i="3" s="1"/>
  <c r="N925" i="3"/>
  <c r="X921" i="3"/>
  <c r="Z921" i="3" s="1"/>
  <c r="W918" i="3"/>
  <c r="X918" i="3" s="1"/>
  <c r="Z918" i="3" s="1"/>
  <c r="L920" i="3"/>
  <c r="E920" i="3"/>
  <c r="F920" i="3" s="1"/>
  <c r="V923" i="3"/>
  <c r="Y921" i="3"/>
  <c r="AI921" i="3"/>
  <c r="AC921" i="3"/>
  <c r="I923" i="3"/>
  <c r="O923" i="3" s="1"/>
  <c r="A923" i="3" s="1"/>
  <c r="B923" i="3" s="1"/>
  <c r="L921" i="3"/>
  <c r="E921" i="3" s="1"/>
  <c r="F921" i="3" s="1"/>
  <c r="K924" i="3"/>
  <c r="E924" i="3" s="1"/>
  <c r="F924" i="3" s="1"/>
  <c r="Z919" i="3"/>
  <c r="AH922" i="3"/>
  <c r="AI922" i="3" s="1"/>
  <c r="J926" i="3"/>
  <c r="K929" i="3"/>
  <c r="Q921" i="3"/>
  <c r="P918" i="3"/>
  <c r="Q918" i="3" s="1"/>
  <c r="R919" i="3"/>
  <c r="G919" i="3" s="1"/>
  <c r="H919" i="3" s="1"/>
  <c r="AD922" i="3"/>
  <c r="AE922" i="3" s="1"/>
  <c r="AF922" i="3" s="1"/>
  <c r="AF923" i="3"/>
  <c r="AE925" i="3"/>
  <c r="AK921" i="3"/>
  <c r="AL919" i="3"/>
  <c r="AJ918" i="3"/>
  <c r="AK918" i="3" s="1"/>
  <c r="AL918" i="3" s="1"/>
  <c r="R916" i="3"/>
  <c r="G916" i="3"/>
  <c r="H916" i="3" s="1"/>
  <c r="AA924" i="3"/>
  <c r="AB924" i="3" s="1"/>
  <c r="AC924" i="3" s="1"/>
  <c r="AB927" i="3"/>
  <c r="N927" i="3" l="1"/>
  <c r="M924" i="3"/>
  <c r="N924" i="3" s="1"/>
  <c r="O924" i="3" s="1"/>
  <c r="A924" i="3" s="1"/>
  <c r="B924" i="3" s="1"/>
  <c r="AH929" i="3"/>
  <c r="AG926" i="3"/>
  <c r="Y923" i="3"/>
  <c r="V925" i="3"/>
  <c r="AI923" i="3"/>
  <c r="AC923" i="3"/>
  <c r="W920" i="3"/>
  <c r="X920" i="3" s="1"/>
  <c r="Z920" i="3" s="1"/>
  <c r="X923" i="3"/>
  <c r="T923" i="3"/>
  <c r="U921" i="3"/>
  <c r="C921" i="3" s="1"/>
  <c r="D921" i="3" s="1"/>
  <c r="S920" i="3"/>
  <c r="T920" i="3" s="1"/>
  <c r="I925" i="3"/>
  <c r="K926" i="3" s="1"/>
  <c r="L923" i="3"/>
  <c r="E923" i="3" s="1"/>
  <c r="F923" i="3" s="1"/>
  <c r="L924" i="3"/>
  <c r="AH924" i="3"/>
  <c r="AI924" i="3" s="1"/>
  <c r="U918" i="3"/>
  <c r="C918" i="3"/>
  <c r="D918" i="3" s="1"/>
  <c r="P920" i="3"/>
  <c r="Q920" i="3" s="1"/>
  <c r="Q923" i="3"/>
  <c r="R921" i="3"/>
  <c r="G921" i="3" s="1"/>
  <c r="H921" i="3" s="1"/>
  <c r="K931" i="3"/>
  <c r="J928" i="3"/>
  <c r="R918" i="3"/>
  <c r="G918" i="3"/>
  <c r="H918" i="3" s="1"/>
  <c r="AA926" i="3"/>
  <c r="AB926" i="3" s="1"/>
  <c r="AC926" i="3" s="1"/>
  <c r="AB929" i="3"/>
  <c r="AL921" i="3"/>
  <c r="AJ920" i="3"/>
  <c r="AK920" i="3" s="1"/>
  <c r="AL920" i="3" s="1"/>
  <c r="AK923" i="3"/>
  <c r="AD924" i="3"/>
  <c r="AE924" i="3" s="1"/>
  <c r="AF924" i="3" s="1"/>
  <c r="AF925" i="3"/>
  <c r="AE927" i="3"/>
  <c r="E926" i="3" l="1"/>
  <c r="F926" i="3" s="1"/>
  <c r="L926" i="3"/>
  <c r="O925" i="3"/>
  <c r="A925" i="3" s="1"/>
  <c r="B925" i="3" s="1"/>
  <c r="S922" i="3"/>
  <c r="T922" i="3" s="1"/>
  <c r="T925" i="3"/>
  <c r="U923" i="3"/>
  <c r="C923" i="3" s="1"/>
  <c r="D923" i="3" s="1"/>
  <c r="I927" i="3"/>
  <c r="L925" i="3"/>
  <c r="E925" i="3" s="1"/>
  <c r="F925" i="3" s="1"/>
  <c r="W922" i="3"/>
  <c r="X922" i="3" s="1"/>
  <c r="Z922" i="3" s="1"/>
  <c r="X925" i="3"/>
  <c r="M926" i="3"/>
  <c r="N926" i="3" s="1"/>
  <c r="O926" i="3" s="1"/>
  <c r="A926" i="3" s="1"/>
  <c r="B926" i="3" s="1"/>
  <c r="N929" i="3"/>
  <c r="Z923" i="3"/>
  <c r="AH926" i="3"/>
  <c r="AI926" i="3" s="1"/>
  <c r="C920" i="3"/>
  <c r="D920" i="3" s="1"/>
  <c r="U920" i="3"/>
  <c r="V927" i="3"/>
  <c r="Y925" i="3"/>
  <c r="AC925" i="3"/>
  <c r="AI925" i="3"/>
  <c r="Z925" i="3"/>
  <c r="AG928" i="3"/>
  <c r="AH931" i="3"/>
  <c r="Q925" i="3"/>
  <c r="R923" i="3"/>
  <c r="G923" i="3" s="1"/>
  <c r="H923" i="3" s="1"/>
  <c r="P922" i="3"/>
  <c r="Q922" i="3" s="1"/>
  <c r="AD926" i="3"/>
  <c r="AE926" i="3" s="1"/>
  <c r="AF926" i="3" s="1"/>
  <c r="AE929" i="3"/>
  <c r="AB931" i="3"/>
  <c r="AA928" i="3"/>
  <c r="AK925" i="3"/>
  <c r="AL923" i="3"/>
  <c r="AJ922" i="3"/>
  <c r="AK922" i="3" s="1"/>
  <c r="AL922" i="3" s="1"/>
  <c r="K933" i="3"/>
  <c r="J930" i="3"/>
  <c r="G920" i="3"/>
  <c r="H920" i="3" s="1"/>
  <c r="R920" i="3"/>
  <c r="AB928" i="3" l="1"/>
  <c r="AC928" i="3" s="1"/>
  <c r="V929" i="3"/>
  <c r="Y927" i="3"/>
  <c r="AC927" i="3"/>
  <c r="AI927" i="3"/>
  <c r="I929" i="3"/>
  <c r="O929" i="3" s="1"/>
  <c r="A929" i="3" s="1"/>
  <c r="B929" i="3" s="1"/>
  <c r="L927" i="3"/>
  <c r="E927" i="3" s="1"/>
  <c r="F927" i="3" s="1"/>
  <c r="U922" i="3"/>
  <c r="C922" i="3"/>
  <c r="D922" i="3" s="1"/>
  <c r="M928" i="3"/>
  <c r="N928" i="3" s="1"/>
  <c r="O928" i="3" s="1"/>
  <c r="A928" i="3" s="1"/>
  <c r="B928" i="3" s="1"/>
  <c r="N931" i="3"/>
  <c r="S924" i="3"/>
  <c r="T924" i="3" s="1"/>
  <c r="U925" i="3"/>
  <c r="C925" i="3" s="1"/>
  <c r="D925" i="3" s="1"/>
  <c r="T927" i="3"/>
  <c r="AG930" i="3"/>
  <c r="AH930" i="3" s="1"/>
  <c r="AI930" i="3" s="1"/>
  <c r="AH933" i="3"/>
  <c r="X927" i="3"/>
  <c r="W924" i="3"/>
  <c r="X924" i="3" s="1"/>
  <c r="Z924" i="3" s="1"/>
  <c r="AH928" i="3"/>
  <c r="AI928" i="3" s="1"/>
  <c r="O927" i="3"/>
  <c r="A927" i="3" s="1"/>
  <c r="B927" i="3" s="1"/>
  <c r="AF927" i="3"/>
  <c r="K928" i="3"/>
  <c r="J932" i="3"/>
  <c r="K935" i="3"/>
  <c r="AD928" i="3"/>
  <c r="AE928" i="3" s="1"/>
  <c r="AF928" i="3" s="1"/>
  <c r="AF929" i="3"/>
  <c r="AE931" i="3"/>
  <c r="R925" i="3"/>
  <c r="G925" i="3" s="1"/>
  <c r="H925" i="3" s="1"/>
  <c r="Q927" i="3"/>
  <c r="P924" i="3"/>
  <c r="Q924" i="3" s="1"/>
  <c r="AL925" i="3"/>
  <c r="AJ924" i="3"/>
  <c r="AK924" i="3" s="1"/>
  <c r="AL924" i="3" s="1"/>
  <c r="AK927" i="3"/>
  <c r="AA930" i="3"/>
  <c r="AB933" i="3"/>
  <c r="R922" i="3"/>
  <c r="G922" i="3"/>
  <c r="H922" i="3" s="1"/>
  <c r="M930" i="3" l="1"/>
  <c r="N930" i="3" s="1"/>
  <c r="O930" i="3" s="1"/>
  <c r="A930" i="3" s="1"/>
  <c r="B930" i="3" s="1"/>
  <c r="N933" i="3"/>
  <c r="E928" i="3"/>
  <c r="F928" i="3" s="1"/>
  <c r="L928" i="3"/>
  <c r="AH935" i="3"/>
  <c r="AG932" i="3"/>
  <c r="U924" i="3"/>
  <c r="C924" i="3"/>
  <c r="D924" i="3" s="1"/>
  <c r="V931" i="3"/>
  <c r="Y929" i="3"/>
  <c r="AI929" i="3"/>
  <c r="AC929" i="3"/>
  <c r="I931" i="3"/>
  <c r="K932" i="3" s="1"/>
  <c r="L929" i="3"/>
  <c r="E929" i="3" s="1"/>
  <c r="F929" i="3" s="1"/>
  <c r="W926" i="3"/>
  <c r="X926" i="3" s="1"/>
  <c r="Z926" i="3" s="1"/>
  <c r="X929" i="3"/>
  <c r="T929" i="3"/>
  <c r="S926" i="3"/>
  <c r="T926" i="3" s="1"/>
  <c r="U927" i="3"/>
  <c r="C927" i="3" s="1"/>
  <c r="D927" i="3" s="1"/>
  <c r="AB930" i="3"/>
  <c r="AC930" i="3" s="1"/>
  <c r="K930" i="3"/>
  <c r="Z927" i="3"/>
  <c r="AB935" i="3"/>
  <c r="AA932" i="3"/>
  <c r="AB932" i="3" s="1"/>
  <c r="AC932" i="3" s="1"/>
  <c r="G924" i="3"/>
  <c r="H924" i="3" s="1"/>
  <c r="R924" i="3"/>
  <c r="AF931" i="3"/>
  <c r="AD930" i="3"/>
  <c r="AE930" i="3" s="1"/>
  <c r="AF930" i="3" s="1"/>
  <c r="AE933" i="3"/>
  <c r="K937" i="3"/>
  <c r="J934" i="3"/>
  <c r="AK929" i="3"/>
  <c r="AJ926" i="3"/>
  <c r="AK926" i="3" s="1"/>
  <c r="AL926" i="3" s="1"/>
  <c r="AL927" i="3"/>
  <c r="P926" i="3"/>
  <c r="Q926" i="3" s="1"/>
  <c r="R927" i="3"/>
  <c r="G927" i="3" s="1"/>
  <c r="H927" i="3" s="1"/>
  <c r="Q929" i="3"/>
  <c r="O931" i="3" l="1"/>
  <c r="A931" i="3" s="1"/>
  <c r="B931" i="3" s="1"/>
  <c r="L932" i="3"/>
  <c r="E932" i="3"/>
  <c r="F932" i="3" s="1"/>
  <c r="L930" i="3"/>
  <c r="E930" i="3"/>
  <c r="F930" i="3" s="1"/>
  <c r="AH937" i="3"/>
  <c r="AG934" i="3"/>
  <c r="X931" i="3"/>
  <c r="Z931" i="3" s="1"/>
  <c r="W928" i="3"/>
  <c r="X928" i="3" s="1"/>
  <c r="Z928" i="3" s="1"/>
  <c r="V933" i="3"/>
  <c r="AF933" i="3" s="1"/>
  <c r="Y931" i="3"/>
  <c r="AC931" i="3"/>
  <c r="AI931" i="3"/>
  <c r="N935" i="3"/>
  <c r="M932" i="3"/>
  <c r="N932" i="3" s="1"/>
  <c r="O932" i="3" s="1"/>
  <c r="A932" i="3" s="1"/>
  <c r="B932" i="3" s="1"/>
  <c r="Z929" i="3"/>
  <c r="AH932" i="3"/>
  <c r="AI932" i="3" s="1"/>
  <c r="U926" i="3"/>
  <c r="C926" i="3"/>
  <c r="D926" i="3" s="1"/>
  <c r="S928" i="3"/>
  <c r="T928" i="3" s="1"/>
  <c r="U929" i="3"/>
  <c r="C929" i="3" s="1"/>
  <c r="D929" i="3" s="1"/>
  <c r="T931" i="3"/>
  <c r="I933" i="3"/>
  <c r="K934" i="3" s="1"/>
  <c r="L931" i="3"/>
  <c r="E931" i="3" s="1"/>
  <c r="F931" i="3" s="1"/>
  <c r="AL929" i="3"/>
  <c r="AK931" i="3"/>
  <c r="AJ928" i="3"/>
  <c r="AK928" i="3" s="1"/>
  <c r="AL928" i="3" s="1"/>
  <c r="R926" i="3"/>
  <c r="G926" i="3"/>
  <c r="H926" i="3" s="1"/>
  <c r="AE935" i="3"/>
  <c r="AD932" i="3"/>
  <c r="AE932" i="3" s="1"/>
  <c r="AF932" i="3" s="1"/>
  <c r="J936" i="3"/>
  <c r="K939" i="3"/>
  <c r="AB937" i="3"/>
  <c r="AA934" i="3"/>
  <c r="P928" i="3"/>
  <c r="Q928" i="3" s="1"/>
  <c r="R929" i="3"/>
  <c r="G929" i="3" s="1"/>
  <c r="H929" i="3" s="1"/>
  <c r="Q931" i="3"/>
  <c r="E934" i="3" l="1"/>
  <c r="F934" i="3" s="1"/>
  <c r="L934" i="3"/>
  <c r="O933" i="3"/>
  <c r="A933" i="3" s="1"/>
  <c r="B933" i="3" s="1"/>
  <c r="Y933" i="3"/>
  <c r="V935" i="3"/>
  <c r="AI933" i="3"/>
  <c r="AC933" i="3"/>
  <c r="AG936" i="3"/>
  <c r="AH939" i="3"/>
  <c r="M934" i="3"/>
  <c r="N934" i="3" s="1"/>
  <c r="O934" i="3" s="1"/>
  <c r="A934" i="3" s="1"/>
  <c r="B934" i="3" s="1"/>
  <c r="N937" i="3"/>
  <c r="T933" i="3"/>
  <c r="U931" i="3"/>
  <c r="C931" i="3" s="1"/>
  <c r="D931" i="3" s="1"/>
  <c r="S930" i="3"/>
  <c r="T930" i="3" s="1"/>
  <c r="X933" i="3"/>
  <c r="W930" i="3"/>
  <c r="X930" i="3" s="1"/>
  <c r="Z930" i="3" s="1"/>
  <c r="I935" i="3"/>
  <c r="O935" i="3" s="1"/>
  <c r="A935" i="3" s="1"/>
  <c r="B935" i="3" s="1"/>
  <c r="L933" i="3"/>
  <c r="E933" i="3" s="1"/>
  <c r="F933" i="3" s="1"/>
  <c r="AB934" i="3"/>
  <c r="AC934" i="3" s="1"/>
  <c r="AH934" i="3"/>
  <c r="AI934" i="3" s="1"/>
  <c r="K936" i="3"/>
  <c r="E936" i="3" s="1"/>
  <c r="F936" i="3" s="1"/>
  <c r="U928" i="3"/>
  <c r="C928" i="3"/>
  <c r="D928" i="3" s="1"/>
  <c r="G928" i="3"/>
  <c r="H928" i="3" s="1"/>
  <c r="R928" i="3"/>
  <c r="AD934" i="3"/>
  <c r="AE934" i="3" s="1"/>
  <c r="AF934" i="3" s="1"/>
  <c r="AE937" i="3"/>
  <c r="AK933" i="3"/>
  <c r="AJ930" i="3"/>
  <c r="AK930" i="3" s="1"/>
  <c r="AL930" i="3" s="1"/>
  <c r="AL931" i="3"/>
  <c r="AB939" i="3"/>
  <c r="AA936" i="3"/>
  <c r="AB936" i="3" s="1"/>
  <c r="AC936" i="3" s="1"/>
  <c r="Q933" i="3"/>
  <c r="R931" i="3"/>
  <c r="G931" i="3" s="1"/>
  <c r="H931" i="3" s="1"/>
  <c r="P930" i="3"/>
  <c r="Q930" i="3" s="1"/>
  <c r="J938" i="3"/>
  <c r="K941" i="3"/>
  <c r="L936" i="3" l="1"/>
  <c r="U930" i="3"/>
  <c r="C930" i="3"/>
  <c r="D930" i="3" s="1"/>
  <c r="Y935" i="3"/>
  <c r="V937" i="3"/>
  <c r="AI935" i="3"/>
  <c r="AC935" i="3"/>
  <c r="I937" i="3"/>
  <c r="L935" i="3"/>
  <c r="E935" i="3" s="1"/>
  <c r="F935" i="3" s="1"/>
  <c r="AH936" i="3"/>
  <c r="AI936" i="3" s="1"/>
  <c r="W932" i="3"/>
  <c r="X932" i="3" s="1"/>
  <c r="Z932" i="3" s="1"/>
  <c r="X935" i="3"/>
  <c r="N939" i="3"/>
  <c r="M936" i="3"/>
  <c r="N936" i="3" s="1"/>
  <c r="O936" i="3" s="1"/>
  <c r="A936" i="3" s="1"/>
  <c r="B936" i="3" s="1"/>
  <c r="U933" i="3"/>
  <c r="C933" i="3" s="1"/>
  <c r="D933" i="3" s="1"/>
  <c r="S932" i="3"/>
  <c r="T932" i="3" s="1"/>
  <c r="T935" i="3"/>
  <c r="AG938" i="3"/>
  <c r="AH941" i="3"/>
  <c r="AF935" i="3"/>
  <c r="Z933" i="3"/>
  <c r="K943" i="3"/>
  <c r="J940" i="3"/>
  <c r="AB941" i="3"/>
  <c r="AA938" i="3"/>
  <c r="AE939" i="3"/>
  <c r="AD936" i="3"/>
  <c r="AE936" i="3" s="1"/>
  <c r="AF936" i="3" s="1"/>
  <c r="P932" i="3"/>
  <c r="Q932" i="3" s="1"/>
  <c r="R933" i="3"/>
  <c r="G933" i="3" s="1"/>
  <c r="H933" i="3" s="1"/>
  <c r="Q935" i="3"/>
  <c r="G930" i="3"/>
  <c r="H930" i="3" s="1"/>
  <c r="R930" i="3"/>
  <c r="AL933" i="3"/>
  <c r="AJ932" i="3"/>
  <c r="AK932" i="3" s="1"/>
  <c r="AL932" i="3" s="1"/>
  <c r="AK935" i="3"/>
  <c r="W934" i="3" l="1"/>
  <c r="X934" i="3" s="1"/>
  <c r="Z934" i="3" s="1"/>
  <c r="X937" i="3"/>
  <c r="I939" i="3"/>
  <c r="L937" i="3"/>
  <c r="E937" i="3" s="1"/>
  <c r="F937" i="3" s="1"/>
  <c r="V939" i="3"/>
  <c r="Y937" i="3"/>
  <c r="AC937" i="3"/>
  <c r="AI937" i="3"/>
  <c r="AG940" i="3"/>
  <c r="AH943" i="3"/>
  <c r="U932" i="3"/>
  <c r="C932" i="3"/>
  <c r="D932" i="3" s="1"/>
  <c r="N941" i="3"/>
  <c r="M938" i="3"/>
  <c r="N938" i="3" s="1"/>
  <c r="O938" i="3" s="1"/>
  <c r="A938" i="3" s="1"/>
  <c r="B938" i="3" s="1"/>
  <c r="U935" i="3"/>
  <c r="C935" i="3" s="1"/>
  <c r="D935" i="3" s="1"/>
  <c r="S934" i="3"/>
  <c r="T934" i="3" s="1"/>
  <c r="T937" i="3"/>
  <c r="AB938" i="3"/>
  <c r="AC938" i="3" s="1"/>
  <c r="K940" i="3"/>
  <c r="L940" i="3" s="1"/>
  <c r="K938" i="3"/>
  <c r="AF937" i="3"/>
  <c r="AH938" i="3"/>
  <c r="AI938" i="3" s="1"/>
  <c r="O937" i="3"/>
  <c r="A937" i="3" s="1"/>
  <c r="B937" i="3" s="1"/>
  <c r="Z935" i="3"/>
  <c r="AB943" i="3"/>
  <c r="AA940" i="3"/>
  <c r="J942" i="3"/>
  <c r="K945" i="3"/>
  <c r="AE941" i="3"/>
  <c r="AF939" i="3"/>
  <c r="AD938" i="3"/>
  <c r="AE938" i="3" s="1"/>
  <c r="AF938" i="3" s="1"/>
  <c r="R935" i="3"/>
  <c r="G935" i="3" s="1"/>
  <c r="H935" i="3" s="1"/>
  <c r="Q937" i="3"/>
  <c r="P934" i="3"/>
  <c r="Q934" i="3" s="1"/>
  <c r="G932" i="3"/>
  <c r="H932" i="3" s="1"/>
  <c r="R932" i="3"/>
  <c r="AK937" i="3"/>
  <c r="AL935" i="3"/>
  <c r="AJ934" i="3"/>
  <c r="AK934" i="3" s="1"/>
  <c r="AL934" i="3" s="1"/>
  <c r="E940" i="3" l="1"/>
  <c r="F940" i="3" s="1"/>
  <c r="AB940" i="3"/>
  <c r="AC940" i="3" s="1"/>
  <c r="AH940" i="3"/>
  <c r="AI940" i="3" s="1"/>
  <c r="L938" i="3"/>
  <c r="E938" i="3"/>
  <c r="F938" i="3" s="1"/>
  <c r="M940" i="3"/>
  <c r="N940" i="3" s="1"/>
  <c r="O940" i="3" s="1"/>
  <c r="A940" i="3" s="1"/>
  <c r="B940" i="3" s="1"/>
  <c r="N943" i="3"/>
  <c r="I941" i="3"/>
  <c r="O941" i="3" s="1"/>
  <c r="A941" i="3" s="1"/>
  <c r="B941" i="3" s="1"/>
  <c r="L939" i="3"/>
  <c r="E939" i="3" s="1"/>
  <c r="F939" i="3" s="1"/>
  <c r="U937" i="3"/>
  <c r="C937" i="3" s="1"/>
  <c r="D937" i="3" s="1"/>
  <c r="S936" i="3"/>
  <c r="T936" i="3" s="1"/>
  <c r="T939" i="3"/>
  <c r="AH945" i="3"/>
  <c r="AG942" i="3"/>
  <c r="Y939" i="3"/>
  <c r="V941" i="3"/>
  <c r="AF941" i="3" s="1"/>
  <c r="AC939" i="3"/>
  <c r="AI939" i="3"/>
  <c r="O939" i="3"/>
  <c r="A939" i="3" s="1"/>
  <c r="B939" i="3" s="1"/>
  <c r="X939" i="3"/>
  <c r="W936" i="3"/>
  <c r="X936" i="3" s="1"/>
  <c r="Z936" i="3" s="1"/>
  <c r="U934" i="3"/>
  <c r="C934" i="3"/>
  <c r="D934" i="3" s="1"/>
  <c r="K942" i="3"/>
  <c r="L942" i="3" s="1"/>
  <c r="Z937" i="3"/>
  <c r="J944" i="3"/>
  <c r="K947" i="3"/>
  <c r="R934" i="3"/>
  <c r="G934" i="3"/>
  <c r="H934" i="3" s="1"/>
  <c r="AK939" i="3"/>
  <c r="AL937" i="3"/>
  <c r="AJ936" i="3"/>
  <c r="AK936" i="3" s="1"/>
  <c r="AL936" i="3" s="1"/>
  <c r="AE943" i="3"/>
  <c r="AD940" i="3"/>
  <c r="AE940" i="3" s="1"/>
  <c r="AF940" i="3" s="1"/>
  <c r="P936" i="3"/>
  <c r="Q936" i="3" s="1"/>
  <c r="R937" i="3"/>
  <c r="G937" i="3" s="1"/>
  <c r="H937" i="3" s="1"/>
  <c r="Q939" i="3"/>
  <c r="AA942" i="3"/>
  <c r="AB945" i="3"/>
  <c r="AB942" i="3" l="1"/>
  <c r="AC942" i="3" s="1"/>
  <c r="AH942" i="3"/>
  <c r="AI942" i="3" s="1"/>
  <c r="X941" i="3"/>
  <c r="Z941" i="3" s="1"/>
  <c r="W938" i="3"/>
  <c r="X938" i="3" s="1"/>
  <c r="Z938" i="3" s="1"/>
  <c r="C936" i="3"/>
  <c r="D936" i="3" s="1"/>
  <c r="U936" i="3"/>
  <c r="N945" i="3"/>
  <c r="M942" i="3"/>
  <c r="N942" i="3" s="1"/>
  <c r="O942" i="3" s="1"/>
  <c r="A942" i="3" s="1"/>
  <c r="B942" i="3" s="1"/>
  <c r="U939" i="3"/>
  <c r="C939" i="3" s="1"/>
  <c r="D939" i="3" s="1"/>
  <c r="S938" i="3"/>
  <c r="T938" i="3" s="1"/>
  <c r="T941" i="3"/>
  <c r="I943" i="3"/>
  <c r="O943" i="3" s="1"/>
  <c r="A943" i="3" s="1"/>
  <c r="B943" i="3" s="1"/>
  <c r="L941" i="3"/>
  <c r="E941" i="3" s="1"/>
  <c r="F941" i="3" s="1"/>
  <c r="V943" i="3"/>
  <c r="Y941" i="3"/>
  <c r="AI941" i="3"/>
  <c r="AC941" i="3"/>
  <c r="AH947" i="3"/>
  <c r="AG944" i="3"/>
  <c r="E942" i="3"/>
  <c r="F942" i="3" s="1"/>
  <c r="Z939" i="3"/>
  <c r="AK941" i="3"/>
  <c r="AL939" i="3"/>
  <c r="AJ938" i="3"/>
  <c r="AK938" i="3" s="1"/>
  <c r="AL938" i="3" s="1"/>
  <c r="G936" i="3"/>
  <c r="H936" i="3" s="1"/>
  <c r="R936" i="3"/>
  <c r="J946" i="3"/>
  <c r="K949" i="3"/>
  <c r="AA944" i="3"/>
  <c r="AB947" i="3"/>
  <c r="AE945" i="3"/>
  <c r="AD942" i="3"/>
  <c r="AE942" i="3" s="1"/>
  <c r="AF942" i="3" s="1"/>
  <c r="AF943" i="3"/>
  <c r="P938" i="3"/>
  <c r="Q938" i="3" s="1"/>
  <c r="R939" i="3"/>
  <c r="G939" i="3" s="1"/>
  <c r="H939" i="3" s="1"/>
  <c r="Q941" i="3"/>
  <c r="K944" i="3" l="1"/>
  <c r="E944" i="3" s="1"/>
  <c r="F944" i="3" s="1"/>
  <c r="V945" i="3"/>
  <c r="Y943" i="3"/>
  <c r="AI943" i="3"/>
  <c r="AC943" i="3"/>
  <c r="C938" i="3"/>
  <c r="D938" i="3" s="1"/>
  <c r="U938" i="3"/>
  <c r="M944" i="3"/>
  <c r="N944" i="3" s="1"/>
  <c r="O944" i="3" s="1"/>
  <c r="A944" i="3" s="1"/>
  <c r="B944" i="3" s="1"/>
  <c r="N947" i="3"/>
  <c r="X943" i="3"/>
  <c r="W940" i="3"/>
  <c r="X940" i="3" s="1"/>
  <c r="Z940" i="3" s="1"/>
  <c r="AG946" i="3"/>
  <c r="AH949" i="3"/>
  <c r="S940" i="3"/>
  <c r="T940" i="3" s="1"/>
  <c r="U941" i="3"/>
  <c r="C941" i="3" s="1"/>
  <c r="D941" i="3" s="1"/>
  <c r="T943" i="3"/>
  <c r="I945" i="3"/>
  <c r="O945" i="3" s="1"/>
  <c r="A945" i="3" s="1"/>
  <c r="B945" i="3" s="1"/>
  <c r="L943" i="3"/>
  <c r="E943" i="3" s="1"/>
  <c r="F943" i="3" s="1"/>
  <c r="AB944" i="3"/>
  <c r="AC944" i="3" s="1"/>
  <c r="AH944" i="3"/>
  <c r="AI944" i="3" s="1"/>
  <c r="Q943" i="3"/>
  <c r="R941" i="3"/>
  <c r="G941" i="3" s="1"/>
  <c r="H941" i="3" s="1"/>
  <c r="P940" i="3"/>
  <c r="Q940" i="3" s="1"/>
  <c r="AL941" i="3"/>
  <c r="AJ940" i="3"/>
  <c r="AK940" i="3" s="1"/>
  <c r="AL940" i="3" s="1"/>
  <c r="AK943" i="3"/>
  <c r="AB949" i="3"/>
  <c r="AA946" i="3"/>
  <c r="J948" i="3"/>
  <c r="K951" i="3"/>
  <c r="G938" i="3"/>
  <c r="H938" i="3" s="1"/>
  <c r="R938" i="3"/>
  <c r="AD944" i="3"/>
  <c r="AE944" i="3" s="1"/>
  <c r="AF944" i="3" s="1"/>
  <c r="AE947" i="3"/>
  <c r="L944" i="3" l="1"/>
  <c r="AH946" i="3"/>
  <c r="AI946" i="3" s="1"/>
  <c r="K946" i="3"/>
  <c r="L946" i="3" s="1"/>
  <c r="U940" i="3"/>
  <c r="C940" i="3"/>
  <c r="D940" i="3" s="1"/>
  <c r="M946" i="3"/>
  <c r="N946" i="3" s="1"/>
  <c r="O946" i="3" s="1"/>
  <c r="A946" i="3" s="1"/>
  <c r="B946" i="3" s="1"/>
  <c r="N949" i="3"/>
  <c r="V947" i="3"/>
  <c r="Y945" i="3"/>
  <c r="AI945" i="3"/>
  <c r="AC945" i="3"/>
  <c r="T945" i="3"/>
  <c r="U943" i="3"/>
  <c r="C943" i="3" s="1"/>
  <c r="D943" i="3" s="1"/>
  <c r="S942" i="3"/>
  <c r="T942" i="3" s="1"/>
  <c r="I947" i="3"/>
  <c r="L945" i="3"/>
  <c r="E945" i="3" s="1"/>
  <c r="F945" i="3" s="1"/>
  <c r="AH951" i="3"/>
  <c r="AG948" i="3"/>
  <c r="W942" i="3"/>
  <c r="X942" i="3" s="1"/>
  <c r="Z942" i="3" s="1"/>
  <c r="X945" i="3"/>
  <c r="Z945" i="3" s="1"/>
  <c r="AF945" i="3"/>
  <c r="AB946" i="3"/>
  <c r="AC946" i="3" s="1"/>
  <c r="Z943" i="3"/>
  <c r="K953" i="3"/>
  <c r="J950" i="3"/>
  <c r="AL943" i="3"/>
  <c r="AK945" i="3"/>
  <c r="AJ942" i="3"/>
  <c r="AK942" i="3" s="1"/>
  <c r="AL942" i="3" s="1"/>
  <c r="R940" i="3"/>
  <c r="G940" i="3"/>
  <c r="H940" i="3" s="1"/>
  <c r="AB951" i="3"/>
  <c r="AA948" i="3"/>
  <c r="AB948" i="3" s="1"/>
  <c r="AC948" i="3" s="1"/>
  <c r="R943" i="3"/>
  <c r="G943" i="3" s="1"/>
  <c r="H943" i="3" s="1"/>
  <c r="Q945" i="3"/>
  <c r="P942" i="3"/>
  <c r="Q942" i="3" s="1"/>
  <c r="AE949" i="3"/>
  <c r="AD946" i="3"/>
  <c r="AE946" i="3" s="1"/>
  <c r="AF946" i="3" s="1"/>
  <c r="E946" i="3" l="1"/>
  <c r="F946" i="3" s="1"/>
  <c r="AH948" i="3"/>
  <c r="AI948" i="3" s="1"/>
  <c r="AG950" i="3"/>
  <c r="AH953" i="3"/>
  <c r="I949" i="3"/>
  <c r="L947" i="3"/>
  <c r="E947" i="3" s="1"/>
  <c r="F947" i="3" s="1"/>
  <c r="V949" i="3"/>
  <c r="AF949" i="3" s="1"/>
  <c r="Y947" i="3"/>
  <c r="AC947" i="3"/>
  <c r="AI947" i="3"/>
  <c r="T947" i="3"/>
  <c r="U945" i="3"/>
  <c r="C945" i="3" s="1"/>
  <c r="D945" i="3" s="1"/>
  <c r="S944" i="3"/>
  <c r="T944" i="3" s="1"/>
  <c r="K950" i="3"/>
  <c r="E950" i="3" s="1"/>
  <c r="F950" i="3" s="1"/>
  <c r="AF947" i="3"/>
  <c r="O947" i="3"/>
  <c r="A947" i="3" s="1"/>
  <c r="B947" i="3" s="1"/>
  <c r="C942" i="3"/>
  <c r="D942" i="3" s="1"/>
  <c r="U942" i="3"/>
  <c r="O949" i="3"/>
  <c r="A949" i="3" s="1"/>
  <c r="B949" i="3" s="1"/>
  <c r="M948" i="3"/>
  <c r="N948" i="3" s="1"/>
  <c r="O948" i="3" s="1"/>
  <c r="A948" i="3" s="1"/>
  <c r="B948" i="3" s="1"/>
  <c r="N951" i="3"/>
  <c r="X947" i="3"/>
  <c r="Z947" i="3" s="1"/>
  <c r="W944" i="3"/>
  <c r="X944" i="3" s="1"/>
  <c r="Z944" i="3" s="1"/>
  <c r="K948" i="3"/>
  <c r="AL945" i="3"/>
  <c r="AK947" i="3"/>
  <c r="AJ944" i="3"/>
  <c r="AK944" i="3" s="1"/>
  <c r="AL944" i="3" s="1"/>
  <c r="K955" i="3"/>
  <c r="J952" i="3"/>
  <c r="L950" i="3"/>
  <c r="AE951" i="3"/>
  <c r="AD948" i="3"/>
  <c r="AE948" i="3" s="1"/>
  <c r="AF948" i="3" s="1"/>
  <c r="Q947" i="3"/>
  <c r="R945" i="3"/>
  <c r="G945" i="3" s="1"/>
  <c r="H945" i="3" s="1"/>
  <c r="P944" i="3"/>
  <c r="Q944" i="3" s="1"/>
  <c r="R942" i="3"/>
  <c r="G942" i="3"/>
  <c r="H942" i="3" s="1"/>
  <c r="AB953" i="3"/>
  <c r="AA950" i="3"/>
  <c r="AB950" i="3" s="1"/>
  <c r="AC950" i="3" s="1"/>
  <c r="U947" i="3" l="1"/>
  <c r="C947" i="3" s="1"/>
  <c r="D947" i="3" s="1"/>
  <c r="S946" i="3"/>
  <c r="T946" i="3" s="1"/>
  <c r="T949" i="3"/>
  <c r="AG952" i="3"/>
  <c r="AH955" i="3"/>
  <c r="E948" i="3"/>
  <c r="F948" i="3" s="1"/>
  <c r="L948" i="3"/>
  <c r="I951" i="3"/>
  <c r="K952" i="3" s="1"/>
  <c r="L952" i="3" s="1"/>
  <c r="L949" i="3"/>
  <c r="E949" i="3" s="1"/>
  <c r="F949" i="3" s="1"/>
  <c r="M950" i="3"/>
  <c r="N950" i="3" s="1"/>
  <c r="O950" i="3" s="1"/>
  <c r="A950" i="3" s="1"/>
  <c r="B950" i="3" s="1"/>
  <c r="N953" i="3"/>
  <c r="U944" i="3"/>
  <c r="C944" i="3"/>
  <c r="D944" i="3" s="1"/>
  <c r="AH950" i="3"/>
  <c r="AI950" i="3" s="1"/>
  <c r="X949" i="3"/>
  <c r="W946" i="3"/>
  <c r="X946" i="3" s="1"/>
  <c r="Z946" i="3" s="1"/>
  <c r="Y949" i="3"/>
  <c r="V951" i="3"/>
  <c r="AF951" i="3" s="1"/>
  <c r="AI949" i="3"/>
  <c r="AC949" i="3"/>
  <c r="AD950" i="3"/>
  <c r="AE950" i="3" s="1"/>
  <c r="AF950" i="3" s="1"/>
  <c r="AE953" i="3"/>
  <c r="R944" i="3"/>
  <c r="G944" i="3"/>
  <c r="H944" i="3" s="1"/>
  <c r="AK949" i="3"/>
  <c r="AL947" i="3"/>
  <c r="AJ946" i="3"/>
  <c r="AK946" i="3" s="1"/>
  <c r="AL946" i="3" s="1"/>
  <c r="AA952" i="3"/>
  <c r="AB955" i="3"/>
  <c r="P946" i="3"/>
  <c r="Q946" i="3" s="1"/>
  <c r="Q949" i="3"/>
  <c r="R947" i="3"/>
  <c r="G947" i="3" s="1"/>
  <c r="H947" i="3" s="1"/>
  <c r="K957" i="3"/>
  <c r="J954" i="3"/>
  <c r="AH952" i="3" l="1"/>
  <c r="AI952" i="3" s="1"/>
  <c r="V953" i="3"/>
  <c r="Y951" i="3"/>
  <c r="AC951" i="3"/>
  <c r="AI951" i="3"/>
  <c r="M952" i="3"/>
  <c r="N952" i="3" s="1"/>
  <c r="O952" i="3" s="1"/>
  <c r="A952" i="3" s="1"/>
  <c r="B952" i="3" s="1"/>
  <c r="N955" i="3"/>
  <c r="I953" i="3"/>
  <c r="K954" i="3" s="1"/>
  <c r="E954" i="3" s="1"/>
  <c r="F954" i="3" s="1"/>
  <c r="L951" i="3"/>
  <c r="E951" i="3" s="1"/>
  <c r="F951" i="3" s="1"/>
  <c r="W948" i="3"/>
  <c r="X948" i="3" s="1"/>
  <c r="Z948" i="3" s="1"/>
  <c r="X951" i="3"/>
  <c r="AG954" i="3"/>
  <c r="AH954" i="3" s="1"/>
  <c r="AI954" i="3" s="1"/>
  <c r="AH957" i="3"/>
  <c r="U946" i="3"/>
  <c r="C946" i="3"/>
  <c r="D946" i="3" s="1"/>
  <c r="U949" i="3"/>
  <c r="C949" i="3" s="1"/>
  <c r="D949" i="3" s="1"/>
  <c r="S948" i="3"/>
  <c r="T948" i="3" s="1"/>
  <c r="T951" i="3"/>
  <c r="E952" i="3"/>
  <c r="F952" i="3" s="1"/>
  <c r="AB952" i="3"/>
  <c r="AC952" i="3" s="1"/>
  <c r="Z949" i="3"/>
  <c r="O951" i="3"/>
  <c r="A951" i="3" s="1"/>
  <c r="B951" i="3" s="1"/>
  <c r="G946" i="3"/>
  <c r="H946" i="3" s="1"/>
  <c r="R946" i="3"/>
  <c r="K959" i="3"/>
  <c r="J956" i="3"/>
  <c r="P948" i="3"/>
  <c r="Q948" i="3" s="1"/>
  <c r="R949" i="3"/>
  <c r="G949" i="3" s="1"/>
  <c r="H949" i="3" s="1"/>
  <c r="Q951" i="3"/>
  <c r="AD952" i="3"/>
  <c r="AE952" i="3" s="1"/>
  <c r="AF952" i="3" s="1"/>
  <c r="AF953" i="3"/>
  <c r="AE955" i="3"/>
  <c r="AA954" i="3"/>
  <c r="AB954" i="3" s="1"/>
  <c r="AC954" i="3" s="1"/>
  <c r="AB957" i="3"/>
  <c r="AJ948" i="3"/>
  <c r="AK948" i="3" s="1"/>
  <c r="AL948" i="3" s="1"/>
  <c r="AL949" i="3"/>
  <c r="AK951" i="3"/>
  <c r="O953" i="3" l="1"/>
  <c r="A953" i="3" s="1"/>
  <c r="B953" i="3" s="1"/>
  <c r="AH959" i="3"/>
  <c r="AG956" i="3"/>
  <c r="U948" i="3"/>
  <c r="C948" i="3"/>
  <c r="D948" i="3" s="1"/>
  <c r="M954" i="3"/>
  <c r="N954" i="3" s="1"/>
  <c r="O954" i="3" s="1"/>
  <c r="A954" i="3" s="1"/>
  <c r="B954" i="3" s="1"/>
  <c r="N957" i="3"/>
  <c r="U951" i="3"/>
  <c r="C951" i="3" s="1"/>
  <c r="D951" i="3" s="1"/>
  <c r="S950" i="3"/>
  <c r="T950" i="3" s="1"/>
  <c r="T953" i="3"/>
  <c r="X953" i="3"/>
  <c r="W950" i="3"/>
  <c r="X950" i="3" s="1"/>
  <c r="Z950" i="3" s="1"/>
  <c r="I955" i="3"/>
  <c r="L953" i="3"/>
  <c r="E953" i="3" s="1"/>
  <c r="F953" i="3" s="1"/>
  <c r="V955" i="3"/>
  <c r="Y953" i="3"/>
  <c r="AI953" i="3"/>
  <c r="AC953" i="3"/>
  <c r="L954" i="3"/>
  <c r="K956" i="3"/>
  <c r="E956" i="3" s="1"/>
  <c r="F956" i="3" s="1"/>
  <c r="Z951" i="3"/>
  <c r="AA956" i="3"/>
  <c r="AB959" i="3"/>
  <c r="AD954" i="3"/>
  <c r="AE954" i="3" s="1"/>
  <c r="AF954" i="3" s="1"/>
  <c r="AE957" i="3"/>
  <c r="R948" i="3"/>
  <c r="G948" i="3"/>
  <c r="H948" i="3" s="1"/>
  <c r="K961" i="3"/>
  <c r="J958" i="3"/>
  <c r="AK953" i="3"/>
  <c r="AL951" i="3"/>
  <c r="AJ950" i="3"/>
  <c r="AK950" i="3" s="1"/>
  <c r="AL950" i="3" s="1"/>
  <c r="Q953" i="3"/>
  <c r="R951" i="3"/>
  <c r="G951" i="3" s="1"/>
  <c r="H951" i="3" s="1"/>
  <c r="P950" i="3"/>
  <c r="Q950" i="3" s="1"/>
  <c r="L956" i="3"/>
  <c r="AB956" i="3" l="1"/>
  <c r="AC956" i="3" s="1"/>
  <c r="Y955" i="3"/>
  <c r="V957" i="3"/>
  <c r="AI955" i="3"/>
  <c r="AC955" i="3"/>
  <c r="W952" i="3"/>
  <c r="X952" i="3" s="1"/>
  <c r="Z952" i="3" s="1"/>
  <c r="X955" i="3"/>
  <c r="O957" i="3"/>
  <c r="A957" i="3" s="1"/>
  <c r="B957" i="3" s="1"/>
  <c r="N959" i="3"/>
  <c r="M956" i="3"/>
  <c r="N956" i="3" s="1"/>
  <c r="O956" i="3" s="1"/>
  <c r="A956" i="3" s="1"/>
  <c r="B956" i="3" s="1"/>
  <c r="I957" i="3"/>
  <c r="L955" i="3"/>
  <c r="E955" i="3" s="1"/>
  <c r="F955" i="3" s="1"/>
  <c r="C950" i="3"/>
  <c r="D950" i="3" s="1"/>
  <c r="U950" i="3"/>
  <c r="AG958" i="3"/>
  <c r="AH961" i="3"/>
  <c r="S952" i="3"/>
  <c r="T952" i="3" s="1"/>
  <c r="T955" i="3"/>
  <c r="U953" i="3"/>
  <c r="C953" i="3" s="1"/>
  <c r="D953" i="3" s="1"/>
  <c r="K958" i="3"/>
  <c r="E958" i="3" s="1"/>
  <c r="F958" i="3" s="1"/>
  <c r="Z953" i="3"/>
  <c r="O955" i="3"/>
  <c r="A955" i="3" s="1"/>
  <c r="B955" i="3" s="1"/>
  <c r="AF955" i="3"/>
  <c r="AH956" i="3"/>
  <c r="AI956" i="3" s="1"/>
  <c r="AK955" i="3"/>
  <c r="AL953" i="3"/>
  <c r="AJ952" i="3"/>
  <c r="AK952" i="3" s="1"/>
  <c r="AL952" i="3" s="1"/>
  <c r="R950" i="3"/>
  <c r="G950" i="3"/>
  <c r="H950" i="3" s="1"/>
  <c r="K963" i="3"/>
  <c r="J960" i="3"/>
  <c r="AE959" i="3"/>
  <c r="AD956" i="3"/>
  <c r="AE956" i="3" s="1"/>
  <c r="AF956" i="3" s="1"/>
  <c r="AB961" i="3"/>
  <c r="AA958" i="3"/>
  <c r="AB958" i="3" s="1"/>
  <c r="AC958" i="3" s="1"/>
  <c r="L958" i="3"/>
  <c r="Q955" i="3"/>
  <c r="P952" i="3"/>
  <c r="Q952" i="3" s="1"/>
  <c r="R953" i="3"/>
  <c r="G953" i="3" s="1"/>
  <c r="H953" i="3" s="1"/>
  <c r="AG960" i="3" l="1"/>
  <c r="AH963" i="3"/>
  <c r="N961" i="3"/>
  <c r="M958" i="3"/>
  <c r="N958" i="3" s="1"/>
  <c r="O958" i="3" s="1"/>
  <c r="A958" i="3" s="1"/>
  <c r="B958" i="3" s="1"/>
  <c r="U952" i="3"/>
  <c r="C952" i="3"/>
  <c r="D952" i="3" s="1"/>
  <c r="V959" i="3"/>
  <c r="Y957" i="3"/>
  <c r="AC957" i="3"/>
  <c r="AI957" i="3"/>
  <c r="S954" i="3"/>
  <c r="T954" i="3" s="1"/>
  <c r="T957" i="3"/>
  <c r="U955" i="3"/>
  <c r="C955" i="3" s="1"/>
  <c r="D955" i="3" s="1"/>
  <c r="I959" i="3"/>
  <c r="K960" i="3" s="1"/>
  <c r="L957" i="3"/>
  <c r="E957" i="3" s="1"/>
  <c r="F957" i="3" s="1"/>
  <c r="X957" i="3"/>
  <c r="Z957" i="3" s="1"/>
  <c r="W954" i="3"/>
  <c r="X954" i="3" s="1"/>
  <c r="Z954" i="3" s="1"/>
  <c r="AF957" i="3"/>
  <c r="AH958" i="3"/>
  <c r="AI958" i="3" s="1"/>
  <c r="Z955" i="3"/>
  <c r="AD958" i="3"/>
  <c r="AE958" i="3" s="1"/>
  <c r="AF958" i="3" s="1"/>
  <c r="AE961" i="3"/>
  <c r="AK957" i="3"/>
  <c r="AL955" i="3"/>
  <c r="AJ954" i="3"/>
  <c r="AK954" i="3" s="1"/>
  <c r="AL954" i="3" s="1"/>
  <c r="G952" i="3"/>
  <c r="H952" i="3" s="1"/>
  <c r="R952" i="3"/>
  <c r="R955" i="3"/>
  <c r="G955" i="3" s="1"/>
  <c r="H955" i="3" s="1"/>
  <c r="P954" i="3"/>
  <c r="Q954" i="3" s="1"/>
  <c r="Q957" i="3"/>
  <c r="AA960" i="3"/>
  <c r="AB963" i="3"/>
  <c r="K965" i="3"/>
  <c r="J962" i="3"/>
  <c r="E960" i="3" l="1"/>
  <c r="F960" i="3" s="1"/>
  <c r="L960" i="3"/>
  <c r="O959" i="3"/>
  <c r="A959" i="3" s="1"/>
  <c r="B959" i="3" s="1"/>
  <c r="I961" i="3"/>
  <c r="L959" i="3"/>
  <c r="E959" i="3" s="1"/>
  <c r="F959" i="3" s="1"/>
  <c r="V961" i="3"/>
  <c r="AF961" i="3" s="1"/>
  <c r="Y959" i="3"/>
  <c r="AI959" i="3"/>
  <c r="AC959" i="3"/>
  <c r="M960" i="3"/>
  <c r="N960" i="3" s="1"/>
  <c r="O960" i="3" s="1"/>
  <c r="A960" i="3" s="1"/>
  <c r="B960" i="3" s="1"/>
  <c r="N963" i="3"/>
  <c r="U954" i="3"/>
  <c r="C954" i="3"/>
  <c r="D954" i="3" s="1"/>
  <c r="W956" i="3"/>
  <c r="X956" i="3" s="1"/>
  <c r="Z956" i="3" s="1"/>
  <c r="X959" i="3"/>
  <c r="U957" i="3"/>
  <c r="C957" i="3" s="1"/>
  <c r="D957" i="3" s="1"/>
  <c r="S956" i="3"/>
  <c r="T956" i="3" s="1"/>
  <c r="T959" i="3"/>
  <c r="AH965" i="3"/>
  <c r="AG962" i="3"/>
  <c r="AH960" i="3"/>
  <c r="AI960" i="3" s="1"/>
  <c r="AF959" i="3"/>
  <c r="AB960" i="3"/>
  <c r="AC960" i="3" s="1"/>
  <c r="J964" i="3"/>
  <c r="K967" i="3"/>
  <c r="P956" i="3"/>
  <c r="Q956" i="3" s="1"/>
  <c r="Q959" i="3"/>
  <c r="R957" i="3"/>
  <c r="G957" i="3" s="1"/>
  <c r="H957" i="3" s="1"/>
  <c r="AL957" i="3"/>
  <c r="AJ956" i="3"/>
  <c r="AK956" i="3" s="1"/>
  <c r="AL956" i="3" s="1"/>
  <c r="AK959" i="3"/>
  <c r="R954" i="3"/>
  <c r="G954" i="3"/>
  <c r="H954" i="3" s="1"/>
  <c r="AD960" i="3"/>
  <c r="AE960" i="3" s="1"/>
  <c r="AF960" i="3" s="1"/>
  <c r="AE963" i="3"/>
  <c r="AA962" i="3"/>
  <c r="AB965" i="3"/>
  <c r="AB962" i="3" l="1"/>
  <c r="AC962" i="3" s="1"/>
  <c r="AH962" i="3"/>
  <c r="AI962" i="3" s="1"/>
  <c r="U956" i="3"/>
  <c r="C956" i="3"/>
  <c r="D956" i="3" s="1"/>
  <c r="T961" i="3"/>
  <c r="S958" i="3"/>
  <c r="T958" i="3" s="1"/>
  <c r="U959" i="3"/>
  <c r="C959" i="3" s="1"/>
  <c r="D959" i="3" s="1"/>
  <c r="N965" i="3"/>
  <c r="M962" i="3"/>
  <c r="N962" i="3" s="1"/>
  <c r="O962" i="3" s="1"/>
  <c r="A962" i="3" s="1"/>
  <c r="B962" i="3" s="1"/>
  <c r="I963" i="3"/>
  <c r="O963" i="3" s="1"/>
  <c r="A963" i="3" s="1"/>
  <c r="B963" i="3" s="1"/>
  <c r="L961" i="3"/>
  <c r="E961" i="3" s="1"/>
  <c r="F961" i="3" s="1"/>
  <c r="AH967" i="3"/>
  <c r="AG964" i="3"/>
  <c r="W958" i="3"/>
  <c r="X958" i="3" s="1"/>
  <c r="Z958" i="3" s="1"/>
  <c r="X961" i="3"/>
  <c r="Z961" i="3" s="1"/>
  <c r="Y961" i="3"/>
  <c r="V963" i="3"/>
  <c r="AF963" i="3" s="1"/>
  <c r="AI961" i="3"/>
  <c r="AC961" i="3"/>
  <c r="O961" i="3"/>
  <c r="A961" i="3" s="1"/>
  <c r="B961" i="3" s="1"/>
  <c r="K962" i="3"/>
  <c r="Z959" i="3"/>
  <c r="AD962" i="3"/>
  <c r="AE962" i="3" s="1"/>
  <c r="AF962" i="3" s="1"/>
  <c r="AE965" i="3"/>
  <c r="R959" i="3"/>
  <c r="G959" i="3" s="1"/>
  <c r="H959" i="3" s="1"/>
  <c r="Q961" i="3"/>
  <c r="P958" i="3"/>
  <c r="Q958" i="3" s="1"/>
  <c r="AB967" i="3"/>
  <c r="AA964" i="3"/>
  <c r="AL959" i="3"/>
  <c r="AK961" i="3"/>
  <c r="AJ958" i="3"/>
  <c r="AK958" i="3" s="1"/>
  <c r="AL958" i="3" s="1"/>
  <c r="K969" i="3"/>
  <c r="J966" i="3"/>
  <c r="G956" i="3"/>
  <c r="H956" i="3" s="1"/>
  <c r="R956" i="3"/>
  <c r="K964" i="3" l="1"/>
  <c r="AH964" i="3"/>
  <c r="AI964" i="3" s="1"/>
  <c r="AB964" i="3"/>
  <c r="AC964" i="3" s="1"/>
  <c r="M964" i="3"/>
  <c r="N964" i="3" s="1"/>
  <c r="O964" i="3" s="1"/>
  <c r="A964" i="3" s="1"/>
  <c r="B964" i="3" s="1"/>
  <c r="N967" i="3"/>
  <c r="L962" i="3"/>
  <c r="E962" i="3"/>
  <c r="F962" i="3" s="1"/>
  <c r="W960" i="3"/>
  <c r="X960" i="3" s="1"/>
  <c r="Z960" i="3" s="1"/>
  <c r="X963" i="3"/>
  <c r="T963" i="3"/>
  <c r="U961" i="3"/>
  <c r="C961" i="3" s="1"/>
  <c r="D961" i="3" s="1"/>
  <c r="S960" i="3"/>
  <c r="T960" i="3" s="1"/>
  <c r="C958" i="3"/>
  <c r="D958" i="3" s="1"/>
  <c r="U958" i="3"/>
  <c r="V965" i="3"/>
  <c r="AF965" i="3" s="1"/>
  <c r="Y963" i="3"/>
  <c r="AC963" i="3"/>
  <c r="AI963" i="3"/>
  <c r="I965" i="3"/>
  <c r="L963" i="3"/>
  <c r="E963" i="3" s="1"/>
  <c r="F963" i="3" s="1"/>
  <c r="AH969" i="3"/>
  <c r="AG966" i="3"/>
  <c r="K971" i="3"/>
  <c r="J968" i="3"/>
  <c r="AE967" i="3"/>
  <c r="AD964" i="3"/>
  <c r="AE964" i="3" s="1"/>
  <c r="AF964" i="3" s="1"/>
  <c r="AB969" i="3"/>
  <c r="AA966" i="3"/>
  <c r="AB966" i="3" s="1"/>
  <c r="AC966" i="3" s="1"/>
  <c r="Q963" i="3"/>
  <c r="P960" i="3"/>
  <c r="Q960" i="3" s="1"/>
  <c r="R961" i="3"/>
  <c r="G961" i="3" s="1"/>
  <c r="H961" i="3" s="1"/>
  <c r="AL961" i="3"/>
  <c r="AK963" i="3"/>
  <c r="AJ960" i="3"/>
  <c r="AK960" i="3" s="1"/>
  <c r="AL960" i="3" s="1"/>
  <c r="R958" i="3"/>
  <c r="G958" i="3"/>
  <c r="H958" i="3" s="1"/>
  <c r="L964" i="3" l="1"/>
  <c r="E964" i="3"/>
  <c r="F964" i="3" s="1"/>
  <c r="AH966" i="3"/>
  <c r="AI966" i="3" s="1"/>
  <c r="I967" i="3"/>
  <c r="K968" i="3" s="1"/>
  <c r="L965" i="3"/>
  <c r="E965" i="3" s="1"/>
  <c r="F965" i="3" s="1"/>
  <c r="U960" i="3"/>
  <c r="C960" i="3"/>
  <c r="D960" i="3" s="1"/>
  <c r="X965" i="3"/>
  <c r="Z965" i="3" s="1"/>
  <c r="W962" i="3"/>
  <c r="X962" i="3" s="1"/>
  <c r="Z962" i="3" s="1"/>
  <c r="M966" i="3"/>
  <c r="N966" i="3" s="1"/>
  <c r="O966" i="3" s="1"/>
  <c r="A966" i="3" s="1"/>
  <c r="B966" i="3" s="1"/>
  <c r="N969" i="3"/>
  <c r="AH971" i="3"/>
  <c r="AG968" i="3"/>
  <c r="S962" i="3"/>
  <c r="T962" i="3" s="1"/>
  <c r="U963" i="3"/>
  <c r="C963" i="3" s="1"/>
  <c r="D963" i="3" s="1"/>
  <c r="T965" i="3"/>
  <c r="V967" i="3"/>
  <c r="Y965" i="3"/>
  <c r="AI965" i="3"/>
  <c r="AC965" i="3"/>
  <c r="K966" i="3"/>
  <c r="Z963" i="3"/>
  <c r="O965" i="3"/>
  <c r="A965" i="3" s="1"/>
  <c r="B965" i="3" s="1"/>
  <c r="AK965" i="3"/>
  <c r="AJ962" i="3"/>
  <c r="AK962" i="3" s="1"/>
  <c r="AL962" i="3" s="1"/>
  <c r="AL963" i="3"/>
  <c r="Q965" i="3"/>
  <c r="P962" i="3"/>
  <c r="Q962" i="3" s="1"/>
  <c r="R963" i="3"/>
  <c r="G963" i="3" s="1"/>
  <c r="H963" i="3" s="1"/>
  <c r="R960" i="3"/>
  <c r="G960" i="3"/>
  <c r="H960" i="3" s="1"/>
  <c r="AB971" i="3"/>
  <c r="AA968" i="3"/>
  <c r="AD966" i="3"/>
  <c r="AE966" i="3" s="1"/>
  <c r="AF966" i="3" s="1"/>
  <c r="AE969" i="3"/>
  <c r="K973" i="3"/>
  <c r="J970" i="3"/>
  <c r="L968" i="3" l="1"/>
  <c r="E968" i="3"/>
  <c r="F968" i="3" s="1"/>
  <c r="O967" i="3"/>
  <c r="A967" i="3" s="1"/>
  <c r="B967" i="3" s="1"/>
  <c r="V969" i="3"/>
  <c r="Y967" i="3"/>
  <c r="AI967" i="3"/>
  <c r="AC967" i="3"/>
  <c r="C962" i="3"/>
  <c r="D962" i="3" s="1"/>
  <c r="U962" i="3"/>
  <c r="M968" i="3"/>
  <c r="N968" i="3" s="1"/>
  <c r="O968" i="3" s="1"/>
  <c r="A968" i="3" s="1"/>
  <c r="B968" i="3" s="1"/>
  <c r="N971" i="3"/>
  <c r="W964" i="3"/>
  <c r="X964" i="3" s="1"/>
  <c r="Z964" i="3" s="1"/>
  <c r="X967" i="3"/>
  <c r="Z967" i="3" s="1"/>
  <c r="I969" i="3"/>
  <c r="O969" i="3" s="1"/>
  <c r="A969" i="3" s="1"/>
  <c r="B969" i="3" s="1"/>
  <c r="L967" i="3"/>
  <c r="E967" i="3" s="1"/>
  <c r="F967" i="3" s="1"/>
  <c r="E966" i="3"/>
  <c r="F966" i="3" s="1"/>
  <c r="L966" i="3"/>
  <c r="T967" i="3"/>
  <c r="U965" i="3"/>
  <c r="C965" i="3" s="1"/>
  <c r="D965" i="3" s="1"/>
  <c r="S964" i="3"/>
  <c r="T964" i="3" s="1"/>
  <c r="AH973" i="3"/>
  <c r="AG970" i="3"/>
  <c r="AH968" i="3"/>
  <c r="AI968" i="3" s="1"/>
  <c r="K970" i="3"/>
  <c r="E970" i="3" s="1"/>
  <c r="F970" i="3" s="1"/>
  <c r="AF967" i="3"/>
  <c r="AB968" i="3"/>
  <c r="AC968" i="3" s="1"/>
  <c r="AE971" i="3"/>
  <c r="AF969" i="3"/>
  <c r="AD968" i="3"/>
  <c r="AE968" i="3" s="1"/>
  <c r="AF968" i="3" s="1"/>
  <c r="AA970" i="3"/>
  <c r="AB973" i="3"/>
  <c r="AJ964" i="3"/>
  <c r="AK964" i="3" s="1"/>
  <c r="AL964" i="3" s="1"/>
  <c r="AK967" i="3"/>
  <c r="AL965" i="3"/>
  <c r="P964" i="3"/>
  <c r="Q964" i="3" s="1"/>
  <c r="R965" i="3"/>
  <c r="G965" i="3" s="1"/>
  <c r="H965" i="3" s="1"/>
  <c r="Q967" i="3"/>
  <c r="K975" i="3"/>
  <c r="J972" i="3"/>
  <c r="G962" i="3"/>
  <c r="H962" i="3" s="1"/>
  <c r="R962" i="3"/>
  <c r="AB970" i="3" l="1"/>
  <c r="AC970" i="3" s="1"/>
  <c r="AH970" i="3"/>
  <c r="AI970" i="3" s="1"/>
  <c r="L970" i="3"/>
  <c r="C964" i="3"/>
  <c r="D964" i="3" s="1"/>
  <c r="U964" i="3"/>
  <c r="AG972" i="3"/>
  <c r="AH975" i="3"/>
  <c r="W966" i="3"/>
  <c r="X966" i="3" s="1"/>
  <c r="Z966" i="3" s="1"/>
  <c r="X969" i="3"/>
  <c r="Z969" i="3" s="1"/>
  <c r="S966" i="3"/>
  <c r="T966" i="3" s="1"/>
  <c r="T969" i="3"/>
  <c r="U967" i="3"/>
  <c r="C967" i="3" s="1"/>
  <c r="D967" i="3" s="1"/>
  <c r="I971" i="3"/>
  <c r="O971" i="3" s="1"/>
  <c r="A971" i="3" s="1"/>
  <c r="B971" i="3" s="1"/>
  <c r="L969" i="3"/>
  <c r="E969" i="3" s="1"/>
  <c r="F969" i="3" s="1"/>
  <c r="N973" i="3"/>
  <c r="M970" i="3"/>
  <c r="N970" i="3" s="1"/>
  <c r="O970" i="3" s="1"/>
  <c r="A970" i="3" s="1"/>
  <c r="B970" i="3" s="1"/>
  <c r="Y969" i="3"/>
  <c r="V971" i="3"/>
  <c r="AF971" i="3" s="1"/>
  <c r="AC969" i="3"/>
  <c r="AI969" i="3"/>
  <c r="G964" i="3"/>
  <c r="H964" i="3" s="1"/>
  <c r="R964" i="3"/>
  <c r="AB975" i="3"/>
  <c r="AA972" i="3"/>
  <c r="AE973" i="3"/>
  <c r="AD970" i="3"/>
  <c r="AE970" i="3" s="1"/>
  <c r="AF970" i="3" s="1"/>
  <c r="J974" i="3"/>
  <c r="K977" i="3"/>
  <c r="R967" i="3"/>
  <c r="G967" i="3" s="1"/>
  <c r="H967" i="3" s="1"/>
  <c r="P966" i="3"/>
  <c r="Q966" i="3" s="1"/>
  <c r="Q969" i="3"/>
  <c r="AK969" i="3"/>
  <c r="AL967" i="3"/>
  <c r="AJ966" i="3"/>
  <c r="AK966" i="3" s="1"/>
  <c r="AL966" i="3" s="1"/>
  <c r="AB972" i="3" l="1"/>
  <c r="AC972" i="3" s="1"/>
  <c r="AH972" i="3"/>
  <c r="AI972" i="3" s="1"/>
  <c r="I973" i="3"/>
  <c r="L971" i="3"/>
  <c r="E971" i="3" s="1"/>
  <c r="F971" i="3" s="1"/>
  <c r="X971" i="3"/>
  <c r="W968" i="3"/>
  <c r="X968" i="3" s="1"/>
  <c r="Z968" i="3" s="1"/>
  <c r="Y971" i="3"/>
  <c r="V973" i="3"/>
  <c r="AF973" i="3" s="1"/>
  <c r="AC971" i="3"/>
  <c r="Z971" i="3"/>
  <c r="AI971" i="3"/>
  <c r="N975" i="3"/>
  <c r="M972" i="3"/>
  <c r="N972" i="3" s="1"/>
  <c r="O972" i="3" s="1"/>
  <c r="A972" i="3" s="1"/>
  <c r="B972" i="3" s="1"/>
  <c r="U969" i="3"/>
  <c r="C969" i="3" s="1"/>
  <c r="D969" i="3" s="1"/>
  <c r="S968" i="3"/>
  <c r="T968" i="3" s="1"/>
  <c r="T971" i="3"/>
  <c r="AG974" i="3"/>
  <c r="AH977" i="3"/>
  <c r="K972" i="3"/>
  <c r="C966" i="3"/>
  <c r="D966" i="3" s="1"/>
  <c r="U966" i="3"/>
  <c r="R969" i="3"/>
  <c r="G969" i="3" s="1"/>
  <c r="H969" i="3" s="1"/>
  <c r="Q971" i="3"/>
  <c r="P968" i="3"/>
  <c r="Q968" i="3" s="1"/>
  <c r="K979" i="3"/>
  <c r="J976" i="3"/>
  <c r="AK971" i="3"/>
  <c r="AL969" i="3"/>
  <c r="AJ968" i="3"/>
  <c r="AK968" i="3" s="1"/>
  <c r="AL968" i="3" s="1"/>
  <c r="AE975" i="3"/>
  <c r="AD972" i="3"/>
  <c r="AE972" i="3" s="1"/>
  <c r="AF972" i="3" s="1"/>
  <c r="AB977" i="3"/>
  <c r="AA974" i="3"/>
  <c r="G966" i="3"/>
  <c r="H966" i="3" s="1"/>
  <c r="R966" i="3"/>
  <c r="AB974" i="3" l="1"/>
  <c r="AC974" i="3" s="1"/>
  <c r="AH974" i="3"/>
  <c r="AI974" i="3" s="1"/>
  <c r="I975" i="3"/>
  <c r="K976" i="3" s="1"/>
  <c r="L973" i="3"/>
  <c r="E973" i="3" s="1"/>
  <c r="F973" i="3" s="1"/>
  <c r="AH979" i="3"/>
  <c r="AG976" i="3"/>
  <c r="C968" i="3"/>
  <c r="D968" i="3" s="1"/>
  <c r="U968" i="3"/>
  <c r="M974" i="3"/>
  <c r="N974" i="3" s="1"/>
  <c r="O974" i="3" s="1"/>
  <c r="A974" i="3" s="1"/>
  <c r="B974" i="3" s="1"/>
  <c r="N977" i="3"/>
  <c r="Y973" i="3"/>
  <c r="V975" i="3"/>
  <c r="AF975" i="3" s="1"/>
  <c r="AI973" i="3"/>
  <c r="AC973" i="3"/>
  <c r="L972" i="3"/>
  <c r="E972" i="3"/>
  <c r="F972" i="3" s="1"/>
  <c r="U971" i="3"/>
  <c r="C971" i="3" s="1"/>
  <c r="D971" i="3" s="1"/>
  <c r="S970" i="3"/>
  <c r="T970" i="3" s="1"/>
  <c r="T973" i="3"/>
  <c r="W970" i="3"/>
  <c r="X970" i="3" s="1"/>
  <c r="Z970" i="3" s="1"/>
  <c r="X973" i="3"/>
  <c r="K974" i="3"/>
  <c r="O973" i="3"/>
  <c r="A973" i="3" s="1"/>
  <c r="B973" i="3" s="1"/>
  <c r="AE977" i="3"/>
  <c r="AD974" i="3"/>
  <c r="AE974" i="3" s="1"/>
  <c r="AF974" i="3" s="1"/>
  <c r="K981" i="3"/>
  <c r="J978" i="3"/>
  <c r="AJ970" i="3"/>
  <c r="AK970" i="3" s="1"/>
  <c r="AL970" i="3" s="1"/>
  <c r="AK973" i="3"/>
  <c r="AL971" i="3"/>
  <c r="Q973" i="3"/>
  <c r="P970" i="3"/>
  <c r="Q970" i="3" s="1"/>
  <c r="R971" i="3"/>
  <c r="G971" i="3" s="1"/>
  <c r="H971" i="3" s="1"/>
  <c r="AB979" i="3"/>
  <c r="AA976" i="3"/>
  <c r="R968" i="3"/>
  <c r="G968" i="3"/>
  <c r="H968" i="3" s="1"/>
  <c r="AB976" i="3" l="1"/>
  <c r="AC976" i="3" s="1"/>
  <c r="AH976" i="3"/>
  <c r="AI976" i="3" s="1"/>
  <c r="L976" i="3"/>
  <c r="E976" i="3"/>
  <c r="F976" i="3" s="1"/>
  <c r="W972" i="3"/>
  <c r="X972" i="3" s="1"/>
  <c r="Z972" i="3" s="1"/>
  <c r="X975" i="3"/>
  <c r="C970" i="3"/>
  <c r="D970" i="3" s="1"/>
  <c r="U970" i="3"/>
  <c r="AG978" i="3"/>
  <c r="AH981" i="3"/>
  <c r="Z973" i="3"/>
  <c r="I977" i="3"/>
  <c r="K978" i="3" s="1"/>
  <c r="L978" i="3" s="1"/>
  <c r="L975" i="3"/>
  <c r="E975" i="3" s="1"/>
  <c r="F975" i="3" s="1"/>
  <c r="M976" i="3"/>
  <c r="N976" i="3" s="1"/>
  <c r="O976" i="3" s="1"/>
  <c r="A976" i="3" s="1"/>
  <c r="B976" i="3" s="1"/>
  <c r="N979" i="3"/>
  <c r="E974" i="3"/>
  <c r="F974" i="3" s="1"/>
  <c r="L974" i="3"/>
  <c r="U973" i="3"/>
  <c r="C973" i="3" s="1"/>
  <c r="D973" i="3" s="1"/>
  <c r="S972" i="3"/>
  <c r="T972" i="3" s="1"/>
  <c r="T975" i="3"/>
  <c r="Y975" i="3"/>
  <c r="V977" i="3"/>
  <c r="AF977" i="3" s="1"/>
  <c r="Z975" i="3"/>
  <c r="AC975" i="3"/>
  <c r="AI975" i="3"/>
  <c r="O975" i="3"/>
  <c r="A975" i="3" s="1"/>
  <c r="B975" i="3" s="1"/>
  <c r="P972" i="3"/>
  <c r="Q972" i="3" s="1"/>
  <c r="R973" i="3"/>
  <c r="G973" i="3" s="1"/>
  <c r="H973" i="3" s="1"/>
  <c r="Q975" i="3"/>
  <c r="G970" i="3"/>
  <c r="H970" i="3" s="1"/>
  <c r="R970" i="3"/>
  <c r="AD976" i="3"/>
  <c r="AE976" i="3" s="1"/>
  <c r="AF976" i="3" s="1"/>
  <c r="AE979" i="3"/>
  <c r="AJ972" i="3"/>
  <c r="AK972" i="3" s="1"/>
  <c r="AL972" i="3" s="1"/>
  <c r="AK975" i="3"/>
  <c r="AL973" i="3"/>
  <c r="K983" i="3"/>
  <c r="J980" i="3"/>
  <c r="AB981" i="3"/>
  <c r="AA978" i="3"/>
  <c r="Y977" i="3" l="1"/>
  <c r="V979" i="3"/>
  <c r="AI977" i="3"/>
  <c r="AC977" i="3"/>
  <c r="U972" i="3"/>
  <c r="C972" i="3"/>
  <c r="D972" i="3" s="1"/>
  <c r="M978" i="3"/>
  <c r="N978" i="3" s="1"/>
  <c r="O978" i="3" s="1"/>
  <c r="A978" i="3" s="1"/>
  <c r="B978" i="3" s="1"/>
  <c r="N981" i="3"/>
  <c r="I979" i="3"/>
  <c r="O979" i="3" s="1"/>
  <c r="A979" i="3" s="1"/>
  <c r="B979" i="3" s="1"/>
  <c r="L977" i="3"/>
  <c r="E977" i="3" s="1"/>
  <c r="F977" i="3" s="1"/>
  <c r="T977" i="3"/>
  <c r="U975" i="3"/>
  <c r="C975" i="3" s="1"/>
  <c r="D975" i="3" s="1"/>
  <c r="S974" i="3"/>
  <c r="T974" i="3" s="1"/>
  <c r="X977" i="3"/>
  <c r="W974" i="3"/>
  <c r="X974" i="3" s="1"/>
  <c r="Z974" i="3" s="1"/>
  <c r="AG980" i="3"/>
  <c r="AH980" i="3" s="1"/>
  <c r="AI980" i="3" s="1"/>
  <c r="AH983" i="3"/>
  <c r="K980" i="3"/>
  <c r="E978" i="3"/>
  <c r="F978" i="3" s="1"/>
  <c r="AH978" i="3"/>
  <c r="AI978" i="3" s="1"/>
  <c r="AB978" i="3"/>
  <c r="AC978" i="3" s="1"/>
  <c r="O977" i="3"/>
  <c r="A977" i="3" s="1"/>
  <c r="B977" i="3" s="1"/>
  <c r="AK977" i="3"/>
  <c r="AL975" i="3"/>
  <c r="AJ974" i="3"/>
  <c r="AK974" i="3" s="1"/>
  <c r="AL974" i="3" s="1"/>
  <c r="R972" i="3"/>
  <c r="G972" i="3"/>
  <c r="H972" i="3" s="1"/>
  <c r="AB983" i="3"/>
  <c r="AA980" i="3"/>
  <c r="J982" i="3"/>
  <c r="K985" i="3"/>
  <c r="AE981" i="3"/>
  <c r="AD978" i="3"/>
  <c r="AE978" i="3" s="1"/>
  <c r="AF978" i="3" s="1"/>
  <c r="Q977" i="3"/>
  <c r="R975" i="3"/>
  <c r="G975" i="3" s="1"/>
  <c r="H975" i="3" s="1"/>
  <c r="P974" i="3"/>
  <c r="Q974" i="3" s="1"/>
  <c r="E980" i="3"/>
  <c r="F980" i="3" s="1"/>
  <c r="L980" i="3"/>
  <c r="X979" i="3" l="1"/>
  <c r="Z979" i="3" s="1"/>
  <c r="W976" i="3"/>
  <c r="X976" i="3" s="1"/>
  <c r="Z976" i="3" s="1"/>
  <c r="S976" i="3"/>
  <c r="T976" i="3" s="1"/>
  <c r="T979" i="3"/>
  <c r="U977" i="3"/>
  <c r="C977" i="3" s="1"/>
  <c r="D977" i="3" s="1"/>
  <c r="M980" i="3"/>
  <c r="N980" i="3" s="1"/>
  <c r="O980" i="3" s="1"/>
  <c r="A980" i="3" s="1"/>
  <c r="B980" i="3" s="1"/>
  <c r="N983" i="3"/>
  <c r="Y979" i="3"/>
  <c r="V981" i="3"/>
  <c r="AI979" i="3"/>
  <c r="AC979" i="3"/>
  <c r="AH985" i="3"/>
  <c r="AG982" i="3"/>
  <c r="AH982" i="3" s="1"/>
  <c r="AI982" i="3" s="1"/>
  <c r="U974" i="3"/>
  <c r="C974" i="3"/>
  <c r="D974" i="3" s="1"/>
  <c r="I981" i="3"/>
  <c r="O981" i="3" s="1"/>
  <c r="A981" i="3" s="1"/>
  <c r="B981" i="3" s="1"/>
  <c r="L979" i="3"/>
  <c r="E979" i="3" s="1"/>
  <c r="F979" i="3" s="1"/>
  <c r="Z977" i="3"/>
  <c r="AF979" i="3"/>
  <c r="K982" i="3"/>
  <c r="E982" i="3" s="1"/>
  <c r="F982" i="3" s="1"/>
  <c r="AB980" i="3"/>
  <c r="AC980" i="3" s="1"/>
  <c r="G974" i="3"/>
  <c r="H974" i="3" s="1"/>
  <c r="R974" i="3"/>
  <c r="AA982" i="3"/>
  <c r="AB982" i="3" s="1"/>
  <c r="AC982" i="3" s="1"/>
  <c r="AB985" i="3"/>
  <c r="AL977" i="3"/>
  <c r="AJ976" i="3"/>
  <c r="AK976" i="3" s="1"/>
  <c r="AL976" i="3" s="1"/>
  <c r="AK979" i="3"/>
  <c r="K987" i="3"/>
  <c r="J984" i="3"/>
  <c r="Q979" i="3"/>
  <c r="R977" i="3"/>
  <c r="G977" i="3" s="1"/>
  <c r="H977" i="3" s="1"/>
  <c r="P976" i="3"/>
  <c r="Q976" i="3" s="1"/>
  <c r="AE983" i="3"/>
  <c r="AF981" i="3"/>
  <c r="AD980" i="3"/>
  <c r="AE980" i="3" s="1"/>
  <c r="AF980" i="3" s="1"/>
  <c r="L982" i="3" l="1"/>
  <c r="X981" i="3"/>
  <c r="W978" i="3"/>
  <c r="X978" i="3" s="1"/>
  <c r="Z978" i="3" s="1"/>
  <c r="Y981" i="3"/>
  <c r="V983" i="3"/>
  <c r="Z981" i="3"/>
  <c r="AI981" i="3"/>
  <c r="AC981" i="3"/>
  <c r="I983" i="3"/>
  <c r="O983" i="3" s="1"/>
  <c r="A983" i="3" s="1"/>
  <c r="B983" i="3" s="1"/>
  <c r="L981" i="3"/>
  <c r="E981" i="3" s="1"/>
  <c r="F981" i="3" s="1"/>
  <c r="AH987" i="3"/>
  <c r="AG984" i="3"/>
  <c r="U976" i="3"/>
  <c r="C976" i="3"/>
  <c r="D976" i="3" s="1"/>
  <c r="N985" i="3"/>
  <c r="M982" i="3"/>
  <c r="N982" i="3" s="1"/>
  <c r="O982" i="3" s="1"/>
  <c r="A982" i="3" s="1"/>
  <c r="B982" i="3" s="1"/>
  <c r="U979" i="3"/>
  <c r="C979" i="3" s="1"/>
  <c r="D979" i="3" s="1"/>
  <c r="S978" i="3"/>
  <c r="T978" i="3" s="1"/>
  <c r="T981" i="3"/>
  <c r="AB987" i="3"/>
  <c r="AA984" i="3"/>
  <c r="R976" i="3"/>
  <c r="G976" i="3"/>
  <c r="H976" i="3" s="1"/>
  <c r="AK981" i="3"/>
  <c r="AL979" i="3"/>
  <c r="AJ978" i="3"/>
  <c r="AK978" i="3" s="1"/>
  <c r="AL978" i="3" s="1"/>
  <c r="AE985" i="3"/>
  <c r="AF983" i="3"/>
  <c r="AD982" i="3"/>
  <c r="AE982" i="3" s="1"/>
  <c r="AF982" i="3" s="1"/>
  <c r="K989" i="3"/>
  <c r="J986" i="3"/>
  <c r="P978" i="3"/>
  <c r="Q978" i="3" s="1"/>
  <c r="Q981" i="3"/>
  <c r="R979" i="3"/>
  <c r="G979" i="3" s="1"/>
  <c r="H979" i="3" s="1"/>
  <c r="AH984" i="3" l="1"/>
  <c r="AI984" i="3" s="1"/>
  <c r="U981" i="3"/>
  <c r="C981" i="3" s="1"/>
  <c r="D981" i="3" s="1"/>
  <c r="S980" i="3"/>
  <c r="T980" i="3" s="1"/>
  <c r="T983" i="3"/>
  <c r="I985" i="3"/>
  <c r="O985" i="3" s="1"/>
  <c r="A985" i="3" s="1"/>
  <c r="B985" i="3" s="1"/>
  <c r="L983" i="3"/>
  <c r="E983" i="3" s="1"/>
  <c r="F983" i="3" s="1"/>
  <c r="Y983" i="3"/>
  <c r="V985" i="3"/>
  <c r="AF985" i="3" s="1"/>
  <c r="AI983" i="3"/>
  <c r="AC983" i="3"/>
  <c r="X983" i="3"/>
  <c r="Z983" i="3" s="1"/>
  <c r="W980" i="3"/>
  <c r="X980" i="3" s="1"/>
  <c r="Z980" i="3" s="1"/>
  <c r="AH989" i="3"/>
  <c r="AG986" i="3"/>
  <c r="C978" i="3"/>
  <c r="D978" i="3" s="1"/>
  <c r="U978" i="3"/>
  <c r="M984" i="3"/>
  <c r="N984" i="3" s="1"/>
  <c r="O984" i="3" s="1"/>
  <c r="A984" i="3" s="1"/>
  <c r="B984" i="3" s="1"/>
  <c r="N987" i="3"/>
  <c r="K984" i="3"/>
  <c r="K986" i="3"/>
  <c r="E986" i="3" s="1"/>
  <c r="F986" i="3" s="1"/>
  <c r="AB984" i="3"/>
  <c r="AC984" i="3" s="1"/>
  <c r="R978" i="3"/>
  <c r="G978" i="3"/>
  <c r="H978" i="3" s="1"/>
  <c r="AK983" i="3"/>
  <c r="AL981" i="3"/>
  <c r="AJ980" i="3"/>
  <c r="AK980" i="3" s="1"/>
  <c r="AL980" i="3" s="1"/>
  <c r="AB989" i="3"/>
  <c r="AA986" i="3"/>
  <c r="P980" i="3"/>
  <c r="Q980" i="3" s="1"/>
  <c r="Q983" i="3"/>
  <c r="R981" i="3"/>
  <c r="G981" i="3" s="1"/>
  <c r="H981" i="3" s="1"/>
  <c r="AD984" i="3"/>
  <c r="AE984" i="3" s="1"/>
  <c r="AF984" i="3" s="1"/>
  <c r="AE987" i="3"/>
  <c r="J988" i="3"/>
  <c r="K991" i="3"/>
  <c r="AH986" i="3" l="1"/>
  <c r="AI986" i="3" s="1"/>
  <c r="C980" i="3"/>
  <c r="D980" i="3" s="1"/>
  <c r="U980" i="3"/>
  <c r="X985" i="3"/>
  <c r="Z985" i="3" s="1"/>
  <c r="W982" i="3"/>
  <c r="X982" i="3" s="1"/>
  <c r="Z982" i="3" s="1"/>
  <c r="Y985" i="3"/>
  <c r="V987" i="3"/>
  <c r="AF987" i="3" s="1"/>
  <c r="AI985" i="3"/>
  <c r="AC985" i="3"/>
  <c r="S982" i="3"/>
  <c r="T982" i="3" s="1"/>
  <c r="U983" i="3"/>
  <c r="C983" i="3" s="1"/>
  <c r="D983" i="3" s="1"/>
  <c r="T985" i="3"/>
  <c r="N989" i="3"/>
  <c r="M986" i="3"/>
  <c r="N986" i="3" s="1"/>
  <c r="O986" i="3" s="1"/>
  <c r="A986" i="3" s="1"/>
  <c r="B986" i="3" s="1"/>
  <c r="I987" i="3"/>
  <c r="O987" i="3" s="1"/>
  <c r="A987" i="3" s="1"/>
  <c r="B987" i="3" s="1"/>
  <c r="L985" i="3"/>
  <c r="E985" i="3" s="1"/>
  <c r="F985" i="3" s="1"/>
  <c r="L984" i="3"/>
  <c r="E984" i="3"/>
  <c r="F984" i="3" s="1"/>
  <c r="AG988" i="3"/>
  <c r="AH991" i="3"/>
  <c r="AB986" i="3"/>
  <c r="AC986" i="3" s="1"/>
  <c r="L986" i="3"/>
  <c r="K988" i="3"/>
  <c r="L988" i="3" s="1"/>
  <c r="G980" i="3"/>
  <c r="H980" i="3" s="1"/>
  <c r="R980" i="3"/>
  <c r="R983" i="3"/>
  <c r="G983" i="3" s="1"/>
  <c r="H983" i="3" s="1"/>
  <c r="Q985" i="3"/>
  <c r="P982" i="3"/>
  <c r="Q982" i="3" s="1"/>
  <c r="J990" i="3"/>
  <c r="K993" i="3"/>
  <c r="AE989" i="3"/>
  <c r="AD986" i="3"/>
  <c r="AE986" i="3" s="1"/>
  <c r="AF986" i="3" s="1"/>
  <c r="AA988" i="3"/>
  <c r="AB991" i="3"/>
  <c r="AK985" i="3"/>
  <c r="AL983" i="3"/>
  <c r="AJ982" i="3"/>
  <c r="AK982" i="3" s="1"/>
  <c r="AL982" i="3" s="1"/>
  <c r="E988" i="3" l="1"/>
  <c r="F988" i="3" s="1"/>
  <c r="AB988" i="3"/>
  <c r="AC988" i="3" s="1"/>
  <c r="U982" i="3"/>
  <c r="C982" i="3"/>
  <c r="D982" i="3" s="1"/>
  <c r="V989" i="3"/>
  <c r="Y987" i="3"/>
  <c r="AC987" i="3"/>
  <c r="Z987" i="3"/>
  <c r="AI987" i="3"/>
  <c r="W984" i="3"/>
  <c r="X984" i="3" s="1"/>
  <c r="Z984" i="3" s="1"/>
  <c r="X987" i="3"/>
  <c r="AG990" i="3"/>
  <c r="AH993" i="3"/>
  <c r="N991" i="3"/>
  <c r="M988" i="3"/>
  <c r="N988" i="3" s="1"/>
  <c r="O988" i="3" s="1"/>
  <c r="A988" i="3" s="1"/>
  <c r="B988" i="3" s="1"/>
  <c r="I989" i="3"/>
  <c r="O989" i="3" s="1"/>
  <c r="A989" i="3" s="1"/>
  <c r="B989" i="3" s="1"/>
  <c r="L987" i="3"/>
  <c r="E987" i="3" s="1"/>
  <c r="F987" i="3" s="1"/>
  <c r="S984" i="3"/>
  <c r="T984" i="3" s="1"/>
  <c r="T987" i="3"/>
  <c r="U985" i="3"/>
  <c r="C985" i="3" s="1"/>
  <c r="D985" i="3" s="1"/>
  <c r="AH988" i="3"/>
  <c r="AI988" i="3" s="1"/>
  <c r="AB993" i="3"/>
  <c r="AA990" i="3"/>
  <c r="AL985" i="3"/>
  <c r="AJ984" i="3"/>
  <c r="AK984" i="3" s="1"/>
  <c r="AL984" i="3" s="1"/>
  <c r="AK987" i="3"/>
  <c r="AE991" i="3"/>
  <c r="AD988" i="3"/>
  <c r="AE988" i="3" s="1"/>
  <c r="AF988" i="3" s="1"/>
  <c r="J992" i="3"/>
  <c r="K995" i="3"/>
  <c r="Q987" i="3"/>
  <c r="P984" i="3"/>
  <c r="Q984" i="3" s="1"/>
  <c r="R985" i="3"/>
  <c r="G985" i="3" s="1"/>
  <c r="H985" i="3" s="1"/>
  <c r="G982" i="3"/>
  <c r="H982" i="3" s="1"/>
  <c r="R982" i="3"/>
  <c r="AH990" i="3" l="1"/>
  <c r="AI990" i="3" s="1"/>
  <c r="K990" i="3"/>
  <c r="E990" i="3" s="1"/>
  <c r="F990" i="3" s="1"/>
  <c r="M990" i="3"/>
  <c r="N990" i="3" s="1"/>
  <c r="O990" i="3" s="1"/>
  <c r="A990" i="3" s="1"/>
  <c r="B990" i="3" s="1"/>
  <c r="N993" i="3"/>
  <c r="C984" i="3"/>
  <c r="D984" i="3" s="1"/>
  <c r="U984" i="3"/>
  <c r="Y989" i="3"/>
  <c r="V991" i="3"/>
  <c r="AF991" i="3" s="1"/>
  <c r="AC989" i="3"/>
  <c r="AI989" i="3"/>
  <c r="T989" i="3"/>
  <c r="U987" i="3"/>
  <c r="C987" i="3" s="1"/>
  <c r="D987" i="3" s="1"/>
  <c r="S986" i="3"/>
  <c r="T986" i="3" s="1"/>
  <c r="I991" i="3"/>
  <c r="L989" i="3"/>
  <c r="E989" i="3" s="1"/>
  <c r="F989" i="3" s="1"/>
  <c r="AG992" i="3"/>
  <c r="AH995" i="3"/>
  <c r="W986" i="3"/>
  <c r="X986" i="3" s="1"/>
  <c r="Z986" i="3" s="1"/>
  <c r="X989" i="3"/>
  <c r="Z989" i="3" s="1"/>
  <c r="AB990" i="3"/>
  <c r="AC990" i="3" s="1"/>
  <c r="AF989" i="3"/>
  <c r="J994" i="3"/>
  <c r="K997" i="3"/>
  <c r="AD990" i="3"/>
  <c r="AE990" i="3" s="1"/>
  <c r="AF990" i="3" s="1"/>
  <c r="AE993" i="3"/>
  <c r="AA992" i="3"/>
  <c r="AB992" i="3" s="1"/>
  <c r="AC992" i="3" s="1"/>
  <c r="AB995" i="3"/>
  <c r="R987" i="3"/>
  <c r="G987" i="3" s="1"/>
  <c r="H987" i="3" s="1"/>
  <c r="P986" i="3"/>
  <c r="Q986" i="3" s="1"/>
  <c r="Q989" i="3"/>
  <c r="R984" i="3"/>
  <c r="G984" i="3"/>
  <c r="H984" i="3" s="1"/>
  <c r="AK989" i="3"/>
  <c r="AJ986" i="3"/>
  <c r="AK986" i="3" s="1"/>
  <c r="AL986" i="3" s="1"/>
  <c r="AL987" i="3"/>
  <c r="L990" i="3" l="1"/>
  <c r="AH997" i="3"/>
  <c r="AG994" i="3"/>
  <c r="I993" i="3"/>
  <c r="O993" i="3" s="1"/>
  <c r="A993" i="3" s="1"/>
  <c r="B993" i="3" s="1"/>
  <c r="L991" i="3"/>
  <c r="E991" i="3" s="1"/>
  <c r="F991" i="3" s="1"/>
  <c r="M992" i="3"/>
  <c r="N992" i="3" s="1"/>
  <c r="O992" i="3" s="1"/>
  <c r="A992" i="3" s="1"/>
  <c r="B992" i="3" s="1"/>
  <c r="N995" i="3"/>
  <c r="U989" i="3"/>
  <c r="C989" i="3" s="1"/>
  <c r="D989" i="3" s="1"/>
  <c r="T991" i="3"/>
  <c r="S988" i="3"/>
  <c r="T988" i="3" s="1"/>
  <c r="Y991" i="3"/>
  <c r="V993" i="3"/>
  <c r="AC991" i="3"/>
  <c r="AI991" i="3"/>
  <c r="W988" i="3"/>
  <c r="X988" i="3" s="1"/>
  <c r="Z988" i="3" s="1"/>
  <c r="X991" i="3"/>
  <c r="U986" i="3"/>
  <c r="C986" i="3"/>
  <c r="D986" i="3" s="1"/>
  <c r="K994" i="3"/>
  <c r="L994" i="3" s="1"/>
  <c r="O991" i="3"/>
  <c r="A991" i="3" s="1"/>
  <c r="B991" i="3" s="1"/>
  <c r="K992" i="3"/>
  <c r="AH992" i="3"/>
  <c r="AI992" i="3" s="1"/>
  <c r="G986" i="3"/>
  <c r="H986" i="3" s="1"/>
  <c r="R986" i="3"/>
  <c r="K999" i="3"/>
  <c r="J996" i="3"/>
  <c r="AE995" i="3"/>
  <c r="AF993" i="3"/>
  <c r="AD992" i="3"/>
  <c r="AE992" i="3" s="1"/>
  <c r="AF992" i="3" s="1"/>
  <c r="AK991" i="3"/>
  <c r="AL989" i="3"/>
  <c r="AJ988" i="3"/>
  <c r="AK988" i="3" s="1"/>
  <c r="AL988" i="3" s="1"/>
  <c r="R989" i="3"/>
  <c r="G989" i="3" s="1"/>
  <c r="H989" i="3" s="1"/>
  <c r="Q991" i="3"/>
  <c r="P988" i="3"/>
  <c r="Q988" i="3" s="1"/>
  <c r="AA994" i="3"/>
  <c r="AB994" i="3" s="1"/>
  <c r="AC994" i="3" s="1"/>
  <c r="AB997" i="3"/>
  <c r="E994" i="3" l="1"/>
  <c r="F994" i="3" s="1"/>
  <c r="AH994" i="3"/>
  <c r="AI994" i="3" s="1"/>
  <c r="X993" i="3"/>
  <c r="W990" i="3"/>
  <c r="X990" i="3" s="1"/>
  <c r="Z990" i="3" s="1"/>
  <c r="T993" i="3"/>
  <c r="S990" i="3"/>
  <c r="T990" i="3" s="1"/>
  <c r="U991" i="3"/>
  <c r="C991" i="3" s="1"/>
  <c r="D991" i="3" s="1"/>
  <c r="E992" i="3"/>
  <c r="F992" i="3" s="1"/>
  <c r="L992" i="3"/>
  <c r="C988" i="3"/>
  <c r="D988" i="3" s="1"/>
  <c r="U988" i="3"/>
  <c r="V995" i="3"/>
  <c r="AF995" i="3" s="1"/>
  <c r="Y993" i="3"/>
  <c r="AC993" i="3"/>
  <c r="AI993" i="3"/>
  <c r="AG996" i="3"/>
  <c r="AH999" i="3"/>
  <c r="M994" i="3"/>
  <c r="N994" i="3" s="1"/>
  <c r="O994" i="3" s="1"/>
  <c r="A994" i="3" s="1"/>
  <c r="B994" i="3" s="1"/>
  <c r="N997" i="3"/>
  <c r="I995" i="3"/>
  <c r="L993" i="3"/>
  <c r="E993" i="3" s="1"/>
  <c r="F993" i="3" s="1"/>
  <c r="Z991" i="3"/>
  <c r="Q993" i="3"/>
  <c r="P990" i="3"/>
  <c r="Q990" i="3" s="1"/>
  <c r="R991" i="3"/>
  <c r="G991" i="3" s="1"/>
  <c r="H991" i="3" s="1"/>
  <c r="AK993" i="3"/>
  <c r="AL991" i="3"/>
  <c r="AJ990" i="3"/>
  <c r="AK990" i="3" s="1"/>
  <c r="AL990" i="3" s="1"/>
  <c r="AD994" i="3"/>
  <c r="AE994" i="3" s="1"/>
  <c r="AF994" i="3" s="1"/>
  <c r="AE997" i="3"/>
  <c r="R988" i="3"/>
  <c r="G988" i="3"/>
  <c r="H988" i="3" s="1"/>
  <c r="J998" i="3"/>
  <c r="K1001" i="3"/>
  <c r="AB999" i="3"/>
  <c r="AA996" i="3"/>
  <c r="AB996" i="3" l="1"/>
  <c r="AC996" i="3" s="1"/>
  <c r="N999" i="3"/>
  <c r="M996" i="3"/>
  <c r="N996" i="3" s="1"/>
  <c r="O996" i="3" s="1"/>
  <c r="A996" i="3" s="1"/>
  <c r="B996" i="3" s="1"/>
  <c r="I997" i="3"/>
  <c r="O997" i="3" s="1"/>
  <c r="A997" i="3" s="1"/>
  <c r="B997" i="3" s="1"/>
  <c r="L995" i="3"/>
  <c r="E995" i="3" s="1"/>
  <c r="F995" i="3" s="1"/>
  <c r="AH1001" i="3"/>
  <c r="AG998" i="3"/>
  <c r="W992" i="3"/>
  <c r="X992" i="3" s="1"/>
  <c r="Z992" i="3" s="1"/>
  <c r="X995" i="3"/>
  <c r="V997" i="3"/>
  <c r="Y995" i="3"/>
  <c r="AI995" i="3"/>
  <c r="AC995" i="3"/>
  <c r="T995" i="3"/>
  <c r="U993" i="3"/>
  <c r="C993" i="3" s="1"/>
  <c r="D993" i="3" s="1"/>
  <c r="S992" i="3"/>
  <c r="T992" i="3" s="1"/>
  <c r="Z993" i="3"/>
  <c r="K996" i="3"/>
  <c r="O995" i="3"/>
  <c r="A995" i="3" s="1"/>
  <c r="B995" i="3" s="1"/>
  <c r="AH996" i="3"/>
  <c r="AI996" i="3" s="1"/>
  <c r="C990" i="3"/>
  <c r="D990" i="3" s="1"/>
  <c r="U990" i="3"/>
  <c r="AL993" i="3"/>
  <c r="AK995" i="3"/>
  <c r="AJ992" i="3"/>
  <c r="AK992" i="3" s="1"/>
  <c r="AL992" i="3" s="1"/>
  <c r="AD996" i="3"/>
  <c r="AE996" i="3" s="1"/>
  <c r="AF996" i="3" s="1"/>
  <c r="AF997" i="3"/>
  <c r="AE999" i="3"/>
  <c r="Q995" i="3"/>
  <c r="P992" i="3"/>
  <c r="Q992" i="3" s="1"/>
  <c r="R993" i="3"/>
  <c r="G993" i="3" s="1"/>
  <c r="H993" i="3" s="1"/>
  <c r="AB1001" i="3"/>
  <c r="AA998" i="3"/>
  <c r="AB998" i="3" s="1"/>
  <c r="AC998" i="3" s="1"/>
  <c r="K1003" i="3"/>
  <c r="J1000" i="3"/>
  <c r="G990" i="3"/>
  <c r="H990" i="3" s="1"/>
  <c r="R990" i="3"/>
  <c r="K998" i="3" l="1"/>
  <c r="X997" i="3"/>
  <c r="W994" i="3"/>
  <c r="X994" i="3" s="1"/>
  <c r="Z994" i="3" s="1"/>
  <c r="M998" i="3"/>
  <c r="N998" i="3" s="1"/>
  <c r="O998" i="3" s="1"/>
  <c r="A998" i="3" s="1"/>
  <c r="B998" i="3" s="1"/>
  <c r="N1001" i="3"/>
  <c r="V999" i="3"/>
  <c r="AF999" i="3" s="1"/>
  <c r="Y997" i="3"/>
  <c r="Z997" i="3"/>
  <c r="AC997" i="3"/>
  <c r="AI997" i="3"/>
  <c r="L996" i="3"/>
  <c r="E996" i="3"/>
  <c r="F996" i="3" s="1"/>
  <c r="Z995" i="3"/>
  <c r="U992" i="3"/>
  <c r="C992" i="3"/>
  <c r="D992" i="3" s="1"/>
  <c r="AG1000" i="3"/>
  <c r="AH1000" i="3" s="1"/>
  <c r="AI1000" i="3" s="1"/>
  <c r="AH1003" i="3"/>
  <c r="T997" i="3"/>
  <c r="U995" i="3"/>
  <c r="C995" i="3" s="1"/>
  <c r="D995" i="3" s="1"/>
  <c r="S994" i="3"/>
  <c r="T994" i="3" s="1"/>
  <c r="I999" i="3"/>
  <c r="K1000" i="3" s="1"/>
  <c r="L997" i="3"/>
  <c r="E997" i="3" s="1"/>
  <c r="F997" i="3" s="1"/>
  <c r="AH998" i="3"/>
  <c r="AI998" i="3" s="1"/>
  <c r="R992" i="3"/>
  <c r="G992" i="3"/>
  <c r="H992" i="3" s="1"/>
  <c r="AD998" i="3"/>
  <c r="AE998" i="3" s="1"/>
  <c r="AF998" i="3" s="1"/>
  <c r="AE1001" i="3"/>
  <c r="AB1003" i="3"/>
  <c r="AA1000" i="3"/>
  <c r="K1005" i="3"/>
  <c r="J1002" i="3"/>
  <c r="R995" i="3"/>
  <c r="G995" i="3" s="1"/>
  <c r="H995" i="3" s="1"/>
  <c r="Q997" i="3"/>
  <c r="P994" i="3"/>
  <c r="Q994" i="3" s="1"/>
  <c r="AK997" i="3"/>
  <c r="AL995" i="3"/>
  <c r="AJ994" i="3"/>
  <c r="AK994" i="3" s="1"/>
  <c r="AL994" i="3" s="1"/>
  <c r="E998" i="3" l="1"/>
  <c r="F998" i="3" s="1"/>
  <c r="L998" i="3"/>
  <c r="E1000" i="3"/>
  <c r="F1000" i="3" s="1"/>
  <c r="L1000" i="3"/>
  <c r="U994" i="3"/>
  <c r="C994" i="3"/>
  <c r="D994" i="3" s="1"/>
  <c r="T999" i="3"/>
  <c r="U997" i="3"/>
  <c r="C997" i="3" s="1"/>
  <c r="D997" i="3" s="1"/>
  <c r="S996" i="3"/>
  <c r="T996" i="3" s="1"/>
  <c r="M1000" i="3"/>
  <c r="N1000" i="3" s="1"/>
  <c r="O1000" i="3" s="1"/>
  <c r="A1000" i="3" s="1"/>
  <c r="B1000" i="3" s="1"/>
  <c r="N1003" i="3"/>
  <c r="W996" i="3"/>
  <c r="X996" i="3" s="1"/>
  <c r="Z996" i="3" s="1"/>
  <c r="X999" i="3"/>
  <c r="O999" i="3"/>
  <c r="A999" i="3" s="1"/>
  <c r="B999" i="3" s="1"/>
  <c r="Y999" i="3"/>
  <c r="V1001" i="3"/>
  <c r="AF1001" i="3" s="1"/>
  <c r="AC999" i="3"/>
  <c r="AI999" i="3"/>
  <c r="I1001" i="3"/>
  <c r="L999" i="3"/>
  <c r="E999" i="3" s="1"/>
  <c r="F999" i="3" s="1"/>
  <c r="AG1002" i="3"/>
  <c r="AH1005" i="3"/>
  <c r="AB1000" i="3"/>
  <c r="AC1000" i="3" s="1"/>
  <c r="G994" i="3"/>
  <c r="H994" i="3" s="1"/>
  <c r="R994" i="3"/>
  <c r="AB1005" i="3"/>
  <c r="AA1002" i="3"/>
  <c r="AE1003" i="3"/>
  <c r="AD1000" i="3"/>
  <c r="AE1000" i="3" s="1"/>
  <c r="AF1000" i="3" s="1"/>
  <c r="AJ996" i="3"/>
  <c r="AK996" i="3" s="1"/>
  <c r="AL996" i="3" s="1"/>
  <c r="AK999" i="3"/>
  <c r="AL997" i="3"/>
  <c r="P996" i="3"/>
  <c r="Q996" i="3" s="1"/>
  <c r="Q999" i="3"/>
  <c r="R997" i="3"/>
  <c r="G997" i="3" s="1"/>
  <c r="H997" i="3" s="1"/>
  <c r="J1004" i="3"/>
  <c r="K1007" i="3"/>
  <c r="AB1002" i="3" l="1"/>
  <c r="AC1002" i="3" s="1"/>
  <c r="M1002" i="3"/>
  <c r="N1002" i="3" s="1"/>
  <c r="O1002" i="3" s="1"/>
  <c r="A1002" i="3" s="1"/>
  <c r="B1002" i="3" s="1"/>
  <c r="N1005" i="3"/>
  <c r="AG1004" i="3"/>
  <c r="AH1007" i="3"/>
  <c r="I1003" i="3"/>
  <c r="O1003" i="3" s="1"/>
  <c r="A1003" i="3" s="1"/>
  <c r="B1003" i="3" s="1"/>
  <c r="L1001" i="3"/>
  <c r="E1001" i="3" s="1"/>
  <c r="F1001" i="3" s="1"/>
  <c r="U996" i="3"/>
  <c r="C996" i="3"/>
  <c r="D996" i="3" s="1"/>
  <c r="W998" i="3"/>
  <c r="X998" i="3" s="1"/>
  <c r="Z998" i="3" s="1"/>
  <c r="X1001" i="3"/>
  <c r="Z1001" i="3" s="1"/>
  <c r="U999" i="3"/>
  <c r="C999" i="3" s="1"/>
  <c r="D999" i="3" s="1"/>
  <c r="S998" i="3"/>
  <c r="T998" i="3" s="1"/>
  <c r="T1001" i="3"/>
  <c r="K1002" i="3"/>
  <c r="AH1002" i="3"/>
  <c r="AI1002" i="3" s="1"/>
  <c r="Z999" i="3"/>
  <c r="O1001" i="3"/>
  <c r="A1001" i="3" s="1"/>
  <c r="B1001" i="3" s="1"/>
  <c r="Y1001" i="3"/>
  <c r="V1003" i="3"/>
  <c r="AF1003" i="3" s="1"/>
  <c r="AI1001" i="3"/>
  <c r="AC1001" i="3"/>
  <c r="AB1007" i="3"/>
  <c r="AA1004" i="3"/>
  <c r="K1009" i="3"/>
  <c r="J1006" i="3"/>
  <c r="G996" i="3"/>
  <c r="H996" i="3" s="1"/>
  <c r="R996" i="3"/>
  <c r="Q1001" i="3"/>
  <c r="P998" i="3"/>
  <c r="Q998" i="3" s="1"/>
  <c r="R999" i="3"/>
  <c r="G999" i="3" s="1"/>
  <c r="H999" i="3" s="1"/>
  <c r="AK1001" i="3"/>
  <c r="AL999" i="3"/>
  <c r="AJ998" i="3"/>
  <c r="AK998" i="3" s="1"/>
  <c r="AL998" i="3" s="1"/>
  <c r="AE1005" i="3"/>
  <c r="AD1002" i="3"/>
  <c r="AE1002" i="3" s="1"/>
  <c r="AF1002" i="3" s="1"/>
  <c r="AB1004" i="3" l="1"/>
  <c r="AC1004" i="3" s="1"/>
  <c r="C998" i="3"/>
  <c r="D998" i="3" s="1"/>
  <c r="U998" i="3"/>
  <c r="AH1009" i="3"/>
  <c r="AG1006" i="3"/>
  <c r="U1001" i="3"/>
  <c r="C1001" i="3" s="1"/>
  <c r="D1001" i="3" s="1"/>
  <c r="S1000" i="3"/>
  <c r="T1000" i="3" s="1"/>
  <c r="T1003" i="3"/>
  <c r="I1005" i="3"/>
  <c r="L1003" i="3"/>
  <c r="E1003" i="3" s="1"/>
  <c r="F1003" i="3" s="1"/>
  <c r="M1004" i="3"/>
  <c r="N1004" i="3" s="1"/>
  <c r="O1004" i="3" s="1"/>
  <c r="A1004" i="3" s="1"/>
  <c r="B1004" i="3" s="1"/>
  <c r="N1007" i="3"/>
  <c r="O1005" i="3"/>
  <c r="A1005" i="3" s="1"/>
  <c r="B1005" i="3" s="1"/>
  <c r="L1002" i="3"/>
  <c r="E1002" i="3"/>
  <c r="F1002" i="3" s="1"/>
  <c r="W1000" i="3"/>
  <c r="X1000" i="3" s="1"/>
  <c r="Z1000" i="3" s="1"/>
  <c r="X1003" i="3"/>
  <c r="Z1003" i="3" s="1"/>
  <c r="Y1003" i="3"/>
  <c r="V1005" i="3"/>
  <c r="AC1003" i="3"/>
  <c r="AI1003" i="3"/>
  <c r="K1004" i="3"/>
  <c r="AH1004" i="3"/>
  <c r="AI1004" i="3" s="1"/>
  <c r="AA1006" i="3"/>
  <c r="AB1009" i="3"/>
  <c r="AE1007" i="3"/>
  <c r="AF1005" i="3"/>
  <c r="AD1004" i="3"/>
  <c r="AE1004" i="3" s="1"/>
  <c r="AF1004" i="3" s="1"/>
  <c r="AK1003" i="3"/>
  <c r="AL1001" i="3"/>
  <c r="AJ1000" i="3"/>
  <c r="AK1000" i="3" s="1"/>
  <c r="AL1000" i="3" s="1"/>
  <c r="P1000" i="3"/>
  <c r="Q1000" i="3" s="1"/>
  <c r="R1001" i="3"/>
  <c r="G1001" i="3" s="1"/>
  <c r="H1001" i="3" s="1"/>
  <c r="Q1003" i="3"/>
  <c r="G998" i="3"/>
  <c r="H998" i="3" s="1"/>
  <c r="R998" i="3"/>
  <c r="K1011" i="3"/>
  <c r="J1008" i="3"/>
  <c r="AH1006" i="3" l="1"/>
  <c r="AI1006" i="3" s="1"/>
  <c r="AB1006" i="3"/>
  <c r="AC1006" i="3" s="1"/>
  <c r="M1006" i="3"/>
  <c r="N1006" i="3" s="1"/>
  <c r="O1006" i="3" s="1"/>
  <c r="A1006" i="3" s="1"/>
  <c r="B1006" i="3" s="1"/>
  <c r="N1009" i="3"/>
  <c r="S1002" i="3"/>
  <c r="T1002" i="3" s="1"/>
  <c r="T1005" i="3"/>
  <c r="U1003" i="3"/>
  <c r="C1003" i="3" s="1"/>
  <c r="D1003" i="3" s="1"/>
  <c r="X1005" i="3"/>
  <c r="Z1005" i="3" s="1"/>
  <c r="W1002" i="3"/>
  <c r="X1002" i="3" s="1"/>
  <c r="Z1002" i="3" s="1"/>
  <c r="I1007" i="3"/>
  <c r="L1005" i="3"/>
  <c r="E1005" i="3" s="1"/>
  <c r="F1005" i="3" s="1"/>
  <c r="V1007" i="3"/>
  <c r="AF1007" i="3" s="1"/>
  <c r="Y1005" i="3"/>
  <c r="AI1005" i="3"/>
  <c r="AC1005" i="3"/>
  <c r="U1000" i="3"/>
  <c r="C1000" i="3"/>
  <c r="D1000" i="3" s="1"/>
  <c r="K1006" i="3"/>
  <c r="L1004" i="3"/>
  <c r="E1004" i="3"/>
  <c r="F1004" i="3" s="1"/>
  <c r="AH1011" i="3"/>
  <c r="AG1008" i="3"/>
  <c r="AD1006" i="3"/>
  <c r="AE1006" i="3" s="1"/>
  <c r="AF1006" i="3" s="1"/>
  <c r="AE1009" i="3"/>
  <c r="AJ1002" i="3"/>
  <c r="AK1002" i="3" s="1"/>
  <c r="AL1002" i="3" s="1"/>
  <c r="AL1003" i="3"/>
  <c r="AK1005" i="3"/>
  <c r="Q1005" i="3"/>
  <c r="P1002" i="3"/>
  <c r="Q1002" i="3" s="1"/>
  <c r="R1003" i="3"/>
  <c r="G1003" i="3" s="1"/>
  <c r="H1003" i="3" s="1"/>
  <c r="K1013" i="3"/>
  <c r="J1010" i="3"/>
  <c r="AA1008" i="3"/>
  <c r="AB1011" i="3"/>
  <c r="G1000" i="3"/>
  <c r="H1000" i="3" s="1"/>
  <c r="R1000" i="3"/>
  <c r="AB1008" i="3" l="1"/>
  <c r="AC1008" i="3" s="1"/>
  <c r="AH1008" i="3"/>
  <c r="AI1008" i="3" s="1"/>
  <c r="C1002" i="3"/>
  <c r="D1002" i="3" s="1"/>
  <c r="U1002" i="3"/>
  <c r="I1009" i="3"/>
  <c r="L1007" i="3"/>
  <c r="E1007" i="3" s="1"/>
  <c r="F1007" i="3" s="1"/>
  <c r="T1007" i="3"/>
  <c r="U1005" i="3"/>
  <c r="C1005" i="3" s="1"/>
  <c r="D1005" i="3" s="1"/>
  <c r="S1004" i="3"/>
  <c r="T1004" i="3" s="1"/>
  <c r="AG1010" i="3"/>
  <c r="AH1013" i="3"/>
  <c r="E1006" i="3"/>
  <c r="F1006" i="3" s="1"/>
  <c r="L1006" i="3"/>
  <c r="Y1007" i="3"/>
  <c r="V1009" i="3"/>
  <c r="AI1007" i="3"/>
  <c r="AC1007" i="3"/>
  <c r="X1007" i="3"/>
  <c r="W1004" i="3"/>
  <c r="X1004" i="3" s="1"/>
  <c r="Z1004" i="3" s="1"/>
  <c r="N1011" i="3"/>
  <c r="M1008" i="3"/>
  <c r="N1008" i="3" s="1"/>
  <c r="O1008" i="3" s="1"/>
  <c r="A1008" i="3" s="1"/>
  <c r="B1008" i="3" s="1"/>
  <c r="O1007" i="3"/>
  <c r="A1007" i="3" s="1"/>
  <c r="B1007" i="3" s="1"/>
  <c r="K1008" i="3"/>
  <c r="J1012" i="3"/>
  <c r="K1015" i="3"/>
  <c r="G1002" i="3"/>
  <c r="H1002" i="3" s="1"/>
  <c r="R1002" i="3"/>
  <c r="Q1007" i="3"/>
  <c r="R1005" i="3"/>
  <c r="G1005" i="3" s="1"/>
  <c r="H1005" i="3" s="1"/>
  <c r="P1004" i="3"/>
  <c r="Q1004" i="3" s="1"/>
  <c r="AL1005" i="3"/>
  <c r="AJ1004" i="3"/>
  <c r="AK1004" i="3" s="1"/>
  <c r="AL1004" i="3" s="1"/>
  <c r="AK1007" i="3"/>
  <c r="AE1011" i="3"/>
  <c r="AD1008" i="3"/>
  <c r="AE1008" i="3" s="1"/>
  <c r="AF1008" i="3" s="1"/>
  <c r="AB1013" i="3"/>
  <c r="AA1010" i="3"/>
  <c r="W1006" i="3" l="1"/>
  <c r="X1006" i="3" s="1"/>
  <c r="Z1006" i="3" s="1"/>
  <c r="X1009" i="3"/>
  <c r="Y1009" i="3"/>
  <c r="V1011" i="3"/>
  <c r="AC1009" i="3"/>
  <c r="AI1009" i="3"/>
  <c r="AH1015" i="3"/>
  <c r="AG1012" i="3"/>
  <c r="C1004" i="3"/>
  <c r="D1004" i="3" s="1"/>
  <c r="U1004" i="3"/>
  <c r="I1011" i="3"/>
  <c r="K1012" i="3" s="1"/>
  <c r="L1009" i="3"/>
  <c r="E1009" i="3" s="1"/>
  <c r="F1009" i="3" s="1"/>
  <c r="L1008" i="3"/>
  <c r="E1008" i="3"/>
  <c r="F1008" i="3" s="1"/>
  <c r="M1010" i="3"/>
  <c r="N1010" i="3" s="1"/>
  <c r="O1010" i="3" s="1"/>
  <c r="A1010" i="3" s="1"/>
  <c r="B1010" i="3" s="1"/>
  <c r="O1011" i="3"/>
  <c r="A1011" i="3" s="1"/>
  <c r="B1011" i="3" s="1"/>
  <c r="N1013" i="3"/>
  <c r="S1006" i="3"/>
  <c r="T1006" i="3" s="1"/>
  <c r="T1009" i="3"/>
  <c r="U1007" i="3"/>
  <c r="C1007" i="3" s="1"/>
  <c r="D1007" i="3" s="1"/>
  <c r="AB1010" i="3"/>
  <c r="AC1010" i="3" s="1"/>
  <c r="Z1007" i="3"/>
  <c r="AH1010" i="3"/>
  <c r="AI1010" i="3" s="1"/>
  <c r="AF1009" i="3"/>
  <c r="K1010" i="3"/>
  <c r="O1009" i="3"/>
  <c r="A1009" i="3" s="1"/>
  <c r="B1009" i="3" s="1"/>
  <c r="AB1015" i="3"/>
  <c r="AA1012" i="3"/>
  <c r="AD1010" i="3"/>
  <c r="AE1010" i="3" s="1"/>
  <c r="AF1010" i="3" s="1"/>
  <c r="AE1013" i="3"/>
  <c r="AJ1006" i="3"/>
  <c r="AK1006" i="3" s="1"/>
  <c r="AL1006" i="3" s="1"/>
  <c r="AL1007" i="3"/>
  <c r="AK1009" i="3"/>
  <c r="R1004" i="3"/>
  <c r="G1004" i="3"/>
  <c r="H1004" i="3" s="1"/>
  <c r="Q1009" i="3"/>
  <c r="R1007" i="3"/>
  <c r="G1007" i="3" s="1"/>
  <c r="H1007" i="3" s="1"/>
  <c r="P1006" i="3"/>
  <c r="Q1006" i="3" s="1"/>
  <c r="K1017" i="3"/>
  <c r="J1014" i="3"/>
  <c r="E1012" i="3" l="1"/>
  <c r="F1012" i="3" s="1"/>
  <c r="L1012" i="3"/>
  <c r="AB1012" i="3"/>
  <c r="AC1012" i="3" s="1"/>
  <c r="W1008" i="3"/>
  <c r="X1008" i="3" s="1"/>
  <c r="Z1008" i="3" s="1"/>
  <c r="X1011" i="3"/>
  <c r="Z1011" i="3" s="1"/>
  <c r="M1012" i="3"/>
  <c r="N1012" i="3" s="1"/>
  <c r="O1012" i="3" s="1"/>
  <c r="A1012" i="3" s="1"/>
  <c r="B1012" i="3" s="1"/>
  <c r="N1015" i="3"/>
  <c r="E1010" i="3"/>
  <c r="F1010" i="3" s="1"/>
  <c r="L1010" i="3"/>
  <c r="U1006" i="3"/>
  <c r="C1006" i="3"/>
  <c r="D1006" i="3" s="1"/>
  <c r="AH1017" i="3"/>
  <c r="AG1014" i="3"/>
  <c r="V1013" i="3"/>
  <c r="AF1013" i="3" s="1"/>
  <c r="Y1011" i="3"/>
  <c r="AI1011" i="3"/>
  <c r="AC1011" i="3"/>
  <c r="T1011" i="3"/>
  <c r="S1008" i="3"/>
  <c r="T1008" i="3" s="1"/>
  <c r="U1009" i="3"/>
  <c r="C1009" i="3" s="1"/>
  <c r="D1009" i="3" s="1"/>
  <c r="I1013" i="3"/>
  <c r="K1014" i="3" s="1"/>
  <c r="L1014" i="3" s="1"/>
  <c r="L1011" i="3"/>
  <c r="E1011" i="3" s="1"/>
  <c r="F1011" i="3" s="1"/>
  <c r="AF1011" i="3"/>
  <c r="AH1012" i="3"/>
  <c r="AI1012" i="3" s="1"/>
  <c r="Z1009" i="3"/>
  <c r="AJ1008" i="3"/>
  <c r="AK1008" i="3" s="1"/>
  <c r="AL1008" i="3" s="1"/>
  <c r="AL1009" i="3"/>
  <c r="AK1011" i="3"/>
  <c r="AB1017" i="3"/>
  <c r="AA1014" i="3"/>
  <c r="J1016" i="3"/>
  <c r="K1019" i="3"/>
  <c r="P1008" i="3"/>
  <c r="Q1008" i="3" s="1"/>
  <c r="Q1011" i="3"/>
  <c r="R1009" i="3"/>
  <c r="G1009" i="3" s="1"/>
  <c r="H1009" i="3" s="1"/>
  <c r="G1006" i="3"/>
  <c r="H1006" i="3" s="1"/>
  <c r="R1006" i="3"/>
  <c r="AE1015" i="3"/>
  <c r="AD1012" i="3"/>
  <c r="AE1012" i="3" s="1"/>
  <c r="AF1012" i="3" s="1"/>
  <c r="AB1014" i="3" l="1"/>
  <c r="AC1014" i="3" s="1"/>
  <c r="E1014" i="3"/>
  <c r="F1014" i="3" s="1"/>
  <c r="AH1014" i="3"/>
  <c r="AI1014" i="3" s="1"/>
  <c r="C1008" i="3"/>
  <c r="D1008" i="3" s="1"/>
  <c r="U1008" i="3"/>
  <c r="I1015" i="3"/>
  <c r="O1015" i="3" s="1"/>
  <c r="A1015" i="3" s="1"/>
  <c r="B1015" i="3" s="1"/>
  <c r="L1013" i="3"/>
  <c r="E1013" i="3" s="1"/>
  <c r="F1013" i="3" s="1"/>
  <c r="V1015" i="3"/>
  <c r="Y1013" i="3"/>
  <c r="AC1013" i="3"/>
  <c r="AI1013" i="3"/>
  <c r="O1013" i="3"/>
  <c r="A1013" i="3" s="1"/>
  <c r="B1013" i="3" s="1"/>
  <c r="U1011" i="3"/>
  <c r="C1011" i="3" s="1"/>
  <c r="D1011" i="3" s="1"/>
  <c r="T1013" i="3"/>
  <c r="S1010" i="3"/>
  <c r="T1010" i="3" s="1"/>
  <c r="AH1019" i="3"/>
  <c r="AG1016" i="3"/>
  <c r="W1010" i="3"/>
  <c r="X1010" i="3" s="1"/>
  <c r="Z1010" i="3" s="1"/>
  <c r="X1013" i="3"/>
  <c r="N1017" i="3"/>
  <c r="M1014" i="3"/>
  <c r="N1014" i="3" s="1"/>
  <c r="O1014" i="3" s="1"/>
  <c r="A1014" i="3" s="1"/>
  <c r="B1014" i="3" s="1"/>
  <c r="K1016" i="3"/>
  <c r="L1016" i="3" s="1"/>
  <c r="AE1017" i="3"/>
  <c r="AF1015" i="3"/>
  <c r="AD1014" i="3"/>
  <c r="AE1014" i="3" s="1"/>
  <c r="AF1014" i="3" s="1"/>
  <c r="R1008" i="3"/>
  <c r="G1008" i="3"/>
  <c r="H1008" i="3" s="1"/>
  <c r="J1018" i="3"/>
  <c r="K1021" i="3"/>
  <c r="AA1016" i="3"/>
  <c r="AB1019" i="3"/>
  <c r="AK1013" i="3"/>
  <c r="AL1011" i="3"/>
  <c r="AJ1010" i="3"/>
  <c r="AK1010" i="3" s="1"/>
  <c r="AL1010" i="3" s="1"/>
  <c r="R1011" i="3"/>
  <c r="G1011" i="3" s="1"/>
  <c r="H1011" i="3" s="1"/>
  <c r="Q1013" i="3"/>
  <c r="P1010" i="3"/>
  <c r="Q1010" i="3" s="1"/>
  <c r="AB1016" i="3" l="1"/>
  <c r="AC1016" i="3" s="1"/>
  <c r="E1016" i="3"/>
  <c r="F1016" i="3" s="1"/>
  <c r="C1010" i="3"/>
  <c r="D1010" i="3" s="1"/>
  <c r="U1010" i="3"/>
  <c r="Y1015" i="3"/>
  <c r="V1017" i="3"/>
  <c r="AI1015" i="3"/>
  <c r="AC1015" i="3"/>
  <c r="W1012" i="3"/>
  <c r="X1012" i="3" s="1"/>
  <c r="Z1012" i="3" s="1"/>
  <c r="X1015" i="3"/>
  <c r="AH1021" i="3"/>
  <c r="AG1018" i="3"/>
  <c r="I1017" i="3"/>
  <c r="L1015" i="3"/>
  <c r="E1015" i="3" s="1"/>
  <c r="F1015" i="3" s="1"/>
  <c r="AH1016" i="3"/>
  <c r="AI1016" i="3" s="1"/>
  <c r="Z1013" i="3"/>
  <c r="M1016" i="3"/>
  <c r="N1016" i="3" s="1"/>
  <c r="O1016" i="3" s="1"/>
  <c r="A1016" i="3" s="1"/>
  <c r="B1016" i="3" s="1"/>
  <c r="N1019" i="3"/>
  <c r="U1013" i="3"/>
  <c r="C1013" i="3" s="1"/>
  <c r="D1013" i="3" s="1"/>
  <c r="S1012" i="3"/>
  <c r="T1012" i="3" s="1"/>
  <c r="T1015" i="3"/>
  <c r="G1010" i="3"/>
  <c r="H1010" i="3" s="1"/>
  <c r="R1010" i="3"/>
  <c r="AK1015" i="3"/>
  <c r="AJ1012" i="3"/>
  <c r="AK1012" i="3" s="1"/>
  <c r="AL1012" i="3" s="1"/>
  <c r="AL1013" i="3"/>
  <c r="AE1019" i="3"/>
  <c r="AD1016" i="3"/>
  <c r="AE1016" i="3" s="1"/>
  <c r="AF1016" i="3" s="1"/>
  <c r="AB1021" i="3"/>
  <c r="AA1018" i="3"/>
  <c r="AB1018" i="3" s="1"/>
  <c r="AC1018" i="3" s="1"/>
  <c r="P1012" i="3"/>
  <c r="Q1012" i="3" s="1"/>
  <c r="Q1015" i="3"/>
  <c r="R1013" i="3"/>
  <c r="G1013" i="3" s="1"/>
  <c r="H1013" i="3" s="1"/>
  <c r="J1020" i="3"/>
  <c r="K1023" i="3"/>
  <c r="AH1018" i="3" l="1"/>
  <c r="AI1018" i="3" s="1"/>
  <c r="M1018" i="3"/>
  <c r="N1018" i="3" s="1"/>
  <c r="O1018" i="3" s="1"/>
  <c r="A1018" i="3" s="1"/>
  <c r="B1018" i="3" s="1"/>
  <c r="N1021" i="3"/>
  <c r="V1019" i="3"/>
  <c r="AF1019" i="3" s="1"/>
  <c r="Y1017" i="3"/>
  <c r="AI1017" i="3"/>
  <c r="AC1017" i="3"/>
  <c r="I1019" i="3"/>
  <c r="L1017" i="3"/>
  <c r="E1017" i="3" s="1"/>
  <c r="F1017" i="3" s="1"/>
  <c r="X1017" i="3"/>
  <c r="W1014" i="3"/>
  <c r="X1014" i="3" s="1"/>
  <c r="Z1014" i="3" s="1"/>
  <c r="U1012" i="3"/>
  <c r="C1012" i="3"/>
  <c r="D1012" i="3" s="1"/>
  <c r="S1014" i="3"/>
  <c r="T1014" i="3" s="1"/>
  <c r="U1015" i="3"/>
  <c r="C1015" i="3" s="1"/>
  <c r="D1015" i="3" s="1"/>
  <c r="T1017" i="3"/>
  <c r="AG1020" i="3"/>
  <c r="AH1023" i="3"/>
  <c r="AF1017" i="3"/>
  <c r="O1017" i="3"/>
  <c r="A1017" i="3" s="1"/>
  <c r="B1017" i="3" s="1"/>
  <c r="K1018" i="3"/>
  <c r="Z1015" i="3"/>
  <c r="K1025" i="3"/>
  <c r="J1022" i="3"/>
  <c r="R1012" i="3"/>
  <c r="G1012" i="3"/>
  <c r="H1012" i="3" s="1"/>
  <c r="AE1021" i="3"/>
  <c r="AD1018" i="3"/>
  <c r="AE1018" i="3" s="1"/>
  <c r="AF1018" i="3" s="1"/>
  <c r="Q1017" i="3"/>
  <c r="P1014" i="3"/>
  <c r="Q1014" i="3" s="1"/>
  <c r="R1015" i="3"/>
  <c r="G1015" i="3" s="1"/>
  <c r="H1015" i="3" s="1"/>
  <c r="AA1020" i="3"/>
  <c r="AB1020" i="3" s="1"/>
  <c r="AC1020" i="3" s="1"/>
  <c r="AB1023" i="3"/>
  <c r="AJ1014" i="3"/>
  <c r="AK1014" i="3" s="1"/>
  <c r="AL1014" i="3" s="1"/>
  <c r="AL1015" i="3"/>
  <c r="AK1017" i="3"/>
  <c r="T1019" i="3" l="1"/>
  <c r="S1016" i="3"/>
  <c r="T1016" i="3" s="1"/>
  <c r="U1017" i="3"/>
  <c r="C1017" i="3" s="1"/>
  <c r="D1017" i="3" s="1"/>
  <c r="I1021" i="3"/>
  <c r="O1021" i="3" s="1"/>
  <c r="A1021" i="3" s="1"/>
  <c r="B1021" i="3" s="1"/>
  <c r="L1019" i="3"/>
  <c r="E1019" i="3" s="1"/>
  <c r="F1019" i="3" s="1"/>
  <c r="U1014" i="3"/>
  <c r="C1014" i="3"/>
  <c r="D1014" i="3" s="1"/>
  <c r="X1019" i="3"/>
  <c r="Z1019" i="3" s="1"/>
  <c r="W1016" i="3"/>
  <c r="X1016" i="3" s="1"/>
  <c r="Z1016" i="3" s="1"/>
  <c r="N1023" i="3"/>
  <c r="M1020" i="3"/>
  <c r="N1020" i="3" s="1"/>
  <c r="O1020" i="3" s="1"/>
  <c r="A1020" i="3" s="1"/>
  <c r="B1020" i="3" s="1"/>
  <c r="O1019" i="3"/>
  <c r="A1019" i="3" s="1"/>
  <c r="B1019" i="3" s="1"/>
  <c r="K1020" i="3"/>
  <c r="AH1020" i="3"/>
  <c r="AI1020" i="3" s="1"/>
  <c r="Z1017" i="3"/>
  <c r="E1018" i="3"/>
  <c r="F1018" i="3" s="1"/>
  <c r="L1018" i="3"/>
  <c r="AG1022" i="3"/>
  <c r="AH1025" i="3"/>
  <c r="Y1019" i="3"/>
  <c r="V1021" i="3"/>
  <c r="AF1021" i="3" s="1"/>
  <c r="AI1019" i="3"/>
  <c r="AC1019" i="3"/>
  <c r="R1014" i="3"/>
  <c r="G1014" i="3"/>
  <c r="H1014" i="3" s="1"/>
  <c r="K1027" i="3"/>
  <c r="J1024" i="3"/>
  <c r="AD1020" i="3"/>
  <c r="AE1020" i="3" s="1"/>
  <c r="AF1020" i="3" s="1"/>
  <c r="AE1023" i="3"/>
  <c r="AK1019" i="3"/>
  <c r="AL1017" i="3"/>
  <c r="AJ1016" i="3"/>
  <c r="AK1016" i="3" s="1"/>
  <c r="AL1016" i="3" s="1"/>
  <c r="AB1025" i="3"/>
  <c r="AA1022" i="3"/>
  <c r="R1017" i="3"/>
  <c r="G1017" i="3" s="1"/>
  <c r="H1017" i="3" s="1"/>
  <c r="P1016" i="3"/>
  <c r="Q1016" i="3" s="1"/>
  <c r="Q1019" i="3"/>
  <c r="K1022" i="3" l="1"/>
  <c r="L1022" i="3" s="1"/>
  <c r="E1020" i="3"/>
  <c r="F1020" i="3" s="1"/>
  <c r="L1020" i="3"/>
  <c r="N1025" i="3"/>
  <c r="M1022" i="3"/>
  <c r="N1022" i="3" s="1"/>
  <c r="O1022" i="3" s="1"/>
  <c r="A1022" i="3" s="1"/>
  <c r="B1022" i="3" s="1"/>
  <c r="U1016" i="3"/>
  <c r="C1016" i="3"/>
  <c r="D1016" i="3" s="1"/>
  <c r="Y1021" i="3"/>
  <c r="V1023" i="3"/>
  <c r="AI1021" i="3"/>
  <c r="AC1021" i="3"/>
  <c r="W1018" i="3"/>
  <c r="X1018" i="3" s="1"/>
  <c r="Z1018" i="3" s="1"/>
  <c r="X1021" i="3"/>
  <c r="I1023" i="3"/>
  <c r="K1024" i="3" s="1"/>
  <c r="L1021" i="3"/>
  <c r="E1021" i="3" s="1"/>
  <c r="F1021" i="3" s="1"/>
  <c r="S1018" i="3"/>
  <c r="T1018" i="3" s="1"/>
  <c r="U1019" i="3"/>
  <c r="C1019" i="3" s="1"/>
  <c r="D1019" i="3" s="1"/>
  <c r="T1021" i="3"/>
  <c r="AH1022" i="3"/>
  <c r="AI1022" i="3" s="1"/>
  <c r="AB1022" i="3"/>
  <c r="AC1022" i="3" s="1"/>
  <c r="AG1024" i="3"/>
  <c r="AH1024" i="3" s="1"/>
  <c r="AI1024" i="3" s="1"/>
  <c r="AH1027" i="3"/>
  <c r="R1016" i="3"/>
  <c r="G1016" i="3"/>
  <c r="H1016" i="3" s="1"/>
  <c r="AE1025" i="3"/>
  <c r="AF1023" i="3"/>
  <c r="AD1022" i="3"/>
  <c r="AE1022" i="3" s="1"/>
  <c r="AF1022" i="3" s="1"/>
  <c r="AB1027" i="3"/>
  <c r="AA1024" i="3"/>
  <c r="AB1024" i="3" s="1"/>
  <c r="AC1024" i="3" s="1"/>
  <c r="Q1021" i="3"/>
  <c r="P1018" i="3"/>
  <c r="Q1018" i="3" s="1"/>
  <c r="R1019" i="3"/>
  <c r="G1019" i="3" s="1"/>
  <c r="H1019" i="3" s="1"/>
  <c r="AJ1018" i="3"/>
  <c r="AK1018" i="3" s="1"/>
  <c r="AL1018" i="3" s="1"/>
  <c r="AL1019" i="3"/>
  <c r="AK1021" i="3"/>
  <c r="K1029" i="3"/>
  <c r="J1026" i="3"/>
  <c r="E1022" i="3" l="1"/>
  <c r="F1022" i="3" s="1"/>
  <c r="L1024" i="3"/>
  <c r="E1024" i="3"/>
  <c r="F1024" i="3" s="1"/>
  <c r="X1023" i="3"/>
  <c r="W1020" i="3"/>
  <c r="X1020" i="3" s="1"/>
  <c r="Z1020" i="3" s="1"/>
  <c r="U1021" i="3"/>
  <c r="C1021" i="3" s="1"/>
  <c r="D1021" i="3" s="1"/>
  <c r="S1020" i="3"/>
  <c r="T1020" i="3" s="1"/>
  <c r="T1023" i="3"/>
  <c r="I1025" i="3"/>
  <c r="L1023" i="3"/>
  <c r="E1023" i="3" s="1"/>
  <c r="F1023" i="3" s="1"/>
  <c r="M1024" i="3"/>
  <c r="N1024" i="3" s="1"/>
  <c r="O1024" i="3" s="1"/>
  <c r="A1024" i="3" s="1"/>
  <c r="B1024" i="3" s="1"/>
  <c r="N1027" i="3"/>
  <c r="AH1029" i="3"/>
  <c r="AG1026" i="3"/>
  <c r="U1018" i="3"/>
  <c r="C1018" i="3"/>
  <c r="D1018" i="3" s="1"/>
  <c r="Y1023" i="3"/>
  <c r="V1025" i="3"/>
  <c r="AF1025" i="3" s="1"/>
  <c r="AI1023" i="3"/>
  <c r="Z1023" i="3"/>
  <c r="AC1023" i="3"/>
  <c r="Z1021" i="3"/>
  <c r="O1023" i="3"/>
  <c r="A1023" i="3" s="1"/>
  <c r="B1023" i="3" s="1"/>
  <c r="K1031" i="3"/>
  <c r="J1028" i="3"/>
  <c r="R1021" i="3"/>
  <c r="G1021" i="3" s="1"/>
  <c r="H1021" i="3" s="1"/>
  <c r="Q1023" i="3"/>
  <c r="P1020" i="3"/>
  <c r="Q1020" i="3" s="1"/>
  <c r="AK1023" i="3"/>
  <c r="AL1021" i="3"/>
  <c r="AJ1020" i="3"/>
  <c r="AK1020" i="3" s="1"/>
  <c r="AL1020" i="3" s="1"/>
  <c r="G1018" i="3"/>
  <c r="H1018" i="3" s="1"/>
  <c r="R1018" i="3"/>
  <c r="AE1027" i="3"/>
  <c r="AD1024" i="3"/>
  <c r="AE1024" i="3" s="1"/>
  <c r="AF1024" i="3" s="1"/>
  <c r="AB1029" i="3"/>
  <c r="AA1026" i="3"/>
  <c r="AB1026" i="3" s="1"/>
  <c r="AC1026" i="3" s="1"/>
  <c r="AH1026" i="3" l="1"/>
  <c r="AI1026" i="3" s="1"/>
  <c r="M1026" i="3"/>
  <c r="N1026" i="3" s="1"/>
  <c r="O1026" i="3" s="1"/>
  <c r="A1026" i="3" s="1"/>
  <c r="B1026" i="3" s="1"/>
  <c r="N1029" i="3"/>
  <c r="I1027" i="3"/>
  <c r="O1027" i="3" s="1"/>
  <c r="A1027" i="3" s="1"/>
  <c r="B1027" i="3" s="1"/>
  <c r="L1025" i="3"/>
  <c r="E1025" i="3" s="1"/>
  <c r="F1025" i="3" s="1"/>
  <c r="AH1031" i="3"/>
  <c r="AG1028" i="3"/>
  <c r="U1020" i="3"/>
  <c r="C1020" i="3"/>
  <c r="D1020" i="3" s="1"/>
  <c r="Y1025" i="3"/>
  <c r="V1027" i="3"/>
  <c r="Z1025" i="3"/>
  <c r="AC1025" i="3"/>
  <c r="AI1025" i="3"/>
  <c r="S1022" i="3"/>
  <c r="T1022" i="3" s="1"/>
  <c r="T1025" i="3"/>
  <c r="U1023" i="3"/>
  <c r="C1023" i="3" s="1"/>
  <c r="D1023" i="3" s="1"/>
  <c r="W1022" i="3"/>
  <c r="X1022" i="3" s="1"/>
  <c r="Z1022" i="3" s="1"/>
  <c r="X1025" i="3"/>
  <c r="O1025" i="3"/>
  <c r="A1025" i="3" s="1"/>
  <c r="B1025" i="3" s="1"/>
  <c r="K1026" i="3"/>
  <c r="AK1025" i="3"/>
  <c r="AJ1022" i="3"/>
  <c r="AK1022" i="3" s="1"/>
  <c r="AL1022" i="3" s="1"/>
  <c r="AL1023" i="3"/>
  <c r="G1020" i="3"/>
  <c r="H1020" i="3" s="1"/>
  <c r="R1020" i="3"/>
  <c r="K1033" i="3"/>
  <c r="J1030" i="3"/>
  <c r="AE1029" i="3"/>
  <c r="AD1026" i="3"/>
  <c r="AE1026" i="3" s="1"/>
  <c r="AF1026" i="3" s="1"/>
  <c r="AF1027" i="3"/>
  <c r="Q1025" i="3"/>
  <c r="P1022" i="3"/>
  <c r="Q1022" i="3" s="1"/>
  <c r="R1023" i="3"/>
  <c r="G1023" i="3" s="1"/>
  <c r="H1023" i="3" s="1"/>
  <c r="AB1031" i="3"/>
  <c r="AA1028" i="3"/>
  <c r="AB1028" i="3" s="1"/>
  <c r="AC1028" i="3" s="1"/>
  <c r="S1024" i="3" l="1"/>
  <c r="T1024" i="3" s="1"/>
  <c r="T1027" i="3"/>
  <c r="U1025" i="3"/>
  <c r="C1025" i="3" s="1"/>
  <c r="D1025" i="3" s="1"/>
  <c r="M1028" i="3"/>
  <c r="N1028" i="3" s="1"/>
  <c r="O1028" i="3" s="1"/>
  <c r="A1028" i="3" s="1"/>
  <c r="B1028" i="3" s="1"/>
  <c r="N1031" i="3"/>
  <c r="E1026" i="3"/>
  <c r="F1026" i="3" s="1"/>
  <c r="L1026" i="3"/>
  <c r="AG1030" i="3"/>
  <c r="AH1033" i="3"/>
  <c r="K1028" i="3"/>
  <c r="W1024" i="3"/>
  <c r="X1024" i="3" s="1"/>
  <c r="Z1024" i="3" s="1"/>
  <c r="X1027" i="3"/>
  <c r="U1022" i="3"/>
  <c r="C1022" i="3"/>
  <c r="D1022" i="3" s="1"/>
  <c r="Y1027" i="3"/>
  <c r="V1029" i="3"/>
  <c r="AF1029" i="3" s="1"/>
  <c r="AI1027" i="3"/>
  <c r="AC1027" i="3"/>
  <c r="I1029" i="3"/>
  <c r="O1029" i="3" s="1"/>
  <c r="A1029" i="3" s="1"/>
  <c r="B1029" i="3" s="1"/>
  <c r="L1027" i="3"/>
  <c r="E1027" i="3" s="1"/>
  <c r="F1027" i="3" s="1"/>
  <c r="AH1028" i="3"/>
  <c r="AI1028" i="3" s="1"/>
  <c r="Q1027" i="3"/>
  <c r="P1024" i="3"/>
  <c r="Q1024" i="3" s="1"/>
  <c r="R1025" i="3"/>
  <c r="G1025" i="3" s="1"/>
  <c r="H1025" i="3" s="1"/>
  <c r="AA1030" i="3"/>
  <c r="AB1033" i="3"/>
  <c r="K1035" i="3"/>
  <c r="J1032" i="3"/>
  <c r="AK1027" i="3"/>
  <c r="AL1025" i="3"/>
  <c r="AJ1024" i="3"/>
  <c r="AK1024" i="3" s="1"/>
  <c r="AL1024" i="3" s="1"/>
  <c r="R1022" i="3"/>
  <c r="G1022" i="3"/>
  <c r="H1022" i="3" s="1"/>
  <c r="AE1031" i="3"/>
  <c r="AD1028" i="3"/>
  <c r="AE1028" i="3" s="1"/>
  <c r="AF1028" i="3" s="1"/>
  <c r="I1031" i="3" l="1"/>
  <c r="O1031" i="3" s="1"/>
  <c r="A1031" i="3" s="1"/>
  <c r="B1031" i="3" s="1"/>
  <c r="L1029" i="3"/>
  <c r="E1029" i="3" s="1"/>
  <c r="F1029" i="3" s="1"/>
  <c r="V1031" i="3"/>
  <c r="AF1031" i="3" s="1"/>
  <c r="Y1029" i="3"/>
  <c r="AI1029" i="3"/>
  <c r="AC1029" i="3"/>
  <c r="W1026" i="3"/>
  <c r="X1026" i="3" s="1"/>
  <c r="Z1026" i="3" s="1"/>
  <c r="X1029" i="3"/>
  <c r="E1028" i="3"/>
  <c r="F1028" i="3" s="1"/>
  <c r="L1028" i="3"/>
  <c r="M1030" i="3"/>
  <c r="N1030" i="3" s="1"/>
  <c r="O1030" i="3" s="1"/>
  <c r="A1030" i="3" s="1"/>
  <c r="B1030" i="3" s="1"/>
  <c r="N1033" i="3"/>
  <c r="C1024" i="3"/>
  <c r="D1024" i="3" s="1"/>
  <c r="U1024" i="3"/>
  <c r="AB1030" i="3"/>
  <c r="AC1030" i="3" s="1"/>
  <c r="K1030" i="3"/>
  <c r="Z1027" i="3"/>
  <c r="AH1030" i="3"/>
  <c r="AI1030" i="3" s="1"/>
  <c r="AH1035" i="3"/>
  <c r="AG1032" i="3"/>
  <c r="S1026" i="3"/>
  <c r="T1026" i="3" s="1"/>
  <c r="T1029" i="3"/>
  <c r="U1027" i="3"/>
  <c r="C1027" i="3" s="1"/>
  <c r="D1027" i="3" s="1"/>
  <c r="AD1030" i="3"/>
  <c r="AE1030" i="3" s="1"/>
  <c r="AF1030" i="3" s="1"/>
  <c r="AE1033" i="3"/>
  <c r="Q1029" i="3"/>
  <c r="R1027" i="3"/>
  <c r="G1027" i="3" s="1"/>
  <c r="H1027" i="3" s="1"/>
  <c r="P1026" i="3"/>
  <c r="Q1026" i="3" s="1"/>
  <c r="G1024" i="3"/>
  <c r="H1024" i="3" s="1"/>
  <c r="R1024" i="3"/>
  <c r="AJ1026" i="3"/>
  <c r="AK1026" i="3" s="1"/>
  <c r="AL1026" i="3" s="1"/>
  <c r="AL1027" i="3"/>
  <c r="AK1029" i="3"/>
  <c r="K1037" i="3"/>
  <c r="J1034" i="3"/>
  <c r="AB1035" i="3"/>
  <c r="AA1032" i="3"/>
  <c r="AB1032" i="3" s="1"/>
  <c r="AC1032" i="3" s="1"/>
  <c r="K1032" i="3" l="1"/>
  <c r="E1032" i="3" s="1"/>
  <c r="F1032" i="3" s="1"/>
  <c r="AH1032" i="3"/>
  <c r="AI1032" i="3" s="1"/>
  <c r="C1026" i="3"/>
  <c r="D1026" i="3" s="1"/>
  <c r="U1026" i="3"/>
  <c r="X1031" i="3"/>
  <c r="Z1031" i="3" s="1"/>
  <c r="W1028" i="3"/>
  <c r="X1028" i="3" s="1"/>
  <c r="Z1028" i="3" s="1"/>
  <c r="I1033" i="3"/>
  <c r="O1033" i="3" s="1"/>
  <c r="A1033" i="3" s="1"/>
  <c r="B1033" i="3" s="1"/>
  <c r="L1031" i="3"/>
  <c r="E1031" i="3" s="1"/>
  <c r="F1031" i="3" s="1"/>
  <c r="S1028" i="3"/>
  <c r="T1028" i="3" s="1"/>
  <c r="U1029" i="3"/>
  <c r="C1029" i="3" s="1"/>
  <c r="D1029" i="3" s="1"/>
  <c r="T1031" i="3"/>
  <c r="AG1034" i="3"/>
  <c r="AH1037" i="3"/>
  <c r="M1032" i="3"/>
  <c r="N1032" i="3" s="1"/>
  <c r="O1032" i="3" s="1"/>
  <c r="A1032" i="3" s="1"/>
  <c r="B1032" i="3" s="1"/>
  <c r="N1035" i="3"/>
  <c r="E1030" i="3"/>
  <c r="F1030" i="3" s="1"/>
  <c r="L1030" i="3"/>
  <c r="V1033" i="3"/>
  <c r="Y1031" i="3"/>
  <c r="AC1031" i="3"/>
  <c r="AI1031" i="3"/>
  <c r="Z1029" i="3"/>
  <c r="AE1035" i="3"/>
  <c r="AD1032" i="3"/>
  <c r="AE1032" i="3" s="1"/>
  <c r="AF1032" i="3" s="1"/>
  <c r="G1026" i="3"/>
  <c r="H1026" i="3" s="1"/>
  <c r="R1026" i="3"/>
  <c r="AB1037" i="3"/>
  <c r="AA1034" i="3"/>
  <c r="AL1029" i="3"/>
  <c r="AJ1028" i="3"/>
  <c r="AK1028" i="3" s="1"/>
  <c r="AL1028" i="3" s="1"/>
  <c r="AK1031" i="3"/>
  <c r="J1036" i="3"/>
  <c r="K1039" i="3"/>
  <c r="R1029" i="3"/>
  <c r="G1029" i="3" s="1"/>
  <c r="H1029" i="3" s="1"/>
  <c r="P1028" i="3"/>
  <c r="Q1028" i="3" s="1"/>
  <c r="Q1031" i="3"/>
  <c r="L1032" i="3" l="1"/>
  <c r="T1033" i="3"/>
  <c r="U1031" i="3"/>
  <c r="C1031" i="3" s="1"/>
  <c r="D1031" i="3" s="1"/>
  <c r="S1030" i="3"/>
  <c r="T1030" i="3" s="1"/>
  <c r="Y1033" i="3"/>
  <c r="V1035" i="3"/>
  <c r="AI1033" i="3"/>
  <c r="AC1033" i="3"/>
  <c r="M1034" i="3"/>
  <c r="N1034" i="3" s="1"/>
  <c r="O1034" i="3" s="1"/>
  <c r="A1034" i="3" s="1"/>
  <c r="B1034" i="3" s="1"/>
  <c r="N1037" i="3"/>
  <c r="C1028" i="3"/>
  <c r="D1028" i="3" s="1"/>
  <c r="U1028" i="3"/>
  <c r="X1033" i="3"/>
  <c r="W1030" i="3"/>
  <c r="X1030" i="3" s="1"/>
  <c r="Z1030" i="3" s="1"/>
  <c r="AH1034" i="3"/>
  <c r="AI1034" i="3" s="1"/>
  <c r="AB1034" i="3"/>
  <c r="AC1034" i="3" s="1"/>
  <c r="AF1033" i="3"/>
  <c r="I1035" i="3"/>
  <c r="O1035" i="3" s="1"/>
  <c r="A1035" i="3" s="1"/>
  <c r="B1035" i="3" s="1"/>
  <c r="L1033" i="3"/>
  <c r="E1033" i="3" s="1"/>
  <c r="F1033" i="3" s="1"/>
  <c r="AG1036" i="3"/>
  <c r="AH1039" i="3"/>
  <c r="K1036" i="3"/>
  <c r="E1036" i="3" s="1"/>
  <c r="F1036" i="3" s="1"/>
  <c r="K1034" i="3"/>
  <c r="G1028" i="3"/>
  <c r="H1028" i="3" s="1"/>
  <c r="R1028" i="3"/>
  <c r="P1030" i="3"/>
  <c r="Q1030" i="3" s="1"/>
  <c r="R1031" i="3"/>
  <c r="G1031" i="3" s="1"/>
  <c r="H1031" i="3" s="1"/>
  <c r="Q1033" i="3"/>
  <c r="K1041" i="3"/>
  <c r="J1038" i="3"/>
  <c r="AB1039" i="3"/>
  <c r="AA1036" i="3"/>
  <c r="AB1036" i="3" s="1"/>
  <c r="AC1036" i="3" s="1"/>
  <c r="AK1033" i="3"/>
  <c r="AL1031" i="3"/>
  <c r="AJ1030" i="3"/>
  <c r="AK1030" i="3" s="1"/>
  <c r="AL1030" i="3" s="1"/>
  <c r="AD1034" i="3"/>
  <c r="AE1034" i="3" s="1"/>
  <c r="AF1034" i="3" s="1"/>
  <c r="AE1037" i="3"/>
  <c r="AH1036" i="3" l="1"/>
  <c r="AI1036" i="3" s="1"/>
  <c r="L1034" i="3"/>
  <c r="E1034" i="3"/>
  <c r="F1034" i="3" s="1"/>
  <c r="V1037" i="3"/>
  <c r="Y1035" i="3"/>
  <c r="AC1035" i="3"/>
  <c r="AI1035" i="3"/>
  <c r="T1035" i="3"/>
  <c r="U1033" i="3"/>
  <c r="C1033" i="3" s="1"/>
  <c r="D1033" i="3" s="1"/>
  <c r="S1032" i="3"/>
  <c r="T1032" i="3" s="1"/>
  <c r="X1035" i="3"/>
  <c r="Z1035" i="3" s="1"/>
  <c r="W1032" i="3"/>
  <c r="X1032" i="3" s="1"/>
  <c r="Z1032" i="3" s="1"/>
  <c r="AH1041" i="3"/>
  <c r="AG1038" i="3"/>
  <c r="I1037" i="3"/>
  <c r="O1037" i="3" s="1"/>
  <c r="A1037" i="3" s="1"/>
  <c r="B1037" i="3" s="1"/>
  <c r="L1035" i="3"/>
  <c r="E1035" i="3" s="1"/>
  <c r="F1035" i="3" s="1"/>
  <c r="N1039" i="3"/>
  <c r="M1036" i="3"/>
  <c r="N1036" i="3" s="1"/>
  <c r="O1036" i="3" s="1"/>
  <c r="A1036" i="3" s="1"/>
  <c r="B1036" i="3" s="1"/>
  <c r="U1030" i="3"/>
  <c r="C1030" i="3"/>
  <c r="D1030" i="3" s="1"/>
  <c r="L1036" i="3"/>
  <c r="Z1033" i="3"/>
  <c r="AF1035" i="3"/>
  <c r="AA1038" i="3"/>
  <c r="AB1041" i="3"/>
  <c r="Q1035" i="3"/>
  <c r="P1032" i="3"/>
  <c r="Q1032" i="3" s="1"/>
  <c r="R1033" i="3"/>
  <c r="G1033" i="3" s="1"/>
  <c r="H1033" i="3" s="1"/>
  <c r="AD1036" i="3"/>
  <c r="AE1036" i="3" s="1"/>
  <c r="AF1036" i="3" s="1"/>
  <c r="AE1039" i="3"/>
  <c r="K1043" i="3"/>
  <c r="J1040" i="3"/>
  <c r="AJ1032" i="3"/>
  <c r="AK1032" i="3" s="1"/>
  <c r="AL1032" i="3" s="1"/>
  <c r="AL1033" i="3"/>
  <c r="AK1035" i="3"/>
  <c r="G1030" i="3"/>
  <c r="H1030" i="3" s="1"/>
  <c r="R1030" i="3"/>
  <c r="AH1038" i="3" l="1"/>
  <c r="AI1038" i="3" s="1"/>
  <c r="K1038" i="3"/>
  <c r="AG1040" i="3"/>
  <c r="AH1043" i="3"/>
  <c r="X1037" i="3"/>
  <c r="Z1037" i="3" s="1"/>
  <c r="W1034" i="3"/>
  <c r="X1034" i="3" s="1"/>
  <c r="Z1034" i="3" s="1"/>
  <c r="Y1037" i="3"/>
  <c r="V1039" i="3"/>
  <c r="AF1039" i="3" s="1"/>
  <c r="AI1037" i="3"/>
  <c r="AC1037" i="3"/>
  <c r="AF1037" i="3"/>
  <c r="AB1038" i="3"/>
  <c r="AC1038" i="3" s="1"/>
  <c r="C1032" i="3"/>
  <c r="D1032" i="3" s="1"/>
  <c r="U1032" i="3"/>
  <c r="N1041" i="3"/>
  <c r="M1038" i="3"/>
  <c r="N1038" i="3" s="1"/>
  <c r="O1038" i="3" s="1"/>
  <c r="A1038" i="3" s="1"/>
  <c r="B1038" i="3" s="1"/>
  <c r="I1039" i="3"/>
  <c r="L1037" i="3"/>
  <c r="E1037" i="3" s="1"/>
  <c r="F1037" i="3" s="1"/>
  <c r="U1035" i="3"/>
  <c r="C1035" i="3" s="1"/>
  <c r="D1035" i="3" s="1"/>
  <c r="S1034" i="3"/>
  <c r="T1034" i="3" s="1"/>
  <c r="T1037" i="3"/>
  <c r="J1042" i="3"/>
  <c r="K1045" i="3"/>
  <c r="G1032" i="3"/>
  <c r="H1032" i="3" s="1"/>
  <c r="R1032" i="3"/>
  <c r="AE1041" i="3"/>
  <c r="AD1038" i="3"/>
  <c r="AE1038" i="3" s="1"/>
  <c r="AF1038" i="3" s="1"/>
  <c r="AB1043" i="3"/>
  <c r="AA1040" i="3"/>
  <c r="AL1035" i="3"/>
  <c r="AJ1034" i="3"/>
  <c r="AK1034" i="3" s="1"/>
  <c r="AL1034" i="3" s="1"/>
  <c r="AK1037" i="3"/>
  <c r="R1035" i="3"/>
  <c r="G1035" i="3" s="1"/>
  <c r="H1035" i="3" s="1"/>
  <c r="P1034" i="3"/>
  <c r="Q1034" i="3" s="1"/>
  <c r="Q1037" i="3"/>
  <c r="L1038" i="3" l="1"/>
  <c r="E1038" i="3"/>
  <c r="F1038" i="3" s="1"/>
  <c r="U1034" i="3"/>
  <c r="C1034" i="3"/>
  <c r="D1034" i="3" s="1"/>
  <c r="AG1042" i="3"/>
  <c r="AH1045" i="3"/>
  <c r="S1036" i="3"/>
  <c r="T1036" i="3" s="1"/>
  <c r="U1037" i="3"/>
  <c r="C1037" i="3" s="1"/>
  <c r="D1037" i="3" s="1"/>
  <c r="T1039" i="3"/>
  <c r="I1041" i="3"/>
  <c r="O1041" i="3" s="1"/>
  <c r="A1041" i="3" s="1"/>
  <c r="B1041" i="3" s="1"/>
  <c r="L1039" i="3"/>
  <c r="E1039" i="3" s="1"/>
  <c r="F1039" i="3" s="1"/>
  <c r="Y1039" i="3"/>
  <c r="V1041" i="3"/>
  <c r="AF1041" i="3" s="1"/>
  <c r="AC1039" i="3"/>
  <c r="AI1039" i="3"/>
  <c r="W1036" i="3"/>
  <c r="X1036" i="3" s="1"/>
  <c r="Z1036" i="3" s="1"/>
  <c r="X1039" i="3"/>
  <c r="Z1039" i="3" s="1"/>
  <c r="M1040" i="3"/>
  <c r="N1040" i="3" s="1"/>
  <c r="O1040" i="3" s="1"/>
  <c r="A1040" i="3" s="1"/>
  <c r="B1040" i="3" s="1"/>
  <c r="N1043" i="3"/>
  <c r="K1042" i="3"/>
  <c r="E1042" i="3" s="1"/>
  <c r="F1042" i="3" s="1"/>
  <c r="K1040" i="3"/>
  <c r="O1039" i="3"/>
  <c r="A1039" i="3" s="1"/>
  <c r="B1039" i="3" s="1"/>
  <c r="AB1040" i="3"/>
  <c r="AC1040" i="3" s="1"/>
  <c r="AH1040" i="3"/>
  <c r="AI1040" i="3" s="1"/>
  <c r="AB1045" i="3"/>
  <c r="AA1042" i="3"/>
  <c r="AB1042" i="3" s="1"/>
  <c r="AC1042" i="3" s="1"/>
  <c r="AK1039" i="3"/>
  <c r="AL1037" i="3"/>
  <c r="AJ1036" i="3"/>
  <c r="AK1036" i="3" s="1"/>
  <c r="AL1036" i="3" s="1"/>
  <c r="R1034" i="3"/>
  <c r="G1034" i="3"/>
  <c r="H1034" i="3" s="1"/>
  <c r="AD1040" i="3"/>
  <c r="AE1040" i="3" s="1"/>
  <c r="AF1040" i="3" s="1"/>
  <c r="AE1043" i="3"/>
  <c r="R1037" i="3"/>
  <c r="G1037" i="3" s="1"/>
  <c r="H1037" i="3" s="1"/>
  <c r="P1036" i="3"/>
  <c r="Q1036" i="3" s="1"/>
  <c r="Q1039" i="3"/>
  <c r="K1047" i="3"/>
  <c r="J1044" i="3"/>
  <c r="L1042" i="3" l="1"/>
  <c r="AH1042" i="3"/>
  <c r="AI1042" i="3" s="1"/>
  <c r="E1040" i="3"/>
  <c r="F1040" i="3" s="1"/>
  <c r="L1040" i="3"/>
  <c r="U1036" i="3"/>
  <c r="C1036" i="3"/>
  <c r="D1036" i="3" s="1"/>
  <c r="N1045" i="3"/>
  <c r="M1042" i="3"/>
  <c r="N1042" i="3" s="1"/>
  <c r="O1042" i="3" s="1"/>
  <c r="A1042" i="3" s="1"/>
  <c r="B1042" i="3" s="1"/>
  <c r="Y1041" i="3"/>
  <c r="V1043" i="3"/>
  <c r="AI1041" i="3"/>
  <c r="AC1041" i="3"/>
  <c r="U1039" i="3"/>
  <c r="C1039" i="3" s="1"/>
  <c r="D1039" i="3" s="1"/>
  <c r="S1038" i="3"/>
  <c r="T1038" i="3" s="1"/>
  <c r="T1041" i="3"/>
  <c r="AG1044" i="3"/>
  <c r="AH1044" i="3" s="1"/>
  <c r="AI1044" i="3" s="1"/>
  <c r="AH1047" i="3"/>
  <c r="X1041" i="3"/>
  <c r="W1038" i="3"/>
  <c r="X1038" i="3" s="1"/>
  <c r="Z1038" i="3" s="1"/>
  <c r="I1043" i="3"/>
  <c r="K1044" i="3" s="1"/>
  <c r="L1044" i="3" s="1"/>
  <c r="L1041" i="3"/>
  <c r="E1041" i="3" s="1"/>
  <c r="F1041" i="3" s="1"/>
  <c r="AB1047" i="3"/>
  <c r="AA1044" i="3"/>
  <c r="AB1044" i="3" s="1"/>
  <c r="AC1044" i="3" s="1"/>
  <c r="J1046" i="3"/>
  <c r="K1049" i="3"/>
  <c r="R1036" i="3"/>
  <c r="G1036" i="3"/>
  <c r="H1036" i="3" s="1"/>
  <c r="P1038" i="3"/>
  <c r="Q1038" i="3" s="1"/>
  <c r="Q1041" i="3"/>
  <c r="R1039" i="3"/>
  <c r="G1039" i="3" s="1"/>
  <c r="H1039" i="3" s="1"/>
  <c r="AE1045" i="3"/>
  <c r="AF1043" i="3"/>
  <c r="AD1042" i="3"/>
  <c r="AE1042" i="3" s="1"/>
  <c r="AF1042" i="3" s="1"/>
  <c r="AJ1038" i="3"/>
  <c r="AK1038" i="3" s="1"/>
  <c r="AL1038" i="3" s="1"/>
  <c r="AK1041" i="3"/>
  <c r="AL1039" i="3"/>
  <c r="O1043" i="3" l="1"/>
  <c r="A1043" i="3" s="1"/>
  <c r="B1043" i="3" s="1"/>
  <c r="E1044" i="3"/>
  <c r="F1044" i="3" s="1"/>
  <c r="AG1046" i="3"/>
  <c r="AH1049" i="3"/>
  <c r="C1038" i="3"/>
  <c r="D1038" i="3" s="1"/>
  <c r="U1038" i="3"/>
  <c r="W1040" i="3"/>
  <c r="X1040" i="3" s="1"/>
  <c r="Z1040" i="3" s="1"/>
  <c r="X1043" i="3"/>
  <c r="Z1043" i="3" s="1"/>
  <c r="U1041" i="3"/>
  <c r="C1041" i="3" s="1"/>
  <c r="D1041" i="3" s="1"/>
  <c r="T1043" i="3"/>
  <c r="S1040" i="3"/>
  <c r="T1040" i="3" s="1"/>
  <c r="I1045" i="3"/>
  <c r="K1046" i="3" s="1"/>
  <c r="E1046" i="3" s="1"/>
  <c r="F1046" i="3" s="1"/>
  <c r="L1043" i="3"/>
  <c r="E1043" i="3" s="1"/>
  <c r="F1043" i="3" s="1"/>
  <c r="Y1043" i="3"/>
  <c r="V1045" i="3"/>
  <c r="AI1043" i="3"/>
  <c r="AC1043" i="3"/>
  <c r="M1044" i="3"/>
  <c r="N1044" i="3" s="1"/>
  <c r="O1044" i="3" s="1"/>
  <c r="A1044" i="3" s="1"/>
  <c r="B1044" i="3" s="1"/>
  <c r="N1047" i="3"/>
  <c r="O1045" i="3"/>
  <c r="A1045" i="3" s="1"/>
  <c r="B1045" i="3" s="1"/>
  <c r="Z1041" i="3"/>
  <c r="R1038" i="3"/>
  <c r="G1038" i="3"/>
  <c r="H1038" i="3" s="1"/>
  <c r="J1048" i="3"/>
  <c r="K1051" i="3"/>
  <c r="AA1046" i="3"/>
  <c r="AB1049" i="3"/>
  <c r="AE1047" i="3"/>
  <c r="AD1044" i="3"/>
  <c r="AE1044" i="3" s="1"/>
  <c r="AF1044" i="3" s="1"/>
  <c r="AL1041" i="3"/>
  <c r="AK1043" i="3"/>
  <c r="AJ1040" i="3"/>
  <c r="AK1040" i="3" s="1"/>
  <c r="AL1040" i="3" s="1"/>
  <c r="P1040" i="3"/>
  <c r="Q1040" i="3" s="1"/>
  <c r="Q1043" i="3"/>
  <c r="R1041" i="3"/>
  <c r="G1041" i="3" s="1"/>
  <c r="H1041" i="3" s="1"/>
  <c r="L1046" i="3" l="1"/>
  <c r="AH1046" i="3"/>
  <c r="AI1046" i="3" s="1"/>
  <c r="T1045" i="3"/>
  <c r="U1043" i="3"/>
  <c r="C1043" i="3" s="1"/>
  <c r="D1043" i="3" s="1"/>
  <c r="S1042" i="3"/>
  <c r="T1042" i="3" s="1"/>
  <c r="V1047" i="3"/>
  <c r="AF1047" i="3" s="1"/>
  <c r="Y1045" i="3"/>
  <c r="AI1045" i="3"/>
  <c r="AC1045" i="3"/>
  <c r="U1040" i="3"/>
  <c r="C1040" i="3"/>
  <c r="D1040" i="3" s="1"/>
  <c r="AG1048" i="3"/>
  <c r="AH1051" i="3"/>
  <c r="M1046" i="3"/>
  <c r="N1046" i="3" s="1"/>
  <c r="O1046" i="3" s="1"/>
  <c r="A1046" i="3" s="1"/>
  <c r="B1046" i="3" s="1"/>
  <c r="N1049" i="3"/>
  <c r="I1047" i="3"/>
  <c r="L1045" i="3"/>
  <c r="E1045" i="3" s="1"/>
  <c r="F1045" i="3" s="1"/>
  <c r="X1045" i="3"/>
  <c r="Z1045" i="3" s="1"/>
  <c r="W1042" i="3"/>
  <c r="X1042" i="3" s="1"/>
  <c r="Z1042" i="3" s="1"/>
  <c r="K1048" i="3"/>
  <c r="E1048" i="3" s="1"/>
  <c r="F1048" i="3" s="1"/>
  <c r="AF1045" i="3"/>
  <c r="AB1046" i="3"/>
  <c r="AC1046" i="3" s="1"/>
  <c r="G1040" i="3"/>
  <c r="H1040" i="3" s="1"/>
  <c r="R1040" i="3"/>
  <c r="AB1051" i="3"/>
  <c r="AA1048" i="3"/>
  <c r="R1043" i="3"/>
  <c r="G1043" i="3" s="1"/>
  <c r="H1043" i="3" s="1"/>
  <c r="Q1045" i="3"/>
  <c r="P1042" i="3"/>
  <c r="Q1042" i="3" s="1"/>
  <c r="K1053" i="3"/>
  <c r="J1050" i="3"/>
  <c r="AK1045" i="3"/>
  <c r="AL1043" i="3"/>
  <c r="AJ1042" i="3"/>
  <c r="AK1042" i="3" s="1"/>
  <c r="AL1042" i="3" s="1"/>
  <c r="AD1046" i="3"/>
  <c r="AE1046" i="3" s="1"/>
  <c r="AF1046" i="3" s="1"/>
  <c r="AE1049" i="3"/>
  <c r="AB1048" i="3" l="1"/>
  <c r="AC1048" i="3" s="1"/>
  <c r="I1049" i="3"/>
  <c r="L1047" i="3"/>
  <c r="E1047" i="3" s="1"/>
  <c r="F1047" i="3" s="1"/>
  <c r="AG1050" i="3"/>
  <c r="AH1053" i="3"/>
  <c r="T1047" i="3"/>
  <c r="U1045" i="3"/>
  <c r="C1045" i="3" s="1"/>
  <c r="D1045" i="3" s="1"/>
  <c r="S1044" i="3"/>
  <c r="T1044" i="3" s="1"/>
  <c r="X1047" i="3"/>
  <c r="W1044" i="3"/>
  <c r="X1044" i="3" s="1"/>
  <c r="Z1044" i="3" s="1"/>
  <c r="M1048" i="3"/>
  <c r="N1048" i="3" s="1"/>
  <c r="O1048" i="3" s="1"/>
  <c r="A1048" i="3" s="1"/>
  <c r="B1048" i="3" s="1"/>
  <c r="O1049" i="3"/>
  <c r="A1049" i="3" s="1"/>
  <c r="B1049" i="3" s="1"/>
  <c r="N1051" i="3"/>
  <c r="C1042" i="3"/>
  <c r="D1042" i="3" s="1"/>
  <c r="U1042" i="3"/>
  <c r="L1048" i="3"/>
  <c r="K1050" i="3"/>
  <c r="AH1048" i="3"/>
  <c r="AI1048" i="3" s="1"/>
  <c r="Y1047" i="3"/>
  <c r="V1049" i="3"/>
  <c r="AI1047" i="3"/>
  <c r="AC1047" i="3"/>
  <c r="O1047" i="3"/>
  <c r="A1047" i="3" s="1"/>
  <c r="B1047" i="3" s="1"/>
  <c r="L1050" i="3"/>
  <c r="E1050" i="3"/>
  <c r="F1050" i="3" s="1"/>
  <c r="Q1047" i="3"/>
  <c r="P1044" i="3"/>
  <c r="Q1044" i="3" s="1"/>
  <c r="R1045" i="3"/>
  <c r="G1045" i="3" s="1"/>
  <c r="H1045" i="3" s="1"/>
  <c r="AK1047" i="3"/>
  <c r="AL1045" i="3"/>
  <c r="AJ1044" i="3"/>
  <c r="AK1044" i="3" s="1"/>
  <c r="AL1044" i="3" s="1"/>
  <c r="G1042" i="3"/>
  <c r="H1042" i="3" s="1"/>
  <c r="R1042" i="3"/>
  <c r="AE1051" i="3"/>
  <c r="AD1048" i="3"/>
  <c r="AE1048" i="3" s="1"/>
  <c r="AF1048" i="3" s="1"/>
  <c r="J1052" i="3"/>
  <c r="K1055" i="3"/>
  <c r="AB1053" i="3"/>
  <c r="AA1050" i="3"/>
  <c r="AB1050" i="3" l="1"/>
  <c r="AC1050" i="3" s="1"/>
  <c r="V1051" i="3"/>
  <c r="Y1049" i="3"/>
  <c r="AI1049" i="3"/>
  <c r="AC1049" i="3"/>
  <c r="C1044" i="3"/>
  <c r="D1044" i="3" s="1"/>
  <c r="U1044" i="3"/>
  <c r="N1053" i="3"/>
  <c r="M1050" i="3"/>
  <c r="N1050" i="3" s="1"/>
  <c r="O1050" i="3" s="1"/>
  <c r="A1050" i="3" s="1"/>
  <c r="B1050" i="3" s="1"/>
  <c r="X1049" i="3"/>
  <c r="Z1049" i="3" s="1"/>
  <c r="W1046" i="3"/>
  <c r="X1046" i="3" s="1"/>
  <c r="Z1046" i="3" s="1"/>
  <c r="AH1055" i="3"/>
  <c r="AG1052" i="3"/>
  <c r="I1051" i="3"/>
  <c r="O1051" i="3" s="1"/>
  <c r="A1051" i="3" s="1"/>
  <c r="B1051" i="3" s="1"/>
  <c r="L1049" i="3"/>
  <c r="E1049" i="3" s="1"/>
  <c r="F1049" i="3" s="1"/>
  <c r="S1046" i="3"/>
  <c r="T1046" i="3" s="1"/>
  <c r="U1047" i="3"/>
  <c r="C1047" i="3" s="1"/>
  <c r="D1047" i="3" s="1"/>
  <c r="T1049" i="3"/>
  <c r="AH1050" i="3"/>
  <c r="AI1050" i="3" s="1"/>
  <c r="AF1049" i="3"/>
  <c r="Z1047" i="3"/>
  <c r="K1057" i="3"/>
  <c r="J1054" i="3"/>
  <c r="AD1050" i="3"/>
  <c r="AE1050" i="3" s="1"/>
  <c r="AF1050" i="3" s="1"/>
  <c r="AF1051" i="3"/>
  <c r="AE1053" i="3"/>
  <c r="Q1049" i="3"/>
  <c r="P1046" i="3"/>
  <c r="Q1046" i="3" s="1"/>
  <c r="R1047" i="3"/>
  <c r="G1047" i="3" s="1"/>
  <c r="H1047" i="3" s="1"/>
  <c r="AB1055" i="3"/>
  <c r="AA1052" i="3"/>
  <c r="AB1052" i="3" s="1"/>
  <c r="AC1052" i="3" s="1"/>
  <c r="R1044" i="3"/>
  <c r="G1044" i="3"/>
  <c r="H1044" i="3" s="1"/>
  <c r="AK1049" i="3"/>
  <c r="AL1047" i="3"/>
  <c r="AJ1046" i="3"/>
  <c r="AK1046" i="3" s="1"/>
  <c r="AL1046" i="3" s="1"/>
  <c r="N1055" i="3" l="1"/>
  <c r="M1052" i="3"/>
  <c r="N1052" i="3" s="1"/>
  <c r="O1052" i="3" s="1"/>
  <c r="A1052" i="3" s="1"/>
  <c r="B1052" i="3" s="1"/>
  <c r="Y1051" i="3"/>
  <c r="V1053" i="3"/>
  <c r="AI1051" i="3"/>
  <c r="AC1051" i="3"/>
  <c r="U1046" i="3"/>
  <c r="C1046" i="3"/>
  <c r="D1046" i="3" s="1"/>
  <c r="AG1054" i="3"/>
  <c r="AH1057" i="3"/>
  <c r="W1048" i="3"/>
  <c r="X1048" i="3" s="1"/>
  <c r="Z1048" i="3" s="1"/>
  <c r="X1051" i="3"/>
  <c r="K1052" i="3"/>
  <c r="AH1052" i="3"/>
  <c r="AI1052" i="3" s="1"/>
  <c r="T1051" i="3"/>
  <c r="U1049" i="3"/>
  <c r="C1049" i="3" s="1"/>
  <c r="D1049" i="3" s="1"/>
  <c r="S1048" i="3"/>
  <c r="T1048" i="3" s="1"/>
  <c r="I1053" i="3"/>
  <c r="L1051" i="3"/>
  <c r="E1051" i="3" s="1"/>
  <c r="F1051" i="3" s="1"/>
  <c r="R1049" i="3"/>
  <c r="G1049" i="3" s="1"/>
  <c r="H1049" i="3" s="1"/>
  <c r="Q1051" i="3"/>
  <c r="P1048" i="3"/>
  <c r="Q1048" i="3" s="1"/>
  <c r="AD1052" i="3"/>
  <c r="AE1052" i="3" s="1"/>
  <c r="AF1052" i="3" s="1"/>
  <c r="AF1053" i="3"/>
  <c r="AE1055" i="3"/>
  <c r="AK1051" i="3"/>
  <c r="AJ1048" i="3"/>
  <c r="AK1048" i="3" s="1"/>
  <c r="AL1048" i="3" s="1"/>
  <c r="AL1049" i="3"/>
  <c r="AB1057" i="3"/>
  <c r="AA1054" i="3"/>
  <c r="G1046" i="3"/>
  <c r="H1046" i="3" s="1"/>
  <c r="R1046" i="3"/>
  <c r="K1059" i="3"/>
  <c r="J1056" i="3"/>
  <c r="AB1054" i="3" l="1"/>
  <c r="AC1054" i="3" s="1"/>
  <c r="AH1054" i="3"/>
  <c r="AI1054" i="3" s="1"/>
  <c r="I1055" i="3"/>
  <c r="O1055" i="3" s="1"/>
  <c r="A1055" i="3" s="1"/>
  <c r="B1055" i="3" s="1"/>
  <c r="L1053" i="3"/>
  <c r="E1053" i="3" s="1"/>
  <c r="F1053" i="3" s="1"/>
  <c r="N1057" i="3"/>
  <c r="M1054" i="3"/>
  <c r="N1054" i="3" s="1"/>
  <c r="O1054" i="3" s="1"/>
  <c r="A1054" i="3" s="1"/>
  <c r="B1054" i="3" s="1"/>
  <c r="T1053" i="3"/>
  <c r="S1050" i="3"/>
  <c r="T1050" i="3" s="1"/>
  <c r="U1051" i="3"/>
  <c r="C1051" i="3" s="1"/>
  <c r="D1051" i="3" s="1"/>
  <c r="X1053" i="3"/>
  <c r="Z1053" i="3" s="1"/>
  <c r="W1050" i="3"/>
  <c r="X1050" i="3" s="1"/>
  <c r="Z1050" i="3" s="1"/>
  <c r="C1048" i="3"/>
  <c r="D1048" i="3" s="1"/>
  <c r="U1048" i="3"/>
  <c r="E1052" i="3"/>
  <c r="F1052" i="3" s="1"/>
  <c r="L1052" i="3"/>
  <c r="AH1059" i="3"/>
  <c r="AG1056" i="3"/>
  <c r="V1055" i="3"/>
  <c r="AF1055" i="3" s="1"/>
  <c r="Y1053" i="3"/>
  <c r="AI1053" i="3"/>
  <c r="AC1053" i="3"/>
  <c r="K1054" i="3"/>
  <c r="Z1051" i="3"/>
  <c r="O1053" i="3"/>
  <c r="A1053" i="3" s="1"/>
  <c r="B1053" i="3" s="1"/>
  <c r="AD1054" i="3"/>
  <c r="AE1054" i="3" s="1"/>
  <c r="AF1054" i="3" s="1"/>
  <c r="AE1057" i="3"/>
  <c r="P1050" i="3"/>
  <c r="Q1050" i="3" s="1"/>
  <c r="Q1053" i="3"/>
  <c r="R1051" i="3"/>
  <c r="G1051" i="3" s="1"/>
  <c r="H1051" i="3" s="1"/>
  <c r="J1058" i="3"/>
  <c r="K1061" i="3"/>
  <c r="G1048" i="3"/>
  <c r="H1048" i="3" s="1"/>
  <c r="R1048" i="3"/>
  <c r="AB1059" i="3"/>
  <c r="AA1056" i="3"/>
  <c r="AK1053" i="3"/>
  <c r="AJ1050" i="3"/>
  <c r="AK1050" i="3" s="1"/>
  <c r="AL1050" i="3" s="1"/>
  <c r="AL1051" i="3"/>
  <c r="AH1056" i="3" l="1"/>
  <c r="AI1056" i="3" s="1"/>
  <c r="AH1061" i="3"/>
  <c r="AG1058" i="3"/>
  <c r="W1052" i="3"/>
  <c r="X1052" i="3" s="1"/>
  <c r="Z1052" i="3" s="1"/>
  <c r="X1055" i="3"/>
  <c r="I1057" i="3"/>
  <c r="O1057" i="3" s="1"/>
  <c r="A1057" i="3" s="1"/>
  <c r="B1057" i="3" s="1"/>
  <c r="L1055" i="3"/>
  <c r="E1055" i="3" s="1"/>
  <c r="F1055" i="3" s="1"/>
  <c r="V1057" i="3"/>
  <c r="Y1055" i="3"/>
  <c r="AC1055" i="3"/>
  <c r="AI1055" i="3"/>
  <c r="U1053" i="3"/>
  <c r="C1053" i="3" s="1"/>
  <c r="D1053" i="3" s="1"/>
  <c r="T1055" i="3"/>
  <c r="S1052" i="3"/>
  <c r="T1052" i="3" s="1"/>
  <c r="L1054" i="3"/>
  <c r="E1054" i="3"/>
  <c r="F1054" i="3" s="1"/>
  <c r="C1050" i="3"/>
  <c r="D1050" i="3" s="1"/>
  <c r="U1050" i="3"/>
  <c r="N1059" i="3"/>
  <c r="M1056" i="3"/>
  <c r="N1056" i="3" s="1"/>
  <c r="O1056" i="3" s="1"/>
  <c r="A1056" i="3" s="1"/>
  <c r="B1056" i="3" s="1"/>
  <c r="K1056" i="3"/>
  <c r="AB1056" i="3"/>
  <c r="AC1056" i="3" s="1"/>
  <c r="R1050" i="3"/>
  <c r="G1050" i="3"/>
  <c r="H1050" i="3" s="1"/>
  <c r="AK1055" i="3"/>
  <c r="AL1053" i="3"/>
  <c r="AJ1052" i="3"/>
  <c r="AK1052" i="3" s="1"/>
  <c r="AL1052" i="3" s="1"/>
  <c r="P1052" i="3"/>
  <c r="Q1052" i="3" s="1"/>
  <c r="R1053" i="3"/>
  <c r="G1053" i="3" s="1"/>
  <c r="H1053" i="3" s="1"/>
  <c r="Q1055" i="3"/>
  <c r="AD1056" i="3"/>
  <c r="AE1056" i="3" s="1"/>
  <c r="AF1056" i="3" s="1"/>
  <c r="AE1059" i="3"/>
  <c r="AB1061" i="3"/>
  <c r="AA1058" i="3"/>
  <c r="K1063" i="3"/>
  <c r="J1060" i="3"/>
  <c r="L1056" i="3" l="1"/>
  <c r="E1056" i="3"/>
  <c r="F1056" i="3" s="1"/>
  <c r="N1061" i="3"/>
  <c r="M1058" i="3"/>
  <c r="N1058" i="3" s="1"/>
  <c r="O1058" i="3" s="1"/>
  <c r="A1058" i="3" s="1"/>
  <c r="B1058" i="3" s="1"/>
  <c r="V1059" i="3"/>
  <c r="AF1059" i="3" s="1"/>
  <c r="Y1057" i="3"/>
  <c r="AI1057" i="3"/>
  <c r="AC1057" i="3"/>
  <c r="W1054" i="3"/>
  <c r="X1054" i="3" s="1"/>
  <c r="Z1054" i="3" s="1"/>
  <c r="X1057" i="3"/>
  <c r="AG1060" i="3"/>
  <c r="AH1063" i="3"/>
  <c r="S1054" i="3"/>
  <c r="T1054" i="3" s="1"/>
  <c r="T1057" i="3"/>
  <c r="U1055" i="3"/>
  <c r="C1055" i="3" s="1"/>
  <c r="D1055" i="3" s="1"/>
  <c r="I1059" i="3"/>
  <c r="K1060" i="3" s="1"/>
  <c r="L1057" i="3"/>
  <c r="E1057" i="3" s="1"/>
  <c r="F1057" i="3" s="1"/>
  <c r="U1052" i="3"/>
  <c r="C1052" i="3"/>
  <c r="D1052" i="3" s="1"/>
  <c r="AB1058" i="3"/>
  <c r="AC1058" i="3" s="1"/>
  <c r="AF1057" i="3"/>
  <c r="Z1055" i="3"/>
  <c r="AH1058" i="3"/>
  <c r="AI1058" i="3" s="1"/>
  <c r="K1058" i="3"/>
  <c r="G1052" i="3"/>
  <c r="H1052" i="3" s="1"/>
  <c r="R1052" i="3"/>
  <c r="J1062" i="3"/>
  <c r="K1065" i="3"/>
  <c r="AA1060" i="3"/>
  <c r="AB1063" i="3"/>
  <c r="AD1058" i="3"/>
  <c r="AE1058" i="3" s="1"/>
  <c r="AF1058" i="3" s="1"/>
  <c r="AE1061" i="3"/>
  <c r="Q1057" i="3"/>
  <c r="P1054" i="3"/>
  <c r="Q1054" i="3" s="1"/>
  <c r="R1055" i="3"/>
  <c r="G1055" i="3" s="1"/>
  <c r="H1055" i="3" s="1"/>
  <c r="AK1057" i="3"/>
  <c r="AL1055" i="3"/>
  <c r="AJ1054" i="3"/>
  <c r="AK1054" i="3" s="1"/>
  <c r="AL1054" i="3" s="1"/>
  <c r="E1060" i="3" l="1"/>
  <c r="F1060" i="3" s="1"/>
  <c r="L1060" i="3"/>
  <c r="I1061" i="3"/>
  <c r="L1059" i="3"/>
  <c r="E1059" i="3" s="1"/>
  <c r="F1059" i="3" s="1"/>
  <c r="AG1062" i="3"/>
  <c r="AH1065" i="3"/>
  <c r="M1060" i="3"/>
  <c r="N1060" i="3" s="1"/>
  <c r="O1060" i="3" s="1"/>
  <c r="A1060" i="3" s="1"/>
  <c r="B1060" i="3" s="1"/>
  <c r="N1063" i="3"/>
  <c r="E1058" i="3"/>
  <c r="F1058" i="3" s="1"/>
  <c r="L1058" i="3"/>
  <c r="C1054" i="3"/>
  <c r="D1054" i="3" s="1"/>
  <c r="U1054" i="3"/>
  <c r="X1059" i="3"/>
  <c r="W1056" i="3"/>
  <c r="X1056" i="3" s="1"/>
  <c r="Z1056" i="3" s="1"/>
  <c r="S1056" i="3"/>
  <c r="T1056" i="3" s="1"/>
  <c r="T1059" i="3"/>
  <c r="U1057" i="3"/>
  <c r="C1057" i="3" s="1"/>
  <c r="D1057" i="3" s="1"/>
  <c r="O1059" i="3"/>
  <c r="A1059" i="3" s="1"/>
  <c r="B1059" i="3" s="1"/>
  <c r="AB1060" i="3"/>
  <c r="AC1060" i="3" s="1"/>
  <c r="AH1060" i="3"/>
  <c r="AI1060" i="3" s="1"/>
  <c r="Z1057" i="3"/>
  <c r="Y1059" i="3"/>
  <c r="V1061" i="3"/>
  <c r="AI1059" i="3"/>
  <c r="AC1059" i="3"/>
  <c r="R1057" i="3"/>
  <c r="G1057" i="3" s="1"/>
  <c r="H1057" i="3" s="1"/>
  <c r="Q1059" i="3"/>
  <c r="P1056" i="3"/>
  <c r="Q1056" i="3" s="1"/>
  <c r="AB1065" i="3"/>
  <c r="AA1062" i="3"/>
  <c r="AJ1056" i="3"/>
  <c r="AK1056" i="3" s="1"/>
  <c r="AL1056" i="3" s="1"/>
  <c r="AL1057" i="3"/>
  <c r="AK1059" i="3"/>
  <c r="R1054" i="3"/>
  <c r="G1054" i="3"/>
  <c r="H1054" i="3" s="1"/>
  <c r="AD1060" i="3"/>
  <c r="AE1060" i="3" s="1"/>
  <c r="AF1060" i="3" s="1"/>
  <c r="AE1063" i="3"/>
  <c r="J1064" i="3"/>
  <c r="K1067" i="3"/>
  <c r="AB1062" i="3" l="1"/>
  <c r="AC1062" i="3" s="1"/>
  <c r="Y1061" i="3"/>
  <c r="V1063" i="3"/>
  <c r="AI1061" i="3"/>
  <c r="AC1061" i="3"/>
  <c r="N1065" i="3"/>
  <c r="M1062" i="3"/>
  <c r="N1062" i="3" s="1"/>
  <c r="O1062" i="3" s="1"/>
  <c r="A1062" i="3" s="1"/>
  <c r="B1062" i="3" s="1"/>
  <c r="AH1067" i="3"/>
  <c r="AG1064" i="3"/>
  <c r="W1058" i="3"/>
  <c r="X1058" i="3" s="1"/>
  <c r="Z1058" i="3" s="1"/>
  <c r="X1061" i="3"/>
  <c r="Z1061" i="3" s="1"/>
  <c r="I1063" i="3"/>
  <c r="L1061" i="3"/>
  <c r="E1061" i="3" s="1"/>
  <c r="F1061" i="3" s="1"/>
  <c r="C1056" i="3"/>
  <c r="D1056" i="3" s="1"/>
  <c r="U1056" i="3"/>
  <c r="AF1061" i="3"/>
  <c r="K1062" i="3"/>
  <c r="Z1059" i="3"/>
  <c r="O1061" i="3"/>
  <c r="A1061" i="3" s="1"/>
  <c r="B1061" i="3" s="1"/>
  <c r="AH1062" i="3"/>
  <c r="AI1062" i="3" s="1"/>
  <c r="T1061" i="3"/>
  <c r="U1059" i="3"/>
  <c r="C1059" i="3" s="1"/>
  <c r="D1059" i="3" s="1"/>
  <c r="S1058" i="3"/>
  <c r="T1058" i="3" s="1"/>
  <c r="R1059" i="3"/>
  <c r="G1059" i="3" s="1"/>
  <c r="H1059" i="3" s="1"/>
  <c r="P1058" i="3"/>
  <c r="Q1058" i="3" s="1"/>
  <c r="Q1061" i="3"/>
  <c r="AE1065" i="3"/>
  <c r="AD1062" i="3"/>
  <c r="AE1062" i="3" s="1"/>
  <c r="AF1062" i="3" s="1"/>
  <c r="AK1061" i="3"/>
  <c r="AL1059" i="3"/>
  <c r="AJ1058" i="3"/>
  <c r="AK1058" i="3" s="1"/>
  <c r="AL1058" i="3" s="1"/>
  <c r="G1056" i="3"/>
  <c r="H1056" i="3" s="1"/>
  <c r="R1056" i="3"/>
  <c r="K1069" i="3"/>
  <c r="J1066" i="3"/>
  <c r="AA1064" i="3"/>
  <c r="AB1067" i="3"/>
  <c r="I1065" i="3" l="1"/>
  <c r="L1063" i="3"/>
  <c r="E1063" i="3" s="1"/>
  <c r="F1063" i="3" s="1"/>
  <c r="AH1069" i="3"/>
  <c r="AG1066" i="3"/>
  <c r="M1064" i="3"/>
  <c r="N1064" i="3" s="1"/>
  <c r="O1064" i="3" s="1"/>
  <c r="A1064" i="3" s="1"/>
  <c r="B1064" i="3" s="1"/>
  <c r="N1067" i="3"/>
  <c r="Y1063" i="3"/>
  <c r="V1065" i="3"/>
  <c r="AI1063" i="3"/>
  <c r="AC1063" i="3"/>
  <c r="T1063" i="3"/>
  <c r="U1061" i="3"/>
  <c r="C1061" i="3" s="1"/>
  <c r="D1061" i="3" s="1"/>
  <c r="S1060" i="3"/>
  <c r="T1060" i="3" s="1"/>
  <c r="E1062" i="3"/>
  <c r="F1062" i="3" s="1"/>
  <c r="L1062" i="3"/>
  <c r="X1063" i="3"/>
  <c r="W1060" i="3"/>
  <c r="X1060" i="3" s="1"/>
  <c r="Z1060" i="3" s="1"/>
  <c r="K1064" i="3"/>
  <c r="AH1064" i="3"/>
  <c r="AI1064" i="3" s="1"/>
  <c r="O1063" i="3"/>
  <c r="A1063" i="3" s="1"/>
  <c r="B1063" i="3" s="1"/>
  <c r="AB1064" i="3"/>
  <c r="AC1064" i="3" s="1"/>
  <c r="AF1063" i="3"/>
  <c r="C1058" i="3"/>
  <c r="D1058" i="3" s="1"/>
  <c r="U1058" i="3"/>
  <c r="K1066" i="3"/>
  <c r="E1066" i="3" s="1"/>
  <c r="F1066" i="3" s="1"/>
  <c r="P1060" i="3"/>
  <c r="Q1060" i="3" s="1"/>
  <c r="R1061" i="3"/>
  <c r="G1061" i="3" s="1"/>
  <c r="H1061" i="3" s="1"/>
  <c r="Q1063" i="3"/>
  <c r="R1058" i="3"/>
  <c r="G1058" i="3"/>
  <c r="H1058" i="3" s="1"/>
  <c r="AA1066" i="3"/>
  <c r="AB1069" i="3"/>
  <c r="K1071" i="3"/>
  <c r="J1068" i="3"/>
  <c r="AL1061" i="3"/>
  <c r="AJ1060" i="3"/>
  <c r="AK1060" i="3" s="1"/>
  <c r="AL1060" i="3" s="1"/>
  <c r="AK1063" i="3"/>
  <c r="AE1067" i="3"/>
  <c r="AD1064" i="3"/>
  <c r="AE1064" i="3" s="1"/>
  <c r="AF1064" i="3" s="1"/>
  <c r="L1066" i="3" l="1"/>
  <c r="AH1066" i="3"/>
  <c r="AI1066" i="3" s="1"/>
  <c r="L1064" i="3"/>
  <c r="E1064" i="3"/>
  <c r="F1064" i="3" s="1"/>
  <c r="I1067" i="3"/>
  <c r="O1067" i="3" s="1"/>
  <c r="A1067" i="3" s="1"/>
  <c r="B1067" i="3" s="1"/>
  <c r="L1065" i="3"/>
  <c r="E1065" i="3" s="1"/>
  <c r="F1065" i="3" s="1"/>
  <c r="S1062" i="3"/>
  <c r="T1062" i="3" s="1"/>
  <c r="T1065" i="3"/>
  <c r="U1063" i="3"/>
  <c r="C1063" i="3" s="1"/>
  <c r="D1063" i="3" s="1"/>
  <c r="Y1065" i="3"/>
  <c r="V1067" i="3"/>
  <c r="AI1065" i="3"/>
  <c r="AC1065" i="3"/>
  <c r="W1062" i="3"/>
  <c r="X1062" i="3" s="1"/>
  <c r="Z1062" i="3" s="1"/>
  <c r="X1065" i="3"/>
  <c r="AF1065" i="3"/>
  <c r="AB1066" i="3"/>
  <c r="AC1066" i="3" s="1"/>
  <c r="Z1063" i="3"/>
  <c r="O1065" i="3"/>
  <c r="A1065" i="3" s="1"/>
  <c r="B1065" i="3" s="1"/>
  <c r="U1060" i="3"/>
  <c r="C1060" i="3"/>
  <c r="D1060" i="3" s="1"/>
  <c r="N1069" i="3"/>
  <c r="M1066" i="3"/>
  <c r="N1066" i="3" s="1"/>
  <c r="O1066" i="3" s="1"/>
  <c r="A1066" i="3" s="1"/>
  <c r="B1066" i="3" s="1"/>
  <c r="AG1068" i="3"/>
  <c r="AH1071" i="3"/>
  <c r="AK1065" i="3"/>
  <c r="AL1063" i="3"/>
  <c r="AJ1062" i="3"/>
  <c r="AK1062" i="3" s="1"/>
  <c r="AL1062" i="3" s="1"/>
  <c r="Q1065" i="3"/>
  <c r="P1062" i="3"/>
  <c r="Q1062" i="3" s="1"/>
  <c r="R1063" i="3"/>
  <c r="G1063" i="3" s="1"/>
  <c r="H1063" i="3" s="1"/>
  <c r="AD1066" i="3"/>
  <c r="AE1066" i="3" s="1"/>
  <c r="AF1066" i="3" s="1"/>
  <c r="AE1069" i="3"/>
  <c r="AF1067" i="3"/>
  <c r="K1073" i="3"/>
  <c r="J1070" i="3"/>
  <c r="R1060" i="3"/>
  <c r="G1060" i="3"/>
  <c r="H1060" i="3" s="1"/>
  <c r="AA1068" i="3"/>
  <c r="AB1068" i="3" s="1"/>
  <c r="AC1068" i="3" s="1"/>
  <c r="AB1071" i="3"/>
  <c r="AH1068" i="3" l="1"/>
  <c r="AI1068" i="3" s="1"/>
  <c r="X1067" i="3"/>
  <c r="Z1067" i="3" s="1"/>
  <c r="W1064" i="3"/>
  <c r="X1064" i="3" s="1"/>
  <c r="Z1064" i="3" s="1"/>
  <c r="AG1070" i="3"/>
  <c r="AH1073" i="3"/>
  <c r="M1068" i="3"/>
  <c r="N1068" i="3" s="1"/>
  <c r="O1068" i="3" s="1"/>
  <c r="A1068" i="3" s="1"/>
  <c r="B1068" i="3" s="1"/>
  <c r="N1071" i="3"/>
  <c r="I1069" i="3"/>
  <c r="O1069" i="3" s="1"/>
  <c r="A1069" i="3" s="1"/>
  <c r="B1069" i="3" s="1"/>
  <c r="L1067" i="3"/>
  <c r="E1067" i="3" s="1"/>
  <c r="F1067" i="3" s="1"/>
  <c r="V1069" i="3"/>
  <c r="Y1067" i="3"/>
  <c r="AI1067" i="3"/>
  <c r="AC1067" i="3"/>
  <c r="U1062" i="3"/>
  <c r="C1062" i="3"/>
  <c r="D1062" i="3" s="1"/>
  <c r="Z1065" i="3"/>
  <c r="K1068" i="3"/>
  <c r="S1064" i="3"/>
  <c r="T1064" i="3" s="1"/>
  <c r="U1065" i="3"/>
  <c r="C1065" i="3" s="1"/>
  <c r="D1065" i="3" s="1"/>
  <c r="T1067" i="3"/>
  <c r="AD1068" i="3"/>
  <c r="AE1068" i="3" s="1"/>
  <c r="AF1068" i="3" s="1"/>
  <c r="AF1069" i="3"/>
  <c r="AE1071" i="3"/>
  <c r="J1072" i="3"/>
  <c r="K1075" i="3"/>
  <c r="R1065" i="3"/>
  <c r="G1065" i="3" s="1"/>
  <c r="H1065" i="3" s="1"/>
  <c r="Q1067" i="3"/>
  <c r="P1064" i="3"/>
  <c r="Q1064" i="3" s="1"/>
  <c r="AK1067" i="3"/>
  <c r="AL1065" i="3"/>
  <c r="AJ1064" i="3"/>
  <c r="AK1064" i="3" s="1"/>
  <c r="AL1064" i="3" s="1"/>
  <c r="AB1073" i="3"/>
  <c r="AA1070" i="3"/>
  <c r="R1062" i="3"/>
  <c r="G1062" i="3"/>
  <c r="H1062" i="3" s="1"/>
  <c r="AB1070" i="3" l="1"/>
  <c r="AC1070" i="3" s="1"/>
  <c r="AG1072" i="3"/>
  <c r="AH1075" i="3"/>
  <c r="T1069" i="3"/>
  <c r="S1066" i="3"/>
  <c r="T1066" i="3" s="1"/>
  <c r="U1067" i="3"/>
  <c r="C1067" i="3" s="1"/>
  <c r="D1067" i="3" s="1"/>
  <c r="V1071" i="3"/>
  <c r="Y1069" i="3"/>
  <c r="AC1069" i="3"/>
  <c r="AI1069" i="3"/>
  <c r="K1070" i="3"/>
  <c r="AH1070" i="3"/>
  <c r="AI1070" i="3" s="1"/>
  <c r="U1064" i="3"/>
  <c r="C1064" i="3"/>
  <c r="D1064" i="3" s="1"/>
  <c r="I1071" i="3"/>
  <c r="L1069" i="3"/>
  <c r="E1069" i="3" s="1"/>
  <c r="F1069" i="3" s="1"/>
  <c r="W1066" i="3"/>
  <c r="X1066" i="3" s="1"/>
  <c r="Z1066" i="3" s="1"/>
  <c r="X1069" i="3"/>
  <c r="L1068" i="3"/>
  <c r="E1068" i="3"/>
  <c r="F1068" i="3" s="1"/>
  <c r="N1073" i="3"/>
  <c r="M1070" i="3"/>
  <c r="N1070" i="3" s="1"/>
  <c r="O1070" i="3" s="1"/>
  <c r="A1070" i="3" s="1"/>
  <c r="B1070" i="3" s="1"/>
  <c r="R1067" i="3"/>
  <c r="G1067" i="3" s="1"/>
  <c r="H1067" i="3" s="1"/>
  <c r="Q1069" i="3"/>
  <c r="P1066" i="3"/>
  <c r="Q1066" i="3" s="1"/>
  <c r="G1064" i="3"/>
  <c r="H1064" i="3" s="1"/>
  <c r="R1064" i="3"/>
  <c r="J1074" i="3"/>
  <c r="K1077" i="3"/>
  <c r="AD1070" i="3"/>
  <c r="AE1070" i="3" s="1"/>
  <c r="AF1070" i="3" s="1"/>
  <c r="AF1071" i="3"/>
  <c r="AE1073" i="3"/>
  <c r="AB1075" i="3"/>
  <c r="AA1072" i="3"/>
  <c r="AJ1066" i="3"/>
  <c r="AK1066" i="3" s="1"/>
  <c r="AL1066" i="3" s="1"/>
  <c r="AK1069" i="3"/>
  <c r="AL1067" i="3"/>
  <c r="AB1072" i="3" l="1"/>
  <c r="AC1072" i="3" s="1"/>
  <c r="AH1072" i="3"/>
  <c r="AI1072" i="3" s="1"/>
  <c r="I1073" i="3"/>
  <c r="O1073" i="3" s="1"/>
  <c r="A1073" i="3" s="1"/>
  <c r="B1073" i="3" s="1"/>
  <c r="L1071" i="3"/>
  <c r="E1071" i="3" s="1"/>
  <c r="F1071" i="3" s="1"/>
  <c r="L1070" i="3"/>
  <c r="E1070" i="3"/>
  <c r="F1070" i="3" s="1"/>
  <c r="U1069" i="3"/>
  <c r="C1069" i="3" s="1"/>
  <c r="D1069" i="3" s="1"/>
  <c r="S1068" i="3"/>
  <c r="T1068" i="3" s="1"/>
  <c r="T1071" i="3"/>
  <c r="C1066" i="3"/>
  <c r="D1066" i="3" s="1"/>
  <c r="U1066" i="3"/>
  <c r="M1072" i="3"/>
  <c r="N1072" i="3" s="1"/>
  <c r="O1072" i="3" s="1"/>
  <c r="A1072" i="3" s="1"/>
  <c r="B1072" i="3" s="1"/>
  <c r="N1075" i="3"/>
  <c r="AG1074" i="3"/>
  <c r="AH1077" i="3"/>
  <c r="W1068" i="3"/>
  <c r="X1068" i="3" s="1"/>
  <c r="Z1068" i="3" s="1"/>
  <c r="X1071" i="3"/>
  <c r="V1073" i="3"/>
  <c r="Y1071" i="3"/>
  <c r="AI1071" i="3"/>
  <c r="AC1071" i="3"/>
  <c r="K1072" i="3"/>
  <c r="K1074" i="3"/>
  <c r="E1074" i="3" s="1"/>
  <c r="F1074" i="3" s="1"/>
  <c r="O1071" i="3"/>
  <c r="A1071" i="3" s="1"/>
  <c r="B1071" i="3" s="1"/>
  <c r="Z1069" i="3"/>
  <c r="AE1075" i="3"/>
  <c r="AD1072" i="3"/>
  <c r="AE1072" i="3" s="1"/>
  <c r="AF1072" i="3" s="1"/>
  <c r="AF1073" i="3"/>
  <c r="J1076" i="3"/>
  <c r="K1079" i="3"/>
  <c r="G1066" i="3"/>
  <c r="H1066" i="3" s="1"/>
  <c r="R1066" i="3"/>
  <c r="AK1071" i="3"/>
  <c r="AJ1068" i="3"/>
  <c r="AK1068" i="3" s="1"/>
  <c r="AL1068" i="3" s="1"/>
  <c r="AL1069" i="3"/>
  <c r="AA1074" i="3"/>
  <c r="AB1074" i="3" s="1"/>
  <c r="AC1074" i="3" s="1"/>
  <c r="AB1077" i="3"/>
  <c r="Q1071" i="3"/>
  <c r="P1068" i="3"/>
  <c r="Q1068" i="3" s="1"/>
  <c r="R1069" i="3"/>
  <c r="G1069" i="3" s="1"/>
  <c r="H1069" i="3" s="1"/>
  <c r="AH1074" i="3" l="1"/>
  <c r="AI1074" i="3" s="1"/>
  <c r="X1073" i="3"/>
  <c r="W1070" i="3"/>
  <c r="X1070" i="3" s="1"/>
  <c r="Z1070" i="3" s="1"/>
  <c r="I1075" i="3"/>
  <c r="O1075" i="3" s="1"/>
  <c r="A1075" i="3" s="1"/>
  <c r="B1075" i="3" s="1"/>
  <c r="L1073" i="3"/>
  <c r="E1073" i="3" s="1"/>
  <c r="F1073" i="3" s="1"/>
  <c r="V1075" i="3"/>
  <c r="Y1073" i="3"/>
  <c r="AI1073" i="3"/>
  <c r="AC1073" i="3"/>
  <c r="Z1073" i="3"/>
  <c r="U1068" i="3"/>
  <c r="C1068" i="3"/>
  <c r="D1068" i="3" s="1"/>
  <c r="E1072" i="3"/>
  <c r="F1072" i="3" s="1"/>
  <c r="L1072" i="3"/>
  <c r="AG1076" i="3"/>
  <c r="AH1079" i="3"/>
  <c r="N1077" i="3"/>
  <c r="M1074" i="3"/>
  <c r="N1074" i="3" s="1"/>
  <c r="O1074" i="3" s="1"/>
  <c r="A1074" i="3" s="1"/>
  <c r="B1074" i="3" s="1"/>
  <c r="T1073" i="3"/>
  <c r="U1071" i="3"/>
  <c r="C1071" i="3" s="1"/>
  <c r="D1071" i="3" s="1"/>
  <c r="S1070" i="3"/>
  <c r="T1070" i="3" s="1"/>
  <c r="L1074" i="3"/>
  <c r="Z1071" i="3"/>
  <c r="AD1074" i="3"/>
  <c r="AE1074" i="3" s="1"/>
  <c r="AF1074" i="3" s="1"/>
  <c r="AE1077" i="3"/>
  <c r="AA1076" i="3"/>
  <c r="AB1079" i="3"/>
  <c r="AJ1070" i="3"/>
  <c r="AK1070" i="3" s="1"/>
  <c r="AL1070" i="3" s="1"/>
  <c r="AK1073" i="3"/>
  <c r="AL1071" i="3"/>
  <c r="K1081" i="3"/>
  <c r="J1078" i="3"/>
  <c r="R1071" i="3"/>
  <c r="G1071" i="3" s="1"/>
  <c r="H1071" i="3" s="1"/>
  <c r="Q1073" i="3"/>
  <c r="P1070" i="3"/>
  <c r="Q1070" i="3" s="1"/>
  <c r="G1068" i="3"/>
  <c r="H1068" i="3" s="1"/>
  <c r="R1068" i="3"/>
  <c r="AB1076" i="3" l="1"/>
  <c r="AC1076" i="3" s="1"/>
  <c r="K1076" i="3"/>
  <c r="E1076" i="3" s="1"/>
  <c r="F1076" i="3" s="1"/>
  <c r="U1073" i="3"/>
  <c r="C1073" i="3" s="1"/>
  <c r="D1073" i="3" s="1"/>
  <c r="S1072" i="3"/>
  <c r="T1072" i="3" s="1"/>
  <c r="T1075" i="3"/>
  <c r="AH1081" i="3"/>
  <c r="AG1078" i="3"/>
  <c r="N1079" i="3"/>
  <c r="M1076" i="3"/>
  <c r="N1076" i="3" s="1"/>
  <c r="O1076" i="3" s="1"/>
  <c r="A1076" i="3" s="1"/>
  <c r="B1076" i="3" s="1"/>
  <c r="V1077" i="3"/>
  <c r="Y1075" i="3"/>
  <c r="AC1075" i="3"/>
  <c r="AI1075" i="3"/>
  <c r="W1072" i="3"/>
  <c r="X1072" i="3" s="1"/>
  <c r="Z1072" i="3" s="1"/>
  <c r="X1075" i="3"/>
  <c r="U1070" i="3"/>
  <c r="C1070" i="3"/>
  <c r="D1070" i="3" s="1"/>
  <c r="I1077" i="3"/>
  <c r="L1075" i="3"/>
  <c r="E1075" i="3" s="1"/>
  <c r="F1075" i="3" s="1"/>
  <c r="AF1075" i="3"/>
  <c r="AH1076" i="3"/>
  <c r="AI1076" i="3" s="1"/>
  <c r="K1078" i="3"/>
  <c r="E1078" i="3" s="1"/>
  <c r="F1078" i="3" s="1"/>
  <c r="R1070" i="3"/>
  <c r="G1070" i="3"/>
  <c r="H1070" i="3" s="1"/>
  <c r="AJ1072" i="3"/>
  <c r="AK1072" i="3" s="1"/>
  <c r="AL1072" i="3" s="1"/>
  <c r="AK1075" i="3"/>
  <c r="AL1073" i="3"/>
  <c r="AD1076" i="3"/>
  <c r="AE1076" i="3" s="1"/>
  <c r="AF1076" i="3" s="1"/>
  <c r="AE1079" i="3"/>
  <c r="AB1081" i="3"/>
  <c r="AA1078" i="3"/>
  <c r="R1073" i="3"/>
  <c r="G1073" i="3" s="1"/>
  <c r="H1073" i="3" s="1"/>
  <c r="Q1075" i="3"/>
  <c r="P1072" i="3"/>
  <c r="Q1072" i="3" s="1"/>
  <c r="K1083" i="3"/>
  <c r="J1080" i="3"/>
  <c r="L1078" i="3" l="1"/>
  <c r="L1076" i="3"/>
  <c r="V1079" i="3"/>
  <c r="Y1077" i="3"/>
  <c r="AI1077" i="3"/>
  <c r="AC1077" i="3"/>
  <c r="C1072" i="3"/>
  <c r="D1072" i="3" s="1"/>
  <c r="U1072" i="3"/>
  <c r="I1079" i="3"/>
  <c r="L1077" i="3"/>
  <c r="E1077" i="3" s="1"/>
  <c r="F1077" i="3" s="1"/>
  <c r="N1081" i="3"/>
  <c r="M1078" i="3"/>
  <c r="N1078" i="3" s="1"/>
  <c r="O1078" i="3" s="1"/>
  <c r="A1078" i="3" s="1"/>
  <c r="B1078" i="3" s="1"/>
  <c r="U1075" i="3"/>
  <c r="C1075" i="3" s="1"/>
  <c r="D1075" i="3" s="1"/>
  <c r="S1074" i="3"/>
  <c r="T1074" i="3" s="1"/>
  <c r="T1077" i="3"/>
  <c r="W1074" i="3"/>
  <c r="X1074" i="3" s="1"/>
  <c r="Z1074" i="3" s="1"/>
  <c r="X1077" i="3"/>
  <c r="AH1083" i="3"/>
  <c r="AG1080" i="3"/>
  <c r="AH1080" i="3" s="1"/>
  <c r="AI1080" i="3" s="1"/>
  <c r="AB1078" i="3"/>
  <c r="AC1078" i="3" s="1"/>
  <c r="AF1077" i="3"/>
  <c r="Z1075" i="3"/>
  <c r="O1077" i="3"/>
  <c r="A1077" i="3" s="1"/>
  <c r="B1077" i="3" s="1"/>
  <c r="AH1078" i="3"/>
  <c r="AI1078" i="3" s="1"/>
  <c r="AD1078" i="3"/>
  <c r="AE1078" i="3" s="1"/>
  <c r="AF1078" i="3" s="1"/>
  <c r="AE1081" i="3"/>
  <c r="AK1077" i="3"/>
  <c r="AJ1074" i="3"/>
  <c r="AK1074" i="3" s="1"/>
  <c r="AL1074" i="3" s="1"/>
  <c r="AL1075" i="3"/>
  <c r="R1075" i="3"/>
  <c r="G1075" i="3" s="1"/>
  <c r="H1075" i="3" s="1"/>
  <c r="Q1077" i="3"/>
  <c r="P1074" i="3"/>
  <c r="Q1074" i="3" s="1"/>
  <c r="AB1083" i="3"/>
  <c r="AA1080" i="3"/>
  <c r="J1082" i="3"/>
  <c r="K1085" i="3"/>
  <c r="R1072" i="3"/>
  <c r="G1072" i="3"/>
  <c r="H1072" i="3" s="1"/>
  <c r="I1081" i="3" l="1"/>
  <c r="L1079" i="3"/>
  <c r="E1079" i="3" s="1"/>
  <c r="F1079" i="3" s="1"/>
  <c r="X1079" i="3"/>
  <c r="W1076" i="3"/>
  <c r="X1076" i="3" s="1"/>
  <c r="Z1076" i="3" s="1"/>
  <c r="V1081" i="3"/>
  <c r="Y1079" i="3"/>
  <c r="AI1079" i="3"/>
  <c r="AC1079" i="3"/>
  <c r="U1074" i="3"/>
  <c r="C1074" i="3"/>
  <c r="D1074" i="3" s="1"/>
  <c r="AH1085" i="3"/>
  <c r="AG1082" i="3"/>
  <c r="AH1082" i="3" s="1"/>
  <c r="AI1082" i="3" s="1"/>
  <c r="U1077" i="3"/>
  <c r="C1077" i="3" s="1"/>
  <c r="D1077" i="3" s="1"/>
  <c r="S1076" i="3"/>
  <c r="T1076" i="3" s="1"/>
  <c r="T1079" i="3"/>
  <c r="M1080" i="3"/>
  <c r="N1080" i="3" s="1"/>
  <c r="O1080" i="3" s="1"/>
  <c r="A1080" i="3" s="1"/>
  <c r="B1080" i="3" s="1"/>
  <c r="N1083" i="3"/>
  <c r="O1081" i="3"/>
  <c r="A1081" i="3" s="1"/>
  <c r="B1081" i="3" s="1"/>
  <c r="K1082" i="3"/>
  <c r="Z1077" i="3"/>
  <c r="K1080" i="3"/>
  <c r="O1079" i="3"/>
  <c r="A1079" i="3" s="1"/>
  <c r="B1079" i="3" s="1"/>
  <c r="AB1080" i="3"/>
  <c r="AC1080" i="3" s="1"/>
  <c r="AF1079" i="3"/>
  <c r="R1077" i="3"/>
  <c r="G1077" i="3" s="1"/>
  <c r="H1077" i="3" s="1"/>
  <c r="Q1079" i="3"/>
  <c r="P1076" i="3"/>
  <c r="Q1076" i="3" s="1"/>
  <c r="AE1083" i="3"/>
  <c r="AF1081" i="3"/>
  <c r="AD1080" i="3"/>
  <c r="AE1080" i="3" s="1"/>
  <c r="AF1080" i="3" s="1"/>
  <c r="L1082" i="3"/>
  <c r="E1082" i="3"/>
  <c r="F1082" i="3" s="1"/>
  <c r="K1087" i="3"/>
  <c r="J1084" i="3"/>
  <c r="AA1082" i="3"/>
  <c r="AB1085" i="3"/>
  <c r="G1074" i="3"/>
  <c r="H1074" i="3" s="1"/>
  <c r="R1074" i="3"/>
  <c r="AL1077" i="3"/>
  <c r="AJ1076" i="3"/>
  <c r="AK1076" i="3" s="1"/>
  <c r="AL1076" i="3" s="1"/>
  <c r="AK1079" i="3"/>
  <c r="AB1082" i="3" l="1"/>
  <c r="AC1082" i="3" s="1"/>
  <c r="L1080" i="3"/>
  <c r="E1080" i="3"/>
  <c r="F1080" i="3" s="1"/>
  <c r="M1082" i="3"/>
  <c r="N1082" i="3" s="1"/>
  <c r="O1082" i="3" s="1"/>
  <c r="A1082" i="3" s="1"/>
  <c r="B1082" i="3" s="1"/>
  <c r="N1085" i="3"/>
  <c r="W1078" i="3"/>
  <c r="X1078" i="3" s="1"/>
  <c r="Z1078" i="3" s="1"/>
  <c r="X1081" i="3"/>
  <c r="Z1081" i="3" s="1"/>
  <c r="T1081" i="3"/>
  <c r="U1079" i="3"/>
  <c r="C1079" i="3" s="1"/>
  <c r="D1079" i="3" s="1"/>
  <c r="S1078" i="3"/>
  <c r="T1078" i="3" s="1"/>
  <c r="V1083" i="3"/>
  <c r="AF1083" i="3" s="1"/>
  <c r="Y1081" i="3"/>
  <c r="AI1081" i="3"/>
  <c r="AC1081" i="3"/>
  <c r="I1083" i="3"/>
  <c r="L1081" i="3"/>
  <c r="E1081" i="3" s="1"/>
  <c r="F1081" i="3" s="1"/>
  <c r="Z1079" i="3"/>
  <c r="U1076" i="3"/>
  <c r="C1076" i="3"/>
  <c r="D1076" i="3" s="1"/>
  <c r="AH1087" i="3"/>
  <c r="AG1084" i="3"/>
  <c r="AK1081" i="3"/>
  <c r="AL1079" i="3"/>
  <c r="AJ1078" i="3"/>
  <c r="AK1078" i="3" s="1"/>
  <c r="AL1078" i="3" s="1"/>
  <c r="G1076" i="3"/>
  <c r="H1076" i="3" s="1"/>
  <c r="R1076" i="3"/>
  <c r="R1079" i="3"/>
  <c r="G1079" i="3" s="1"/>
  <c r="H1079" i="3" s="1"/>
  <c r="Q1081" i="3"/>
  <c r="P1078" i="3"/>
  <c r="Q1078" i="3" s="1"/>
  <c r="AE1085" i="3"/>
  <c r="AD1082" i="3"/>
  <c r="AE1082" i="3" s="1"/>
  <c r="AF1082" i="3" s="1"/>
  <c r="AA1084" i="3"/>
  <c r="AB1087" i="3"/>
  <c r="K1089" i="3"/>
  <c r="J1086" i="3"/>
  <c r="AB1084" i="3" l="1"/>
  <c r="AC1084" i="3" s="1"/>
  <c r="AH1084" i="3"/>
  <c r="AI1084" i="3" s="1"/>
  <c r="I1085" i="3"/>
  <c r="O1085" i="3" s="1"/>
  <c r="A1085" i="3" s="1"/>
  <c r="B1085" i="3" s="1"/>
  <c r="L1083" i="3"/>
  <c r="E1083" i="3" s="1"/>
  <c r="F1083" i="3" s="1"/>
  <c r="T1083" i="3"/>
  <c r="S1080" i="3"/>
  <c r="T1080" i="3" s="1"/>
  <c r="U1081" i="3"/>
  <c r="C1081" i="3" s="1"/>
  <c r="D1081" i="3" s="1"/>
  <c r="M1084" i="3"/>
  <c r="N1084" i="3" s="1"/>
  <c r="O1084" i="3" s="1"/>
  <c r="A1084" i="3" s="1"/>
  <c r="B1084" i="3" s="1"/>
  <c r="N1087" i="3"/>
  <c r="U1078" i="3"/>
  <c r="C1078" i="3"/>
  <c r="D1078" i="3" s="1"/>
  <c r="AG1086" i="3"/>
  <c r="AH1089" i="3"/>
  <c r="V1085" i="3"/>
  <c r="Y1083" i="3"/>
  <c r="AC1083" i="3"/>
  <c r="AI1083" i="3"/>
  <c r="X1083" i="3"/>
  <c r="Z1083" i="3" s="1"/>
  <c r="W1080" i="3"/>
  <c r="X1080" i="3" s="1"/>
  <c r="Z1080" i="3" s="1"/>
  <c r="O1083" i="3"/>
  <c r="A1083" i="3" s="1"/>
  <c r="B1083" i="3" s="1"/>
  <c r="K1084" i="3"/>
  <c r="K1086" i="3"/>
  <c r="L1086" i="3" s="1"/>
  <c r="J1088" i="3"/>
  <c r="K1091" i="3"/>
  <c r="Q1083" i="3"/>
  <c r="P1080" i="3"/>
  <c r="Q1080" i="3" s="1"/>
  <c r="R1081" i="3"/>
  <c r="G1081" i="3" s="1"/>
  <c r="H1081" i="3" s="1"/>
  <c r="AL1081" i="3"/>
  <c r="AJ1080" i="3"/>
  <c r="AK1080" i="3" s="1"/>
  <c r="AL1080" i="3" s="1"/>
  <c r="AK1083" i="3"/>
  <c r="G1078" i="3"/>
  <c r="H1078" i="3" s="1"/>
  <c r="R1078" i="3"/>
  <c r="AB1089" i="3"/>
  <c r="AA1086" i="3"/>
  <c r="AB1086" i="3" s="1"/>
  <c r="AC1086" i="3" s="1"/>
  <c r="AD1084" i="3"/>
  <c r="AE1084" i="3" s="1"/>
  <c r="AF1084" i="3" s="1"/>
  <c r="AE1087" i="3"/>
  <c r="E1086" i="3" l="1"/>
  <c r="F1086" i="3" s="1"/>
  <c r="E1084" i="3"/>
  <c r="F1084" i="3" s="1"/>
  <c r="L1084" i="3"/>
  <c r="Y1085" i="3"/>
  <c r="V1087" i="3"/>
  <c r="AI1085" i="3"/>
  <c r="AC1085" i="3"/>
  <c r="X1085" i="3"/>
  <c r="W1082" i="3"/>
  <c r="X1082" i="3" s="1"/>
  <c r="Z1082" i="3" s="1"/>
  <c r="N1089" i="3"/>
  <c r="M1086" i="3"/>
  <c r="N1086" i="3" s="1"/>
  <c r="O1086" i="3" s="1"/>
  <c r="A1086" i="3" s="1"/>
  <c r="B1086" i="3" s="1"/>
  <c r="S1082" i="3"/>
  <c r="T1082" i="3" s="1"/>
  <c r="T1085" i="3"/>
  <c r="U1083" i="3"/>
  <c r="C1083" i="3" s="1"/>
  <c r="D1083" i="3" s="1"/>
  <c r="C1080" i="3"/>
  <c r="D1080" i="3" s="1"/>
  <c r="U1080" i="3"/>
  <c r="AG1088" i="3"/>
  <c r="AH1088" i="3" s="1"/>
  <c r="AI1088" i="3" s="1"/>
  <c r="AH1091" i="3"/>
  <c r="I1087" i="3"/>
  <c r="O1087" i="3" s="1"/>
  <c r="A1087" i="3" s="1"/>
  <c r="B1087" i="3" s="1"/>
  <c r="L1085" i="3"/>
  <c r="E1085" i="3" s="1"/>
  <c r="F1085" i="3" s="1"/>
  <c r="AH1086" i="3"/>
  <c r="AI1086" i="3" s="1"/>
  <c r="AF1085" i="3"/>
  <c r="K1088" i="3"/>
  <c r="L1088" i="3" s="1"/>
  <c r="R1080" i="3"/>
  <c r="G1080" i="3"/>
  <c r="H1080" i="3" s="1"/>
  <c r="AB1091" i="3"/>
  <c r="AA1088" i="3"/>
  <c r="AB1088" i="3" s="1"/>
  <c r="AC1088" i="3" s="1"/>
  <c r="AD1086" i="3"/>
  <c r="AE1086" i="3" s="1"/>
  <c r="AF1086" i="3" s="1"/>
  <c r="AE1089" i="3"/>
  <c r="AK1085" i="3"/>
  <c r="AJ1082" i="3"/>
  <c r="AK1082" i="3" s="1"/>
  <c r="AL1082" i="3" s="1"/>
  <c r="AL1083" i="3"/>
  <c r="Q1085" i="3"/>
  <c r="P1082" i="3"/>
  <c r="Q1082" i="3" s="1"/>
  <c r="R1083" i="3"/>
  <c r="G1083" i="3" s="1"/>
  <c r="H1083" i="3" s="1"/>
  <c r="K1093" i="3"/>
  <c r="J1090" i="3"/>
  <c r="E1088" i="3" l="1"/>
  <c r="F1088" i="3" s="1"/>
  <c r="N1091" i="3"/>
  <c r="M1088" i="3"/>
  <c r="N1088" i="3" s="1"/>
  <c r="O1088" i="3" s="1"/>
  <c r="A1088" i="3" s="1"/>
  <c r="B1088" i="3" s="1"/>
  <c r="AH1093" i="3"/>
  <c r="AG1090" i="3"/>
  <c r="X1087" i="3"/>
  <c r="W1084" i="3"/>
  <c r="X1084" i="3" s="1"/>
  <c r="Z1084" i="3" s="1"/>
  <c r="Y1087" i="3"/>
  <c r="V1089" i="3"/>
  <c r="AI1087" i="3"/>
  <c r="AC1087" i="3"/>
  <c r="I1089" i="3"/>
  <c r="L1087" i="3"/>
  <c r="E1087" i="3" s="1"/>
  <c r="F1087" i="3" s="1"/>
  <c r="U1082" i="3"/>
  <c r="C1082" i="3"/>
  <c r="D1082" i="3" s="1"/>
  <c r="K1090" i="3"/>
  <c r="E1090" i="3" s="1"/>
  <c r="F1090" i="3" s="1"/>
  <c r="AF1087" i="3"/>
  <c r="Z1085" i="3"/>
  <c r="T1087" i="3"/>
  <c r="S1084" i="3"/>
  <c r="T1084" i="3" s="1"/>
  <c r="U1085" i="3"/>
  <c r="C1085" i="3" s="1"/>
  <c r="D1085" i="3" s="1"/>
  <c r="AK1087" i="3"/>
  <c r="AL1085" i="3"/>
  <c r="AJ1084" i="3"/>
  <c r="AK1084" i="3" s="1"/>
  <c r="AL1084" i="3" s="1"/>
  <c r="K1095" i="3"/>
  <c r="J1092" i="3"/>
  <c r="R1085" i="3"/>
  <c r="G1085" i="3" s="1"/>
  <c r="H1085" i="3" s="1"/>
  <c r="Q1087" i="3"/>
  <c r="P1084" i="3"/>
  <c r="Q1084" i="3" s="1"/>
  <c r="AD1088" i="3"/>
  <c r="AE1088" i="3" s="1"/>
  <c r="AF1088" i="3" s="1"/>
  <c r="AE1091" i="3"/>
  <c r="AB1093" i="3"/>
  <c r="AA1090" i="3"/>
  <c r="AB1090" i="3" s="1"/>
  <c r="AC1090" i="3" s="1"/>
  <c r="G1082" i="3"/>
  <c r="H1082" i="3" s="1"/>
  <c r="R1082" i="3"/>
  <c r="L1090" i="3" l="1"/>
  <c r="U1087" i="3"/>
  <c r="C1087" i="3" s="1"/>
  <c r="D1087" i="3" s="1"/>
  <c r="S1086" i="3"/>
  <c r="T1086" i="3" s="1"/>
  <c r="T1089" i="3"/>
  <c r="AG1092" i="3"/>
  <c r="AH1095" i="3"/>
  <c r="N1093" i="3"/>
  <c r="M1090" i="3"/>
  <c r="N1090" i="3" s="1"/>
  <c r="O1090" i="3" s="1"/>
  <c r="A1090" i="3" s="1"/>
  <c r="B1090" i="3" s="1"/>
  <c r="U1084" i="3"/>
  <c r="C1084" i="3"/>
  <c r="D1084" i="3" s="1"/>
  <c r="I1091" i="3"/>
  <c r="O1091" i="3" s="1"/>
  <c r="A1091" i="3" s="1"/>
  <c r="B1091" i="3" s="1"/>
  <c r="L1089" i="3"/>
  <c r="E1089" i="3" s="1"/>
  <c r="F1089" i="3" s="1"/>
  <c r="Y1089" i="3"/>
  <c r="V1091" i="3"/>
  <c r="AI1089" i="3"/>
  <c r="AC1089" i="3"/>
  <c r="W1086" i="3"/>
  <c r="X1086" i="3" s="1"/>
  <c r="Z1086" i="3" s="1"/>
  <c r="X1089" i="3"/>
  <c r="Z1089" i="3" s="1"/>
  <c r="AH1090" i="3"/>
  <c r="AI1090" i="3" s="1"/>
  <c r="O1089" i="3"/>
  <c r="A1089" i="3" s="1"/>
  <c r="B1089" i="3" s="1"/>
  <c r="AF1089" i="3"/>
  <c r="Z1087" i="3"/>
  <c r="AE1093" i="3"/>
  <c r="AD1090" i="3"/>
  <c r="AE1090" i="3" s="1"/>
  <c r="AF1090" i="3" s="1"/>
  <c r="Q1089" i="3"/>
  <c r="P1086" i="3"/>
  <c r="Q1086" i="3" s="1"/>
  <c r="R1087" i="3"/>
  <c r="G1087" i="3" s="1"/>
  <c r="H1087" i="3" s="1"/>
  <c r="AK1089" i="3"/>
  <c r="AL1087" i="3"/>
  <c r="AJ1086" i="3"/>
  <c r="AK1086" i="3" s="1"/>
  <c r="AL1086" i="3" s="1"/>
  <c r="AB1095" i="3"/>
  <c r="AA1092" i="3"/>
  <c r="G1084" i="3"/>
  <c r="H1084" i="3" s="1"/>
  <c r="R1084" i="3"/>
  <c r="K1097" i="3"/>
  <c r="J1094" i="3"/>
  <c r="K1092" i="3" l="1"/>
  <c r="L1092" i="3" s="1"/>
  <c r="C1086" i="3"/>
  <c r="D1086" i="3" s="1"/>
  <c r="U1086" i="3"/>
  <c r="Y1091" i="3"/>
  <c r="V1093" i="3"/>
  <c r="AI1091" i="3"/>
  <c r="AC1091" i="3"/>
  <c r="AG1094" i="3"/>
  <c r="AH1097" i="3"/>
  <c r="S1088" i="3"/>
  <c r="T1088" i="3" s="1"/>
  <c r="T1091" i="3"/>
  <c r="U1089" i="3"/>
  <c r="C1089" i="3" s="1"/>
  <c r="D1089" i="3" s="1"/>
  <c r="W1088" i="3"/>
  <c r="X1088" i="3" s="1"/>
  <c r="Z1088" i="3" s="1"/>
  <c r="X1091" i="3"/>
  <c r="Z1091" i="3" s="1"/>
  <c r="I1093" i="3"/>
  <c r="O1093" i="3" s="1"/>
  <c r="A1093" i="3" s="1"/>
  <c r="B1093" i="3" s="1"/>
  <c r="L1091" i="3"/>
  <c r="E1091" i="3" s="1"/>
  <c r="F1091" i="3" s="1"/>
  <c r="N1095" i="3"/>
  <c r="M1092" i="3"/>
  <c r="N1092" i="3" s="1"/>
  <c r="O1092" i="3" s="1"/>
  <c r="A1092" i="3" s="1"/>
  <c r="B1092" i="3" s="1"/>
  <c r="AB1092" i="3"/>
  <c r="AC1092" i="3" s="1"/>
  <c r="AF1091" i="3"/>
  <c r="AH1092" i="3"/>
  <c r="AI1092" i="3" s="1"/>
  <c r="Q1091" i="3"/>
  <c r="P1088" i="3"/>
  <c r="Q1088" i="3" s="1"/>
  <c r="R1089" i="3"/>
  <c r="G1089" i="3" s="1"/>
  <c r="H1089" i="3" s="1"/>
  <c r="J1096" i="3"/>
  <c r="K1099" i="3"/>
  <c r="AB1097" i="3"/>
  <c r="AA1094" i="3"/>
  <c r="AJ1088" i="3"/>
  <c r="AK1088" i="3" s="1"/>
  <c r="AL1088" i="3" s="1"/>
  <c r="AL1089" i="3"/>
  <c r="AK1091" i="3"/>
  <c r="G1086" i="3"/>
  <c r="H1086" i="3" s="1"/>
  <c r="R1086" i="3"/>
  <c r="AD1092" i="3"/>
  <c r="AE1092" i="3" s="1"/>
  <c r="AF1092" i="3" s="1"/>
  <c r="AF1093" i="3"/>
  <c r="AE1095" i="3"/>
  <c r="E1092" i="3" l="1"/>
  <c r="F1092" i="3" s="1"/>
  <c r="AB1094" i="3"/>
  <c r="AC1094" i="3" s="1"/>
  <c r="AH1094" i="3"/>
  <c r="AI1094" i="3" s="1"/>
  <c r="I1095" i="3"/>
  <c r="O1095" i="3" s="1"/>
  <c r="A1095" i="3" s="1"/>
  <c r="B1095" i="3" s="1"/>
  <c r="L1093" i="3"/>
  <c r="E1093" i="3" s="1"/>
  <c r="F1093" i="3" s="1"/>
  <c r="S1090" i="3"/>
  <c r="T1090" i="3" s="1"/>
  <c r="T1093" i="3"/>
  <c r="U1091" i="3"/>
  <c r="C1091" i="3" s="1"/>
  <c r="D1091" i="3" s="1"/>
  <c r="N1097" i="3"/>
  <c r="M1094" i="3"/>
  <c r="N1094" i="3" s="1"/>
  <c r="O1094" i="3" s="1"/>
  <c r="A1094" i="3" s="1"/>
  <c r="B1094" i="3" s="1"/>
  <c r="AG1096" i="3"/>
  <c r="AH1099" i="3"/>
  <c r="W1090" i="3"/>
  <c r="X1090" i="3" s="1"/>
  <c r="Z1090" i="3" s="1"/>
  <c r="X1093" i="3"/>
  <c r="U1088" i="3"/>
  <c r="C1088" i="3"/>
  <c r="D1088" i="3" s="1"/>
  <c r="Y1093" i="3"/>
  <c r="V1095" i="3"/>
  <c r="AF1095" i="3" s="1"/>
  <c r="AI1093" i="3"/>
  <c r="AC1093" i="3"/>
  <c r="K1094" i="3"/>
  <c r="J1098" i="3"/>
  <c r="K1101" i="3"/>
  <c r="R1091" i="3"/>
  <c r="G1091" i="3" s="1"/>
  <c r="H1091" i="3" s="1"/>
  <c r="Q1093" i="3"/>
  <c r="P1090" i="3"/>
  <c r="Q1090" i="3" s="1"/>
  <c r="AD1094" i="3"/>
  <c r="AE1094" i="3" s="1"/>
  <c r="AF1094" i="3" s="1"/>
  <c r="AE1097" i="3"/>
  <c r="AB1099" i="3"/>
  <c r="AA1096" i="3"/>
  <c r="AB1096" i="3" s="1"/>
  <c r="AC1096" i="3" s="1"/>
  <c r="G1088" i="3"/>
  <c r="H1088" i="3" s="1"/>
  <c r="R1088" i="3"/>
  <c r="AK1093" i="3"/>
  <c r="AL1091" i="3"/>
  <c r="AJ1090" i="3"/>
  <c r="AK1090" i="3" s="1"/>
  <c r="AL1090" i="3" s="1"/>
  <c r="K1096" i="3" l="1"/>
  <c r="X1095" i="3"/>
  <c r="Z1095" i="3" s="1"/>
  <c r="W1092" i="3"/>
  <c r="X1092" i="3" s="1"/>
  <c r="Z1092" i="3" s="1"/>
  <c r="AG1098" i="3"/>
  <c r="AH1101" i="3"/>
  <c r="U1090" i="3"/>
  <c r="C1090" i="3"/>
  <c r="D1090" i="3" s="1"/>
  <c r="I1097" i="3"/>
  <c r="K1098" i="3" s="1"/>
  <c r="L1095" i="3"/>
  <c r="E1095" i="3" s="1"/>
  <c r="F1095" i="3" s="1"/>
  <c r="Z1093" i="3"/>
  <c r="AH1096" i="3"/>
  <c r="AI1096" i="3" s="1"/>
  <c r="E1094" i="3"/>
  <c r="F1094" i="3" s="1"/>
  <c r="L1094" i="3"/>
  <c r="Y1095" i="3"/>
  <c r="V1097" i="3"/>
  <c r="AF1097" i="3" s="1"/>
  <c r="AC1095" i="3"/>
  <c r="AI1095" i="3"/>
  <c r="N1099" i="3"/>
  <c r="M1096" i="3"/>
  <c r="N1096" i="3" s="1"/>
  <c r="O1096" i="3" s="1"/>
  <c r="A1096" i="3" s="1"/>
  <c r="B1096" i="3" s="1"/>
  <c r="U1093" i="3"/>
  <c r="C1093" i="3" s="1"/>
  <c r="D1093" i="3" s="1"/>
  <c r="T1095" i="3"/>
  <c r="S1092" i="3"/>
  <c r="T1092" i="3" s="1"/>
  <c r="AJ1092" i="3"/>
  <c r="AK1092" i="3" s="1"/>
  <c r="AL1092" i="3" s="1"/>
  <c r="AL1093" i="3"/>
  <c r="AK1095" i="3"/>
  <c r="AA1098" i="3"/>
  <c r="AB1101" i="3"/>
  <c r="AE1099" i="3"/>
  <c r="AD1096" i="3"/>
  <c r="AE1096" i="3" s="1"/>
  <c r="AF1096" i="3" s="1"/>
  <c r="R1093" i="3"/>
  <c r="G1093" i="3" s="1"/>
  <c r="H1093" i="3" s="1"/>
  <c r="Q1095" i="3"/>
  <c r="P1092" i="3"/>
  <c r="Q1092" i="3" s="1"/>
  <c r="G1090" i="3"/>
  <c r="H1090" i="3" s="1"/>
  <c r="R1090" i="3"/>
  <c r="K1103" i="3"/>
  <c r="J1100" i="3"/>
  <c r="E1096" i="3" l="1"/>
  <c r="F1096" i="3" s="1"/>
  <c r="L1096" i="3"/>
  <c r="E1098" i="3"/>
  <c r="F1098" i="3" s="1"/>
  <c r="L1098" i="3"/>
  <c r="U1092" i="3"/>
  <c r="C1092" i="3"/>
  <c r="D1092" i="3" s="1"/>
  <c r="AH1103" i="3"/>
  <c r="AG1100" i="3"/>
  <c r="X1097" i="3"/>
  <c r="W1094" i="3"/>
  <c r="X1094" i="3" s="1"/>
  <c r="Z1094" i="3" s="1"/>
  <c r="O1097" i="3"/>
  <c r="A1097" i="3" s="1"/>
  <c r="B1097" i="3" s="1"/>
  <c r="AB1098" i="3"/>
  <c r="AC1098" i="3" s="1"/>
  <c r="S1094" i="3"/>
  <c r="T1094" i="3" s="1"/>
  <c r="T1097" i="3"/>
  <c r="U1095" i="3"/>
  <c r="C1095" i="3" s="1"/>
  <c r="D1095" i="3" s="1"/>
  <c r="N1101" i="3"/>
  <c r="M1098" i="3"/>
  <c r="N1098" i="3" s="1"/>
  <c r="O1098" i="3" s="1"/>
  <c r="A1098" i="3" s="1"/>
  <c r="B1098" i="3" s="1"/>
  <c r="V1099" i="3"/>
  <c r="AF1099" i="3" s="1"/>
  <c r="Y1097" i="3"/>
  <c r="AI1097" i="3"/>
  <c r="AC1097" i="3"/>
  <c r="I1099" i="3"/>
  <c r="K1100" i="3" s="1"/>
  <c r="L1100" i="3" s="1"/>
  <c r="L1097" i="3"/>
  <c r="E1097" i="3" s="1"/>
  <c r="F1097" i="3" s="1"/>
  <c r="AH1098" i="3"/>
  <c r="AI1098" i="3" s="1"/>
  <c r="K1105" i="3"/>
  <c r="J1102" i="3"/>
  <c r="AK1097" i="3"/>
  <c r="AJ1094" i="3"/>
  <c r="AK1094" i="3" s="1"/>
  <c r="AL1094" i="3" s="1"/>
  <c r="AL1095" i="3"/>
  <c r="P1094" i="3"/>
  <c r="Q1094" i="3" s="1"/>
  <c r="R1095" i="3"/>
  <c r="G1095" i="3" s="1"/>
  <c r="H1095" i="3" s="1"/>
  <c r="Q1097" i="3"/>
  <c r="AA1100" i="3"/>
  <c r="AB1103" i="3"/>
  <c r="AE1101" i="3"/>
  <c r="AD1098" i="3"/>
  <c r="AE1098" i="3" s="1"/>
  <c r="AF1098" i="3" s="1"/>
  <c r="R1092" i="3"/>
  <c r="G1092" i="3"/>
  <c r="H1092" i="3" s="1"/>
  <c r="E1100" i="3" l="1"/>
  <c r="F1100" i="3" s="1"/>
  <c r="AB1100" i="3"/>
  <c r="AC1100" i="3" s="1"/>
  <c r="N1103" i="3"/>
  <c r="M1100" i="3"/>
  <c r="N1100" i="3" s="1"/>
  <c r="O1100" i="3" s="1"/>
  <c r="A1100" i="3" s="1"/>
  <c r="B1100" i="3" s="1"/>
  <c r="C1094" i="3"/>
  <c r="D1094" i="3" s="1"/>
  <c r="U1094" i="3"/>
  <c r="X1099" i="3"/>
  <c r="W1096" i="3"/>
  <c r="X1096" i="3" s="1"/>
  <c r="Z1096" i="3" s="1"/>
  <c r="T1099" i="3"/>
  <c r="U1097" i="3"/>
  <c r="C1097" i="3" s="1"/>
  <c r="D1097" i="3" s="1"/>
  <c r="S1096" i="3"/>
  <c r="T1096" i="3" s="1"/>
  <c r="AH1105" i="3"/>
  <c r="AG1102" i="3"/>
  <c r="Y1099" i="3"/>
  <c r="V1101" i="3"/>
  <c r="AC1099" i="3"/>
  <c r="AI1099" i="3"/>
  <c r="I1101" i="3"/>
  <c r="L1099" i="3"/>
  <c r="E1099" i="3" s="1"/>
  <c r="F1099" i="3" s="1"/>
  <c r="Z1097" i="3"/>
  <c r="AH1100" i="3"/>
  <c r="AI1100" i="3" s="1"/>
  <c r="O1099" i="3"/>
  <c r="A1099" i="3" s="1"/>
  <c r="B1099" i="3" s="1"/>
  <c r="AB1105" i="3"/>
  <c r="AA1102" i="3"/>
  <c r="AB1102" i="3" s="1"/>
  <c r="AC1102" i="3" s="1"/>
  <c r="K1107" i="3"/>
  <c r="J1104" i="3"/>
  <c r="G1094" i="3"/>
  <c r="H1094" i="3" s="1"/>
  <c r="R1094" i="3"/>
  <c r="AK1099" i="3"/>
  <c r="AL1097" i="3"/>
  <c r="AJ1096" i="3"/>
  <c r="AK1096" i="3" s="1"/>
  <c r="AL1096" i="3" s="1"/>
  <c r="AE1103" i="3"/>
  <c r="AD1100" i="3"/>
  <c r="AE1100" i="3" s="1"/>
  <c r="AF1100" i="3" s="1"/>
  <c r="P1096" i="3"/>
  <c r="Q1096" i="3" s="1"/>
  <c r="Q1099" i="3"/>
  <c r="R1097" i="3"/>
  <c r="G1097" i="3" s="1"/>
  <c r="H1097" i="3" s="1"/>
  <c r="C1096" i="3" l="1"/>
  <c r="D1096" i="3" s="1"/>
  <c r="U1096" i="3"/>
  <c r="W1098" i="3"/>
  <c r="X1098" i="3" s="1"/>
  <c r="Z1098" i="3" s="1"/>
  <c r="X1101" i="3"/>
  <c r="I1103" i="3"/>
  <c r="K1104" i="3" s="1"/>
  <c r="L1101" i="3"/>
  <c r="E1101" i="3" s="1"/>
  <c r="F1101" i="3" s="1"/>
  <c r="Y1101" i="3"/>
  <c r="V1103" i="3"/>
  <c r="AI1101" i="3"/>
  <c r="AC1101" i="3"/>
  <c r="AH1107" i="3"/>
  <c r="AG1104" i="3"/>
  <c r="T1101" i="3"/>
  <c r="S1098" i="3"/>
  <c r="T1098" i="3" s="1"/>
  <c r="U1099" i="3"/>
  <c r="C1099" i="3" s="1"/>
  <c r="D1099" i="3" s="1"/>
  <c r="M1102" i="3"/>
  <c r="N1102" i="3" s="1"/>
  <c r="O1102" i="3" s="1"/>
  <c r="A1102" i="3" s="1"/>
  <c r="B1102" i="3" s="1"/>
  <c r="N1105" i="3"/>
  <c r="O1101" i="3"/>
  <c r="A1101" i="3" s="1"/>
  <c r="B1101" i="3" s="1"/>
  <c r="AF1101" i="3"/>
  <c r="Z1099" i="3"/>
  <c r="K1102" i="3"/>
  <c r="AH1102" i="3"/>
  <c r="AI1102" i="3" s="1"/>
  <c r="R1096" i="3"/>
  <c r="G1096" i="3"/>
  <c r="H1096" i="3" s="1"/>
  <c r="K1109" i="3"/>
  <c r="J1106" i="3"/>
  <c r="AA1104" i="3"/>
  <c r="AB1107" i="3"/>
  <c r="R1099" i="3"/>
  <c r="G1099" i="3" s="1"/>
  <c r="H1099" i="3" s="1"/>
  <c r="Q1101" i="3"/>
  <c r="P1098" i="3"/>
  <c r="Q1098" i="3" s="1"/>
  <c r="AE1105" i="3"/>
  <c r="AD1102" i="3"/>
  <c r="AE1102" i="3" s="1"/>
  <c r="AF1102" i="3" s="1"/>
  <c r="AL1099" i="3"/>
  <c r="AK1101" i="3"/>
  <c r="AJ1098" i="3"/>
  <c r="AK1098" i="3" s="1"/>
  <c r="AL1098" i="3" s="1"/>
  <c r="E1104" i="3" l="1"/>
  <c r="F1104" i="3" s="1"/>
  <c r="L1104" i="3"/>
  <c r="AB1104" i="3"/>
  <c r="AC1104" i="3" s="1"/>
  <c r="N1107" i="3"/>
  <c r="M1104" i="3"/>
  <c r="N1104" i="3" s="1"/>
  <c r="O1104" i="3" s="1"/>
  <c r="A1104" i="3" s="1"/>
  <c r="B1104" i="3" s="1"/>
  <c r="U1098" i="3"/>
  <c r="C1098" i="3"/>
  <c r="D1098" i="3" s="1"/>
  <c r="Y1103" i="3"/>
  <c r="V1105" i="3"/>
  <c r="AI1103" i="3"/>
  <c r="AC1103" i="3"/>
  <c r="W1100" i="3"/>
  <c r="X1100" i="3" s="1"/>
  <c r="Z1100" i="3" s="1"/>
  <c r="X1103" i="3"/>
  <c r="Z1103" i="3" s="1"/>
  <c r="E1102" i="3"/>
  <c r="F1102" i="3" s="1"/>
  <c r="L1102" i="3"/>
  <c r="AG1106" i="3"/>
  <c r="AH1106" i="3" s="1"/>
  <c r="AI1106" i="3" s="1"/>
  <c r="AH1109" i="3"/>
  <c r="I1105" i="3"/>
  <c r="L1103" i="3"/>
  <c r="E1103" i="3" s="1"/>
  <c r="F1103" i="3" s="1"/>
  <c r="T1103" i="3"/>
  <c r="U1101" i="3"/>
  <c r="C1101" i="3" s="1"/>
  <c r="D1101" i="3" s="1"/>
  <c r="S1100" i="3"/>
  <c r="T1100" i="3" s="1"/>
  <c r="AF1103" i="3"/>
  <c r="AH1104" i="3"/>
  <c r="AI1104" i="3" s="1"/>
  <c r="Z1101" i="3"/>
  <c r="O1103" i="3"/>
  <c r="A1103" i="3" s="1"/>
  <c r="B1103" i="3" s="1"/>
  <c r="Q1103" i="3"/>
  <c r="P1100" i="3"/>
  <c r="Q1100" i="3" s="1"/>
  <c r="R1101" i="3"/>
  <c r="G1101" i="3" s="1"/>
  <c r="H1101" i="3" s="1"/>
  <c r="R1098" i="3"/>
  <c r="G1098" i="3"/>
  <c r="H1098" i="3" s="1"/>
  <c r="AF1105" i="3"/>
  <c r="AE1107" i="3"/>
  <c r="AD1104" i="3"/>
  <c r="AE1104" i="3" s="1"/>
  <c r="AF1104" i="3" s="1"/>
  <c r="AA1106" i="3"/>
  <c r="AB1109" i="3"/>
  <c r="K1111" i="3"/>
  <c r="J1108" i="3"/>
  <c r="AJ1100" i="3"/>
  <c r="AK1100" i="3" s="1"/>
  <c r="AL1100" i="3" s="1"/>
  <c r="AK1103" i="3"/>
  <c r="AL1101" i="3"/>
  <c r="U1100" i="3" l="1"/>
  <c r="C1100" i="3"/>
  <c r="D1100" i="3" s="1"/>
  <c r="I1107" i="3"/>
  <c r="O1107" i="3" s="1"/>
  <c r="A1107" i="3" s="1"/>
  <c r="B1107" i="3" s="1"/>
  <c r="L1105" i="3"/>
  <c r="E1105" i="3" s="1"/>
  <c r="F1105" i="3" s="1"/>
  <c r="N1109" i="3"/>
  <c r="M1106" i="3"/>
  <c r="N1106" i="3" s="1"/>
  <c r="O1106" i="3" s="1"/>
  <c r="A1106" i="3" s="1"/>
  <c r="B1106" i="3" s="1"/>
  <c r="V1107" i="3"/>
  <c r="Y1105" i="3"/>
  <c r="AC1105" i="3"/>
  <c r="AI1105" i="3"/>
  <c r="S1102" i="3"/>
  <c r="T1102" i="3" s="1"/>
  <c r="T1105" i="3"/>
  <c r="U1103" i="3"/>
  <c r="C1103" i="3" s="1"/>
  <c r="D1103" i="3" s="1"/>
  <c r="X1105" i="3"/>
  <c r="W1102" i="3"/>
  <c r="X1102" i="3" s="1"/>
  <c r="Z1102" i="3" s="1"/>
  <c r="AH1111" i="3"/>
  <c r="AG1108" i="3"/>
  <c r="K1106" i="3"/>
  <c r="K1108" i="3"/>
  <c r="L1108" i="3" s="1"/>
  <c r="AB1106" i="3"/>
  <c r="AC1106" i="3" s="1"/>
  <c r="O1105" i="3"/>
  <c r="A1105" i="3" s="1"/>
  <c r="B1105" i="3" s="1"/>
  <c r="P1102" i="3"/>
  <c r="Q1102" i="3" s="1"/>
  <c r="R1103" i="3"/>
  <c r="G1103" i="3" s="1"/>
  <c r="H1103" i="3" s="1"/>
  <c r="Q1105" i="3"/>
  <c r="AK1105" i="3"/>
  <c r="AJ1102" i="3"/>
  <c r="AK1102" i="3" s="1"/>
  <c r="AL1102" i="3" s="1"/>
  <c r="AL1103" i="3"/>
  <c r="J1110" i="3"/>
  <c r="K1113" i="3"/>
  <c r="AE1109" i="3"/>
  <c r="AD1106" i="3"/>
  <c r="AE1106" i="3" s="1"/>
  <c r="AF1106" i="3" s="1"/>
  <c r="G1100" i="3"/>
  <c r="H1100" i="3" s="1"/>
  <c r="R1100" i="3"/>
  <c r="AB1111" i="3"/>
  <c r="AA1108" i="3"/>
  <c r="AH1108" i="3" l="1"/>
  <c r="AI1108" i="3" s="1"/>
  <c r="E1108" i="3"/>
  <c r="F1108" i="3" s="1"/>
  <c r="X1107" i="3"/>
  <c r="W1104" i="3"/>
  <c r="X1104" i="3" s="1"/>
  <c r="Z1104" i="3" s="1"/>
  <c r="V1109" i="3"/>
  <c r="Y1107" i="3"/>
  <c r="Z1107" i="3"/>
  <c r="AI1107" i="3"/>
  <c r="AC1107" i="3"/>
  <c r="E1106" i="3"/>
  <c r="F1106" i="3" s="1"/>
  <c r="L1106" i="3"/>
  <c r="C1102" i="3"/>
  <c r="D1102" i="3" s="1"/>
  <c r="U1102" i="3"/>
  <c r="N1111" i="3"/>
  <c r="M1108" i="3"/>
  <c r="N1108" i="3" s="1"/>
  <c r="O1108" i="3" s="1"/>
  <c r="A1108" i="3" s="1"/>
  <c r="B1108" i="3" s="1"/>
  <c r="U1105" i="3"/>
  <c r="C1105" i="3" s="1"/>
  <c r="D1105" i="3" s="1"/>
  <c r="S1104" i="3"/>
  <c r="T1104" i="3" s="1"/>
  <c r="T1107" i="3"/>
  <c r="AH1113" i="3"/>
  <c r="AG1110" i="3"/>
  <c r="I1109" i="3"/>
  <c r="K1110" i="3" s="1"/>
  <c r="L1107" i="3"/>
  <c r="E1107" i="3" s="1"/>
  <c r="F1107" i="3" s="1"/>
  <c r="AF1107" i="3"/>
  <c r="AB1108" i="3"/>
  <c r="AC1108" i="3" s="1"/>
  <c r="Z1105" i="3"/>
  <c r="R1105" i="3"/>
  <c r="G1105" i="3" s="1"/>
  <c r="H1105" i="3" s="1"/>
  <c r="Q1107" i="3"/>
  <c r="P1104" i="3"/>
  <c r="Q1104" i="3" s="1"/>
  <c r="AB1113" i="3"/>
  <c r="AA1110" i="3"/>
  <c r="AL1105" i="3"/>
  <c r="AK1107" i="3"/>
  <c r="AJ1104" i="3"/>
  <c r="AK1104" i="3" s="1"/>
  <c r="AL1104" i="3" s="1"/>
  <c r="G1102" i="3"/>
  <c r="H1102" i="3" s="1"/>
  <c r="R1102" i="3"/>
  <c r="AE1111" i="3"/>
  <c r="AD1108" i="3"/>
  <c r="AE1108" i="3" s="1"/>
  <c r="AF1108" i="3" s="1"/>
  <c r="K1115" i="3"/>
  <c r="J1112" i="3"/>
  <c r="L1110" i="3" l="1"/>
  <c r="E1110" i="3"/>
  <c r="F1110" i="3" s="1"/>
  <c r="O1109" i="3"/>
  <c r="A1109" i="3" s="1"/>
  <c r="B1109" i="3" s="1"/>
  <c r="AH1115" i="3"/>
  <c r="AG1112" i="3"/>
  <c r="V1111" i="3"/>
  <c r="Y1109" i="3"/>
  <c r="AI1109" i="3"/>
  <c r="AC1109" i="3"/>
  <c r="U1104" i="3"/>
  <c r="C1104" i="3"/>
  <c r="D1104" i="3" s="1"/>
  <c r="I1111" i="3"/>
  <c r="O1111" i="3" s="1"/>
  <c r="A1111" i="3" s="1"/>
  <c r="B1111" i="3" s="1"/>
  <c r="L1109" i="3"/>
  <c r="E1109" i="3" s="1"/>
  <c r="F1109" i="3" s="1"/>
  <c r="T1109" i="3"/>
  <c r="S1106" i="3"/>
  <c r="T1106" i="3" s="1"/>
  <c r="U1107" i="3"/>
  <c r="C1107" i="3" s="1"/>
  <c r="D1107" i="3" s="1"/>
  <c r="N1113" i="3"/>
  <c r="M1110" i="3"/>
  <c r="N1110" i="3" s="1"/>
  <c r="O1110" i="3" s="1"/>
  <c r="A1110" i="3" s="1"/>
  <c r="B1110" i="3" s="1"/>
  <c r="X1109" i="3"/>
  <c r="W1106" i="3"/>
  <c r="X1106" i="3" s="1"/>
  <c r="Z1106" i="3" s="1"/>
  <c r="AH1110" i="3"/>
  <c r="AI1110" i="3" s="1"/>
  <c r="AF1109" i="3"/>
  <c r="AB1110" i="3"/>
  <c r="AC1110" i="3" s="1"/>
  <c r="AD1110" i="3"/>
  <c r="AE1110" i="3" s="1"/>
  <c r="AF1110" i="3" s="1"/>
  <c r="AE1113" i="3"/>
  <c r="K1117" i="3"/>
  <c r="J1114" i="3"/>
  <c r="R1107" i="3"/>
  <c r="G1107" i="3" s="1"/>
  <c r="H1107" i="3" s="1"/>
  <c r="Q1109" i="3"/>
  <c r="P1106" i="3"/>
  <c r="Q1106" i="3" s="1"/>
  <c r="AB1115" i="3"/>
  <c r="AA1112" i="3"/>
  <c r="AK1109" i="3"/>
  <c r="AL1107" i="3"/>
  <c r="AJ1106" i="3"/>
  <c r="AK1106" i="3" s="1"/>
  <c r="AL1106" i="3" s="1"/>
  <c r="G1104" i="3"/>
  <c r="H1104" i="3" s="1"/>
  <c r="R1104" i="3"/>
  <c r="K1112" i="3" l="1"/>
  <c r="E1112" i="3" s="1"/>
  <c r="F1112" i="3" s="1"/>
  <c r="AB1112" i="3"/>
  <c r="AC1112" i="3" s="1"/>
  <c r="V1113" i="3"/>
  <c r="Y1111" i="3"/>
  <c r="AI1111" i="3"/>
  <c r="AC1111" i="3"/>
  <c r="M1112" i="3"/>
  <c r="N1112" i="3" s="1"/>
  <c r="O1112" i="3" s="1"/>
  <c r="A1112" i="3" s="1"/>
  <c r="B1112" i="3" s="1"/>
  <c r="N1115" i="3"/>
  <c r="S1108" i="3"/>
  <c r="T1108" i="3" s="1"/>
  <c r="U1109" i="3"/>
  <c r="C1109" i="3" s="1"/>
  <c r="D1109" i="3" s="1"/>
  <c r="T1111" i="3"/>
  <c r="AG1114" i="3"/>
  <c r="AH1117" i="3"/>
  <c r="U1106" i="3"/>
  <c r="C1106" i="3"/>
  <c r="D1106" i="3" s="1"/>
  <c r="W1108" i="3"/>
  <c r="X1108" i="3" s="1"/>
  <c r="Z1108" i="3" s="1"/>
  <c r="X1111" i="3"/>
  <c r="I1113" i="3"/>
  <c r="L1111" i="3"/>
  <c r="E1111" i="3" s="1"/>
  <c r="F1111" i="3" s="1"/>
  <c r="AF1111" i="3"/>
  <c r="L1112" i="3"/>
  <c r="AH1112" i="3"/>
  <c r="AI1112" i="3" s="1"/>
  <c r="Z1109" i="3"/>
  <c r="R1106" i="3"/>
  <c r="G1106" i="3"/>
  <c r="H1106" i="3" s="1"/>
  <c r="J1116" i="3"/>
  <c r="K1119" i="3"/>
  <c r="AA1114" i="3"/>
  <c r="AB1114" i="3" s="1"/>
  <c r="AC1114" i="3" s="1"/>
  <c r="AB1117" i="3"/>
  <c r="AE1115" i="3"/>
  <c r="AF1113" i="3"/>
  <c r="AD1112" i="3"/>
  <c r="AE1112" i="3" s="1"/>
  <c r="AF1112" i="3" s="1"/>
  <c r="Q1111" i="3"/>
  <c r="P1108" i="3"/>
  <c r="Q1108" i="3" s="1"/>
  <c r="R1109" i="3"/>
  <c r="G1109" i="3" s="1"/>
  <c r="H1109" i="3" s="1"/>
  <c r="AK1111" i="3"/>
  <c r="AJ1108" i="3"/>
  <c r="AK1108" i="3" s="1"/>
  <c r="AL1108" i="3" s="1"/>
  <c r="AL1109" i="3"/>
  <c r="AH1114" i="3" l="1"/>
  <c r="AI1114" i="3" s="1"/>
  <c r="X1113" i="3"/>
  <c r="W1110" i="3"/>
  <c r="X1110" i="3" s="1"/>
  <c r="Z1110" i="3" s="1"/>
  <c r="I1115" i="3"/>
  <c r="O1115" i="3" s="1"/>
  <c r="A1115" i="3" s="1"/>
  <c r="B1115" i="3" s="1"/>
  <c r="L1113" i="3"/>
  <c r="E1113" i="3" s="1"/>
  <c r="F1113" i="3" s="1"/>
  <c r="AG1116" i="3"/>
  <c r="AH1119" i="3"/>
  <c r="U1108" i="3"/>
  <c r="C1108" i="3"/>
  <c r="D1108" i="3" s="1"/>
  <c r="V1115" i="3"/>
  <c r="Y1113" i="3"/>
  <c r="AI1113" i="3"/>
  <c r="Z1113" i="3"/>
  <c r="AC1113" i="3"/>
  <c r="K1114" i="3"/>
  <c r="Z1111" i="3"/>
  <c r="T1113" i="3"/>
  <c r="S1110" i="3"/>
  <c r="T1110" i="3" s="1"/>
  <c r="U1111" i="3"/>
  <c r="C1111" i="3" s="1"/>
  <c r="D1111" i="3" s="1"/>
  <c r="M1114" i="3"/>
  <c r="N1114" i="3" s="1"/>
  <c r="O1114" i="3" s="1"/>
  <c r="A1114" i="3" s="1"/>
  <c r="B1114" i="3" s="1"/>
  <c r="N1117" i="3"/>
  <c r="O1113" i="3"/>
  <c r="A1113" i="3" s="1"/>
  <c r="B1113" i="3" s="1"/>
  <c r="G1108" i="3"/>
  <c r="H1108" i="3" s="1"/>
  <c r="R1108" i="3"/>
  <c r="J1118" i="3"/>
  <c r="K1121" i="3"/>
  <c r="AD1114" i="3"/>
  <c r="AE1114" i="3" s="1"/>
  <c r="AF1114" i="3" s="1"/>
  <c r="AE1117" i="3"/>
  <c r="AF1115" i="3"/>
  <c r="AB1119" i="3"/>
  <c r="AA1116" i="3"/>
  <c r="AB1116" i="3" s="1"/>
  <c r="AC1116" i="3" s="1"/>
  <c r="R1111" i="3"/>
  <c r="G1111" i="3" s="1"/>
  <c r="H1111" i="3" s="1"/>
  <c r="Q1113" i="3"/>
  <c r="P1110" i="3"/>
  <c r="Q1110" i="3" s="1"/>
  <c r="AK1113" i="3"/>
  <c r="AL1111" i="3"/>
  <c r="AJ1110" i="3"/>
  <c r="AK1110" i="3" s="1"/>
  <c r="AL1110" i="3" s="1"/>
  <c r="K1116" i="3" l="1"/>
  <c r="M1116" i="3"/>
  <c r="N1116" i="3" s="1"/>
  <c r="O1116" i="3" s="1"/>
  <c r="A1116" i="3" s="1"/>
  <c r="B1116" i="3" s="1"/>
  <c r="N1119" i="3"/>
  <c r="S1112" i="3"/>
  <c r="T1112" i="3" s="1"/>
  <c r="T1115" i="3"/>
  <c r="U1113" i="3"/>
  <c r="C1113" i="3" s="1"/>
  <c r="D1113" i="3" s="1"/>
  <c r="X1115" i="3"/>
  <c r="W1112" i="3"/>
  <c r="X1112" i="3" s="1"/>
  <c r="Z1112" i="3" s="1"/>
  <c r="U1110" i="3"/>
  <c r="C1110" i="3"/>
  <c r="D1110" i="3" s="1"/>
  <c r="V1117" i="3"/>
  <c r="Y1115" i="3"/>
  <c r="AC1115" i="3"/>
  <c r="Z1115" i="3"/>
  <c r="AI1115" i="3"/>
  <c r="E1114" i="3"/>
  <c r="F1114" i="3" s="1"/>
  <c r="L1114" i="3"/>
  <c r="AG1118" i="3"/>
  <c r="AH1118" i="3" s="1"/>
  <c r="AI1118" i="3" s="1"/>
  <c r="AH1121" i="3"/>
  <c r="I1117" i="3"/>
  <c r="O1117" i="3" s="1"/>
  <c r="A1117" i="3" s="1"/>
  <c r="B1117" i="3" s="1"/>
  <c r="L1115" i="3"/>
  <c r="E1115" i="3" s="1"/>
  <c r="F1115" i="3" s="1"/>
  <c r="AH1116" i="3"/>
  <c r="AI1116" i="3" s="1"/>
  <c r="R1113" i="3"/>
  <c r="G1113" i="3" s="1"/>
  <c r="H1113" i="3" s="1"/>
  <c r="Q1115" i="3"/>
  <c r="P1112" i="3"/>
  <c r="Q1112" i="3" s="1"/>
  <c r="AD1116" i="3"/>
  <c r="AE1116" i="3" s="1"/>
  <c r="AF1116" i="3" s="1"/>
  <c r="AF1117" i="3"/>
  <c r="AE1119" i="3"/>
  <c r="AJ1112" i="3"/>
  <c r="AK1112" i="3" s="1"/>
  <c r="AL1112" i="3" s="1"/>
  <c r="AK1115" i="3"/>
  <c r="AL1113" i="3"/>
  <c r="R1110" i="3"/>
  <c r="G1110" i="3"/>
  <c r="H1110" i="3" s="1"/>
  <c r="AB1121" i="3"/>
  <c r="AA1118" i="3"/>
  <c r="J1120" i="3"/>
  <c r="K1123" i="3"/>
  <c r="E1116" i="3" l="1"/>
  <c r="F1116" i="3" s="1"/>
  <c r="L1116" i="3"/>
  <c r="K1118" i="3"/>
  <c r="AH1123" i="3"/>
  <c r="AG1120" i="3"/>
  <c r="I1119" i="3"/>
  <c r="K1120" i="3" s="1"/>
  <c r="E1120" i="3" s="1"/>
  <c r="F1120" i="3" s="1"/>
  <c r="L1117" i="3"/>
  <c r="E1117" i="3" s="1"/>
  <c r="F1117" i="3" s="1"/>
  <c r="S1114" i="3"/>
  <c r="T1114" i="3" s="1"/>
  <c r="T1117" i="3"/>
  <c r="U1115" i="3"/>
  <c r="C1115" i="3" s="1"/>
  <c r="D1115" i="3" s="1"/>
  <c r="AB1118" i="3"/>
  <c r="AC1118" i="3" s="1"/>
  <c r="N1121" i="3"/>
  <c r="M1118" i="3"/>
  <c r="N1118" i="3" s="1"/>
  <c r="O1118" i="3" s="1"/>
  <c r="A1118" i="3" s="1"/>
  <c r="B1118" i="3" s="1"/>
  <c r="V1119" i="3"/>
  <c r="Y1117" i="3"/>
  <c r="AC1117" i="3"/>
  <c r="AI1117" i="3"/>
  <c r="W1114" i="3"/>
  <c r="X1114" i="3" s="1"/>
  <c r="Z1114" i="3" s="1"/>
  <c r="X1117" i="3"/>
  <c r="U1112" i="3"/>
  <c r="C1112" i="3"/>
  <c r="D1112" i="3" s="1"/>
  <c r="R1112" i="3"/>
  <c r="G1112" i="3"/>
  <c r="H1112" i="3" s="1"/>
  <c r="K1125" i="3"/>
  <c r="J1122" i="3"/>
  <c r="AA1120" i="3"/>
  <c r="AB1123" i="3"/>
  <c r="AL1115" i="3"/>
  <c r="AK1117" i="3"/>
  <c r="AJ1114" i="3"/>
  <c r="AK1114" i="3" s="1"/>
  <c r="AL1114" i="3" s="1"/>
  <c r="AE1121" i="3"/>
  <c r="AF1119" i="3"/>
  <c r="AD1118" i="3"/>
  <c r="AE1118" i="3" s="1"/>
  <c r="AF1118" i="3" s="1"/>
  <c r="Q1117" i="3"/>
  <c r="P1114" i="3"/>
  <c r="Q1114" i="3" s="1"/>
  <c r="R1115" i="3"/>
  <c r="G1115" i="3" s="1"/>
  <c r="H1115" i="3" s="1"/>
  <c r="O1119" i="3" l="1"/>
  <c r="A1119" i="3" s="1"/>
  <c r="B1119" i="3" s="1"/>
  <c r="E1118" i="3"/>
  <c r="F1118" i="3" s="1"/>
  <c r="L1118" i="3"/>
  <c r="L1120" i="3"/>
  <c r="AH1125" i="3"/>
  <c r="AG1122" i="3"/>
  <c r="Y1119" i="3"/>
  <c r="V1121" i="3"/>
  <c r="AI1119" i="3"/>
  <c r="AC1119" i="3"/>
  <c r="U1114" i="3"/>
  <c r="C1114" i="3"/>
  <c r="D1114" i="3" s="1"/>
  <c r="M1120" i="3"/>
  <c r="N1120" i="3" s="1"/>
  <c r="O1120" i="3" s="1"/>
  <c r="A1120" i="3" s="1"/>
  <c r="B1120" i="3" s="1"/>
  <c r="N1123" i="3"/>
  <c r="U1117" i="3"/>
  <c r="C1117" i="3" s="1"/>
  <c r="D1117" i="3" s="1"/>
  <c r="T1119" i="3"/>
  <c r="S1116" i="3"/>
  <c r="T1116" i="3" s="1"/>
  <c r="W1116" i="3"/>
  <c r="X1116" i="3" s="1"/>
  <c r="Z1116" i="3" s="1"/>
  <c r="X1119" i="3"/>
  <c r="I1121" i="3"/>
  <c r="O1121" i="3" s="1"/>
  <c r="A1121" i="3" s="1"/>
  <c r="B1121" i="3" s="1"/>
  <c r="L1119" i="3"/>
  <c r="E1119" i="3" s="1"/>
  <c r="F1119" i="3" s="1"/>
  <c r="AH1120" i="3"/>
  <c r="AI1120" i="3" s="1"/>
  <c r="AB1120" i="3"/>
  <c r="AC1120" i="3" s="1"/>
  <c r="Z1117" i="3"/>
  <c r="P1116" i="3"/>
  <c r="Q1116" i="3" s="1"/>
  <c r="R1117" i="3"/>
  <c r="G1117" i="3" s="1"/>
  <c r="H1117" i="3" s="1"/>
  <c r="Q1119" i="3"/>
  <c r="AK1119" i="3"/>
  <c r="AJ1116" i="3"/>
  <c r="AK1116" i="3" s="1"/>
  <c r="AL1116" i="3" s="1"/>
  <c r="AL1117" i="3"/>
  <c r="G1114" i="3"/>
  <c r="H1114" i="3" s="1"/>
  <c r="R1114" i="3"/>
  <c r="AD1120" i="3"/>
  <c r="AE1120" i="3" s="1"/>
  <c r="AF1120" i="3" s="1"/>
  <c r="AE1123" i="3"/>
  <c r="AA1122" i="3"/>
  <c r="AB1125" i="3"/>
  <c r="K1127" i="3"/>
  <c r="J1124" i="3"/>
  <c r="V1123" i="3" l="1"/>
  <c r="Y1121" i="3"/>
  <c r="AI1121" i="3"/>
  <c r="AC1121" i="3"/>
  <c r="W1118" i="3"/>
  <c r="X1118" i="3" s="1"/>
  <c r="Z1118" i="3" s="1"/>
  <c r="X1121" i="3"/>
  <c r="I1123" i="3"/>
  <c r="K1124" i="3" s="1"/>
  <c r="E1124" i="3" s="1"/>
  <c r="F1124" i="3" s="1"/>
  <c r="L1121" i="3"/>
  <c r="E1121" i="3" s="1"/>
  <c r="F1121" i="3" s="1"/>
  <c r="U1119" i="3"/>
  <c r="C1119" i="3" s="1"/>
  <c r="D1119" i="3" s="1"/>
  <c r="S1118" i="3"/>
  <c r="T1118" i="3" s="1"/>
  <c r="T1121" i="3"/>
  <c r="C1116" i="3"/>
  <c r="D1116" i="3" s="1"/>
  <c r="U1116" i="3"/>
  <c r="N1125" i="3"/>
  <c r="M1122" i="3"/>
  <c r="N1122" i="3" s="1"/>
  <c r="O1122" i="3" s="1"/>
  <c r="A1122" i="3" s="1"/>
  <c r="B1122" i="3" s="1"/>
  <c r="AH1127" i="3"/>
  <c r="AG1124" i="3"/>
  <c r="AH1124" i="3" s="1"/>
  <c r="AI1124" i="3" s="1"/>
  <c r="AH1122" i="3"/>
  <c r="AI1122" i="3" s="1"/>
  <c r="AB1122" i="3"/>
  <c r="AC1122" i="3" s="1"/>
  <c r="AF1121" i="3"/>
  <c r="Z1119" i="3"/>
  <c r="K1122" i="3"/>
  <c r="AA1124" i="3"/>
  <c r="AB1124" i="3" s="1"/>
  <c r="AC1124" i="3" s="1"/>
  <c r="AB1127" i="3"/>
  <c r="R1119" i="3"/>
  <c r="G1119" i="3" s="1"/>
  <c r="H1119" i="3" s="1"/>
  <c r="Q1121" i="3"/>
  <c r="P1118" i="3"/>
  <c r="Q1118" i="3" s="1"/>
  <c r="AJ1118" i="3"/>
  <c r="AK1118" i="3" s="1"/>
  <c r="AL1118" i="3" s="1"/>
  <c r="AK1121" i="3"/>
  <c r="AL1119" i="3"/>
  <c r="K1129" i="3"/>
  <c r="J1126" i="3"/>
  <c r="AE1125" i="3"/>
  <c r="AF1123" i="3"/>
  <c r="AD1122" i="3"/>
  <c r="AE1122" i="3" s="1"/>
  <c r="AF1122" i="3" s="1"/>
  <c r="R1116" i="3"/>
  <c r="G1116" i="3"/>
  <c r="H1116" i="3" s="1"/>
  <c r="O1123" i="3" l="1"/>
  <c r="A1123" i="3" s="1"/>
  <c r="B1123" i="3" s="1"/>
  <c r="AH1129" i="3"/>
  <c r="AG1126" i="3"/>
  <c r="W1120" i="3"/>
  <c r="X1120" i="3" s="1"/>
  <c r="Z1120" i="3" s="1"/>
  <c r="X1123" i="3"/>
  <c r="Z1123" i="3" s="1"/>
  <c r="M1124" i="3"/>
  <c r="N1124" i="3" s="1"/>
  <c r="O1124" i="3" s="1"/>
  <c r="A1124" i="3" s="1"/>
  <c r="B1124" i="3" s="1"/>
  <c r="N1127" i="3"/>
  <c r="S1120" i="3"/>
  <c r="T1120" i="3" s="1"/>
  <c r="U1121" i="3"/>
  <c r="C1121" i="3" s="1"/>
  <c r="D1121" i="3" s="1"/>
  <c r="T1123" i="3"/>
  <c r="I1125" i="3"/>
  <c r="O1125" i="3" s="1"/>
  <c r="A1125" i="3" s="1"/>
  <c r="B1125" i="3" s="1"/>
  <c r="L1123" i="3"/>
  <c r="E1123" i="3" s="1"/>
  <c r="F1123" i="3" s="1"/>
  <c r="Y1123" i="3"/>
  <c r="V1125" i="3"/>
  <c r="AF1125" i="3" s="1"/>
  <c r="AI1123" i="3"/>
  <c r="AC1123" i="3"/>
  <c r="L1124" i="3"/>
  <c r="K1126" i="3"/>
  <c r="E1126" i="3" s="1"/>
  <c r="F1126" i="3" s="1"/>
  <c r="E1122" i="3"/>
  <c r="F1122" i="3" s="1"/>
  <c r="L1122" i="3"/>
  <c r="U1118" i="3"/>
  <c r="C1118" i="3"/>
  <c r="D1118" i="3" s="1"/>
  <c r="Z1121" i="3"/>
  <c r="P1120" i="3"/>
  <c r="Q1120" i="3" s="1"/>
  <c r="Q1123" i="3"/>
  <c r="R1121" i="3"/>
  <c r="G1121" i="3" s="1"/>
  <c r="H1121" i="3" s="1"/>
  <c r="G1118" i="3"/>
  <c r="H1118" i="3" s="1"/>
  <c r="R1118" i="3"/>
  <c r="AB1129" i="3"/>
  <c r="AA1126" i="3"/>
  <c r="AB1126" i="3" s="1"/>
  <c r="AC1126" i="3" s="1"/>
  <c r="J1128" i="3"/>
  <c r="K1131" i="3"/>
  <c r="AD1124" i="3"/>
  <c r="AE1124" i="3" s="1"/>
  <c r="AF1124" i="3" s="1"/>
  <c r="AE1127" i="3"/>
  <c r="AK1123" i="3"/>
  <c r="AJ1120" i="3"/>
  <c r="AK1120" i="3" s="1"/>
  <c r="AL1120" i="3" s="1"/>
  <c r="AL1121" i="3"/>
  <c r="L1126" i="3" l="1"/>
  <c r="V1127" i="3"/>
  <c r="Y1125" i="3"/>
  <c r="AC1125" i="3"/>
  <c r="AI1125" i="3"/>
  <c r="I1127" i="3"/>
  <c r="L1125" i="3"/>
  <c r="E1125" i="3" s="1"/>
  <c r="F1125" i="3" s="1"/>
  <c r="M1126" i="3"/>
  <c r="N1126" i="3" s="1"/>
  <c r="O1126" i="3" s="1"/>
  <c r="A1126" i="3" s="1"/>
  <c r="B1126" i="3" s="1"/>
  <c r="N1129" i="3"/>
  <c r="C1120" i="3"/>
  <c r="D1120" i="3" s="1"/>
  <c r="U1120" i="3"/>
  <c r="W1122" i="3"/>
  <c r="X1122" i="3" s="1"/>
  <c r="Z1122" i="3" s="1"/>
  <c r="X1125" i="3"/>
  <c r="AH1131" i="3"/>
  <c r="AG1128" i="3"/>
  <c r="AH1128" i="3" s="1"/>
  <c r="AI1128" i="3" s="1"/>
  <c r="AH1126" i="3"/>
  <c r="AI1126" i="3" s="1"/>
  <c r="U1123" i="3"/>
  <c r="C1123" i="3" s="1"/>
  <c r="D1123" i="3" s="1"/>
  <c r="T1125" i="3"/>
  <c r="S1122" i="3"/>
  <c r="T1122" i="3" s="1"/>
  <c r="R1123" i="3"/>
  <c r="G1123" i="3" s="1"/>
  <c r="H1123" i="3" s="1"/>
  <c r="P1122" i="3"/>
  <c r="Q1122" i="3" s="1"/>
  <c r="Q1125" i="3"/>
  <c r="AJ1122" i="3"/>
  <c r="AK1122" i="3" s="1"/>
  <c r="AL1122" i="3" s="1"/>
  <c r="AL1123" i="3"/>
  <c r="AK1125" i="3"/>
  <c r="AF1127" i="3"/>
  <c r="AD1126" i="3"/>
  <c r="AE1126" i="3" s="1"/>
  <c r="AF1126" i="3" s="1"/>
  <c r="AE1129" i="3"/>
  <c r="K1133" i="3"/>
  <c r="J1130" i="3"/>
  <c r="AA1128" i="3"/>
  <c r="AB1128" i="3" s="1"/>
  <c r="AC1128" i="3" s="1"/>
  <c r="AB1131" i="3"/>
  <c r="R1120" i="3"/>
  <c r="G1120" i="3"/>
  <c r="H1120" i="3" s="1"/>
  <c r="U1122" i="3" l="1"/>
  <c r="C1122" i="3"/>
  <c r="D1122" i="3" s="1"/>
  <c r="W1124" i="3"/>
  <c r="X1124" i="3" s="1"/>
  <c r="Z1124" i="3" s="1"/>
  <c r="X1127" i="3"/>
  <c r="Z1127" i="3" s="1"/>
  <c r="M1128" i="3"/>
  <c r="N1128" i="3" s="1"/>
  <c r="O1128" i="3" s="1"/>
  <c r="A1128" i="3" s="1"/>
  <c r="B1128" i="3" s="1"/>
  <c r="N1131" i="3"/>
  <c r="I1129" i="3"/>
  <c r="K1130" i="3" s="1"/>
  <c r="L1127" i="3"/>
  <c r="E1127" i="3" s="1"/>
  <c r="F1127" i="3" s="1"/>
  <c r="AG1130" i="3"/>
  <c r="AH1133" i="3"/>
  <c r="U1125" i="3"/>
  <c r="C1125" i="3" s="1"/>
  <c r="D1125" i="3" s="1"/>
  <c r="S1124" i="3"/>
  <c r="T1124" i="3" s="1"/>
  <c r="T1127" i="3"/>
  <c r="Y1127" i="3"/>
  <c r="V1129" i="3"/>
  <c r="AF1129" i="3" s="1"/>
  <c r="AC1127" i="3"/>
  <c r="AI1127" i="3"/>
  <c r="K1128" i="3"/>
  <c r="Z1125" i="3"/>
  <c r="O1127" i="3"/>
  <c r="A1127" i="3" s="1"/>
  <c r="B1127" i="3" s="1"/>
  <c r="R1122" i="3"/>
  <c r="G1122" i="3"/>
  <c r="H1122" i="3" s="1"/>
  <c r="AD1128" i="3"/>
  <c r="AE1128" i="3" s="1"/>
  <c r="AF1128" i="3" s="1"/>
  <c r="AE1131" i="3"/>
  <c r="R1125" i="3"/>
  <c r="G1125" i="3" s="1"/>
  <c r="H1125" i="3" s="1"/>
  <c r="Q1127" i="3"/>
  <c r="P1124" i="3"/>
  <c r="Q1124" i="3" s="1"/>
  <c r="AL1125" i="3"/>
  <c r="AJ1124" i="3"/>
  <c r="AK1124" i="3" s="1"/>
  <c r="AL1124" i="3" s="1"/>
  <c r="AK1127" i="3"/>
  <c r="AB1133" i="3"/>
  <c r="AA1130" i="3"/>
  <c r="K1135" i="3"/>
  <c r="J1132" i="3"/>
  <c r="O1129" i="3" l="1"/>
  <c r="A1129" i="3" s="1"/>
  <c r="B1129" i="3" s="1"/>
  <c r="E1130" i="3"/>
  <c r="F1130" i="3" s="1"/>
  <c r="L1130" i="3"/>
  <c r="AB1130" i="3"/>
  <c r="AC1130" i="3" s="1"/>
  <c r="AH1130" i="3"/>
  <c r="AI1130" i="3" s="1"/>
  <c r="L1128" i="3"/>
  <c r="E1128" i="3"/>
  <c r="F1128" i="3" s="1"/>
  <c r="U1124" i="3"/>
  <c r="C1124" i="3"/>
  <c r="D1124" i="3" s="1"/>
  <c r="S1126" i="3"/>
  <c r="T1126" i="3" s="1"/>
  <c r="T1129" i="3"/>
  <c r="U1127" i="3"/>
  <c r="C1127" i="3" s="1"/>
  <c r="D1127" i="3" s="1"/>
  <c r="AG1132" i="3"/>
  <c r="AH1135" i="3"/>
  <c r="M1130" i="3"/>
  <c r="N1130" i="3" s="1"/>
  <c r="O1130" i="3" s="1"/>
  <c r="A1130" i="3" s="1"/>
  <c r="B1130" i="3" s="1"/>
  <c r="N1133" i="3"/>
  <c r="Y1129" i="3"/>
  <c r="V1131" i="3"/>
  <c r="AF1131" i="3" s="1"/>
  <c r="AI1129" i="3"/>
  <c r="AC1129" i="3"/>
  <c r="I1131" i="3"/>
  <c r="K1132" i="3" s="1"/>
  <c r="L1129" i="3"/>
  <c r="E1129" i="3" s="1"/>
  <c r="F1129" i="3" s="1"/>
  <c r="W1126" i="3"/>
  <c r="X1126" i="3" s="1"/>
  <c r="Z1126" i="3" s="1"/>
  <c r="X1129" i="3"/>
  <c r="K1137" i="3"/>
  <c r="J1134" i="3"/>
  <c r="AK1129" i="3"/>
  <c r="AL1127" i="3"/>
  <c r="AJ1126" i="3"/>
  <c r="AK1126" i="3" s="1"/>
  <c r="AL1126" i="3" s="1"/>
  <c r="AA1132" i="3"/>
  <c r="AB1135" i="3"/>
  <c r="P1126" i="3"/>
  <c r="Q1126" i="3" s="1"/>
  <c r="R1127" i="3"/>
  <c r="G1127" i="3" s="1"/>
  <c r="H1127" i="3" s="1"/>
  <c r="Q1129" i="3"/>
  <c r="G1124" i="3"/>
  <c r="H1124" i="3" s="1"/>
  <c r="R1124" i="3"/>
  <c r="AE1133" i="3"/>
  <c r="AD1130" i="3"/>
  <c r="AE1130" i="3" s="1"/>
  <c r="AF1130" i="3" s="1"/>
  <c r="E1132" i="3" l="1"/>
  <c r="F1132" i="3" s="1"/>
  <c r="L1132" i="3"/>
  <c r="O1131" i="3"/>
  <c r="A1131" i="3" s="1"/>
  <c r="B1131" i="3" s="1"/>
  <c r="AG1134" i="3"/>
  <c r="AH1137" i="3"/>
  <c r="T1131" i="3"/>
  <c r="U1129" i="3"/>
  <c r="C1129" i="3" s="1"/>
  <c r="D1129" i="3" s="1"/>
  <c r="S1128" i="3"/>
  <c r="T1128" i="3" s="1"/>
  <c r="X1131" i="3"/>
  <c r="W1128" i="3"/>
  <c r="X1128" i="3" s="1"/>
  <c r="Z1128" i="3" s="1"/>
  <c r="N1135" i="3"/>
  <c r="M1132" i="3"/>
  <c r="N1132" i="3" s="1"/>
  <c r="O1132" i="3" s="1"/>
  <c r="A1132" i="3" s="1"/>
  <c r="B1132" i="3" s="1"/>
  <c r="C1126" i="3"/>
  <c r="D1126" i="3" s="1"/>
  <c r="U1126" i="3"/>
  <c r="AB1132" i="3"/>
  <c r="AC1132" i="3" s="1"/>
  <c r="AH1132" i="3"/>
  <c r="AI1132" i="3" s="1"/>
  <c r="Y1131" i="3"/>
  <c r="V1133" i="3"/>
  <c r="AF1133" i="3" s="1"/>
  <c r="AI1131" i="3"/>
  <c r="AC1131" i="3"/>
  <c r="I1133" i="3"/>
  <c r="L1131" i="3"/>
  <c r="E1131" i="3" s="1"/>
  <c r="F1131" i="3" s="1"/>
  <c r="Z1129" i="3"/>
  <c r="R1129" i="3"/>
  <c r="G1129" i="3" s="1"/>
  <c r="H1129" i="3" s="1"/>
  <c r="Q1131" i="3"/>
  <c r="P1128" i="3"/>
  <c r="Q1128" i="3" s="1"/>
  <c r="AJ1128" i="3"/>
  <c r="AK1128" i="3" s="1"/>
  <c r="AL1128" i="3" s="1"/>
  <c r="AL1129" i="3"/>
  <c r="AK1131" i="3"/>
  <c r="G1126" i="3"/>
  <c r="H1126" i="3" s="1"/>
  <c r="R1126" i="3"/>
  <c r="K1139" i="3"/>
  <c r="J1136" i="3"/>
  <c r="AE1135" i="3"/>
  <c r="AD1132" i="3"/>
  <c r="AE1132" i="3" s="1"/>
  <c r="AF1132" i="3" s="1"/>
  <c r="AB1137" i="3"/>
  <c r="AA1134" i="3"/>
  <c r="AB1134" i="3" s="1"/>
  <c r="AC1134" i="3" s="1"/>
  <c r="I1135" i="3" l="1"/>
  <c r="O1135" i="3" s="1"/>
  <c r="A1135" i="3" s="1"/>
  <c r="B1135" i="3" s="1"/>
  <c r="L1133" i="3"/>
  <c r="E1133" i="3" s="1"/>
  <c r="F1133" i="3" s="1"/>
  <c r="N1137" i="3"/>
  <c r="M1134" i="3"/>
  <c r="N1134" i="3" s="1"/>
  <c r="O1134" i="3" s="1"/>
  <c r="A1134" i="3" s="1"/>
  <c r="B1134" i="3" s="1"/>
  <c r="X1133" i="3"/>
  <c r="W1130" i="3"/>
  <c r="X1130" i="3" s="1"/>
  <c r="Z1130" i="3" s="1"/>
  <c r="S1130" i="3"/>
  <c r="T1130" i="3" s="1"/>
  <c r="U1131" i="3"/>
  <c r="C1131" i="3" s="1"/>
  <c r="D1131" i="3" s="1"/>
  <c r="T1133" i="3"/>
  <c r="K1134" i="3"/>
  <c r="AH1134" i="3"/>
  <c r="AI1134" i="3" s="1"/>
  <c r="K1136" i="3"/>
  <c r="L1136" i="3" s="1"/>
  <c r="Z1131" i="3"/>
  <c r="O1133" i="3"/>
  <c r="A1133" i="3" s="1"/>
  <c r="B1133" i="3" s="1"/>
  <c r="Y1133" i="3"/>
  <c r="V1135" i="3"/>
  <c r="AI1133" i="3"/>
  <c r="AC1133" i="3"/>
  <c r="C1128" i="3"/>
  <c r="D1128" i="3" s="1"/>
  <c r="U1128" i="3"/>
  <c r="AH1139" i="3"/>
  <c r="AG1136" i="3"/>
  <c r="AE1137" i="3"/>
  <c r="AF1135" i="3"/>
  <c r="AD1134" i="3"/>
  <c r="AE1134" i="3" s="1"/>
  <c r="AF1134" i="3" s="1"/>
  <c r="AK1133" i="3"/>
  <c r="AJ1130" i="3"/>
  <c r="AK1130" i="3" s="1"/>
  <c r="AL1130" i="3" s="1"/>
  <c r="AL1131" i="3"/>
  <c r="P1130" i="3"/>
  <c r="Q1130" i="3" s="1"/>
  <c r="R1131" i="3"/>
  <c r="G1131" i="3" s="1"/>
  <c r="H1131" i="3" s="1"/>
  <c r="Q1133" i="3"/>
  <c r="J1138" i="3"/>
  <c r="K1141" i="3"/>
  <c r="G1128" i="3"/>
  <c r="H1128" i="3" s="1"/>
  <c r="R1128" i="3"/>
  <c r="AA1136" i="3"/>
  <c r="AB1136" i="3" s="1"/>
  <c r="AC1136" i="3" s="1"/>
  <c r="AB1139" i="3"/>
  <c r="E1136" i="3" l="1"/>
  <c r="F1136" i="3" s="1"/>
  <c r="AH1136" i="3"/>
  <c r="AI1136" i="3" s="1"/>
  <c r="AH1141" i="3"/>
  <c r="AG1138" i="3"/>
  <c r="M1136" i="3"/>
  <c r="N1136" i="3" s="1"/>
  <c r="O1136" i="3" s="1"/>
  <c r="A1136" i="3" s="1"/>
  <c r="B1136" i="3" s="1"/>
  <c r="N1139" i="3"/>
  <c r="Y1135" i="3"/>
  <c r="V1137" i="3"/>
  <c r="AF1137" i="3" s="1"/>
  <c r="AC1135" i="3"/>
  <c r="AI1135" i="3"/>
  <c r="I1137" i="3"/>
  <c r="L1135" i="3"/>
  <c r="E1135" i="3" s="1"/>
  <c r="F1135" i="3" s="1"/>
  <c r="K1138" i="3"/>
  <c r="L1138" i="3" s="1"/>
  <c r="T1135" i="3"/>
  <c r="U1133" i="3"/>
  <c r="C1133" i="3" s="1"/>
  <c r="D1133" i="3" s="1"/>
  <c r="S1132" i="3"/>
  <c r="T1132" i="3" s="1"/>
  <c r="W1132" i="3"/>
  <c r="X1132" i="3" s="1"/>
  <c r="Z1132" i="3" s="1"/>
  <c r="X1135" i="3"/>
  <c r="E1134" i="3"/>
  <c r="F1134" i="3" s="1"/>
  <c r="L1134" i="3"/>
  <c r="C1130" i="3"/>
  <c r="D1130" i="3" s="1"/>
  <c r="U1130" i="3"/>
  <c r="Z1133" i="3"/>
  <c r="AB1141" i="3"/>
  <c r="AA1138" i="3"/>
  <c r="R1130" i="3"/>
  <c r="G1130" i="3"/>
  <c r="H1130" i="3" s="1"/>
  <c r="Q1135" i="3"/>
  <c r="P1132" i="3"/>
  <c r="Q1132" i="3" s="1"/>
  <c r="R1133" i="3"/>
  <c r="G1133" i="3" s="1"/>
  <c r="H1133" i="3" s="1"/>
  <c r="K1143" i="3"/>
  <c r="J1140" i="3"/>
  <c r="AD1136" i="3"/>
  <c r="AE1136" i="3" s="1"/>
  <c r="AF1136" i="3" s="1"/>
  <c r="AE1139" i="3"/>
  <c r="AL1133" i="3"/>
  <c r="AJ1132" i="3"/>
  <c r="AK1132" i="3" s="1"/>
  <c r="AL1132" i="3" s="1"/>
  <c r="AK1135" i="3"/>
  <c r="AB1138" i="3" l="1"/>
  <c r="AC1138" i="3" s="1"/>
  <c r="AH1138" i="3"/>
  <c r="AI1138" i="3" s="1"/>
  <c r="I1139" i="3"/>
  <c r="L1137" i="3"/>
  <c r="E1137" i="3" s="1"/>
  <c r="F1137" i="3" s="1"/>
  <c r="Y1137" i="3"/>
  <c r="V1139" i="3"/>
  <c r="AI1137" i="3"/>
  <c r="AC1137" i="3"/>
  <c r="C1132" i="3"/>
  <c r="D1132" i="3" s="1"/>
  <c r="U1132" i="3"/>
  <c r="K1140" i="3"/>
  <c r="E1140" i="3" s="1"/>
  <c r="F1140" i="3" s="1"/>
  <c r="E1138" i="3"/>
  <c r="F1138" i="3" s="1"/>
  <c r="O1137" i="3"/>
  <c r="A1137" i="3" s="1"/>
  <c r="B1137" i="3" s="1"/>
  <c r="M1138" i="3"/>
  <c r="N1138" i="3" s="1"/>
  <c r="O1138" i="3" s="1"/>
  <c r="A1138" i="3" s="1"/>
  <c r="B1138" i="3" s="1"/>
  <c r="O1139" i="3"/>
  <c r="A1139" i="3" s="1"/>
  <c r="B1139" i="3" s="1"/>
  <c r="N1141" i="3"/>
  <c r="AG1140" i="3"/>
  <c r="AH1140" i="3" s="1"/>
  <c r="AI1140" i="3" s="1"/>
  <c r="AH1143" i="3"/>
  <c r="W1134" i="3"/>
  <c r="X1134" i="3" s="1"/>
  <c r="Z1134" i="3" s="1"/>
  <c r="X1137" i="3"/>
  <c r="Z1137" i="3" s="1"/>
  <c r="S1134" i="3"/>
  <c r="T1134" i="3" s="1"/>
  <c r="T1137" i="3"/>
  <c r="U1135" i="3"/>
  <c r="C1135" i="3" s="1"/>
  <c r="D1135" i="3" s="1"/>
  <c r="Z1135" i="3"/>
  <c r="AA1140" i="3"/>
  <c r="AB1143" i="3"/>
  <c r="K1145" i="3"/>
  <c r="J1142" i="3"/>
  <c r="R1135" i="3"/>
  <c r="G1135" i="3" s="1"/>
  <c r="H1135" i="3" s="1"/>
  <c r="Q1137" i="3"/>
  <c r="P1134" i="3"/>
  <c r="Q1134" i="3" s="1"/>
  <c r="G1132" i="3"/>
  <c r="H1132" i="3" s="1"/>
  <c r="R1132" i="3"/>
  <c r="AE1141" i="3"/>
  <c r="AF1139" i="3"/>
  <c r="AD1138" i="3"/>
  <c r="AE1138" i="3" s="1"/>
  <c r="AF1138" i="3" s="1"/>
  <c r="AJ1134" i="3"/>
  <c r="AK1134" i="3" s="1"/>
  <c r="AL1134" i="3" s="1"/>
  <c r="AL1135" i="3"/>
  <c r="AK1137" i="3"/>
  <c r="S1136" i="3" l="1"/>
  <c r="T1136" i="3" s="1"/>
  <c r="T1139" i="3"/>
  <c r="U1137" i="3"/>
  <c r="C1137" i="3" s="1"/>
  <c r="D1137" i="3" s="1"/>
  <c r="AG1142" i="3"/>
  <c r="AH1145" i="3"/>
  <c r="N1143" i="3"/>
  <c r="M1140" i="3"/>
  <c r="N1140" i="3" s="1"/>
  <c r="O1140" i="3" s="1"/>
  <c r="A1140" i="3" s="1"/>
  <c r="B1140" i="3" s="1"/>
  <c r="W1136" i="3"/>
  <c r="X1136" i="3" s="1"/>
  <c r="Z1136" i="3" s="1"/>
  <c r="X1139" i="3"/>
  <c r="V1141" i="3"/>
  <c r="Y1139" i="3"/>
  <c r="AI1139" i="3"/>
  <c r="Z1139" i="3"/>
  <c r="AC1139" i="3"/>
  <c r="C1134" i="3"/>
  <c r="D1134" i="3" s="1"/>
  <c r="U1134" i="3"/>
  <c r="I1141" i="3"/>
  <c r="K1142" i="3" s="1"/>
  <c r="L1139" i="3"/>
  <c r="E1139" i="3" s="1"/>
  <c r="F1139" i="3" s="1"/>
  <c r="L1140" i="3"/>
  <c r="AB1140" i="3"/>
  <c r="AC1140" i="3" s="1"/>
  <c r="AL1137" i="3"/>
  <c r="AJ1136" i="3"/>
  <c r="AK1136" i="3" s="1"/>
  <c r="AL1136" i="3" s="1"/>
  <c r="AK1139" i="3"/>
  <c r="AD1140" i="3"/>
  <c r="AE1140" i="3" s="1"/>
  <c r="AF1140" i="3" s="1"/>
  <c r="AF1141" i="3"/>
  <c r="AE1143" i="3"/>
  <c r="R1134" i="3"/>
  <c r="G1134" i="3"/>
  <c r="H1134" i="3" s="1"/>
  <c r="K1147" i="3"/>
  <c r="J1144" i="3"/>
  <c r="AB1145" i="3"/>
  <c r="AA1142" i="3"/>
  <c r="AB1142" i="3" s="1"/>
  <c r="AC1142" i="3" s="1"/>
  <c r="R1137" i="3"/>
  <c r="G1137" i="3" s="1"/>
  <c r="H1137" i="3" s="1"/>
  <c r="Q1139" i="3"/>
  <c r="P1136" i="3"/>
  <c r="Q1136" i="3" s="1"/>
  <c r="L1142" i="3" l="1"/>
  <c r="E1142" i="3"/>
  <c r="F1142" i="3" s="1"/>
  <c r="S1138" i="3"/>
  <c r="T1138" i="3" s="1"/>
  <c r="U1139" i="3"/>
  <c r="C1139" i="3" s="1"/>
  <c r="D1139" i="3" s="1"/>
  <c r="T1141" i="3"/>
  <c r="I1143" i="3"/>
  <c r="O1143" i="3" s="1"/>
  <c r="A1143" i="3" s="1"/>
  <c r="B1143" i="3" s="1"/>
  <c r="L1141" i="3"/>
  <c r="E1141" i="3" s="1"/>
  <c r="F1141" i="3" s="1"/>
  <c r="X1141" i="3"/>
  <c r="Z1141" i="3" s="1"/>
  <c r="W1138" i="3"/>
  <c r="X1138" i="3" s="1"/>
  <c r="Z1138" i="3" s="1"/>
  <c r="U1136" i="3"/>
  <c r="C1136" i="3"/>
  <c r="D1136" i="3" s="1"/>
  <c r="AG1144" i="3"/>
  <c r="AH1147" i="3"/>
  <c r="M1142" i="3"/>
  <c r="N1142" i="3" s="1"/>
  <c r="O1142" i="3" s="1"/>
  <c r="A1142" i="3" s="1"/>
  <c r="B1142" i="3" s="1"/>
  <c r="N1145" i="3"/>
  <c r="Y1141" i="3"/>
  <c r="V1143" i="3"/>
  <c r="AF1143" i="3" s="1"/>
  <c r="AI1141" i="3"/>
  <c r="AC1141" i="3"/>
  <c r="O1141" i="3"/>
  <c r="A1141" i="3" s="1"/>
  <c r="B1141" i="3" s="1"/>
  <c r="AH1142" i="3"/>
  <c r="AI1142" i="3" s="1"/>
  <c r="R1139" i="3"/>
  <c r="G1139" i="3" s="1"/>
  <c r="H1139" i="3" s="1"/>
  <c r="Q1141" i="3"/>
  <c r="P1138" i="3"/>
  <c r="Q1138" i="3" s="1"/>
  <c r="AB1147" i="3"/>
  <c r="AA1144" i="3"/>
  <c r="AK1141" i="3"/>
  <c r="AL1139" i="3"/>
  <c r="AJ1138" i="3"/>
  <c r="AK1138" i="3" s="1"/>
  <c r="AL1138" i="3" s="1"/>
  <c r="G1136" i="3"/>
  <c r="H1136" i="3" s="1"/>
  <c r="R1136" i="3"/>
  <c r="J1146" i="3"/>
  <c r="K1149" i="3"/>
  <c r="AE1145" i="3"/>
  <c r="AD1142" i="3"/>
  <c r="AE1142" i="3" s="1"/>
  <c r="AF1142" i="3" s="1"/>
  <c r="AH1144" i="3" l="1"/>
  <c r="AI1144" i="3" s="1"/>
  <c r="AB1144" i="3"/>
  <c r="AC1144" i="3" s="1"/>
  <c r="W1140" i="3"/>
  <c r="X1140" i="3" s="1"/>
  <c r="Z1140" i="3" s="1"/>
  <c r="X1143" i="3"/>
  <c r="N1147" i="3"/>
  <c r="M1144" i="3"/>
  <c r="N1144" i="3" s="1"/>
  <c r="O1144" i="3" s="1"/>
  <c r="A1144" i="3" s="1"/>
  <c r="B1144" i="3" s="1"/>
  <c r="S1140" i="3"/>
  <c r="T1140" i="3" s="1"/>
  <c r="U1141" i="3"/>
  <c r="C1141" i="3" s="1"/>
  <c r="D1141" i="3" s="1"/>
  <c r="T1143" i="3"/>
  <c r="V1145" i="3"/>
  <c r="Y1143" i="3"/>
  <c r="AC1143" i="3"/>
  <c r="AI1143" i="3"/>
  <c r="U1138" i="3"/>
  <c r="C1138" i="3"/>
  <c r="D1138" i="3" s="1"/>
  <c r="K1144" i="3"/>
  <c r="AG1146" i="3"/>
  <c r="AH1149" i="3"/>
  <c r="I1145" i="3"/>
  <c r="L1143" i="3"/>
  <c r="E1143" i="3" s="1"/>
  <c r="F1143" i="3" s="1"/>
  <c r="AE1147" i="3"/>
  <c r="AF1145" i="3"/>
  <c r="AD1144" i="3"/>
  <c r="AE1144" i="3" s="1"/>
  <c r="AF1144" i="3" s="1"/>
  <c r="AB1149" i="3"/>
  <c r="AA1146" i="3"/>
  <c r="R1138" i="3"/>
  <c r="G1138" i="3"/>
  <c r="H1138" i="3" s="1"/>
  <c r="K1151" i="3"/>
  <c r="J1148" i="3"/>
  <c r="AK1143" i="3"/>
  <c r="AL1141" i="3"/>
  <c r="AJ1140" i="3"/>
  <c r="AK1140" i="3" s="1"/>
  <c r="AL1140" i="3" s="1"/>
  <c r="Q1143" i="3"/>
  <c r="P1140" i="3"/>
  <c r="Q1140" i="3" s="1"/>
  <c r="R1141" i="3"/>
  <c r="G1141" i="3" s="1"/>
  <c r="H1141" i="3" s="1"/>
  <c r="AB1146" i="3" l="1"/>
  <c r="AC1146" i="3" s="1"/>
  <c r="AH1146" i="3"/>
  <c r="AI1146" i="3" s="1"/>
  <c r="C1140" i="3"/>
  <c r="D1140" i="3" s="1"/>
  <c r="U1140" i="3"/>
  <c r="X1145" i="3"/>
  <c r="W1142" i="3"/>
  <c r="X1142" i="3" s="1"/>
  <c r="Z1142" i="3" s="1"/>
  <c r="I1147" i="3"/>
  <c r="O1147" i="3" s="1"/>
  <c r="A1147" i="3" s="1"/>
  <c r="B1147" i="3" s="1"/>
  <c r="L1145" i="3"/>
  <c r="E1145" i="3" s="1"/>
  <c r="F1145" i="3" s="1"/>
  <c r="E1144" i="3"/>
  <c r="F1144" i="3" s="1"/>
  <c r="L1144" i="3"/>
  <c r="V1147" i="3"/>
  <c r="Y1145" i="3"/>
  <c r="Z1145" i="3"/>
  <c r="AI1145" i="3"/>
  <c r="AC1145" i="3"/>
  <c r="N1149" i="3"/>
  <c r="M1146" i="3"/>
  <c r="N1146" i="3" s="1"/>
  <c r="O1146" i="3" s="1"/>
  <c r="A1146" i="3" s="1"/>
  <c r="B1146" i="3" s="1"/>
  <c r="AH1151" i="3"/>
  <c r="AG1148" i="3"/>
  <c r="AH1148" i="3" s="1"/>
  <c r="AI1148" i="3" s="1"/>
  <c r="T1145" i="3"/>
  <c r="U1143" i="3"/>
  <c r="C1143" i="3" s="1"/>
  <c r="D1143" i="3" s="1"/>
  <c r="S1142" i="3"/>
  <c r="T1142" i="3" s="1"/>
  <c r="K1148" i="3"/>
  <c r="E1148" i="3" s="1"/>
  <c r="F1148" i="3" s="1"/>
  <c r="K1146" i="3"/>
  <c r="Z1143" i="3"/>
  <c r="O1145" i="3"/>
  <c r="A1145" i="3" s="1"/>
  <c r="B1145" i="3" s="1"/>
  <c r="Q1145" i="3"/>
  <c r="P1142" i="3"/>
  <c r="Q1142" i="3" s="1"/>
  <c r="R1143" i="3"/>
  <c r="G1143" i="3" s="1"/>
  <c r="H1143" i="3" s="1"/>
  <c r="J1150" i="3"/>
  <c r="K1153" i="3"/>
  <c r="AE1149" i="3"/>
  <c r="AD1146" i="3"/>
  <c r="AE1146" i="3" s="1"/>
  <c r="AF1146" i="3" s="1"/>
  <c r="AF1147" i="3"/>
  <c r="AK1145" i="3"/>
  <c r="AL1143" i="3"/>
  <c r="AJ1142" i="3"/>
  <c r="AK1142" i="3" s="1"/>
  <c r="AL1142" i="3" s="1"/>
  <c r="G1140" i="3"/>
  <c r="H1140" i="3" s="1"/>
  <c r="R1140" i="3"/>
  <c r="AB1151" i="3"/>
  <c r="AA1148" i="3"/>
  <c r="AB1148" i="3" s="1"/>
  <c r="AC1148" i="3" s="1"/>
  <c r="N1151" i="3" l="1"/>
  <c r="M1148" i="3"/>
  <c r="N1148" i="3" s="1"/>
  <c r="O1148" i="3" s="1"/>
  <c r="A1148" i="3" s="1"/>
  <c r="B1148" i="3" s="1"/>
  <c r="W1144" i="3"/>
  <c r="X1144" i="3" s="1"/>
  <c r="Z1144" i="3" s="1"/>
  <c r="X1147" i="3"/>
  <c r="Z1147" i="3" s="1"/>
  <c r="L1146" i="3"/>
  <c r="E1146" i="3"/>
  <c r="F1146" i="3" s="1"/>
  <c r="T1147" i="3"/>
  <c r="U1145" i="3"/>
  <c r="C1145" i="3" s="1"/>
  <c r="D1145" i="3" s="1"/>
  <c r="S1144" i="3"/>
  <c r="T1144" i="3" s="1"/>
  <c r="AG1150" i="3"/>
  <c r="AH1153" i="3"/>
  <c r="V1149" i="3"/>
  <c r="Y1147" i="3"/>
  <c r="AI1147" i="3"/>
  <c r="AC1147" i="3"/>
  <c r="I1149" i="3"/>
  <c r="O1149" i="3" s="1"/>
  <c r="A1149" i="3" s="1"/>
  <c r="B1149" i="3" s="1"/>
  <c r="L1147" i="3"/>
  <c r="E1147" i="3" s="1"/>
  <c r="F1147" i="3" s="1"/>
  <c r="L1148" i="3"/>
  <c r="U1142" i="3"/>
  <c r="C1142" i="3"/>
  <c r="D1142" i="3" s="1"/>
  <c r="R1145" i="3"/>
  <c r="G1145" i="3" s="1"/>
  <c r="H1145" i="3" s="1"/>
  <c r="Q1147" i="3"/>
  <c r="P1144" i="3"/>
  <c r="Q1144" i="3" s="1"/>
  <c r="AB1153" i="3"/>
  <c r="AA1150" i="3"/>
  <c r="AK1147" i="3"/>
  <c r="AL1145" i="3"/>
  <c r="AJ1144" i="3"/>
  <c r="AK1144" i="3" s="1"/>
  <c r="AL1144" i="3" s="1"/>
  <c r="G1142" i="3"/>
  <c r="H1142" i="3" s="1"/>
  <c r="R1142" i="3"/>
  <c r="AD1148" i="3"/>
  <c r="AE1148" i="3" s="1"/>
  <c r="AF1148" i="3" s="1"/>
  <c r="AF1149" i="3"/>
  <c r="AE1151" i="3"/>
  <c r="K1155" i="3"/>
  <c r="J1152" i="3"/>
  <c r="Y1149" i="3" l="1"/>
  <c r="V1151" i="3"/>
  <c r="AI1149" i="3"/>
  <c r="AC1149" i="3"/>
  <c r="AH1155" i="3"/>
  <c r="AG1152" i="3"/>
  <c r="X1149" i="3"/>
  <c r="Z1149" i="3" s="1"/>
  <c r="W1146" i="3"/>
  <c r="X1146" i="3" s="1"/>
  <c r="Z1146" i="3" s="1"/>
  <c r="K1150" i="3"/>
  <c r="U1144" i="3"/>
  <c r="C1144" i="3"/>
  <c r="D1144" i="3" s="1"/>
  <c r="M1150" i="3"/>
  <c r="N1150" i="3" s="1"/>
  <c r="O1150" i="3" s="1"/>
  <c r="A1150" i="3" s="1"/>
  <c r="B1150" i="3" s="1"/>
  <c r="N1153" i="3"/>
  <c r="I1151" i="3"/>
  <c r="O1151" i="3" s="1"/>
  <c r="A1151" i="3" s="1"/>
  <c r="B1151" i="3" s="1"/>
  <c r="L1149" i="3"/>
  <c r="E1149" i="3" s="1"/>
  <c r="F1149" i="3" s="1"/>
  <c r="U1147" i="3"/>
  <c r="C1147" i="3" s="1"/>
  <c r="D1147" i="3" s="1"/>
  <c r="S1146" i="3"/>
  <c r="T1146" i="3" s="1"/>
  <c r="T1149" i="3"/>
  <c r="AH1150" i="3"/>
  <c r="AI1150" i="3" s="1"/>
  <c r="AB1150" i="3"/>
  <c r="AC1150" i="3" s="1"/>
  <c r="K1157" i="3"/>
  <c r="J1154" i="3"/>
  <c r="Q1149" i="3"/>
  <c r="P1146" i="3"/>
  <c r="Q1146" i="3" s="1"/>
  <c r="R1147" i="3"/>
  <c r="G1147" i="3" s="1"/>
  <c r="H1147" i="3" s="1"/>
  <c r="AK1149" i="3"/>
  <c r="AL1147" i="3"/>
  <c r="AJ1146" i="3"/>
  <c r="AK1146" i="3" s="1"/>
  <c r="AL1146" i="3" s="1"/>
  <c r="R1144" i="3"/>
  <c r="G1144" i="3"/>
  <c r="H1144" i="3" s="1"/>
  <c r="AB1155" i="3"/>
  <c r="AA1152" i="3"/>
  <c r="AD1150" i="3"/>
  <c r="AE1150" i="3" s="1"/>
  <c r="AF1150" i="3" s="1"/>
  <c r="AE1153" i="3"/>
  <c r="V1153" i="3" l="1"/>
  <c r="Y1151" i="3"/>
  <c r="AI1151" i="3"/>
  <c r="AC1151" i="3"/>
  <c r="L1150" i="3"/>
  <c r="E1150" i="3"/>
  <c r="F1150" i="3" s="1"/>
  <c r="U1146" i="3"/>
  <c r="C1146" i="3"/>
  <c r="D1146" i="3" s="1"/>
  <c r="W1148" i="3"/>
  <c r="X1148" i="3" s="1"/>
  <c r="Z1148" i="3" s="1"/>
  <c r="X1151" i="3"/>
  <c r="AH1152" i="3"/>
  <c r="AI1152" i="3" s="1"/>
  <c r="AB1152" i="3"/>
  <c r="AC1152" i="3" s="1"/>
  <c r="T1151" i="3"/>
  <c r="U1149" i="3"/>
  <c r="C1149" i="3" s="1"/>
  <c r="D1149" i="3" s="1"/>
  <c r="S1148" i="3"/>
  <c r="T1148" i="3" s="1"/>
  <c r="I1153" i="3"/>
  <c r="O1153" i="3" s="1"/>
  <c r="A1153" i="3" s="1"/>
  <c r="B1153" i="3" s="1"/>
  <c r="L1151" i="3"/>
  <c r="E1151" i="3" s="1"/>
  <c r="F1151" i="3" s="1"/>
  <c r="AH1157" i="3"/>
  <c r="AG1154" i="3"/>
  <c r="AH1154" i="3" s="1"/>
  <c r="AI1154" i="3" s="1"/>
  <c r="N1155" i="3"/>
  <c r="M1152" i="3"/>
  <c r="N1152" i="3" s="1"/>
  <c r="O1152" i="3" s="1"/>
  <c r="A1152" i="3" s="1"/>
  <c r="B1152" i="3" s="1"/>
  <c r="AF1151" i="3"/>
  <c r="K1152" i="3"/>
  <c r="P1148" i="3"/>
  <c r="Q1148" i="3" s="1"/>
  <c r="Q1151" i="3"/>
  <c r="R1149" i="3"/>
  <c r="G1149" i="3" s="1"/>
  <c r="H1149" i="3" s="1"/>
  <c r="AD1152" i="3"/>
  <c r="AE1152" i="3" s="1"/>
  <c r="AF1152" i="3" s="1"/>
  <c r="AE1155" i="3"/>
  <c r="AF1153" i="3"/>
  <c r="AB1157" i="3"/>
  <c r="AA1154" i="3"/>
  <c r="AB1154" i="3" s="1"/>
  <c r="AC1154" i="3" s="1"/>
  <c r="AL1149" i="3"/>
  <c r="AJ1148" i="3"/>
  <c r="AK1148" i="3" s="1"/>
  <c r="AL1148" i="3" s="1"/>
  <c r="AK1151" i="3"/>
  <c r="G1146" i="3"/>
  <c r="H1146" i="3" s="1"/>
  <c r="R1146" i="3"/>
  <c r="J1156" i="3"/>
  <c r="K1159" i="3"/>
  <c r="L1152" i="3" l="1"/>
  <c r="E1152" i="3"/>
  <c r="F1152" i="3" s="1"/>
  <c r="N1157" i="3"/>
  <c r="M1154" i="3"/>
  <c r="N1154" i="3" s="1"/>
  <c r="O1154" i="3" s="1"/>
  <c r="A1154" i="3" s="1"/>
  <c r="B1154" i="3" s="1"/>
  <c r="S1150" i="3"/>
  <c r="T1150" i="3" s="1"/>
  <c r="T1153" i="3"/>
  <c r="U1151" i="3"/>
  <c r="C1151" i="3" s="1"/>
  <c r="D1151" i="3" s="1"/>
  <c r="X1153" i="3"/>
  <c r="Z1153" i="3" s="1"/>
  <c r="W1150" i="3"/>
  <c r="X1150" i="3" s="1"/>
  <c r="Z1150" i="3" s="1"/>
  <c r="AG1156" i="3"/>
  <c r="AH1159" i="3"/>
  <c r="C1148" i="3"/>
  <c r="D1148" i="3" s="1"/>
  <c r="U1148" i="3"/>
  <c r="Y1153" i="3"/>
  <c r="V1155" i="3"/>
  <c r="AF1155" i="3" s="1"/>
  <c r="AC1153" i="3"/>
  <c r="AI1153" i="3"/>
  <c r="K1154" i="3"/>
  <c r="Z1151" i="3"/>
  <c r="I1155" i="3"/>
  <c r="K1156" i="3" s="1"/>
  <c r="L1153" i="3"/>
  <c r="E1153" i="3" s="1"/>
  <c r="F1153" i="3" s="1"/>
  <c r="AB1159" i="3"/>
  <c r="AA1156" i="3"/>
  <c r="G1148" i="3"/>
  <c r="H1148" i="3" s="1"/>
  <c r="R1148" i="3"/>
  <c r="AE1157" i="3"/>
  <c r="AD1154" i="3"/>
  <c r="AE1154" i="3" s="1"/>
  <c r="AF1154" i="3" s="1"/>
  <c r="K1161" i="3"/>
  <c r="J1158" i="3"/>
  <c r="AJ1150" i="3"/>
  <c r="AK1150" i="3" s="1"/>
  <c r="AL1150" i="3" s="1"/>
  <c r="AL1151" i="3"/>
  <c r="AK1153" i="3"/>
  <c r="R1151" i="3"/>
  <c r="G1151" i="3" s="1"/>
  <c r="H1151" i="3" s="1"/>
  <c r="Q1153" i="3"/>
  <c r="P1150" i="3"/>
  <c r="Q1150" i="3" s="1"/>
  <c r="E1156" i="3" l="1"/>
  <c r="F1156" i="3" s="1"/>
  <c r="L1156" i="3"/>
  <c r="AB1156" i="3"/>
  <c r="AC1156" i="3" s="1"/>
  <c r="AH1156" i="3"/>
  <c r="AI1156" i="3" s="1"/>
  <c r="S1152" i="3"/>
  <c r="T1152" i="3" s="1"/>
  <c r="T1155" i="3"/>
  <c r="U1153" i="3"/>
  <c r="C1153" i="3" s="1"/>
  <c r="D1153" i="3" s="1"/>
  <c r="N1159" i="3"/>
  <c r="M1156" i="3"/>
  <c r="N1156" i="3" s="1"/>
  <c r="O1156" i="3" s="1"/>
  <c r="A1156" i="3" s="1"/>
  <c r="B1156" i="3" s="1"/>
  <c r="I1157" i="3"/>
  <c r="O1157" i="3" s="1"/>
  <c r="A1157" i="3" s="1"/>
  <c r="B1157" i="3" s="1"/>
  <c r="L1155" i="3"/>
  <c r="E1155" i="3" s="1"/>
  <c r="F1155" i="3" s="1"/>
  <c r="E1154" i="3"/>
  <c r="F1154" i="3" s="1"/>
  <c r="L1154" i="3"/>
  <c r="V1157" i="3"/>
  <c r="AF1157" i="3" s="1"/>
  <c r="Y1155" i="3"/>
  <c r="AI1155" i="3"/>
  <c r="AC1155" i="3"/>
  <c r="AG1158" i="3"/>
  <c r="AH1161" i="3"/>
  <c r="X1155" i="3"/>
  <c r="Z1155" i="3" s="1"/>
  <c r="W1152" i="3"/>
  <c r="X1152" i="3" s="1"/>
  <c r="Z1152" i="3" s="1"/>
  <c r="O1155" i="3"/>
  <c r="A1155" i="3" s="1"/>
  <c r="B1155" i="3" s="1"/>
  <c r="C1150" i="3"/>
  <c r="D1150" i="3" s="1"/>
  <c r="U1150" i="3"/>
  <c r="G1150" i="3"/>
  <c r="H1150" i="3" s="1"/>
  <c r="R1150" i="3"/>
  <c r="K1163" i="3"/>
  <c r="J1160" i="3"/>
  <c r="AB1161" i="3"/>
  <c r="AA1158" i="3"/>
  <c r="Q1155" i="3"/>
  <c r="P1152" i="3"/>
  <c r="Q1152" i="3" s="1"/>
  <c r="R1153" i="3"/>
  <c r="G1153" i="3" s="1"/>
  <c r="H1153" i="3" s="1"/>
  <c r="AJ1152" i="3"/>
  <c r="AK1152" i="3" s="1"/>
  <c r="AL1152" i="3" s="1"/>
  <c r="AK1155" i="3"/>
  <c r="AL1153" i="3"/>
  <c r="AE1159" i="3"/>
  <c r="AD1156" i="3"/>
  <c r="AE1156" i="3" s="1"/>
  <c r="AF1156" i="3" s="1"/>
  <c r="AB1158" i="3" l="1"/>
  <c r="AC1158" i="3" s="1"/>
  <c r="N1161" i="3"/>
  <c r="M1158" i="3"/>
  <c r="N1158" i="3" s="1"/>
  <c r="O1158" i="3" s="1"/>
  <c r="A1158" i="3" s="1"/>
  <c r="B1158" i="3" s="1"/>
  <c r="C1152" i="3"/>
  <c r="D1152" i="3" s="1"/>
  <c r="U1152" i="3"/>
  <c r="K1158" i="3"/>
  <c r="AH1158" i="3"/>
  <c r="AI1158" i="3" s="1"/>
  <c r="AH1163" i="3"/>
  <c r="AG1160" i="3"/>
  <c r="S1154" i="3"/>
  <c r="T1154" i="3" s="1"/>
  <c r="T1157" i="3"/>
  <c r="U1155" i="3"/>
  <c r="C1155" i="3" s="1"/>
  <c r="D1155" i="3" s="1"/>
  <c r="X1157" i="3"/>
  <c r="W1154" i="3"/>
  <c r="X1154" i="3" s="1"/>
  <c r="Z1154" i="3" s="1"/>
  <c r="Y1157" i="3"/>
  <c r="V1159" i="3"/>
  <c r="AC1157" i="3"/>
  <c r="AI1157" i="3"/>
  <c r="I1159" i="3"/>
  <c r="K1160" i="3" s="1"/>
  <c r="L1157" i="3"/>
  <c r="E1157" i="3" s="1"/>
  <c r="F1157" i="3" s="1"/>
  <c r="AJ1154" i="3"/>
  <c r="AK1154" i="3" s="1"/>
  <c r="AL1154" i="3" s="1"/>
  <c r="AL1155" i="3"/>
  <c r="AK1157" i="3"/>
  <c r="R1155" i="3"/>
  <c r="G1155" i="3" s="1"/>
  <c r="H1155" i="3" s="1"/>
  <c r="Q1157" i="3"/>
  <c r="P1154" i="3"/>
  <c r="Q1154" i="3" s="1"/>
  <c r="AB1163" i="3"/>
  <c r="AA1160" i="3"/>
  <c r="AE1161" i="3"/>
  <c r="AD1158" i="3"/>
  <c r="AE1158" i="3" s="1"/>
  <c r="AF1158" i="3" s="1"/>
  <c r="G1152" i="3"/>
  <c r="H1152" i="3" s="1"/>
  <c r="R1152" i="3"/>
  <c r="K1165" i="3"/>
  <c r="J1162" i="3"/>
  <c r="E1160" i="3" l="1"/>
  <c r="F1160" i="3" s="1"/>
  <c r="L1160" i="3"/>
  <c r="Y1159" i="3"/>
  <c r="V1161" i="3"/>
  <c r="AF1161" i="3" s="1"/>
  <c r="AI1159" i="3"/>
  <c r="AC1159" i="3"/>
  <c r="W1156" i="3"/>
  <c r="X1156" i="3" s="1"/>
  <c r="Z1156" i="3" s="1"/>
  <c r="X1159" i="3"/>
  <c r="Z1159" i="3" s="1"/>
  <c r="L1158" i="3"/>
  <c r="E1158" i="3"/>
  <c r="F1158" i="3" s="1"/>
  <c r="U1154" i="3"/>
  <c r="C1154" i="3"/>
  <c r="D1154" i="3" s="1"/>
  <c r="U1157" i="3"/>
  <c r="C1157" i="3" s="1"/>
  <c r="D1157" i="3" s="1"/>
  <c r="T1159" i="3"/>
  <c r="S1156" i="3"/>
  <c r="T1156" i="3" s="1"/>
  <c r="AG1162" i="3"/>
  <c r="AH1162" i="3" s="1"/>
  <c r="AI1162" i="3" s="1"/>
  <c r="AH1165" i="3"/>
  <c r="N1163" i="3"/>
  <c r="M1160" i="3"/>
  <c r="N1160" i="3" s="1"/>
  <c r="O1160" i="3" s="1"/>
  <c r="A1160" i="3" s="1"/>
  <c r="B1160" i="3" s="1"/>
  <c r="AB1160" i="3"/>
  <c r="AC1160" i="3" s="1"/>
  <c r="AF1159" i="3"/>
  <c r="Z1157" i="3"/>
  <c r="I1161" i="3"/>
  <c r="K1162" i="3" s="1"/>
  <c r="L1159" i="3"/>
  <c r="E1159" i="3" s="1"/>
  <c r="F1159" i="3" s="1"/>
  <c r="AH1160" i="3"/>
  <c r="AI1160" i="3" s="1"/>
  <c r="O1159" i="3"/>
  <c r="A1159" i="3" s="1"/>
  <c r="B1159" i="3" s="1"/>
  <c r="K1167" i="3"/>
  <c r="J1164" i="3"/>
  <c r="AB1165" i="3"/>
  <c r="AA1162" i="3"/>
  <c r="P1156" i="3"/>
  <c r="Q1156" i="3" s="1"/>
  <c r="R1157" i="3"/>
  <c r="G1157" i="3" s="1"/>
  <c r="H1157" i="3" s="1"/>
  <c r="Q1159" i="3"/>
  <c r="AE1163" i="3"/>
  <c r="AD1160" i="3"/>
  <c r="AE1160" i="3" s="1"/>
  <c r="AF1160" i="3" s="1"/>
  <c r="R1154" i="3"/>
  <c r="G1154" i="3"/>
  <c r="H1154" i="3" s="1"/>
  <c r="AJ1156" i="3"/>
  <c r="AK1156" i="3" s="1"/>
  <c r="AL1156" i="3" s="1"/>
  <c r="AK1159" i="3"/>
  <c r="AL1157" i="3"/>
  <c r="AB1162" i="3" l="1"/>
  <c r="AC1162" i="3" s="1"/>
  <c r="O1161" i="3"/>
  <c r="A1161" i="3" s="1"/>
  <c r="B1161" i="3" s="1"/>
  <c r="L1162" i="3"/>
  <c r="E1162" i="3"/>
  <c r="F1162" i="3" s="1"/>
  <c r="U1159" i="3"/>
  <c r="C1159" i="3" s="1"/>
  <c r="D1159" i="3" s="1"/>
  <c r="S1158" i="3"/>
  <c r="T1158" i="3" s="1"/>
  <c r="T1161" i="3"/>
  <c r="W1158" i="3"/>
  <c r="X1158" i="3" s="1"/>
  <c r="Z1158" i="3" s="1"/>
  <c r="X1161" i="3"/>
  <c r="Z1161" i="3" s="1"/>
  <c r="I1163" i="3"/>
  <c r="O1163" i="3" s="1"/>
  <c r="A1163" i="3" s="1"/>
  <c r="B1163" i="3" s="1"/>
  <c r="L1161" i="3"/>
  <c r="E1161" i="3" s="1"/>
  <c r="F1161" i="3" s="1"/>
  <c r="AH1167" i="3"/>
  <c r="AG1164" i="3"/>
  <c r="M1162" i="3"/>
  <c r="N1162" i="3" s="1"/>
  <c r="O1162" i="3" s="1"/>
  <c r="A1162" i="3" s="1"/>
  <c r="B1162" i="3" s="1"/>
  <c r="N1165" i="3"/>
  <c r="U1156" i="3"/>
  <c r="C1156" i="3"/>
  <c r="D1156" i="3" s="1"/>
  <c r="V1163" i="3"/>
  <c r="AF1163" i="3" s="1"/>
  <c r="Y1161" i="3"/>
  <c r="AC1161" i="3"/>
  <c r="AI1161" i="3"/>
  <c r="R1156" i="3"/>
  <c r="G1156" i="3"/>
  <c r="H1156" i="3" s="1"/>
  <c r="AE1165" i="3"/>
  <c r="AD1162" i="3"/>
  <c r="AE1162" i="3" s="1"/>
  <c r="AF1162" i="3" s="1"/>
  <c r="AK1161" i="3"/>
  <c r="AL1159" i="3"/>
  <c r="AJ1158" i="3"/>
  <c r="AK1158" i="3" s="1"/>
  <c r="AL1158" i="3" s="1"/>
  <c r="AA1164" i="3"/>
  <c r="AB1167" i="3"/>
  <c r="R1159" i="3"/>
  <c r="G1159" i="3" s="1"/>
  <c r="H1159" i="3" s="1"/>
  <c r="Q1161" i="3"/>
  <c r="P1158" i="3"/>
  <c r="Q1158" i="3" s="1"/>
  <c r="K1169" i="3"/>
  <c r="J1166" i="3"/>
  <c r="K1164" i="3" l="1"/>
  <c r="V1165" i="3"/>
  <c r="Y1163" i="3"/>
  <c r="AC1163" i="3"/>
  <c r="AI1163" i="3"/>
  <c r="M1164" i="3"/>
  <c r="N1164" i="3" s="1"/>
  <c r="O1164" i="3" s="1"/>
  <c r="A1164" i="3" s="1"/>
  <c r="B1164" i="3" s="1"/>
  <c r="N1167" i="3"/>
  <c r="AG1166" i="3"/>
  <c r="AH1169" i="3"/>
  <c r="I1165" i="3"/>
  <c r="O1165" i="3" s="1"/>
  <c r="A1165" i="3" s="1"/>
  <c r="B1165" i="3" s="1"/>
  <c r="L1163" i="3"/>
  <c r="E1163" i="3" s="1"/>
  <c r="F1163" i="3" s="1"/>
  <c r="U1158" i="3"/>
  <c r="C1158" i="3"/>
  <c r="D1158" i="3" s="1"/>
  <c r="S1160" i="3"/>
  <c r="T1160" i="3" s="1"/>
  <c r="T1163" i="3"/>
  <c r="U1161" i="3"/>
  <c r="C1161" i="3" s="1"/>
  <c r="D1161" i="3" s="1"/>
  <c r="AB1164" i="3"/>
  <c r="AC1164" i="3" s="1"/>
  <c r="AH1164" i="3"/>
  <c r="AI1164" i="3" s="1"/>
  <c r="W1160" i="3"/>
  <c r="X1160" i="3" s="1"/>
  <c r="Z1160" i="3" s="1"/>
  <c r="X1163" i="3"/>
  <c r="K1166" i="3"/>
  <c r="E1166" i="3" s="1"/>
  <c r="F1166" i="3" s="1"/>
  <c r="K1171" i="3"/>
  <c r="J1168" i="3"/>
  <c r="R1158" i="3"/>
  <c r="G1158" i="3"/>
  <c r="H1158" i="3" s="1"/>
  <c r="AA1166" i="3"/>
  <c r="AB1166" i="3" s="1"/>
  <c r="AC1166" i="3" s="1"/>
  <c r="AB1169" i="3"/>
  <c r="AK1163" i="3"/>
  <c r="AL1161" i="3"/>
  <c r="AJ1160" i="3"/>
  <c r="AK1160" i="3" s="1"/>
  <c r="AL1160" i="3" s="1"/>
  <c r="Q1163" i="3"/>
  <c r="P1160" i="3"/>
  <c r="Q1160" i="3" s="1"/>
  <c r="R1161" i="3"/>
  <c r="G1161" i="3" s="1"/>
  <c r="H1161" i="3" s="1"/>
  <c r="AE1167" i="3"/>
  <c r="AF1165" i="3"/>
  <c r="AD1164" i="3"/>
  <c r="AE1164" i="3" s="1"/>
  <c r="AF1164" i="3" s="1"/>
  <c r="AH1166" i="3" l="1"/>
  <c r="AI1166" i="3" s="1"/>
  <c r="L1166" i="3"/>
  <c r="E1164" i="3"/>
  <c r="F1164" i="3" s="1"/>
  <c r="L1164" i="3"/>
  <c r="W1162" i="3"/>
  <c r="X1162" i="3" s="1"/>
  <c r="Z1162" i="3" s="1"/>
  <c r="X1165" i="3"/>
  <c r="AH1171" i="3"/>
  <c r="AG1168" i="3"/>
  <c r="C1160" i="3"/>
  <c r="D1160" i="3" s="1"/>
  <c r="U1160" i="3"/>
  <c r="I1167" i="3"/>
  <c r="O1167" i="3" s="1"/>
  <c r="A1167" i="3" s="1"/>
  <c r="B1167" i="3" s="1"/>
  <c r="L1165" i="3"/>
  <c r="E1165" i="3" s="1"/>
  <c r="F1165" i="3" s="1"/>
  <c r="N1169" i="3"/>
  <c r="M1166" i="3"/>
  <c r="N1166" i="3" s="1"/>
  <c r="O1166" i="3" s="1"/>
  <c r="A1166" i="3" s="1"/>
  <c r="B1166" i="3" s="1"/>
  <c r="T1165" i="3"/>
  <c r="S1162" i="3"/>
  <c r="T1162" i="3" s="1"/>
  <c r="U1163" i="3"/>
  <c r="C1163" i="3" s="1"/>
  <c r="D1163" i="3" s="1"/>
  <c r="Y1165" i="3"/>
  <c r="V1167" i="3"/>
  <c r="AC1165" i="3"/>
  <c r="AI1165" i="3"/>
  <c r="Z1163" i="3"/>
  <c r="AD1166" i="3"/>
  <c r="AE1166" i="3" s="1"/>
  <c r="AF1166" i="3" s="1"/>
  <c r="AE1169" i="3"/>
  <c r="R1160" i="3"/>
  <c r="G1160" i="3"/>
  <c r="H1160" i="3" s="1"/>
  <c r="AB1171" i="3"/>
  <c r="AA1168" i="3"/>
  <c r="P1162" i="3"/>
  <c r="Q1162" i="3" s="1"/>
  <c r="R1163" i="3"/>
  <c r="G1163" i="3" s="1"/>
  <c r="H1163" i="3" s="1"/>
  <c r="Q1165" i="3"/>
  <c r="AL1163" i="3"/>
  <c r="AJ1162" i="3"/>
  <c r="AK1162" i="3" s="1"/>
  <c r="AL1162" i="3" s="1"/>
  <c r="AK1165" i="3"/>
  <c r="K1173" i="3"/>
  <c r="J1170" i="3"/>
  <c r="K1168" i="3" l="1"/>
  <c r="L1168" i="3" s="1"/>
  <c r="C1162" i="3"/>
  <c r="D1162" i="3" s="1"/>
  <c r="U1162" i="3"/>
  <c r="N1171" i="3"/>
  <c r="M1168" i="3"/>
  <c r="N1168" i="3" s="1"/>
  <c r="O1168" i="3" s="1"/>
  <c r="A1168" i="3" s="1"/>
  <c r="B1168" i="3" s="1"/>
  <c r="W1164" i="3"/>
  <c r="X1164" i="3" s="1"/>
  <c r="Z1164" i="3" s="1"/>
  <c r="X1167" i="3"/>
  <c r="Z1167" i="3" s="1"/>
  <c r="AH1168" i="3"/>
  <c r="AI1168" i="3" s="1"/>
  <c r="AB1168" i="3"/>
  <c r="AC1168" i="3" s="1"/>
  <c r="Z1165" i="3"/>
  <c r="Y1167" i="3"/>
  <c r="V1169" i="3"/>
  <c r="AI1167" i="3"/>
  <c r="AC1167" i="3"/>
  <c r="T1167" i="3"/>
  <c r="U1165" i="3"/>
  <c r="C1165" i="3" s="1"/>
  <c r="D1165" i="3" s="1"/>
  <c r="S1164" i="3"/>
  <c r="T1164" i="3" s="1"/>
  <c r="I1169" i="3"/>
  <c r="O1169" i="3" s="1"/>
  <c r="A1169" i="3" s="1"/>
  <c r="B1169" i="3" s="1"/>
  <c r="L1167" i="3"/>
  <c r="E1167" i="3" s="1"/>
  <c r="F1167" i="3" s="1"/>
  <c r="AG1170" i="3"/>
  <c r="AH1173" i="3"/>
  <c r="AF1167" i="3"/>
  <c r="K1175" i="3"/>
  <c r="J1172" i="3"/>
  <c r="G1162" i="3"/>
  <c r="H1162" i="3" s="1"/>
  <c r="R1162" i="3"/>
  <c r="AE1171" i="3"/>
  <c r="AD1168" i="3"/>
  <c r="AE1168" i="3" s="1"/>
  <c r="AF1168" i="3" s="1"/>
  <c r="AJ1164" i="3"/>
  <c r="AK1164" i="3" s="1"/>
  <c r="AL1164" i="3" s="1"/>
  <c r="AK1167" i="3"/>
  <c r="AL1165" i="3"/>
  <c r="R1165" i="3"/>
  <c r="G1165" i="3" s="1"/>
  <c r="H1165" i="3" s="1"/>
  <c r="Q1167" i="3"/>
  <c r="P1164" i="3"/>
  <c r="Q1164" i="3" s="1"/>
  <c r="AB1173" i="3"/>
  <c r="AA1170" i="3"/>
  <c r="E1168" i="3" l="1"/>
  <c r="F1168" i="3" s="1"/>
  <c r="U1167" i="3"/>
  <c r="C1167" i="3" s="1"/>
  <c r="D1167" i="3" s="1"/>
  <c r="S1166" i="3"/>
  <c r="T1166" i="3" s="1"/>
  <c r="T1169" i="3"/>
  <c r="Y1169" i="3"/>
  <c r="V1171" i="3"/>
  <c r="AC1169" i="3"/>
  <c r="AI1169" i="3"/>
  <c r="C1164" i="3"/>
  <c r="D1164" i="3" s="1"/>
  <c r="U1164" i="3"/>
  <c r="W1166" i="3"/>
  <c r="X1166" i="3" s="1"/>
  <c r="Z1166" i="3" s="1"/>
  <c r="X1169" i="3"/>
  <c r="AB1170" i="3"/>
  <c r="AC1170" i="3" s="1"/>
  <c r="AH1175" i="3"/>
  <c r="AG1172" i="3"/>
  <c r="AH1172" i="3" s="1"/>
  <c r="AI1172" i="3" s="1"/>
  <c r="I1171" i="3"/>
  <c r="O1171" i="3" s="1"/>
  <c r="A1171" i="3" s="1"/>
  <c r="B1171" i="3" s="1"/>
  <c r="L1169" i="3"/>
  <c r="E1169" i="3" s="1"/>
  <c r="F1169" i="3" s="1"/>
  <c r="M1170" i="3"/>
  <c r="N1170" i="3" s="1"/>
  <c r="O1170" i="3" s="1"/>
  <c r="A1170" i="3" s="1"/>
  <c r="B1170" i="3" s="1"/>
  <c r="N1173" i="3"/>
  <c r="AH1170" i="3"/>
  <c r="AI1170" i="3" s="1"/>
  <c r="AF1169" i="3"/>
  <c r="K1170" i="3"/>
  <c r="G1164" i="3"/>
  <c r="H1164" i="3" s="1"/>
  <c r="R1164" i="3"/>
  <c r="K1177" i="3"/>
  <c r="J1174" i="3"/>
  <c r="AJ1166" i="3"/>
  <c r="AK1166" i="3" s="1"/>
  <c r="AL1166" i="3" s="1"/>
  <c r="AL1167" i="3"/>
  <c r="AK1169" i="3"/>
  <c r="AD1170" i="3"/>
  <c r="AE1170" i="3" s="1"/>
  <c r="AF1170" i="3" s="1"/>
  <c r="AF1171" i="3"/>
  <c r="AE1173" i="3"/>
  <c r="AB1175" i="3"/>
  <c r="AA1172" i="3"/>
  <c r="AB1172" i="3" s="1"/>
  <c r="AC1172" i="3" s="1"/>
  <c r="P1166" i="3"/>
  <c r="Q1166" i="3" s="1"/>
  <c r="Q1169" i="3"/>
  <c r="R1167" i="3"/>
  <c r="G1167" i="3" s="1"/>
  <c r="H1167" i="3" s="1"/>
  <c r="K1172" i="3" l="1"/>
  <c r="U1166" i="3"/>
  <c r="C1166" i="3"/>
  <c r="D1166" i="3" s="1"/>
  <c r="AG1174" i="3"/>
  <c r="AH1177" i="3"/>
  <c r="E1170" i="3"/>
  <c r="F1170" i="3" s="1"/>
  <c r="L1170" i="3"/>
  <c r="N1175" i="3"/>
  <c r="M1172" i="3"/>
  <c r="N1172" i="3" s="1"/>
  <c r="O1172" i="3" s="1"/>
  <c r="A1172" i="3" s="1"/>
  <c r="B1172" i="3" s="1"/>
  <c r="Y1171" i="3"/>
  <c r="V1173" i="3"/>
  <c r="AC1171" i="3"/>
  <c r="AI1171" i="3"/>
  <c r="I1173" i="3"/>
  <c r="K1174" i="3" s="1"/>
  <c r="L1171" i="3"/>
  <c r="E1171" i="3" s="1"/>
  <c r="F1171" i="3" s="1"/>
  <c r="U1169" i="3"/>
  <c r="C1169" i="3" s="1"/>
  <c r="D1169" i="3" s="1"/>
  <c r="S1168" i="3"/>
  <c r="T1168" i="3" s="1"/>
  <c r="T1171" i="3"/>
  <c r="W1168" i="3"/>
  <c r="X1168" i="3" s="1"/>
  <c r="Z1168" i="3" s="1"/>
  <c r="X1171" i="3"/>
  <c r="Z1171" i="3" s="1"/>
  <c r="Z1169" i="3"/>
  <c r="R1169" i="3"/>
  <c r="G1169" i="3" s="1"/>
  <c r="H1169" i="3" s="1"/>
  <c r="Q1171" i="3"/>
  <c r="P1168" i="3"/>
  <c r="Q1168" i="3" s="1"/>
  <c r="AA1174" i="3"/>
  <c r="AB1177" i="3"/>
  <c r="AE1175" i="3"/>
  <c r="AF1173" i="3"/>
  <c r="AD1172" i="3"/>
  <c r="AE1172" i="3" s="1"/>
  <c r="AF1172" i="3" s="1"/>
  <c r="K1179" i="3"/>
  <c r="J1176" i="3"/>
  <c r="R1166" i="3"/>
  <c r="G1166" i="3"/>
  <c r="H1166" i="3" s="1"/>
  <c r="AL1169" i="3"/>
  <c r="AK1171" i="3"/>
  <c r="AJ1168" i="3"/>
  <c r="AK1168" i="3" s="1"/>
  <c r="AL1168" i="3" s="1"/>
  <c r="AB1174" i="3" l="1"/>
  <c r="AC1174" i="3" s="1"/>
  <c r="E1174" i="3"/>
  <c r="F1174" i="3" s="1"/>
  <c r="L1174" i="3"/>
  <c r="AH1174" i="3"/>
  <c r="AI1174" i="3" s="1"/>
  <c r="E1172" i="3"/>
  <c r="F1172" i="3" s="1"/>
  <c r="L1172" i="3"/>
  <c r="T1173" i="3"/>
  <c r="S1170" i="3"/>
  <c r="T1170" i="3" s="1"/>
  <c r="U1171" i="3"/>
  <c r="C1171" i="3" s="1"/>
  <c r="D1171" i="3" s="1"/>
  <c r="I1175" i="3"/>
  <c r="L1173" i="3"/>
  <c r="E1173" i="3" s="1"/>
  <c r="F1173" i="3" s="1"/>
  <c r="AG1176" i="3"/>
  <c r="AH1179" i="3"/>
  <c r="O1173" i="3"/>
  <c r="A1173" i="3" s="1"/>
  <c r="B1173" i="3" s="1"/>
  <c r="X1173" i="3"/>
  <c r="W1170" i="3"/>
  <c r="X1170" i="3" s="1"/>
  <c r="Z1170" i="3" s="1"/>
  <c r="C1168" i="3"/>
  <c r="D1168" i="3" s="1"/>
  <c r="U1168" i="3"/>
  <c r="V1175" i="3"/>
  <c r="Y1173" i="3"/>
  <c r="AC1173" i="3"/>
  <c r="AI1173" i="3"/>
  <c r="Z1173" i="3"/>
  <c r="N1177" i="3"/>
  <c r="M1174" i="3"/>
  <c r="N1174" i="3" s="1"/>
  <c r="O1174" i="3" s="1"/>
  <c r="A1174" i="3" s="1"/>
  <c r="B1174" i="3" s="1"/>
  <c r="AB1179" i="3"/>
  <c r="AA1176" i="3"/>
  <c r="AK1173" i="3"/>
  <c r="AL1171" i="3"/>
  <c r="AJ1170" i="3"/>
  <c r="AK1170" i="3" s="1"/>
  <c r="AL1170" i="3" s="1"/>
  <c r="R1171" i="3"/>
  <c r="G1171" i="3" s="1"/>
  <c r="H1171" i="3" s="1"/>
  <c r="Q1173" i="3"/>
  <c r="P1170" i="3"/>
  <c r="Q1170" i="3" s="1"/>
  <c r="G1168" i="3"/>
  <c r="H1168" i="3" s="1"/>
  <c r="R1168" i="3"/>
  <c r="K1181" i="3"/>
  <c r="J1178" i="3"/>
  <c r="AD1174" i="3"/>
  <c r="AE1174" i="3" s="1"/>
  <c r="AF1174" i="3" s="1"/>
  <c r="AE1177" i="3"/>
  <c r="Y1175" i="3" l="1"/>
  <c r="V1177" i="3"/>
  <c r="AI1175" i="3"/>
  <c r="AC1175" i="3"/>
  <c r="X1175" i="3"/>
  <c r="Z1175" i="3" s="1"/>
  <c r="W1172" i="3"/>
  <c r="X1172" i="3" s="1"/>
  <c r="Z1172" i="3" s="1"/>
  <c r="N1179" i="3"/>
  <c r="M1176" i="3"/>
  <c r="N1176" i="3" s="1"/>
  <c r="O1176" i="3" s="1"/>
  <c r="A1176" i="3" s="1"/>
  <c r="B1176" i="3" s="1"/>
  <c r="AG1178" i="3"/>
  <c r="AH1181" i="3"/>
  <c r="I1177" i="3"/>
  <c r="O1177" i="3" s="1"/>
  <c r="A1177" i="3" s="1"/>
  <c r="B1177" i="3" s="1"/>
  <c r="L1175" i="3"/>
  <c r="E1175" i="3" s="1"/>
  <c r="F1175" i="3" s="1"/>
  <c r="U1173" i="3"/>
  <c r="C1173" i="3" s="1"/>
  <c r="D1173" i="3" s="1"/>
  <c r="S1172" i="3"/>
  <c r="T1172" i="3" s="1"/>
  <c r="T1175" i="3"/>
  <c r="AH1176" i="3"/>
  <c r="AI1176" i="3" s="1"/>
  <c r="AF1175" i="3"/>
  <c r="AB1176" i="3"/>
  <c r="AC1176" i="3" s="1"/>
  <c r="O1175" i="3"/>
  <c r="A1175" i="3" s="1"/>
  <c r="B1175" i="3" s="1"/>
  <c r="K1176" i="3"/>
  <c r="C1170" i="3"/>
  <c r="D1170" i="3" s="1"/>
  <c r="U1170" i="3"/>
  <c r="K1178" i="3"/>
  <c r="E1178" i="3" s="1"/>
  <c r="F1178" i="3" s="1"/>
  <c r="G1170" i="3"/>
  <c r="H1170" i="3" s="1"/>
  <c r="R1170" i="3"/>
  <c r="R1173" i="3"/>
  <c r="G1173" i="3" s="1"/>
  <c r="H1173" i="3" s="1"/>
  <c r="P1172" i="3"/>
  <c r="Q1172" i="3" s="1"/>
  <c r="Q1175" i="3"/>
  <c r="K1183" i="3"/>
  <c r="J1180" i="3"/>
  <c r="AK1175" i="3"/>
  <c r="AL1173" i="3"/>
  <c r="AJ1172" i="3"/>
  <c r="AK1172" i="3" s="1"/>
  <c r="AL1172" i="3" s="1"/>
  <c r="AB1181" i="3"/>
  <c r="AA1178" i="3"/>
  <c r="AF1177" i="3"/>
  <c r="AE1179" i="3"/>
  <c r="AD1176" i="3"/>
  <c r="AE1176" i="3" s="1"/>
  <c r="AF1176" i="3" s="1"/>
  <c r="L1178" i="3" l="1"/>
  <c r="U1175" i="3"/>
  <c r="C1175" i="3" s="1"/>
  <c r="D1175" i="3" s="1"/>
  <c r="S1174" i="3"/>
  <c r="T1174" i="3" s="1"/>
  <c r="T1177" i="3"/>
  <c r="Y1177" i="3"/>
  <c r="V1179" i="3"/>
  <c r="AC1177" i="3"/>
  <c r="AI1177" i="3"/>
  <c r="E1176" i="3"/>
  <c r="F1176" i="3" s="1"/>
  <c r="L1176" i="3"/>
  <c r="C1172" i="3"/>
  <c r="D1172" i="3" s="1"/>
  <c r="U1172" i="3"/>
  <c r="AH1178" i="3"/>
  <c r="AI1178" i="3" s="1"/>
  <c r="AB1178" i="3"/>
  <c r="AC1178" i="3" s="1"/>
  <c r="I1179" i="3"/>
  <c r="O1179" i="3" s="1"/>
  <c r="A1179" i="3" s="1"/>
  <c r="B1179" i="3" s="1"/>
  <c r="L1177" i="3"/>
  <c r="E1177" i="3" s="1"/>
  <c r="F1177" i="3" s="1"/>
  <c r="X1177" i="3"/>
  <c r="Z1177" i="3" s="1"/>
  <c r="W1174" i="3"/>
  <c r="X1174" i="3" s="1"/>
  <c r="Z1174" i="3" s="1"/>
  <c r="AH1183" i="3"/>
  <c r="AG1180" i="3"/>
  <c r="M1178" i="3"/>
  <c r="N1178" i="3" s="1"/>
  <c r="O1178" i="3" s="1"/>
  <c r="A1178" i="3" s="1"/>
  <c r="B1178" i="3" s="1"/>
  <c r="N1181" i="3"/>
  <c r="AJ1174" i="3"/>
  <c r="AK1174" i="3" s="1"/>
  <c r="AL1174" i="3" s="1"/>
  <c r="AL1175" i="3"/>
  <c r="AK1177" i="3"/>
  <c r="J1182" i="3"/>
  <c r="K1185" i="3"/>
  <c r="R1172" i="3"/>
  <c r="G1172" i="3"/>
  <c r="H1172" i="3" s="1"/>
  <c r="AD1178" i="3"/>
  <c r="AE1178" i="3" s="1"/>
  <c r="AF1178" i="3" s="1"/>
  <c r="AF1179" i="3"/>
  <c r="AE1181" i="3"/>
  <c r="R1175" i="3"/>
  <c r="G1175" i="3" s="1"/>
  <c r="H1175" i="3" s="1"/>
  <c r="Q1177" i="3"/>
  <c r="P1174" i="3"/>
  <c r="Q1174" i="3" s="1"/>
  <c r="AA1180" i="3"/>
  <c r="AB1180" i="3" s="1"/>
  <c r="AC1180" i="3" s="1"/>
  <c r="AB1183" i="3"/>
  <c r="AH1180" i="3" l="1"/>
  <c r="AI1180" i="3" s="1"/>
  <c r="U1174" i="3"/>
  <c r="C1174" i="3"/>
  <c r="D1174" i="3" s="1"/>
  <c r="T1179" i="3"/>
  <c r="S1176" i="3"/>
  <c r="T1176" i="3" s="1"/>
  <c r="U1177" i="3"/>
  <c r="C1177" i="3" s="1"/>
  <c r="D1177" i="3" s="1"/>
  <c r="AG1182" i="3"/>
  <c r="AH1185" i="3"/>
  <c r="I1181" i="3"/>
  <c r="O1181" i="3" s="1"/>
  <c r="A1181" i="3" s="1"/>
  <c r="B1181" i="3" s="1"/>
  <c r="L1179" i="3"/>
  <c r="E1179" i="3" s="1"/>
  <c r="F1179" i="3" s="1"/>
  <c r="M1180" i="3"/>
  <c r="N1180" i="3" s="1"/>
  <c r="O1180" i="3" s="1"/>
  <c r="A1180" i="3" s="1"/>
  <c r="B1180" i="3" s="1"/>
  <c r="N1183" i="3"/>
  <c r="V1181" i="3"/>
  <c r="AF1181" i="3" s="1"/>
  <c r="Y1179" i="3"/>
  <c r="AI1179" i="3"/>
  <c r="AC1179" i="3"/>
  <c r="K1180" i="3"/>
  <c r="W1176" i="3"/>
  <c r="X1176" i="3" s="1"/>
  <c r="Z1176" i="3" s="1"/>
  <c r="X1179" i="3"/>
  <c r="Z1179" i="3" s="1"/>
  <c r="K1182" i="3"/>
  <c r="L1182" i="3" s="1"/>
  <c r="AE1183" i="3"/>
  <c r="AD1180" i="3"/>
  <c r="AE1180" i="3" s="1"/>
  <c r="AF1180" i="3" s="1"/>
  <c r="K1187" i="3"/>
  <c r="J1184" i="3"/>
  <c r="AK1179" i="3"/>
  <c r="AL1177" i="3"/>
  <c r="AJ1176" i="3"/>
  <c r="AK1176" i="3" s="1"/>
  <c r="AL1176" i="3" s="1"/>
  <c r="G1174" i="3"/>
  <c r="H1174" i="3" s="1"/>
  <c r="R1174" i="3"/>
  <c r="AB1185" i="3"/>
  <c r="AA1182" i="3"/>
  <c r="R1177" i="3"/>
  <c r="G1177" i="3" s="1"/>
  <c r="H1177" i="3" s="1"/>
  <c r="Q1179" i="3"/>
  <c r="P1176" i="3"/>
  <c r="Q1176" i="3" s="1"/>
  <c r="E1182" i="3" l="1"/>
  <c r="F1182" i="3" s="1"/>
  <c r="AG1184" i="3"/>
  <c r="AH1187" i="3"/>
  <c r="S1178" i="3"/>
  <c r="T1178" i="3" s="1"/>
  <c r="U1179" i="3"/>
  <c r="C1179" i="3" s="1"/>
  <c r="D1179" i="3" s="1"/>
  <c r="T1181" i="3"/>
  <c r="X1181" i="3"/>
  <c r="Z1181" i="3" s="1"/>
  <c r="W1178" i="3"/>
  <c r="X1178" i="3" s="1"/>
  <c r="Z1178" i="3" s="1"/>
  <c r="M1182" i="3"/>
  <c r="N1182" i="3" s="1"/>
  <c r="O1182" i="3" s="1"/>
  <c r="A1182" i="3" s="1"/>
  <c r="B1182" i="3" s="1"/>
  <c r="N1185" i="3"/>
  <c r="I1183" i="3"/>
  <c r="O1183" i="3" s="1"/>
  <c r="A1183" i="3" s="1"/>
  <c r="B1183" i="3" s="1"/>
  <c r="L1181" i="3"/>
  <c r="E1181" i="3" s="1"/>
  <c r="F1181" i="3" s="1"/>
  <c r="AH1182" i="3"/>
  <c r="AI1182" i="3" s="1"/>
  <c r="AB1182" i="3"/>
  <c r="AC1182" i="3" s="1"/>
  <c r="K1184" i="3"/>
  <c r="E1184" i="3" s="1"/>
  <c r="F1184" i="3" s="1"/>
  <c r="Y1181" i="3"/>
  <c r="V1183" i="3"/>
  <c r="AF1183" i="3" s="1"/>
  <c r="AI1181" i="3"/>
  <c r="AC1181" i="3"/>
  <c r="E1180" i="3"/>
  <c r="F1180" i="3" s="1"/>
  <c r="L1180" i="3"/>
  <c r="U1176" i="3"/>
  <c r="C1176" i="3"/>
  <c r="D1176" i="3" s="1"/>
  <c r="AA1184" i="3"/>
  <c r="AB1187" i="3"/>
  <c r="AJ1178" i="3"/>
  <c r="AK1178" i="3" s="1"/>
  <c r="AL1178" i="3" s="1"/>
  <c r="AL1179" i="3"/>
  <c r="AK1181" i="3"/>
  <c r="AE1185" i="3"/>
  <c r="AD1182" i="3"/>
  <c r="AE1182" i="3" s="1"/>
  <c r="AF1182" i="3" s="1"/>
  <c r="R1176" i="3"/>
  <c r="G1176" i="3"/>
  <c r="H1176" i="3" s="1"/>
  <c r="J1186" i="3"/>
  <c r="K1189" i="3"/>
  <c r="R1179" i="3"/>
  <c r="G1179" i="3" s="1"/>
  <c r="H1179" i="3" s="1"/>
  <c r="P1178" i="3"/>
  <c r="Q1178" i="3" s="1"/>
  <c r="Q1181" i="3"/>
  <c r="AB1184" i="3" l="1"/>
  <c r="AC1184" i="3" s="1"/>
  <c r="L1184" i="3"/>
  <c r="U1181" i="3"/>
  <c r="C1181" i="3" s="1"/>
  <c r="D1181" i="3" s="1"/>
  <c r="S1180" i="3"/>
  <c r="T1180" i="3" s="1"/>
  <c r="T1183" i="3"/>
  <c r="AG1186" i="3"/>
  <c r="AH1189" i="3"/>
  <c r="I1185" i="3"/>
  <c r="O1185" i="3" s="1"/>
  <c r="A1185" i="3" s="1"/>
  <c r="B1185" i="3" s="1"/>
  <c r="L1183" i="3"/>
  <c r="E1183" i="3" s="1"/>
  <c r="F1183" i="3" s="1"/>
  <c r="C1178" i="3"/>
  <c r="D1178" i="3" s="1"/>
  <c r="U1178" i="3"/>
  <c r="AH1184" i="3"/>
  <c r="AI1184" i="3" s="1"/>
  <c r="V1185" i="3"/>
  <c r="AF1185" i="3" s="1"/>
  <c r="Y1183" i="3"/>
  <c r="AC1183" i="3"/>
  <c r="AI1183" i="3"/>
  <c r="N1187" i="3"/>
  <c r="M1184" i="3"/>
  <c r="N1184" i="3" s="1"/>
  <c r="O1184" i="3" s="1"/>
  <c r="A1184" i="3" s="1"/>
  <c r="B1184" i="3" s="1"/>
  <c r="W1180" i="3"/>
  <c r="X1180" i="3" s="1"/>
  <c r="Z1180" i="3" s="1"/>
  <c r="X1183" i="3"/>
  <c r="AE1187" i="3"/>
  <c r="AD1184" i="3"/>
  <c r="AE1184" i="3" s="1"/>
  <c r="AF1184" i="3" s="1"/>
  <c r="K1191" i="3"/>
  <c r="J1188" i="3"/>
  <c r="AL1181" i="3"/>
  <c r="AJ1180" i="3"/>
  <c r="AK1180" i="3" s="1"/>
  <c r="AL1180" i="3" s="1"/>
  <c r="AK1183" i="3"/>
  <c r="AA1186" i="3"/>
  <c r="AB1186" i="3" s="1"/>
  <c r="AC1186" i="3" s="1"/>
  <c r="AB1189" i="3"/>
  <c r="Q1183" i="3"/>
  <c r="P1180" i="3"/>
  <c r="Q1180" i="3" s="1"/>
  <c r="R1181" i="3"/>
  <c r="G1181" i="3" s="1"/>
  <c r="H1181" i="3" s="1"/>
  <c r="G1178" i="3"/>
  <c r="H1178" i="3" s="1"/>
  <c r="R1178" i="3"/>
  <c r="AH1186" i="3" l="1"/>
  <c r="AI1186" i="3" s="1"/>
  <c r="K1186" i="3"/>
  <c r="L1186" i="3" s="1"/>
  <c r="W1182" i="3"/>
  <c r="X1182" i="3" s="1"/>
  <c r="Z1182" i="3" s="1"/>
  <c r="X1185" i="3"/>
  <c r="C1180" i="3"/>
  <c r="D1180" i="3" s="1"/>
  <c r="U1180" i="3"/>
  <c r="I1187" i="3"/>
  <c r="O1187" i="3" s="1"/>
  <c r="A1187" i="3" s="1"/>
  <c r="B1187" i="3" s="1"/>
  <c r="L1185" i="3"/>
  <c r="E1185" i="3" s="1"/>
  <c r="F1185" i="3" s="1"/>
  <c r="S1182" i="3"/>
  <c r="T1182" i="3" s="1"/>
  <c r="U1183" i="3"/>
  <c r="C1183" i="3" s="1"/>
  <c r="D1183" i="3" s="1"/>
  <c r="T1185" i="3"/>
  <c r="Y1185" i="3"/>
  <c r="V1187" i="3"/>
  <c r="AC1185" i="3"/>
  <c r="AI1185" i="3"/>
  <c r="K1188" i="3"/>
  <c r="L1188" i="3" s="1"/>
  <c r="E1186" i="3"/>
  <c r="F1186" i="3" s="1"/>
  <c r="N1189" i="3"/>
  <c r="M1186" i="3"/>
  <c r="N1186" i="3" s="1"/>
  <c r="O1186" i="3" s="1"/>
  <c r="A1186" i="3" s="1"/>
  <c r="B1186" i="3" s="1"/>
  <c r="AH1191" i="3"/>
  <c r="AG1188" i="3"/>
  <c r="Z1183" i="3"/>
  <c r="Q1185" i="3"/>
  <c r="P1182" i="3"/>
  <c r="Q1182" i="3" s="1"/>
  <c r="R1183" i="3"/>
  <c r="G1183" i="3" s="1"/>
  <c r="H1183" i="3" s="1"/>
  <c r="AK1185" i="3"/>
  <c r="AL1183" i="3"/>
  <c r="AJ1182" i="3"/>
  <c r="AK1182" i="3" s="1"/>
  <c r="AL1182" i="3" s="1"/>
  <c r="AE1189" i="3"/>
  <c r="AD1186" i="3"/>
  <c r="AE1186" i="3" s="1"/>
  <c r="AF1186" i="3" s="1"/>
  <c r="G1180" i="3"/>
  <c r="H1180" i="3" s="1"/>
  <c r="R1180" i="3"/>
  <c r="AA1188" i="3"/>
  <c r="AB1191" i="3"/>
  <c r="K1193" i="3"/>
  <c r="J1190" i="3"/>
  <c r="AB1188" i="3" l="1"/>
  <c r="AC1188" i="3" s="1"/>
  <c r="E1188" i="3"/>
  <c r="F1188" i="3" s="1"/>
  <c r="X1187" i="3"/>
  <c r="Z1187" i="3" s="1"/>
  <c r="W1184" i="3"/>
  <c r="X1184" i="3" s="1"/>
  <c r="Z1184" i="3" s="1"/>
  <c r="Y1187" i="3"/>
  <c r="V1189" i="3"/>
  <c r="AI1187" i="3"/>
  <c r="AC1187" i="3"/>
  <c r="U1182" i="3"/>
  <c r="C1182" i="3"/>
  <c r="D1182" i="3" s="1"/>
  <c r="AH1193" i="3"/>
  <c r="AG1190" i="3"/>
  <c r="N1191" i="3"/>
  <c r="M1188" i="3"/>
  <c r="N1188" i="3" s="1"/>
  <c r="O1188" i="3" s="1"/>
  <c r="A1188" i="3" s="1"/>
  <c r="B1188" i="3" s="1"/>
  <c r="T1187" i="3"/>
  <c r="U1185" i="3"/>
  <c r="C1185" i="3" s="1"/>
  <c r="D1185" i="3" s="1"/>
  <c r="S1184" i="3"/>
  <c r="T1184" i="3" s="1"/>
  <c r="I1189" i="3"/>
  <c r="O1189" i="3" s="1"/>
  <c r="A1189" i="3" s="1"/>
  <c r="B1189" i="3" s="1"/>
  <c r="L1187" i="3"/>
  <c r="E1187" i="3" s="1"/>
  <c r="F1187" i="3" s="1"/>
  <c r="AF1187" i="3"/>
  <c r="Z1185" i="3"/>
  <c r="AH1188" i="3"/>
  <c r="AI1188" i="3" s="1"/>
  <c r="AA1190" i="3"/>
  <c r="AB1190" i="3" s="1"/>
  <c r="AC1190" i="3" s="1"/>
  <c r="AB1193" i="3"/>
  <c r="G1182" i="3"/>
  <c r="H1182" i="3" s="1"/>
  <c r="R1182" i="3"/>
  <c r="R1185" i="3"/>
  <c r="G1185" i="3" s="1"/>
  <c r="H1185" i="3" s="1"/>
  <c r="Q1187" i="3"/>
  <c r="P1184" i="3"/>
  <c r="Q1184" i="3" s="1"/>
  <c r="AE1191" i="3"/>
  <c r="AF1189" i="3"/>
  <c r="AD1188" i="3"/>
  <c r="AE1188" i="3" s="1"/>
  <c r="AF1188" i="3" s="1"/>
  <c r="K1195" i="3"/>
  <c r="J1192" i="3"/>
  <c r="AL1185" i="3"/>
  <c r="AJ1184" i="3"/>
  <c r="AK1184" i="3" s="1"/>
  <c r="AL1184" i="3" s="1"/>
  <c r="AK1187" i="3"/>
  <c r="AH1190" i="3" l="1"/>
  <c r="AI1190" i="3" s="1"/>
  <c r="C1184" i="3"/>
  <c r="D1184" i="3" s="1"/>
  <c r="U1184" i="3"/>
  <c r="M1190" i="3"/>
  <c r="N1190" i="3" s="1"/>
  <c r="O1190" i="3" s="1"/>
  <c r="A1190" i="3" s="1"/>
  <c r="B1190" i="3" s="1"/>
  <c r="N1193" i="3"/>
  <c r="AG1192" i="3"/>
  <c r="AH1195" i="3"/>
  <c r="S1186" i="3"/>
  <c r="T1186" i="3" s="1"/>
  <c r="U1187" i="3"/>
  <c r="C1187" i="3" s="1"/>
  <c r="D1187" i="3" s="1"/>
  <c r="T1189" i="3"/>
  <c r="Y1189" i="3"/>
  <c r="V1191" i="3"/>
  <c r="AF1191" i="3" s="1"/>
  <c r="AC1189" i="3"/>
  <c r="AI1189" i="3"/>
  <c r="W1186" i="3"/>
  <c r="X1186" i="3" s="1"/>
  <c r="Z1186" i="3" s="1"/>
  <c r="X1189" i="3"/>
  <c r="K1190" i="3"/>
  <c r="I1191" i="3"/>
  <c r="K1192" i="3" s="1"/>
  <c r="L1189" i="3"/>
  <c r="E1189" i="3" s="1"/>
  <c r="F1189" i="3" s="1"/>
  <c r="AE1193" i="3"/>
  <c r="AD1190" i="3"/>
  <c r="AE1190" i="3" s="1"/>
  <c r="AF1190" i="3" s="1"/>
  <c r="AB1195" i="3"/>
  <c r="AA1192" i="3"/>
  <c r="K1197" i="3"/>
  <c r="J1194" i="3"/>
  <c r="R1184" i="3"/>
  <c r="G1184" i="3"/>
  <c r="H1184" i="3" s="1"/>
  <c r="AJ1186" i="3"/>
  <c r="AK1186" i="3" s="1"/>
  <c r="AL1186" i="3" s="1"/>
  <c r="AL1187" i="3"/>
  <c r="AK1189" i="3"/>
  <c r="R1187" i="3"/>
  <c r="G1187" i="3" s="1"/>
  <c r="H1187" i="3" s="1"/>
  <c r="Q1189" i="3"/>
  <c r="P1186" i="3"/>
  <c r="Q1186" i="3" s="1"/>
  <c r="AH1192" i="3" l="1"/>
  <c r="AI1192" i="3" s="1"/>
  <c r="L1192" i="3"/>
  <c r="E1192" i="3"/>
  <c r="F1192" i="3" s="1"/>
  <c r="AB1192" i="3"/>
  <c r="AC1192" i="3" s="1"/>
  <c r="W1188" i="3"/>
  <c r="X1188" i="3" s="1"/>
  <c r="Z1188" i="3" s="1"/>
  <c r="X1191" i="3"/>
  <c r="Z1191" i="3" s="1"/>
  <c r="U1189" i="3"/>
  <c r="C1189" i="3" s="1"/>
  <c r="D1189" i="3" s="1"/>
  <c r="S1188" i="3"/>
  <c r="T1188" i="3" s="1"/>
  <c r="T1191" i="3"/>
  <c r="L1190" i="3"/>
  <c r="E1190" i="3"/>
  <c r="F1190" i="3" s="1"/>
  <c r="AH1197" i="3"/>
  <c r="AG1194" i="3"/>
  <c r="N1195" i="3"/>
  <c r="M1192" i="3"/>
  <c r="N1192" i="3" s="1"/>
  <c r="O1192" i="3" s="1"/>
  <c r="A1192" i="3" s="1"/>
  <c r="B1192" i="3" s="1"/>
  <c r="I1193" i="3"/>
  <c r="L1191" i="3"/>
  <c r="E1191" i="3" s="1"/>
  <c r="F1191" i="3" s="1"/>
  <c r="Y1191" i="3"/>
  <c r="V1193" i="3"/>
  <c r="AF1193" i="3" s="1"/>
  <c r="AC1191" i="3"/>
  <c r="AI1191" i="3"/>
  <c r="C1186" i="3"/>
  <c r="D1186" i="3" s="1"/>
  <c r="U1186" i="3"/>
  <c r="Z1189" i="3"/>
  <c r="O1191" i="3"/>
  <c r="A1191" i="3" s="1"/>
  <c r="B1191" i="3" s="1"/>
  <c r="AL1189" i="3"/>
  <c r="AJ1188" i="3"/>
  <c r="AK1188" i="3" s="1"/>
  <c r="AL1188" i="3" s="1"/>
  <c r="AK1191" i="3"/>
  <c r="AE1195" i="3"/>
  <c r="AD1192" i="3"/>
  <c r="AE1192" i="3" s="1"/>
  <c r="AF1192" i="3" s="1"/>
  <c r="P1188" i="3"/>
  <c r="Q1188" i="3" s="1"/>
  <c r="R1189" i="3"/>
  <c r="G1189" i="3" s="1"/>
  <c r="H1189" i="3" s="1"/>
  <c r="Q1191" i="3"/>
  <c r="G1186" i="3"/>
  <c r="H1186" i="3" s="1"/>
  <c r="R1186" i="3"/>
  <c r="K1199" i="3"/>
  <c r="J1196" i="3"/>
  <c r="AA1194" i="3"/>
  <c r="AB1197" i="3"/>
  <c r="AB1194" i="3" l="1"/>
  <c r="AC1194" i="3" s="1"/>
  <c r="AH1194" i="3"/>
  <c r="AI1194" i="3" s="1"/>
  <c r="I1195" i="3"/>
  <c r="O1195" i="3" s="1"/>
  <c r="A1195" i="3" s="1"/>
  <c r="B1195" i="3" s="1"/>
  <c r="L1193" i="3"/>
  <c r="E1193" i="3" s="1"/>
  <c r="F1193" i="3" s="1"/>
  <c r="N1197" i="3"/>
  <c r="M1194" i="3"/>
  <c r="N1194" i="3" s="1"/>
  <c r="O1194" i="3" s="1"/>
  <c r="A1194" i="3" s="1"/>
  <c r="B1194" i="3" s="1"/>
  <c r="V1195" i="3"/>
  <c r="AF1195" i="3" s="1"/>
  <c r="Y1193" i="3"/>
  <c r="AI1193" i="3"/>
  <c r="AC1193" i="3"/>
  <c r="AG1196" i="3"/>
  <c r="AH1199" i="3"/>
  <c r="T1193" i="3"/>
  <c r="S1190" i="3"/>
  <c r="T1190" i="3" s="1"/>
  <c r="U1191" i="3"/>
  <c r="C1191" i="3" s="1"/>
  <c r="D1191" i="3" s="1"/>
  <c r="K1196" i="3"/>
  <c r="E1196" i="3" s="1"/>
  <c r="F1196" i="3" s="1"/>
  <c r="K1194" i="3"/>
  <c r="X1193" i="3"/>
  <c r="Z1193" i="3" s="1"/>
  <c r="W1190" i="3"/>
  <c r="X1190" i="3" s="1"/>
  <c r="Z1190" i="3" s="1"/>
  <c r="C1188" i="3"/>
  <c r="D1188" i="3" s="1"/>
  <c r="U1188" i="3"/>
  <c r="O1193" i="3"/>
  <c r="A1193" i="3" s="1"/>
  <c r="B1193" i="3" s="1"/>
  <c r="P1190" i="3"/>
  <c r="Q1190" i="3" s="1"/>
  <c r="R1191" i="3"/>
  <c r="G1191" i="3" s="1"/>
  <c r="H1191" i="3" s="1"/>
  <c r="Q1193" i="3"/>
  <c r="AK1193" i="3"/>
  <c r="AL1191" i="3"/>
  <c r="AJ1190" i="3"/>
  <c r="AK1190" i="3" s="1"/>
  <c r="AL1190" i="3" s="1"/>
  <c r="AD1194" i="3"/>
  <c r="AE1194" i="3" s="1"/>
  <c r="AF1194" i="3" s="1"/>
  <c r="AE1197" i="3"/>
  <c r="AB1199" i="3"/>
  <c r="AA1196" i="3"/>
  <c r="K1201" i="3"/>
  <c r="J1198" i="3"/>
  <c r="G1188" i="3"/>
  <c r="H1188" i="3" s="1"/>
  <c r="R1188" i="3"/>
  <c r="L1196" i="3" l="1"/>
  <c r="E1194" i="3"/>
  <c r="F1194" i="3" s="1"/>
  <c r="L1194" i="3"/>
  <c r="U1190" i="3"/>
  <c r="C1190" i="3"/>
  <c r="D1190" i="3" s="1"/>
  <c r="M1196" i="3"/>
  <c r="N1196" i="3" s="1"/>
  <c r="O1196" i="3" s="1"/>
  <c r="A1196" i="3" s="1"/>
  <c r="B1196" i="3" s="1"/>
  <c r="N1199" i="3"/>
  <c r="AG1198" i="3"/>
  <c r="AH1201" i="3"/>
  <c r="I1197" i="3"/>
  <c r="K1198" i="3" s="1"/>
  <c r="L1198" i="3" s="1"/>
  <c r="L1195" i="3"/>
  <c r="E1195" i="3" s="1"/>
  <c r="F1195" i="3" s="1"/>
  <c r="AH1196" i="3"/>
  <c r="AI1196" i="3" s="1"/>
  <c r="AB1196" i="3"/>
  <c r="AC1196" i="3" s="1"/>
  <c r="S1192" i="3"/>
  <c r="T1192" i="3" s="1"/>
  <c r="T1195" i="3"/>
  <c r="U1193" i="3"/>
  <c r="C1193" i="3" s="1"/>
  <c r="D1193" i="3" s="1"/>
  <c r="Y1195" i="3"/>
  <c r="V1197" i="3"/>
  <c r="AF1197" i="3" s="1"/>
  <c r="AI1195" i="3"/>
  <c r="AC1195" i="3"/>
  <c r="W1192" i="3"/>
  <c r="X1192" i="3" s="1"/>
  <c r="Z1192" i="3" s="1"/>
  <c r="X1195" i="3"/>
  <c r="AB1201" i="3"/>
  <c r="AA1198" i="3"/>
  <c r="AK1195" i="3"/>
  <c r="AL1193" i="3"/>
  <c r="AJ1192" i="3"/>
  <c r="AK1192" i="3" s="1"/>
  <c r="AL1192" i="3" s="1"/>
  <c r="R1190" i="3"/>
  <c r="G1190" i="3"/>
  <c r="H1190" i="3" s="1"/>
  <c r="Q1195" i="3"/>
  <c r="P1192" i="3"/>
  <c r="Q1192" i="3" s="1"/>
  <c r="R1193" i="3"/>
  <c r="G1193" i="3" s="1"/>
  <c r="H1193" i="3" s="1"/>
  <c r="J1200" i="3"/>
  <c r="K1203" i="3"/>
  <c r="AE1199" i="3"/>
  <c r="AD1196" i="3"/>
  <c r="AE1196" i="3" s="1"/>
  <c r="AF1196" i="3" s="1"/>
  <c r="AB1198" i="3" l="1"/>
  <c r="AC1198" i="3" s="1"/>
  <c r="E1198" i="3"/>
  <c r="F1198" i="3" s="1"/>
  <c r="W1194" i="3"/>
  <c r="X1194" i="3" s="1"/>
  <c r="Z1194" i="3" s="1"/>
  <c r="X1197" i="3"/>
  <c r="U1195" i="3"/>
  <c r="C1195" i="3" s="1"/>
  <c r="D1195" i="3" s="1"/>
  <c r="S1194" i="3"/>
  <c r="T1194" i="3" s="1"/>
  <c r="T1197" i="3"/>
  <c r="AH1203" i="3"/>
  <c r="AG1200" i="3"/>
  <c r="M1198" i="3"/>
  <c r="N1198" i="3" s="1"/>
  <c r="O1198" i="3" s="1"/>
  <c r="A1198" i="3" s="1"/>
  <c r="B1198" i="3" s="1"/>
  <c r="N1201" i="3"/>
  <c r="I1199" i="3"/>
  <c r="O1199" i="3" s="1"/>
  <c r="A1199" i="3" s="1"/>
  <c r="B1199" i="3" s="1"/>
  <c r="L1197" i="3"/>
  <c r="E1197" i="3" s="1"/>
  <c r="F1197" i="3" s="1"/>
  <c r="Z1195" i="3"/>
  <c r="O1197" i="3"/>
  <c r="A1197" i="3" s="1"/>
  <c r="B1197" i="3" s="1"/>
  <c r="V1199" i="3"/>
  <c r="AF1199" i="3" s="1"/>
  <c r="Y1197" i="3"/>
  <c r="AC1197" i="3"/>
  <c r="AI1197" i="3"/>
  <c r="C1192" i="3"/>
  <c r="D1192" i="3" s="1"/>
  <c r="U1192" i="3"/>
  <c r="K1200" i="3"/>
  <c r="L1200" i="3" s="1"/>
  <c r="AH1198" i="3"/>
  <c r="AI1198" i="3" s="1"/>
  <c r="Q1197" i="3"/>
  <c r="P1194" i="3"/>
  <c r="Q1194" i="3" s="1"/>
  <c r="R1195" i="3"/>
  <c r="G1195" i="3" s="1"/>
  <c r="H1195" i="3" s="1"/>
  <c r="AJ1194" i="3"/>
  <c r="AK1194" i="3" s="1"/>
  <c r="AL1194" i="3" s="1"/>
  <c r="AL1195" i="3"/>
  <c r="AK1197" i="3"/>
  <c r="AE1201" i="3"/>
  <c r="AD1198" i="3"/>
  <c r="AE1198" i="3" s="1"/>
  <c r="AF1198" i="3" s="1"/>
  <c r="G1192" i="3"/>
  <c r="H1192" i="3" s="1"/>
  <c r="R1192" i="3"/>
  <c r="AB1203" i="3"/>
  <c r="AA1200" i="3"/>
  <c r="K1205" i="3"/>
  <c r="J1202" i="3"/>
  <c r="E1200" i="3" l="1"/>
  <c r="F1200" i="3" s="1"/>
  <c r="AB1200" i="3"/>
  <c r="AC1200" i="3" s="1"/>
  <c r="W1196" i="3"/>
  <c r="X1196" i="3" s="1"/>
  <c r="Z1196" i="3" s="1"/>
  <c r="X1199" i="3"/>
  <c r="Z1199" i="3" s="1"/>
  <c r="N1203" i="3"/>
  <c r="M1200" i="3"/>
  <c r="N1200" i="3" s="1"/>
  <c r="O1200" i="3" s="1"/>
  <c r="A1200" i="3" s="1"/>
  <c r="B1200" i="3" s="1"/>
  <c r="Y1199" i="3"/>
  <c r="V1201" i="3"/>
  <c r="AC1199" i="3"/>
  <c r="AI1199" i="3"/>
  <c r="I1201" i="3"/>
  <c r="O1201" i="3" s="1"/>
  <c r="A1201" i="3" s="1"/>
  <c r="B1201" i="3" s="1"/>
  <c r="L1199" i="3"/>
  <c r="E1199" i="3" s="1"/>
  <c r="F1199" i="3" s="1"/>
  <c r="C1194" i="3"/>
  <c r="D1194" i="3" s="1"/>
  <c r="U1194" i="3"/>
  <c r="T1199" i="3"/>
  <c r="U1197" i="3"/>
  <c r="C1197" i="3" s="1"/>
  <c r="D1197" i="3" s="1"/>
  <c r="S1196" i="3"/>
  <c r="T1196" i="3" s="1"/>
  <c r="K1202" i="3"/>
  <c r="E1202" i="3" s="1"/>
  <c r="F1202" i="3" s="1"/>
  <c r="Z1197" i="3"/>
  <c r="AH1200" i="3"/>
  <c r="AI1200" i="3" s="1"/>
  <c r="AH1205" i="3"/>
  <c r="AG1202" i="3"/>
  <c r="Q1199" i="3"/>
  <c r="P1196" i="3"/>
  <c r="Q1196" i="3" s="1"/>
  <c r="R1197" i="3"/>
  <c r="G1197" i="3" s="1"/>
  <c r="H1197" i="3" s="1"/>
  <c r="AE1203" i="3"/>
  <c r="AD1200" i="3"/>
  <c r="AE1200" i="3" s="1"/>
  <c r="AF1200" i="3" s="1"/>
  <c r="AL1197" i="3"/>
  <c r="AJ1196" i="3"/>
  <c r="AK1196" i="3" s="1"/>
  <c r="AL1196" i="3" s="1"/>
  <c r="AK1199" i="3"/>
  <c r="G1194" i="3"/>
  <c r="H1194" i="3" s="1"/>
  <c r="R1194" i="3"/>
  <c r="AA1202" i="3"/>
  <c r="AB1205" i="3"/>
  <c r="K1207" i="3"/>
  <c r="J1204" i="3"/>
  <c r="AH1202" i="3" l="1"/>
  <c r="AI1202" i="3" s="1"/>
  <c r="V1203" i="3"/>
  <c r="Y1201" i="3"/>
  <c r="AC1201" i="3"/>
  <c r="AI1201" i="3"/>
  <c r="C1196" i="3"/>
  <c r="D1196" i="3" s="1"/>
  <c r="U1196" i="3"/>
  <c r="L1202" i="3"/>
  <c r="AG1204" i="3"/>
  <c r="AH1204" i="3" s="1"/>
  <c r="AI1204" i="3" s="1"/>
  <c r="AH1207" i="3"/>
  <c r="W1198" i="3"/>
  <c r="X1198" i="3" s="1"/>
  <c r="Z1198" i="3" s="1"/>
  <c r="X1201" i="3"/>
  <c r="S1198" i="3"/>
  <c r="T1198" i="3" s="1"/>
  <c r="T1201" i="3"/>
  <c r="U1199" i="3"/>
  <c r="C1199" i="3" s="1"/>
  <c r="D1199" i="3" s="1"/>
  <c r="I1203" i="3"/>
  <c r="L1201" i="3"/>
  <c r="E1201" i="3" s="1"/>
  <c r="F1201" i="3" s="1"/>
  <c r="M1202" i="3"/>
  <c r="N1202" i="3" s="1"/>
  <c r="O1202" i="3" s="1"/>
  <c r="A1202" i="3" s="1"/>
  <c r="B1202" i="3" s="1"/>
  <c r="N1205" i="3"/>
  <c r="AB1202" i="3"/>
  <c r="AC1202" i="3" s="1"/>
  <c r="AF1201" i="3"/>
  <c r="K1209" i="3"/>
  <c r="J1206" i="3"/>
  <c r="R1196" i="3"/>
  <c r="G1196" i="3"/>
  <c r="H1196" i="3" s="1"/>
  <c r="AD1202" i="3"/>
  <c r="AE1202" i="3" s="1"/>
  <c r="AF1202" i="3" s="1"/>
  <c r="AF1203" i="3"/>
  <c r="AE1205" i="3"/>
  <c r="AA1204" i="3"/>
  <c r="AB1204" i="3" s="1"/>
  <c r="AC1204" i="3" s="1"/>
  <c r="AB1207" i="3"/>
  <c r="AK1201" i="3"/>
  <c r="AL1199" i="3"/>
  <c r="AJ1198" i="3"/>
  <c r="AK1198" i="3" s="1"/>
  <c r="AL1198" i="3" s="1"/>
  <c r="P1198" i="3"/>
  <c r="Q1198" i="3" s="1"/>
  <c r="R1199" i="3"/>
  <c r="G1199" i="3" s="1"/>
  <c r="H1199" i="3" s="1"/>
  <c r="Q1201" i="3"/>
  <c r="N1207" i="3" l="1"/>
  <c r="M1204" i="3"/>
  <c r="N1204" i="3" s="1"/>
  <c r="O1204" i="3" s="1"/>
  <c r="A1204" i="3" s="1"/>
  <c r="B1204" i="3" s="1"/>
  <c r="I1205" i="3"/>
  <c r="K1206" i="3" s="1"/>
  <c r="L1203" i="3"/>
  <c r="E1203" i="3" s="1"/>
  <c r="F1203" i="3" s="1"/>
  <c r="W1200" i="3"/>
  <c r="X1200" i="3" s="1"/>
  <c r="Z1200" i="3" s="1"/>
  <c r="X1203" i="3"/>
  <c r="Z1203" i="3" s="1"/>
  <c r="S1200" i="3"/>
  <c r="T1200" i="3" s="1"/>
  <c r="U1201" i="3"/>
  <c r="C1201" i="3" s="1"/>
  <c r="D1201" i="3" s="1"/>
  <c r="T1203" i="3"/>
  <c r="AH1209" i="3"/>
  <c r="AG1206" i="3"/>
  <c r="V1205" i="3"/>
  <c r="Y1203" i="3"/>
  <c r="AI1203" i="3"/>
  <c r="AC1203" i="3"/>
  <c r="O1203" i="3"/>
  <c r="A1203" i="3" s="1"/>
  <c r="B1203" i="3" s="1"/>
  <c r="K1204" i="3"/>
  <c r="Z1201" i="3"/>
  <c r="C1198" i="3"/>
  <c r="D1198" i="3" s="1"/>
  <c r="U1198" i="3"/>
  <c r="G1198" i="3"/>
  <c r="H1198" i="3" s="1"/>
  <c r="R1198" i="3"/>
  <c r="AA1206" i="3"/>
  <c r="AB1209" i="3"/>
  <c r="J1208" i="3"/>
  <c r="K1211" i="3"/>
  <c r="AL1201" i="3"/>
  <c r="AK1203" i="3"/>
  <c r="AJ1200" i="3"/>
  <c r="AK1200" i="3" s="1"/>
  <c r="AL1200" i="3" s="1"/>
  <c r="R1201" i="3"/>
  <c r="G1201" i="3" s="1"/>
  <c r="H1201" i="3" s="1"/>
  <c r="P1200" i="3"/>
  <c r="Q1200" i="3" s="1"/>
  <c r="Q1203" i="3"/>
  <c r="AE1207" i="3"/>
  <c r="AD1204" i="3"/>
  <c r="AE1204" i="3" s="1"/>
  <c r="AF1204" i="3" s="1"/>
  <c r="E1206" i="3" l="1"/>
  <c r="F1206" i="3" s="1"/>
  <c r="L1206" i="3"/>
  <c r="O1205" i="3"/>
  <c r="A1205" i="3" s="1"/>
  <c r="B1205" i="3" s="1"/>
  <c r="V1207" i="3"/>
  <c r="AF1207" i="3" s="1"/>
  <c r="Y1205" i="3"/>
  <c r="AC1205" i="3"/>
  <c r="AI1205" i="3"/>
  <c r="U1203" i="3"/>
  <c r="C1203" i="3" s="1"/>
  <c r="D1203" i="3" s="1"/>
  <c r="T1205" i="3"/>
  <c r="S1202" i="3"/>
  <c r="T1202" i="3" s="1"/>
  <c r="AG1208" i="3"/>
  <c r="AH1211" i="3"/>
  <c r="U1200" i="3"/>
  <c r="C1200" i="3"/>
  <c r="D1200" i="3" s="1"/>
  <c r="I1207" i="3"/>
  <c r="L1205" i="3"/>
  <c r="E1205" i="3" s="1"/>
  <c r="F1205" i="3" s="1"/>
  <c r="L1204" i="3"/>
  <c r="E1204" i="3"/>
  <c r="F1204" i="3" s="1"/>
  <c r="N1209" i="3"/>
  <c r="M1206" i="3"/>
  <c r="N1206" i="3" s="1"/>
  <c r="O1206" i="3" s="1"/>
  <c r="A1206" i="3" s="1"/>
  <c r="B1206" i="3" s="1"/>
  <c r="AB1206" i="3"/>
  <c r="AC1206" i="3" s="1"/>
  <c r="AF1205" i="3"/>
  <c r="AH1206" i="3"/>
  <c r="AI1206" i="3" s="1"/>
  <c r="W1202" i="3"/>
  <c r="X1202" i="3" s="1"/>
  <c r="Z1202" i="3" s="1"/>
  <c r="X1205" i="3"/>
  <c r="Z1205" i="3" s="1"/>
  <c r="R1200" i="3"/>
  <c r="G1200" i="3"/>
  <c r="H1200" i="3" s="1"/>
  <c r="R1203" i="3"/>
  <c r="G1203" i="3" s="1"/>
  <c r="H1203" i="3" s="1"/>
  <c r="Q1205" i="3"/>
  <c r="P1202" i="3"/>
  <c r="Q1202" i="3" s="1"/>
  <c r="K1213" i="3"/>
  <c r="J1210" i="3"/>
  <c r="AE1209" i="3"/>
  <c r="AD1206" i="3"/>
  <c r="AE1206" i="3" s="1"/>
  <c r="AF1206" i="3" s="1"/>
  <c r="AK1205" i="3"/>
  <c r="AL1203" i="3"/>
  <c r="AJ1202" i="3"/>
  <c r="AK1202" i="3" s="1"/>
  <c r="AL1202" i="3" s="1"/>
  <c r="AB1211" i="3"/>
  <c r="AA1208" i="3"/>
  <c r="AB1208" i="3" s="1"/>
  <c r="AC1208" i="3" s="1"/>
  <c r="AH1208" i="3" l="1"/>
  <c r="AI1208" i="3" s="1"/>
  <c r="I1209" i="3"/>
  <c r="L1207" i="3"/>
  <c r="E1207" i="3" s="1"/>
  <c r="F1207" i="3" s="1"/>
  <c r="Y1207" i="3"/>
  <c r="V1209" i="3"/>
  <c r="AC1207" i="3"/>
  <c r="AI1207" i="3"/>
  <c r="K1210" i="3"/>
  <c r="E1210" i="3" s="1"/>
  <c r="F1210" i="3" s="1"/>
  <c r="K1208" i="3"/>
  <c r="X1207" i="3"/>
  <c r="W1204" i="3"/>
  <c r="X1204" i="3" s="1"/>
  <c r="Z1204" i="3" s="1"/>
  <c r="AG1210" i="3"/>
  <c r="AH1210" i="3" s="1"/>
  <c r="AI1210" i="3" s="1"/>
  <c r="AH1213" i="3"/>
  <c r="O1209" i="3"/>
  <c r="A1209" i="3" s="1"/>
  <c r="B1209" i="3" s="1"/>
  <c r="M1208" i="3"/>
  <c r="N1208" i="3" s="1"/>
  <c r="O1208" i="3" s="1"/>
  <c r="A1208" i="3" s="1"/>
  <c r="B1208" i="3" s="1"/>
  <c r="N1211" i="3"/>
  <c r="U1205" i="3"/>
  <c r="C1205" i="3" s="1"/>
  <c r="D1205" i="3" s="1"/>
  <c r="S1204" i="3"/>
  <c r="T1204" i="3" s="1"/>
  <c r="T1207" i="3"/>
  <c r="C1202" i="3"/>
  <c r="D1202" i="3" s="1"/>
  <c r="U1202" i="3"/>
  <c r="O1207" i="3"/>
  <c r="A1207" i="3" s="1"/>
  <c r="B1207" i="3" s="1"/>
  <c r="AA1210" i="3"/>
  <c r="AB1210" i="3" s="1"/>
  <c r="AC1210" i="3" s="1"/>
  <c r="AB1213" i="3"/>
  <c r="AK1207" i="3"/>
  <c r="AL1205" i="3"/>
  <c r="AJ1204" i="3"/>
  <c r="AK1204" i="3" s="1"/>
  <c r="AL1204" i="3" s="1"/>
  <c r="L1210" i="3"/>
  <c r="AE1211" i="3"/>
  <c r="AF1209" i="3"/>
  <c r="AD1208" i="3"/>
  <c r="AE1208" i="3" s="1"/>
  <c r="AF1208" i="3" s="1"/>
  <c r="Q1207" i="3"/>
  <c r="P1204" i="3"/>
  <c r="Q1204" i="3" s="1"/>
  <c r="R1205" i="3"/>
  <c r="G1205" i="3" s="1"/>
  <c r="H1205" i="3" s="1"/>
  <c r="J1212" i="3"/>
  <c r="K1215" i="3"/>
  <c r="R1202" i="3"/>
  <c r="G1202" i="3"/>
  <c r="H1202" i="3" s="1"/>
  <c r="AG1212" i="3" l="1"/>
  <c r="AH1215" i="3"/>
  <c r="W1206" i="3"/>
  <c r="X1206" i="3" s="1"/>
  <c r="Z1206" i="3" s="1"/>
  <c r="X1209" i="3"/>
  <c r="Z1209" i="3" s="1"/>
  <c r="C1204" i="3"/>
  <c r="D1204" i="3" s="1"/>
  <c r="U1204" i="3"/>
  <c r="S1206" i="3"/>
  <c r="T1206" i="3" s="1"/>
  <c r="T1209" i="3"/>
  <c r="U1207" i="3"/>
  <c r="C1207" i="3" s="1"/>
  <c r="D1207" i="3" s="1"/>
  <c r="N1213" i="3"/>
  <c r="M1210" i="3"/>
  <c r="N1210" i="3" s="1"/>
  <c r="O1210" i="3" s="1"/>
  <c r="A1210" i="3" s="1"/>
  <c r="B1210" i="3" s="1"/>
  <c r="E1208" i="3"/>
  <c r="F1208" i="3" s="1"/>
  <c r="L1208" i="3"/>
  <c r="I1211" i="3"/>
  <c r="O1211" i="3" s="1"/>
  <c r="A1211" i="3" s="1"/>
  <c r="B1211" i="3" s="1"/>
  <c r="L1209" i="3"/>
  <c r="E1209" i="3" s="1"/>
  <c r="F1209" i="3" s="1"/>
  <c r="Z1207" i="3"/>
  <c r="Y1209" i="3"/>
  <c r="V1211" i="3"/>
  <c r="AI1209" i="3"/>
  <c r="AC1209" i="3"/>
  <c r="K1212" i="3"/>
  <c r="E1212" i="3" s="1"/>
  <c r="F1212" i="3" s="1"/>
  <c r="AJ1206" i="3"/>
  <c r="AK1206" i="3" s="1"/>
  <c r="AL1206" i="3" s="1"/>
  <c r="AL1207" i="3"/>
  <c r="AK1209" i="3"/>
  <c r="K1217" i="3"/>
  <c r="J1214" i="3"/>
  <c r="R1207" i="3"/>
  <c r="G1207" i="3" s="1"/>
  <c r="H1207" i="3" s="1"/>
  <c r="P1206" i="3"/>
  <c r="Q1206" i="3" s="1"/>
  <c r="Q1209" i="3"/>
  <c r="L1212" i="3"/>
  <c r="R1204" i="3"/>
  <c r="G1204" i="3"/>
  <c r="H1204" i="3" s="1"/>
  <c r="AD1210" i="3"/>
  <c r="AE1210" i="3" s="1"/>
  <c r="AF1210" i="3" s="1"/>
  <c r="AE1213" i="3"/>
  <c r="AF1211" i="3"/>
  <c r="AB1215" i="3"/>
  <c r="AA1212" i="3"/>
  <c r="AH1212" i="3" l="1"/>
  <c r="AI1212" i="3" s="1"/>
  <c r="T1211" i="3"/>
  <c r="U1209" i="3"/>
  <c r="C1209" i="3" s="1"/>
  <c r="D1209" i="3" s="1"/>
  <c r="S1208" i="3"/>
  <c r="T1208" i="3" s="1"/>
  <c r="N1215" i="3"/>
  <c r="M1212" i="3"/>
  <c r="N1212" i="3" s="1"/>
  <c r="O1212" i="3" s="1"/>
  <c r="A1212" i="3" s="1"/>
  <c r="B1212" i="3" s="1"/>
  <c r="AG1214" i="3"/>
  <c r="AH1217" i="3"/>
  <c r="AB1212" i="3"/>
  <c r="AC1212" i="3" s="1"/>
  <c r="W1208" i="3"/>
  <c r="X1208" i="3" s="1"/>
  <c r="Z1208" i="3" s="1"/>
  <c r="X1211" i="3"/>
  <c r="Z1211" i="3" s="1"/>
  <c r="V1213" i="3"/>
  <c r="AF1213" i="3" s="1"/>
  <c r="Y1211" i="3"/>
  <c r="AI1211" i="3"/>
  <c r="AC1211" i="3"/>
  <c r="I1213" i="3"/>
  <c r="L1211" i="3"/>
  <c r="E1211" i="3" s="1"/>
  <c r="F1211" i="3" s="1"/>
  <c r="C1206" i="3"/>
  <c r="D1206" i="3" s="1"/>
  <c r="U1206" i="3"/>
  <c r="K1214" i="3"/>
  <c r="L1214" i="3" s="1"/>
  <c r="AJ1208" i="3"/>
  <c r="AK1208" i="3" s="1"/>
  <c r="AL1208" i="3" s="1"/>
  <c r="AK1211" i="3"/>
  <c r="AL1209" i="3"/>
  <c r="AB1217" i="3"/>
  <c r="AA1214" i="3"/>
  <c r="Q1211" i="3"/>
  <c r="P1208" i="3"/>
  <c r="Q1208" i="3" s="1"/>
  <c r="R1209" i="3"/>
  <c r="G1209" i="3" s="1"/>
  <c r="H1209" i="3" s="1"/>
  <c r="K1219" i="3"/>
  <c r="J1216" i="3"/>
  <c r="G1206" i="3"/>
  <c r="H1206" i="3" s="1"/>
  <c r="R1206" i="3"/>
  <c r="AD1212" i="3"/>
  <c r="AE1212" i="3" s="1"/>
  <c r="AF1212" i="3" s="1"/>
  <c r="AE1215" i="3"/>
  <c r="E1214" i="3" l="1"/>
  <c r="F1214" i="3" s="1"/>
  <c r="AH1214" i="3"/>
  <c r="AI1214" i="3" s="1"/>
  <c r="AB1214" i="3"/>
  <c r="AC1214" i="3" s="1"/>
  <c r="I1215" i="3"/>
  <c r="K1216" i="3" s="1"/>
  <c r="L1213" i="3"/>
  <c r="E1213" i="3" s="1"/>
  <c r="F1213" i="3" s="1"/>
  <c r="U1208" i="3"/>
  <c r="C1208" i="3"/>
  <c r="D1208" i="3" s="1"/>
  <c r="X1213" i="3"/>
  <c r="Z1213" i="3" s="1"/>
  <c r="W1210" i="3"/>
  <c r="X1210" i="3" s="1"/>
  <c r="Z1210" i="3" s="1"/>
  <c r="N1217" i="3"/>
  <c r="M1214" i="3"/>
  <c r="N1214" i="3" s="1"/>
  <c r="O1214" i="3" s="1"/>
  <c r="A1214" i="3" s="1"/>
  <c r="B1214" i="3" s="1"/>
  <c r="Y1213" i="3"/>
  <c r="V1215" i="3"/>
  <c r="AC1213" i="3"/>
  <c r="AI1213" i="3"/>
  <c r="AG1216" i="3"/>
  <c r="AH1219" i="3"/>
  <c r="U1211" i="3"/>
  <c r="C1211" i="3" s="1"/>
  <c r="D1211" i="3" s="1"/>
  <c r="S1210" i="3"/>
  <c r="T1210" i="3" s="1"/>
  <c r="T1213" i="3"/>
  <c r="O1213" i="3"/>
  <c r="A1213" i="3" s="1"/>
  <c r="B1213" i="3" s="1"/>
  <c r="AJ1210" i="3"/>
  <c r="AK1210" i="3" s="1"/>
  <c r="AL1210" i="3" s="1"/>
  <c r="AK1213" i="3"/>
  <c r="AL1211" i="3"/>
  <c r="J1218" i="3"/>
  <c r="K1221" i="3"/>
  <c r="Q1213" i="3"/>
  <c r="P1210" i="3"/>
  <c r="Q1210" i="3" s="1"/>
  <c r="R1211" i="3"/>
  <c r="G1211" i="3" s="1"/>
  <c r="H1211" i="3" s="1"/>
  <c r="AD1214" i="3"/>
  <c r="AE1214" i="3" s="1"/>
  <c r="AF1214" i="3" s="1"/>
  <c r="AE1217" i="3"/>
  <c r="G1208" i="3"/>
  <c r="H1208" i="3" s="1"/>
  <c r="R1208" i="3"/>
  <c r="AB1219" i="3"/>
  <c r="AA1216" i="3"/>
  <c r="AH1216" i="3" l="1"/>
  <c r="AI1216" i="3" s="1"/>
  <c r="O1215" i="3"/>
  <c r="A1215" i="3" s="1"/>
  <c r="B1215" i="3" s="1"/>
  <c r="E1216" i="3"/>
  <c r="F1216" i="3" s="1"/>
  <c r="L1216" i="3"/>
  <c r="Y1215" i="3"/>
  <c r="V1217" i="3"/>
  <c r="AC1215" i="3"/>
  <c r="AI1215" i="3"/>
  <c r="W1212" i="3"/>
  <c r="X1212" i="3" s="1"/>
  <c r="Z1212" i="3" s="1"/>
  <c r="X1215" i="3"/>
  <c r="I1217" i="3"/>
  <c r="O1217" i="3" s="1"/>
  <c r="A1217" i="3" s="1"/>
  <c r="B1217" i="3" s="1"/>
  <c r="L1215" i="3"/>
  <c r="E1215" i="3" s="1"/>
  <c r="F1215" i="3" s="1"/>
  <c r="AB1216" i="3"/>
  <c r="AC1216" i="3" s="1"/>
  <c r="C1210" i="3"/>
  <c r="D1210" i="3" s="1"/>
  <c r="U1210" i="3"/>
  <c r="T1215" i="3"/>
  <c r="S1212" i="3"/>
  <c r="T1212" i="3" s="1"/>
  <c r="U1213" i="3"/>
  <c r="C1213" i="3" s="1"/>
  <c r="D1213" i="3" s="1"/>
  <c r="AH1221" i="3"/>
  <c r="AG1218" i="3"/>
  <c r="AH1218" i="3" s="1"/>
  <c r="AI1218" i="3" s="1"/>
  <c r="M1216" i="3"/>
  <c r="N1216" i="3" s="1"/>
  <c r="O1216" i="3" s="1"/>
  <c r="A1216" i="3" s="1"/>
  <c r="B1216" i="3" s="1"/>
  <c r="N1219" i="3"/>
  <c r="AF1215" i="3"/>
  <c r="AB1221" i="3"/>
  <c r="AA1218" i="3"/>
  <c r="AE1219" i="3"/>
  <c r="AD1216" i="3"/>
  <c r="AE1216" i="3" s="1"/>
  <c r="AF1216" i="3" s="1"/>
  <c r="R1213" i="3"/>
  <c r="G1213" i="3" s="1"/>
  <c r="H1213" i="3" s="1"/>
  <c r="Q1215" i="3"/>
  <c r="P1212" i="3"/>
  <c r="Q1212" i="3" s="1"/>
  <c r="G1210" i="3"/>
  <c r="H1210" i="3" s="1"/>
  <c r="R1210" i="3"/>
  <c r="K1223" i="3"/>
  <c r="J1220" i="3"/>
  <c r="AJ1212" i="3"/>
  <c r="AK1212" i="3" s="1"/>
  <c r="AL1212" i="3" s="1"/>
  <c r="AL1213" i="3"/>
  <c r="AK1215" i="3"/>
  <c r="K1218" i="3" l="1"/>
  <c r="M1218" i="3"/>
  <c r="N1218" i="3" s="1"/>
  <c r="O1218" i="3" s="1"/>
  <c r="A1218" i="3" s="1"/>
  <c r="B1218" i="3" s="1"/>
  <c r="N1221" i="3"/>
  <c r="AH1223" i="3"/>
  <c r="AG1220" i="3"/>
  <c r="U1215" i="3"/>
  <c r="C1215" i="3" s="1"/>
  <c r="D1215" i="3" s="1"/>
  <c r="T1217" i="3"/>
  <c r="S1214" i="3"/>
  <c r="T1214" i="3" s="1"/>
  <c r="U1212" i="3"/>
  <c r="C1212" i="3"/>
  <c r="D1212" i="3" s="1"/>
  <c r="Y1217" i="3"/>
  <c r="V1219" i="3"/>
  <c r="AF1219" i="3" s="1"/>
  <c r="AC1217" i="3"/>
  <c r="AI1217" i="3"/>
  <c r="X1217" i="3"/>
  <c r="Z1217" i="3" s="1"/>
  <c r="W1214" i="3"/>
  <c r="X1214" i="3" s="1"/>
  <c r="Z1214" i="3" s="1"/>
  <c r="I1219" i="3"/>
  <c r="L1217" i="3"/>
  <c r="E1217" i="3" s="1"/>
  <c r="F1217" i="3" s="1"/>
  <c r="AF1217" i="3"/>
  <c r="AB1218" i="3"/>
  <c r="AC1218" i="3" s="1"/>
  <c r="K1220" i="3"/>
  <c r="Z1215" i="3"/>
  <c r="AK1217" i="3"/>
  <c r="AL1215" i="3"/>
  <c r="AJ1214" i="3"/>
  <c r="AK1214" i="3" s="1"/>
  <c r="AL1214" i="3" s="1"/>
  <c r="R1215" i="3"/>
  <c r="G1215" i="3" s="1"/>
  <c r="H1215" i="3" s="1"/>
  <c r="Q1217" i="3"/>
  <c r="P1214" i="3"/>
  <c r="Q1214" i="3" s="1"/>
  <c r="AE1221" i="3"/>
  <c r="AD1218" i="3"/>
  <c r="AE1218" i="3" s="1"/>
  <c r="AF1218" i="3" s="1"/>
  <c r="J1222" i="3"/>
  <c r="K1225" i="3"/>
  <c r="R1212" i="3"/>
  <c r="G1212" i="3"/>
  <c r="H1212" i="3" s="1"/>
  <c r="AA1220" i="3"/>
  <c r="AB1223" i="3"/>
  <c r="L1220" i="3"/>
  <c r="E1220" i="3"/>
  <c r="F1220" i="3" s="1"/>
  <c r="AB1220" i="3" l="1"/>
  <c r="AC1220" i="3" s="1"/>
  <c r="AH1220" i="3"/>
  <c r="AI1220" i="3" s="1"/>
  <c r="E1218" i="3"/>
  <c r="F1218" i="3" s="1"/>
  <c r="L1218" i="3"/>
  <c r="M1220" i="3"/>
  <c r="N1220" i="3" s="1"/>
  <c r="O1220" i="3" s="1"/>
  <c r="A1220" i="3" s="1"/>
  <c r="B1220" i="3" s="1"/>
  <c r="N1223" i="3"/>
  <c r="I1221" i="3"/>
  <c r="O1221" i="3" s="1"/>
  <c r="A1221" i="3" s="1"/>
  <c r="B1221" i="3" s="1"/>
  <c r="L1219" i="3"/>
  <c r="E1219" i="3" s="1"/>
  <c r="F1219" i="3" s="1"/>
  <c r="U1217" i="3"/>
  <c r="C1217" i="3" s="1"/>
  <c r="D1217" i="3" s="1"/>
  <c r="S1216" i="3"/>
  <c r="T1216" i="3" s="1"/>
  <c r="T1219" i="3"/>
  <c r="W1216" i="3"/>
  <c r="X1216" i="3" s="1"/>
  <c r="Z1216" i="3" s="1"/>
  <c r="X1219" i="3"/>
  <c r="Z1219" i="3" s="1"/>
  <c r="V1221" i="3"/>
  <c r="Y1219" i="3"/>
  <c r="AI1219" i="3"/>
  <c r="AC1219" i="3"/>
  <c r="C1214" i="3"/>
  <c r="D1214" i="3" s="1"/>
  <c r="U1214" i="3"/>
  <c r="AG1222" i="3"/>
  <c r="AH1222" i="3" s="1"/>
  <c r="AI1222" i="3" s="1"/>
  <c r="AH1225" i="3"/>
  <c r="O1219" i="3"/>
  <c r="A1219" i="3" s="1"/>
  <c r="B1219" i="3" s="1"/>
  <c r="K1222" i="3"/>
  <c r="L1222" i="3" s="1"/>
  <c r="AE1223" i="3"/>
  <c r="AD1220" i="3"/>
  <c r="AE1220" i="3" s="1"/>
  <c r="AF1220" i="3" s="1"/>
  <c r="AL1217" i="3"/>
  <c r="AJ1216" i="3"/>
  <c r="AK1216" i="3" s="1"/>
  <c r="AL1216" i="3" s="1"/>
  <c r="AK1219" i="3"/>
  <c r="K1227" i="3"/>
  <c r="J1224" i="3"/>
  <c r="AB1225" i="3"/>
  <c r="AA1222" i="3"/>
  <c r="AB1222" i="3" s="1"/>
  <c r="AC1222" i="3" s="1"/>
  <c r="P1216" i="3"/>
  <c r="Q1216" i="3" s="1"/>
  <c r="R1217" i="3"/>
  <c r="G1217" i="3" s="1"/>
  <c r="H1217" i="3" s="1"/>
  <c r="Q1219" i="3"/>
  <c r="G1214" i="3"/>
  <c r="H1214" i="3" s="1"/>
  <c r="R1214" i="3"/>
  <c r="M1222" i="3" l="1"/>
  <c r="N1222" i="3" s="1"/>
  <c r="O1222" i="3" s="1"/>
  <c r="A1222" i="3" s="1"/>
  <c r="B1222" i="3" s="1"/>
  <c r="N1225" i="3"/>
  <c r="V1223" i="3"/>
  <c r="Y1221" i="3"/>
  <c r="AC1221" i="3"/>
  <c r="AI1221" i="3"/>
  <c r="C1216" i="3"/>
  <c r="D1216" i="3" s="1"/>
  <c r="U1216" i="3"/>
  <c r="AG1224" i="3"/>
  <c r="AH1227" i="3"/>
  <c r="T1221" i="3"/>
  <c r="U1219" i="3"/>
  <c r="C1219" i="3" s="1"/>
  <c r="D1219" i="3" s="1"/>
  <c r="S1218" i="3"/>
  <c r="T1218" i="3" s="1"/>
  <c r="I1223" i="3"/>
  <c r="L1221" i="3"/>
  <c r="E1221" i="3" s="1"/>
  <c r="F1221" i="3" s="1"/>
  <c r="E1222" i="3"/>
  <c r="F1222" i="3" s="1"/>
  <c r="K1224" i="3"/>
  <c r="E1224" i="3" s="1"/>
  <c r="F1224" i="3" s="1"/>
  <c r="AF1221" i="3"/>
  <c r="W1218" i="3"/>
  <c r="X1218" i="3" s="1"/>
  <c r="Z1218" i="3" s="1"/>
  <c r="X1221" i="3"/>
  <c r="AE1225" i="3"/>
  <c r="AD1222" i="3"/>
  <c r="AE1222" i="3" s="1"/>
  <c r="AF1222" i="3" s="1"/>
  <c r="AB1227" i="3"/>
  <c r="AA1224" i="3"/>
  <c r="AJ1218" i="3"/>
  <c r="AK1218" i="3" s="1"/>
  <c r="AL1218" i="3" s="1"/>
  <c r="AL1219" i="3"/>
  <c r="AK1221" i="3"/>
  <c r="R1216" i="3"/>
  <c r="G1216" i="3"/>
  <c r="H1216" i="3" s="1"/>
  <c r="P1218" i="3"/>
  <c r="Q1218" i="3" s="1"/>
  <c r="Q1221" i="3"/>
  <c r="R1219" i="3"/>
  <c r="G1219" i="3" s="1"/>
  <c r="H1219" i="3" s="1"/>
  <c r="K1229" i="3"/>
  <c r="J1226" i="3"/>
  <c r="AB1224" i="3" l="1"/>
  <c r="AC1224" i="3" s="1"/>
  <c r="AH1224" i="3"/>
  <c r="AI1224" i="3" s="1"/>
  <c r="L1224" i="3"/>
  <c r="S1220" i="3"/>
  <c r="T1220" i="3" s="1"/>
  <c r="U1221" i="3"/>
  <c r="C1221" i="3" s="1"/>
  <c r="D1221" i="3" s="1"/>
  <c r="T1223" i="3"/>
  <c r="W1220" i="3"/>
  <c r="X1220" i="3" s="1"/>
  <c r="Z1220" i="3" s="1"/>
  <c r="X1223" i="3"/>
  <c r="Z1223" i="3" s="1"/>
  <c r="N1227" i="3"/>
  <c r="M1224" i="3"/>
  <c r="N1224" i="3" s="1"/>
  <c r="O1224" i="3" s="1"/>
  <c r="A1224" i="3" s="1"/>
  <c r="B1224" i="3" s="1"/>
  <c r="V1225" i="3"/>
  <c r="AF1225" i="3" s="1"/>
  <c r="Y1223" i="3"/>
  <c r="AC1223" i="3"/>
  <c r="AI1223" i="3"/>
  <c r="I1225" i="3"/>
  <c r="L1223" i="3"/>
  <c r="E1223" i="3" s="1"/>
  <c r="F1223" i="3" s="1"/>
  <c r="AG1226" i="3"/>
  <c r="AH1229" i="3"/>
  <c r="AF1223" i="3"/>
  <c r="O1223" i="3"/>
  <c r="A1223" i="3" s="1"/>
  <c r="B1223" i="3" s="1"/>
  <c r="U1218" i="3"/>
  <c r="C1218" i="3"/>
  <c r="D1218" i="3" s="1"/>
  <c r="Z1221" i="3"/>
  <c r="G1218" i="3"/>
  <c r="H1218" i="3" s="1"/>
  <c r="R1218" i="3"/>
  <c r="AB1229" i="3"/>
  <c r="AA1226" i="3"/>
  <c r="AB1226" i="3" s="1"/>
  <c r="AC1226" i="3" s="1"/>
  <c r="J1228" i="3"/>
  <c r="K1231" i="3"/>
  <c r="R1221" i="3"/>
  <c r="G1221" i="3" s="1"/>
  <c r="H1221" i="3" s="1"/>
  <c r="Q1223" i="3"/>
  <c r="P1220" i="3"/>
  <c r="Q1220" i="3" s="1"/>
  <c r="AJ1220" i="3"/>
  <c r="AK1220" i="3" s="1"/>
  <c r="AL1220" i="3" s="1"/>
  <c r="AK1223" i="3"/>
  <c r="AL1221" i="3"/>
  <c r="AE1227" i="3"/>
  <c r="AD1224" i="3"/>
  <c r="AE1224" i="3" s="1"/>
  <c r="AF1224" i="3" s="1"/>
  <c r="AH1226" i="3" l="1"/>
  <c r="AI1226" i="3" s="1"/>
  <c r="AH1231" i="3"/>
  <c r="AG1228" i="3"/>
  <c r="I1227" i="3"/>
  <c r="K1228" i="3" s="1"/>
  <c r="L1225" i="3"/>
  <c r="E1225" i="3" s="1"/>
  <c r="F1225" i="3" s="1"/>
  <c r="N1229" i="3"/>
  <c r="M1226" i="3"/>
  <c r="N1226" i="3" s="1"/>
  <c r="O1226" i="3" s="1"/>
  <c r="A1226" i="3" s="1"/>
  <c r="B1226" i="3" s="1"/>
  <c r="T1225" i="3"/>
  <c r="S1222" i="3"/>
  <c r="T1222" i="3" s="1"/>
  <c r="U1223" i="3"/>
  <c r="C1223" i="3" s="1"/>
  <c r="D1223" i="3" s="1"/>
  <c r="V1227" i="3"/>
  <c r="Y1225" i="3"/>
  <c r="AI1225" i="3"/>
  <c r="AC1225" i="3"/>
  <c r="W1222" i="3"/>
  <c r="X1222" i="3" s="1"/>
  <c r="Z1222" i="3" s="1"/>
  <c r="X1225" i="3"/>
  <c r="C1220" i="3"/>
  <c r="D1220" i="3" s="1"/>
  <c r="U1220" i="3"/>
  <c r="K1226" i="3"/>
  <c r="O1225" i="3"/>
  <c r="A1225" i="3" s="1"/>
  <c r="B1225" i="3" s="1"/>
  <c r="AK1225" i="3"/>
  <c r="AL1223" i="3"/>
  <c r="AJ1222" i="3"/>
  <c r="AK1222" i="3" s="1"/>
  <c r="AL1222" i="3" s="1"/>
  <c r="AB1231" i="3"/>
  <c r="AA1228" i="3"/>
  <c r="AD1226" i="3"/>
  <c r="AE1226" i="3" s="1"/>
  <c r="AF1226" i="3" s="1"/>
  <c r="AF1227" i="3"/>
  <c r="AE1229" i="3"/>
  <c r="R1223" i="3"/>
  <c r="G1223" i="3" s="1"/>
  <c r="H1223" i="3" s="1"/>
  <c r="Q1225" i="3"/>
  <c r="P1222" i="3"/>
  <c r="Q1222" i="3" s="1"/>
  <c r="R1220" i="3"/>
  <c r="G1220" i="3"/>
  <c r="H1220" i="3" s="1"/>
  <c r="K1233" i="3"/>
  <c r="J1230" i="3"/>
  <c r="O1227" i="3" l="1"/>
  <c r="A1227" i="3" s="1"/>
  <c r="B1227" i="3" s="1"/>
  <c r="AB1228" i="3"/>
  <c r="AC1228" i="3" s="1"/>
  <c r="AH1228" i="3"/>
  <c r="AI1228" i="3" s="1"/>
  <c r="E1228" i="3"/>
  <c r="F1228" i="3" s="1"/>
  <c r="L1228" i="3"/>
  <c r="W1224" i="3"/>
  <c r="X1224" i="3" s="1"/>
  <c r="Z1224" i="3" s="1"/>
  <c r="X1227" i="3"/>
  <c r="Z1227" i="3" s="1"/>
  <c r="Y1227" i="3"/>
  <c r="V1229" i="3"/>
  <c r="AF1229" i="3" s="1"/>
  <c r="AI1227" i="3"/>
  <c r="AC1227" i="3"/>
  <c r="T1227" i="3"/>
  <c r="S1224" i="3"/>
  <c r="T1224" i="3" s="1"/>
  <c r="U1225" i="3"/>
  <c r="C1225" i="3" s="1"/>
  <c r="D1225" i="3" s="1"/>
  <c r="AG1230" i="3"/>
  <c r="AH1233" i="3"/>
  <c r="Z1225" i="3"/>
  <c r="E1226" i="3"/>
  <c r="F1226" i="3" s="1"/>
  <c r="L1226" i="3"/>
  <c r="U1222" i="3"/>
  <c r="C1222" i="3"/>
  <c r="D1222" i="3" s="1"/>
  <c r="M1228" i="3"/>
  <c r="N1228" i="3" s="1"/>
  <c r="O1228" i="3" s="1"/>
  <c r="A1228" i="3" s="1"/>
  <c r="B1228" i="3" s="1"/>
  <c r="N1231" i="3"/>
  <c r="I1229" i="3"/>
  <c r="O1229" i="3" s="1"/>
  <c r="A1229" i="3" s="1"/>
  <c r="B1229" i="3" s="1"/>
  <c r="L1227" i="3"/>
  <c r="E1227" i="3" s="1"/>
  <c r="F1227" i="3" s="1"/>
  <c r="AK1227" i="3"/>
  <c r="AL1225" i="3"/>
  <c r="AJ1224" i="3"/>
  <c r="AK1224" i="3" s="1"/>
  <c r="AL1224" i="3" s="1"/>
  <c r="AD1228" i="3"/>
  <c r="AE1228" i="3" s="1"/>
  <c r="AF1228" i="3" s="1"/>
  <c r="AE1231" i="3"/>
  <c r="Q1227" i="3"/>
  <c r="P1224" i="3"/>
  <c r="Q1224" i="3" s="1"/>
  <c r="R1225" i="3"/>
  <c r="G1225" i="3" s="1"/>
  <c r="H1225" i="3" s="1"/>
  <c r="K1235" i="3"/>
  <c r="J1232" i="3"/>
  <c r="G1222" i="3"/>
  <c r="H1222" i="3" s="1"/>
  <c r="R1222" i="3"/>
  <c r="AA1230" i="3"/>
  <c r="AB1233" i="3"/>
  <c r="K1230" i="3" l="1"/>
  <c r="L1230" i="3" s="1"/>
  <c r="AH1230" i="3"/>
  <c r="AI1230" i="3" s="1"/>
  <c r="M1230" i="3"/>
  <c r="N1230" i="3" s="1"/>
  <c r="O1230" i="3" s="1"/>
  <c r="A1230" i="3" s="1"/>
  <c r="B1230" i="3" s="1"/>
  <c r="N1233" i="3"/>
  <c r="AH1235" i="3"/>
  <c r="AG1232" i="3"/>
  <c r="U1224" i="3"/>
  <c r="C1224" i="3"/>
  <c r="D1224" i="3" s="1"/>
  <c r="U1227" i="3"/>
  <c r="C1227" i="3" s="1"/>
  <c r="D1227" i="3" s="1"/>
  <c r="S1226" i="3"/>
  <c r="T1226" i="3" s="1"/>
  <c r="T1229" i="3"/>
  <c r="V1231" i="3"/>
  <c r="AF1231" i="3" s="1"/>
  <c r="Y1229" i="3"/>
  <c r="AC1229" i="3"/>
  <c r="AI1229" i="3"/>
  <c r="I1231" i="3"/>
  <c r="O1231" i="3" s="1"/>
  <c r="A1231" i="3" s="1"/>
  <c r="B1231" i="3" s="1"/>
  <c r="L1229" i="3"/>
  <c r="E1229" i="3" s="1"/>
  <c r="F1229" i="3" s="1"/>
  <c r="W1226" i="3"/>
  <c r="X1226" i="3" s="1"/>
  <c r="Z1226" i="3" s="1"/>
  <c r="X1229" i="3"/>
  <c r="Z1229" i="3" s="1"/>
  <c r="K1232" i="3"/>
  <c r="E1232" i="3" s="1"/>
  <c r="F1232" i="3" s="1"/>
  <c r="AB1230" i="3"/>
  <c r="AC1230" i="3" s="1"/>
  <c r="P1226" i="3"/>
  <c r="Q1226" i="3" s="1"/>
  <c r="Q1229" i="3"/>
  <c r="R1227" i="3"/>
  <c r="G1227" i="3" s="1"/>
  <c r="H1227" i="3" s="1"/>
  <c r="AJ1226" i="3"/>
  <c r="AK1226" i="3" s="1"/>
  <c r="AL1226" i="3" s="1"/>
  <c r="AK1229" i="3"/>
  <c r="AL1227" i="3"/>
  <c r="K1237" i="3"/>
  <c r="J1234" i="3"/>
  <c r="G1224" i="3"/>
  <c r="H1224" i="3" s="1"/>
  <c r="R1224" i="3"/>
  <c r="AE1233" i="3"/>
  <c r="AD1230" i="3"/>
  <c r="AE1230" i="3" s="1"/>
  <c r="AF1230" i="3" s="1"/>
  <c r="AB1235" i="3"/>
  <c r="AA1232" i="3"/>
  <c r="E1230" i="3" l="1"/>
  <c r="F1230" i="3" s="1"/>
  <c r="AB1232" i="3"/>
  <c r="AC1232" i="3" s="1"/>
  <c r="L1232" i="3"/>
  <c r="AH1232" i="3"/>
  <c r="AI1232" i="3" s="1"/>
  <c r="T1231" i="3"/>
  <c r="U1229" i="3"/>
  <c r="C1229" i="3" s="1"/>
  <c r="D1229" i="3" s="1"/>
  <c r="S1228" i="3"/>
  <c r="T1228" i="3" s="1"/>
  <c r="X1231" i="3"/>
  <c r="Z1231" i="3" s="1"/>
  <c r="W1228" i="3"/>
  <c r="X1228" i="3" s="1"/>
  <c r="Z1228" i="3" s="1"/>
  <c r="Y1231" i="3"/>
  <c r="V1233" i="3"/>
  <c r="AI1231" i="3"/>
  <c r="AC1231" i="3"/>
  <c r="I1233" i="3"/>
  <c r="K1234" i="3" s="1"/>
  <c r="L1231" i="3"/>
  <c r="E1231" i="3" s="1"/>
  <c r="F1231" i="3" s="1"/>
  <c r="AH1237" i="3"/>
  <c r="AG1234" i="3"/>
  <c r="AH1234" i="3" s="1"/>
  <c r="AI1234" i="3" s="1"/>
  <c r="C1226" i="3"/>
  <c r="D1226" i="3" s="1"/>
  <c r="U1226" i="3"/>
  <c r="N1235" i="3"/>
  <c r="O1233" i="3"/>
  <c r="A1233" i="3" s="1"/>
  <c r="B1233" i="3" s="1"/>
  <c r="M1232" i="3"/>
  <c r="N1232" i="3" s="1"/>
  <c r="O1232" i="3" s="1"/>
  <c r="A1232" i="3" s="1"/>
  <c r="B1232" i="3" s="1"/>
  <c r="AF1233" i="3"/>
  <c r="AE1235" i="3"/>
  <c r="AD1232" i="3"/>
  <c r="AE1232" i="3" s="1"/>
  <c r="AF1232" i="3" s="1"/>
  <c r="J1236" i="3"/>
  <c r="K1239" i="3"/>
  <c r="AK1231" i="3"/>
  <c r="AL1229" i="3"/>
  <c r="AJ1228" i="3"/>
  <c r="AK1228" i="3" s="1"/>
  <c r="AL1228" i="3" s="1"/>
  <c r="G1226" i="3"/>
  <c r="H1226" i="3" s="1"/>
  <c r="R1226" i="3"/>
  <c r="P1228" i="3"/>
  <c r="Q1228" i="3" s="1"/>
  <c r="Q1231" i="3"/>
  <c r="R1229" i="3"/>
  <c r="G1229" i="3" s="1"/>
  <c r="H1229" i="3" s="1"/>
  <c r="AA1234" i="3"/>
  <c r="AB1234" i="3" s="1"/>
  <c r="AC1234" i="3" s="1"/>
  <c r="AB1237" i="3"/>
  <c r="L1234" i="3" l="1"/>
  <c r="E1234" i="3"/>
  <c r="F1234" i="3" s="1"/>
  <c r="N1237" i="3"/>
  <c r="M1234" i="3"/>
  <c r="N1234" i="3" s="1"/>
  <c r="O1234" i="3" s="1"/>
  <c r="A1234" i="3" s="1"/>
  <c r="B1234" i="3" s="1"/>
  <c r="I1235" i="3"/>
  <c r="O1235" i="3" s="1"/>
  <c r="A1235" i="3" s="1"/>
  <c r="B1235" i="3" s="1"/>
  <c r="L1233" i="3"/>
  <c r="E1233" i="3" s="1"/>
  <c r="F1233" i="3" s="1"/>
  <c r="V1235" i="3"/>
  <c r="Y1233" i="3"/>
  <c r="AC1233" i="3"/>
  <c r="AI1233" i="3"/>
  <c r="C1228" i="3"/>
  <c r="D1228" i="3" s="1"/>
  <c r="U1228" i="3"/>
  <c r="AG1236" i="3"/>
  <c r="AH1239" i="3"/>
  <c r="S1230" i="3"/>
  <c r="T1230" i="3" s="1"/>
  <c r="T1233" i="3"/>
  <c r="U1231" i="3"/>
  <c r="C1231" i="3" s="1"/>
  <c r="D1231" i="3" s="1"/>
  <c r="W1230" i="3"/>
  <c r="X1230" i="3" s="1"/>
  <c r="Z1230" i="3" s="1"/>
  <c r="X1233" i="3"/>
  <c r="Z1233" i="3" s="1"/>
  <c r="AB1239" i="3"/>
  <c r="AA1236" i="3"/>
  <c r="AD1234" i="3"/>
  <c r="AE1234" i="3" s="1"/>
  <c r="AF1234" i="3" s="1"/>
  <c r="AE1237" i="3"/>
  <c r="P1230" i="3"/>
  <c r="Q1230" i="3" s="1"/>
  <c r="R1231" i="3"/>
  <c r="G1231" i="3" s="1"/>
  <c r="H1231" i="3" s="1"/>
  <c r="Q1233" i="3"/>
  <c r="AK1233" i="3"/>
  <c r="AL1231" i="3"/>
  <c r="AJ1230" i="3"/>
  <c r="AK1230" i="3" s="1"/>
  <c r="AL1230" i="3" s="1"/>
  <c r="G1228" i="3"/>
  <c r="H1228" i="3" s="1"/>
  <c r="R1228" i="3"/>
  <c r="J1238" i="3"/>
  <c r="K1241" i="3"/>
  <c r="AH1241" i="3" l="1"/>
  <c r="AG1238" i="3"/>
  <c r="I1237" i="3"/>
  <c r="K1238" i="3" s="1"/>
  <c r="L1235" i="3"/>
  <c r="E1235" i="3" s="1"/>
  <c r="F1235" i="3" s="1"/>
  <c r="X1235" i="3"/>
  <c r="Z1235" i="3" s="1"/>
  <c r="W1232" i="3"/>
  <c r="X1232" i="3" s="1"/>
  <c r="Z1232" i="3" s="1"/>
  <c r="U1230" i="3"/>
  <c r="C1230" i="3"/>
  <c r="D1230" i="3" s="1"/>
  <c r="M1236" i="3"/>
  <c r="N1236" i="3" s="1"/>
  <c r="O1236" i="3" s="1"/>
  <c r="A1236" i="3" s="1"/>
  <c r="B1236" i="3" s="1"/>
  <c r="N1239" i="3"/>
  <c r="AH1236" i="3"/>
  <c r="AI1236" i="3" s="1"/>
  <c r="AB1236" i="3"/>
  <c r="AC1236" i="3" s="1"/>
  <c r="K1236" i="3"/>
  <c r="S1232" i="3"/>
  <c r="T1232" i="3" s="1"/>
  <c r="T1235" i="3"/>
  <c r="U1233" i="3"/>
  <c r="C1233" i="3" s="1"/>
  <c r="D1233" i="3" s="1"/>
  <c r="V1237" i="3"/>
  <c r="AF1237" i="3" s="1"/>
  <c r="Y1235" i="3"/>
  <c r="AC1235" i="3"/>
  <c r="AI1235" i="3"/>
  <c r="AF1235" i="3"/>
  <c r="K1243" i="3"/>
  <c r="J1240" i="3"/>
  <c r="AA1238" i="3"/>
  <c r="AB1241" i="3"/>
  <c r="R1230" i="3"/>
  <c r="G1230" i="3"/>
  <c r="H1230" i="3" s="1"/>
  <c r="R1233" i="3"/>
  <c r="G1233" i="3" s="1"/>
  <c r="H1233" i="3" s="1"/>
  <c r="Q1235" i="3"/>
  <c r="P1232" i="3"/>
  <c r="Q1232" i="3" s="1"/>
  <c r="AD1236" i="3"/>
  <c r="AE1236" i="3" s="1"/>
  <c r="AF1236" i="3" s="1"/>
  <c r="AE1239" i="3"/>
  <c r="AL1233" i="3"/>
  <c r="AK1235" i="3"/>
  <c r="AJ1232" i="3"/>
  <c r="AK1232" i="3" s="1"/>
  <c r="AL1232" i="3" s="1"/>
  <c r="O1237" i="3" l="1"/>
  <c r="A1237" i="3" s="1"/>
  <c r="B1237" i="3" s="1"/>
  <c r="AH1238" i="3"/>
  <c r="AI1238" i="3" s="1"/>
  <c r="E1238" i="3"/>
  <c r="F1238" i="3" s="1"/>
  <c r="L1238" i="3"/>
  <c r="E1236" i="3"/>
  <c r="F1236" i="3" s="1"/>
  <c r="L1236" i="3"/>
  <c r="M1238" i="3"/>
  <c r="N1238" i="3" s="1"/>
  <c r="O1238" i="3" s="1"/>
  <c r="A1238" i="3" s="1"/>
  <c r="B1238" i="3" s="1"/>
  <c r="N1241" i="3"/>
  <c r="C1232" i="3"/>
  <c r="D1232" i="3" s="1"/>
  <c r="U1232" i="3"/>
  <c r="AG1240" i="3"/>
  <c r="AH1243" i="3"/>
  <c r="AB1238" i="3"/>
  <c r="AC1238" i="3" s="1"/>
  <c r="T1237" i="3"/>
  <c r="U1235" i="3"/>
  <c r="C1235" i="3" s="1"/>
  <c r="D1235" i="3" s="1"/>
  <c r="S1234" i="3"/>
  <c r="T1234" i="3" s="1"/>
  <c r="W1234" i="3"/>
  <c r="X1234" i="3" s="1"/>
  <c r="Z1234" i="3" s="1"/>
  <c r="X1237" i="3"/>
  <c r="Y1237" i="3"/>
  <c r="V1239" i="3"/>
  <c r="AF1239" i="3" s="1"/>
  <c r="AI1237" i="3"/>
  <c r="AC1237" i="3"/>
  <c r="I1239" i="3"/>
  <c r="L1237" i="3"/>
  <c r="E1237" i="3" s="1"/>
  <c r="F1237" i="3" s="1"/>
  <c r="AE1241" i="3"/>
  <c r="AD1238" i="3"/>
  <c r="AE1238" i="3" s="1"/>
  <c r="AF1238" i="3" s="1"/>
  <c r="R1235" i="3"/>
  <c r="G1235" i="3" s="1"/>
  <c r="H1235" i="3" s="1"/>
  <c r="Q1237" i="3"/>
  <c r="P1234" i="3"/>
  <c r="Q1234" i="3" s="1"/>
  <c r="R1232" i="3"/>
  <c r="G1232" i="3"/>
  <c r="H1232" i="3" s="1"/>
  <c r="J1242" i="3"/>
  <c r="K1245" i="3"/>
  <c r="AJ1234" i="3"/>
  <c r="AK1234" i="3" s="1"/>
  <c r="AL1234" i="3" s="1"/>
  <c r="AK1237" i="3"/>
  <c r="AL1235" i="3"/>
  <c r="AB1243" i="3"/>
  <c r="AA1240" i="3"/>
  <c r="AB1240" i="3" l="1"/>
  <c r="AC1240" i="3" s="1"/>
  <c r="AH1240" i="3"/>
  <c r="AI1240" i="3" s="1"/>
  <c r="X1239" i="3"/>
  <c r="W1236" i="3"/>
  <c r="X1236" i="3" s="1"/>
  <c r="Z1236" i="3" s="1"/>
  <c r="S1236" i="3"/>
  <c r="T1236" i="3" s="1"/>
  <c r="T1239" i="3"/>
  <c r="U1237" i="3"/>
  <c r="C1237" i="3" s="1"/>
  <c r="D1237" i="3" s="1"/>
  <c r="N1243" i="3"/>
  <c r="M1240" i="3"/>
  <c r="N1240" i="3" s="1"/>
  <c r="O1240" i="3" s="1"/>
  <c r="A1240" i="3" s="1"/>
  <c r="B1240" i="3" s="1"/>
  <c r="AG1242" i="3"/>
  <c r="AH1245" i="3"/>
  <c r="I1241" i="3"/>
  <c r="O1241" i="3" s="1"/>
  <c r="A1241" i="3" s="1"/>
  <c r="B1241" i="3" s="1"/>
  <c r="L1239" i="3"/>
  <c r="E1239" i="3" s="1"/>
  <c r="F1239" i="3" s="1"/>
  <c r="V1241" i="3"/>
  <c r="AF1241" i="3" s="1"/>
  <c r="Y1239" i="3"/>
  <c r="AC1239" i="3"/>
  <c r="Z1239" i="3"/>
  <c r="AI1239" i="3"/>
  <c r="U1234" i="3"/>
  <c r="C1234" i="3"/>
  <c r="D1234" i="3" s="1"/>
  <c r="Z1237" i="3"/>
  <c r="K1240" i="3"/>
  <c r="O1239" i="3"/>
  <c r="A1239" i="3" s="1"/>
  <c r="B1239" i="3" s="1"/>
  <c r="K1242" i="3"/>
  <c r="L1242" i="3" s="1"/>
  <c r="AA1242" i="3"/>
  <c r="AB1242" i="3" s="1"/>
  <c r="AC1242" i="3" s="1"/>
  <c r="AB1245" i="3"/>
  <c r="J1244" i="3"/>
  <c r="K1247" i="3"/>
  <c r="R1237" i="3"/>
  <c r="G1237" i="3" s="1"/>
  <c r="H1237" i="3" s="1"/>
  <c r="Q1239" i="3"/>
  <c r="P1236" i="3"/>
  <c r="Q1236" i="3" s="1"/>
  <c r="AE1243" i="3"/>
  <c r="AD1240" i="3"/>
  <c r="AE1240" i="3" s="1"/>
  <c r="AF1240" i="3" s="1"/>
  <c r="AK1239" i="3"/>
  <c r="AL1237" i="3"/>
  <c r="AJ1236" i="3"/>
  <c r="AK1236" i="3" s="1"/>
  <c r="AL1236" i="3" s="1"/>
  <c r="G1234" i="3"/>
  <c r="H1234" i="3" s="1"/>
  <c r="R1234" i="3"/>
  <c r="AH1242" i="3" l="1"/>
  <c r="AI1242" i="3" s="1"/>
  <c r="E1242" i="3"/>
  <c r="F1242" i="3" s="1"/>
  <c r="E1240" i="3"/>
  <c r="F1240" i="3" s="1"/>
  <c r="L1240" i="3"/>
  <c r="U1236" i="3"/>
  <c r="C1236" i="3"/>
  <c r="D1236" i="3" s="1"/>
  <c r="W1238" i="3"/>
  <c r="X1238" i="3" s="1"/>
  <c r="Z1238" i="3" s="1"/>
  <c r="X1241" i="3"/>
  <c r="Y1241" i="3"/>
  <c r="V1243" i="3"/>
  <c r="AC1241" i="3"/>
  <c r="AI1241" i="3"/>
  <c r="AG1244" i="3"/>
  <c r="AH1247" i="3"/>
  <c r="M1242" i="3"/>
  <c r="N1242" i="3" s="1"/>
  <c r="O1242" i="3" s="1"/>
  <c r="A1242" i="3" s="1"/>
  <c r="B1242" i="3" s="1"/>
  <c r="N1245" i="3"/>
  <c r="I1243" i="3"/>
  <c r="K1244" i="3" s="1"/>
  <c r="L1241" i="3"/>
  <c r="E1241" i="3" s="1"/>
  <c r="F1241" i="3" s="1"/>
  <c r="T1241" i="3"/>
  <c r="S1238" i="3"/>
  <c r="T1238" i="3" s="1"/>
  <c r="U1239" i="3"/>
  <c r="C1239" i="3" s="1"/>
  <c r="D1239" i="3" s="1"/>
  <c r="AK1241" i="3"/>
  <c r="AL1239" i="3"/>
  <c r="AJ1238" i="3"/>
  <c r="AK1238" i="3" s="1"/>
  <c r="AL1238" i="3" s="1"/>
  <c r="R1236" i="3"/>
  <c r="G1236" i="3"/>
  <c r="H1236" i="3" s="1"/>
  <c r="AB1247" i="3"/>
  <c r="AA1244" i="3"/>
  <c r="AB1244" i="3" s="1"/>
  <c r="AC1244" i="3" s="1"/>
  <c r="AF1243" i="3"/>
  <c r="AD1242" i="3"/>
  <c r="AE1242" i="3" s="1"/>
  <c r="AF1242" i="3" s="1"/>
  <c r="AE1245" i="3"/>
  <c r="P1238" i="3"/>
  <c r="Q1238" i="3" s="1"/>
  <c r="Q1241" i="3"/>
  <c r="R1239" i="3"/>
  <c r="G1239" i="3" s="1"/>
  <c r="H1239" i="3" s="1"/>
  <c r="K1249" i="3"/>
  <c r="J1246" i="3"/>
  <c r="AH1244" i="3" l="1"/>
  <c r="AI1244" i="3" s="1"/>
  <c r="E1244" i="3"/>
  <c r="F1244" i="3" s="1"/>
  <c r="L1244" i="3"/>
  <c r="C1238" i="3"/>
  <c r="D1238" i="3" s="1"/>
  <c r="U1238" i="3"/>
  <c r="N1247" i="3"/>
  <c r="M1244" i="3"/>
  <c r="N1244" i="3" s="1"/>
  <c r="O1244" i="3" s="1"/>
  <c r="A1244" i="3" s="1"/>
  <c r="B1244" i="3" s="1"/>
  <c r="AH1249" i="3"/>
  <c r="AG1246" i="3"/>
  <c r="U1241" i="3"/>
  <c r="C1241" i="3" s="1"/>
  <c r="D1241" i="3" s="1"/>
  <c r="T1243" i="3"/>
  <c r="S1240" i="3"/>
  <c r="T1240" i="3" s="1"/>
  <c r="Y1243" i="3"/>
  <c r="V1245" i="3"/>
  <c r="AF1245" i="3" s="1"/>
  <c r="AI1243" i="3"/>
  <c r="AC1243" i="3"/>
  <c r="I1245" i="3"/>
  <c r="O1245" i="3" s="1"/>
  <c r="A1245" i="3" s="1"/>
  <c r="B1245" i="3" s="1"/>
  <c r="L1243" i="3"/>
  <c r="E1243" i="3" s="1"/>
  <c r="F1243" i="3" s="1"/>
  <c r="W1240" i="3"/>
  <c r="X1240" i="3" s="1"/>
  <c r="Z1240" i="3" s="1"/>
  <c r="X1243" i="3"/>
  <c r="Z1243" i="3" s="1"/>
  <c r="O1243" i="3"/>
  <c r="A1243" i="3" s="1"/>
  <c r="B1243" i="3" s="1"/>
  <c r="Z1241" i="3"/>
  <c r="R1241" i="3"/>
  <c r="G1241" i="3" s="1"/>
  <c r="H1241" i="3" s="1"/>
  <c r="Q1243" i="3"/>
  <c r="P1240" i="3"/>
  <c r="Q1240" i="3" s="1"/>
  <c r="AD1244" i="3"/>
  <c r="AE1244" i="3" s="1"/>
  <c r="AF1244" i="3" s="1"/>
  <c r="AE1247" i="3"/>
  <c r="G1238" i="3"/>
  <c r="H1238" i="3" s="1"/>
  <c r="R1238" i="3"/>
  <c r="AB1249" i="3"/>
  <c r="AA1246" i="3"/>
  <c r="K1251" i="3"/>
  <c r="J1248" i="3"/>
  <c r="AK1243" i="3"/>
  <c r="AJ1240" i="3"/>
  <c r="AK1240" i="3" s="1"/>
  <c r="AL1240" i="3" s="1"/>
  <c r="AL1241" i="3"/>
  <c r="AH1246" i="3" l="1"/>
  <c r="AI1246" i="3" s="1"/>
  <c r="K1246" i="3"/>
  <c r="N1249" i="3"/>
  <c r="M1246" i="3"/>
  <c r="N1246" i="3" s="1"/>
  <c r="O1246" i="3" s="1"/>
  <c r="A1246" i="3" s="1"/>
  <c r="B1246" i="3" s="1"/>
  <c r="U1243" i="3"/>
  <c r="C1243" i="3" s="1"/>
  <c r="D1243" i="3" s="1"/>
  <c r="S1242" i="3"/>
  <c r="T1242" i="3" s="1"/>
  <c r="T1245" i="3"/>
  <c r="U1240" i="3"/>
  <c r="C1240" i="3"/>
  <c r="D1240" i="3" s="1"/>
  <c r="AH1251" i="3"/>
  <c r="AG1248" i="3"/>
  <c r="AB1246" i="3"/>
  <c r="AC1246" i="3" s="1"/>
  <c r="W1242" i="3"/>
  <c r="X1242" i="3" s="1"/>
  <c r="Z1242" i="3" s="1"/>
  <c r="X1245" i="3"/>
  <c r="Z1245" i="3" s="1"/>
  <c r="I1247" i="3"/>
  <c r="O1247" i="3" s="1"/>
  <c r="A1247" i="3" s="1"/>
  <c r="B1247" i="3" s="1"/>
  <c r="L1245" i="3"/>
  <c r="E1245" i="3" s="1"/>
  <c r="F1245" i="3" s="1"/>
  <c r="V1247" i="3"/>
  <c r="Y1245" i="3"/>
  <c r="AI1245" i="3"/>
  <c r="AC1245" i="3"/>
  <c r="AE1249" i="3"/>
  <c r="AD1246" i="3"/>
  <c r="AE1246" i="3" s="1"/>
  <c r="AF1246" i="3" s="1"/>
  <c r="Q1245" i="3"/>
  <c r="P1242" i="3"/>
  <c r="Q1242" i="3" s="1"/>
  <c r="R1243" i="3"/>
  <c r="G1243" i="3" s="1"/>
  <c r="H1243" i="3" s="1"/>
  <c r="AJ1242" i="3"/>
  <c r="AK1242" i="3" s="1"/>
  <c r="AL1242" i="3" s="1"/>
  <c r="AL1243" i="3"/>
  <c r="AK1245" i="3"/>
  <c r="AA1248" i="3"/>
  <c r="AB1248" i="3" s="1"/>
  <c r="AC1248" i="3" s="1"/>
  <c r="AB1251" i="3"/>
  <c r="R1240" i="3"/>
  <c r="G1240" i="3"/>
  <c r="H1240" i="3" s="1"/>
  <c r="J1250" i="3"/>
  <c r="K1253" i="3"/>
  <c r="L1246" i="3" l="1"/>
  <c r="E1246" i="3"/>
  <c r="F1246" i="3" s="1"/>
  <c r="T1247" i="3"/>
  <c r="U1245" i="3"/>
  <c r="C1245" i="3" s="1"/>
  <c r="D1245" i="3" s="1"/>
  <c r="S1244" i="3"/>
  <c r="T1244" i="3" s="1"/>
  <c r="AG1250" i="3"/>
  <c r="AH1253" i="3"/>
  <c r="C1242" i="3"/>
  <c r="D1242" i="3" s="1"/>
  <c r="U1242" i="3"/>
  <c r="N1251" i="3"/>
  <c r="M1248" i="3"/>
  <c r="N1248" i="3" s="1"/>
  <c r="O1248" i="3" s="1"/>
  <c r="A1248" i="3" s="1"/>
  <c r="B1248" i="3" s="1"/>
  <c r="AH1248" i="3"/>
  <c r="AI1248" i="3" s="1"/>
  <c r="V1249" i="3"/>
  <c r="AF1249" i="3" s="1"/>
  <c r="Y1247" i="3"/>
  <c r="AC1247" i="3"/>
  <c r="AI1247" i="3"/>
  <c r="X1247" i="3"/>
  <c r="W1244" i="3"/>
  <c r="X1244" i="3" s="1"/>
  <c r="Z1244" i="3" s="1"/>
  <c r="I1249" i="3"/>
  <c r="L1247" i="3"/>
  <c r="E1247" i="3" s="1"/>
  <c r="F1247" i="3" s="1"/>
  <c r="AF1247" i="3"/>
  <c r="K1248" i="3"/>
  <c r="AA1250" i="3"/>
  <c r="AB1253" i="3"/>
  <c r="AK1247" i="3"/>
  <c r="AL1245" i="3"/>
  <c r="AJ1244" i="3"/>
  <c r="AK1244" i="3" s="1"/>
  <c r="AL1244" i="3" s="1"/>
  <c r="P1244" i="3"/>
  <c r="Q1244" i="3" s="1"/>
  <c r="Q1247" i="3"/>
  <c r="R1245" i="3"/>
  <c r="G1245" i="3" s="1"/>
  <c r="H1245" i="3" s="1"/>
  <c r="R1242" i="3"/>
  <c r="G1242" i="3"/>
  <c r="H1242" i="3" s="1"/>
  <c r="AD1248" i="3"/>
  <c r="AE1248" i="3" s="1"/>
  <c r="AF1248" i="3" s="1"/>
  <c r="AE1251" i="3"/>
  <c r="K1255" i="3"/>
  <c r="J1252" i="3"/>
  <c r="X1249" i="3" l="1"/>
  <c r="Z1249" i="3" s="1"/>
  <c r="W1246" i="3"/>
  <c r="X1246" i="3" s="1"/>
  <c r="Z1246" i="3" s="1"/>
  <c r="C1244" i="3"/>
  <c r="D1244" i="3" s="1"/>
  <c r="U1244" i="3"/>
  <c r="L1248" i="3"/>
  <c r="E1248" i="3"/>
  <c r="F1248" i="3" s="1"/>
  <c r="I1251" i="3"/>
  <c r="K1252" i="3" s="1"/>
  <c r="L1252" i="3" s="1"/>
  <c r="L1249" i="3"/>
  <c r="E1249" i="3" s="1"/>
  <c r="F1249" i="3" s="1"/>
  <c r="AH1255" i="3"/>
  <c r="AG1252" i="3"/>
  <c r="S1246" i="3"/>
  <c r="T1246" i="3" s="1"/>
  <c r="U1247" i="3"/>
  <c r="C1247" i="3" s="1"/>
  <c r="D1247" i="3" s="1"/>
  <c r="T1249" i="3"/>
  <c r="AH1250" i="3"/>
  <c r="AI1250" i="3" s="1"/>
  <c r="AB1250" i="3"/>
  <c r="AC1250" i="3" s="1"/>
  <c r="Z1247" i="3"/>
  <c r="K1250" i="3"/>
  <c r="O1249" i="3"/>
  <c r="A1249" i="3" s="1"/>
  <c r="B1249" i="3" s="1"/>
  <c r="V1251" i="3"/>
  <c r="AF1251" i="3" s="1"/>
  <c r="Y1249" i="3"/>
  <c r="AI1249" i="3"/>
  <c r="AC1249" i="3"/>
  <c r="M1250" i="3"/>
  <c r="N1250" i="3" s="1"/>
  <c r="O1250" i="3" s="1"/>
  <c r="A1250" i="3" s="1"/>
  <c r="B1250" i="3" s="1"/>
  <c r="N1253" i="3"/>
  <c r="K1257" i="3"/>
  <c r="J1254" i="3"/>
  <c r="AB1255" i="3"/>
  <c r="AA1252" i="3"/>
  <c r="AD1250" i="3"/>
  <c r="AE1250" i="3" s="1"/>
  <c r="AF1250" i="3" s="1"/>
  <c r="AE1253" i="3"/>
  <c r="G1244" i="3"/>
  <c r="H1244" i="3" s="1"/>
  <c r="R1244" i="3"/>
  <c r="P1246" i="3"/>
  <c r="Q1246" i="3" s="1"/>
  <c r="Q1249" i="3"/>
  <c r="R1247" i="3"/>
  <c r="G1247" i="3" s="1"/>
  <c r="H1247" i="3" s="1"/>
  <c r="AK1249" i="3"/>
  <c r="AL1247" i="3"/>
  <c r="AJ1246" i="3"/>
  <c r="AK1246" i="3" s="1"/>
  <c r="AL1246" i="3" s="1"/>
  <c r="AB1252" i="3" l="1"/>
  <c r="AC1252" i="3" s="1"/>
  <c r="O1251" i="3"/>
  <c r="A1251" i="3" s="1"/>
  <c r="B1251" i="3" s="1"/>
  <c r="AH1252" i="3"/>
  <c r="AI1252" i="3" s="1"/>
  <c r="E1250" i="3"/>
  <c r="F1250" i="3" s="1"/>
  <c r="L1250" i="3"/>
  <c r="I1253" i="3"/>
  <c r="L1251" i="3"/>
  <c r="E1251" i="3" s="1"/>
  <c r="F1251" i="3" s="1"/>
  <c r="Y1251" i="3"/>
  <c r="V1253" i="3"/>
  <c r="AI1251" i="3"/>
  <c r="AC1251" i="3"/>
  <c r="AG1254" i="3"/>
  <c r="AH1257" i="3"/>
  <c r="X1251" i="3"/>
  <c r="W1248" i="3"/>
  <c r="X1248" i="3" s="1"/>
  <c r="Z1248" i="3" s="1"/>
  <c r="E1252" i="3"/>
  <c r="F1252" i="3" s="1"/>
  <c r="U1249" i="3"/>
  <c r="C1249" i="3" s="1"/>
  <c r="D1249" i="3" s="1"/>
  <c r="T1251" i="3"/>
  <c r="S1248" i="3"/>
  <c r="T1248" i="3" s="1"/>
  <c r="M1252" i="3"/>
  <c r="N1252" i="3" s="1"/>
  <c r="O1252" i="3" s="1"/>
  <c r="A1252" i="3" s="1"/>
  <c r="B1252" i="3" s="1"/>
  <c r="N1255" i="3"/>
  <c r="C1246" i="3"/>
  <c r="D1246" i="3" s="1"/>
  <c r="U1246" i="3"/>
  <c r="AE1255" i="3"/>
  <c r="AD1252" i="3"/>
  <c r="AE1252" i="3" s="1"/>
  <c r="AF1252" i="3" s="1"/>
  <c r="AB1257" i="3"/>
  <c r="AA1254" i="3"/>
  <c r="AJ1248" i="3"/>
  <c r="AK1248" i="3" s="1"/>
  <c r="AL1248" i="3" s="1"/>
  <c r="AK1251" i="3"/>
  <c r="AL1249" i="3"/>
  <c r="G1246" i="3"/>
  <c r="H1246" i="3" s="1"/>
  <c r="R1246" i="3"/>
  <c r="R1249" i="3"/>
  <c r="G1249" i="3" s="1"/>
  <c r="H1249" i="3" s="1"/>
  <c r="Q1251" i="3"/>
  <c r="P1248" i="3"/>
  <c r="Q1248" i="3" s="1"/>
  <c r="J1256" i="3"/>
  <c r="K1259" i="3"/>
  <c r="Y1253" i="3" l="1"/>
  <c r="V1255" i="3"/>
  <c r="AC1253" i="3"/>
  <c r="AI1253" i="3"/>
  <c r="U1248" i="3"/>
  <c r="C1248" i="3"/>
  <c r="D1248" i="3" s="1"/>
  <c r="I1255" i="3"/>
  <c r="K1256" i="3" s="1"/>
  <c r="L1253" i="3"/>
  <c r="E1253" i="3" s="1"/>
  <c r="F1253" i="3" s="1"/>
  <c r="X1253" i="3"/>
  <c r="Z1253" i="3" s="1"/>
  <c r="W1250" i="3"/>
  <c r="X1250" i="3" s="1"/>
  <c r="Z1250" i="3" s="1"/>
  <c r="AF1253" i="3"/>
  <c r="O1253" i="3"/>
  <c r="A1253" i="3" s="1"/>
  <c r="B1253" i="3" s="1"/>
  <c r="Z1251" i="3"/>
  <c r="M1254" i="3"/>
  <c r="N1254" i="3" s="1"/>
  <c r="O1254" i="3" s="1"/>
  <c r="A1254" i="3" s="1"/>
  <c r="B1254" i="3" s="1"/>
  <c r="N1257" i="3"/>
  <c r="T1253" i="3"/>
  <c r="S1250" i="3"/>
  <c r="T1250" i="3" s="1"/>
  <c r="U1251" i="3"/>
  <c r="C1251" i="3" s="1"/>
  <c r="D1251" i="3" s="1"/>
  <c r="AH1259" i="3"/>
  <c r="AG1256" i="3"/>
  <c r="AH1254" i="3"/>
  <c r="AI1254" i="3" s="1"/>
  <c r="AB1254" i="3"/>
  <c r="AC1254" i="3" s="1"/>
  <c r="K1254" i="3"/>
  <c r="R1248" i="3"/>
  <c r="G1248" i="3"/>
  <c r="H1248" i="3" s="1"/>
  <c r="AE1257" i="3"/>
  <c r="AD1254" i="3"/>
  <c r="AE1254" i="3" s="1"/>
  <c r="AF1254" i="3" s="1"/>
  <c r="AK1253" i="3"/>
  <c r="AL1251" i="3"/>
  <c r="AJ1250" i="3"/>
  <c r="AK1250" i="3" s="1"/>
  <c r="AL1250" i="3" s="1"/>
  <c r="AA1256" i="3"/>
  <c r="AB1259" i="3"/>
  <c r="J1258" i="3"/>
  <c r="K1261" i="3"/>
  <c r="R1251" i="3"/>
  <c r="G1251" i="3" s="1"/>
  <c r="H1251" i="3" s="1"/>
  <c r="Q1253" i="3"/>
  <c r="P1250" i="3"/>
  <c r="Q1250" i="3" s="1"/>
  <c r="L1256" i="3" l="1"/>
  <c r="E1256" i="3"/>
  <c r="F1256" i="3" s="1"/>
  <c r="M1256" i="3"/>
  <c r="N1256" i="3" s="1"/>
  <c r="O1256" i="3" s="1"/>
  <c r="A1256" i="3" s="1"/>
  <c r="B1256" i="3" s="1"/>
  <c r="N1259" i="3"/>
  <c r="V1257" i="3"/>
  <c r="Y1255" i="3"/>
  <c r="AC1255" i="3"/>
  <c r="AI1255" i="3"/>
  <c r="E1254" i="3"/>
  <c r="F1254" i="3" s="1"/>
  <c r="L1254" i="3"/>
  <c r="U1253" i="3"/>
  <c r="C1253" i="3" s="1"/>
  <c r="D1253" i="3" s="1"/>
  <c r="S1252" i="3"/>
  <c r="T1252" i="3" s="1"/>
  <c r="T1255" i="3"/>
  <c r="C1250" i="3"/>
  <c r="D1250" i="3" s="1"/>
  <c r="U1250" i="3"/>
  <c r="I1257" i="3"/>
  <c r="K1258" i="3" s="1"/>
  <c r="L1258" i="3" s="1"/>
  <c r="L1255" i="3"/>
  <c r="E1255" i="3" s="1"/>
  <c r="F1255" i="3" s="1"/>
  <c r="AH1256" i="3"/>
  <c r="AI1256" i="3" s="1"/>
  <c r="AB1256" i="3"/>
  <c r="AC1256" i="3" s="1"/>
  <c r="O1255" i="3"/>
  <c r="A1255" i="3" s="1"/>
  <c r="B1255" i="3" s="1"/>
  <c r="AH1261" i="3"/>
  <c r="AG1258" i="3"/>
  <c r="AH1258" i="3" s="1"/>
  <c r="AI1258" i="3" s="1"/>
  <c r="X1255" i="3"/>
  <c r="Z1255" i="3" s="1"/>
  <c r="W1252" i="3"/>
  <c r="X1252" i="3" s="1"/>
  <c r="Z1252" i="3" s="1"/>
  <c r="AF1255" i="3"/>
  <c r="K1263" i="3"/>
  <c r="J1260" i="3"/>
  <c r="AE1259" i="3"/>
  <c r="AD1256" i="3"/>
  <c r="AE1256" i="3" s="1"/>
  <c r="AF1256" i="3" s="1"/>
  <c r="G1250" i="3"/>
  <c r="H1250" i="3" s="1"/>
  <c r="R1250" i="3"/>
  <c r="AB1261" i="3"/>
  <c r="AA1258" i="3"/>
  <c r="AK1255" i="3"/>
  <c r="AL1253" i="3"/>
  <c r="AJ1252" i="3"/>
  <c r="AK1252" i="3" s="1"/>
  <c r="AL1252" i="3" s="1"/>
  <c r="Q1255" i="3"/>
  <c r="P1252" i="3"/>
  <c r="Q1252" i="3" s="1"/>
  <c r="R1253" i="3"/>
  <c r="G1253" i="3" s="1"/>
  <c r="H1253" i="3" s="1"/>
  <c r="AG1260" i="3" l="1"/>
  <c r="AH1263" i="3"/>
  <c r="M1258" i="3"/>
  <c r="N1258" i="3" s="1"/>
  <c r="O1258" i="3" s="1"/>
  <c r="A1258" i="3" s="1"/>
  <c r="B1258" i="3" s="1"/>
  <c r="N1261" i="3"/>
  <c r="I1259" i="3"/>
  <c r="O1259" i="3" s="1"/>
  <c r="A1259" i="3" s="1"/>
  <c r="B1259" i="3" s="1"/>
  <c r="L1257" i="3"/>
  <c r="E1257" i="3" s="1"/>
  <c r="F1257" i="3" s="1"/>
  <c r="C1252" i="3"/>
  <c r="D1252" i="3" s="1"/>
  <c r="U1252" i="3"/>
  <c r="V1259" i="3"/>
  <c r="Y1257" i="3"/>
  <c r="AI1257" i="3"/>
  <c r="AC1257" i="3"/>
  <c r="W1254" i="3"/>
  <c r="X1254" i="3" s="1"/>
  <c r="Z1254" i="3" s="1"/>
  <c r="X1257" i="3"/>
  <c r="U1255" i="3"/>
  <c r="C1255" i="3" s="1"/>
  <c r="D1255" i="3" s="1"/>
  <c r="S1254" i="3"/>
  <c r="T1254" i="3" s="1"/>
  <c r="T1257" i="3"/>
  <c r="E1258" i="3"/>
  <c r="F1258" i="3" s="1"/>
  <c r="AB1258" i="3"/>
  <c r="AC1258" i="3" s="1"/>
  <c r="AF1257" i="3"/>
  <c r="K1260" i="3"/>
  <c r="L1260" i="3" s="1"/>
  <c r="O1257" i="3"/>
  <c r="A1257" i="3" s="1"/>
  <c r="B1257" i="3" s="1"/>
  <c r="AA1260" i="3"/>
  <c r="AB1263" i="3"/>
  <c r="K1265" i="3"/>
  <c r="J1262" i="3"/>
  <c r="P1254" i="3"/>
  <c r="Q1254" i="3" s="1"/>
  <c r="Q1257" i="3"/>
  <c r="R1255" i="3"/>
  <c r="G1255" i="3" s="1"/>
  <c r="H1255" i="3" s="1"/>
  <c r="AF1259" i="3"/>
  <c r="AE1261" i="3"/>
  <c r="AD1258" i="3"/>
  <c r="AE1258" i="3" s="1"/>
  <c r="AF1258" i="3" s="1"/>
  <c r="G1252" i="3"/>
  <c r="H1252" i="3" s="1"/>
  <c r="R1252" i="3"/>
  <c r="AJ1254" i="3"/>
  <c r="AK1254" i="3" s="1"/>
  <c r="AL1254" i="3" s="1"/>
  <c r="AK1257" i="3"/>
  <c r="AL1255" i="3"/>
  <c r="AB1260" i="3" l="1"/>
  <c r="AC1260" i="3" s="1"/>
  <c r="E1260" i="3"/>
  <c r="F1260" i="3" s="1"/>
  <c r="AH1260" i="3"/>
  <c r="AI1260" i="3" s="1"/>
  <c r="X1259" i="3"/>
  <c r="Z1259" i="3" s="1"/>
  <c r="W1256" i="3"/>
  <c r="X1256" i="3" s="1"/>
  <c r="Z1256" i="3" s="1"/>
  <c r="M1260" i="3"/>
  <c r="N1260" i="3" s="1"/>
  <c r="O1260" i="3" s="1"/>
  <c r="A1260" i="3" s="1"/>
  <c r="B1260" i="3" s="1"/>
  <c r="N1263" i="3"/>
  <c r="U1254" i="3"/>
  <c r="C1254" i="3"/>
  <c r="D1254" i="3" s="1"/>
  <c r="Y1259" i="3"/>
  <c r="V1261" i="3"/>
  <c r="AI1259" i="3"/>
  <c r="AC1259" i="3"/>
  <c r="I1261" i="3"/>
  <c r="K1262" i="3" s="1"/>
  <c r="L1259" i="3"/>
  <c r="E1259" i="3" s="1"/>
  <c r="F1259" i="3" s="1"/>
  <c r="AH1265" i="3"/>
  <c r="AG1262" i="3"/>
  <c r="Z1257" i="3"/>
  <c r="U1257" i="3"/>
  <c r="C1257" i="3" s="1"/>
  <c r="D1257" i="3" s="1"/>
  <c r="S1256" i="3"/>
  <c r="T1256" i="3" s="1"/>
  <c r="T1259" i="3"/>
  <c r="AK1259" i="3"/>
  <c r="AL1257" i="3"/>
  <c r="AJ1256" i="3"/>
  <c r="AK1256" i="3" s="1"/>
  <c r="AL1256" i="3" s="1"/>
  <c r="AD1260" i="3"/>
  <c r="AE1260" i="3" s="1"/>
  <c r="AF1260" i="3" s="1"/>
  <c r="AF1261" i="3"/>
  <c r="AE1263" i="3"/>
  <c r="R1254" i="3"/>
  <c r="G1254" i="3"/>
  <c r="H1254" i="3" s="1"/>
  <c r="AA1262" i="3"/>
  <c r="AB1262" i="3" s="1"/>
  <c r="AC1262" i="3" s="1"/>
  <c r="AB1265" i="3"/>
  <c r="R1257" i="3"/>
  <c r="G1257" i="3" s="1"/>
  <c r="H1257" i="3" s="1"/>
  <c r="Q1259" i="3"/>
  <c r="P1256" i="3"/>
  <c r="Q1256" i="3" s="1"/>
  <c r="K1267" i="3"/>
  <c r="J1264" i="3"/>
  <c r="E1262" i="3" l="1"/>
  <c r="F1262" i="3" s="1"/>
  <c r="L1262" i="3"/>
  <c r="AH1262" i="3"/>
  <c r="AI1262" i="3" s="1"/>
  <c r="AH1267" i="3"/>
  <c r="AG1264" i="3"/>
  <c r="U1259" i="3"/>
  <c r="C1259" i="3" s="1"/>
  <c r="D1259" i="3" s="1"/>
  <c r="S1258" i="3"/>
  <c r="T1258" i="3" s="1"/>
  <c r="T1261" i="3"/>
  <c r="I1263" i="3"/>
  <c r="L1261" i="3"/>
  <c r="E1261" i="3" s="1"/>
  <c r="F1261" i="3" s="1"/>
  <c r="V1263" i="3"/>
  <c r="Y1261" i="3"/>
  <c r="AC1261" i="3"/>
  <c r="AI1261" i="3"/>
  <c r="W1258" i="3"/>
  <c r="X1258" i="3" s="1"/>
  <c r="Z1258" i="3" s="1"/>
  <c r="X1261" i="3"/>
  <c r="Z1261" i="3" s="1"/>
  <c r="O1261" i="3"/>
  <c r="A1261" i="3" s="1"/>
  <c r="B1261" i="3" s="1"/>
  <c r="U1256" i="3"/>
  <c r="C1256" i="3"/>
  <c r="D1256" i="3" s="1"/>
  <c r="N1265" i="3"/>
  <c r="M1262" i="3"/>
  <c r="N1262" i="3" s="1"/>
  <c r="O1262" i="3" s="1"/>
  <c r="A1262" i="3" s="1"/>
  <c r="B1262" i="3" s="1"/>
  <c r="Q1261" i="3"/>
  <c r="P1258" i="3"/>
  <c r="Q1258" i="3" s="1"/>
  <c r="R1259" i="3"/>
  <c r="G1259" i="3" s="1"/>
  <c r="H1259" i="3" s="1"/>
  <c r="AK1261" i="3"/>
  <c r="AL1259" i="3"/>
  <c r="AJ1258" i="3"/>
  <c r="AK1258" i="3" s="1"/>
  <c r="AL1258" i="3" s="1"/>
  <c r="J1266" i="3"/>
  <c r="K1269" i="3"/>
  <c r="G1256" i="3"/>
  <c r="H1256" i="3" s="1"/>
  <c r="R1256" i="3"/>
  <c r="AB1267" i="3"/>
  <c r="AA1264" i="3"/>
  <c r="AE1265" i="3"/>
  <c r="AF1263" i="3"/>
  <c r="AD1262" i="3"/>
  <c r="AE1262" i="3" s="1"/>
  <c r="AF1262" i="3" s="1"/>
  <c r="AB1264" i="3" l="1"/>
  <c r="AC1264" i="3" s="1"/>
  <c r="AH1264" i="3"/>
  <c r="AI1264" i="3" s="1"/>
  <c r="S1260" i="3"/>
  <c r="T1260" i="3" s="1"/>
  <c r="U1261" i="3"/>
  <c r="C1261" i="3" s="1"/>
  <c r="D1261" i="3" s="1"/>
  <c r="T1263" i="3"/>
  <c r="N1267" i="3"/>
  <c r="M1264" i="3"/>
  <c r="N1264" i="3" s="1"/>
  <c r="O1264" i="3" s="1"/>
  <c r="A1264" i="3" s="1"/>
  <c r="B1264" i="3" s="1"/>
  <c r="Y1263" i="3"/>
  <c r="V1265" i="3"/>
  <c r="AF1265" i="3" s="1"/>
  <c r="AI1263" i="3"/>
  <c r="AC1263" i="3"/>
  <c r="U1258" i="3"/>
  <c r="C1258" i="3"/>
  <c r="D1258" i="3" s="1"/>
  <c r="AH1269" i="3"/>
  <c r="AG1266" i="3"/>
  <c r="W1260" i="3"/>
  <c r="X1260" i="3" s="1"/>
  <c r="Z1260" i="3" s="1"/>
  <c r="X1263" i="3"/>
  <c r="I1265" i="3"/>
  <c r="L1263" i="3"/>
  <c r="E1263" i="3" s="1"/>
  <c r="F1263" i="3" s="1"/>
  <c r="O1263" i="3"/>
  <c r="A1263" i="3" s="1"/>
  <c r="B1263" i="3" s="1"/>
  <c r="K1264" i="3"/>
  <c r="AE1267" i="3"/>
  <c r="AD1264" i="3"/>
  <c r="AE1264" i="3" s="1"/>
  <c r="AF1264" i="3" s="1"/>
  <c r="Q1263" i="3"/>
  <c r="P1260" i="3"/>
  <c r="Q1260" i="3" s="1"/>
  <c r="R1261" i="3"/>
  <c r="G1261" i="3" s="1"/>
  <c r="H1261" i="3" s="1"/>
  <c r="AB1269" i="3"/>
  <c r="AA1266" i="3"/>
  <c r="J1268" i="3"/>
  <c r="K1271" i="3"/>
  <c r="AK1263" i="3"/>
  <c r="AJ1260" i="3"/>
  <c r="AK1260" i="3" s="1"/>
  <c r="AL1260" i="3" s="1"/>
  <c r="AL1261" i="3"/>
  <c r="G1258" i="3"/>
  <c r="H1258" i="3" s="1"/>
  <c r="R1258" i="3"/>
  <c r="AH1266" i="3" l="1"/>
  <c r="AI1266" i="3" s="1"/>
  <c r="AB1266" i="3"/>
  <c r="AC1266" i="3" s="1"/>
  <c r="L1264" i="3"/>
  <c r="E1264" i="3"/>
  <c r="F1264" i="3" s="1"/>
  <c r="X1265" i="3"/>
  <c r="W1262" i="3"/>
  <c r="X1262" i="3" s="1"/>
  <c r="Z1262" i="3" s="1"/>
  <c r="T1265" i="3"/>
  <c r="U1263" i="3"/>
  <c r="C1263" i="3" s="1"/>
  <c r="D1263" i="3" s="1"/>
  <c r="S1262" i="3"/>
  <c r="T1262" i="3" s="1"/>
  <c r="I1267" i="3"/>
  <c r="K1268" i="3" s="1"/>
  <c r="L1268" i="3" s="1"/>
  <c r="L1265" i="3"/>
  <c r="E1265" i="3" s="1"/>
  <c r="F1265" i="3" s="1"/>
  <c r="V1267" i="3"/>
  <c r="AF1267" i="3" s="1"/>
  <c r="Y1265" i="3"/>
  <c r="AI1265" i="3"/>
  <c r="AC1265" i="3"/>
  <c r="N1269" i="3"/>
  <c r="M1266" i="3"/>
  <c r="N1266" i="3" s="1"/>
  <c r="O1266" i="3" s="1"/>
  <c r="A1266" i="3" s="1"/>
  <c r="B1266" i="3" s="1"/>
  <c r="U1260" i="3"/>
  <c r="C1260" i="3"/>
  <c r="D1260" i="3" s="1"/>
  <c r="K1266" i="3"/>
  <c r="Z1263" i="3"/>
  <c r="O1265" i="3"/>
  <c r="A1265" i="3" s="1"/>
  <c r="B1265" i="3" s="1"/>
  <c r="AH1271" i="3"/>
  <c r="AG1268" i="3"/>
  <c r="R1260" i="3"/>
  <c r="G1260" i="3"/>
  <c r="H1260" i="3" s="1"/>
  <c r="AK1265" i="3"/>
  <c r="AL1263" i="3"/>
  <c r="AJ1262" i="3"/>
  <c r="AK1262" i="3" s="1"/>
  <c r="AL1262" i="3" s="1"/>
  <c r="R1263" i="3"/>
  <c r="G1263" i="3" s="1"/>
  <c r="H1263" i="3" s="1"/>
  <c r="Q1265" i="3"/>
  <c r="P1262" i="3"/>
  <c r="Q1262" i="3" s="1"/>
  <c r="AD1266" i="3"/>
  <c r="AE1266" i="3" s="1"/>
  <c r="AF1266" i="3" s="1"/>
  <c r="AE1269" i="3"/>
  <c r="K1273" i="3"/>
  <c r="J1270" i="3"/>
  <c r="AB1271" i="3"/>
  <c r="AA1268" i="3"/>
  <c r="AH1268" i="3" l="1"/>
  <c r="AI1268" i="3" s="1"/>
  <c r="E1268" i="3"/>
  <c r="F1268" i="3" s="1"/>
  <c r="N1271" i="3"/>
  <c r="M1268" i="3"/>
  <c r="N1268" i="3" s="1"/>
  <c r="O1268" i="3" s="1"/>
  <c r="A1268" i="3" s="1"/>
  <c r="B1268" i="3" s="1"/>
  <c r="W1264" i="3"/>
  <c r="X1264" i="3" s="1"/>
  <c r="Z1264" i="3" s="1"/>
  <c r="X1267" i="3"/>
  <c r="I1269" i="3"/>
  <c r="O1269" i="3" s="1"/>
  <c r="A1269" i="3" s="1"/>
  <c r="B1269" i="3" s="1"/>
  <c r="L1267" i="3"/>
  <c r="E1267" i="3" s="1"/>
  <c r="F1267" i="3" s="1"/>
  <c r="AH1273" i="3"/>
  <c r="AG1270" i="3"/>
  <c r="L1266" i="3"/>
  <c r="E1266" i="3"/>
  <c r="F1266" i="3" s="1"/>
  <c r="U1265" i="3"/>
  <c r="C1265" i="3" s="1"/>
  <c r="D1265" i="3" s="1"/>
  <c r="T1267" i="3"/>
  <c r="S1264" i="3"/>
  <c r="T1264" i="3" s="1"/>
  <c r="AB1268" i="3"/>
  <c r="AC1268" i="3" s="1"/>
  <c r="K1270" i="3"/>
  <c r="E1270" i="3" s="1"/>
  <c r="F1270" i="3" s="1"/>
  <c r="O1267" i="3"/>
  <c r="A1267" i="3" s="1"/>
  <c r="B1267" i="3" s="1"/>
  <c r="Z1265" i="3"/>
  <c r="V1269" i="3"/>
  <c r="AF1269" i="3" s="1"/>
  <c r="Y1267" i="3"/>
  <c r="AC1267" i="3"/>
  <c r="AI1267" i="3"/>
  <c r="U1262" i="3"/>
  <c r="C1262" i="3"/>
  <c r="D1262" i="3" s="1"/>
  <c r="AE1271" i="3"/>
  <c r="AD1268" i="3"/>
  <c r="AE1268" i="3" s="1"/>
  <c r="AF1268" i="3" s="1"/>
  <c r="R1265" i="3"/>
  <c r="G1265" i="3" s="1"/>
  <c r="H1265" i="3" s="1"/>
  <c r="Q1267" i="3"/>
  <c r="P1264" i="3"/>
  <c r="Q1264" i="3" s="1"/>
  <c r="AL1265" i="3"/>
  <c r="AK1267" i="3"/>
  <c r="AJ1264" i="3"/>
  <c r="AK1264" i="3" s="1"/>
  <c r="AL1264" i="3" s="1"/>
  <c r="K1275" i="3"/>
  <c r="J1272" i="3"/>
  <c r="G1262" i="3"/>
  <c r="H1262" i="3" s="1"/>
  <c r="R1262" i="3"/>
  <c r="AA1270" i="3"/>
  <c r="AB1273" i="3"/>
  <c r="AB1270" i="3" l="1"/>
  <c r="AC1270" i="3" s="1"/>
  <c r="AH1270" i="3"/>
  <c r="AI1270" i="3" s="1"/>
  <c r="I1271" i="3"/>
  <c r="L1269" i="3"/>
  <c r="E1269" i="3" s="1"/>
  <c r="F1269" i="3" s="1"/>
  <c r="N1273" i="3"/>
  <c r="M1270" i="3"/>
  <c r="N1270" i="3" s="1"/>
  <c r="O1270" i="3" s="1"/>
  <c r="A1270" i="3" s="1"/>
  <c r="B1270" i="3" s="1"/>
  <c r="O1271" i="3"/>
  <c r="A1271" i="3" s="1"/>
  <c r="B1271" i="3" s="1"/>
  <c r="C1264" i="3"/>
  <c r="D1264" i="3" s="1"/>
  <c r="U1264" i="3"/>
  <c r="L1270" i="3"/>
  <c r="AH1275" i="3"/>
  <c r="AG1272" i="3"/>
  <c r="X1269" i="3"/>
  <c r="W1266" i="3"/>
  <c r="X1266" i="3" s="1"/>
  <c r="Z1266" i="3" s="1"/>
  <c r="S1266" i="3"/>
  <c r="T1266" i="3" s="1"/>
  <c r="T1269" i="3"/>
  <c r="U1267" i="3"/>
  <c r="C1267" i="3" s="1"/>
  <c r="D1267" i="3" s="1"/>
  <c r="V1271" i="3"/>
  <c r="AF1271" i="3" s="1"/>
  <c r="Y1269" i="3"/>
  <c r="AC1269" i="3"/>
  <c r="Z1269" i="3"/>
  <c r="AI1269" i="3"/>
  <c r="K1272" i="3"/>
  <c r="L1272" i="3" s="1"/>
  <c r="Z1267" i="3"/>
  <c r="K1277" i="3"/>
  <c r="J1274" i="3"/>
  <c r="R1267" i="3"/>
  <c r="G1267" i="3" s="1"/>
  <c r="H1267" i="3" s="1"/>
  <c r="Q1269" i="3"/>
  <c r="P1266" i="3"/>
  <c r="Q1266" i="3" s="1"/>
  <c r="AE1273" i="3"/>
  <c r="AD1270" i="3"/>
  <c r="AE1270" i="3" s="1"/>
  <c r="AF1270" i="3" s="1"/>
  <c r="AB1275" i="3"/>
  <c r="AA1272" i="3"/>
  <c r="R1264" i="3"/>
  <c r="G1264" i="3"/>
  <c r="H1264" i="3" s="1"/>
  <c r="AJ1266" i="3"/>
  <c r="AK1266" i="3" s="1"/>
  <c r="AL1266" i="3" s="1"/>
  <c r="AK1269" i="3"/>
  <c r="AL1267" i="3"/>
  <c r="AB1272" i="3" l="1"/>
  <c r="AC1272" i="3" s="1"/>
  <c r="AH1272" i="3"/>
  <c r="AI1272" i="3" s="1"/>
  <c r="AG1274" i="3"/>
  <c r="AH1277" i="3"/>
  <c r="N1275" i="3"/>
  <c r="M1272" i="3"/>
  <c r="N1272" i="3" s="1"/>
  <c r="O1272" i="3" s="1"/>
  <c r="A1272" i="3" s="1"/>
  <c r="B1272" i="3" s="1"/>
  <c r="X1271" i="3"/>
  <c r="W1268" i="3"/>
  <c r="X1268" i="3" s="1"/>
  <c r="Z1268" i="3" s="1"/>
  <c r="Y1271" i="3"/>
  <c r="V1273" i="3"/>
  <c r="AF1273" i="3" s="1"/>
  <c r="AI1271" i="3"/>
  <c r="AC1271" i="3"/>
  <c r="I1273" i="3"/>
  <c r="O1273" i="3" s="1"/>
  <c r="A1273" i="3" s="1"/>
  <c r="B1273" i="3" s="1"/>
  <c r="L1271" i="3"/>
  <c r="E1271" i="3" s="1"/>
  <c r="F1271" i="3" s="1"/>
  <c r="E1272" i="3"/>
  <c r="F1272" i="3" s="1"/>
  <c r="C1266" i="3"/>
  <c r="D1266" i="3" s="1"/>
  <c r="U1266" i="3"/>
  <c r="U1269" i="3"/>
  <c r="C1269" i="3" s="1"/>
  <c r="D1269" i="3" s="1"/>
  <c r="S1268" i="3"/>
  <c r="T1268" i="3" s="1"/>
  <c r="T1271" i="3"/>
  <c r="AK1271" i="3"/>
  <c r="AL1269" i="3"/>
  <c r="AJ1268" i="3"/>
  <c r="AK1268" i="3" s="1"/>
  <c r="AL1268" i="3" s="1"/>
  <c r="AD1272" i="3"/>
  <c r="AE1272" i="3" s="1"/>
  <c r="AF1272" i="3" s="1"/>
  <c r="AE1275" i="3"/>
  <c r="AB1277" i="3"/>
  <c r="AA1274" i="3"/>
  <c r="R1269" i="3"/>
  <c r="G1269" i="3" s="1"/>
  <c r="H1269" i="3" s="1"/>
  <c r="P1268" i="3"/>
  <c r="Q1268" i="3" s="1"/>
  <c r="Q1271" i="3"/>
  <c r="J1276" i="3"/>
  <c r="K1279" i="3"/>
  <c r="G1266" i="3"/>
  <c r="H1266" i="3" s="1"/>
  <c r="R1266" i="3"/>
  <c r="S1270" i="3" l="1"/>
  <c r="T1270" i="3" s="1"/>
  <c r="T1273" i="3"/>
  <c r="U1271" i="3"/>
  <c r="C1271" i="3" s="1"/>
  <c r="D1271" i="3" s="1"/>
  <c r="X1273" i="3"/>
  <c r="W1270" i="3"/>
  <c r="X1270" i="3" s="1"/>
  <c r="Z1270" i="3" s="1"/>
  <c r="U1268" i="3"/>
  <c r="C1268" i="3"/>
  <c r="D1268" i="3" s="1"/>
  <c r="N1277" i="3"/>
  <c r="M1274" i="3"/>
  <c r="N1274" i="3" s="1"/>
  <c r="O1274" i="3" s="1"/>
  <c r="A1274" i="3" s="1"/>
  <c r="B1274" i="3" s="1"/>
  <c r="AH1274" i="3"/>
  <c r="AI1274" i="3" s="1"/>
  <c r="K1274" i="3"/>
  <c r="Z1271" i="3"/>
  <c r="AB1274" i="3"/>
  <c r="AC1274" i="3" s="1"/>
  <c r="I1275" i="3"/>
  <c r="L1273" i="3"/>
  <c r="E1273" i="3" s="1"/>
  <c r="F1273" i="3" s="1"/>
  <c r="Y1273" i="3"/>
  <c r="V1275" i="3"/>
  <c r="AC1273" i="3"/>
  <c r="AI1273" i="3"/>
  <c r="AG1276" i="3"/>
  <c r="AH1279" i="3"/>
  <c r="AJ1270" i="3"/>
  <c r="AK1270" i="3" s="1"/>
  <c r="AL1270" i="3" s="1"/>
  <c r="AL1271" i="3"/>
  <c r="AK1273" i="3"/>
  <c r="K1281" i="3"/>
  <c r="J1278" i="3"/>
  <c r="AA1276" i="3"/>
  <c r="AB1279" i="3"/>
  <c r="AF1275" i="3"/>
  <c r="AE1277" i="3"/>
  <c r="AD1274" i="3"/>
  <c r="AE1274" i="3" s="1"/>
  <c r="AF1274" i="3" s="1"/>
  <c r="R1268" i="3"/>
  <c r="G1268" i="3"/>
  <c r="H1268" i="3" s="1"/>
  <c r="R1271" i="3"/>
  <c r="G1271" i="3" s="1"/>
  <c r="H1271" i="3" s="1"/>
  <c r="Q1273" i="3"/>
  <c r="P1270" i="3"/>
  <c r="Q1270" i="3" s="1"/>
  <c r="AB1276" i="3" l="1"/>
  <c r="AC1276" i="3" s="1"/>
  <c r="U1273" i="3"/>
  <c r="C1273" i="3" s="1"/>
  <c r="D1273" i="3" s="1"/>
  <c r="S1272" i="3"/>
  <c r="T1272" i="3" s="1"/>
  <c r="T1275" i="3"/>
  <c r="V1277" i="3"/>
  <c r="AF1277" i="3" s="1"/>
  <c r="Y1275" i="3"/>
  <c r="AC1275" i="3"/>
  <c r="AI1275" i="3"/>
  <c r="I1277" i="3"/>
  <c r="O1277" i="3" s="1"/>
  <c r="A1277" i="3" s="1"/>
  <c r="B1277" i="3" s="1"/>
  <c r="L1275" i="3"/>
  <c r="E1275" i="3" s="1"/>
  <c r="F1275" i="3" s="1"/>
  <c r="X1275" i="3"/>
  <c r="W1272" i="3"/>
  <c r="X1272" i="3" s="1"/>
  <c r="Z1272" i="3" s="1"/>
  <c r="AH1281" i="3"/>
  <c r="AG1278" i="3"/>
  <c r="E1274" i="3"/>
  <c r="F1274" i="3" s="1"/>
  <c r="L1274" i="3"/>
  <c r="M1276" i="3"/>
  <c r="N1276" i="3" s="1"/>
  <c r="O1276" i="3" s="1"/>
  <c r="A1276" i="3" s="1"/>
  <c r="B1276" i="3" s="1"/>
  <c r="N1279" i="3"/>
  <c r="C1270" i="3"/>
  <c r="D1270" i="3" s="1"/>
  <c r="U1270" i="3"/>
  <c r="AH1276" i="3"/>
  <c r="AI1276" i="3" s="1"/>
  <c r="K1276" i="3"/>
  <c r="O1275" i="3"/>
  <c r="A1275" i="3" s="1"/>
  <c r="B1275" i="3" s="1"/>
  <c r="Z1273" i="3"/>
  <c r="AE1279" i="3"/>
  <c r="AD1276" i="3"/>
  <c r="AE1276" i="3" s="1"/>
  <c r="AF1276" i="3" s="1"/>
  <c r="AB1281" i="3"/>
  <c r="AA1278" i="3"/>
  <c r="AB1278" i="3" s="1"/>
  <c r="AC1278" i="3" s="1"/>
  <c r="J1280" i="3"/>
  <c r="K1283" i="3"/>
  <c r="AK1275" i="3"/>
  <c r="AJ1272" i="3"/>
  <c r="AK1272" i="3" s="1"/>
  <c r="AL1272" i="3" s="1"/>
  <c r="AL1273" i="3"/>
  <c r="Q1275" i="3"/>
  <c r="P1272" i="3"/>
  <c r="Q1272" i="3" s="1"/>
  <c r="R1273" i="3"/>
  <c r="G1273" i="3" s="1"/>
  <c r="H1273" i="3" s="1"/>
  <c r="G1270" i="3"/>
  <c r="H1270" i="3" s="1"/>
  <c r="R1270" i="3"/>
  <c r="AH1278" i="3" l="1"/>
  <c r="AI1278" i="3" s="1"/>
  <c r="AG1280" i="3"/>
  <c r="AH1283" i="3"/>
  <c r="C1272" i="3"/>
  <c r="D1272" i="3" s="1"/>
  <c r="U1272" i="3"/>
  <c r="W1274" i="3"/>
  <c r="X1274" i="3" s="1"/>
  <c r="Z1274" i="3" s="1"/>
  <c r="X1277" i="3"/>
  <c r="T1277" i="3"/>
  <c r="U1275" i="3"/>
  <c r="C1275" i="3" s="1"/>
  <c r="D1275" i="3" s="1"/>
  <c r="S1274" i="3"/>
  <c r="T1274" i="3" s="1"/>
  <c r="K1278" i="3"/>
  <c r="E1276" i="3"/>
  <c r="F1276" i="3" s="1"/>
  <c r="L1276" i="3"/>
  <c r="I1279" i="3"/>
  <c r="L1277" i="3"/>
  <c r="E1277" i="3" s="1"/>
  <c r="F1277" i="3" s="1"/>
  <c r="M1278" i="3"/>
  <c r="N1278" i="3" s="1"/>
  <c r="O1278" i="3" s="1"/>
  <c r="A1278" i="3" s="1"/>
  <c r="B1278" i="3" s="1"/>
  <c r="N1281" i="3"/>
  <c r="V1279" i="3"/>
  <c r="AF1279" i="3" s="1"/>
  <c r="Y1277" i="3"/>
  <c r="AC1277" i="3"/>
  <c r="AI1277" i="3"/>
  <c r="Z1277" i="3"/>
  <c r="Z1275" i="3"/>
  <c r="K1285" i="3"/>
  <c r="J1282" i="3"/>
  <c r="AB1283" i="3"/>
  <c r="AA1280" i="3"/>
  <c r="AD1278" i="3"/>
  <c r="AE1278" i="3" s="1"/>
  <c r="AF1278" i="3" s="1"/>
  <c r="AE1281" i="3"/>
  <c r="G1272" i="3"/>
  <c r="H1272" i="3" s="1"/>
  <c r="R1272" i="3"/>
  <c r="R1275" i="3"/>
  <c r="G1275" i="3" s="1"/>
  <c r="H1275" i="3" s="1"/>
  <c r="Q1277" i="3"/>
  <c r="P1274" i="3"/>
  <c r="Q1274" i="3" s="1"/>
  <c r="AJ1274" i="3"/>
  <c r="AK1274" i="3" s="1"/>
  <c r="AL1274" i="3" s="1"/>
  <c r="AL1275" i="3"/>
  <c r="AK1277" i="3"/>
  <c r="M1280" i="3" l="1"/>
  <c r="N1280" i="3" s="1"/>
  <c r="O1280" i="3" s="1"/>
  <c r="A1280" i="3" s="1"/>
  <c r="B1280" i="3" s="1"/>
  <c r="N1283" i="3"/>
  <c r="I1281" i="3"/>
  <c r="O1281" i="3" s="1"/>
  <c r="A1281" i="3" s="1"/>
  <c r="B1281" i="3" s="1"/>
  <c r="L1279" i="3"/>
  <c r="E1279" i="3" s="1"/>
  <c r="F1279" i="3" s="1"/>
  <c r="U1274" i="3"/>
  <c r="C1274" i="3"/>
  <c r="D1274" i="3" s="1"/>
  <c r="X1279" i="3"/>
  <c r="Z1279" i="3" s="1"/>
  <c r="W1276" i="3"/>
  <c r="X1276" i="3" s="1"/>
  <c r="Z1276" i="3" s="1"/>
  <c r="K1282" i="3"/>
  <c r="L1282" i="3" s="1"/>
  <c r="O1279" i="3"/>
  <c r="A1279" i="3" s="1"/>
  <c r="B1279" i="3" s="1"/>
  <c r="AB1280" i="3"/>
  <c r="AC1280" i="3" s="1"/>
  <c r="AH1280" i="3"/>
  <c r="AI1280" i="3" s="1"/>
  <c r="AH1285" i="3"/>
  <c r="AG1282" i="3"/>
  <c r="Y1279" i="3"/>
  <c r="V1281" i="3"/>
  <c r="AI1279" i="3"/>
  <c r="AC1279" i="3"/>
  <c r="L1278" i="3"/>
  <c r="E1278" i="3"/>
  <c r="F1278" i="3" s="1"/>
  <c r="S1276" i="3"/>
  <c r="T1276" i="3" s="1"/>
  <c r="U1277" i="3"/>
  <c r="C1277" i="3" s="1"/>
  <c r="D1277" i="3" s="1"/>
  <c r="T1279" i="3"/>
  <c r="K1280" i="3"/>
  <c r="G1274" i="3"/>
  <c r="H1274" i="3" s="1"/>
  <c r="R1274" i="3"/>
  <c r="AD1280" i="3"/>
  <c r="AE1280" i="3" s="1"/>
  <c r="AF1280" i="3" s="1"/>
  <c r="AE1283" i="3"/>
  <c r="AL1277" i="3"/>
  <c r="AJ1276" i="3"/>
  <c r="AK1276" i="3" s="1"/>
  <c r="AL1276" i="3" s="1"/>
  <c r="AK1279" i="3"/>
  <c r="E1282" i="3"/>
  <c r="F1282" i="3" s="1"/>
  <c r="AB1285" i="3"/>
  <c r="AA1282" i="3"/>
  <c r="Q1279" i="3"/>
  <c r="P1276" i="3"/>
  <c r="Q1276" i="3" s="1"/>
  <c r="R1277" i="3"/>
  <c r="G1277" i="3" s="1"/>
  <c r="H1277" i="3" s="1"/>
  <c r="K1287" i="3"/>
  <c r="J1284" i="3"/>
  <c r="AB1282" i="3" l="1"/>
  <c r="AC1282" i="3" s="1"/>
  <c r="Y1281" i="3"/>
  <c r="V1283" i="3"/>
  <c r="AI1281" i="3"/>
  <c r="AC1281" i="3"/>
  <c r="AG1284" i="3"/>
  <c r="AH1287" i="3"/>
  <c r="M1282" i="3"/>
  <c r="N1282" i="3" s="1"/>
  <c r="O1282" i="3" s="1"/>
  <c r="A1282" i="3" s="1"/>
  <c r="B1282" i="3" s="1"/>
  <c r="N1285" i="3"/>
  <c r="L1280" i="3"/>
  <c r="E1280" i="3"/>
  <c r="F1280" i="3" s="1"/>
  <c r="T1281" i="3"/>
  <c r="S1278" i="3"/>
  <c r="T1278" i="3" s="1"/>
  <c r="U1279" i="3"/>
  <c r="C1279" i="3" s="1"/>
  <c r="D1279" i="3" s="1"/>
  <c r="C1276" i="3"/>
  <c r="D1276" i="3" s="1"/>
  <c r="U1276" i="3"/>
  <c r="W1278" i="3"/>
  <c r="X1278" i="3" s="1"/>
  <c r="Z1278" i="3" s="1"/>
  <c r="X1281" i="3"/>
  <c r="Z1281" i="3" s="1"/>
  <c r="I1283" i="3"/>
  <c r="O1283" i="3" s="1"/>
  <c r="A1283" i="3" s="1"/>
  <c r="B1283" i="3" s="1"/>
  <c r="L1281" i="3"/>
  <c r="E1281" i="3" s="1"/>
  <c r="F1281" i="3" s="1"/>
  <c r="AF1281" i="3"/>
  <c r="AH1282" i="3"/>
  <c r="AI1282" i="3" s="1"/>
  <c r="AE1285" i="3"/>
  <c r="AD1282" i="3"/>
  <c r="AE1282" i="3" s="1"/>
  <c r="AF1282" i="3" s="1"/>
  <c r="AB1287" i="3"/>
  <c r="AA1284" i="3"/>
  <c r="J1286" i="3"/>
  <c r="K1289" i="3"/>
  <c r="R1279" i="3"/>
  <c r="G1279" i="3" s="1"/>
  <c r="H1279" i="3" s="1"/>
  <c r="P1278" i="3"/>
  <c r="Q1278" i="3" s="1"/>
  <c r="Q1281" i="3"/>
  <c r="AK1281" i="3"/>
  <c r="AL1279" i="3"/>
  <c r="AJ1278" i="3"/>
  <c r="AK1278" i="3" s="1"/>
  <c r="AL1278" i="3" s="1"/>
  <c r="R1276" i="3"/>
  <c r="G1276" i="3"/>
  <c r="H1276" i="3" s="1"/>
  <c r="K1284" i="3" l="1"/>
  <c r="L1284" i="3" s="1"/>
  <c r="N1287" i="3"/>
  <c r="M1284" i="3"/>
  <c r="N1284" i="3" s="1"/>
  <c r="O1284" i="3" s="1"/>
  <c r="A1284" i="3" s="1"/>
  <c r="B1284" i="3" s="1"/>
  <c r="V1285" i="3"/>
  <c r="Y1283" i="3"/>
  <c r="AC1283" i="3"/>
  <c r="AI1283" i="3"/>
  <c r="C1278" i="3"/>
  <c r="D1278" i="3" s="1"/>
  <c r="U1278" i="3"/>
  <c r="I1285" i="3"/>
  <c r="O1285" i="3" s="1"/>
  <c r="A1285" i="3" s="1"/>
  <c r="B1285" i="3" s="1"/>
  <c r="L1283" i="3"/>
  <c r="E1283" i="3" s="1"/>
  <c r="F1283" i="3" s="1"/>
  <c r="AF1283" i="3"/>
  <c r="AH1284" i="3"/>
  <c r="AI1284" i="3" s="1"/>
  <c r="K1286" i="3"/>
  <c r="L1286" i="3" s="1"/>
  <c r="S1280" i="3"/>
  <c r="T1280" i="3" s="1"/>
  <c r="U1281" i="3"/>
  <c r="C1281" i="3" s="1"/>
  <c r="D1281" i="3" s="1"/>
  <c r="T1283" i="3"/>
  <c r="X1283" i="3"/>
  <c r="W1280" i="3"/>
  <c r="X1280" i="3" s="1"/>
  <c r="Z1280" i="3" s="1"/>
  <c r="AG1286" i="3"/>
  <c r="AH1286" i="3" s="1"/>
  <c r="AI1286" i="3" s="1"/>
  <c r="AH1289" i="3"/>
  <c r="AB1284" i="3"/>
  <c r="AC1284" i="3" s="1"/>
  <c r="J1288" i="3"/>
  <c r="K1291" i="3"/>
  <c r="AD1284" i="3"/>
  <c r="AE1284" i="3" s="1"/>
  <c r="AF1284" i="3" s="1"/>
  <c r="AE1287" i="3"/>
  <c r="AL1281" i="3"/>
  <c r="AK1283" i="3"/>
  <c r="AJ1280" i="3"/>
  <c r="AK1280" i="3" s="1"/>
  <c r="AL1280" i="3" s="1"/>
  <c r="AB1289" i="3"/>
  <c r="AA1286" i="3"/>
  <c r="P1280" i="3"/>
  <c r="Q1280" i="3" s="1"/>
  <c r="Q1283" i="3"/>
  <c r="R1281" i="3"/>
  <c r="G1281" i="3" s="1"/>
  <c r="H1281" i="3" s="1"/>
  <c r="R1278" i="3"/>
  <c r="G1278" i="3"/>
  <c r="H1278" i="3" s="1"/>
  <c r="E1286" i="3"/>
  <c r="F1286" i="3" s="1"/>
  <c r="E1284" i="3" l="1"/>
  <c r="F1284" i="3" s="1"/>
  <c r="AB1286" i="3"/>
  <c r="AC1286" i="3" s="1"/>
  <c r="S1282" i="3"/>
  <c r="T1282" i="3" s="1"/>
  <c r="T1285" i="3"/>
  <c r="U1283" i="3"/>
  <c r="C1283" i="3" s="1"/>
  <c r="D1283" i="3" s="1"/>
  <c r="AH1291" i="3"/>
  <c r="AG1288" i="3"/>
  <c r="W1282" i="3"/>
  <c r="X1282" i="3" s="1"/>
  <c r="Z1282" i="3" s="1"/>
  <c r="X1285" i="3"/>
  <c r="Z1285" i="3" s="1"/>
  <c r="I1287" i="3"/>
  <c r="K1288" i="3" s="1"/>
  <c r="L1285" i="3"/>
  <c r="E1285" i="3" s="1"/>
  <c r="F1285" i="3" s="1"/>
  <c r="C1280" i="3"/>
  <c r="D1280" i="3" s="1"/>
  <c r="U1280" i="3"/>
  <c r="V1287" i="3"/>
  <c r="Y1285" i="3"/>
  <c r="AC1285" i="3"/>
  <c r="AI1285" i="3"/>
  <c r="M1286" i="3"/>
  <c r="N1286" i="3" s="1"/>
  <c r="O1286" i="3" s="1"/>
  <c r="A1286" i="3" s="1"/>
  <c r="B1286" i="3" s="1"/>
  <c r="N1289" i="3"/>
  <c r="Z1283" i="3"/>
  <c r="AF1285" i="3"/>
  <c r="R1280" i="3"/>
  <c r="G1280" i="3"/>
  <c r="H1280" i="3" s="1"/>
  <c r="Q1285" i="3"/>
  <c r="P1282" i="3"/>
  <c r="Q1282" i="3" s="1"/>
  <c r="R1283" i="3"/>
  <c r="G1283" i="3" s="1"/>
  <c r="H1283" i="3" s="1"/>
  <c r="AB1291" i="3"/>
  <c r="AA1288" i="3"/>
  <c r="AB1288" i="3" s="1"/>
  <c r="AC1288" i="3" s="1"/>
  <c r="AE1289" i="3"/>
  <c r="AD1286" i="3"/>
  <c r="AE1286" i="3" s="1"/>
  <c r="AF1286" i="3" s="1"/>
  <c r="K1293" i="3"/>
  <c r="J1290" i="3"/>
  <c r="AJ1282" i="3"/>
  <c r="AK1282" i="3" s="1"/>
  <c r="AL1282" i="3" s="1"/>
  <c r="AK1285" i="3"/>
  <c r="AL1283" i="3"/>
  <c r="E1288" i="3" l="1"/>
  <c r="F1288" i="3" s="1"/>
  <c r="L1288" i="3"/>
  <c r="C1282" i="3"/>
  <c r="D1282" i="3" s="1"/>
  <c r="U1282" i="3"/>
  <c r="O1287" i="3"/>
  <c r="A1287" i="3" s="1"/>
  <c r="B1287" i="3" s="1"/>
  <c r="AH1288" i="3"/>
  <c r="AI1288" i="3" s="1"/>
  <c r="V1289" i="3"/>
  <c r="Y1287" i="3"/>
  <c r="AI1287" i="3"/>
  <c r="AC1287" i="3"/>
  <c r="I1289" i="3"/>
  <c r="K1290" i="3" s="1"/>
  <c r="L1287" i="3"/>
  <c r="E1287" i="3" s="1"/>
  <c r="F1287" i="3" s="1"/>
  <c r="AG1290" i="3"/>
  <c r="AH1293" i="3"/>
  <c r="T1287" i="3"/>
  <c r="U1285" i="3"/>
  <c r="C1285" i="3" s="1"/>
  <c r="D1285" i="3" s="1"/>
  <c r="S1284" i="3"/>
  <c r="T1284" i="3" s="1"/>
  <c r="M1288" i="3"/>
  <c r="N1288" i="3" s="1"/>
  <c r="O1288" i="3" s="1"/>
  <c r="A1288" i="3" s="1"/>
  <c r="B1288" i="3" s="1"/>
  <c r="N1291" i="3"/>
  <c r="X1287" i="3"/>
  <c r="Z1287" i="3" s="1"/>
  <c r="W1284" i="3"/>
  <c r="X1284" i="3" s="1"/>
  <c r="Z1284" i="3" s="1"/>
  <c r="AF1287" i="3"/>
  <c r="AD1288" i="3"/>
  <c r="AE1288" i="3" s="1"/>
  <c r="AF1288" i="3" s="1"/>
  <c r="AF1289" i="3"/>
  <c r="AE1291" i="3"/>
  <c r="AA1290" i="3"/>
  <c r="AB1290" i="3" s="1"/>
  <c r="AC1290" i="3" s="1"/>
  <c r="AB1293" i="3"/>
  <c r="R1285" i="3"/>
  <c r="G1285" i="3" s="1"/>
  <c r="H1285" i="3" s="1"/>
  <c r="Q1287" i="3"/>
  <c r="P1284" i="3"/>
  <c r="Q1284" i="3" s="1"/>
  <c r="AJ1284" i="3"/>
  <c r="AK1284" i="3" s="1"/>
  <c r="AL1284" i="3" s="1"/>
  <c r="AL1285" i="3"/>
  <c r="AK1287" i="3"/>
  <c r="K1295" i="3"/>
  <c r="J1292" i="3"/>
  <c r="G1282" i="3"/>
  <c r="H1282" i="3" s="1"/>
  <c r="R1282" i="3"/>
  <c r="L1290" i="3" l="1"/>
  <c r="E1290" i="3"/>
  <c r="F1290" i="3" s="1"/>
  <c r="M1290" i="3"/>
  <c r="N1290" i="3" s="1"/>
  <c r="O1290" i="3" s="1"/>
  <c r="A1290" i="3" s="1"/>
  <c r="B1290" i="3" s="1"/>
  <c r="N1293" i="3"/>
  <c r="O1289" i="3"/>
  <c r="A1289" i="3" s="1"/>
  <c r="B1289" i="3" s="1"/>
  <c r="AH1290" i="3"/>
  <c r="AI1290" i="3" s="1"/>
  <c r="I1291" i="3"/>
  <c r="K1292" i="3" s="1"/>
  <c r="L1289" i="3"/>
  <c r="E1289" i="3" s="1"/>
  <c r="F1289" i="3" s="1"/>
  <c r="T1289" i="3"/>
  <c r="S1286" i="3"/>
  <c r="T1286" i="3" s="1"/>
  <c r="U1287" i="3"/>
  <c r="C1287" i="3" s="1"/>
  <c r="D1287" i="3" s="1"/>
  <c r="X1289" i="3"/>
  <c r="Z1289" i="3" s="1"/>
  <c r="W1286" i="3"/>
  <c r="X1286" i="3" s="1"/>
  <c r="Z1286" i="3" s="1"/>
  <c r="U1284" i="3"/>
  <c r="C1284" i="3"/>
  <c r="D1284" i="3" s="1"/>
  <c r="AG1292" i="3"/>
  <c r="AH1295" i="3"/>
  <c r="Y1289" i="3"/>
  <c r="V1291" i="3"/>
  <c r="AI1289" i="3"/>
  <c r="AC1289" i="3"/>
  <c r="AK1289" i="3"/>
  <c r="AL1287" i="3"/>
  <c r="AJ1286" i="3"/>
  <c r="AK1286" i="3" s="1"/>
  <c r="AL1286" i="3" s="1"/>
  <c r="G1284" i="3"/>
  <c r="H1284" i="3" s="1"/>
  <c r="R1284" i="3"/>
  <c r="AA1292" i="3"/>
  <c r="AB1295" i="3"/>
  <c r="J1294" i="3"/>
  <c r="K1297" i="3"/>
  <c r="R1287" i="3"/>
  <c r="G1287" i="3" s="1"/>
  <c r="H1287" i="3" s="1"/>
  <c r="P1286" i="3"/>
  <c r="Q1286" i="3" s="1"/>
  <c r="Q1289" i="3"/>
  <c r="AE1293" i="3"/>
  <c r="AD1290" i="3"/>
  <c r="AE1290" i="3" s="1"/>
  <c r="AF1290" i="3" s="1"/>
  <c r="L1292" i="3" l="1"/>
  <c r="E1292" i="3"/>
  <c r="F1292" i="3" s="1"/>
  <c r="AB1292" i="3"/>
  <c r="AC1292" i="3" s="1"/>
  <c r="U1289" i="3"/>
  <c r="C1289" i="3" s="1"/>
  <c r="D1289" i="3" s="1"/>
  <c r="T1291" i="3"/>
  <c r="S1288" i="3"/>
  <c r="T1288" i="3" s="1"/>
  <c r="AG1294" i="3"/>
  <c r="AH1297" i="3"/>
  <c r="C1286" i="3"/>
  <c r="D1286" i="3" s="1"/>
  <c r="U1286" i="3"/>
  <c r="I1293" i="3"/>
  <c r="K1294" i="3" s="1"/>
  <c r="L1291" i="3"/>
  <c r="E1291" i="3" s="1"/>
  <c r="F1291" i="3" s="1"/>
  <c r="O1291" i="3"/>
  <c r="A1291" i="3" s="1"/>
  <c r="B1291" i="3" s="1"/>
  <c r="V1293" i="3"/>
  <c r="AF1293" i="3" s="1"/>
  <c r="Y1291" i="3"/>
  <c r="AI1291" i="3"/>
  <c r="AC1291" i="3"/>
  <c r="X1291" i="3"/>
  <c r="W1288" i="3"/>
  <c r="X1288" i="3" s="1"/>
  <c r="Z1288" i="3" s="1"/>
  <c r="M1292" i="3"/>
  <c r="N1292" i="3" s="1"/>
  <c r="O1292" i="3" s="1"/>
  <c r="A1292" i="3" s="1"/>
  <c r="B1292" i="3" s="1"/>
  <c r="N1295" i="3"/>
  <c r="AH1292" i="3"/>
  <c r="AI1292" i="3" s="1"/>
  <c r="AF1291" i="3"/>
  <c r="AJ1288" i="3"/>
  <c r="AK1288" i="3" s="1"/>
  <c r="AL1288" i="3" s="1"/>
  <c r="AL1289" i="3"/>
  <c r="AK1291" i="3"/>
  <c r="AB1297" i="3"/>
  <c r="AA1294" i="3"/>
  <c r="J1296" i="3"/>
  <c r="K1299" i="3"/>
  <c r="AD1292" i="3"/>
  <c r="AE1292" i="3" s="1"/>
  <c r="AF1292" i="3" s="1"/>
  <c r="AE1295" i="3"/>
  <c r="R1289" i="3"/>
  <c r="G1289" i="3" s="1"/>
  <c r="H1289" i="3" s="1"/>
  <c r="Q1291" i="3"/>
  <c r="P1288" i="3"/>
  <c r="Q1288" i="3" s="1"/>
  <c r="G1286" i="3"/>
  <c r="H1286" i="3" s="1"/>
  <c r="R1286" i="3"/>
  <c r="L1294" i="3" l="1"/>
  <c r="E1294" i="3"/>
  <c r="F1294" i="3" s="1"/>
  <c r="AB1294" i="3"/>
  <c r="AC1294" i="3" s="1"/>
  <c r="O1293" i="3"/>
  <c r="A1293" i="3" s="1"/>
  <c r="B1293" i="3" s="1"/>
  <c r="M1294" i="3"/>
  <c r="N1294" i="3" s="1"/>
  <c r="O1294" i="3" s="1"/>
  <c r="A1294" i="3" s="1"/>
  <c r="B1294" i="3" s="1"/>
  <c r="N1297" i="3"/>
  <c r="W1290" i="3"/>
  <c r="X1290" i="3" s="1"/>
  <c r="Z1290" i="3" s="1"/>
  <c r="X1293" i="3"/>
  <c r="AG1296" i="3"/>
  <c r="AH1299" i="3"/>
  <c r="T1293" i="3"/>
  <c r="U1291" i="3"/>
  <c r="C1291" i="3" s="1"/>
  <c r="D1291" i="3" s="1"/>
  <c r="S1290" i="3"/>
  <c r="T1290" i="3" s="1"/>
  <c r="U1288" i="3"/>
  <c r="C1288" i="3"/>
  <c r="D1288" i="3" s="1"/>
  <c r="Y1293" i="3"/>
  <c r="V1295" i="3"/>
  <c r="AI1293" i="3"/>
  <c r="AC1293" i="3"/>
  <c r="Z1293" i="3"/>
  <c r="I1295" i="3"/>
  <c r="L1293" i="3"/>
  <c r="E1293" i="3" s="1"/>
  <c r="F1293" i="3" s="1"/>
  <c r="Z1291" i="3"/>
  <c r="AH1294" i="3"/>
  <c r="AI1294" i="3" s="1"/>
  <c r="G1288" i="3"/>
  <c r="H1288" i="3" s="1"/>
  <c r="R1288" i="3"/>
  <c r="AE1297" i="3"/>
  <c r="AD1294" i="3"/>
  <c r="AE1294" i="3" s="1"/>
  <c r="AF1294" i="3" s="1"/>
  <c r="AF1295" i="3"/>
  <c r="R1291" i="3"/>
  <c r="G1291" i="3" s="1"/>
  <c r="H1291" i="3" s="1"/>
  <c r="Q1293" i="3"/>
  <c r="P1290" i="3"/>
  <c r="Q1290" i="3" s="1"/>
  <c r="AJ1290" i="3"/>
  <c r="AK1290" i="3" s="1"/>
  <c r="AL1290" i="3" s="1"/>
  <c r="AK1293" i="3"/>
  <c r="AL1291" i="3"/>
  <c r="K1301" i="3"/>
  <c r="J1298" i="3"/>
  <c r="AB1299" i="3"/>
  <c r="AA1296" i="3"/>
  <c r="AB1296" i="3" s="1"/>
  <c r="AC1296" i="3" s="1"/>
  <c r="I1297" i="3" l="1"/>
  <c r="K1298" i="3" s="1"/>
  <c r="E1298" i="3" s="1"/>
  <c r="F1298" i="3" s="1"/>
  <c r="L1295" i="3"/>
  <c r="E1295" i="3" s="1"/>
  <c r="F1295" i="3" s="1"/>
  <c r="V1297" i="3"/>
  <c r="Y1295" i="3"/>
  <c r="AI1295" i="3"/>
  <c r="AC1295" i="3"/>
  <c r="U1290" i="3"/>
  <c r="C1290" i="3"/>
  <c r="D1290" i="3" s="1"/>
  <c r="N1299" i="3"/>
  <c r="O1297" i="3"/>
  <c r="A1297" i="3" s="1"/>
  <c r="B1297" i="3" s="1"/>
  <c r="M1296" i="3"/>
  <c r="N1296" i="3" s="1"/>
  <c r="O1296" i="3" s="1"/>
  <c r="A1296" i="3" s="1"/>
  <c r="B1296" i="3" s="1"/>
  <c r="AH1301" i="3"/>
  <c r="AG1298" i="3"/>
  <c r="U1293" i="3"/>
  <c r="C1293" i="3" s="1"/>
  <c r="D1293" i="3" s="1"/>
  <c r="T1295" i="3"/>
  <c r="S1292" i="3"/>
  <c r="T1292" i="3" s="1"/>
  <c r="W1292" i="3"/>
  <c r="X1292" i="3" s="1"/>
  <c r="Z1292" i="3" s="1"/>
  <c r="X1295" i="3"/>
  <c r="Z1295" i="3" s="1"/>
  <c r="AH1296" i="3"/>
  <c r="AI1296" i="3" s="1"/>
  <c r="K1296" i="3"/>
  <c r="O1295" i="3"/>
  <c r="A1295" i="3" s="1"/>
  <c r="B1295" i="3" s="1"/>
  <c r="AK1295" i="3"/>
  <c r="AL1293" i="3"/>
  <c r="AJ1292" i="3"/>
  <c r="AK1292" i="3" s="1"/>
  <c r="AL1292" i="3" s="1"/>
  <c r="AA1298" i="3"/>
  <c r="AB1301" i="3"/>
  <c r="Q1295" i="3"/>
  <c r="P1292" i="3"/>
  <c r="Q1292" i="3" s="1"/>
  <c r="R1293" i="3"/>
  <c r="G1293" i="3" s="1"/>
  <c r="H1293" i="3" s="1"/>
  <c r="AD1296" i="3"/>
  <c r="AE1296" i="3" s="1"/>
  <c r="AF1296" i="3" s="1"/>
  <c r="AE1299" i="3"/>
  <c r="K1303" i="3"/>
  <c r="J1300" i="3"/>
  <c r="G1290" i="3"/>
  <c r="H1290" i="3" s="1"/>
  <c r="R1290" i="3"/>
  <c r="L1298" i="3" l="1"/>
  <c r="AH1298" i="3"/>
  <c r="AI1298" i="3" s="1"/>
  <c r="AG1300" i="3"/>
  <c r="AH1303" i="3"/>
  <c r="E1296" i="3"/>
  <c r="F1296" i="3" s="1"/>
  <c r="L1296" i="3"/>
  <c r="Y1297" i="3"/>
  <c r="V1299" i="3"/>
  <c r="AF1299" i="3" s="1"/>
  <c r="AC1297" i="3"/>
  <c r="AI1297" i="3"/>
  <c r="X1297" i="3"/>
  <c r="Z1297" i="3" s="1"/>
  <c r="W1294" i="3"/>
  <c r="X1294" i="3" s="1"/>
  <c r="Z1294" i="3" s="1"/>
  <c r="T1297" i="3"/>
  <c r="U1295" i="3"/>
  <c r="C1295" i="3" s="1"/>
  <c r="D1295" i="3" s="1"/>
  <c r="S1294" i="3"/>
  <c r="T1294" i="3" s="1"/>
  <c r="I1299" i="3"/>
  <c r="O1299" i="3" s="1"/>
  <c r="A1299" i="3" s="1"/>
  <c r="B1299" i="3" s="1"/>
  <c r="L1297" i="3"/>
  <c r="E1297" i="3" s="1"/>
  <c r="F1297" i="3" s="1"/>
  <c r="AF1297" i="3"/>
  <c r="AB1298" i="3"/>
  <c r="AC1298" i="3" s="1"/>
  <c r="C1292" i="3"/>
  <c r="D1292" i="3" s="1"/>
  <c r="U1292" i="3"/>
  <c r="M1298" i="3"/>
  <c r="N1298" i="3" s="1"/>
  <c r="O1298" i="3" s="1"/>
  <c r="A1298" i="3" s="1"/>
  <c r="B1298" i="3" s="1"/>
  <c r="N1301" i="3"/>
  <c r="G1292" i="3"/>
  <c r="H1292" i="3" s="1"/>
  <c r="R1292" i="3"/>
  <c r="AB1303" i="3"/>
  <c r="AA1300" i="3"/>
  <c r="AK1297" i="3"/>
  <c r="AL1295" i="3"/>
  <c r="AJ1294" i="3"/>
  <c r="AK1294" i="3" s="1"/>
  <c r="AL1294" i="3" s="1"/>
  <c r="K1305" i="3"/>
  <c r="J1302" i="3"/>
  <c r="AE1301" i="3"/>
  <c r="AD1298" i="3"/>
  <c r="AE1298" i="3" s="1"/>
  <c r="AF1298" i="3" s="1"/>
  <c r="R1295" i="3"/>
  <c r="G1295" i="3" s="1"/>
  <c r="H1295" i="3" s="1"/>
  <c r="Q1297" i="3"/>
  <c r="P1294" i="3"/>
  <c r="Q1294" i="3" s="1"/>
  <c r="AB1300" i="3" l="1"/>
  <c r="AC1300" i="3" s="1"/>
  <c r="AH1300" i="3"/>
  <c r="AI1300" i="3" s="1"/>
  <c r="M1300" i="3"/>
  <c r="N1300" i="3" s="1"/>
  <c r="O1300" i="3" s="1"/>
  <c r="A1300" i="3" s="1"/>
  <c r="B1300" i="3" s="1"/>
  <c r="N1303" i="3"/>
  <c r="S1296" i="3"/>
  <c r="T1296" i="3" s="1"/>
  <c r="T1299" i="3"/>
  <c r="U1297" i="3"/>
  <c r="C1297" i="3" s="1"/>
  <c r="D1297" i="3" s="1"/>
  <c r="AH1305" i="3"/>
  <c r="AG1302" i="3"/>
  <c r="C1294" i="3"/>
  <c r="D1294" i="3" s="1"/>
  <c r="U1294" i="3"/>
  <c r="X1299" i="3"/>
  <c r="Z1299" i="3" s="1"/>
  <c r="W1296" i="3"/>
  <c r="X1296" i="3" s="1"/>
  <c r="Z1296" i="3" s="1"/>
  <c r="Y1299" i="3"/>
  <c r="V1301" i="3"/>
  <c r="AI1299" i="3"/>
  <c r="AC1299" i="3"/>
  <c r="K1300" i="3"/>
  <c r="I1301" i="3"/>
  <c r="O1301" i="3" s="1"/>
  <c r="A1301" i="3" s="1"/>
  <c r="B1301" i="3" s="1"/>
  <c r="L1299" i="3"/>
  <c r="E1299" i="3" s="1"/>
  <c r="F1299" i="3" s="1"/>
  <c r="AK1299" i="3"/>
  <c r="AJ1296" i="3"/>
  <c r="AK1296" i="3" s="1"/>
  <c r="AL1296" i="3" s="1"/>
  <c r="AL1297" i="3"/>
  <c r="AB1305" i="3"/>
  <c r="AA1302" i="3"/>
  <c r="AE1303" i="3"/>
  <c r="AD1300" i="3"/>
  <c r="AE1300" i="3" s="1"/>
  <c r="AF1300" i="3" s="1"/>
  <c r="K1307" i="3"/>
  <c r="J1304" i="3"/>
  <c r="R1297" i="3"/>
  <c r="G1297" i="3" s="1"/>
  <c r="H1297" i="3" s="1"/>
  <c r="P1296" i="3"/>
  <c r="Q1296" i="3" s="1"/>
  <c r="Q1299" i="3"/>
  <c r="G1294" i="3"/>
  <c r="H1294" i="3" s="1"/>
  <c r="R1294" i="3"/>
  <c r="AB1302" i="3" l="1"/>
  <c r="AC1302" i="3" s="1"/>
  <c r="K1302" i="3"/>
  <c r="I1303" i="3"/>
  <c r="L1301" i="3"/>
  <c r="E1301" i="3" s="1"/>
  <c r="F1301" i="3" s="1"/>
  <c r="T1301" i="3"/>
  <c r="U1299" i="3"/>
  <c r="C1299" i="3" s="1"/>
  <c r="D1299" i="3" s="1"/>
  <c r="S1298" i="3"/>
  <c r="T1298" i="3" s="1"/>
  <c r="K1304" i="3"/>
  <c r="E1304" i="3" s="1"/>
  <c r="F1304" i="3" s="1"/>
  <c r="V1303" i="3"/>
  <c r="Y1301" i="3"/>
  <c r="AC1301" i="3"/>
  <c r="AI1301" i="3"/>
  <c r="AH1307" i="3"/>
  <c r="AG1304" i="3"/>
  <c r="AH1304" i="3" s="1"/>
  <c r="AI1304" i="3" s="1"/>
  <c r="O1303" i="3"/>
  <c r="A1303" i="3" s="1"/>
  <c r="B1303" i="3" s="1"/>
  <c r="M1302" i="3"/>
  <c r="N1302" i="3" s="1"/>
  <c r="O1302" i="3" s="1"/>
  <c r="A1302" i="3" s="1"/>
  <c r="B1302" i="3" s="1"/>
  <c r="N1305" i="3"/>
  <c r="L1300" i="3"/>
  <c r="E1300" i="3"/>
  <c r="F1300" i="3" s="1"/>
  <c r="X1301" i="3"/>
  <c r="Z1301" i="3" s="1"/>
  <c r="W1298" i="3"/>
  <c r="X1298" i="3" s="1"/>
  <c r="Z1298" i="3" s="1"/>
  <c r="U1296" i="3"/>
  <c r="C1296" i="3"/>
  <c r="D1296" i="3" s="1"/>
  <c r="AF1301" i="3"/>
  <c r="AH1302" i="3"/>
  <c r="AI1302" i="3" s="1"/>
  <c r="K1309" i="3"/>
  <c r="J1306" i="3"/>
  <c r="P1298" i="3"/>
  <c r="Q1298" i="3" s="1"/>
  <c r="Q1301" i="3"/>
  <c r="R1299" i="3"/>
  <c r="G1299" i="3" s="1"/>
  <c r="H1299" i="3" s="1"/>
  <c r="AK1301" i="3"/>
  <c r="AL1299" i="3"/>
  <c r="AJ1298" i="3"/>
  <c r="AK1298" i="3" s="1"/>
  <c r="AL1298" i="3" s="1"/>
  <c r="G1296" i="3"/>
  <c r="H1296" i="3" s="1"/>
  <c r="R1296" i="3"/>
  <c r="AF1303" i="3"/>
  <c r="AD1302" i="3"/>
  <c r="AE1302" i="3" s="1"/>
  <c r="AF1302" i="3" s="1"/>
  <c r="AE1305" i="3"/>
  <c r="AB1307" i="3"/>
  <c r="AA1304" i="3"/>
  <c r="AB1304" i="3" s="1"/>
  <c r="AC1304" i="3" s="1"/>
  <c r="E1302" i="3" l="1"/>
  <c r="F1302" i="3" s="1"/>
  <c r="L1302" i="3"/>
  <c r="Y1303" i="3"/>
  <c r="V1305" i="3"/>
  <c r="AC1303" i="3"/>
  <c r="AI1303" i="3"/>
  <c r="U1301" i="3"/>
  <c r="C1301" i="3" s="1"/>
  <c r="D1301" i="3" s="1"/>
  <c r="S1300" i="3"/>
  <c r="T1300" i="3" s="1"/>
  <c r="T1303" i="3"/>
  <c r="X1303" i="3"/>
  <c r="Z1303" i="3" s="1"/>
  <c r="W1300" i="3"/>
  <c r="X1300" i="3" s="1"/>
  <c r="Z1300" i="3" s="1"/>
  <c r="M1304" i="3"/>
  <c r="N1304" i="3" s="1"/>
  <c r="O1304" i="3" s="1"/>
  <c r="A1304" i="3" s="1"/>
  <c r="B1304" i="3" s="1"/>
  <c r="N1307" i="3"/>
  <c r="AH1309" i="3"/>
  <c r="AG1306" i="3"/>
  <c r="U1298" i="3"/>
  <c r="C1298" i="3"/>
  <c r="D1298" i="3" s="1"/>
  <c r="I1305" i="3"/>
  <c r="O1305" i="3" s="1"/>
  <c r="A1305" i="3" s="1"/>
  <c r="B1305" i="3" s="1"/>
  <c r="L1303" i="3"/>
  <c r="E1303" i="3" s="1"/>
  <c r="F1303" i="3" s="1"/>
  <c r="L1304" i="3"/>
  <c r="AD1304" i="3"/>
  <c r="AE1304" i="3" s="1"/>
  <c r="AF1304" i="3" s="1"/>
  <c r="AE1307" i="3"/>
  <c r="K1311" i="3"/>
  <c r="J1308" i="3"/>
  <c r="G1298" i="3"/>
  <c r="H1298" i="3" s="1"/>
  <c r="R1298" i="3"/>
  <c r="AJ1300" i="3"/>
  <c r="AK1300" i="3" s="1"/>
  <c r="AL1300" i="3" s="1"/>
  <c r="AL1301" i="3"/>
  <c r="AK1303" i="3"/>
  <c r="AB1309" i="3"/>
  <c r="AA1306" i="3"/>
  <c r="R1301" i="3"/>
  <c r="G1301" i="3" s="1"/>
  <c r="H1301" i="3" s="1"/>
  <c r="Q1303" i="3"/>
  <c r="P1300" i="3"/>
  <c r="Q1300" i="3" s="1"/>
  <c r="AB1306" i="3" l="1"/>
  <c r="AC1306" i="3" s="1"/>
  <c r="K1306" i="3"/>
  <c r="E1306" i="3" s="1"/>
  <c r="F1306" i="3" s="1"/>
  <c r="Y1305" i="3"/>
  <c r="V1307" i="3"/>
  <c r="AI1305" i="3"/>
  <c r="AC1305" i="3"/>
  <c r="I1307" i="3"/>
  <c r="L1305" i="3"/>
  <c r="E1305" i="3" s="1"/>
  <c r="F1305" i="3" s="1"/>
  <c r="AH1311" i="3"/>
  <c r="AG1308" i="3"/>
  <c r="U1300" i="3"/>
  <c r="C1300" i="3"/>
  <c r="D1300" i="3" s="1"/>
  <c r="W1302" i="3"/>
  <c r="X1302" i="3" s="1"/>
  <c r="Z1302" i="3" s="1"/>
  <c r="X1305" i="3"/>
  <c r="N1309" i="3"/>
  <c r="M1306" i="3"/>
  <c r="N1306" i="3" s="1"/>
  <c r="O1306" i="3" s="1"/>
  <c r="A1306" i="3" s="1"/>
  <c r="B1306" i="3" s="1"/>
  <c r="T1305" i="3"/>
  <c r="S1302" i="3"/>
  <c r="T1302" i="3" s="1"/>
  <c r="U1303" i="3"/>
  <c r="C1303" i="3" s="1"/>
  <c r="D1303" i="3" s="1"/>
  <c r="AF1305" i="3"/>
  <c r="AH1306" i="3"/>
  <c r="AI1306" i="3" s="1"/>
  <c r="AJ1302" i="3"/>
  <c r="AK1302" i="3" s="1"/>
  <c r="AL1302" i="3" s="1"/>
  <c r="AL1303" i="3"/>
  <c r="AK1305" i="3"/>
  <c r="K1313" i="3"/>
  <c r="J1310" i="3"/>
  <c r="R1303" i="3"/>
  <c r="G1303" i="3" s="1"/>
  <c r="H1303" i="3" s="1"/>
  <c r="Q1305" i="3"/>
  <c r="P1302" i="3"/>
  <c r="Q1302" i="3" s="1"/>
  <c r="AB1311" i="3"/>
  <c r="AA1308" i="3"/>
  <c r="AE1309" i="3"/>
  <c r="AD1306" i="3"/>
  <c r="AE1306" i="3" s="1"/>
  <c r="AF1306" i="3" s="1"/>
  <c r="G1300" i="3"/>
  <c r="H1300" i="3" s="1"/>
  <c r="R1300" i="3"/>
  <c r="L1306" i="3" l="1"/>
  <c r="S1304" i="3"/>
  <c r="T1304" i="3" s="1"/>
  <c r="T1307" i="3"/>
  <c r="U1305" i="3"/>
  <c r="C1305" i="3" s="1"/>
  <c r="D1305" i="3" s="1"/>
  <c r="W1304" i="3"/>
  <c r="X1304" i="3" s="1"/>
  <c r="Z1304" i="3" s="1"/>
  <c r="X1307" i="3"/>
  <c r="Z1307" i="3" s="1"/>
  <c r="I1309" i="3"/>
  <c r="L1307" i="3"/>
  <c r="E1307" i="3" s="1"/>
  <c r="F1307" i="3" s="1"/>
  <c r="Y1307" i="3"/>
  <c r="V1309" i="3"/>
  <c r="AI1307" i="3"/>
  <c r="AC1307" i="3"/>
  <c r="C1302" i="3"/>
  <c r="D1302" i="3" s="1"/>
  <c r="U1302" i="3"/>
  <c r="AF1307" i="3"/>
  <c r="O1307" i="3"/>
  <c r="A1307" i="3" s="1"/>
  <c r="B1307" i="3" s="1"/>
  <c r="K1308" i="3"/>
  <c r="AH1308" i="3"/>
  <c r="AI1308" i="3" s="1"/>
  <c r="Z1305" i="3"/>
  <c r="N1311" i="3"/>
  <c r="M1308" i="3"/>
  <c r="N1308" i="3" s="1"/>
  <c r="O1308" i="3" s="1"/>
  <c r="A1308" i="3" s="1"/>
  <c r="B1308" i="3" s="1"/>
  <c r="AG1310" i="3"/>
  <c r="AH1310" i="3" s="1"/>
  <c r="AI1310" i="3" s="1"/>
  <c r="AH1313" i="3"/>
  <c r="AB1308" i="3"/>
  <c r="AC1308" i="3" s="1"/>
  <c r="AE1311" i="3"/>
  <c r="AF1309" i="3"/>
  <c r="AD1308" i="3"/>
  <c r="AE1308" i="3" s="1"/>
  <c r="AF1308" i="3" s="1"/>
  <c r="G1302" i="3"/>
  <c r="H1302" i="3" s="1"/>
  <c r="R1302" i="3"/>
  <c r="J1312" i="3"/>
  <c r="K1315" i="3"/>
  <c r="AA1310" i="3"/>
  <c r="AB1310" i="3" s="1"/>
  <c r="AC1310" i="3" s="1"/>
  <c r="AB1313" i="3"/>
  <c r="R1305" i="3"/>
  <c r="G1305" i="3" s="1"/>
  <c r="H1305" i="3" s="1"/>
  <c r="Q1307" i="3"/>
  <c r="P1304" i="3"/>
  <c r="Q1304" i="3" s="1"/>
  <c r="AK1307" i="3"/>
  <c r="AL1305" i="3"/>
  <c r="AJ1304" i="3"/>
  <c r="AK1304" i="3" s="1"/>
  <c r="AL1304" i="3" s="1"/>
  <c r="M1310" i="3" l="1"/>
  <c r="N1310" i="3" s="1"/>
  <c r="O1310" i="3" s="1"/>
  <c r="A1310" i="3" s="1"/>
  <c r="B1310" i="3" s="1"/>
  <c r="N1313" i="3"/>
  <c r="E1308" i="3"/>
  <c r="F1308" i="3" s="1"/>
  <c r="L1308" i="3"/>
  <c r="I1311" i="3"/>
  <c r="L1309" i="3"/>
  <c r="E1309" i="3" s="1"/>
  <c r="F1309" i="3" s="1"/>
  <c r="S1306" i="3"/>
  <c r="T1306" i="3" s="1"/>
  <c r="T1309" i="3"/>
  <c r="U1307" i="3"/>
  <c r="C1307" i="3" s="1"/>
  <c r="D1307" i="3" s="1"/>
  <c r="AG1312" i="3"/>
  <c r="AH1315" i="3"/>
  <c r="V1311" i="3"/>
  <c r="Y1309" i="3"/>
  <c r="AI1309" i="3"/>
  <c r="AC1309" i="3"/>
  <c r="X1309" i="3"/>
  <c r="Z1309" i="3" s="1"/>
  <c r="W1306" i="3"/>
  <c r="X1306" i="3" s="1"/>
  <c r="Z1306" i="3" s="1"/>
  <c r="U1304" i="3"/>
  <c r="C1304" i="3"/>
  <c r="D1304" i="3" s="1"/>
  <c r="K1310" i="3"/>
  <c r="O1309" i="3"/>
  <c r="A1309" i="3" s="1"/>
  <c r="B1309" i="3" s="1"/>
  <c r="K1317" i="3"/>
  <c r="J1314" i="3"/>
  <c r="R1307" i="3"/>
  <c r="G1307" i="3" s="1"/>
  <c r="H1307" i="3" s="1"/>
  <c r="Q1309" i="3"/>
  <c r="P1306" i="3"/>
  <c r="Q1306" i="3" s="1"/>
  <c r="AJ1306" i="3"/>
  <c r="AK1306" i="3" s="1"/>
  <c r="AL1306" i="3" s="1"/>
  <c r="AK1309" i="3"/>
  <c r="AL1307" i="3"/>
  <c r="G1304" i="3"/>
  <c r="H1304" i="3" s="1"/>
  <c r="R1304" i="3"/>
  <c r="AB1315" i="3"/>
  <c r="AA1312" i="3"/>
  <c r="AD1310" i="3"/>
  <c r="AE1310" i="3" s="1"/>
  <c r="AF1310" i="3" s="1"/>
  <c r="AE1313" i="3"/>
  <c r="V1313" i="3" l="1"/>
  <c r="Y1311" i="3"/>
  <c r="AC1311" i="3"/>
  <c r="AI1311" i="3"/>
  <c r="I1313" i="3"/>
  <c r="O1313" i="3" s="1"/>
  <c r="A1313" i="3" s="1"/>
  <c r="B1313" i="3" s="1"/>
  <c r="L1311" i="3"/>
  <c r="E1311" i="3" s="1"/>
  <c r="F1311" i="3" s="1"/>
  <c r="N1315" i="3"/>
  <c r="M1312" i="3"/>
  <c r="N1312" i="3" s="1"/>
  <c r="O1312" i="3" s="1"/>
  <c r="A1312" i="3" s="1"/>
  <c r="B1312" i="3" s="1"/>
  <c r="X1311" i="3"/>
  <c r="Z1311" i="3" s="1"/>
  <c r="W1308" i="3"/>
  <c r="X1308" i="3" s="1"/>
  <c r="Z1308" i="3" s="1"/>
  <c r="E1310" i="3"/>
  <c r="F1310" i="3" s="1"/>
  <c r="L1310" i="3"/>
  <c r="AG1314" i="3"/>
  <c r="AH1314" i="3" s="1"/>
  <c r="AI1314" i="3" s="1"/>
  <c r="AH1317" i="3"/>
  <c r="U1306" i="3"/>
  <c r="C1306" i="3"/>
  <c r="D1306" i="3" s="1"/>
  <c r="S1308" i="3"/>
  <c r="T1308" i="3" s="1"/>
  <c r="U1309" i="3"/>
  <c r="C1309" i="3" s="1"/>
  <c r="D1309" i="3" s="1"/>
  <c r="T1311" i="3"/>
  <c r="AF1311" i="3"/>
  <c r="AB1312" i="3"/>
  <c r="AC1312" i="3" s="1"/>
  <c r="K1312" i="3"/>
  <c r="AH1312" i="3"/>
  <c r="AI1312" i="3" s="1"/>
  <c r="O1311" i="3"/>
  <c r="A1311" i="3" s="1"/>
  <c r="B1311" i="3" s="1"/>
  <c r="AB1317" i="3"/>
  <c r="AA1314" i="3"/>
  <c r="AB1314" i="3" s="1"/>
  <c r="AC1314" i="3" s="1"/>
  <c r="AJ1308" i="3"/>
  <c r="AK1308" i="3" s="1"/>
  <c r="AL1308" i="3" s="1"/>
  <c r="AK1311" i="3"/>
  <c r="AL1309" i="3"/>
  <c r="Q1311" i="3"/>
  <c r="P1308" i="3"/>
  <c r="Q1308" i="3" s="1"/>
  <c r="R1309" i="3"/>
  <c r="G1309" i="3" s="1"/>
  <c r="H1309" i="3" s="1"/>
  <c r="AD1312" i="3"/>
  <c r="AE1312" i="3" s="1"/>
  <c r="AF1312" i="3" s="1"/>
  <c r="AF1313" i="3"/>
  <c r="AE1315" i="3"/>
  <c r="R1306" i="3"/>
  <c r="G1306" i="3"/>
  <c r="H1306" i="3" s="1"/>
  <c r="K1319" i="3"/>
  <c r="J1316" i="3"/>
  <c r="U1308" i="3" l="1"/>
  <c r="C1308" i="3"/>
  <c r="D1308" i="3" s="1"/>
  <c r="E1312" i="3"/>
  <c r="F1312" i="3" s="1"/>
  <c r="L1312" i="3"/>
  <c r="AG1316" i="3"/>
  <c r="AH1319" i="3"/>
  <c r="Y1313" i="3"/>
  <c r="V1315" i="3"/>
  <c r="AF1315" i="3" s="1"/>
  <c r="AI1313" i="3"/>
  <c r="AC1313" i="3"/>
  <c r="S1310" i="3"/>
  <c r="T1310" i="3" s="1"/>
  <c r="T1313" i="3"/>
  <c r="U1311" i="3"/>
  <c r="C1311" i="3" s="1"/>
  <c r="D1311" i="3" s="1"/>
  <c r="I1315" i="3"/>
  <c r="K1316" i="3" s="1"/>
  <c r="L1313" i="3"/>
  <c r="E1313" i="3" s="1"/>
  <c r="F1313" i="3" s="1"/>
  <c r="X1313" i="3"/>
  <c r="W1310" i="3"/>
  <c r="X1310" i="3" s="1"/>
  <c r="Z1310" i="3" s="1"/>
  <c r="N1317" i="3"/>
  <c r="M1314" i="3"/>
  <c r="N1314" i="3" s="1"/>
  <c r="O1314" i="3" s="1"/>
  <c r="A1314" i="3" s="1"/>
  <c r="B1314" i="3" s="1"/>
  <c r="K1314" i="3"/>
  <c r="AB1319" i="3"/>
  <c r="AA1316" i="3"/>
  <c r="K1321" i="3"/>
  <c r="J1318" i="3"/>
  <c r="AD1314" i="3"/>
  <c r="AE1314" i="3" s="1"/>
  <c r="AF1314" i="3" s="1"/>
  <c r="AE1317" i="3"/>
  <c r="R1311" i="3"/>
  <c r="G1311" i="3" s="1"/>
  <c r="H1311" i="3" s="1"/>
  <c r="P1310" i="3"/>
  <c r="Q1310" i="3" s="1"/>
  <c r="Q1313" i="3"/>
  <c r="R1308" i="3"/>
  <c r="G1308" i="3"/>
  <c r="H1308" i="3" s="1"/>
  <c r="AK1313" i="3"/>
  <c r="AL1311" i="3"/>
  <c r="AJ1310" i="3"/>
  <c r="AK1310" i="3" s="1"/>
  <c r="AL1310" i="3" s="1"/>
  <c r="AB1316" i="3" l="1"/>
  <c r="AC1316" i="3" s="1"/>
  <c r="L1316" i="3"/>
  <c r="E1316" i="3"/>
  <c r="F1316" i="3" s="1"/>
  <c r="AH1316" i="3"/>
  <c r="AI1316" i="3" s="1"/>
  <c r="O1315" i="3"/>
  <c r="A1315" i="3" s="1"/>
  <c r="B1315" i="3" s="1"/>
  <c r="C1310" i="3"/>
  <c r="D1310" i="3" s="1"/>
  <c r="U1310" i="3"/>
  <c r="Y1315" i="3"/>
  <c r="V1317" i="3"/>
  <c r="AF1317" i="3" s="1"/>
  <c r="AI1315" i="3"/>
  <c r="AC1315" i="3"/>
  <c r="X1315" i="3"/>
  <c r="Z1315" i="3" s="1"/>
  <c r="W1312" i="3"/>
  <c r="X1312" i="3" s="1"/>
  <c r="Z1312" i="3" s="1"/>
  <c r="S1312" i="3"/>
  <c r="T1312" i="3" s="1"/>
  <c r="T1315" i="3"/>
  <c r="U1313" i="3"/>
  <c r="C1313" i="3" s="1"/>
  <c r="D1313" i="3" s="1"/>
  <c r="AH1321" i="3"/>
  <c r="AG1318" i="3"/>
  <c r="L1314" i="3"/>
  <c r="E1314" i="3"/>
  <c r="F1314" i="3" s="1"/>
  <c r="M1316" i="3"/>
  <c r="N1316" i="3" s="1"/>
  <c r="O1316" i="3" s="1"/>
  <c r="A1316" i="3" s="1"/>
  <c r="B1316" i="3" s="1"/>
  <c r="N1319" i="3"/>
  <c r="I1317" i="3"/>
  <c r="L1315" i="3"/>
  <c r="E1315" i="3" s="1"/>
  <c r="F1315" i="3" s="1"/>
  <c r="Z1313" i="3"/>
  <c r="G1310" i="3"/>
  <c r="H1310" i="3" s="1"/>
  <c r="R1310" i="3"/>
  <c r="AB1321" i="3"/>
  <c r="AA1318" i="3"/>
  <c r="AL1313" i="3"/>
  <c r="AK1315" i="3"/>
  <c r="AJ1312" i="3"/>
  <c r="AK1312" i="3" s="1"/>
  <c r="AL1312" i="3" s="1"/>
  <c r="Q1315" i="3"/>
  <c r="P1312" i="3"/>
  <c r="Q1312" i="3" s="1"/>
  <c r="R1313" i="3"/>
  <c r="G1313" i="3" s="1"/>
  <c r="H1313" i="3" s="1"/>
  <c r="AE1319" i="3"/>
  <c r="AD1316" i="3"/>
  <c r="AE1316" i="3" s="1"/>
  <c r="AF1316" i="3" s="1"/>
  <c r="K1323" i="3"/>
  <c r="J1320" i="3"/>
  <c r="AB1318" i="3" l="1"/>
  <c r="AC1318" i="3" s="1"/>
  <c r="AH1318" i="3"/>
  <c r="AI1318" i="3" s="1"/>
  <c r="I1319" i="3"/>
  <c r="L1317" i="3"/>
  <c r="E1317" i="3" s="1"/>
  <c r="F1317" i="3" s="1"/>
  <c r="AH1323" i="3"/>
  <c r="AG1320" i="3"/>
  <c r="C1312" i="3"/>
  <c r="D1312" i="3" s="1"/>
  <c r="U1312" i="3"/>
  <c r="T1317" i="3"/>
  <c r="U1315" i="3"/>
  <c r="C1315" i="3" s="1"/>
  <c r="D1315" i="3" s="1"/>
  <c r="S1314" i="3"/>
  <c r="T1314" i="3" s="1"/>
  <c r="X1317" i="3"/>
  <c r="W1314" i="3"/>
  <c r="X1314" i="3" s="1"/>
  <c r="Z1314" i="3" s="1"/>
  <c r="K1320" i="3"/>
  <c r="E1320" i="3" s="1"/>
  <c r="F1320" i="3" s="1"/>
  <c r="K1318" i="3"/>
  <c r="O1317" i="3"/>
  <c r="A1317" i="3" s="1"/>
  <c r="B1317" i="3" s="1"/>
  <c r="M1318" i="3"/>
  <c r="N1318" i="3" s="1"/>
  <c r="O1318" i="3" s="1"/>
  <c r="A1318" i="3" s="1"/>
  <c r="B1318" i="3" s="1"/>
  <c r="N1321" i="3"/>
  <c r="O1319" i="3"/>
  <c r="A1319" i="3" s="1"/>
  <c r="B1319" i="3" s="1"/>
  <c r="Y1317" i="3"/>
  <c r="V1319" i="3"/>
  <c r="AC1317" i="3"/>
  <c r="AI1317" i="3"/>
  <c r="G1312" i="3"/>
  <c r="H1312" i="3" s="1"/>
  <c r="R1312" i="3"/>
  <c r="AA1320" i="3"/>
  <c r="AB1323" i="3"/>
  <c r="AK1317" i="3"/>
  <c r="AL1315" i="3"/>
  <c r="AJ1314" i="3"/>
  <c r="AK1314" i="3" s="1"/>
  <c r="AL1314" i="3" s="1"/>
  <c r="AD1318" i="3"/>
  <c r="AE1318" i="3" s="1"/>
  <c r="AF1318" i="3" s="1"/>
  <c r="AE1321" i="3"/>
  <c r="K1325" i="3"/>
  <c r="J1322" i="3"/>
  <c r="R1315" i="3"/>
  <c r="G1315" i="3" s="1"/>
  <c r="H1315" i="3" s="1"/>
  <c r="Q1317" i="3"/>
  <c r="P1314" i="3"/>
  <c r="Q1314" i="3" s="1"/>
  <c r="AB1320" i="3" l="1"/>
  <c r="AC1320" i="3" s="1"/>
  <c r="L1320" i="3"/>
  <c r="L1318" i="3"/>
  <c r="E1318" i="3"/>
  <c r="F1318" i="3" s="1"/>
  <c r="C1314" i="3"/>
  <c r="D1314" i="3" s="1"/>
  <c r="U1314" i="3"/>
  <c r="W1316" i="3"/>
  <c r="X1316" i="3" s="1"/>
  <c r="Z1316" i="3" s="1"/>
  <c r="X1319" i="3"/>
  <c r="Z1319" i="3" s="1"/>
  <c r="AH1325" i="3"/>
  <c r="AG1322" i="3"/>
  <c r="Y1319" i="3"/>
  <c r="V1321" i="3"/>
  <c r="AF1321" i="3" s="1"/>
  <c r="AC1319" i="3"/>
  <c r="AI1319" i="3"/>
  <c r="T1319" i="3"/>
  <c r="S1316" i="3"/>
  <c r="T1316" i="3" s="1"/>
  <c r="U1317" i="3"/>
  <c r="C1317" i="3" s="1"/>
  <c r="D1317" i="3" s="1"/>
  <c r="M1320" i="3"/>
  <c r="N1320" i="3" s="1"/>
  <c r="O1320" i="3" s="1"/>
  <c r="A1320" i="3" s="1"/>
  <c r="B1320" i="3" s="1"/>
  <c r="N1323" i="3"/>
  <c r="I1321" i="3"/>
  <c r="O1321" i="3" s="1"/>
  <c r="A1321" i="3" s="1"/>
  <c r="B1321" i="3" s="1"/>
  <c r="L1319" i="3"/>
  <c r="E1319" i="3" s="1"/>
  <c r="F1319" i="3" s="1"/>
  <c r="AF1319" i="3"/>
  <c r="Z1317" i="3"/>
  <c r="AH1320" i="3"/>
  <c r="AI1320" i="3" s="1"/>
  <c r="Q1319" i="3"/>
  <c r="P1316" i="3"/>
  <c r="Q1316" i="3" s="1"/>
  <c r="R1317" i="3"/>
  <c r="G1317" i="3" s="1"/>
  <c r="H1317" i="3" s="1"/>
  <c r="G1314" i="3"/>
  <c r="H1314" i="3" s="1"/>
  <c r="R1314" i="3"/>
  <c r="K1327" i="3"/>
  <c r="J1324" i="3"/>
  <c r="AA1322" i="3"/>
  <c r="AB1325" i="3"/>
  <c r="AD1320" i="3"/>
  <c r="AE1320" i="3" s="1"/>
  <c r="AF1320" i="3" s="1"/>
  <c r="AE1323" i="3"/>
  <c r="AL1317" i="3"/>
  <c r="AJ1316" i="3"/>
  <c r="AK1316" i="3" s="1"/>
  <c r="AL1316" i="3" s="1"/>
  <c r="AK1319" i="3"/>
  <c r="K1322" i="3" l="1"/>
  <c r="L1322" i="3" s="1"/>
  <c r="U1319" i="3"/>
  <c r="C1319" i="3" s="1"/>
  <c r="D1319" i="3" s="1"/>
  <c r="S1318" i="3"/>
  <c r="T1318" i="3" s="1"/>
  <c r="T1321" i="3"/>
  <c r="V1323" i="3"/>
  <c r="Y1321" i="3"/>
  <c r="AI1321" i="3"/>
  <c r="AC1321" i="3"/>
  <c r="M1322" i="3"/>
  <c r="N1322" i="3" s="1"/>
  <c r="O1322" i="3" s="1"/>
  <c r="A1322" i="3" s="1"/>
  <c r="B1322" i="3" s="1"/>
  <c r="N1325" i="3"/>
  <c r="U1316" i="3"/>
  <c r="C1316" i="3"/>
  <c r="D1316" i="3" s="1"/>
  <c r="I1323" i="3"/>
  <c r="K1324" i="3" s="1"/>
  <c r="L1321" i="3"/>
  <c r="E1321" i="3" s="1"/>
  <c r="F1321" i="3" s="1"/>
  <c r="AH1322" i="3"/>
  <c r="AI1322" i="3" s="1"/>
  <c r="W1318" i="3"/>
  <c r="X1318" i="3" s="1"/>
  <c r="Z1318" i="3" s="1"/>
  <c r="X1321" i="3"/>
  <c r="AH1327" i="3"/>
  <c r="AG1324" i="3"/>
  <c r="AH1324" i="3" s="1"/>
  <c r="AI1324" i="3" s="1"/>
  <c r="AB1322" i="3"/>
  <c r="AC1322" i="3" s="1"/>
  <c r="Q1321" i="3"/>
  <c r="P1318" i="3"/>
  <c r="Q1318" i="3" s="1"/>
  <c r="R1319" i="3"/>
  <c r="G1319" i="3" s="1"/>
  <c r="H1319" i="3" s="1"/>
  <c r="AB1327" i="3"/>
  <c r="AA1324" i="3"/>
  <c r="J1326" i="3"/>
  <c r="K1329" i="3"/>
  <c r="R1316" i="3"/>
  <c r="G1316" i="3"/>
  <c r="H1316" i="3" s="1"/>
  <c r="AF1323" i="3"/>
  <c r="AE1325" i="3"/>
  <c r="AD1322" i="3"/>
  <c r="AE1322" i="3" s="1"/>
  <c r="AF1322" i="3" s="1"/>
  <c r="AJ1318" i="3"/>
  <c r="AK1318" i="3" s="1"/>
  <c r="AL1318" i="3" s="1"/>
  <c r="AL1319" i="3"/>
  <c r="AK1321" i="3"/>
  <c r="E1322" i="3" l="1"/>
  <c r="F1322" i="3" s="1"/>
  <c r="E1324" i="3"/>
  <c r="F1324" i="3" s="1"/>
  <c r="L1324" i="3"/>
  <c r="X1323" i="3"/>
  <c r="Z1323" i="3" s="1"/>
  <c r="W1320" i="3"/>
  <c r="X1320" i="3" s="1"/>
  <c r="Z1320" i="3" s="1"/>
  <c r="I1325" i="3"/>
  <c r="L1323" i="3"/>
  <c r="E1323" i="3" s="1"/>
  <c r="F1323" i="3" s="1"/>
  <c r="U1318" i="3"/>
  <c r="C1318" i="3"/>
  <c r="D1318" i="3" s="1"/>
  <c r="N1327" i="3"/>
  <c r="M1324" i="3"/>
  <c r="N1324" i="3" s="1"/>
  <c r="O1324" i="3" s="1"/>
  <c r="A1324" i="3" s="1"/>
  <c r="B1324" i="3" s="1"/>
  <c r="U1321" i="3"/>
  <c r="C1321" i="3" s="1"/>
  <c r="D1321" i="3" s="1"/>
  <c r="S1320" i="3"/>
  <c r="T1320" i="3" s="1"/>
  <c r="T1323" i="3"/>
  <c r="V1325" i="3"/>
  <c r="AF1325" i="3" s="1"/>
  <c r="Y1323" i="3"/>
  <c r="AI1323" i="3"/>
  <c r="AC1323" i="3"/>
  <c r="K1326" i="3"/>
  <c r="E1326" i="3" s="1"/>
  <c r="F1326" i="3" s="1"/>
  <c r="Z1321" i="3"/>
  <c r="AB1324" i="3"/>
  <c r="AC1324" i="3" s="1"/>
  <c r="O1323" i="3"/>
  <c r="A1323" i="3" s="1"/>
  <c r="B1323" i="3" s="1"/>
  <c r="AG1326" i="3"/>
  <c r="AH1326" i="3" s="1"/>
  <c r="AI1326" i="3" s="1"/>
  <c r="AH1329" i="3"/>
  <c r="G1318" i="3"/>
  <c r="H1318" i="3" s="1"/>
  <c r="R1318" i="3"/>
  <c r="AA1326" i="3"/>
  <c r="AB1329" i="3"/>
  <c r="K1331" i="3"/>
  <c r="J1328" i="3"/>
  <c r="AJ1320" i="3"/>
  <c r="AK1320" i="3" s="1"/>
  <c r="AL1320" i="3" s="1"/>
  <c r="AL1321" i="3"/>
  <c r="AK1323" i="3"/>
  <c r="AE1327" i="3"/>
  <c r="AD1324" i="3"/>
  <c r="AE1324" i="3" s="1"/>
  <c r="AF1324" i="3" s="1"/>
  <c r="P1320" i="3"/>
  <c r="Q1320" i="3" s="1"/>
  <c r="Q1323" i="3"/>
  <c r="R1321" i="3"/>
  <c r="G1321" i="3" s="1"/>
  <c r="H1321" i="3" s="1"/>
  <c r="AB1326" i="3" l="1"/>
  <c r="AC1326" i="3" s="1"/>
  <c r="C1320" i="3"/>
  <c r="D1320" i="3" s="1"/>
  <c r="U1320" i="3"/>
  <c r="N1329" i="3"/>
  <c r="M1326" i="3"/>
  <c r="N1326" i="3" s="1"/>
  <c r="O1326" i="3" s="1"/>
  <c r="A1326" i="3" s="1"/>
  <c r="B1326" i="3" s="1"/>
  <c r="I1327" i="3"/>
  <c r="L1325" i="3"/>
  <c r="E1325" i="3" s="1"/>
  <c r="F1325" i="3" s="1"/>
  <c r="AH1331" i="3"/>
  <c r="AG1328" i="3"/>
  <c r="U1323" i="3"/>
  <c r="C1323" i="3" s="1"/>
  <c r="D1323" i="3" s="1"/>
  <c r="S1322" i="3"/>
  <c r="T1322" i="3" s="1"/>
  <c r="T1325" i="3"/>
  <c r="V1327" i="3"/>
  <c r="AF1327" i="3" s="1"/>
  <c r="Y1325" i="3"/>
  <c r="AI1325" i="3"/>
  <c r="AC1325" i="3"/>
  <c r="W1322" i="3"/>
  <c r="X1322" i="3" s="1"/>
  <c r="Z1322" i="3" s="1"/>
  <c r="X1325" i="3"/>
  <c r="Z1325" i="3" s="1"/>
  <c r="L1326" i="3"/>
  <c r="O1325" i="3"/>
  <c r="A1325" i="3" s="1"/>
  <c r="B1325" i="3" s="1"/>
  <c r="AB1331" i="3"/>
  <c r="AA1328" i="3"/>
  <c r="G1320" i="3"/>
  <c r="H1320" i="3" s="1"/>
  <c r="R1320" i="3"/>
  <c r="AD1326" i="3"/>
  <c r="AE1326" i="3" s="1"/>
  <c r="AF1326" i="3" s="1"/>
  <c r="AE1329" i="3"/>
  <c r="K1333" i="3"/>
  <c r="J1330" i="3"/>
  <c r="P1322" i="3"/>
  <c r="Q1322" i="3" s="1"/>
  <c r="Q1325" i="3"/>
  <c r="R1323" i="3"/>
  <c r="G1323" i="3" s="1"/>
  <c r="H1323" i="3" s="1"/>
  <c r="AK1325" i="3"/>
  <c r="AJ1322" i="3"/>
  <c r="AK1322" i="3" s="1"/>
  <c r="AL1322" i="3" s="1"/>
  <c r="AL1323" i="3"/>
  <c r="I1329" i="3" l="1"/>
  <c r="O1329" i="3" s="1"/>
  <c r="A1329" i="3" s="1"/>
  <c r="B1329" i="3" s="1"/>
  <c r="L1327" i="3"/>
  <c r="E1327" i="3" s="1"/>
  <c r="F1327" i="3" s="1"/>
  <c r="M1328" i="3"/>
  <c r="N1328" i="3" s="1"/>
  <c r="O1328" i="3" s="1"/>
  <c r="A1328" i="3" s="1"/>
  <c r="B1328" i="3" s="1"/>
  <c r="N1331" i="3"/>
  <c r="S1324" i="3"/>
  <c r="T1324" i="3" s="1"/>
  <c r="T1327" i="3"/>
  <c r="U1325" i="3"/>
  <c r="C1325" i="3" s="1"/>
  <c r="D1325" i="3" s="1"/>
  <c r="AH1328" i="3"/>
  <c r="AI1328" i="3" s="1"/>
  <c r="AB1328" i="3"/>
  <c r="AC1328" i="3" s="1"/>
  <c r="K1328" i="3"/>
  <c r="V1329" i="3"/>
  <c r="AF1329" i="3" s="1"/>
  <c r="Y1327" i="3"/>
  <c r="AC1327" i="3"/>
  <c r="AI1327" i="3"/>
  <c r="X1327" i="3"/>
  <c r="Z1327" i="3" s="1"/>
  <c r="W1324" i="3"/>
  <c r="X1324" i="3" s="1"/>
  <c r="Z1324" i="3" s="1"/>
  <c r="U1322" i="3"/>
  <c r="C1322" i="3"/>
  <c r="D1322" i="3" s="1"/>
  <c r="AH1333" i="3"/>
  <c r="AG1330" i="3"/>
  <c r="K1330" i="3"/>
  <c r="L1330" i="3" s="1"/>
  <c r="O1327" i="3"/>
  <c r="A1327" i="3" s="1"/>
  <c r="B1327" i="3" s="1"/>
  <c r="G1322" i="3"/>
  <c r="H1322" i="3" s="1"/>
  <c r="R1322" i="3"/>
  <c r="AE1331" i="3"/>
  <c r="AD1328" i="3"/>
  <c r="AE1328" i="3" s="1"/>
  <c r="AF1328" i="3" s="1"/>
  <c r="AK1327" i="3"/>
  <c r="AJ1324" i="3"/>
  <c r="AK1324" i="3" s="1"/>
  <c r="AL1324" i="3" s="1"/>
  <c r="AL1325" i="3"/>
  <c r="R1325" i="3"/>
  <c r="G1325" i="3" s="1"/>
  <c r="H1325" i="3" s="1"/>
  <c r="Q1327" i="3"/>
  <c r="P1324" i="3"/>
  <c r="Q1324" i="3" s="1"/>
  <c r="AA1330" i="3"/>
  <c r="AB1333" i="3"/>
  <c r="K1335" i="3"/>
  <c r="J1332" i="3"/>
  <c r="AB1330" i="3" l="1"/>
  <c r="AC1330" i="3" s="1"/>
  <c r="AH1330" i="3"/>
  <c r="AI1330" i="3" s="1"/>
  <c r="E1330" i="3"/>
  <c r="F1330" i="3" s="1"/>
  <c r="U1324" i="3"/>
  <c r="C1324" i="3"/>
  <c r="D1324" i="3" s="1"/>
  <c r="E1328" i="3"/>
  <c r="F1328" i="3" s="1"/>
  <c r="L1328" i="3"/>
  <c r="T1329" i="3"/>
  <c r="S1326" i="3"/>
  <c r="T1326" i="3" s="1"/>
  <c r="U1327" i="3"/>
  <c r="C1327" i="3" s="1"/>
  <c r="D1327" i="3" s="1"/>
  <c r="V1331" i="3"/>
  <c r="Y1329" i="3"/>
  <c r="AC1329" i="3"/>
  <c r="AI1329" i="3"/>
  <c r="AG1332" i="3"/>
  <c r="AH1335" i="3"/>
  <c r="X1329" i="3"/>
  <c r="W1326" i="3"/>
  <c r="X1326" i="3" s="1"/>
  <c r="Z1326" i="3" s="1"/>
  <c r="N1333" i="3"/>
  <c r="M1330" i="3"/>
  <c r="N1330" i="3" s="1"/>
  <c r="O1330" i="3" s="1"/>
  <c r="A1330" i="3" s="1"/>
  <c r="B1330" i="3" s="1"/>
  <c r="I1331" i="3"/>
  <c r="O1331" i="3" s="1"/>
  <c r="A1331" i="3" s="1"/>
  <c r="B1331" i="3" s="1"/>
  <c r="L1329" i="3"/>
  <c r="E1329" i="3" s="1"/>
  <c r="F1329" i="3" s="1"/>
  <c r="AJ1326" i="3"/>
  <c r="AK1326" i="3" s="1"/>
  <c r="AL1326" i="3" s="1"/>
  <c r="AL1327" i="3"/>
  <c r="AK1329" i="3"/>
  <c r="G1324" i="3"/>
  <c r="H1324" i="3" s="1"/>
  <c r="R1324" i="3"/>
  <c r="K1337" i="3"/>
  <c r="J1334" i="3"/>
  <c r="AB1335" i="3"/>
  <c r="AA1332" i="3"/>
  <c r="AB1332" i="3" s="1"/>
  <c r="AC1332" i="3" s="1"/>
  <c r="Q1329" i="3"/>
  <c r="P1326" i="3"/>
  <c r="Q1326" i="3" s="1"/>
  <c r="R1327" i="3"/>
  <c r="G1327" i="3" s="1"/>
  <c r="H1327" i="3" s="1"/>
  <c r="AE1333" i="3"/>
  <c r="AF1331" i="3"/>
  <c r="AD1330" i="3"/>
  <c r="AE1330" i="3" s="1"/>
  <c r="AF1330" i="3" s="1"/>
  <c r="K1332" i="3" l="1"/>
  <c r="E1332" i="3" s="1"/>
  <c r="F1332" i="3" s="1"/>
  <c r="C1326" i="3"/>
  <c r="D1326" i="3" s="1"/>
  <c r="U1326" i="3"/>
  <c r="AG1334" i="3"/>
  <c r="AH1337" i="3"/>
  <c r="X1331" i="3"/>
  <c r="Z1331" i="3" s="1"/>
  <c r="W1328" i="3"/>
  <c r="X1328" i="3" s="1"/>
  <c r="Z1328" i="3" s="1"/>
  <c r="V1333" i="3"/>
  <c r="AF1333" i="3" s="1"/>
  <c r="Y1331" i="3"/>
  <c r="AC1331" i="3"/>
  <c r="AI1331" i="3"/>
  <c r="I1333" i="3"/>
  <c r="K1334" i="3" s="1"/>
  <c r="L1334" i="3" s="1"/>
  <c r="L1331" i="3"/>
  <c r="E1331" i="3" s="1"/>
  <c r="F1331" i="3" s="1"/>
  <c r="S1328" i="3"/>
  <c r="T1328" i="3" s="1"/>
  <c r="U1329" i="3"/>
  <c r="C1329" i="3" s="1"/>
  <c r="D1329" i="3" s="1"/>
  <c r="T1331" i="3"/>
  <c r="L1332" i="3"/>
  <c r="Z1329" i="3"/>
  <c r="AH1332" i="3"/>
  <c r="AI1332" i="3" s="1"/>
  <c r="N1335" i="3"/>
  <c r="M1332" i="3"/>
  <c r="N1332" i="3" s="1"/>
  <c r="O1332" i="3" s="1"/>
  <c r="A1332" i="3" s="1"/>
  <c r="B1332" i="3" s="1"/>
  <c r="R1329" i="3"/>
  <c r="G1329" i="3" s="1"/>
  <c r="H1329" i="3" s="1"/>
  <c r="Q1331" i="3"/>
  <c r="P1328" i="3"/>
  <c r="Q1328" i="3" s="1"/>
  <c r="K1339" i="3"/>
  <c r="J1336" i="3"/>
  <c r="R1326" i="3"/>
  <c r="G1326" i="3"/>
  <c r="H1326" i="3" s="1"/>
  <c r="AL1329" i="3"/>
  <c r="AK1331" i="3"/>
  <c r="AJ1328" i="3"/>
  <c r="AK1328" i="3" s="1"/>
  <c r="AL1328" i="3" s="1"/>
  <c r="AD1332" i="3"/>
  <c r="AE1332" i="3" s="1"/>
  <c r="AF1332" i="3" s="1"/>
  <c r="AE1335" i="3"/>
  <c r="AB1337" i="3"/>
  <c r="AA1334" i="3"/>
  <c r="AB1334" i="3" l="1"/>
  <c r="AC1334" i="3" s="1"/>
  <c r="O1333" i="3"/>
  <c r="A1333" i="3" s="1"/>
  <c r="B1333" i="3" s="1"/>
  <c r="AH1334" i="3"/>
  <c r="AI1334" i="3" s="1"/>
  <c r="W1330" i="3"/>
  <c r="X1330" i="3" s="1"/>
  <c r="Z1330" i="3" s="1"/>
  <c r="X1333" i="3"/>
  <c r="C1328" i="3"/>
  <c r="D1328" i="3" s="1"/>
  <c r="U1328" i="3"/>
  <c r="U1331" i="3"/>
  <c r="C1331" i="3" s="1"/>
  <c r="D1331" i="3" s="1"/>
  <c r="T1333" i="3"/>
  <c r="S1330" i="3"/>
  <c r="T1330" i="3" s="1"/>
  <c r="I1335" i="3"/>
  <c r="K1336" i="3" s="1"/>
  <c r="E1336" i="3" s="1"/>
  <c r="F1336" i="3" s="1"/>
  <c r="L1333" i="3"/>
  <c r="E1333" i="3" s="1"/>
  <c r="F1333" i="3" s="1"/>
  <c r="E1334" i="3"/>
  <c r="F1334" i="3" s="1"/>
  <c r="M1334" i="3"/>
  <c r="N1334" i="3" s="1"/>
  <c r="O1334" i="3" s="1"/>
  <c r="A1334" i="3" s="1"/>
  <c r="B1334" i="3" s="1"/>
  <c r="N1337" i="3"/>
  <c r="O1335" i="3"/>
  <c r="A1335" i="3" s="1"/>
  <c r="B1335" i="3" s="1"/>
  <c r="V1335" i="3"/>
  <c r="Y1333" i="3"/>
  <c r="AC1333" i="3"/>
  <c r="AI1333" i="3"/>
  <c r="AH1339" i="3"/>
  <c r="AG1336" i="3"/>
  <c r="Q1333" i="3"/>
  <c r="P1330" i="3"/>
  <c r="Q1330" i="3" s="1"/>
  <c r="R1331" i="3"/>
  <c r="G1331" i="3" s="1"/>
  <c r="H1331" i="3" s="1"/>
  <c r="AJ1330" i="3"/>
  <c r="AK1330" i="3" s="1"/>
  <c r="AL1330" i="3" s="1"/>
  <c r="AL1331" i="3"/>
  <c r="AK1333" i="3"/>
  <c r="R1328" i="3"/>
  <c r="G1328" i="3"/>
  <c r="H1328" i="3" s="1"/>
  <c r="AE1337" i="3"/>
  <c r="AD1334" i="3"/>
  <c r="AE1334" i="3" s="1"/>
  <c r="AF1334" i="3" s="1"/>
  <c r="AA1336" i="3"/>
  <c r="AB1339" i="3"/>
  <c r="K1341" i="3"/>
  <c r="J1338" i="3"/>
  <c r="L1336" i="3" l="1"/>
  <c r="W1332" i="3"/>
  <c r="X1332" i="3" s="1"/>
  <c r="Z1332" i="3" s="1"/>
  <c r="X1335" i="3"/>
  <c r="Z1335" i="3" s="1"/>
  <c r="V1337" i="3"/>
  <c r="Y1335" i="3"/>
  <c r="AC1335" i="3"/>
  <c r="AI1335" i="3"/>
  <c r="C1330" i="3"/>
  <c r="D1330" i="3" s="1"/>
  <c r="U1330" i="3"/>
  <c r="AH1341" i="3"/>
  <c r="AG1338" i="3"/>
  <c r="I1337" i="3"/>
  <c r="K1338" i="3" s="1"/>
  <c r="L1335" i="3"/>
  <c r="E1335" i="3" s="1"/>
  <c r="F1335" i="3" s="1"/>
  <c r="M1336" i="3"/>
  <c r="N1336" i="3" s="1"/>
  <c r="O1336" i="3" s="1"/>
  <c r="A1336" i="3" s="1"/>
  <c r="B1336" i="3" s="1"/>
  <c r="N1339" i="3"/>
  <c r="AF1335" i="3"/>
  <c r="AB1336" i="3"/>
  <c r="AC1336" i="3" s="1"/>
  <c r="AH1336" i="3"/>
  <c r="AI1336" i="3" s="1"/>
  <c r="Z1333" i="3"/>
  <c r="T1335" i="3"/>
  <c r="U1333" i="3"/>
  <c r="C1333" i="3" s="1"/>
  <c r="D1333" i="3" s="1"/>
  <c r="S1332" i="3"/>
  <c r="T1332" i="3" s="1"/>
  <c r="P1332" i="3"/>
  <c r="Q1332" i="3" s="1"/>
  <c r="Q1335" i="3"/>
  <c r="R1333" i="3"/>
  <c r="G1333" i="3" s="1"/>
  <c r="H1333" i="3" s="1"/>
  <c r="K1343" i="3"/>
  <c r="J1340" i="3"/>
  <c r="AE1339" i="3"/>
  <c r="AF1337" i="3"/>
  <c r="AD1336" i="3"/>
  <c r="AE1336" i="3" s="1"/>
  <c r="AF1336" i="3" s="1"/>
  <c r="G1330" i="3"/>
  <c r="H1330" i="3" s="1"/>
  <c r="R1330" i="3"/>
  <c r="AL1333" i="3"/>
  <c r="AJ1332" i="3"/>
  <c r="AK1332" i="3" s="1"/>
  <c r="AL1332" i="3" s="1"/>
  <c r="AK1335" i="3"/>
  <c r="AB1341" i="3"/>
  <c r="AA1338" i="3"/>
  <c r="E1338" i="3" l="1"/>
  <c r="F1338" i="3" s="1"/>
  <c r="L1338" i="3"/>
  <c r="S1334" i="3"/>
  <c r="T1334" i="3" s="1"/>
  <c r="U1335" i="3"/>
  <c r="C1335" i="3" s="1"/>
  <c r="D1335" i="3" s="1"/>
  <c r="T1337" i="3"/>
  <c r="AG1340" i="3"/>
  <c r="AH1343" i="3"/>
  <c r="C1332" i="3"/>
  <c r="D1332" i="3" s="1"/>
  <c r="U1332" i="3"/>
  <c r="M1338" i="3"/>
  <c r="N1338" i="3" s="1"/>
  <c r="O1338" i="3" s="1"/>
  <c r="A1338" i="3" s="1"/>
  <c r="B1338" i="3" s="1"/>
  <c r="N1341" i="3"/>
  <c r="I1339" i="3"/>
  <c r="K1340" i="3" s="1"/>
  <c r="L1340" i="3" s="1"/>
  <c r="L1337" i="3"/>
  <c r="E1337" i="3" s="1"/>
  <c r="F1337" i="3" s="1"/>
  <c r="W1334" i="3"/>
  <c r="X1334" i="3" s="1"/>
  <c r="Z1334" i="3" s="1"/>
  <c r="X1337" i="3"/>
  <c r="Y1337" i="3"/>
  <c r="V1339" i="3"/>
  <c r="AC1337" i="3"/>
  <c r="AI1337" i="3"/>
  <c r="AB1338" i="3"/>
  <c r="AC1338" i="3" s="1"/>
  <c r="O1337" i="3"/>
  <c r="A1337" i="3" s="1"/>
  <c r="B1337" i="3" s="1"/>
  <c r="AH1338" i="3"/>
  <c r="AI1338" i="3" s="1"/>
  <c r="AA1340" i="3"/>
  <c r="AB1343" i="3"/>
  <c r="K1345" i="3"/>
  <c r="J1342" i="3"/>
  <c r="R1335" i="3"/>
  <c r="G1335" i="3" s="1"/>
  <c r="H1335" i="3" s="1"/>
  <c r="Q1337" i="3"/>
  <c r="P1334" i="3"/>
  <c r="Q1334" i="3" s="1"/>
  <c r="AK1337" i="3"/>
  <c r="AL1335" i="3"/>
  <c r="AJ1334" i="3"/>
  <c r="AK1334" i="3" s="1"/>
  <c r="AL1334" i="3" s="1"/>
  <c r="AF1339" i="3"/>
  <c r="AE1341" i="3"/>
  <c r="AD1338" i="3"/>
  <c r="AE1338" i="3" s="1"/>
  <c r="AF1338" i="3" s="1"/>
  <c r="G1332" i="3"/>
  <c r="H1332" i="3" s="1"/>
  <c r="R1332" i="3"/>
  <c r="E1340" i="3" l="1"/>
  <c r="F1340" i="3" s="1"/>
  <c r="AG1342" i="3"/>
  <c r="AH1345" i="3"/>
  <c r="X1339" i="3"/>
  <c r="Z1339" i="3" s="1"/>
  <c r="W1336" i="3"/>
  <c r="X1336" i="3" s="1"/>
  <c r="Z1336" i="3" s="1"/>
  <c r="I1341" i="3"/>
  <c r="K1342" i="3" s="1"/>
  <c r="L1339" i="3"/>
  <c r="E1339" i="3" s="1"/>
  <c r="F1339" i="3" s="1"/>
  <c r="C1334" i="3"/>
  <c r="D1334" i="3" s="1"/>
  <c r="U1334" i="3"/>
  <c r="AB1340" i="3"/>
  <c r="AC1340" i="3" s="1"/>
  <c r="Z1337" i="3"/>
  <c r="O1339" i="3"/>
  <c r="A1339" i="3" s="1"/>
  <c r="B1339" i="3" s="1"/>
  <c r="AH1340" i="3"/>
  <c r="AI1340" i="3" s="1"/>
  <c r="Y1339" i="3"/>
  <c r="V1341" i="3"/>
  <c r="AF1341" i="3" s="1"/>
  <c r="AI1339" i="3"/>
  <c r="AC1339" i="3"/>
  <c r="M1340" i="3"/>
  <c r="N1340" i="3" s="1"/>
  <c r="O1340" i="3" s="1"/>
  <c r="A1340" i="3" s="1"/>
  <c r="B1340" i="3" s="1"/>
  <c r="N1343" i="3"/>
  <c r="T1339" i="3"/>
  <c r="U1337" i="3"/>
  <c r="C1337" i="3" s="1"/>
  <c r="D1337" i="3" s="1"/>
  <c r="S1336" i="3"/>
  <c r="T1336" i="3" s="1"/>
  <c r="AB1345" i="3"/>
  <c r="AA1342" i="3"/>
  <c r="AD1340" i="3"/>
  <c r="AE1340" i="3" s="1"/>
  <c r="AF1340" i="3" s="1"/>
  <c r="AE1343" i="3"/>
  <c r="R1337" i="3"/>
  <c r="G1337" i="3" s="1"/>
  <c r="H1337" i="3" s="1"/>
  <c r="P1336" i="3"/>
  <c r="Q1336" i="3" s="1"/>
  <c r="Q1339" i="3"/>
  <c r="AK1339" i="3"/>
  <c r="AL1337" i="3"/>
  <c r="AJ1336" i="3"/>
  <c r="AK1336" i="3" s="1"/>
  <c r="AL1336" i="3" s="1"/>
  <c r="G1334" i="3"/>
  <c r="H1334" i="3" s="1"/>
  <c r="R1334" i="3"/>
  <c r="J1344" i="3"/>
  <c r="K1347" i="3"/>
  <c r="E1342" i="3" l="1"/>
  <c r="F1342" i="3" s="1"/>
  <c r="L1342" i="3"/>
  <c r="AB1342" i="3"/>
  <c r="AC1342" i="3" s="1"/>
  <c r="AH1342" i="3"/>
  <c r="AI1342" i="3" s="1"/>
  <c r="N1345" i="3"/>
  <c r="M1342" i="3"/>
  <c r="N1342" i="3" s="1"/>
  <c r="O1342" i="3" s="1"/>
  <c r="A1342" i="3" s="1"/>
  <c r="B1342" i="3" s="1"/>
  <c r="I1343" i="3"/>
  <c r="O1343" i="3" s="1"/>
  <c r="A1343" i="3" s="1"/>
  <c r="B1343" i="3" s="1"/>
  <c r="L1341" i="3"/>
  <c r="E1341" i="3" s="1"/>
  <c r="F1341" i="3" s="1"/>
  <c r="T1341" i="3"/>
  <c r="U1339" i="3"/>
  <c r="C1339" i="3" s="1"/>
  <c r="D1339" i="3" s="1"/>
  <c r="S1338" i="3"/>
  <c r="T1338" i="3" s="1"/>
  <c r="AH1347" i="3"/>
  <c r="AG1344" i="3"/>
  <c r="Y1341" i="3"/>
  <c r="V1343" i="3"/>
  <c r="AF1343" i="3" s="1"/>
  <c r="AI1341" i="3"/>
  <c r="AC1341" i="3"/>
  <c r="W1338" i="3"/>
  <c r="X1338" i="3" s="1"/>
  <c r="Z1338" i="3" s="1"/>
  <c r="X1341" i="3"/>
  <c r="U1336" i="3"/>
  <c r="C1336" i="3"/>
  <c r="D1336" i="3" s="1"/>
  <c r="O1341" i="3"/>
  <c r="A1341" i="3" s="1"/>
  <c r="B1341" i="3" s="1"/>
  <c r="AA1344" i="3"/>
  <c r="AB1344" i="3" s="1"/>
  <c r="AC1344" i="3" s="1"/>
  <c r="AB1347" i="3"/>
  <c r="G1336" i="3"/>
  <c r="H1336" i="3" s="1"/>
  <c r="R1336" i="3"/>
  <c r="AD1342" i="3"/>
  <c r="AE1342" i="3" s="1"/>
  <c r="AF1342" i="3" s="1"/>
  <c r="AE1345" i="3"/>
  <c r="R1339" i="3"/>
  <c r="G1339" i="3" s="1"/>
  <c r="H1339" i="3" s="1"/>
  <c r="Q1341" i="3"/>
  <c r="P1338" i="3"/>
  <c r="Q1338" i="3" s="1"/>
  <c r="J1346" i="3"/>
  <c r="K1349" i="3"/>
  <c r="AK1341" i="3"/>
  <c r="AJ1338" i="3"/>
  <c r="AK1338" i="3" s="1"/>
  <c r="AL1338" i="3" s="1"/>
  <c r="AL1339" i="3"/>
  <c r="AH1344" i="3" l="1"/>
  <c r="AI1344" i="3" s="1"/>
  <c r="W1340" i="3"/>
  <c r="X1340" i="3" s="1"/>
  <c r="Z1340" i="3" s="1"/>
  <c r="X1343" i="3"/>
  <c r="U1341" i="3"/>
  <c r="C1341" i="3" s="1"/>
  <c r="D1341" i="3" s="1"/>
  <c r="S1340" i="3"/>
  <c r="T1340" i="3" s="1"/>
  <c r="T1343" i="3"/>
  <c r="U1338" i="3"/>
  <c r="C1338" i="3"/>
  <c r="D1338" i="3" s="1"/>
  <c r="I1345" i="3"/>
  <c r="L1343" i="3"/>
  <c r="E1343" i="3" s="1"/>
  <c r="F1343" i="3" s="1"/>
  <c r="V1345" i="3"/>
  <c r="Y1343" i="3"/>
  <c r="AI1343" i="3"/>
  <c r="AC1343" i="3"/>
  <c r="AH1349" i="3"/>
  <c r="AG1346" i="3"/>
  <c r="O1345" i="3"/>
  <c r="A1345" i="3" s="1"/>
  <c r="B1345" i="3" s="1"/>
  <c r="M1344" i="3"/>
  <c r="N1344" i="3" s="1"/>
  <c r="O1344" i="3" s="1"/>
  <c r="A1344" i="3" s="1"/>
  <c r="B1344" i="3" s="1"/>
  <c r="N1347" i="3"/>
  <c r="Z1341" i="3"/>
  <c r="K1344" i="3"/>
  <c r="K1346" i="3"/>
  <c r="E1346" i="3" s="1"/>
  <c r="F1346" i="3" s="1"/>
  <c r="K1351" i="3"/>
  <c r="J1348" i="3"/>
  <c r="G1338" i="3"/>
  <c r="H1338" i="3" s="1"/>
  <c r="R1338" i="3"/>
  <c r="Q1343" i="3"/>
  <c r="P1340" i="3"/>
  <c r="Q1340" i="3" s="1"/>
  <c r="R1341" i="3"/>
  <c r="G1341" i="3" s="1"/>
  <c r="H1341" i="3" s="1"/>
  <c r="AL1341" i="3"/>
  <c r="AJ1340" i="3"/>
  <c r="AK1340" i="3" s="1"/>
  <c r="AL1340" i="3" s="1"/>
  <c r="AK1343" i="3"/>
  <c r="AE1347" i="3"/>
  <c r="AD1344" i="3"/>
  <c r="AE1344" i="3" s="1"/>
  <c r="AF1344" i="3" s="1"/>
  <c r="AB1349" i="3"/>
  <c r="AA1346" i="3"/>
  <c r="AB1346" i="3" s="1"/>
  <c r="AC1346" i="3" s="1"/>
  <c r="L1346" i="3" l="1"/>
  <c r="Y1345" i="3"/>
  <c r="V1347" i="3"/>
  <c r="AF1347" i="3" s="1"/>
  <c r="AI1345" i="3"/>
  <c r="AC1345" i="3"/>
  <c r="X1345" i="3"/>
  <c r="W1342" i="3"/>
  <c r="X1342" i="3" s="1"/>
  <c r="Z1342" i="3" s="1"/>
  <c r="S1342" i="3"/>
  <c r="T1342" i="3" s="1"/>
  <c r="T1345" i="3"/>
  <c r="U1343" i="3"/>
  <c r="C1343" i="3" s="1"/>
  <c r="D1343" i="3" s="1"/>
  <c r="AF1345" i="3"/>
  <c r="AH1346" i="3"/>
  <c r="AI1346" i="3" s="1"/>
  <c r="Z1343" i="3"/>
  <c r="E1344" i="3"/>
  <c r="F1344" i="3" s="1"/>
  <c r="L1344" i="3"/>
  <c r="N1349" i="3"/>
  <c r="M1346" i="3"/>
  <c r="N1346" i="3" s="1"/>
  <c r="O1346" i="3" s="1"/>
  <c r="A1346" i="3" s="1"/>
  <c r="B1346" i="3" s="1"/>
  <c r="AH1351" i="3"/>
  <c r="AG1348" i="3"/>
  <c r="AH1348" i="3" s="1"/>
  <c r="AI1348" i="3" s="1"/>
  <c r="I1347" i="3"/>
  <c r="O1347" i="3" s="1"/>
  <c r="A1347" i="3" s="1"/>
  <c r="B1347" i="3" s="1"/>
  <c r="L1345" i="3"/>
  <c r="E1345" i="3" s="1"/>
  <c r="F1345" i="3" s="1"/>
  <c r="U1340" i="3"/>
  <c r="C1340" i="3"/>
  <c r="D1340" i="3" s="1"/>
  <c r="K1353" i="3"/>
  <c r="J1350" i="3"/>
  <c r="AA1348" i="3"/>
  <c r="AB1348" i="3" s="1"/>
  <c r="AC1348" i="3" s="1"/>
  <c r="AB1351" i="3"/>
  <c r="AK1345" i="3"/>
  <c r="AL1343" i="3"/>
  <c r="AJ1342" i="3"/>
  <c r="AK1342" i="3" s="1"/>
  <c r="AL1342" i="3" s="1"/>
  <c r="G1340" i="3"/>
  <c r="H1340" i="3" s="1"/>
  <c r="R1340" i="3"/>
  <c r="AE1349" i="3"/>
  <c r="AD1346" i="3"/>
  <c r="AE1346" i="3" s="1"/>
  <c r="AF1346" i="3" s="1"/>
  <c r="R1343" i="3"/>
  <c r="G1343" i="3" s="1"/>
  <c r="H1343" i="3" s="1"/>
  <c r="Q1345" i="3"/>
  <c r="P1342" i="3"/>
  <c r="Q1342" i="3" s="1"/>
  <c r="W1344" i="3" l="1"/>
  <c r="X1344" i="3" s="1"/>
  <c r="Z1344" i="3" s="1"/>
  <c r="X1347" i="3"/>
  <c r="I1349" i="3"/>
  <c r="L1347" i="3"/>
  <c r="E1347" i="3" s="1"/>
  <c r="F1347" i="3" s="1"/>
  <c r="C1342" i="3"/>
  <c r="D1342" i="3" s="1"/>
  <c r="U1342" i="3"/>
  <c r="AG1350" i="3"/>
  <c r="AH1353" i="3"/>
  <c r="O1349" i="3"/>
  <c r="A1349" i="3" s="1"/>
  <c r="B1349" i="3" s="1"/>
  <c r="M1348" i="3"/>
  <c r="N1348" i="3" s="1"/>
  <c r="O1348" i="3" s="1"/>
  <c r="A1348" i="3" s="1"/>
  <c r="B1348" i="3" s="1"/>
  <c r="N1351" i="3"/>
  <c r="U1345" i="3"/>
  <c r="C1345" i="3" s="1"/>
  <c r="D1345" i="3" s="1"/>
  <c r="S1344" i="3"/>
  <c r="T1344" i="3" s="1"/>
  <c r="T1347" i="3"/>
  <c r="K1348" i="3"/>
  <c r="Z1345" i="3"/>
  <c r="Y1347" i="3"/>
  <c r="V1349" i="3"/>
  <c r="AF1349" i="3" s="1"/>
  <c r="AC1347" i="3"/>
  <c r="Z1347" i="3"/>
  <c r="AI1347" i="3"/>
  <c r="AE1351" i="3"/>
  <c r="AD1348" i="3"/>
  <c r="AE1348" i="3" s="1"/>
  <c r="AF1348" i="3" s="1"/>
  <c r="Q1347" i="3"/>
  <c r="P1344" i="3"/>
  <c r="Q1344" i="3" s="1"/>
  <c r="R1345" i="3"/>
  <c r="G1345" i="3" s="1"/>
  <c r="H1345" i="3" s="1"/>
  <c r="R1342" i="3"/>
  <c r="G1342" i="3"/>
  <c r="H1342" i="3" s="1"/>
  <c r="AL1345" i="3"/>
  <c r="AK1347" i="3"/>
  <c r="AJ1344" i="3"/>
  <c r="AK1344" i="3" s="1"/>
  <c r="AL1344" i="3" s="1"/>
  <c r="AB1353" i="3"/>
  <c r="AA1350" i="3"/>
  <c r="AB1350" i="3" s="1"/>
  <c r="AC1350" i="3" s="1"/>
  <c r="K1355" i="3"/>
  <c r="J1352" i="3"/>
  <c r="AH1350" i="3" l="1"/>
  <c r="AI1350" i="3" s="1"/>
  <c r="E1348" i="3"/>
  <c r="F1348" i="3" s="1"/>
  <c r="L1348" i="3"/>
  <c r="U1344" i="3"/>
  <c r="C1344" i="3"/>
  <c r="D1344" i="3" s="1"/>
  <c r="X1349" i="3"/>
  <c r="Z1349" i="3" s="1"/>
  <c r="W1346" i="3"/>
  <c r="X1346" i="3" s="1"/>
  <c r="Z1346" i="3" s="1"/>
  <c r="T1349" i="3"/>
  <c r="S1346" i="3"/>
  <c r="T1346" i="3" s="1"/>
  <c r="U1347" i="3"/>
  <c r="C1347" i="3" s="1"/>
  <c r="D1347" i="3" s="1"/>
  <c r="I1351" i="3"/>
  <c r="L1349" i="3"/>
  <c r="E1349" i="3" s="1"/>
  <c r="F1349" i="3" s="1"/>
  <c r="V1351" i="3"/>
  <c r="AF1351" i="3" s="1"/>
  <c r="Y1349" i="3"/>
  <c r="AI1349" i="3"/>
  <c r="AC1349" i="3"/>
  <c r="N1353" i="3"/>
  <c r="M1350" i="3"/>
  <c r="N1350" i="3" s="1"/>
  <c r="O1350" i="3" s="1"/>
  <c r="A1350" i="3" s="1"/>
  <c r="B1350" i="3" s="1"/>
  <c r="AH1355" i="3"/>
  <c r="AG1352" i="3"/>
  <c r="K1350" i="3"/>
  <c r="AJ1346" i="3"/>
  <c r="AK1346" i="3" s="1"/>
  <c r="AL1346" i="3" s="1"/>
  <c r="AL1347" i="3"/>
  <c r="AK1349" i="3"/>
  <c r="AD1350" i="3"/>
  <c r="AE1350" i="3" s="1"/>
  <c r="AF1350" i="3" s="1"/>
  <c r="AE1353" i="3"/>
  <c r="R1344" i="3"/>
  <c r="G1344" i="3"/>
  <c r="H1344" i="3" s="1"/>
  <c r="K1357" i="3"/>
  <c r="J1354" i="3"/>
  <c r="AB1355" i="3"/>
  <c r="AA1352" i="3"/>
  <c r="P1346" i="3"/>
  <c r="Q1346" i="3" s="1"/>
  <c r="R1347" i="3"/>
  <c r="G1347" i="3" s="1"/>
  <c r="H1347" i="3" s="1"/>
  <c r="Q1349" i="3"/>
  <c r="AB1352" i="3" l="1"/>
  <c r="AC1352" i="3" s="1"/>
  <c r="N1355" i="3"/>
  <c r="M1352" i="3"/>
  <c r="N1352" i="3" s="1"/>
  <c r="O1352" i="3" s="1"/>
  <c r="A1352" i="3" s="1"/>
  <c r="B1352" i="3" s="1"/>
  <c r="I1353" i="3"/>
  <c r="O1353" i="3" s="1"/>
  <c r="A1353" i="3" s="1"/>
  <c r="B1353" i="3" s="1"/>
  <c r="L1351" i="3"/>
  <c r="E1351" i="3" s="1"/>
  <c r="F1351" i="3" s="1"/>
  <c r="U1349" i="3"/>
  <c r="C1349" i="3" s="1"/>
  <c r="D1349" i="3" s="1"/>
  <c r="T1351" i="3"/>
  <c r="S1348" i="3"/>
  <c r="T1348" i="3" s="1"/>
  <c r="E1350" i="3"/>
  <c r="F1350" i="3" s="1"/>
  <c r="L1350" i="3"/>
  <c r="AG1354" i="3"/>
  <c r="AH1357" i="3"/>
  <c r="V1353" i="3"/>
  <c r="Y1351" i="3"/>
  <c r="AC1351" i="3"/>
  <c r="AI1351" i="3"/>
  <c r="U1346" i="3"/>
  <c r="C1346" i="3"/>
  <c r="D1346" i="3" s="1"/>
  <c r="W1348" i="3"/>
  <c r="X1348" i="3" s="1"/>
  <c r="Z1348" i="3" s="1"/>
  <c r="X1351" i="3"/>
  <c r="K1352" i="3"/>
  <c r="AH1352" i="3"/>
  <c r="AI1352" i="3" s="1"/>
  <c r="O1351" i="3"/>
  <c r="A1351" i="3" s="1"/>
  <c r="B1351" i="3" s="1"/>
  <c r="AB1357" i="3"/>
  <c r="AA1354" i="3"/>
  <c r="J1356" i="3"/>
  <c r="K1359" i="3"/>
  <c r="AD1352" i="3"/>
  <c r="AE1352" i="3" s="1"/>
  <c r="AF1352" i="3" s="1"/>
  <c r="AE1355" i="3"/>
  <c r="R1349" i="3"/>
  <c r="G1349" i="3" s="1"/>
  <c r="H1349" i="3" s="1"/>
  <c r="Q1351" i="3"/>
  <c r="P1348" i="3"/>
  <c r="Q1348" i="3" s="1"/>
  <c r="AL1349" i="3"/>
  <c r="AJ1348" i="3"/>
  <c r="AK1348" i="3" s="1"/>
  <c r="AL1348" i="3" s="1"/>
  <c r="AK1351" i="3"/>
  <c r="R1346" i="3"/>
  <c r="G1346" i="3"/>
  <c r="H1346" i="3" s="1"/>
  <c r="K1354" i="3" l="1"/>
  <c r="E1354" i="3" s="1"/>
  <c r="F1354" i="3" s="1"/>
  <c r="W1350" i="3"/>
  <c r="X1350" i="3" s="1"/>
  <c r="Z1350" i="3" s="1"/>
  <c r="X1353" i="3"/>
  <c r="V1355" i="3"/>
  <c r="Y1353" i="3"/>
  <c r="AC1353" i="3"/>
  <c r="AI1353" i="3"/>
  <c r="E1352" i="3"/>
  <c r="F1352" i="3" s="1"/>
  <c r="L1352" i="3"/>
  <c r="AG1356" i="3"/>
  <c r="AH1359" i="3"/>
  <c r="N1357" i="3"/>
  <c r="M1354" i="3"/>
  <c r="N1354" i="3" s="1"/>
  <c r="O1354" i="3" s="1"/>
  <c r="A1354" i="3" s="1"/>
  <c r="B1354" i="3" s="1"/>
  <c r="AF1353" i="3"/>
  <c r="AB1354" i="3"/>
  <c r="AC1354" i="3" s="1"/>
  <c r="AH1354" i="3"/>
  <c r="AI1354" i="3" s="1"/>
  <c r="U1351" i="3"/>
  <c r="C1351" i="3" s="1"/>
  <c r="D1351" i="3" s="1"/>
  <c r="S1350" i="3"/>
  <c r="T1350" i="3" s="1"/>
  <c r="T1353" i="3"/>
  <c r="C1348" i="3"/>
  <c r="D1348" i="3" s="1"/>
  <c r="U1348" i="3"/>
  <c r="I1355" i="3"/>
  <c r="K1356" i="3" s="1"/>
  <c r="L1353" i="3"/>
  <c r="E1353" i="3" s="1"/>
  <c r="F1353" i="3" s="1"/>
  <c r="Z1351" i="3"/>
  <c r="Q1353" i="3"/>
  <c r="P1350" i="3"/>
  <c r="Q1350" i="3" s="1"/>
  <c r="R1351" i="3"/>
  <c r="G1351" i="3" s="1"/>
  <c r="H1351" i="3" s="1"/>
  <c r="AA1356" i="3"/>
  <c r="AB1356" i="3" s="1"/>
  <c r="AC1356" i="3" s="1"/>
  <c r="AB1359" i="3"/>
  <c r="G1348" i="3"/>
  <c r="H1348" i="3" s="1"/>
  <c r="R1348" i="3"/>
  <c r="AK1353" i="3"/>
  <c r="AL1351" i="3"/>
  <c r="AJ1350" i="3"/>
  <c r="AK1350" i="3" s="1"/>
  <c r="AL1350" i="3" s="1"/>
  <c r="AF1355" i="3"/>
  <c r="AE1357" i="3"/>
  <c r="AD1354" i="3"/>
  <c r="AE1354" i="3" s="1"/>
  <c r="AF1354" i="3" s="1"/>
  <c r="J1358" i="3"/>
  <c r="K1361" i="3"/>
  <c r="L1354" i="3" l="1"/>
  <c r="E1356" i="3"/>
  <c r="F1356" i="3" s="1"/>
  <c r="L1356" i="3"/>
  <c r="O1355" i="3"/>
  <c r="A1355" i="3" s="1"/>
  <c r="B1355" i="3" s="1"/>
  <c r="AH1356" i="3"/>
  <c r="AI1356" i="3" s="1"/>
  <c r="X1355" i="3"/>
  <c r="Z1355" i="3" s="1"/>
  <c r="W1352" i="3"/>
  <c r="X1352" i="3" s="1"/>
  <c r="Z1352" i="3" s="1"/>
  <c r="AG1358" i="3"/>
  <c r="AH1361" i="3"/>
  <c r="I1357" i="3"/>
  <c r="L1355" i="3"/>
  <c r="E1355" i="3" s="1"/>
  <c r="F1355" i="3" s="1"/>
  <c r="U1350" i="3"/>
  <c r="C1350" i="3"/>
  <c r="D1350" i="3" s="1"/>
  <c r="S1352" i="3"/>
  <c r="T1352" i="3" s="1"/>
  <c r="T1355" i="3"/>
  <c r="U1353" i="3"/>
  <c r="C1353" i="3" s="1"/>
  <c r="D1353" i="3" s="1"/>
  <c r="M1356" i="3"/>
  <c r="N1356" i="3" s="1"/>
  <c r="O1356" i="3" s="1"/>
  <c r="A1356" i="3" s="1"/>
  <c r="B1356" i="3" s="1"/>
  <c r="N1359" i="3"/>
  <c r="Z1353" i="3"/>
  <c r="Y1355" i="3"/>
  <c r="V1357" i="3"/>
  <c r="AI1355" i="3"/>
  <c r="AC1355" i="3"/>
  <c r="AK1355" i="3"/>
  <c r="AL1353" i="3"/>
  <c r="AJ1352" i="3"/>
  <c r="AK1352" i="3" s="1"/>
  <c r="AL1352" i="3" s="1"/>
  <c r="R1350" i="3"/>
  <c r="G1350" i="3"/>
  <c r="H1350" i="3" s="1"/>
  <c r="AA1358" i="3"/>
  <c r="AB1361" i="3"/>
  <c r="R1353" i="3"/>
  <c r="G1353" i="3" s="1"/>
  <c r="H1353" i="3" s="1"/>
  <c r="Q1355" i="3"/>
  <c r="P1352" i="3"/>
  <c r="Q1352" i="3" s="1"/>
  <c r="K1363" i="3"/>
  <c r="J1360" i="3"/>
  <c r="AE1359" i="3"/>
  <c r="AF1357" i="3"/>
  <c r="AD1356" i="3"/>
  <c r="AE1356" i="3" s="1"/>
  <c r="AF1356" i="3" s="1"/>
  <c r="AG1360" i="3" l="1"/>
  <c r="AH1363" i="3"/>
  <c r="N1361" i="3"/>
  <c r="M1358" i="3"/>
  <c r="N1358" i="3" s="1"/>
  <c r="O1358" i="3" s="1"/>
  <c r="A1358" i="3" s="1"/>
  <c r="B1358" i="3" s="1"/>
  <c r="W1354" i="3"/>
  <c r="X1354" i="3" s="1"/>
  <c r="Z1354" i="3" s="1"/>
  <c r="X1357" i="3"/>
  <c r="C1352" i="3"/>
  <c r="D1352" i="3" s="1"/>
  <c r="U1352" i="3"/>
  <c r="I1359" i="3"/>
  <c r="O1359" i="3" s="1"/>
  <c r="A1359" i="3" s="1"/>
  <c r="B1359" i="3" s="1"/>
  <c r="L1357" i="3"/>
  <c r="E1357" i="3" s="1"/>
  <c r="F1357" i="3" s="1"/>
  <c r="V1359" i="3"/>
  <c r="Y1357" i="3"/>
  <c r="AC1357" i="3"/>
  <c r="AI1357" i="3"/>
  <c r="Z1357" i="3"/>
  <c r="T1357" i="3"/>
  <c r="S1354" i="3"/>
  <c r="T1354" i="3" s="1"/>
  <c r="U1355" i="3"/>
  <c r="C1355" i="3" s="1"/>
  <c r="D1355" i="3" s="1"/>
  <c r="O1357" i="3"/>
  <c r="A1357" i="3" s="1"/>
  <c r="B1357" i="3" s="1"/>
  <c r="AB1358" i="3"/>
  <c r="AC1358" i="3" s="1"/>
  <c r="K1358" i="3"/>
  <c r="AH1358" i="3"/>
  <c r="AI1358" i="3" s="1"/>
  <c r="G1352" i="3"/>
  <c r="H1352" i="3" s="1"/>
  <c r="R1352" i="3"/>
  <c r="AA1360" i="3"/>
  <c r="AB1363" i="3"/>
  <c r="J1362" i="3"/>
  <c r="K1365" i="3"/>
  <c r="P1354" i="3"/>
  <c r="Q1354" i="3" s="1"/>
  <c r="R1355" i="3"/>
  <c r="G1355" i="3" s="1"/>
  <c r="H1355" i="3" s="1"/>
  <c r="Q1357" i="3"/>
  <c r="AL1355" i="3"/>
  <c r="AJ1354" i="3"/>
  <c r="AK1354" i="3" s="1"/>
  <c r="AL1354" i="3" s="1"/>
  <c r="AK1357" i="3"/>
  <c r="AD1358" i="3"/>
  <c r="AE1358" i="3" s="1"/>
  <c r="AF1358" i="3" s="1"/>
  <c r="AE1361" i="3"/>
  <c r="K1360" i="3" l="1"/>
  <c r="E1360" i="3" s="1"/>
  <c r="F1360" i="3" s="1"/>
  <c r="Y1359" i="3"/>
  <c r="V1361" i="3"/>
  <c r="AF1361" i="3" s="1"/>
  <c r="AI1359" i="3"/>
  <c r="AC1359" i="3"/>
  <c r="U1354" i="3"/>
  <c r="C1354" i="3"/>
  <c r="D1354" i="3" s="1"/>
  <c r="I1361" i="3"/>
  <c r="K1362" i="3" s="1"/>
  <c r="L1359" i="3"/>
  <c r="E1359" i="3" s="1"/>
  <c r="F1359" i="3" s="1"/>
  <c r="AH1365" i="3"/>
  <c r="AG1362" i="3"/>
  <c r="AH1360" i="3"/>
  <c r="AI1360" i="3" s="1"/>
  <c r="AF1359" i="3"/>
  <c r="AB1360" i="3"/>
  <c r="AC1360" i="3" s="1"/>
  <c r="U1357" i="3"/>
  <c r="C1357" i="3" s="1"/>
  <c r="D1357" i="3" s="1"/>
  <c r="T1359" i="3"/>
  <c r="S1356" i="3"/>
  <c r="T1356" i="3" s="1"/>
  <c r="L1358" i="3"/>
  <c r="E1358" i="3"/>
  <c r="F1358" i="3" s="1"/>
  <c r="W1356" i="3"/>
  <c r="X1356" i="3" s="1"/>
  <c r="Z1356" i="3" s="1"/>
  <c r="X1359" i="3"/>
  <c r="Z1359" i="3" s="1"/>
  <c r="N1363" i="3"/>
  <c r="M1360" i="3"/>
  <c r="N1360" i="3" s="1"/>
  <c r="O1360" i="3" s="1"/>
  <c r="A1360" i="3" s="1"/>
  <c r="B1360" i="3" s="1"/>
  <c r="O1361" i="3"/>
  <c r="A1361" i="3" s="1"/>
  <c r="B1361" i="3" s="1"/>
  <c r="R1357" i="3"/>
  <c r="G1357" i="3" s="1"/>
  <c r="H1357" i="3" s="1"/>
  <c r="P1356" i="3"/>
  <c r="Q1356" i="3" s="1"/>
  <c r="Q1359" i="3"/>
  <c r="K1367" i="3"/>
  <c r="J1364" i="3"/>
  <c r="AD1360" i="3"/>
  <c r="AE1360" i="3" s="1"/>
  <c r="AF1360" i="3" s="1"/>
  <c r="AE1363" i="3"/>
  <c r="AB1365" i="3"/>
  <c r="AA1362" i="3"/>
  <c r="AL1357" i="3"/>
  <c r="AJ1356" i="3"/>
  <c r="AK1356" i="3" s="1"/>
  <c r="AL1356" i="3" s="1"/>
  <c r="AK1359" i="3"/>
  <c r="G1354" i="3"/>
  <c r="H1354" i="3" s="1"/>
  <c r="R1354" i="3"/>
  <c r="L1360" i="3" l="1"/>
  <c r="L1362" i="3"/>
  <c r="E1362" i="3"/>
  <c r="F1362" i="3" s="1"/>
  <c r="U1359" i="3"/>
  <c r="C1359" i="3" s="1"/>
  <c r="D1359" i="3" s="1"/>
  <c r="T1361" i="3"/>
  <c r="S1358" i="3"/>
  <c r="T1358" i="3" s="1"/>
  <c r="AG1364" i="3"/>
  <c r="AH1367" i="3"/>
  <c r="U1356" i="3"/>
  <c r="C1356" i="3"/>
  <c r="D1356" i="3" s="1"/>
  <c r="Y1361" i="3"/>
  <c r="V1363" i="3"/>
  <c r="AC1361" i="3"/>
  <c r="AI1361" i="3"/>
  <c r="W1358" i="3"/>
  <c r="X1358" i="3" s="1"/>
  <c r="Z1358" i="3" s="1"/>
  <c r="X1361" i="3"/>
  <c r="Z1361" i="3" s="1"/>
  <c r="N1365" i="3"/>
  <c r="M1362" i="3"/>
  <c r="N1362" i="3" s="1"/>
  <c r="O1362" i="3" s="1"/>
  <c r="A1362" i="3" s="1"/>
  <c r="B1362" i="3" s="1"/>
  <c r="I1363" i="3"/>
  <c r="K1364" i="3" s="1"/>
  <c r="L1364" i="3" s="1"/>
  <c r="L1361" i="3"/>
  <c r="E1361" i="3" s="1"/>
  <c r="F1361" i="3" s="1"/>
  <c r="AB1362" i="3"/>
  <c r="AC1362" i="3" s="1"/>
  <c r="AH1362" i="3"/>
  <c r="AI1362" i="3" s="1"/>
  <c r="AB1367" i="3"/>
  <c r="AA1364" i="3"/>
  <c r="G1356" i="3"/>
  <c r="H1356" i="3" s="1"/>
  <c r="R1356" i="3"/>
  <c r="AJ1358" i="3"/>
  <c r="AK1358" i="3" s="1"/>
  <c r="AL1358" i="3" s="1"/>
  <c r="AL1359" i="3"/>
  <c r="AK1361" i="3"/>
  <c r="P1358" i="3"/>
  <c r="Q1358" i="3" s="1"/>
  <c r="Q1361" i="3"/>
  <c r="R1359" i="3"/>
  <c r="G1359" i="3" s="1"/>
  <c r="H1359" i="3" s="1"/>
  <c r="K1369" i="3"/>
  <c r="J1366" i="3"/>
  <c r="AE1365" i="3"/>
  <c r="AF1363" i="3"/>
  <c r="AD1362" i="3"/>
  <c r="AE1362" i="3" s="1"/>
  <c r="AF1362" i="3" s="1"/>
  <c r="O1363" i="3" l="1"/>
  <c r="A1363" i="3" s="1"/>
  <c r="B1363" i="3" s="1"/>
  <c r="AH1364" i="3"/>
  <c r="AI1364" i="3" s="1"/>
  <c r="AB1364" i="3"/>
  <c r="AC1364" i="3" s="1"/>
  <c r="M1364" i="3"/>
  <c r="N1364" i="3" s="1"/>
  <c r="O1364" i="3" s="1"/>
  <c r="A1364" i="3" s="1"/>
  <c r="B1364" i="3" s="1"/>
  <c r="N1367" i="3"/>
  <c r="I1365" i="3"/>
  <c r="O1365" i="3" s="1"/>
  <c r="A1365" i="3" s="1"/>
  <c r="B1365" i="3" s="1"/>
  <c r="L1363" i="3"/>
  <c r="E1363" i="3" s="1"/>
  <c r="F1363" i="3" s="1"/>
  <c r="X1363" i="3"/>
  <c r="W1360" i="3"/>
  <c r="X1360" i="3" s="1"/>
  <c r="Z1360" i="3" s="1"/>
  <c r="U1358" i="3"/>
  <c r="C1358" i="3"/>
  <c r="D1358" i="3" s="1"/>
  <c r="E1364" i="3"/>
  <c r="F1364" i="3" s="1"/>
  <c r="AH1369" i="3"/>
  <c r="AG1366" i="3"/>
  <c r="V1365" i="3"/>
  <c r="AF1365" i="3" s="1"/>
  <c r="Y1363" i="3"/>
  <c r="AC1363" i="3"/>
  <c r="AI1363" i="3"/>
  <c r="U1361" i="3"/>
  <c r="C1361" i="3" s="1"/>
  <c r="D1361" i="3" s="1"/>
  <c r="T1363" i="3"/>
  <c r="S1360" i="3"/>
  <c r="T1360" i="3" s="1"/>
  <c r="G1358" i="3"/>
  <c r="H1358" i="3" s="1"/>
  <c r="R1358" i="3"/>
  <c r="AB1369" i="3"/>
  <c r="AA1366" i="3"/>
  <c r="P1360" i="3"/>
  <c r="Q1360" i="3" s="1"/>
  <c r="Q1363" i="3"/>
  <c r="R1361" i="3"/>
  <c r="G1361" i="3" s="1"/>
  <c r="H1361" i="3" s="1"/>
  <c r="AL1361" i="3"/>
  <c r="AK1363" i="3"/>
  <c r="AJ1360" i="3"/>
  <c r="AK1360" i="3" s="1"/>
  <c r="AL1360" i="3" s="1"/>
  <c r="AE1367" i="3"/>
  <c r="AD1364" i="3"/>
  <c r="AE1364" i="3" s="1"/>
  <c r="AF1364" i="3" s="1"/>
  <c r="K1371" i="3"/>
  <c r="J1368" i="3"/>
  <c r="AH1366" i="3" l="1"/>
  <c r="AI1366" i="3" s="1"/>
  <c r="K1366" i="3"/>
  <c r="E1366" i="3" s="1"/>
  <c r="F1366" i="3" s="1"/>
  <c r="AB1366" i="3"/>
  <c r="AC1366" i="3" s="1"/>
  <c r="X1365" i="3"/>
  <c r="Z1365" i="3" s="1"/>
  <c r="W1362" i="3"/>
  <c r="X1362" i="3" s="1"/>
  <c r="Z1362" i="3" s="1"/>
  <c r="V1367" i="3"/>
  <c r="AF1367" i="3" s="1"/>
  <c r="Y1365" i="3"/>
  <c r="AI1365" i="3"/>
  <c r="AC1365" i="3"/>
  <c r="N1369" i="3"/>
  <c r="M1366" i="3"/>
  <c r="N1366" i="3" s="1"/>
  <c r="O1366" i="3" s="1"/>
  <c r="A1366" i="3" s="1"/>
  <c r="B1366" i="3" s="1"/>
  <c r="U1363" i="3"/>
  <c r="C1363" i="3" s="1"/>
  <c r="D1363" i="3" s="1"/>
  <c r="S1362" i="3"/>
  <c r="T1362" i="3" s="1"/>
  <c r="T1365" i="3"/>
  <c r="AG1368" i="3"/>
  <c r="AH1368" i="3" s="1"/>
  <c r="AI1368" i="3" s="1"/>
  <c r="AH1371" i="3"/>
  <c r="L1366" i="3"/>
  <c r="Z1363" i="3"/>
  <c r="C1360" i="3"/>
  <c r="D1360" i="3" s="1"/>
  <c r="U1360" i="3"/>
  <c r="I1367" i="3"/>
  <c r="L1365" i="3"/>
  <c r="E1365" i="3" s="1"/>
  <c r="F1365" i="3" s="1"/>
  <c r="K1373" i="3"/>
  <c r="J1370" i="3"/>
  <c r="AD1366" i="3"/>
  <c r="AE1366" i="3" s="1"/>
  <c r="AF1366" i="3" s="1"/>
  <c r="AE1369" i="3"/>
  <c r="R1360" i="3"/>
  <c r="G1360" i="3"/>
  <c r="H1360" i="3" s="1"/>
  <c r="AB1371" i="3"/>
  <c r="AA1368" i="3"/>
  <c r="AB1368" i="3" s="1"/>
  <c r="AC1368" i="3" s="1"/>
  <c r="AK1365" i="3"/>
  <c r="AL1363" i="3"/>
  <c r="AJ1362" i="3"/>
  <c r="AK1362" i="3" s="1"/>
  <c r="AL1362" i="3" s="1"/>
  <c r="R1363" i="3"/>
  <c r="G1363" i="3" s="1"/>
  <c r="H1363" i="3" s="1"/>
  <c r="Q1365" i="3"/>
  <c r="P1362" i="3"/>
  <c r="Q1362" i="3" s="1"/>
  <c r="I1369" i="3" l="1"/>
  <c r="L1367" i="3"/>
  <c r="E1367" i="3" s="1"/>
  <c r="F1367" i="3" s="1"/>
  <c r="U1365" i="3"/>
  <c r="C1365" i="3" s="1"/>
  <c r="D1365" i="3" s="1"/>
  <c r="S1364" i="3"/>
  <c r="T1364" i="3" s="1"/>
  <c r="T1367" i="3"/>
  <c r="W1364" i="3"/>
  <c r="X1364" i="3" s="1"/>
  <c r="Z1364" i="3" s="1"/>
  <c r="X1367" i="3"/>
  <c r="K1368" i="3"/>
  <c r="K1370" i="3"/>
  <c r="O1367" i="3"/>
  <c r="A1367" i="3" s="1"/>
  <c r="B1367" i="3" s="1"/>
  <c r="Y1367" i="3"/>
  <c r="V1369" i="3"/>
  <c r="AF1369" i="3" s="1"/>
  <c r="AC1367" i="3"/>
  <c r="AI1367" i="3"/>
  <c r="Z1367" i="3"/>
  <c r="AG1370" i="3"/>
  <c r="AH1370" i="3" s="1"/>
  <c r="AI1370" i="3" s="1"/>
  <c r="AH1373" i="3"/>
  <c r="C1362" i="3"/>
  <c r="D1362" i="3" s="1"/>
  <c r="U1362" i="3"/>
  <c r="M1368" i="3"/>
  <c r="N1368" i="3" s="1"/>
  <c r="O1368" i="3" s="1"/>
  <c r="A1368" i="3" s="1"/>
  <c r="B1368" i="3" s="1"/>
  <c r="N1371" i="3"/>
  <c r="O1369" i="3"/>
  <c r="A1369" i="3" s="1"/>
  <c r="B1369" i="3" s="1"/>
  <c r="R1362" i="3"/>
  <c r="G1362" i="3"/>
  <c r="H1362" i="3" s="1"/>
  <c r="AB1373" i="3"/>
  <c r="AA1370" i="3"/>
  <c r="L1370" i="3"/>
  <c r="E1370" i="3"/>
  <c r="F1370" i="3" s="1"/>
  <c r="K1375" i="3"/>
  <c r="J1372" i="3"/>
  <c r="P1364" i="3"/>
  <c r="Q1364" i="3" s="1"/>
  <c r="Q1367" i="3"/>
  <c r="R1365" i="3"/>
  <c r="G1365" i="3" s="1"/>
  <c r="H1365" i="3" s="1"/>
  <c r="AK1367" i="3"/>
  <c r="AJ1364" i="3"/>
  <c r="AK1364" i="3" s="1"/>
  <c r="AL1364" i="3" s="1"/>
  <c r="AL1365" i="3"/>
  <c r="AD1368" i="3"/>
  <c r="AE1368" i="3" s="1"/>
  <c r="AF1368" i="3" s="1"/>
  <c r="AE1371" i="3"/>
  <c r="AB1370" i="3" l="1"/>
  <c r="AC1370" i="3" s="1"/>
  <c r="V1371" i="3"/>
  <c r="Y1369" i="3"/>
  <c r="AC1369" i="3"/>
  <c r="AI1369" i="3"/>
  <c r="E1368" i="3"/>
  <c r="F1368" i="3" s="1"/>
  <c r="L1368" i="3"/>
  <c r="AH1375" i="3"/>
  <c r="AG1372" i="3"/>
  <c r="U1367" i="3"/>
  <c r="C1367" i="3" s="1"/>
  <c r="D1367" i="3" s="1"/>
  <c r="S1366" i="3"/>
  <c r="T1366" i="3" s="1"/>
  <c r="T1369" i="3"/>
  <c r="I1371" i="3"/>
  <c r="O1371" i="3" s="1"/>
  <c r="A1371" i="3" s="1"/>
  <c r="B1371" i="3" s="1"/>
  <c r="L1369" i="3"/>
  <c r="E1369" i="3" s="1"/>
  <c r="F1369" i="3" s="1"/>
  <c r="N1373" i="3"/>
  <c r="M1370" i="3"/>
  <c r="N1370" i="3" s="1"/>
  <c r="O1370" i="3" s="1"/>
  <c r="A1370" i="3" s="1"/>
  <c r="B1370" i="3" s="1"/>
  <c r="W1366" i="3"/>
  <c r="X1366" i="3" s="1"/>
  <c r="Z1366" i="3" s="1"/>
  <c r="X1369" i="3"/>
  <c r="Z1369" i="3" s="1"/>
  <c r="U1364" i="3"/>
  <c r="C1364" i="3"/>
  <c r="D1364" i="3" s="1"/>
  <c r="AB1375" i="3"/>
  <c r="AA1372" i="3"/>
  <c r="AK1369" i="3"/>
  <c r="AL1367" i="3"/>
  <c r="AJ1366" i="3"/>
  <c r="AK1366" i="3" s="1"/>
  <c r="AL1366" i="3" s="1"/>
  <c r="K1377" i="3"/>
  <c r="J1374" i="3"/>
  <c r="Q1369" i="3"/>
  <c r="P1366" i="3"/>
  <c r="Q1366" i="3" s="1"/>
  <c r="R1367" i="3"/>
  <c r="G1367" i="3" s="1"/>
  <c r="H1367" i="3" s="1"/>
  <c r="AE1373" i="3"/>
  <c r="AD1370" i="3"/>
  <c r="AE1370" i="3" s="1"/>
  <c r="AF1370" i="3" s="1"/>
  <c r="AF1371" i="3"/>
  <c r="G1364" i="3"/>
  <c r="H1364" i="3" s="1"/>
  <c r="R1364" i="3"/>
  <c r="AH1372" i="3" l="1"/>
  <c r="AI1372" i="3" s="1"/>
  <c r="Y1371" i="3"/>
  <c r="V1373" i="3"/>
  <c r="AF1373" i="3" s="1"/>
  <c r="AC1371" i="3"/>
  <c r="AI1371" i="3"/>
  <c r="X1371" i="3"/>
  <c r="W1368" i="3"/>
  <c r="X1368" i="3" s="1"/>
  <c r="Z1368" i="3" s="1"/>
  <c r="M1372" i="3"/>
  <c r="N1372" i="3" s="1"/>
  <c r="O1372" i="3" s="1"/>
  <c r="A1372" i="3" s="1"/>
  <c r="B1372" i="3" s="1"/>
  <c r="N1375" i="3"/>
  <c r="T1371" i="3"/>
  <c r="U1369" i="3"/>
  <c r="C1369" i="3" s="1"/>
  <c r="D1369" i="3" s="1"/>
  <c r="S1368" i="3"/>
  <c r="T1368" i="3" s="1"/>
  <c r="I1373" i="3"/>
  <c r="O1373" i="3" s="1"/>
  <c r="A1373" i="3" s="1"/>
  <c r="B1373" i="3" s="1"/>
  <c r="L1371" i="3"/>
  <c r="E1371" i="3" s="1"/>
  <c r="F1371" i="3" s="1"/>
  <c r="U1366" i="3"/>
  <c r="C1366" i="3"/>
  <c r="D1366" i="3" s="1"/>
  <c r="AH1377" i="3"/>
  <c r="AG1374" i="3"/>
  <c r="AB1372" i="3"/>
  <c r="AC1372" i="3" s="1"/>
  <c r="K1372" i="3"/>
  <c r="G1366" i="3"/>
  <c r="H1366" i="3" s="1"/>
  <c r="R1366" i="3"/>
  <c r="AL1369" i="3"/>
  <c r="AJ1368" i="3"/>
  <c r="AK1368" i="3" s="1"/>
  <c r="AL1368" i="3" s="1"/>
  <c r="AK1371" i="3"/>
  <c r="K1379" i="3"/>
  <c r="J1376" i="3"/>
  <c r="Q1371" i="3"/>
  <c r="P1368" i="3"/>
  <c r="Q1368" i="3" s="1"/>
  <c r="R1369" i="3"/>
  <c r="G1369" i="3" s="1"/>
  <c r="H1369" i="3" s="1"/>
  <c r="AE1375" i="3"/>
  <c r="AD1372" i="3"/>
  <c r="AE1372" i="3" s="1"/>
  <c r="AF1372" i="3" s="1"/>
  <c r="AA1374" i="3"/>
  <c r="AB1377" i="3"/>
  <c r="AB1374" i="3" l="1"/>
  <c r="AC1374" i="3" s="1"/>
  <c r="AH1374" i="3"/>
  <c r="AI1374" i="3" s="1"/>
  <c r="K1374" i="3"/>
  <c r="U1368" i="3"/>
  <c r="C1368" i="3"/>
  <c r="D1368" i="3" s="1"/>
  <c r="Y1373" i="3"/>
  <c r="V1375" i="3"/>
  <c r="AC1373" i="3"/>
  <c r="AI1373" i="3"/>
  <c r="E1372" i="3"/>
  <c r="F1372" i="3" s="1"/>
  <c r="L1372" i="3"/>
  <c r="I1375" i="3"/>
  <c r="O1375" i="3" s="1"/>
  <c r="A1375" i="3" s="1"/>
  <c r="B1375" i="3" s="1"/>
  <c r="L1373" i="3"/>
  <c r="E1373" i="3" s="1"/>
  <c r="F1373" i="3" s="1"/>
  <c r="N1377" i="3"/>
  <c r="M1374" i="3"/>
  <c r="N1374" i="3" s="1"/>
  <c r="O1374" i="3" s="1"/>
  <c r="A1374" i="3" s="1"/>
  <c r="B1374" i="3" s="1"/>
  <c r="X1373" i="3"/>
  <c r="Z1373" i="3" s="1"/>
  <c r="W1370" i="3"/>
  <c r="X1370" i="3" s="1"/>
  <c r="Z1370" i="3" s="1"/>
  <c r="Z1371" i="3"/>
  <c r="AH1379" i="3"/>
  <c r="AG1376" i="3"/>
  <c r="AH1376" i="3" s="1"/>
  <c r="AI1376" i="3" s="1"/>
  <c r="S1370" i="3"/>
  <c r="T1370" i="3" s="1"/>
  <c r="U1371" i="3"/>
  <c r="C1371" i="3" s="1"/>
  <c r="D1371" i="3" s="1"/>
  <c r="T1373" i="3"/>
  <c r="R1371" i="3"/>
  <c r="G1371" i="3" s="1"/>
  <c r="H1371" i="3" s="1"/>
  <c r="Q1373" i="3"/>
  <c r="P1370" i="3"/>
  <c r="Q1370" i="3" s="1"/>
  <c r="AK1373" i="3"/>
  <c r="AJ1370" i="3"/>
  <c r="AK1370" i="3" s="1"/>
  <c r="AL1370" i="3" s="1"/>
  <c r="AL1371" i="3"/>
  <c r="AE1377" i="3"/>
  <c r="AF1375" i="3"/>
  <c r="AD1374" i="3"/>
  <c r="AE1374" i="3" s="1"/>
  <c r="AF1374" i="3" s="1"/>
  <c r="AA1376" i="3"/>
  <c r="AB1379" i="3"/>
  <c r="R1368" i="3"/>
  <c r="G1368" i="3"/>
  <c r="H1368" i="3" s="1"/>
  <c r="K1381" i="3"/>
  <c r="J1378" i="3"/>
  <c r="AB1376" i="3" l="1"/>
  <c r="AC1376" i="3" s="1"/>
  <c r="L1374" i="3"/>
  <c r="E1374" i="3"/>
  <c r="F1374" i="3" s="1"/>
  <c r="U1370" i="3"/>
  <c r="C1370" i="3"/>
  <c r="D1370" i="3" s="1"/>
  <c r="AG1378" i="3"/>
  <c r="AH1381" i="3"/>
  <c r="I1377" i="3"/>
  <c r="K1378" i="3" s="1"/>
  <c r="L1375" i="3"/>
  <c r="E1375" i="3" s="1"/>
  <c r="F1375" i="3" s="1"/>
  <c r="T1375" i="3"/>
  <c r="U1373" i="3"/>
  <c r="C1373" i="3" s="1"/>
  <c r="D1373" i="3" s="1"/>
  <c r="S1372" i="3"/>
  <c r="T1372" i="3" s="1"/>
  <c r="X1375" i="3"/>
  <c r="Z1375" i="3" s="1"/>
  <c r="W1372" i="3"/>
  <c r="X1372" i="3" s="1"/>
  <c r="Z1372" i="3" s="1"/>
  <c r="N1379" i="3"/>
  <c r="O1377" i="3"/>
  <c r="A1377" i="3" s="1"/>
  <c r="B1377" i="3" s="1"/>
  <c r="M1376" i="3"/>
  <c r="N1376" i="3" s="1"/>
  <c r="O1376" i="3" s="1"/>
  <c r="A1376" i="3" s="1"/>
  <c r="B1376" i="3" s="1"/>
  <c r="Y1375" i="3"/>
  <c r="V1377" i="3"/>
  <c r="AI1375" i="3"/>
  <c r="AC1375" i="3"/>
  <c r="K1376" i="3"/>
  <c r="AB1381" i="3"/>
  <c r="AA1378" i="3"/>
  <c r="AB1378" i="3" s="1"/>
  <c r="AC1378" i="3" s="1"/>
  <c r="G1370" i="3"/>
  <c r="H1370" i="3" s="1"/>
  <c r="R1370" i="3"/>
  <c r="AE1379" i="3"/>
  <c r="AF1377" i="3"/>
  <c r="AD1376" i="3"/>
  <c r="AE1376" i="3" s="1"/>
  <c r="AF1376" i="3" s="1"/>
  <c r="K1383" i="3"/>
  <c r="J1380" i="3"/>
  <c r="AK1375" i="3"/>
  <c r="AL1373" i="3"/>
  <c r="AJ1372" i="3"/>
  <c r="AK1372" i="3" s="1"/>
  <c r="AL1372" i="3" s="1"/>
  <c r="P1372" i="3"/>
  <c r="Q1372" i="3" s="1"/>
  <c r="Q1375" i="3"/>
  <c r="R1373" i="3"/>
  <c r="G1373" i="3" s="1"/>
  <c r="H1373" i="3" s="1"/>
  <c r="AH1378" i="3" l="1"/>
  <c r="AI1378" i="3" s="1"/>
  <c r="E1378" i="3"/>
  <c r="F1378" i="3" s="1"/>
  <c r="L1378" i="3"/>
  <c r="E1376" i="3"/>
  <c r="F1376" i="3" s="1"/>
  <c r="L1376" i="3"/>
  <c r="C1372" i="3"/>
  <c r="D1372" i="3" s="1"/>
  <c r="U1372" i="3"/>
  <c r="W1374" i="3"/>
  <c r="X1374" i="3" s="1"/>
  <c r="Z1374" i="3" s="1"/>
  <c r="X1377" i="3"/>
  <c r="Z1377" i="3" s="1"/>
  <c r="S1374" i="3"/>
  <c r="T1374" i="3" s="1"/>
  <c r="T1377" i="3"/>
  <c r="U1375" i="3"/>
  <c r="C1375" i="3" s="1"/>
  <c r="D1375" i="3" s="1"/>
  <c r="Y1377" i="3"/>
  <c r="V1379" i="3"/>
  <c r="AF1379" i="3" s="1"/>
  <c r="AC1377" i="3"/>
  <c r="AI1377" i="3"/>
  <c r="N1381" i="3"/>
  <c r="M1378" i="3"/>
  <c r="N1378" i="3" s="1"/>
  <c r="O1378" i="3" s="1"/>
  <c r="A1378" i="3" s="1"/>
  <c r="B1378" i="3" s="1"/>
  <c r="AH1383" i="3"/>
  <c r="AG1380" i="3"/>
  <c r="I1379" i="3"/>
  <c r="O1379" i="3" s="1"/>
  <c r="A1379" i="3" s="1"/>
  <c r="B1379" i="3" s="1"/>
  <c r="L1377" i="3"/>
  <c r="E1377" i="3" s="1"/>
  <c r="F1377" i="3" s="1"/>
  <c r="AD1378" i="3"/>
  <c r="AE1378" i="3" s="1"/>
  <c r="AF1378" i="3" s="1"/>
  <c r="AE1381" i="3"/>
  <c r="R1372" i="3"/>
  <c r="G1372" i="3"/>
  <c r="H1372" i="3" s="1"/>
  <c r="K1385" i="3"/>
  <c r="J1382" i="3"/>
  <c r="R1375" i="3"/>
  <c r="G1375" i="3" s="1"/>
  <c r="H1375" i="3" s="1"/>
  <c r="P1374" i="3"/>
  <c r="Q1374" i="3" s="1"/>
  <c r="Q1377" i="3"/>
  <c r="AK1377" i="3"/>
  <c r="AL1375" i="3"/>
  <c r="AJ1374" i="3"/>
  <c r="AK1374" i="3" s="1"/>
  <c r="AL1374" i="3" s="1"/>
  <c r="AB1383" i="3"/>
  <c r="AA1380" i="3"/>
  <c r="AB1380" i="3" s="1"/>
  <c r="AC1380" i="3" s="1"/>
  <c r="AH1380" i="3" l="1"/>
  <c r="AI1380" i="3" s="1"/>
  <c r="K1380" i="3"/>
  <c r="T1379" i="3"/>
  <c r="U1377" i="3"/>
  <c r="C1377" i="3" s="1"/>
  <c r="D1377" i="3" s="1"/>
  <c r="S1376" i="3"/>
  <c r="T1376" i="3" s="1"/>
  <c r="I1381" i="3"/>
  <c r="O1381" i="3" s="1"/>
  <c r="A1381" i="3" s="1"/>
  <c r="B1381" i="3" s="1"/>
  <c r="L1379" i="3"/>
  <c r="E1379" i="3" s="1"/>
  <c r="F1379" i="3" s="1"/>
  <c r="W1376" i="3"/>
  <c r="X1376" i="3" s="1"/>
  <c r="Z1376" i="3" s="1"/>
  <c r="X1379" i="3"/>
  <c r="AH1385" i="3"/>
  <c r="AG1382" i="3"/>
  <c r="M1380" i="3"/>
  <c r="N1380" i="3" s="1"/>
  <c r="O1380" i="3" s="1"/>
  <c r="A1380" i="3" s="1"/>
  <c r="B1380" i="3" s="1"/>
  <c r="N1383" i="3"/>
  <c r="V1381" i="3"/>
  <c r="Y1379" i="3"/>
  <c r="AI1379" i="3"/>
  <c r="AC1379" i="3"/>
  <c r="C1374" i="3"/>
  <c r="D1374" i="3" s="1"/>
  <c r="U1374" i="3"/>
  <c r="AB1385" i="3"/>
  <c r="AA1382" i="3"/>
  <c r="AJ1376" i="3"/>
  <c r="AK1376" i="3" s="1"/>
  <c r="AL1376" i="3" s="1"/>
  <c r="AK1379" i="3"/>
  <c r="AL1377" i="3"/>
  <c r="AD1380" i="3"/>
  <c r="AE1380" i="3" s="1"/>
  <c r="AF1380" i="3" s="1"/>
  <c r="AE1383" i="3"/>
  <c r="G1374" i="3"/>
  <c r="H1374" i="3" s="1"/>
  <c r="R1374" i="3"/>
  <c r="K1387" i="3"/>
  <c r="J1384" i="3"/>
  <c r="R1377" i="3"/>
  <c r="G1377" i="3" s="1"/>
  <c r="H1377" i="3" s="1"/>
  <c r="P1376" i="3"/>
  <c r="Q1376" i="3" s="1"/>
  <c r="Q1379" i="3"/>
  <c r="E1380" i="3" l="1"/>
  <c r="F1380" i="3" s="1"/>
  <c r="L1380" i="3"/>
  <c r="V1383" i="3"/>
  <c r="Y1381" i="3"/>
  <c r="AI1381" i="3"/>
  <c r="AC1381" i="3"/>
  <c r="W1378" i="3"/>
  <c r="X1378" i="3" s="1"/>
  <c r="Z1378" i="3" s="1"/>
  <c r="X1381" i="3"/>
  <c r="U1376" i="3"/>
  <c r="C1376" i="3"/>
  <c r="D1376" i="3" s="1"/>
  <c r="I1383" i="3"/>
  <c r="L1381" i="3"/>
  <c r="E1381" i="3" s="1"/>
  <c r="F1381" i="3" s="1"/>
  <c r="M1382" i="3"/>
  <c r="N1382" i="3" s="1"/>
  <c r="O1382" i="3" s="1"/>
  <c r="A1382" i="3" s="1"/>
  <c r="B1382" i="3" s="1"/>
  <c r="N1385" i="3"/>
  <c r="AG1384" i="3"/>
  <c r="AH1384" i="3" s="1"/>
  <c r="AI1384" i="3" s="1"/>
  <c r="AH1387" i="3"/>
  <c r="S1378" i="3"/>
  <c r="T1378" i="3" s="1"/>
  <c r="U1379" i="3"/>
  <c r="C1379" i="3" s="1"/>
  <c r="D1379" i="3" s="1"/>
  <c r="T1381" i="3"/>
  <c r="AH1382" i="3"/>
  <c r="AI1382" i="3" s="1"/>
  <c r="K1384" i="3"/>
  <c r="L1384" i="3" s="1"/>
  <c r="AF1381" i="3"/>
  <c r="AB1382" i="3"/>
  <c r="AC1382" i="3" s="1"/>
  <c r="K1382" i="3"/>
  <c r="Z1379" i="3"/>
  <c r="AF1383" i="3"/>
  <c r="AD1382" i="3"/>
  <c r="AE1382" i="3" s="1"/>
  <c r="AF1382" i="3" s="1"/>
  <c r="AE1385" i="3"/>
  <c r="Q1381" i="3"/>
  <c r="P1378" i="3"/>
  <c r="Q1378" i="3" s="1"/>
  <c r="R1379" i="3"/>
  <c r="G1379" i="3" s="1"/>
  <c r="H1379" i="3" s="1"/>
  <c r="K1389" i="3"/>
  <c r="J1386" i="3"/>
  <c r="AJ1378" i="3"/>
  <c r="AK1378" i="3" s="1"/>
  <c r="AL1378" i="3" s="1"/>
  <c r="AK1381" i="3"/>
  <c r="AL1379" i="3"/>
  <c r="AB1387" i="3"/>
  <c r="AA1384" i="3"/>
  <c r="AB1384" i="3" s="1"/>
  <c r="AC1384" i="3" s="1"/>
  <c r="R1376" i="3"/>
  <c r="G1376" i="3"/>
  <c r="H1376" i="3" s="1"/>
  <c r="E1384" i="3" l="1"/>
  <c r="F1384" i="3" s="1"/>
  <c r="C1378" i="3"/>
  <c r="D1378" i="3" s="1"/>
  <c r="U1378" i="3"/>
  <c r="N1387" i="3"/>
  <c r="M1384" i="3"/>
  <c r="N1384" i="3" s="1"/>
  <c r="O1384" i="3" s="1"/>
  <c r="A1384" i="3" s="1"/>
  <c r="B1384" i="3" s="1"/>
  <c r="I1385" i="3"/>
  <c r="L1383" i="3"/>
  <c r="E1383" i="3" s="1"/>
  <c r="F1383" i="3" s="1"/>
  <c r="X1383" i="3"/>
  <c r="Z1383" i="3" s="1"/>
  <c r="W1380" i="3"/>
  <c r="X1380" i="3" s="1"/>
  <c r="Z1380" i="3" s="1"/>
  <c r="U1381" i="3"/>
  <c r="C1381" i="3" s="1"/>
  <c r="D1381" i="3" s="1"/>
  <c r="S1380" i="3"/>
  <c r="T1380" i="3" s="1"/>
  <c r="T1383" i="3"/>
  <c r="L1382" i="3"/>
  <c r="E1382" i="3"/>
  <c r="F1382" i="3" s="1"/>
  <c r="AG1386" i="3"/>
  <c r="AH1389" i="3"/>
  <c r="V1385" i="3"/>
  <c r="Y1383" i="3"/>
  <c r="AI1383" i="3"/>
  <c r="AC1383" i="3"/>
  <c r="O1383" i="3"/>
  <c r="A1383" i="3" s="1"/>
  <c r="B1383" i="3" s="1"/>
  <c r="Z1381" i="3"/>
  <c r="AK1383" i="3"/>
  <c r="AL1381" i="3"/>
  <c r="AJ1380" i="3"/>
  <c r="AK1380" i="3" s="1"/>
  <c r="AL1380" i="3" s="1"/>
  <c r="AB1389" i="3"/>
  <c r="AA1386" i="3"/>
  <c r="Q1383" i="3"/>
  <c r="P1380" i="3"/>
  <c r="Q1380" i="3" s="1"/>
  <c r="R1381" i="3"/>
  <c r="G1381" i="3" s="1"/>
  <c r="H1381" i="3" s="1"/>
  <c r="AD1384" i="3"/>
  <c r="AE1384" i="3" s="1"/>
  <c r="AF1384" i="3" s="1"/>
  <c r="AE1387" i="3"/>
  <c r="K1391" i="3"/>
  <c r="J1388" i="3"/>
  <c r="G1378" i="3"/>
  <c r="H1378" i="3" s="1"/>
  <c r="R1378" i="3"/>
  <c r="V1387" i="3" l="1"/>
  <c r="Y1385" i="3"/>
  <c r="AI1385" i="3"/>
  <c r="AC1385" i="3"/>
  <c r="I1387" i="3"/>
  <c r="K1388" i="3" s="1"/>
  <c r="L1385" i="3"/>
  <c r="E1385" i="3" s="1"/>
  <c r="F1385" i="3" s="1"/>
  <c r="U1380" i="3"/>
  <c r="C1380" i="3"/>
  <c r="D1380" i="3" s="1"/>
  <c r="M1386" i="3"/>
  <c r="N1386" i="3" s="1"/>
  <c r="O1386" i="3" s="1"/>
  <c r="A1386" i="3" s="1"/>
  <c r="B1386" i="3" s="1"/>
  <c r="N1389" i="3"/>
  <c r="AB1386" i="3"/>
  <c r="AC1386" i="3" s="1"/>
  <c r="K1386" i="3"/>
  <c r="AH1386" i="3"/>
  <c r="AI1386" i="3" s="1"/>
  <c r="AG1388" i="3"/>
  <c r="AH1388" i="3" s="1"/>
  <c r="AI1388" i="3" s="1"/>
  <c r="AH1391" i="3"/>
  <c r="U1383" i="3"/>
  <c r="C1383" i="3" s="1"/>
  <c r="D1383" i="3" s="1"/>
  <c r="S1382" i="3"/>
  <c r="T1382" i="3" s="1"/>
  <c r="T1385" i="3"/>
  <c r="W1382" i="3"/>
  <c r="X1382" i="3" s="1"/>
  <c r="Z1382" i="3" s="1"/>
  <c r="X1385" i="3"/>
  <c r="AF1385" i="3"/>
  <c r="O1385" i="3"/>
  <c r="A1385" i="3" s="1"/>
  <c r="B1385" i="3" s="1"/>
  <c r="AK1385" i="3"/>
  <c r="AL1383" i="3"/>
  <c r="AJ1382" i="3"/>
  <c r="AK1382" i="3" s="1"/>
  <c r="AL1382" i="3" s="1"/>
  <c r="Q1385" i="3"/>
  <c r="P1382" i="3"/>
  <c r="Q1382" i="3" s="1"/>
  <c r="R1383" i="3"/>
  <c r="G1383" i="3" s="1"/>
  <c r="H1383" i="3" s="1"/>
  <c r="AB1391" i="3"/>
  <c r="AA1388" i="3"/>
  <c r="AB1388" i="3" s="1"/>
  <c r="AC1388" i="3" s="1"/>
  <c r="K1393" i="3"/>
  <c r="J1390" i="3"/>
  <c r="AF1387" i="3"/>
  <c r="AE1389" i="3"/>
  <c r="AD1386" i="3"/>
  <c r="AE1386" i="3" s="1"/>
  <c r="AF1386" i="3" s="1"/>
  <c r="R1380" i="3"/>
  <c r="G1380" i="3"/>
  <c r="H1380" i="3" s="1"/>
  <c r="E1388" i="3" l="1"/>
  <c r="F1388" i="3" s="1"/>
  <c r="L1388" i="3"/>
  <c r="U1385" i="3"/>
  <c r="C1385" i="3" s="1"/>
  <c r="D1385" i="3" s="1"/>
  <c r="S1384" i="3"/>
  <c r="T1384" i="3" s="1"/>
  <c r="T1387" i="3"/>
  <c r="AH1393" i="3"/>
  <c r="AG1390" i="3"/>
  <c r="W1384" i="3"/>
  <c r="X1384" i="3" s="1"/>
  <c r="Z1384" i="3" s="1"/>
  <c r="X1387" i="3"/>
  <c r="U1382" i="3"/>
  <c r="C1382" i="3"/>
  <c r="D1382" i="3" s="1"/>
  <c r="Y1387" i="3"/>
  <c r="V1389" i="3"/>
  <c r="AF1389" i="3" s="1"/>
  <c r="AC1387" i="3"/>
  <c r="AI1387" i="3"/>
  <c r="O1387" i="3"/>
  <c r="A1387" i="3" s="1"/>
  <c r="B1387" i="3" s="1"/>
  <c r="Z1385" i="3"/>
  <c r="I1389" i="3"/>
  <c r="O1389" i="3" s="1"/>
  <c r="A1389" i="3" s="1"/>
  <c r="B1389" i="3" s="1"/>
  <c r="L1387" i="3"/>
  <c r="E1387" i="3" s="1"/>
  <c r="F1387" i="3" s="1"/>
  <c r="E1386" i="3"/>
  <c r="F1386" i="3" s="1"/>
  <c r="L1386" i="3"/>
  <c r="M1388" i="3"/>
  <c r="N1388" i="3" s="1"/>
  <c r="O1388" i="3" s="1"/>
  <c r="A1388" i="3" s="1"/>
  <c r="B1388" i="3" s="1"/>
  <c r="N1391" i="3"/>
  <c r="AE1391" i="3"/>
  <c r="AD1388" i="3"/>
  <c r="AE1388" i="3" s="1"/>
  <c r="AF1388" i="3" s="1"/>
  <c r="J1392" i="3"/>
  <c r="K1395" i="3"/>
  <c r="P1384" i="3"/>
  <c r="Q1384" i="3" s="1"/>
  <c r="Q1387" i="3"/>
  <c r="R1385" i="3"/>
  <c r="G1385" i="3" s="1"/>
  <c r="H1385" i="3" s="1"/>
  <c r="AJ1384" i="3"/>
  <c r="AK1384" i="3" s="1"/>
  <c r="AL1384" i="3" s="1"/>
  <c r="AK1387" i="3"/>
  <c r="AL1385" i="3"/>
  <c r="AA1390" i="3"/>
  <c r="AB1393" i="3"/>
  <c r="G1382" i="3"/>
  <c r="H1382" i="3" s="1"/>
  <c r="R1382" i="3"/>
  <c r="S1386" i="3" l="1"/>
  <c r="T1386" i="3" s="1"/>
  <c r="T1389" i="3"/>
  <c r="U1387" i="3"/>
  <c r="C1387" i="3" s="1"/>
  <c r="D1387" i="3" s="1"/>
  <c r="Y1389" i="3"/>
  <c r="V1391" i="3"/>
  <c r="AI1389" i="3"/>
  <c r="AC1389" i="3"/>
  <c r="AH1395" i="3"/>
  <c r="AG1392" i="3"/>
  <c r="K1390" i="3"/>
  <c r="AH1390" i="3"/>
  <c r="AI1390" i="3" s="1"/>
  <c r="I1391" i="3"/>
  <c r="K1392" i="3" s="1"/>
  <c r="L1389" i="3"/>
  <c r="E1389" i="3" s="1"/>
  <c r="F1389" i="3" s="1"/>
  <c r="M1390" i="3"/>
  <c r="N1390" i="3" s="1"/>
  <c r="O1390" i="3" s="1"/>
  <c r="A1390" i="3" s="1"/>
  <c r="B1390" i="3" s="1"/>
  <c r="N1393" i="3"/>
  <c r="X1389" i="3"/>
  <c r="Z1389" i="3" s="1"/>
  <c r="W1386" i="3"/>
  <c r="X1386" i="3" s="1"/>
  <c r="Z1386" i="3" s="1"/>
  <c r="C1384" i="3"/>
  <c r="D1384" i="3" s="1"/>
  <c r="U1384" i="3"/>
  <c r="AB1390" i="3"/>
  <c r="AC1390" i="3" s="1"/>
  <c r="Z1387" i="3"/>
  <c r="R1384" i="3"/>
  <c r="G1384" i="3"/>
  <c r="H1384" i="3" s="1"/>
  <c r="J1394" i="3"/>
  <c r="K1397" i="3"/>
  <c r="AD1390" i="3"/>
  <c r="AE1390" i="3" s="1"/>
  <c r="AF1390" i="3" s="1"/>
  <c r="AE1393" i="3"/>
  <c r="AA1392" i="3"/>
  <c r="AB1395" i="3"/>
  <c r="R1387" i="3"/>
  <c r="G1387" i="3" s="1"/>
  <c r="H1387" i="3" s="1"/>
  <c r="P1386" i="3"/>
  <c r="Q1386" i="3" s="1"/>
  <c r="Q1389" i="3"/>
  <c r="AK1389" i="3"/>
  <c r="AL1387" i="3"/>
  <c r="AJ1386" i="3"/>
  <c r="AK1386" i="3" s="1"/>
  <c r="AL1386" i="3" s="1"/>
  <c r="AB1392" i="3" l="1"/>
  <c r="AC1392" i="3" s="1"/>
  <c r="E1392" i="3"/>
  <c r="F1392" i="3" s="1"/>
  <c r="L1392" i="3"/>
  <c r="O1391" i="3"/>
  <c r="A1391" i="3" s="1"/>
  <c r="B1391" i="3" s="1"/>
  <c r="AH1397" i="3"/>
  <c r="AG1394" i="3"/>
  <c r="V1393" i="3"/>
  <c r="Y1391" i="3"/>
  <c r="AI1391" i="3"/>
  <c r="AC1391" i="3"/>
  <c r="T1391" i="3"/>
  <c r="S1388" i="3"/>
  <c r="T1388" i="3" s="1"/>
  <c r="U1389" i="3"/>
  <c r="C1389" i="3" s="1"/>
  <c r="D1389" i="3" s="1"/>
  <c r="M1392" i="3"/>
  <c r="N1392" i="3" s="1"/>
  <c r="O1392" i="3" s="1"/>
  <c r="A1392" i="3" s="1"/>
  <c r="B1392" i="3" s="1"/>
  <c r="N1395" i="3"/>
  <c r="I1393" i="3"/>
  <c r="L1391" i="3"/>
  <c r="E1391" i="3" s="1"/>
  <c r="F1391" i="3" s="1"/>
  <c r="AF1391" i="3"/>
  <c r="AH1392" i="3"/>
  <c r="AI1392" i="3" s="1"/>
  <c r="C1386" i="3"/>
  <c r="D1386" i="3" s="1"/>
  <c r="U1386" i="3"/>
  <c r="W1388" i="3"/>
  <c r="X1388" i="3" s="1"/>
  <c r="Z1388" i="3" s="1"/>
  <c r="X1391" i="3"/>
  <c r="Z1391" i="3" s="1"/>
  <c r="E1390" i="3"/>
  <c r="F1390" i="3" s="1"/>
  <c r="L1390" i="3"/>
  <c r="AB1397" i="3"/>
  <c r="AA1394" i="3"/>
  <c r="R1389" i="3"/>
  <c r="G1389" i="3" s="1"/>
  <c r="H1389" i="3" s="1"/>
  <c r="Q1391" i="3"/>
  <c r="P1388" i="3"/>
  <c r="Q1388" i="3" s="1"/>
  <c r="AK1391" i="3"/>
  <c r="AL1389" i="3"/>
  <c r="AJ1388" i="3"/>
  <c r="AK1388" i="3" s="1"/>
  <c r="AL1388" i="3" s="1"/>
  <c r="G1386" i="3"/>
  <c r="H1386" i="3" s="1"/>
  <c r="R1386" i="3"/>
  <c r="AD1392" i="3"/>
  <c r="AE1392" i="3" s="1"/>
  <c r="AF1392" i="3" s="1"/>
  <c r="AE1395" i="3"/>
  <c r="J1396" i="3"/>
  <c r="K1399" i="3"/>
  <c r="AH1394" i="3" l="1"/>
  <c r="AI1394" i="3" s="1"/>
  <c r="AB1394" i="3"/>
  <c r="AC1394" i="3" s="1"/>
  <c r="N1397" i="3"/>
  <c r="M1394" i="3"/>
  <c r="N1394" i="3" s="1"/>
  <c r="O1394" i="3" s="1"/>
  <c r="A1394" i="3" s="1"/>
  <c r="B1394" i="3" s="1"/>
  <c r="I1395" i="3"/>
  <c r="L1393" i="3"/>
  <c r="E1393" i="3" s="1"/>
  <c r="F1393" i="3" s="1"/>
  <c r="Y1393" i="3"/>
  <c r="V1395" i="3"/>
  <c r="AC1393" i="3"/>
  <c r="AI1393" i="3"/>
  <c r="U1391" i="3"/>
  <c r="C1391" i="3" s="1"/>
  <c r="D1391" i="3" s="1"/>
  <c r="S1390" i="3"/>
  <c r="T1390" i="3" s="1"/>
  <c r="T1393" i="3"/>
  <c r="AG1396" i="3"/>
  <c r="AH1399" i="3"/>
  <c r="O1393" i="3"/>
  <c r="A1393" i="3" s="1"/>
  <c r="B1393" i="3" s="1"/>
  <c r="AF1393" i="3"/>
  <c r="K1394" i="3"/>
  <c r="W1390" i="3"/>
  <c r="X1390" i="3" s="1"/>
  <c r="Z1390" i="3" s="1"/>
  <c r="X1393" i="3"/>
  <c r="C1388" i="3"/>
  <c r="D1388" i="3" s="1"/>
  <c r="U1388" i="3"/>
  <c r="AE1397" i="3"/>
  <c r="AF1395" i="3"/>
  <c r="AD1394" i="3"/>
  <c r="AE1394" i="3" s="1"/>
  <c r="AF1394" i="3" s="1"/>
  <c r="AA1396" i="3"/>
  <c r="AB1399" i="3"/>
  <c r="AJ1390" i="3"/>
  <c r="AK1390" i="3" s="1"/>
  <c r="AL1390" i="3" s="1"/>
  <c r="AL1391" i="3"/>
  <c r="AK1393" i="3"/>
  <c r="R1388" i="3"/>
  <c r="G1388" i="3"/>
  <c r="H1388" i="3" s="1"/>
  <c r="P1390" i="3"/>
  <c r="Q1390" i="3" s="1"/>
  <c r="Q1393" i="3"/>
  <c r="R1391" i="3"/>
  <c r="G1391" i="3" s="1"/>
  <c r="H1391" i="3" s="1"/>
  <c r="J1398" i="3"/>
  <c r="K1401" i="3"/>
  <c r="AH1396" i="3" l="1"/>
  <c r="AI1396" i="3" s="1"/>
  <c r="X1395" i="3"/>
  <c r="W1392" i="3"/>
  <c r="X1392" i="3" s="1"/>
  <c r="Z1392" i="3" s="1"/>
  <c r="N1399" i="3"/>
  <c r="M1396" i="3"/>
  <c r="N1396" i="3" s="1"/>
  <c r="O1396" i="3" s="1"/>
  <c r="A1396" i="3" s="1"/>
  <c r="B1396" i="3" s="1"/>
  <c r="Y1395" i="3"/>
  <c r="V1397" i="3"/>
  <c r="AC1395" i="3"/>
  <c r="AI1395" i="3"/>
  <c r="Z1395" i="3"/>
  <c r="L1394" i="3"/>
  <c r="E1394" i="3"/>
  <c r="F1394" i="3" s="1"/>
  <c r="AG1398" i="3"/>
  <c r="AH1401" i="3"/>
  <c r="U1390" i="3"/>
  <c r="C1390" i="3"/>
  <c r="D1390" i="3" s="1"/>
  <c r="I1397" i="3"/>
  <c r="L1395" i="3"/>
  <c r="E1395" i="3" s="1"/>
  <c r="F1395" i="3" s="1"/>
  <c r="U1393" i="3"/>
  <c r="C1393" i="3" s="1"/>
  <c r="D1393" i="3" s="1"/>
  <c r="S1392" i="3"/>
  <c r="T1392" i="3" s="1"/>
  <c r="T1395" i="3"/>
  <c r="Z1393" i="3"/>
  <c r="AB1396" i="3"/>
  <c r="AC1396" i="3" s="1"/>
  <c r="K1396" i="3"/>
  <c r="O1395" i="3"/>
  <c r="A1395" i="3" s="1"/>
  <c r="B1395" i="3" s="1"/>
  <c r="AB1401" i="3"/>
  <c r="AA1398" i="3"/>
  <c r="AE1399" i="3"/>
  <c r="AD1396" i="3"/>
  <c r="AE1396" i="3" s="1"/>
  <c r="AF1396" i="3" s="1"/>
  <c r="G1390" i="3"/>
  <c r="H1390" i="3" s="1"/>
  <c r="R1390" i="3"/>
  <c r="K1403" i="3"/>
  <c r="J1400" i="3"/>
  <c r="P1392" i="3"/>
  <c r="Q1392" i="3" s="1"/>
  <c r="R1393" i="3"/>
  <c r="G1393" i="3" s="1"/>
  <c r="H1393" i="3" s="1"/>
  <c r="Q1395" i="3"/>
  <c r="AL1393" i="3"/>
  <c r="AK1395" i="3"/>
  <c r="AJ1392" i="3"/>
  <c r="AK1392" i="3" s="1"/>
  <c r="AL1392" i="3" s="1"/>
  <c r="AB1398" i="3" l="1"/>
  <c r="AC1398" i="3" s="1"/>
  <c r="E1396" i="3"/>
  <c r="F1396" i="3" s="1"/>
  <c r="L1396" i="3"/>
  <c r="S1394" i="3"/>
  <c r="T1394" i="3" s="1"/>
  <c r="T1397" i="3"/>
  <c r="U1395" i="3"/>
  <c r="C1395" i="3" s="1"/>
  <c r="D1395" i="3" s="1"/>
  <c r="I1399" i="3"/>
  <c r="O1399" i="3" s="1"/>
  <c r="A1399" i="3" s="1"/>
  <c r="B1399" i="3" s="1"/>
  <c r="L1397" i="3"/>
  <c r="E1397" i="3" s="1"/>
  <c r="F1397" i="3" s="1"/>
  <c r="AG1400" i="3"/>
  <c r="AH1403" i="3"/>
  <c r="V1399" i="3"/>
  <c r="Y1397" i="3"/>
  <c r="AI1397" i="3"/>
  <c r="AC1397" i="3"/>
  <c r="M1398" i="3"/>
  <c r="N1398" i="3" s="1"/>
  <c r="O1398" i="3" s="1"/>
  <c r="A1398" i="3" s="1"/>
  <c r="B1398" i="3" s="1"/>
  <c r="N1401" i="3"/>
  <c r="C1392" i="3"/>
  <c r="D1392" i="3" s="1"/>
  <c r="U1392" i="3"/>
  <c r="X1397" i="3"/>
  <c r="W1394" i="3"/>
  <c r="X1394" i="3" s="1"/>
  <c r="Z1394" i="3" s="1"/>
  <c r="K1398" i="3"/>
  <c r="AF1397" i="3"/>
  <c r="AH1398" i="3"/>
  <c r="AI1398" i="3" s="1"/>
  <c r="O1397" i="3"/>
  <c r="A1397" i="3" s="1"/>
  <c r="B1397" i="3" s="1"/>
  <c r="R1395" i="3"/>
  <c r="G1395" i="3" s="1"/>
  <c r="H1395" i="3" s="1"/>
  <c r="P1394" i="3"/>
  <c r="Q1394" i="3" s="1"/>
  <c r="Q1397" i="3"/>
  <c r="AB1403" i="3"/>
  <c r="AA1400" i="3"/>
  <c r="G1392" i="3"/>
  <c r="H1392" i="3" s="1"/>
  <c r="R1392" i="3"/>
  <c r="AJ1394" i="3"/>
  <c r="AK1394" i="3" s="1"/>
  <c r="AL1394" i="3" s="1"/>
  <c r="AL1395" i="3"/>
  <c r="AK1397" i="3"/>
  <c r="J1402" i="3"/>
  <c r="K1405" i="3"/>
  <c r="AD1398" i="3"/>
  <c r="AE1398" i="3" s="1"/>
  <c r="AF1398" i="3" s="1"/>
  <c r="AE1401" i="3"/>
  <c r="AF1399" i="3"/>
  <c r="AB1400" i="3" l="1"/>
  <c r="AC1400" i="3" s="1"/>
  <c r="M1400" i="3"/>
  <c r="N1400" i="3" s="1"/>
  <c r="O1400" i="3" s="1"/>
  <c r="A1400" i="3" s="1"/>
  <c r="B1400" i="3" s="1"/>
  <c r="N1403" i="3"/>
  <c r="AH1405" i="3"/>
  <c r="AG1402" i="3"/>
  <c r="L1398" i="3"/>
  <c r="E1398" i="3"/>
  <c r="F1398" i="3" s="1"/>
  <c r="V1401" i="3"/>
  <c r="AF1401" i="3" s="1"/>
  <c r="Y1399" i="3"/>
  <c r="AC1399" i="3"/>
  <c r="AI1399" i="3"/>
  <c r="U1394" i="3"/>
  <c r="C1394" i="3"/>
  <c r="D1394" i="3" s="1"/>
  <c r="U1397" i="3"/>
  <c r="C1397" i="3" s="1"/>
  <c r="D1397" i="3" s="1"/>
  <c r="S1396" i="3"/>
  <c r="T1396" i="3" s="1"/>
  <c r="T1399" i="3"/>
  <c r="W1396" i="3"/>
  <c r="X1396" i="3" s="1"/>
  <c r="Z1396" i="3" s="1"/>
  <c r="X1399" i="3"/>
  <c r="K1400" i="3"/>
  <c r="AH1400" i="3"/>
  <c r="AI1400" i="3" s="1"/>
  <c r="Z1397" i="3"/>
  <c r="I1401" i="3"/>
  <c r="L1399" i="3"/>
  <c r="E1399" i="3" s="1"/>
  <c r="F1399" i="3" s="1"/>
  <c r="J1404" i="3"/>
  <c r="K1407" i="3"/>
  <c r="Q1399" i="3"/>
  <c r="P1396" i="3"/>
  <c r="Q1396" i="3" s="1"/>
  <c r="R1397" i="3"/>
  <c r="G1397" i="3" s="1"/>
  <c r="H1397" i="3" s="1"/>
  <c r="AA1402" i="3"/>
  <c r="AB1405" i="3"/>
  <c r="G1394" i="3"/>
  <c r="H1394" i="3" s="1"/>
  <c r="R1394" i="3"/>
  <c r="AD1400" i="3"/>
  <c r="AE1400" i="3" s="1"/>
  <c r="AF1400" i="3" s="1"/>
  <c r="AE1403" i="3"/>
  <c r="AK1399" i="3"/>
  <c r="AL1397" i="3"/>
  <c r="AJ1396" i="3"/>
  <c r="AK1396" i="3" s="1"/>
  <c r="AL1396" i="3" s="1"/>
  <c r="AH1402" i="3" l="1"/>
  <c r="AI1402" i="3" s="1"/>
  <c r="AB1402" i="3"/>
  <c r="AC1402" i="3" s="1"/>
  <c r="N1405" i="3"/>
  <c r="M1402" i="3"/>
  <c r="N1402" i="3" s="1"/>
  <c r="O1402" i="3" s="1"/>
  <c r="A1402" i="3" s="1"/>
  <c r="B1402" i="3" s="1"/>
  <c r="X1401" i="3"/>
  <c r="Z1401" i="3" s="1"/>
  <c r="W1398" i="3"/>
  <c r="X1398" i="3" s="1"/>
  <c r="Z1398" i="3" s="1"/>
  <c r="AH1407" i="3"/>
  <c r="AG1404" i="3"/>
  <c r="I1403" i="3"/>
  <c r="O1403" i="3" s="1"/>
  <c r="A1403" i="3" s="1"/>
  <c r="B1403" i="3" s="1"/>
  <c r="L1401" i="3"/>
  <c r="E1401" i="3" s="1"/>
  <c r="F1401" i="3" s="1"/>
  <c r="U1396" i="3"/>
  <c r="C1396" i="3"/>
  <c r="D1396" i="3" s="1"/>
  <c r="V1403" i="3"/>
  <c r="AF1403" i="3" s="1"/>
  <c r="Y1401" i="3"/>
  <c r="AI1401" i="3"/>
  <c r="AC1401" i="3"/>
  <c r="Z1399" i="3"/>
  <c r="K1402" i="3"/>
  <c r="O1401" i="3"/>
  <c r="A1401" i="3" s="1"/>
  <c r="B1401" i="3" s="1"/>
  <c r="E1400" i="3"/>
  <c r="F1400" i="3" s="1"/>
  <c r="L1400" i="3"/>
  <c r="U1399" i="3"/>
  <c r="C1399" i="3" s="1"/>
  <c r="D1399" i="3" s="1"/>
  <c r="S1398" i="3"/>
  <c r="T1398" i="3" s="1"/>
  <c r="T1401" i="3"/>
  <c r="K1404" i="3"/>
  <c r="L1404" i="3" s="1"/>
  <c r="AB1407" i="3"/>
  <c r="AA1404" i="3"/>
  <c r="Q1401" i="3"/>
  <c r="P1398" i="3"/>
  <c r="Q1398" i="3" s="1"/>
  <c r="R1399" i="3"/>
  <c r="G1399" i="3" s="1"/>
  <c r="H1399" i="3" s="1"/>
  <c r="R1396" i="3"/>
  <c r="G1396" i="3"/>
  <c r="H1396" i="3" s="1"/>
  <c r="J1406" i="3"/>
  <c r="K1409" i="3"/>
  <c r="AE1405" i="3"/>
  <c r="AD1402" i="3"/>
  <c r="AE1402" i="3" s="1"/>
  <c r="AF1402" i="3" s="1"/>
  <c r="AJ1398" i="3"/>
  <c r="AK1398" i="3" s="1"/>
  <c r="AL1398" i="3" s="1"/>
  <c r="AL1399" i="3"/>
  <c r="AK1401" i="3"/>
  <c r="AB1404" i="3" l="1"/>
  <c r="AC1404" i="3" s="1"/>
  <c r="E1404" i="3"/>
  <c r="F1404" i="3" s="1"/>
  <c r="AH1404" i="3"/>
  <c r="AI1404" i="3" s="1"/>
  <c r="T1403" i="3"/>
  <c r="U1401" i="3"/>
  <c r="C1401" i="3" s="1"/>
  <c r="D1401" i="3" s="1"/>
  <c r="S1400" i="3"/>
  <c r="T1400" i="3" s="1"/>
  <c r="V1405" i="3"/>
  <c r="AF1405" i="3" s="1"/>
  <c r="Y1403" i="3"/>
  <c r="AI1403" i="3"/>
  <c r="AC1403" i="3"/>
  <c r="I1405" i="3"/>
  <c r="L1403" i="3"/>
  <c r="E1403" i="3" s="1"/>
  <c r="F1403" i="3" s="1"/>
  <c r="N1407" i="3"/>
  <c r="M1404" i="3"/>
  <c r="N1404" i="3" s="1"/>
  <c r="O1404" i="3" s="1"/>
  <c r="A1404" i="3" s="1"/>
  <c r="B1404" i="3" s="1"/>
  <c r="K1406" i="3"/>
  <c r="E1406" i="3" s="1"/>
  <c r="F1406" i="3" s="1"/>
  <c r="E1402" i="3"/>
  <c r="F1402" i="3" s="1"/>
  <c r="L1402" i="3"/>
  <c r="AG1406" i="3"/>
  <c r="AH1409" i="3"/>
  <c r="U1398" i="3"/>
  <c r="C1398" i="3"/>
  <c r="D1398" i="3" s="1"/>
  <c r="X1403" i="3"/>
  <c r="W1400" i="3"/>
  <c r="X1400" i="3" s="1"/>
  <c r="Z1400" i="3" s="1"/>
  <c r="AJ1400" i="3"/>
  <c r="AK1400" i="3" s="1"/>
  <c r="AL1400" i="3" s="1"/>
  <c r="AL1401" i="3"/>
  <c r="AK1403" i="3"/>
  <c r="G1398" i="3"/>
  <c r="H1398" i="3" s="1"/>
  <c r="R1398" i="3"/>
  <c r="AE1407" i="3"/>
  <c r="AD1404" i="3"/>
  <c r="AE1404" i="3" s="1"/>
  <c r="AF1404" i="3" s="1"/>
  <c r="J1408" i="3"/>
  <c r="K1411" i="3"/>
  <c r="AA1406" i="3"/>
  <c r="AB1409" i="3"/>
  <c r="R1401" i="3"/>
  <c r="G1401" i="3" s="1"/>
  <c r="H1401" i="3" s="1"/>
  <c r="Q1403" i="3"/>
  <c r="P1400" i="3"/>
  <c r="Q1400" i="3" s="1"/>
  <c r="AH1406" i="3" l="1"/>
  <c r="AI1406" i="3" s="1"/>
  <c r="AB1406" i="3"/>
  <c r="AC1406" i="3" s="1"/>
  <c r="I1407" i="3"/>
  <c r="O1407" i="3" s="1"/>
  <c r="A1407" i="3" s="1"/>
  <c r="B1407" i="3" s="1"/>
  <c r="L1405" i="3"/>
  <c r="E1405" i="3" s="1"/>
  <c r="F1405" i="3" s="1"/>
  <c r="T1405" i="3"/>
  <c r="U1403" i="3"/>
  <c r="C1403" i="3" s="1"/>
  <c r="D1403" i="3" s="1"/>
  <c r="S1402" i="3"/>
  <c r="T1402" i="3" s="1"/>
  <c r="L1406" i="3"/>
  <c r="W1402" i="3"/>
  <c r="X1402" i="3" s="1"/>
  <c r="Z1402" i="3" s="1"/>
  <c r="X1405" i="3"/>
  <c r="AG1408" i="3"/>
  <c r="AH1411" i="3"/>
  <c r="N1409" i="3"/>
  <c r="M1406" i="3"/>
  <c r="N1406" i="3" s="1"/>
  <c r="O1406" i="3" s="1"/>
  <c r="A1406" i="3" s="1"/>
  <c r="B1406" i="3" s="1"/>
  <c r="C1400" i="3"/>
  <c r="D1400" i="3" s="1"/>
  <c r="U1400" i="3"/>
  <c r="V1407" i="3"/>
  <c r="Y1405" i="3"/>
  <c r="Z1405" i="3"/>
  <c r="AC1405" i="3"/>
  <c r="AI1405" i="3"/>
  <c r="K1408" i="3"/>
  <c r="L1408" i="3" s="1"/>
  <c r="O1405" i="3"/>
  <c r="A1405" i="3" s="1"/>
  <c r="B1405" i="3" s="1"/>
  <c r="Z1403" i="3"/>
  <c r="AE1409" i="3"/>
  <c r="AF1407" i="3"/>
  <c r="AD1406" i="3"/>
  <c r="AE1406" i="3" s="1"/>
  <c r="AF1406" i="3" s="1"/>
  <c r="K1413" i="3"/>
  <c r="J1410" i="3"/>
  <c r="AA1408" i="3"/>
  <c r="AB1408" i="3" s="1"/>
  <c r="AC1408" i="3" s="1"/>
  <c r="AB1411" i="3"/>
  <c r="AL1403" i="3"/>
  <c r="AK1405" i="3"/>
  <c r="AJ1402" i="3"/>
  <c r="AK1402" i="3" s="1"/>
  <c r="AL1402" i="3" s="1"/>
  <c r="P1402" i="3"/>
  <c r="Q1402" i="3" s="1"/>
  <c r="Q1405" i="3"/>
  <c r="R1403" i="3"/>
  <c r="G1403" i="3" s="1"/>
  <c r="H1403" i="3" s="1"/>
  <c r="G1400" i="3"/>
  <c r="H1400" i="3" s="1"/>
  <c r="R1400" i="3"/>
  <c r="AH1408" i="3" l="1"/>
  <c r="AI1408" i="3" s="1"/>
  <c r="AG1410" i="3"/>
  <c r="AH1413" i="3"/>
  <c r="S1404" i="3"/>
  <c r="T1404" i="3" s="1"/>
  <c r="T1407" i="3"/>
  <c r="U1405" i="3"/>
  <c r="C1405" i="3" s="1"/>
  <c r="D1405" i="3" s="1"/>
  <c r="W1404" i="3"/>
  <c r="X1404" i="3" s="1"/>
  <c r="Z1404" i="3" s="1"/>
  <c r="X1407" i="3"/>
  <c r="Z1407" i="3" s="1"/>
  <c r="Y1407" i="3"/>
  <c r="V1409" i="3"/>
  <c r="AF1409" i="3" s="1"/>
  <c r="AC1407" i="3"/>
  <c r="AI1407" i="3"/>
  <c r="N1411" i="3"/>
  <c r="M1408" i="3"/>
  <c r="N1408" i="3" s="1"/>
  <c r="O1408" i="3" s="1"/>
  <c r="A1408" i="3" s="1"/>
  <c r="B1408" i="3" s="1"/>
  <c r="C1402" i="3"/>
  <c r="D1402" i="3" s="1"/>
  <c r="U1402" i="3"/>
  <c r="I1409" i="3"/>
  <c r="L1407" i="3"/>
  <c r="E1407" i="3" s="1"/>
  <c r="F1407" i="3" s="1"/>
  <c r="E1408" i="3"/>
  <c r="F1408" i="3" s="1"/>
  <c r="K1410" i="3"/>
  <c r="E1410" i="3" s="1"/>
  <c r="F1410" i="3" s="1"/>
  <c r="G1402" i="3"/>
  <c r="H1402" i="3" s="1"/>
  <c r="R1402" i="3"/>
  <c r="AE1411" i="3"/>
  <c r="AD1408" i="3"/>
  <c r="AE1408" i="3" s="1"/>
  <c r="AF1408" i="3" s="1"/>
  <c r="P1404" i="3"/>
  <c r="Q1404" i="3" s="1"/>
  <c r="Q1407" i="3"/>
  <c r="R1405" i="3"/>
  <c r="G1405" i="3" s="1"/>
  <c r="H1405" i="3" s="1"/>
  <c r="K1415" i="3"/>
  <c r="J1412" i="3"/>
  <c r="AJ1404" i="3"/>
  <c r="AK1404" i="3" s="1"/>
  <c r="AL1404" i="3" s="1"/>
  <c r="AL1405" i="3"/>
  <c r="AK1407" i="3"/>
  <c r="AB1413" i="3"/>
  <c r="AA1410" i="3"/>
  <c r="L1410" i="3" l="1"/>
  <c r="M1410" i="3"/>
  <c r="N1410" i="3" s="1"/>
  <c r="O1410" i="3" s="1"/>
  <c r="A1410" i="3" s="1"/>
  <c r="B1410" i="3" s="1"/>
  <c r="N1413" i="3"/>
  <c r="I1411" i="3"/>
  <c r="O1411" i="3" s="1"/>
  <c r="A1411" i="3" s="1"/>
  <c r="B1411" i="3" s="1"/>
  <c r="L1409" i="3"/>
  <c r="E1409" i="3" s="1"/>
  <c r="F1409" i="3" s="1"/>
  <c r="AH1415" i="3"/>
  <c r="AG1412" i="3"/>
  <c r="W1406" i="3"/>
  <c r="X1406" i="3" s="1"/>
  <c r="Z1406" i="3" s="1"/>
  <c r="X1409" i="3"/>
  <c r="U1404" i="3"/>
  <c r="C1404" i="3"/>
  <c r="D1404" i="3" s="1"/>
  <c r="S1406" i="3"/>
  <c r="T1406" i="3" s="1"/>
  <c r="T1409" i="3"/>
  <c r="U1407" i="3"/>
  <c r="C1407" i="3" s="1"/>
  <c r="D1407" i="3" s="1"/>
  <c r="AB1410" i="3"/>
  <c r="AC1410" i="3" s="1"/>
  <c r="O1409" i="3"/>
  <c r="A1409" i="3" s="1"/>
  <c r="B1409" i="3" s="1"/>
  <c r="AH1410" i="3"/>
  <c r="AI1410" i="3" s="1"/>
  <c r="Y1409" i="3"/>
  <c r="V1411" i="3"/>
  <c r="AF1411" i="3" s="1"/>
  <c r="AI1409" i="3"/>
  <c r="AC1409" i="3"/>
  <c r="K1417" i="3"/>
  <c r="J1414" i="3"/>
  <c r="AE1413" i="3"/>
  <c r="AD1410" i="3"/>
  <c r="AE1410" i="3" s="1"/>
  <c r="AF1410" i="3" s="1"/>
  <c r="AB1415" i="3"/>
  <c r="AA1412" i="3"/>
  <c r="AB1412" i="3" s="1"/>
  <c r="AC1412" i="3" s="1"/>
  <c r="AK1409" i="3"/>
  <c r="AL1407" i="3"/>
  <c r="AJ1406" i="3"/>
  <c r="AK1406" i="3" s="1"/>
  <c r="AL1406" i="3" s="1"/>
  <c r="G1404" i="3"/>
  <c r="H1404" i="3" s="1"/>
  <c r="R1404" i="3"/>
  <c r="R1407" i="3"/>
  <c r="G1407" i="3" s="1"/>
  <c r="H1407" i="3" s="1"/>
  <c r="P1406" i="3"/>
  <c r="Q1406" i="3" s="1"/>
  <c r="Q1409" i="3"/>
  <c r="K1412" i="3" l="1"/>
  <c r="L1412" i="3" s="1"/>
  <c r="AH1412" i="3"/>
  <c r="AI1412" i="3" s="1"/>
  <c r="W1408" i="3"/>
  <c r="X1408" i="3" s="1"/>
  <c r="Z1408" i="3" s="1"/>
  <c r="X1411" i="3"/>
  <c r="M1412" i="3"/>
  <c r="N1412" i="3" s="1"/>
  <c r="O1412" i="3" s="1"/>
  <c r="A1412" i="3" s="1"/>
  <c r="B1412" i="3" s="1"/>
  <c r="N1415" i="3"/>
  <c r="I1413" i="3"/>
  <c r="K1414" i="3" s="1"/>
  <c r="L1411" i="3"/>
  <c r="E1411" i="3" s="1"/>
  <c r="F1411" i="3" s="1"/>
  <c r="V1413" i="3"/>
  <c r="AF1413" i="3" s="1"/>
  <c r="Y1411" i="3"/>
  <c r="AI1411" i="3"/>
  <c r="AC1411" i="3"/>
  <c r="U1406" i="3"/>
  <c r="C1406" i="3"/>
  <c r="D1406" i="3" s="1"/>
  <c r="Z1409" i="3"/>
  <c r="S1408" i="3"/>
  <c r="T1408" i="3" s="1"/>
  <c r="T1411" i="3"/>
  <c r="U1409" i="3"/>
  <c r="C1409" i="3" s="1"/>
  <c r="D1409" i="3" s="1"/>
  <c r="AG1414" i="3"/>
  <c r="AH1417" i="3"/>
  <c r="AJ1408" i="3"/>
  <c r="AK1408" i="3" s="1"/>
  <c r="AL1408" i="3" s="1"/>
  <c r="AK1411" i="3"/>
  <c r="AL1409" i="3"/>
  <c r="AB1417" i="3"/>
  <c r="AA1414" i="3"/>
  <c r="G1406" i="3"/>
  <c r="H1406" i="3" s="1"/>
  <c r="R1406" i="3"/>
  <c r="K1419" i="3"/>
  <c r="J1416" i="3"/>
  <c r="R1409" i="3"/>
  <c r="G1409" i="3" s="1"/>
  <c r="H1409" i="3" s="1"/>
  <c r="Q1411" i="3"/>
  <c r="P1408" i="3"/>
  <c r="Q1408" i="3" s="1"/>
  <c r="AD1412" i="3"/>
  <c r="AE1412" i="3" s="1"/>
  <c r="AF1412" i="3" s="1"/>
  <c r="AE1415" i="3"/>
  <c r="E1412" i="3" l="1"/>
  <c r="F1412" i="3" s="1"/>
  <c r="E1414" i="3"/>
  <c r="F1414" i="3" s="1"/>
  <c r="L1414" i="3"/>
  <c r="AH1414" i="3"/>
  <c r="AI1414" i="3" s="1"/>
  <c r="AB1414" i="3"/>
  <c r="AC1414" i="3" s="1"/>
  <c r="I1415" i="3"/>
  <c r="O1415" i="3" s="1"/>
  <c r="A1415" i="3" s="1"/>
  <c r="B1415" i="3" s="1"/>
  <c r="L1413" i="3"/>
  <c r="E1413" i="3" s="1"/>
  <c r="F1413" i="3" s="1"/>
  <c r="AH1419" i="3"/>
  <c r="AG1416" i="3"/>
  <c r="T1413" i="3"/>
  <c r="U1411" i="3"/>
  <c r="C1411" i="3" s="1"/>
  <c r="D1411" i="3" s="1"/>
  <c r="S1410" i="3"/>
  <c r="T1410" i="3" s="1"/>
  <c r="O1413" i="3"/>
  <c r="A1413" i="3" s="1"/>
  <c r="B1413" i="3" s="1"/>
  <c r="X1413" i="3"/>
  <c r="W1410" i="3"/>
  <c r="X1410" i="3" s="1"/>
  <c r="Z1410" i="3" s="1"/>
  <c r="C1408" i="3"/>
  <c r="D1408" i="3" s="1"/>
  <c r="U1408" i="3"/>
  <c r="Y1413" i="3"/>
  <c r="V1415" i="3"/>
  <c r="AI1413" i="3"/>
  <c r="AC1413" i="3"/>
  <c r="Z1413" i="3"/>
  <c r="M1414" i="3"/>
  <c r="N1414" i="3" s="1"/>
  <c r="O1414" i="3" s="1"/>
  <c r="A1414" i="3" s="1"/>
  <c r="B1414" i="3" s="1"/>
  <c r="N1417" i="3"/>
  <c r="Z1411" i="3"/>
  <c r="AJ1410" i="3"/>
  <c r="AK1410" i="3" s="1"/>
  <c r="AL1410" i="3" s="1"/>
  <c r="AK1413" i="3"/>
  <c r="AL1411" i="3"/>
  <c r="AD1414" i="3"/>
  <c r="AE1414" i="3" s="1"/>
  <c r="AF1414" i="3" s="1"/>
  <c r="AE1417" i="3"/>
  <c r="K1421" i="3"/>
  <c r="J1418" i="3"/>
  <c r="G1408" i="3"/>
  <c r="H1408" i="3" s="1"/>
  <c r="R1408" i="3"/>
  <c r="Q1413" i="3"/>
  <c r="P1410" i="3"/>
  <c r="Q1410" i="3" s="1"/>
  <c r="R1411" i="3"/>
  <c r="G1411" i="3" s="1"/>
  <c r="H1411" i="3" s="1"/>
  <c r="AA1416" i="3"/>
  <c r="AB1419" i="3"/>
  <c r="K1416" i="3" l="1"/>
  <c r="U1413" i="3"/>
  <c r="C1413" i="3" s="1"/>
  <c r="D1413" i="3" s="1"/>
  <c r="S1412" i="3"/>
  <c r="T1412" i="3" s="1"/>
  <c r="T1415" i="3"/>
  <c r="W1412" i="3"/>
  <c r="X1412" i="3" s="1"/>
  <c r="Z1412" i="3" s="1"/>
  <c r="X1415" i="3"/>
  <c r="Z1415" i="3" s="1"/>
  <c r="AH1421" i="3"/>
  <c r="AG1418" i="3"/>
  <c r="Y1415" i="3"/>
  <c r="V1417" i="3"/>
  <c r="AI1415" i="3"/>
  <c r="AC1415" i="3"/>
  <c r="C1410" i="3"/>
  <c r="D1410" i="3" s="1"/>
  <c r="U1410" i="3"/>
  <c r="M1416" i="3"/>
  <c r="N1416" i="3" s="1"/>
  <c r="O1416" i="3" s="1"/>
  <c r="A1416" i="3" s="1"/>
  <c r="B1416" i="3" s="1"/>
  <c r="N1419" i="3"/>
  <c r="I1417" i="3"/>
  <c r="L1415" i="3"/>
  <c r="E1415" i="3" s="1"/>
  <c r="F1415" i="3" s="1"/>
  <c r="AB1416" i="3"/>
  <c r="AC1416" i="3" s="1"/>
  <c r="AF1415" i="3"/>
  <c r="AH1416" i="3"/>
  <c r="AI1416" i="3" s="1"/>
  <c r="R1413" i="3"/>
  <c r="G1413" i="3" s="1"/>
  <c r="H1413" i="3" s="1"/>
  <c r="P1412" i="3"/>
  <c r="Q1412" i="3" s="1"/>
  <c r="Q1415" i="3"/>
  <c r="J1420" i="3"/>
  <c r="K1423" i="3"/>
  <c r="AK1415" i="3"/>
  <c r="AL1413" i="3"/>
  <c r="AJ1412" i="3"/>
  <c r="AK1412" i="3" s="1"/>
  <c r="AL1412" i="3" s="1"/>
  <c r="G1410" i="3"/>
  <c r="H1410" i="3" s="1"/>
  <c r="R1410" i="3"/>
  <c r="AA1418" i="3"/>
  <c r="AB1421" i="3"/>
  <c r="AE1419" i="3"/>
  <c r="AD1416" i="3"/>
  <c r="AE1416" i="3" s="1"/>
  <c r="AF1416" i="3" s="1"/>
  <c r="AB1418" i="3" l="1"/>
  <c r="AC1418" i="3" s="1"/>
  <c r="E1416" i="3"/>
  <c r="F1416" i="3" s="1"/>
  <c r="L1416" i="3"/>
  <c r="N1421" i="3"/>
  <c r="M1418" i="3"/>
  <c r="N1418" i="3" s="1"/>
  <c r="O1418" i="3" s="1"/>
  <c r="A1418" i="3" s="1"/>
  <c r="B1418" i="3" s="1"/>
  <c r="Y1417" i="3"/>
  <c r="V1419" i="3"/>
  <c r="AF1419" i="3" s="1"/>
  <c r="AC1417" i="3"/>
  <c r="AI1417" i="3"/>
  <c r="U1412" i="3"/>
  <c r="C1412" i="3"/>
  <c r="D1412" i="3" s="1"/>
  <c r="I1419" i="3"/>
  <c r="K1420" i="3" s="1"/>
  <c r="L1417" i="3"/>
  <c r="E1417" i="3" s="1"/>
  <c r="F1417" i="3" s="1"/>
  <c r="AG1420" i="3"/>
  <c r="AH1423" i="3"/>
  <c r="S1414" i="3"/>
  <c r="T1414" i="3" s="1"/>
  <c r="U1415" i="3"/>
  <c r="C1415" i="3" s="1"/>
  <c r="D1415" i="3" s="1"/>
  <c r="T1417" i="3"/>
  <c r="X1417" i="3"/>
  <c r="W1414" i="3"/>
  <c r="X1414" i="3" s="1"/>
  <c r="Z1414" i="3" s="1"/>
  <c r="AF1417" i="3"/>
  <c r="K1418" i="3"/>
  <c r="O1417" i="3"/>
  <c r="A1417" i="3" s="1"/>
  <c r="B1417" i="3" s="1"/>
  <c r="AH1418" i="3"/>
  <c r="AI1418" i="3" s="1"/>
  <c r="AE1421" i="3"/>
  <c r="AD1418" i="3"/>
  <c r="AE1418" i="3" s="1"/>
  <c r="AF1418" i="3" s="1"/>
  <c r="AB1423" i="3"/>
  <c r="AA1420" i="3"/>
  <c r="G1412" i="3"/>
  <c r="H1412" i="3" s="1"/>
  <c r="R1412" i="3"/>
  <c r="K1425" i="3"/>
  <c r="J1422" i="3"/>
  <c r="Q1417" i="3"/>
  <c r="P1414" i="3"/>
  <c r="Q1414" i="3" s="1"/>
  <c r="R1415" i="3"/>
  <c r="G1415" i="3" s="1"/>
  <c r="H1415" i="3" s="1"/>
  <c r="AJ1414" i="3"/>
  <c r="AK1414" i="3" s="1"/>
  <c r="AL1414" i="3" s="1"/>
  <c r="AK1417" i="3"/>
  <c r="AL1415" i="3"/>
  <c r="AH1420" i="3" l="1"/>
  <c r="AI1420" i="3" s="1"/>
  <c r="AB1420" i="3"/>
  <c r="AC1420" i="3" s="1"/>
  <c r="O1419" i="3"/>
  <c r="A1419" i="3" s="1"/>
  <c r="B1419" i="3" s="1"/>
  <c r="E1420" i="3"/>
  <c r="F1420" i="3" s="1"/>
  <c r="L1420" i="3"/>
  <c r="T1419" i="3"/>
  <c r="U1417" i="3"/>
  <c r="C1417" i="3" s="1"/>
  <c r="D1417" i="3" s="1"/>
  <c r="S1416" i="3"/>
  <c r="T1416" i="3" s="1"/>
  <c r="L1418" i="3"/>
  <c r="E1418" i="3"/>
  <c r="F1418" i="3" s="1"/>
  <c r="Y1419" i="3"/>
  <c r="V1421" i="3"/>
  <c r="AF1421" i="3" s="1"/>
  <c r="AC1419" i="3"/>
  <c r="AI1419" i="3"/>
  <c r="M1420" i="3"/>
  <c r="N1420" i="3" s="1"/>
  <c r="O1420" i="3" s="1"/>
  <c r="A1420" i="3" s="1"/>
  <c r="B1420" i="3" s="1"/>
  <c r="N1423" i="3"/>
  <c r="X1419" i="3"/>
  <c r="Z1419" i="3" s="1"/>
  <c r="W1416" i="3"/>
  <c r="X1416" i="3" s="1"/>
  <c r="Z1416" i="3" s="1"/>
  <c r="AG1422" i="3"/>
  <c r="AH1425" i="3"/>
  <c r="I1421" i="3"/>
  <c r="L1419" i="3"/>
  <c r="E1419" i="3" s="1"/>
  <c r="F1419" i="3" s="1"/>
  <c r="C1414" i="3"/>
  <c r="D1414" i="3" s="1"/>
  <c r="U1414" i="3"/>
  <c r="Z1417" i="3"/>
  <c r="AB1425" i="3"/>
  <c r="AA1422" i="3"/>
  <c r="AL1417" i="3"/>
  <c r="AJ1416" i="3"/>
  <c r="AK1416" i="3" s="1"/>
  <c r="AL1416" i="3" s="1"/>
  <c r="AK1419" i="3"/>
  <c r="P1416" i="3"/>
  <c r="Q1416" i="3" s="1"/>
  <c r="Q1419" i="3"/>
  <c r="R1417" i="3"/>
  <c r="G1417" i="3" s="1"/>
  <c r="H1417" i="3" s="1"/>
  <c r="R1414" i="3"/>
  <c r="G1414" i="3"/>
  <c r="H1414" i="3" s="1"/>
  <c r="K1427" i="3"/>
  <c r="J1424" i="3"/>
  <c r="AE1423" i="3"/>
  <c r="AD1420" i="3"/>
  <c r="AE1420" i="3" s="1"/>
  <c r="AF1420" i="3" s="1"/>
  <c r="AB1422" i="3" l="1"/>
  <c r="AC1422" i="3" s="1"/>
  <c r="AH1422" i="3"/>
  <c r="AI1422" i="3" s="1"/>
  <c r="I1423" i="3"/>
  <c r="O1423" i="3" s="1"/>
  <c r="A1423" i="3" s="1"/>
  <c r="B1423" i="3" s="1"/>
  <c r="L1421" i="3"/>
  <c r="E1421" i="3" s="1"/>
  <c r="F1421" i="3" s="1"/>
  <c r="N1425" i="3"/>
  <c r="M1422" i="3"/>
  <c r="N1422" i="3" s="1"/>
  <c r="O1422" i="3" s="1"/>
  <c r="A1422" i="3" s="1"/>
  <c r="B1422" i="3" s="1"/>
  <c r="AG1424" i="3"/>
  <c r="AH1427" i="3"/>
  <c r="X1421" i="3"/>
  <c r="Z1421" i="3" s="1"/>
  <c r="W1418" i="3"/>
  <c r="X1418" i="3" s="1"/>
  <c r="Z1418" i="3" s="1"/>
  <c r="Y1421" i="3"/>
  <c r="V1423" i="3"/>
  <c r="AF1423" i="3" s="1"/>
  <c r="AI1421" i="3"/>
  <c r="AC1421" i="3"/>
  <c r="U1416" i="3"/>
  <c r="C1416" i="3"/>
  <c r="D1416" i="3" s="1"/>
  <c r="S1418" i="3"/>
  <c r="T1418" i="3" s="1"/>
  <c r="T1421" i="3"/>
  <c r="U1419" i="3"/>
  <c r="C1419" i="3" s="1"/>
  <c r="D1419" i="3" s="1"/>
  <c r="K1424" i="3"/>
  <c r="E1424" i="3" s="1"/>
  <c r="F1424" i="3" s="1"/>
  <c r="O1421" i="3"/>
  <c r="A1421" i="3" s="1"/>
  <c r="B1421" i="3" s="1"/>
  <c r="K1422" i="3"/>
  <c r="AD1422" i="3"/>
  <c r="AE1422" i="3" s="1"/>
  <c r="AF1422" i="3" s="1"/>
  <c r="AE1425" i="3"/>
  <c r="G1416" i="3"/>
  <c r="H1416" i="3" s="1"/>
  <c r="R1416" i="3"/>
  <c r="AK1421" i="3"/>
  <c r="AL1419" i="3"/>
  <c r="AJ1418" i="3"/>
  <c r="AK1418" i="3" s="1"/>
  <c r="AL1418" i="3" s="1"/>
  <c r="P1418" i="3"/>
  <c r="Q1418" i="3" s="1"/>
  <c r="Q1421" i="3"/>
  <c r="R1419" i="3"/>
  <c r="G1419" i="3" s="1"/>
  <c r="H1419" i="3" s="1"/>
  <c r="AB1427" i="3"/>
  <c r="AA1424" i="3"/>
  <c r="K1429" i="3"/>
  <c r="J1426" i="3"/>
  <c r="AB1424" i="3" l="1"/>
  <c r="AC1424" i="3" s="1"/>
  <c r="AH1424" i="3"/>
  <c r="AI1424" i="3" s="1"/>
  <c r="L1424" i="3"/>
  <c r="U1418" i="3"/>
  <c r="C1418" i="3"/>
  <c r="D1418" i="3" s="1"/>
  <c r="L1422" i="3"/>
  <c r="E1422" i="3"/>
  <c r="F1422" i="3" s="1"/>
  <c r="U1421" i="3"/>
  <c r="C1421" i="3" s="1"/>
  <c r="D1421" i="3" s="1"/>
  <c r="S1420" i="3"/>
  <c r="T1420" i="3" s="1"/>
  <c r="T1423" i="3"/>
  <c r="N1427" i="3"/>
  <c r="M1424" i="3"/>
  <c r="N1424" i="3" s="1"/>
  <c r="O1424" i="3" s="1"/>
  <c r="A1424" i="3" s="1"/>
  <c r="B1424" i="3" s="1"/>
  <c r="Y1423" i="3"/>
  <c r="V1425" i="3"/>
  <c r="AF1425" i="3" s="1"/>
  <c r="AI1423" i="3"/>
  <c r="AC1423" i="3"/>
  <c r="AG1426" i="3"/>
  <c r="AH1429" i="3"/>
  <c r="W1420" i="3"/>
  <c r="X1420" i="3" s="1"/>
  <c r="Z1420" i="3" s="1"/>
  <c r="X1423" i="3"/>
  <c r="Z1423" i="3" s="1"/>
  <c r="I1425" i="3"/>
  <c r="L1423" i="3"/>
  <c r="E1423" i="3" s="1"/>
  <c r="F1423" i="3" s="1"/>
  <c r="G1418" i="3"/>
  <c r="H1418" i="3" s="1"/>
  <c r="R1418" i="3"/>
  <c r="AE1427" i="3"/>
  <c r="AD1424" i="3"/>
  <c r="AE1424" i="3" s="1"/>
  <c r="AF1424" i="3" s="1"/>
  <c r="K1431" i="3"/>
  <c r="J1428" i="3"/>
  <c r="AB1429" i="3"/>
  <c r="AA1426" i="3"/>
  <c r="Q1423" i="3"/>
  <c r="P1420" i="3"/>
  <c r="Q1420" i="3" s="1"/>
  <c r="R1421" i="3"/>
  <c r="G1421" i="3" s="1"/>
  <c r="H1421" i="3" s="1"/>
  <c r="AJ1420" i="3"/>
  <c r="AK1420" i="3" s="1"/>
  <c r="AL1420" i="3" s="1"/>
  <c r="AL1421" i="3"/>
  <c r="AK1423" i="3"/>
  <c r="AH1426" i="3" l="1"/>
  <c r="AI1426" i="3" s="1"/>
  <c r="AB1426" i="3"/>
  <c r="AC1426" i="3" s="1"/>
  <c r="I1427" i="3"/>
  <c r="L1425" i="3"/>
  <c r="E1425" i="3" s="1"/>
  <c r="F1425" i="3" s="1"/>
  <c r="T1425" i="3"/>
  <c r="S1422" i="3"/>
  <c r="T1422" i="3" s="1"/>
  <c r="U1423" i="3"/>
  <c r="C1423" i="3" s="1"/>
  <c r="D1423" i="3" s="1"/>
  <c r="K1428" i="3"/>
  <c r="E1428" i="3" s="1"/>
  <c r="F1428" i="3" s="1"/>
  <c r="K1426" i="3"/>
  <c r="M1426" i="3"/>
  <c r="N1426" i="3" s="1"/>
  <c r="O1426" i="3" s="1"/>
  <c r="A1426" i="3" s="1"/>
  <c r="B1426" i="3" s="1"/>
  <c r="N1429" i="3"/>
  <c r="O1427" i="3"/>
  <c r="A1427" i="3" s="1"/>
  <c r="B1427" i="3" s="1"/>
  <c r="AG1428" i="3"/>
  <c r="AH1431" i="3"/>
  <c r="C1420" i="3"/>
  <c r="D1420" i="3" s="1"/>
  <c r="U1420" i="3"/>
  <c r="X1425" i="3"/>
  <c r="Z1425" i="3" s="1"/>
  <c r="W1422" i="3"/>
  <c r="X1422" i="3" s="1"/>
  <c r="Z1422" i="3" s="1"/>
  <c r="Y1425" i="3"/>
  <c r="V1427" i="3"/>
  <c r="AF1427" i="3" s="1"/>
  <c r="AI1425" i="3"/>
  <c r="AC1425" i="3"/>
  <c r="O1425" i="3"/>
  <c r="A1425" i="3" s="1"/>
  <c r="B1425" i="3" s="1"/>
  <c r="AK1425" i="3"/>
  <c r="AL1423" i="3"/>
  <c r="AJ1422" i="3"/>
  <c r="AK1422" i="3" s="1"/>
  <c r="AL1422" i="3" s="1"/>
  <c r="R1420" i="3"/>
  <c r="G1420" i="3"/>
  <c r="H1420" i="3" s="1"/>
  <c r="AB1431" i="3"/>
  <c r="AA1428" i="3"/>
  <c r="Q1425" i="3"/>
  <c r="P1422" i="3"/>
  <c r="Q1422" i="3" s="1"/>
  <c r="R1423" i="3"/>
  <c r="G1423" i="3" s="1"/>
  <c r="H1423" i="3" s="1"/>
  <c r="K1433" i="3"/>
  <c r="J1430" i="3"/>
  <c r="AD1426" i="3"/>
  <c r="AE1426" i="3" s="1"/>
  <c r="AF1426" i="3" s="1"/>
  <c r="AE1429" i="3"/>
  <c r="AH1428" i="3" l="1"/>
  <c r="AI1428" i="3" s="1"/>
  <c r="V1429" i="3"/>
  <c r="Y1427" i="3"/>
  <c r="AC1427" i="3"/>
  <c r="AI1427" i="3"/>
  <c r="L1426" i="3"/>
  <c r="E1426" i="3"/>
  <c r="F1426" i="3" s="1"/>
  <c r="T1427" i="3"/>
  <c r="U1425" i="3"/>
  <c r="C1425" i="3" s="1"/>
  <c r="D1425" i="3" s="1"/>
  <c r="S1424" i="3"/>
  <c r="T1424" i="3" s="1"/>
  <c r="W1424" i="3"/>
  <c r="X1424" i="3" s="1"/>
  <c r="Z1424" i="3" s="1"/>
  <c r="X1427" i="3"/>
  <c r="Z1427" i="3" s="1"/>
  <c r="U1422" i="3"/>
  <c r="C1422" i="3"/>
  <c r="D1422" i="3" s="1"/>
  <c r="AH1433" i="3"/>
  <c r="AG1430" i="3"/>
  <c r="AH1430" i="3" s="1"/>
  <c r="AI1430" i="3" s="1"/>
  <c r="N1431" i="3"/>
  <c r="M1428" i="3"/>
  <c r="N1428" i="3" s="1"/>
  <c r="O1428" i="3" s="1"/>
  <c r="A1428" i="3" s="1"/>
  <c r="B1428" i="3" s="1"/>
  <c r="I1429" i="3"/>
  <c r="O1429" i="3" s="1"/>
  <c r="A1429" i="3" s="1"/>
  <c r="B1429" i="3" s="1"/>
  <c r="L1427" i="3"/>
  <c r="E1427" i="3" s="1"/>
  <c r="F1427" i="3" s="1"/>
  <c r="L1428" i="3"/>
  <c r="AB1428" i="3"/>
  <c r="AC1428" i="3" s="1"/>
  <c r="G1422" i="3"/>
  <c r="H1422" i="3" s="1"/>
  <c r="R1422" i="3"/>
  <c r="AB1433" i="3"/>
  <c r="AA1430" i="3"/>
  <c r="AB1430" i="3" s="1"/>
  <c r="AC1430" i="3" s="1"/>
  <c r="J1432" i="3"/>
  <c r="K1435" i="3"/>
  <c r="AD1428" i="3"/>
  <c r="AE1428" i="3" s="1"/>
  <c r="AF1428" i="3" s="1"/>
  <c r="AE1431" i="3"/>
  <c r="AF1429" i="3"/>
  <c r="R1425" i="3"/>
  <c r="G1425" i="3" s="1"/>
  <c r="H1425" i="3" s="1"/>
  <c r="Q1427" i="3"/>
  <c r="P1424" i="3"/>
  <c r="Q1424" i="3" s="1"/>
  <c r="AJ1424" i="3"/>
  <c r="AK1424" i="3" s="1"/>
  <c r="AL1424" i="3" s="1"/>
  <c r="AK1427" i="3"/>
  <c r="AL1425" i="3"/>
  <c r="K1430" i="3" l="1"/>
  <c r="E1430" i="3" s="1"/>
  <c r="F1430" i="3" s="1"/>
  <c r="U1424" i="3"/>
  <c r="C1424" i="3"/>
  <c r="D1424" i="3" s="1"/>
  <c r="I1431" i="3"/>
  <c r="O1431" i="3" s="1"/>
  <c r="A1431" i="3" s="1"/>
  <c r="B1431" i="3" s="1"/>
  <c r="L1429" i="3"/>
  <c r="E1429" i="3" s="1"/>
  <c r="F1429" i="3" s="1"/>
  <c r="Y1429" i="3"/>
  <c r="V1431" i="3"/>
  <c r="AF1431" i="3" s="1"/>
  <c r="AC1429" i="3"/>
  <c r="AI1429" i="3"/>
  <c r="N1433" i="3"/>
  <c r="M1430" i="3"/>
  <c r="N1430" i="3" s="1"/>
  <c r="O1430" i="3" s="1"/>
  <c r="A1430" i="3" s="1"/>
  <c r="B1430" i="3" s="1"/>
  <c r="AG1432" i="3"/>
  <c r="AH1435" i="3"/>
  <c r="W1426" i="3"/>
  <c r="X1426" i="3" s="1"/>
  <c r="Z1426" i="3" s="1"/>
  <c r="X1429" i="3"/>
  <c r="T1429" i="3"/>
  <c r="U1427" i="3"/>
  <c r="C1427" i="3" s="1"/>
  <c r="D1427" i="3" s="1"/>
  <c r="S1426" i="3"/>
  <c r="T1426" i="3" s="1"/>
  <c r="G1424" i="3"/>
  <c r="H1424" i="3" s="1"/>
  <c r="R1424" i="3"/>
  <c r="AE1433" i="3"/>
  <c r="AD1430" i="3"/>
  <c r="AE1430" i="3" s="1"/>
  <c r="AF1430" i="3" s="1"/>
  <c r="AB1435" i="3"/>
  <c r="AA1432" i="3"/>
  <c r="AK1429" i="3"/>
  <c r="AL1427" i="3"/>
  <c r="AJ1426" i="3"/>
  <c r="AK1426" i="3" s="1"/>
  <c r="AL1426" i="3" s="1"/>
  <c r="P1426" i="3"/>
  <c r="Q1426" i="3" s="1"/>
  <c r="R1427" i="3"/>
  <c r="G1427" i="3" s="1"/>
  <c r="H1427" i="3" s="1"/>
  <c r="Q1429" i="3"/>
  <c r="J1434" i="3"/>
  <c r="K1437" i="3"/>
  <c r="L1430" i="3" l="1"/>
  <c r="S1428" i="3"/>
  <c r="T1428" i="3" s="1"/>
  <c r="T1431" i="3"/>
  <c r="U1429" i="3"/>
  <c r="C1429" i="3" s="1"/>
  <c r="D1429" i="3" s="1"/>
  <c r="N1435" i="3"/>
  <c r="M1432" i="3"/>
  <c r="N1432" i="3" s="1"/>
  <c r="O1432" i="3" s="1"/>
  <c r="A1432" i="3" s="1"/>
  <c r="B1432" i="3" s="1"/>
  <c r="I1433" i="3"/>
  <c r="O1433" i="3" s="1"/>
  <c r="A1433" i="3" s="1"/>
  <c r="B1433" i="3" s="1"/>
  <c r="L1431" i="3"/>
  <c r="E1431" i="3" s="1"/>
  <c r="F1431" i="3" s="1"/>
  <c r="X1431" i="3"/>
  <c r="W1428" i="3"/>
  <c r="X1428" i="3" s="1"/>
  <c r="Z1428" i="3" s="1"/>
  <c r="K1432" i="3"/>
  <c r="AH1432" i="3"/>
  <c r="AI1432" i="3" s="1"/>
  <c r="Z1429" i="3"/>
  <c r="V1433" i="3"/>
  <c r="AF1433" i="3" s="1"/>
  <c r="Y1431" i="3"/>
  <c r="AI1431" i="3"/>
  <c r="AC1431" i="3"/>
  <c r="AG1434" i="3"/>
  <c r="AH1437" i="3"/>
  <c r="C1426" i="3"/>
  <c r="D1426" i="3" s="1"/>
  <c r="U1426" i="3"/>
  <c r="K1434" i="3"/>
  <c r="L1434" i="3" s="1"/>
  <c r="AB1432" i="3"/>
  <c r="AC1432" i="3" s="1"/>
  <c r="G1426" i="3"/>
  <c r="H1426" i="3" s="1"/>
  <c r="R1426" i="3"/>
  <c r="AB1437" i="3"/>
  <c r="AA1434" i="3"/>
  <c r="AD1432" i="3"/>
  <c r="AE1432" i="3" s="1"/>
  <c r="AF1432" i="3" s="1"/>
  <c r="AE1435" i="3"/>
  <c r="AJ1428" i="3"/>
  <c r="AK1428" i="3" s="1"/>
  <c r="AL1428" i="3" s="1"/>
  <c r="AL1429" i="3"/>
  <c r="AK1431" i="3"/>
  <c r="K1439" i="3"/>
  <c r="J1436" i="3"/>
  <c r="R1429" i="3"/>
  <c r="G1429" i="3" s="1"/>
  <c r="H1429" i="3" s="1"/>
  <c r="Q1431" i="3"/>
  <c r="P1428" i="3"/>
  <c r="Q1428" i="3" s="1"/>
  <c r="E1434" i="3" l="1"/>
  <c r="F1434" i="3" s="1"/>
  <c r="U1431" i="3"/>
  <c r="C1431" i="3" s="1"/>
  <c r="D1431" i="3" s="1"/>
  <c r="T1433" i="3"/>
  <c r="S1430" i="3"/>
  <c r="T1430" i="3" s="1"/>
  <c r="E1432" i="3"/>
  <c r="F1432" i="3" s="1"/>
  <c r="L1432" i="3"/>
  <c r="I1435" i="3"/>
  <c r="O1435" i="3" s="1"/>
  <c r="A1435" i="3" s="1"/>
  <c r="B1435" i="3" s="1"/>
  <c r="L1433" i="3"/>
  <c r="E1433" i="3" s="1"/>
  <c r="F1433" i="3" s="1"/>
  <c r="AH1439" i="3"/>
  <c r="AG1436" i="3"/>
  <c r="W1430" i="3"/>
  <c r="X1430" i="3" s="1"/>
  <c r="Z1430" i="3" s="1"/>
  <c r="X1433" i="3"/>
  <c r="C1428" i="3"/>
  <c r="D1428" i="3" s="1"/>
  <c r="U1428" i="3"/>
  <c r="Y1433" i="3"/>
  <c r="V1435" i="3"/>
  <c r="AI1433" i="3"/>
  <c r="AC1433" i="3"/>
  <c r="N1437" i="3"/>
  <c r="M1434" i="3"/>
  <c r="N1434" i="3" s="1"/>
  <c r="O1434" i="3" s="1"/>
  <c r="A1434" i="3" s="1"/>
  <c r="B1434" i="3" s="1"/>
  <c r="Z1431" i="3"/>
  <c r="AB1434" i="3"/>
  <c r="AC1434" i="3" s="1"/>
  <c r="AH1434" i="3"/>
  <c r="AI1434" i="3" s="1"/>
  <c r="AB1439" i="3"/>
  <c r="AA1436" i="3"/>
  <c r="G1428" i="3"/>
  <c r="H1428" i="3" s="1"/>
  <c r="R1428" i="3"/>
  <c r="AD1434" i="3"/>
  <c r="AE1434" i="3" s="1"/>
  <c r="AF1434" i="3" s="1"/>
  <c r="AE1437" i="3"/>
  <c r="P1430" i="3"/>
  <c r="Q1430" i="3" s="1"/>
  <c r="Q1433" i="3"/>
  <c r="R1431" i="3"/>
  <c r="G1431" i="3" s="1"/>
  <c r="H1431" i="3" s="1"/>
  <c r="J1438" i="3"/>
  <c r="K1441" i="3"/>
  <c r="AK1433" i="3"/>
  <c r="AL1431" i="3"/>
  <c r="AJ1430" i="3"/>
  <c r="AK1430" i="3" s="1"/>
  <c r="AL1430" i="3" s="1"/>
  <c r="U1430" i="3" l="1"/>
  <c r="C1430" i="3"/>
  <c r="D1430" i="3" s="1"/>
  <c r="N1439" i="3"/>
  <c r="M1436" i="3"/>
  <c r="N1436" i="3" s="1"/>
  <c r="O1436" i="3" s="1"/>
  <c r="A1436" i="3" s="1"/>
  <c r="B1436" i="3" s="1"/>
  <c r="V1437" i="3"/>
  <c r="AF1437" i="3" s="1"/>
  <c r="Y1435" i="3"/>
  <c r="AC1435" i="3"/>
  <c r="AI1435" i="3"/>
  <c r="X1435" i="3"/>
  <c r="Z1435" i="3" s="1"/>
  <c r="W1432" i="3"/>
  <c r="X1432" i="3" s="1"/>
  <c r="Z1432" i="3" s="1"/>
  <c r="AG1438" i="3"/>
  <c r="AH1441" i="3"/>
  <c r="K1436" i="3"/>
  <c r="AF1435" i="3"/>
  <c r="AB1436" i="3"/>
  <c r="AC1436" i="3" s="1"/>
  <c r="Z1433" i="3"/>
  <c r="AH1436" i="3"/>
  <c r="AI1436" i="3" s="1"/>
  <c r="I1437" i="3"/>
  <c r="K1438" i="3" s="1"/>
  <c r="E1438" i="3" s="1"/>
  <c r="F1438" i="3" s="1"/>
  <c r="L1435" i="3"/>
  <c r="E1435" i="3" s="1"/>
  <c r="F1435" i="3" s="1"/>
  <c r="T1435" i="3"/>
  <c r="S1432" i="3"/>
  <c r="T1432" i="3" s="1"/>
  <c r="U1433" i="3"/>
  <c r="C1433" i="3" s="1"/>
  <c r="D1433" i="3" s="1"/>
  <c r="AB1441" i="3"/>
  <c r="AA1438" i="3"/>
  <c r="K1443" i="3"/>
  <c r="J1440" i="3"/>
  <c r="G1430" i="3"/>
  <c r="H1430" i="3" s="1"/>
  <c r="R1430" i="3"/>
  <c r="Q1435" i="3"/>
  <c r="P1432" i="3"/>
  <c r="Q1432" i="3" s="1"/>
  <c r="R1433" i="3"/>
  <c r="G1433" i="3" s="1"/>
  <c r="H1433" i="3" s="1"/>
  <c r="AE1439" i="3"/>
  <c r="AD1436" i="3"/>
  <c r="AE1436" i="3" s="1"/>
  <c r="AF1436" i="3" s="1"/>
  <c r="AJ1432" i="3"/>
  <c r="AK1432" i="3" s="1"/>
  <c r="AL1432" i="3" s="1"/>
  <c r="AK1435" i="3"/>
  <c r="AL1433" i="3"/>
  <c r="AB1438" i="3" l="1"/>
  <c r="AC1438" i="3" s="1"/>
  <c r="O1437" i="3"/>
  <c r="A1437" i="3" s="1"/>
  <c r="B1437" i="3" s="1"/>
  <c r="U1435" i="3"/>
  <c r="C1435" i="3" s="1"/>
  <c r="D1435" i="3" s="1"/>
  <c r="T1437" i="3"/>
  <c r="S1434" i="3"/>
  <c r="T1434" i="3" s="1"/>
  <c r="X1437" i="3"/>
  <c r="W1434" i="3"/>
  <c r="X1434" i="3" s="1"/>
  <c r="Z1434" i="3" s="1"/>
  <c r="C1432" i="3"/>
  <c r="D1432" i="3" s="1"/>
  <c r="U1432" i="3"/>
  <c r="E1436" i="3"/>
  <c r="F1436" i="3" s="1"/>
  <c r="L1436" i="3"/>
  <c r="N1441" i="3"/>
  <c r="M1438" i="3"/>
  <c r="N1438" i="3" s="1"/>
  <c r="O1438" i="3" s="1"/>
  <c r="A1438" i="3" s="1"/>
  <c r="B1438" i="3" s="1"/>
  <c r="I1439" i="3"/>
  <c r="K1440" i="3" s="1"/>
  <c r="L1437" i="3"/>
  <c r="E1437" i="3" s="1"/>
  <c r="F1437" i="3" s="1"/>
  <c r="L1438" i="3"/>
  <c r="AH1438" i="3"/>
  <c r="AI1438" i="3" s="1"/>
  <c r="AH1443" i="3"/>
  <c r="AG1440" i="3"/>
  <c r="Y1437" i="3"/>
  <c r="V1439" i="3"/>
  <c r="AF1439" i="3" s="1"/>
  <c r="Z1437" i="3"/>
  <c r="AI1437" i="3"/>
  <c r="AC1437" i="3"/>
  <c r="AD1438" i="3"/>
  <c r="AE1438" i="3" s="1"/>
  <c r="AF1438" i="3" s="1"/>
  <c r="AE1441" i="3"/>
  <c r="K1445" i="3"/>
  <c r="J1442" i="3"/>
  <c r="P1434" i="3"/>
  <c r="Q1434" i="3" s="1"/>
  <c r="Q1437" i="3"/>
  <c r="R1435" i="3"/>
  <c r="G1435" i="3" s="1"/>
  <c r="H1435" i="3" s="1"/>
  <c r="AA1440" i="3"/>
  <c r="AB1443" i="3"/>
  <c r="AK1437" i="3"/>
  <c r="AJ1434" i="3"/>
  <c r="AK1434" i="3" s="1"/>
  <c r="AL1434" i="3" s="1"/>
  <c r="AL1435" i="3"/>
  <c r="G1432" i="3"/>
  <c r="H1432" i="3" s="1"/>
  <c r="R1432" i="3"/>
  <c r="E1440" i="3" l="1"/>
  <c r="F1440" i="3" s="1"/>
  <c r="L1440" i="3"/>
  <c r="O1439" i="3"/>
  <c r="A1439" i="3" s="1"/>
  <c r="B1439" i="3" s="1"/>
  <c r="M1440" i="3"/>
  <c r="N1440" i="3" s="1"/>
  <c r="O1440" i="3" s="1"/>
  <c r="A1440" i="3" s="1"/>
  <c r="B1440" i="3" s="1"/>
  <c r="N1443" i="3"/>
  <c r="T1439" i="3"/>
  <c r="S1436" i="3"/>
  <c r="T1436" i="3" s="1"/>
  <c r="U1437" i="3"/>
  <c r="C1437" i="3" s="1"/>
  <c r="D1437" i="3" s="1"/>
  <c r="C1434" i="3"/>
  <c r="D1434" i="3" s="1"/>
  <c r="U1434" i="3"/>
  <c r="I1441" i="3"/>
  <c r="O1441" i="3" s="1"/>
  <c r="A1441" i="3" s="1"/>
  <c r="B1441" i="3" s="1"/>
  <c r="L1439" i="3"/>
  <c r="E1439" i="3" s="1"/>
  <c r="F1439" i="3" s="1"/>
  <c r="AB1440" i="3"/>
  <c r="AC1440" i="3" s="1"/>
  <c r="Y1439" i="3"/>
  <c r="V1441" i="3"/>
  <c r="AC1439" i="3"/>
  <c r="AI1439" i="3"/>
  <c r="AH1445" i="3"/>
  <c r="AG1442" i="3"/>
  <c r="X1439" i="3"/>
  <c r="Z1439" i="3" s="1"/>
  <c r="W1436" i="3"/>
  <c r="X1436" i="3" s="1"/>
  <c r="Z1436" i="3" s="1"/>
  <c r="AH1440" i="3"/>
  <c r="AI1440" i="3" s="1"/>
  <c r="R1434" i="3"/>
  <c r="G1434" i="3"/>
  <c r="H1434" i="3" s="1"/>
  <c r="AB1445" i="3"/>
  <c r="AA1442" i="3"/>
  <c r="Q1439" i="3"/>
  <c r="P1436" i="3"/>
  <c r="Q1436" i="3" s="1"/>
  <c r="R1437" i="3"/>
  <c r="G1437" i="3" s="1"/>
  <c r="H1437" i="3" s="1"/>
  <c r="J1444" i="3"/>
  <c r="K1447" i="3"/>
  <c r="AL1437" i="3"/>
  <c r="AJ1436" i="3"/>
  <c r="AK1436" i="3" s="1"/>
  <c r="AL1436" i="3" s="1"/>
  <c r="AK1439" i="3"/>
  <c r="AD1440" i="3"/>
  <c r="AE1440" i="3" s="1"/>
  <c r="AF1440" i="3" s="1"/>
  <c r="AE1443" i="3"/>
  <c r="K1442" i="3" l="1"/>
  <c r="AH1447" i="3"/>
  <c r="AG1444" i="3"/>
  <c r="Y1441" i="3"/>
  <c r="V1443" i="3"/>
  <c r="AC1441" i="3"/>
  <c r="AI1441" i="3"/>
  <c r="M1442" i="3"/>
  <c r="N1442" i="3" s="1"/>
  <c r="O1442" i="3" s="1"/>
  <c r="A1442" i="3" s="1"/>
  <c r="B1442" i="3" s="1"/>
  <c r="N1445" i="3"/>
  <c r="S1438" i="3"/>
  <c r="T1438" i="3" s="1"/>
  <c r="T1441" i="3"/>
  <c r="U1439" i="3"/>
  <c r="C1439" i="3" s="1"/>
  <c r="D1439" i="3" s="1"/>
  <c r="X1441" i="3"/>
  <c r="W1438" i="3"/>
  <c r="X1438" i="3" s="1"/>
  <c r="Z1438" i="3" s="1"/>
  <c r="I1443" i="3"/>
  <c r="O1443" i="3" s="1"/>
  <c r="A1443" i="3" s="1"/>
  <c r="B1443" i="3" s="1"/>
  <c r="L1441" i="3"/>
  <c r="E1441" i="3" s="1"/>
  <c r="F1441" i="3" s="1"/>
  <c r="U1436" i="3"/>
  <c r="C1436" i="3"/>
  <c r="D1436" i="3" s="1"/>
  <c r="AF1441" i="3"/>
  <c r="AB1442" i="3"/>
  <c r="AC1442" i="3" s="1"/>
  <c r="AH1442" i="3"/>
  <c r="AI1442" i="3" s="1"/>
  <c r="AJ1438" i="3"/>
  <c r="AK1438" i="3" s="1"/>
  <c r="AL1438" i="3" s="1"/>
  <c r="AK1441" i="3"/>
  <c r="AL1439" i="3"/>
  <c r="K1449" i="3"/>
  <c r="J1446" i="3"/>
  <c r="R1439" i="3"/>
  <c r="G1439" i="3" s="1"/>
  <c r="H1439" i="3" s="1"/>
  <c r="P1438" i="3"/>
  <c r="Q1438" i="3" s="1"/>
  <c r="Q1441" i="3"/>
  <c r="AF1443" i="3"/>
  <c r="AD1442" i="3"/>
  <c r="AE1442" i="3" s="1"/>
  <c r="AF1442" i="3" s="1"/>
  <c r="AE1445" i="3"/>
  <c r="R1436" i="3"/>
  <c r="G1436" i="3"/>
  <c r="H1436" i="3" s="1"/>
  <c r="AA1444" i="3"/>
  <c r="AB1444" i="3" s="1"/>
  <c r="AC1444" i="3" s="1"/>
  <c r="AB1447" i="3"/>
  <c r="E1442" i="3" l="1"/>
  <c r="F1442" i="3" s="1"/>
  <c r="L1442" i="3"/>
  <c r="K1444" i="3"/>
  <c r="AH1444" i="3"/>
  <c r="AI1444" i="3" s="1"/>
  <c r="I1445" i="3"/>
  <c r="K1446" i="3" s="1"/>
  <c r="L1443" i="3"/>
  <c r="E1443" i="3" s="1"/>
  <c r="F1443" i="3" s="1"/>
  <c r="S1440" i="3"/>
  <c r="T1440" i="3" s="1"/>
  <c r="T1443" i="3"/>
  <c r="U1441" i="3"/>
  <c r="C1441" i="3" s="1"/>
  <c r="D1441" i="3" s="1"/>
  <c r="V1445" i="3"/>
  <c r="AF1445" i="3" s="1"/>
  <c r="Y1443" i="3"/>
  <c r="AC1443" i="3"/>
  <c r="AI1443" i="3"/>
  <c r="N1447" i="3"/>
  <c r="M1444" i="3"/>
  <c r="N1444" i="3" s="1"/>
  <c r="O1444" i="3" s="1"/>
  <c r="A1444" i="3" s="1"/>
  <c r="B1444" i="3" s="1"/>
  <c r="AH1449" i="3"/>
  <c r="AG1446" i="3"/>
  <c r="X1443" i="3"/>
  <c r="Z1443" i="3" s="1"/>
  <c r="W1440" i="3"/>
  <c r="X1440" i="3" s="1"/>
  <c r="Z1440" i="3" s="1"/>
  <c r="U1438" i="3"/>
  <c r="C1438" i="3"/>
  <c r="D1438" i="3" s="1"/>
  <c r="Z1441" i="3"/>
  <c r="G1438" i="3"/>
  <c r="H1438" i="3" s="1"/>
  <c r="R1438" i="3"/>
  <c r="K1451" i="3"/>
  <c r="J1448" i="3"/>
  <c r="Q1443" i="3"/>
  <c r="P1440" i="3"/>
  <c r="Q1440" i="3" s="1"/>
  <c r="R1441" i="3"/>
  <c r="G1441" i="3" s="1"/>
  <c r="H1441" i="3" s="1"/>
  <c r="AL1441" i="3"/>
  <c r="AK1443" i="3"/>
  <c r="AJ1440" i="3"/>
  <c r="AK1440" i="3" s="1"/>
  <c r="AL1440" i="3" s="1"/>
  <c r="AB1449" i="3"/>
  <c r="AA1446" i="3"/>
  <c r="AD1444" i="3"/>
  <c r="AE1444" i="3" s="1"/>
  <c r="AF1444" i="3" s="1"/>
  <c r="AE1447" i="3"/>
  <c r="AH1446" i="3" l="1"/>
  <c r="AI1446" i="3" s="1"/>
  <c r="E1444" i="3"/>
  <c r="F1444" i="3" s="1"/>
  <c r="L1444" i="3"/>
  <c r="E1446" i="3"/>
  <c r="F1446" i="3" s="1"/>
  <c r="L1446" i="3"/>
  <c r="N1449" i="3"/>
  <c r="M1446" i="3"/>
  <c r="N1446" i="3" s="1"/>
  <c r="O1446" i="3" s="1"/>
  <c r="A1446" i="3" s="1"/>
  <c r="B1446" i="3" s="1"/>
  <c r="W1442" i="3"/>
  <c r="X1442" i="3" s="1"/>
  <c r="Z1442" i="3" s="1"/>
  <c r="X1445" i="3"/>
  <c r="Z1445" i="3" s="1"/>
  <c r="C1440" i="3"/>
  <c r="D1440" i="3" s="1"/>
  <c r="U1440" i="3"/>
  <c r="I1447" i="3"/>
  <c r="L1445" i="3"/>
  <c r="E1445" i="3" s="1"/>
  <c r="F1445" i="3" s="1"/>
  <c r="Y1445" i="3"/>
  <c r="V1447" i="3"/>
  <c r="AC1445" i="3"/>
  <c r="AI1445" i="3"/>
  <c r="AH1451" i="3"/>
  <c r="AG1448" i="3"/>
  <c r="U1443" i="3"/>
  <c r="C1443" i="3" s="1"/>
  <c r="D1443" i="3" s="1"/>
  <c r="S1442" i="3"/>
  <c r="T1442" i="3" s="1"/>
  <c r="T1445" i="3"/>
  <c r="AB1446" i="3"/>
  <c r="AC1446" i="3" s="1"/>
  <c r="O1445" i="3"/>
  <c r="A1445" i="3" s="1"/>
  <c r="B1445" i="3" s="1"/>
  <c r="AF1447" i="3"/>
  <c r="AD1446" i="3"/>
  <c r="AE1446" i="3" s="1"/>
  <c r="AF1446" i="3" s="1"/>
  <c r="AE1449" i="3"/>
  <c r="AK1445" i="3"/>
  <c r="AL1443" i="3"/>
  <c r="AJ1442" i="3"/>
  <c r="AK1442" i="3" s="1"/>
  <c r="AL1442" i="3" s="1"/>
  <c r="Q1445" i="3"/>
  <c r="P1442" i="3"/>
  <c r="Q1442" i="3" s="1"/>
  <c r="R1443" i="3"/>
  <c r="G1443" i="3" s="1"/>
  <c r="H1443" i="3" s="1"/>
  <c r="J1450" i="3"/>
  <c r="K1453" i="3"/>
  <c r="AB1451" i="3"/>
  <c r="AA1448" i="3"/>
  <c r="R1440" i="3"/>
  <c r="G1440" i="3"/>
  <c r="H1440" i="3" s="1"/>
  <c r="AB1448" i="3" l="1"/>
  <c r="AC1448" i="3" s="1"/>
  <c r="AH1448" i="3"/>
  <c r="AI1448" i="3" s="1"/>
  <c r="I1449" i="3"/>
  <c r="L1447" i="3"/>
  <c r="E1447" i="3" s="1"/>
  <c r="F1447" i="3" s="1"/>
  <c r="C1442" i="3"/>
  <c r="D1442" i="3" s="1"/>
  <c r="U1442" i="3"/>
  <c r="AH1453" i="3"/>
  <c r="AG1450" i="3"/>
  <c r="Y1447" i="3"/>
  <c r="V1449" i="3"/>
  <c r="AI1447" i="3"/>
  <c r="AC1447" i="3"/>
  <c r="O1447" i="3"/>
  <c r="A1447" i="3" s="1"/>
  <c r="B1447" i="3" s="1"/>
  <c r="K1450" i="3"/>
  <c r="E1450" i="3" s="1"/>
  <c r="F1450" i="3" s="1"/>
  <c r="T1447" i="3"/>
  <c r="U1445" i="3"/>
  <c r="C1445" i="3" s="1"/>
  <c r="D1445" i="3" s="1"/>
  <c r="S1444" i="3"/>
  <c r="T1444" i="3" s="1"/>
  <c r="X1447" i="3"/>
  <c r="W1444" i="3"/>
  <c r="X1444" i="3" s="1"/>
  <c r="Z1444" i="3" s="1"/>
  <c r="M1448" i="3"/>
  <c r="N1448" i="3" s="1"/>
  <c r="O1448" i="3" s="1"/>
  <c r="A1448" i="3" s="1"/>
  <c r="B1448" i="3" s="1"/>
  <c r="O1449" i="3"/>
  <c r="A1449" i="3" s="1"/>
  <c r="B1449" i="3" s="1"/>
  <c r="N1451" i="3"/>
  <c r="K1448" i="3"/>
  <c r="R1445" i="3"/>
  <c r="G1445" i="3" s="1"/>
  <c r="H1445" i="3" s="1"/>
  <c r="Q1447" i="3"/>
  <c r="P1444" i="3"/>
  <c r="Q1444" i="3" s="1"/>
  <c r="R1442" i="3"/>
  <c r="G1442" i="3"/>
  <c r="H1442" i="3" s="1"/>
  <c r="K1455" i="3"/>
  <c r="J1452" i="3"/>
  <c r="AB1453" i="3"/>
  <c r="AA1450" i="3"/>
  <c r="AB1450" i="3" s="1"/>
  <c r="AC1450" i="3" s="1"/>
  <c r="AD1448" i="3"/>
  <c r="AE1448" i="3" s="1"/>
  <c r="AF1448" i="3" s="1"/>
  <c r="AF1449" i="3"/>
  <c r="AE1451" i="3"/>
  <c r="AJ1444" i="3"/>
  <c r="AK1444" i="3" s="1"/>
  <c r="AL1444" i="3" s="1"/>
  <c r="AK1447" i="3"/>
  <c r="AL1445" i="3"/>
  <c r="AH1450" i="3" l="1"/>
  <c r="AI1450" i="3" s="1"/>
  <c r="X1449" i="3"/>
  <c r="W1446" i="3"/>
  <c r="X1446" i="3" s="1"/>
  <c r="Z1446" i="3" s="1"/>
  <c r="E1448" i="3"/>
  <c r="F1448" i="3" s="1"/>
  <c r="L1448" i="3"/>
  <c r="S1446" i="3"/>
  <c r="T1446" i="3" s="1"/>
  <c r="U1447" i="3"/>
  <c r="C1447" i="3" s="1"/>
  <c r="D1447" i="3" s="1"/>
  <c r="T1449" i="3"/>
  <c r="U1444" i="3"/>
  <c r="C1444" i="3"/>
  <c r="D1444" i="3" s="1"/>
  <c r="V1451" i="3"/>
  <c r="Y1449" i="3"/>
  <c r="AI1449" i="3"/>
  <c r="Z1449" i="3"/>
  <c r="AC1449" i="3"/>
  <c r="AH1455" i="3"/>
  <c r="AG1452" i="3"/>
  <c r="I1451" i="3"/>
  <c r="L1449" i="3"/>
  <c r="E1449" i="3" s="1"/>
  <c r="F1449" i="3" s="1"/>
  <c r="Z1447" i="3"/>
  <c r="N1453" i="3"/>
  <c r="O1451" i="3"/>
  <c r="A1451" i="3" s="1"/>
  <c r="B1451" i="3" s="1"/>
  <c r="M1450" i="3"/>
  <c r="N1450" i="3" s="1"/>
  <c r="O1450" i="3" s="1"/>
  <c r="A1450" i="3" s="1"/>
  <c r="B1450" i="3" s="1"/>
  <c r="L1450" i="3"/>
  <c r="AE1453" i="3"/>
  <c r="AD1450" i="3"/>
  <c r="AE1450" i="3" s="1"/>
  <c r="AF1450" i="3" s="1"/>
  <c r="K1457" i="3"/>
  <c r="J1454" i="3"/>
  <c r="P1446" i="3"/>
  <c r="Q1446" i="3" s="1"/>
  <c r="R1447" i="3"/>
  <c r="G1447" i="3" s="1"/>
  <c r="H1447" i="3" s="1"/>
  <c r="Q1449" i="3"/>
  <c r="G1444" i="3"/>
  <c r="H1444" i="3" s="1"/>
  <c r="R1444" i="3"/>
  <c r="AA1452" i="3"/>
  <c r="AB1452" i="3" s="1"/>
  <c r="AC1452" i="3" s="1"/>
  <c r="AB1455" i="3"/>
  <c r="AK1449" i="3"/>
  <c r="AL1447" i="3"/>
  <c r="AJ1446" i="3"/>
  <c r="AK1446" i="3" s="1"/>
  <c r="AL1446" i="3" s="1"/>
  <c r="I1453" i="3" l="1"/>
  <c r="L1451" i="3"/>
  <c r="E1451" i="3" s="1"/>
  <c r="F1451" i="3" s="1"/>
  <c r="Y1451" i="3"/>
  <c r="V1453" i="3"/>
  <c r="AF1453" i="3" s="1"/>
  <c r="AI1451" i="3"/>
  <c r="AC1451" i="3"/>
  <c r="U1449" i="3"/>
  <c r="C1449" i="3" s="1"/>
  <c r="D1449" i="3" s="1"/>
  <c r="T1451" i="3"/>
  <c r="S1448" i="3"/>
  <c r="T1448" i="3" s="1"/>
  <c r="AH1457" i="3"/>
  <c r="AG1454" i="3"/>
  <c r="AH1454" i="3" s="1"/>
  <c r="AI1454" i="3" s="1"/>
  <c r="N1455" i="3"/>
  <c r="M1452" i="3"/>
  <c r="N1452" i="3" s="1"/>
  <c r="O1452" i="3" s="1"/>
  <c r="A1452" i="3" s="1"/>
  <c r="B1452" i="3" s="1"/>
  <c r="U1446" i="3"/>
  <c r="C1446" i="3"/>
  <c r="D1446" i="3" s="1"/>
  <c r="X1451" i="3"/>
  <c r="Z1451" i="3" s="1"/>
  <c r="W1448" i="3"/>
  <c r="X1448" i="3" s="1"/>
  <c r="Z1448" i="3" s="1"/>
  <c r="K1452" i="3"/>
  <c r="AF1451" i="3"/>
  <c r="AH1452" i="3"/>
  <c r="AI1452" i="3" s="1"/>
  <c r="AB1457" i="3"/>
  <c r="AA1454" i="3"/>
  <c r="G1446" i="3"/>
  <c r="H1446" i="3" s="1"/>
  <c r="R1446" i="3"/>
  <c r="AD1452" i="3"/>
  <c r="AE1452" i="3" s="1"/>
  <c r="AF1452" i="3" s="1"/>
  <c r="AE1455" i="3"/>
  <c r="J1456" i="3"/>
  <c r="K1459" i="3"/>
  <c r="AJ1448" i="3"/>
  <c r="AK1448" i="3" s="1"/>
  <c r="AL1448" i="3" s="1"/>
  <c r="AL1449" i="3"/>
  <c r="AK1451" i="3"/>
  <c r="R1449" i="3"/>
  <c r="G1449" i="3" s="1"/>
  <c r="H1449" i="3" s="1"/>
  <c r="Q1451" i="3"/>
  <c r="P1448" i="3"/>
  <c r="Q1448" i="3" s="1"/>
  <c r="AB1454" i="3" l="1"/>
  <c r="AC1454" i="3" s="1"/>
  <c r="S1450" i="3"/>
  <c r="T1450" i="3" s="1"/>
  <c r="U1451" i="3"/>
  <c r="C1451" i="3" s="1"/>
  <c r="D1451" i="3" s="1"/>
  <c r="T1453" i="3"/>
  <c r="I1455" i="3"/>
  <c r="L1453" i="3"/>
  <c r="E1453" i="3" s="1"/>
  <c r="F1453" i="3" s="1"/>
  <c r="U1448" i="3"/>
  <c r="C1448" i="3"/>
  <c r="D1448" i="3" s="1"/>
  <c r="W1450" i="3"/>
  <c r="X1450" i="3" s="1"/>
  <c r="Z1450" i="3" s="1"/>
  <c r="X1453" i="3"/>
  <c r="Z1453" i="3" s="1"/>
  <c r="O1455" i="3"/>
  <c r="A1455" i="3" s="1"/>
  <c r="B1455" i="3" s="1"/>
  <c r="M1454" i="3"/>
  <c r="N1454" i="3" s="1"/>
  <c r="O1454" i="3" s="1"/>
  <c r="A1454" i="3" s="1"/>
  <c r="B1454" i="3" s="1"/>
  <c r="N1457" i="3"/>
  <c r="K1454" i="3"/>
  <c r="O1453" i="3"/>
  <c r="A1453" i="3" s="1"/>
  <c r="B1453" i="3" s="1"/>
  <c r="K1456" i="3"/>
  <c r="E1456" i="3" s="1"/>
  <c r="F1456" i="3" s="1"/>
  <c r="L1452" i="3"/>
  <c r="E1452" i="3"/>
  <c r="F1452" i="3" s="1"/>
  <c r="AG1456" i="3"/>
  <c r="AH1459" i="3"/>
  <c r="Y1453" i="3"/>
  <c r="V1455" i="3"/>
  <c r="AC1453" i="3"/>
  <c r="AI1453" i="3"/>
  <c r="AB1459" i="3"/>
  <c r="AA1456" i="3"/>
  <c r="AB1456" i="3" s="1"/>
  <c r="AC1456" i="3" s="1"/>
  <c r="P1450" i="3"/>
  <c r="Q1450" i="3" s="1"/>
  <c r="Q1453" i="3"/>
  <c r="R1451" i="3"/>
  <c r="G1451" i="3" s="1"/>
  <c r="H1451" i="3" s="1"/>
  <c r="G1448" i="3"/>
  <c r="H1448" i="3" s="1"/>
  <c r="R1448" i="3"/>
  <c r="AD1454" i="3"/>
  <c r="AE1454" i="3" s="1"/>
  <c r="AF1454" i="3" s="1"/>
  <c r="AE1457" i="3"/>
  <c r="AK1453" i="3"/>
  <c r="AL1451" i="3"/>
  <c r="AJ1450" i="3"/>
  <c r="AK1450" i="3" s="1"/>
  <c r="AL1450" i="3" s="1"/>
  <c r="J1458" i="3"/>
  <c r="K1461" i="3"/>
  <c r="L1456" i="3" l="1"/>
  <c r="Y1455" i="3"/>
  <c r="V1457" i="3"/>
  <c r="AI1455" i="3"/>
  <c r="AC1455" i="3"/>
  <c r="U1453" i="3"/>
  <c r="C1453" i="3" s="1"/>
  <c r="D1453" i="3" s="1"/>
  <c r="S1452" i="3"/>
  <c r="T1452" i="3" s="1"/>
  <c r="T1455" i="3"/>
  <c r="N1459" i="3"/>
  <c r="M1456" i="3"/>
  <c r="N1456" i="3" s="1"/>
  <c r="O1456" i="3" s="1"/>
  <c r="A1456" i="3" s="1"/>
  <c r="B1456" i="3" s="1"/>
  <c r="L1454" i="3"/>
  <c r="E1454" i="3"/>
  <c r="F1454" i="3" s="1"/>
  <c r="X1455" i="3"/>
  <c r="W1452" i="3"/>
  <c r="X1452" i="3" s="1"/>
  <c r="Z1452" i="3" s="1"/>
  <c r="U1450" i="3"/>
  <c r="C1450" i="3"/>
  <c r="D1450" i="3" s="1"/>
  <c r="AH1456" i="3"/>
  <c r="AI1456" i="3" s="1"/>
  <c r="AF1455" i="3"/>
  <c r="AG1458" i="3"/>
  <c r="AH1458" i="3" s="1"/>
  <c r="AI1458" i="3" s="1"/>
  <c r="AH1461" i="3"/>
  <c r="I1457" i="3"/>
  <c r="O1457" i="3" s="1"/>
  <c r="A1457" i="3" s="1"/>
  <c r="B1457" i="3" s="1"/>
  <c r="L1455" i="3"/>
  <c r="E1455" i="3" s="1"/>
  <c r="F1455" i="3" s="1"/>
  <c r="AD1456" i="3"/>
  <c r="AE1456" i="3" s="1"/>
  <c r="AF1456" i="3" s="1"/>
  <c r="AE1459" i="3"/>
  <c r="G1450" i="3"/>
  <c r="H1450" i="3" s="1"/>
  <c r="R1450" i="3"/>
  <c r="K1463" i="3"/>
  <c r="J1460" i="3"/>
  <c r="Q1455" i="3"/>
  <c r="P1452" i="3"/>
  <c r="Q1452" i="3" s="1"/>
  <c r="R1453" i="3"/>
  <c r="G1453" i="3" s="1"/>
  <c r="H1453" i="3" s="1"/>
  <c r="AK1455" i="3"/>
  <c r="AJ1452" i="3"/>
  <c r="AK1452" i="3" s="1"/>
  <c r="AL1452" i="3" s="1"/>
  <c r="AL1453" i="3"/>
  <c r="AB1461" i="3"/>
  <c r="AA1458" i="3"/>
  <c r="K1458" i="3" l="1"/>
  <c r="L1458" i="3" s="1"/>
  <c r="W1454" i="3"/>
  <c r="X1454" i="3" s="1"/>
  <c r="Z1454" i="3" s="1"/>
  <c r="X1457" i="3"/>
  <c r="V1459" i="3"/>
  <c r="Y1457" i="3"/>
  <c r="AC1457" i="3"/>
  <c r="AI1457" i="3"/>
  <c r="AH1463" i="3"/>
  <c r="AG1460" i="3"/>
  <c r="U1452" i="3"/>
  <c r="C1452" i="3"/>
  <c r="D1452" i="3" s="1"/>
  <c r="I1459" i="3"/>
  <c r="L1457" i="3"/>
  <c r="E1457" i="3" s="1"/>
  <c r="F1457" i="3" s="1"/>
  <c r="U1455" i="3"/>
  <c r="C1455" i="3" s="1"/>
  <c r="D1455" i="3" s="1"/>
  <c r="T1457" i="3"/>
  <c r="S1454" i="3"/>
  <c r="T1454" i="3" s="1"/>
  <c r="M1458" i="3"/>
  <c r="N1458" i="3" s="1"/>
  <c r="O1458" i="3" s="1"/>
  <c r="A1458" i="3" s="1"/>
  <c r="B1458" i="3" s="1"/>
  <c r="O1459" i="3"/>
  <c r="A1459" i="3" s="1"/>
  <c r="B1459" i="3" s="1"/>
  <c r="N1461" i="3"/>
  <c r="K1460" i="3"/>
  <c r="L1460" i="3" s="1"/>
  <c r="Z1455" i="3"/>
  <c r="AB1458" i="3"/>
  <c r="AC1458" i="3" s="1"/>
  <c r="AF1457" i="3"/>
  <c r="AA1460" i="3"/>
  <c r="AB1463" i="3"/>
  <c r="R1455" i="3"/>
  <c r="G1455" i="3" s="1"/>
  <c r="H1455" i="3" s="1"/>
  <c r="Q1457" i="3"/>
  <c r="P1454" i="3"/>
  <c r="Q1454" i="3" s="1"/>
  <c r="R1452" i="3"/>
  <c r="G1452" i="3"/>
  <c r="H1452" i="3" s="1"/>
  <c r="AD1458" i="3"/>
  <c r="AE1458" i="3" s="1"/>
  <c r="AF1458" i="3" s="1"/>
  <c r="AF1459" i="3"/>
  <c r="AE1461" i="3"/>
  <c r="E1460" i="3"/>
  <c r="F1460" i="3" s="1"/>
  <c r="AK1457" i="3"/>
  <c r="AL1455" i="3"/>
  <c r="AJ1454" i="3"/>
  <c r="AK1454" i="3" s="1"/>
  <c r="AL1454" i="3" s="1"/>
  <c r="J1462" i="3"/>
  <c r="K1465" i="3"/>
  <c r="E1458" i="3" l="1"/>
  <c r="F1458" i="3" s="1"/>
  <c r="X1459" i="3"/>
  <c r="Z1459" i="3" s="1"/>
  <c r="W1456" i="3"/>
  <c r="X1456" i="3" s="1"/>
  <c r="Z1456" i="3" s="1"/>
  <c r="M1460" i="3"/>
  <c r="N1460" i="3" s="1"/>
  <c r="O1460" i="3" s="1"/>
  <c r="A1460" i="3" s="1"/>
  <c r="B1460" i="3" s="1"/>
  <c r="N1463" i="3"/>
  <c r="S1456" i="3"/>
  <c r="T1456" i="3" s="1"/>
  <c r="T1459" i="3"/>
  <c r="U1457" i="3"/>
  <c r="C1457" i="3" s="1"/>
  <c r="D1457" i="3" s="1"/>
  <c r="C1454" i="3"/>
  <c r="D1454" i="3" s="1"/>
  <c r="U1454" i="3"/>
  <c r="I1461" i="3"/>
  <c r="L1459" i="3"/>
  <c r="E1459" i="3" s="1"/>
  <c r="F1459" i="3" s="1"/>
  <c r="AB1460" i="3"/>
  <c r="AC1460" i="3" s="1"/>
  <c r="AH1460" i="3"/>
  <c r="AI1460" i="3" s="1"/>
  <c r="V1461" i="3"/>
  <c r="AF1461" i="3" s="1"/>
  <c r="Y1459" i="3"/>
  <c r="AI1459" i="3"/>
  <c r="AC1459" i="3"/>
  <c r="AH1465" i="3"/>
  <c r="AG1462" i="3"/>
  <c r="Z1457" i="3"/>
  <c r="AJ1456" i="3"/>
  <c r="AK1456" i="3" s="1"/>
  <c r="AL1456" i="3" s="1"/>
  <c r="AL1457" i="3"/>
  <c r="AK1459" i="3"/>
  <c r="AB1465" i="3"/>
  <c r="AA1462" i="3"/>
  <c r="AE1463" i="3"/>
  <c r="AD1460" i="3"/>
  <c r="AE1460" i="3" s="1"/>
  <c r="AF1460" i="3" s="1"/>
  <c r="R1457" i="3"/>
  <c r="G1457" i="3" s="1"/>
  <c r="H1457" i="3" s="1"/>
  <c r="Q1459" i="3"/>
  <c r="P1456" i="3"/>
  <c r="Q1456" i="3" s="1"/>
  <c r="K1467" i="3"/>
  <c r="J1464" i="3"/>
  <c r="R1454" i="3"/>
  <c r="G1454" i="3"/>
  <c r="H1454" i="3" s="1"/>
  <c r="AH1462" i="3" l="1"/>
  <c r="AI1462" i="3" s="1"/>
  <c r="AB1462" i="3"/>
  <c r="AC1462" i="3" s="1"/>
  <c r="AH1467" i="3"/>
  <c r="AG1464" i="3"/>
  <c r="U1456" i="3"/>
  <c r="C1456" i="3"/>
  <c r="D1456" i="3" s="1"/>
  <c r="I1463" i="3"/>
  <c r="L1461" i="3"/>
  <c r="E1461" i="3" s="1"/>
  <c r="F1461" i="3" s="1"/>
  <c r="U1459" i="3"/>
  <c r="C1459" i="3" s="1"/>
  <c r="D1459" i="3" s="1"/>
  <c r="S1458" i="3"/>
  <c r="T1458" i="3" s="1"/>
  <c r="T1461" i="3"/>
  <c r="Y1461" i="3"/>
  <c r="V1463" i="3"/>
  <c r="AC1461" i="3"/>
  <c r="AI1461" i="3"/>
  <c r="M1462" i="3"/>
  <c r="N1462" i="3" s="1"/>
  <c r="O1462" i="3" s="1"/>
  <c r="A1462" i="3" s="1"/>
  <c r="B1462" i="3" s="1"/>
  <c r="N1465" i="3"/>
  <c r="W1458" i="3"/>
  <c r="X1458" i="3" s="1"/>
  <c r="Z1458" i="3" s="1"/>
  <c r="X1461" i="3"/>
  <c r="Z1461" i="3" s="1"/>
  <c r="O1461" i="3"/>
  <c r="A1461" i="3" s="1"/>
  <c r="B1461" i="3" s="1"/>
  <c r="K1462" i="3"/>
  <c r="R1456" i="3"/>
  <c r="G1456" i="3"/>
  <c r="H1456" i="3" s="1"/>
  <c r="AK1461" i="3"/>
  <c r="AL1459" i="3"/>
  <c r="AJ1458" i="3"/>
  <c r="AK1458" i="3" s="1"/>
  <c r="AL1458" i="3" s="1"/>
  <c r="K1469" i="3"/>
  <c r="J1466" i="3"/>
  <c r="AE1465" i="3"/>
  <c r="AF1463" i="3"/>
  <c r="AD1462" i="3"/>
  <c r="AE1462" i="3" s="1"/>
  <c r="AF1462" i="3" s="1"/>
  <c r="R1459" i="3"/>
  <c r="G1459" i="3" s="1"/>
  <c r="H1459" i="3" s="1"/>
  <c r="P1458" i="3"/>
  <c r="Q1458" i="3" s="1"/>
  <c r="Q1461" i="3"/>
  <c r="AB1467" i="3"/>
  <c r="AA1464" i="3"/>
  <c r="AB1464" i="3" s="1"/>
  <c r="AC1464" i="3" s="1"/>
  <c r="AH1464" i="3" l="1"/>
  <c r="AI1464" i="3" s="1"/>
  <c r="N1467" i="3"/>
  <c r="M1464" i="3"/>
  <c r="N1464" i="3" s="1"/>
  <c r="O1464" i="3" s="1"/>
  <c r="A1464" i="3" s="1"/>
  <c r="B1464" i="3" s="1"/>
  <c r="I1465" i="3"/>
  <c r="O1465" i="3" s="1"/>
  <c r="A1465" i="3" s="1"/>
  <c r="B1465" i="3" s="1"/>
  <c r="L1463" i="3"/>
  <c r="E1463" i="3" s="1"/>
  <c r="F1463" i="3" s="1"/>
  <c r="AH1469" i="3"/>
  <c r="AG1466" i="3"/>
  <c r="X1463" i="3"/>
  <c r="Z1463" i="3" s="1"/>
  <c r="W1460" i="3"/>
  <c r="X1460" i="3" s="1"/>
  <c r="Z1460" i="3" s="1"/>
  <c r="V1465" i="3"/>
  <c r="Y1463" i="3"/>
  <c r="AI1463" i="3"/>
  <c r="AC1463" i="3"/>
  <c r="C1458" i="3"/>
  <c r="D1458" i="3" s="1"/>
  <c r="U1458" i="3"/>
  <c r="O1463" i="3"/>
  <c r="A1463" i="3" s="1"/>
  <c r="B1463" i="3" s="1"/>
  <c r="K1464" i="3"/>
  <c r="S1460" i="3"/>
  <c r="T1460" i="3" s="1"/>
  <c r="U1461" i="3"/>
  <c r="C1461" i="3" s="1"/>
  <c r="D1461" i="3" s="1"/>
  <c r="T1463" i="3"/>
  <c r="L1462" i="3"/>
  <c r="E1462" i="3"/>
  <c r="F1462" i="3" s="1"/>
  <c r="AK1463" i="3"/>
  <c r="AL1461" i="3"/>
  <c r="AJ1460" i="3"/>
  <c r="AK1460" i="3" s="1"/>
  <c r="AL1460" i="3" s="1"/>
  <c r="K1471" i="3"/>
  <c r="J1468" i="3"/>
  <c r="G1458" i="3"/>
  <c r="H1458" i="3" s="1"/>
  <c r="R1458" i="3"/>
  <c r="AB1469" i="3"/>
  <c r="AA1466" i="3"/>
  <c r="AB1466" i="3" s="1"/>
  <c r="AC1466" i="3" s="1"/>
  <c r="R1461" i="3"/>
  <c r="G1461" i="3" s="1"/>
  <c r="H1461" i="3" s="1"/>
  <c r="Q1463" i="3"/>
  <c r="P1460" i="3"/>
  <c r="Q1460" i="3" s="1"/>
  <c r="AE1467" i="3"/>
  <c r="AD1464" i="3"/>
  <c r="AE1464" i="3" s="1"/>
  <c r="AF1464" i="3" s="1"/>
  <c r="K1466" i="3" l="1"/>
  <c r="E1466" i="3" s="1"/>
  <c r="F1466" i="3" s="1"/>
  <c r="AH1471" i="3"/>
  <c r="AG1468" i="3"/>
  <c r="T1465" i="3"/>
  <c r="U1463" i="3"/>
  <c r="C1463" i="3" s="1"/>
  <c r="D1463" i="3" s="1"/>
  <c r="S1462" i="3"/>
  <c r="T1462" i="3" s="1"/>
  <c r="Y1465" i="3"/>
  <c r="V1467" i="3"/>
  <c r="AI1465" i="3"/>
  <c r="AC1465" i="3"/>
  <c r="E1464" i="3"/>
  <c r="F1464" i="3" s="1"/>
  <c r="L1464" i="3"/>
  <c r="I1467" i="3"/>
  <c r="K1468" i="3" s="1"/>
  <c r="L1465" i="3"/>
  <c r="E1465" i="3" s="1"/>
  <c r="F1465" i="3" s="1"/>
  <c r="C1460" i="3"/>
  <c r="D1460" i="3" s="1"/>
  <c r="U1460" i="3"/>
  <c r="X1465" i="3"/>
  <c r="W1462" i="3"/>
  <c r="X1462" i="3" s="1"/>
  <c r="Z1462" i="3" s="1"/>
  <c r="M1466" i="3"/>
  <c r="N1466" i="3" s="1"/>
  <c r="O1466" i="3" s="1"/>
  <c r="A1466" i="3" s="1"/>
  <c r="B1466" i="3" s="1"/>
  <c r="N1469" i="3"/>
  <c r="AH1466" i="3"/>
  <c r="AI1466" i="3" s="1"/>
  <c r="AF1465" i="3"/>
  <c r="L1466" i="3"/>
  <c r="AK1465" i="3"/>
  <c r="AL1463" i="3"/>
  <c r="AJ1462" i="3"/>
  <c r="AK1462" i="3" s="1"/>
  <c r="AL1462" i="3" s="1"/>
  <c r="AD1466" i="3"/>
  <c r="AE1466" i="3" s="1"/>
  <c r="AF1466" i="3" s="1"/>
  <c r="AE1469" i="3"/>
  <c r="K1473" i="3"/>
  <c r="J1470" i="3"/>
  <c r="G1460" i="3"/>
  <c r="H1460" i="3" s="1"/>
  <c r="R1460" i="3"/>
  <c r="P1462" i="3"/>
  <c r="Q1462" i="3" s="1"/>
  <c r="Q1465" i="3"/>
  <c r="R1463" i="3"/>
  <c r="G1463" i="3" s="1"/>
  <c r="H1463" i="3" s="1"/>
  <c r="AB1471" i="3"/>
  <c r="AA1468" i="3"/>
  <c r="AH1468" i="3" l="1"/>
  <c r="AI1468" i="3" s="1"/>
  <c r="E1468" i="3"/>
  <c r="F1468" i="3" s="1"/>
  <c r="L1468" i="3"/>
  <c r="M1468" i="3"/>
  <c r="N1468" i="3" s="1"/>
  <c r="O1468" i="3" s="1"/>
  <c r="A1468" i="3" s="1"/>
  <c r="B1468" i="3" s="1"/>
  <c r="N1471" i="3"/>
  <c r="W1464" i="3"/>
  <c r="X1464" i="3" s="1"/>
  <c r="Z1464" i="3" s="1"/>
  <c r="X1467" i="3"/>
  <c r="U1462" i="3"/>
  <c r="C1462" i="3"/>
  <c r="D1462" i="3" s="1"/>
  <c r="AG1470" i="3"/>
  <c r="AH1473" i="3"/>
  <c r="Y1467" i="3"/>
  <c r="V1469" i="3"/>
  <c r="AI1467" i="3"/>
  <c r="AC1467" i="3"/>
  <c r="Z1465" i="3"/>
  <c r="O1467" i="3"/>
  <c r="A1467" i="3" s="1"/>
  <c r="B1467" i="3" s="1"/>
  <c r="AB1468" i="3"/>
  <c r="AC1468" i="3" s="1"/>
  <c r="AF1467" i="3"/>
  <c r="I1469" i="3"/>
  <c r="L1467" i="3"/>
  <c r="E1467" i="3" s="1"/>
  <c r="F1467" i="3" s="1"/>
  <c r="T1467" i="3"/>
  <c r="S1464" i="3"/>
  <c r="T1464" i="3" s="1"/>
  <c r="U1465" i="3"/>
  <c r="C1465" i="3" s="1"/>
  <c r="D1465" i="3" s="1"/>
  <c r="G1462" i="3"/>
  <c r="H1462" i="3" s="1"/>
  <c r="R1462" i="3"/>
  <c r="AJ1464" i="3"/>
  <c r="AK1464" i="3" s="1"/>
  <c r="AL1464" i="3" s="1"/>
  <c r="AK1467" i="3"/>
  <c r="AL1465" i="3"/>
  <c r="AA1470" i="3"/>
  <c r="AB1470" i="3" s="1"/>
  <c r="AC1470" i="3" s="1"/>
  <c r="AB1473" i="3"/>
  <c r="Q1467" i="3"/>
  <c r="P1464" i="3"/>
  <c r="Q1464" i="3" s="1"/>
  <c r="R1465" i="3"/>
  <c r="G1465" i="3" s="1"/>
  <c r="H1465" i="3" s="1"/>
  <c r="K1475" i="3"/>
  <c r="J1472" i="3"/>
  <c r="AE1471" i="3"/>
  <c r="AD1468" i="3"/>
  <c r="AE1468" i="3" s="1"/>
  <c r="AF1468" i="3" s="1"/>
  <c r="U1464" i="3" l="1"/>
  <c r="C1464" i="3"/>
  <c r="D1464" i="3" s="1"/>
  <c r="I1471" i="3"/>
  <c r="L1469" i="3"/>
  <c r="E1469" i="3" s="1"/>
  <c r="F1469" i="3" s="1"/>
  <c r="X1469" i="3"/>
  <c r="Z1469" i="3" s="1"/>
  <c r="W1466" i="3"/>
  <c r="X1466" i="3" s="1"/>
  <c r="Z1466" i="3" s="1"/>
  <c r="AH1475" i="3"/>
  <c r="AG1472" i="3"/>
  <c r="N1473" i="3"/>
  <c r="M1470" i="3"/>
  <c r="N1470" i="3" s="1"/>
  <c r="O1470" i="3" s="1"/>
  <c r="A1470" i="3" s="1"/>
  <c r="B1470" i="3" s="1"/>
  <c r="T1469" i="3"/>
  <c r="U1467" i="3"/>
  <c r="C1467" i="3" s="1"/>
  <c r="D1467" i="3" s="1"/>
  <c r="S1466" i="3"/>
  <c r="T1466" i="3" s="1"/>
  <c r="K1470" i="3"/>
  <c r="Z1467" i="3"/>
  <c r="O1469" i="3"/>
  <c r="A1469" i="3" s="1"/>
  <c r="B1469" i="3" s="1"/>
  <c r="V1471" i="3"/>
  <c r="Y1469" i="3"/>
  <c r="AC1469" i="3"/>
  <c r="AI1469" i="3"/>
  <c r="AH1470" i="3"/>
  <c r="AI1470" i="3" s="1"/>
  <c r="AF1469" i="3"/>
  <c r="AJ1466" i="3"/>
  <c r="AK1466" i="3" s="1"/>
  <c r="AL1466" i="3" s="1"/>
  <c r="AL1467" i="3"/>
  <c r="AK1469" i="3"/>
  <c r="R1464" i="3"/>
  <c r="G1464" i="3"/>
  <c r="H1464" i="3" s="1"/>
  <c r="AE1473" i="3"/>
  <c r="AF1471" i="3"/>
  <c r="AD1470" i="3"/>
  <c r="AE1470" i="3" s="1"/>
  <c r="AF1470" i="3" s="1"/>
  <c r="K1477" i="3"/>
  <c r="J1474" i="3"/>
  <c r="R1467" i="3"/>
  <c r="G1467" i="3" s="1"/>
  <c r="H1467" i="3" s="1"/>
  <c r="Q1469" i="3"/>
  <c r="P1466" i="3"/>
  <c r="Q1466" i="3" s="1"/>
  <c r="AB1475" i="3"/>
  <c r="AA1472" i="3"/>
  <c r="AH1477" i="3" l="1"/>
  <c r="AG1474" i="3"/>
  <c r="I1473" i="3"/>
  <c r="K1474" i="3" s="1"/>
  <c r="E1474" i="3" s="1"/>
  <c r="F1474" i="3" s="1"/>
  <c r="L1471" i="3"/>
  <c r="E1471" i="3" s="1"/>
  <c r="F1471" i="3" s="1"/>
  <c r="Y1471" i="3"/>
  <c r="V1473" i="3"/>
  <c r="AC1471" i="3"/>
  <c r="AI1471" i="3"/>
  <c r="L1470" i="3"/>
  <c r="E1470" i="3"/>
  <c r="F1470" i="3" s="1"/>
  <c r="U1469" i="3"/>
  <c r="C1469" i="3" s="1"/>
  <c r="D1469" i="3" s="1"/>
  <c r="S1468" i="3"/>
  <c r="T1468" i="3" s="1"/>
  <c r="T1471" i="3"/>
  <c r="X1471" i="3"/>
  <c r="Z1471" i="3" s="1"/>
  <c r="W1468" i="3"/>
  <c r="X1468" i="3" s="1"/>
  <c r="Z1468" i="3" s="1"/>
  <c r="O1471" i="3"/>
  <c r="A1471" i="3" s="1"/>
  <c r="B1471" i="3" s="1"/>
  <c r="AH1472" i="3"/>
  <c r="AI1472" i="3" s="1"/>
  <c r="AB1472" i="3"/>
  <c r="AC1472" i="3" s="1"/>
  <c r="K1472" i="3"/>
  <c r="M1472" i="3"/>
  <c r="N1472" i="3" s="1"/>
  <c r="O1472" i="3" s="1"/>
  <c r="A1472" i="3" s="1"/>
  <c r="B1472" i="3" s="1"/>
  <c r="N1475" i="3"/>
  <c r="C1466" i="3"/>
  <c r="D1466" i="3" s="1"/>
  <c r="U1466" i="3"/>
  <c r="AA1474" i="3"/>
  <c r="AB1477" i="3"/>
  <c r="AE1475" i="3"/>
  <c r="AD1472" i="3"/>
  <c r="AE1472" i="3" s="1"/>
  <c r="AF1472" i="3" s="1"/>
  <c r="R1466" i="3"/>
  <c r="G1466" i="3"/>
  <c r="H1466" i="3" s="1"/>
  <c r="Q1471" i="3"/>
  <c r="P1468" i="3"/>
  <c r="Q1468" i="3" s="1"/>
  <c r="R1469" i="3"/>
  <c r="G1469" i="3" s="1"/>
  <c r="H1469" i="3" s="1"/>
  <c r="J1476" i="3"/>
  <c r="K1479" i="3"/>
  <c r="AJ1468" i="3"/>
  <c r="AK1468" i="3" s="1"/>
  <c r="AL1468" i="3" s="1"/>
  <c r="AK1471" i="3"/>
  <c r="AL1469" i="3"/>
  <c r="O1473" i="3" l="1"/>
  <c r="A1473" i="3" s="1"/>
  <c r="B1473" i="3" s="1"/>
  <c r="AB1474" i="3"/>
  <c r="AC1474" i="3" s="1"/>
  <c r="L1472" i="3"/>
  <c r="E1472" i="3"/>
  <c r="F1472" i="3" s="1"/>
  <c r="U1468" i="3"/>
  <c r="C1468" i="3"/>
  <c r="D1468" i="3" s="1"/>
  <c r="V1475" i="3"/>
  <c r="Y1473" i="3"/>
  <c r="AC1473" i="3"/>
  <c r="AI1473" i="3"/>
  <c r="W1470" i="3"/>
  <c r="X1470" i="3" s="1"/>
  <c r="Z1470" i="3" s="1"/>
  <c r="X1473" i="3"/>
  <c r="I1475" i="3"/>
  <c r="O1475" i="3" s="1"/>
  <c r="A1475" i="3" s="1"/>
  <c r="B1475" i="3" s="1"/>
  <c r="L1473" i="3"/>
  <c r="E1473" i="3" s="1"/>
  <c r="F1473" i="3" s="1"/>
  <c r="N1477" i="3"/>
  <c r="M1474" i="3"/>
  <c r="N1474" i="3" s="1"/>
  <c r="O1474" i="3" s="1"/>
  <c r="A1474" i="3" s="1"/>
  <c r="B1474" i="3" s="1"/>
  <c r="AH1479" i="3"/>
  <c r="AG1476" i="3"/>
  <c r="AH1474" i="3"/>
  <c r="AI1474" i="3" s="1"/>
  <c r="L1474" i="3"/>
  <c r="AF1473" i="3"/>
  <c r="T1473" i="3"/>
  <c r="U1471" i="3"/>
  <c r="C1471" i="3" s="1"/>
  <c r="D1471" i="3" s="1"/>
  <c r="S1470" i="3"/>
  <c r="T1470" i="3" s="1"/>
  <c r="K1481" i="3"/>
  <c r="J1478" i="3"/>
  <c r="Q1473" i="3"/>
  <c r="P1470" i="3"/>
  <c r="Q1470" i="3" s="1"/>
  <c r="R1471" i="3"/>
  <c r="G1471" i="3" s="1"/>
  <c r="H1471" i="3" s="1"/>
  <c r="R1468" i="3"/>
  <c r="G1468" i="3"/>
  <c r="H1468" i="3" s="1"/>
  <c r="AJ1470" i="3"/>
  <c r="AK1470" i="3" s="1"/>
  <c r="AL1470" i="3" s="1"/>
  <c r="AL1471" i="3"/>
  <c r="AK1473" i="3"/>
  <c r="AD1474" i="3"/>
  <c r="AE1474" i="3" s="1"/>
  <c r="AF1474" i="3" s="1"/>
  <c r="AE1477" i="3"/>
  <c r="AB1479" i="3"/>
  <c r="AA1476" i="3"/>
  <c r="AB1476" i="3" s="1"/>
  <c r="AC1476" i="3" s="1"/>
  <c r="K1476" i="3" l="1"/>
  <c r="AG1478" i="3"/>
  <c r="AH1481" i="3"/>
  <c r="V1477" i="3"/>
  <c r="AF1477" i="3" s="1"/>
  <c r="Y1475" i="3"/>
  <c r="AC1475" i="3"/>
  <c r="AI1475" i="3"/>
  <c r="W1472" i="3"/>
  <c r="X1472" i="3" s="1"/>
  <c r="Z1472" i="3" s="1"/>
  <c r="X1475" i="3"/>
  <c r="Z1475" i="3" s="1"/>
  <c r="AH1476" i="3"/>
  <c r="AI1476" i="3" s="1"/>
  <c r="Z1473" i="3"/>
  <c r="U1470" i="3"/>
  <c r="C1470" i="3"/>
  <c r="D1470" i="3" s="1"/>
  <c r="N1479" i="3"/>
  <c r="M1476" i="3"/>
  <c r="N1476" i="3" s="1"/>
  <c r="O1476" i="3" s="1"/>
  <c r="A1476" i="3" s="1"/>
  <c r="B1476" i="3" s="1"/>
  <c r="T1475" i="3"/>
  <c r="S1472" i="3"/>
  <c r="T1472" i="3" s="1"/>
  <c r="U1473" i="3"/>
  <c r="C1473" i="3" s="1"/>
  <c r="D1473" i="3" s="1"/>
  <c r="I1477" i="3"/>
  <c r="L1475" i="3"/>
  <c r="E1475" i="3" s="1"/>
  <c r="F1475" i="3" s="1"/>
  <c r="AF1475" i="3"/>
  <c r="Q1475" i="3"/>
  <c r="P1472" i="3"/>
  <c r="Q1472" i="3" s="1"/>
  <c r="R1473" i="3"/>
  <c r="G1473" i="3" s="1"/>
  <c r="H1473" i="3" s="1"/>
  <c r="AE1479" i="3"/>
  <c r="AD1476" i="3"/>
  <c r="AE1476" i="3" s="1"/>
  <c r="AF1476" i="3" s="1"/>
  <c r="AL1473" i="3"/>
  <c r="AK1475" i="3"/>
  <c r="AJ1472" i="3"/>
  <c r="AK1472" i="3" s="1"/>
  <c r="AL1472" i="3" s="1"/>
  <c r="G1470" i="3"/>
  <c r="H1470" i="3" s="1"/>
  <c r="R1470" i="3"/>
  <c r="J1480" i="3"/>
  <c r="K1483" i="3"/>
  <c r="AB1481" i="3"/>
  <c r="AA1478" i="3"/>
  <c r="AB1478" i="3" s="1"/>
  <c r="AC1478" i="3" s="1"/>
  <c r="E1476" i="3" l="1"/>
  <c r="F1476" i="3" s="1"/>
  <c r="L1476" i="3"/>
  <c r="I1479" i="3"/>
  <c r="O1479" i="3" s="1"/>
  <c r="A1479" i="3" s="1"/>
  <c r="B1479" i="3" s="1"/>
  <c r="L1477" i="3"/>
  <c r="E1477" i="3" s="1"/>
  <c r="F1477" i="3" s="1"/>
  <c r="T1477" i="3"/>
  <c r="S1474" i="3"/>
  <c r="T1474" i="3" s="1"/>
  <c r="U1475" i="3"/>
  <c r="C1475" i="3" s="1"/>
  <c r="D1475" i="3" s="1"/>
  <c r="AH1483" i="3"/>
  <c r="AG1480" i="3"/>
  <c r="C1472" i="3"/>
  <c r="D1472" i="3" s="1"/>
  <c r="U1472" i="3"/>
  <c r="M1478" i="3"/>
  <c r="N1478" i="3" s="1"/>
  <c r="O1478" i="3" s="1"/>
  <c r="A1478" i="3" s="1"/>
  <c r="B1478" i="3" s="1"/>
  <c r="N1481" i="3"/>
  <c r="K1478" i="3"/>
  <c r="AH1478" i="3"/>
  <c r="AI1478" i="3" s="1"/>
  <c r="W1474" i="3"/>
  <c r="X1474" i="3" s="1"/>
  <c r="Z1474" i="3" s="1"/>
  <c r="X1477" i="3"/>
  <c r="Y1477" i="3"/>
  <c r="V1479" i="3"/>
  <c r="AC1477" i="3"/>
  <c r="AI1477" i="3"/>
  <c r="Z1477" i="3"/>
  <c r="K1480" i="3"/>
  <c r="E1480" i="3" s="1"/>
  <c r="F1480" i="3" s="1"/>
  <c r="O1477" i="3"/>
  <c r="A1477" i="3" s="1"/>
  <c r="B1477" i="3" s="1"/>
  <c r="AB1483" i="3"/>
  <c r="AA1480" i="3"/>
  <c r="J1482" i="3"/>
  <c r="K1485" i="3"/>
  <c r="AJ1474" i="3"/>
  <c r="AK1474" i="3" s="1"/>
  <c r="AL1474" i="3" s="1"/>
  <c r="AL1475" i="3"/>
  <c r="AK1477" i="3"/>
  <c r="AD1478" i="3"/>
  <c r="AE1478" i="3" s="1"/>
  <c r="AF1478" i="3" s="1"/>
  <c r="AE1481" i="3"/>
  <c r="Q1477" i="3"/>
  <c r="P1474" i="3"/>
  <c r="Q1474" i="3" s="1"/>
  <c r="R1475" i="3"/>
  <c r="G1475" i="3" s="1"/>
  <c r="H1475" i="3" s="1"/>
  <c r="G1472" i="3"/>
  <c r="H1472" i="3" s="1"/>
  <c r="R1472" i="3"/>
  <c r="L1480" i="3" l="1"/>
  <c r="AB1480" i="3"/>
  <c r="AC1480" i="3" s="1"/>
  <c r="L1478" i="3"/>
  <c r="E1478" i="3"/>
  <c r="F1478" i="3" s="1"/>
  <c r="Y1479" i="3"/>
  <c r="V1481" i="3"/>
  <c r="AI1479" i="3"/>
  <c r="AC1479" i="3"/>
  <c r="S1476" i="3"/>
  <c r="T1476" i="3" s="1"/>
  <c r="U1477" i="3"/>
  <c r="C1477" i="3" s="1"/>
  <c r="D1477" i="3" s="1"/>
  <c r="T1479" i="3"/>
  <c r="U1474" i="3"/>
  <c r="C1474" i="3"/>
  <c r="D1474" i="3" s="1"/>
  <c r="X1479" i="3"/>
  <c r="W1476" i="3"/>
  <c r="X1476" i="3" s="1"/>
  <c r="Z1476" i="3" s="1"/>
  <c r="N1483" i="3"/>
  <c r="M1480" i="3"/>
  <c r="N1480" i="3" s="1"/>
  <c r="O1480" i="3" s="1"/>
  <c r="A1480" i="3" s="1"/>
  <c r="B1480" i="3" s="1"/>
  <c r="I1481" i="3"/>
  <c r="K1482" i="3" s="1"/>
  <c r="L1479" i="3"/>
  <c r="E1479" i="3" s="1"/>
  <c r="F1479" i="3" s="1"/>
  <c r="AH1480" i="3"/>
  <c r="AI1480" i="3" s="1"/>
  <c r="AF1479" i="3"/>
  <c r="AH1485" i="3"/>
  <c r="AG1482" i="3"/>
  <c r="R1474" i="3"/>
  <c r="G1474" i="3"/>
  <c r="H1474" i="3" s="1"/>
  <c r="AB1485" i="3"/>
  <c r="AA1482" i="3"/>
  <c r="AD1480" i="3"/>
  <c r="AE1480" i="3" s="1"/>
  <c r="AF1480" i="3" s="1"/>
  <c r="AE1483" i="3"/>
  <c r="AF1481" i="3"/>
  <c r="K1487" i="3"/>
  <c r="J1484" i="3"/>
  <c r="R1477" i="3"/>
  <c r="G1477" i="3" s="1"/>
  <c r="H1477" i="3" s="1"/>
  <c r="Q1479" i="3"/>
  <c r="P1476" i="3"/>
  <c r="Q1476" i="3" s="1"/>
  <c r="AK1479" i="3"/>
  <c r="AL1477" i="3"/>
  <c r="AJ1476" i="3"/>
  <c r="AK1476" i="3" s="1"/>
  <c r="AL1476" i="3" s="1"/>
  <c r="AH1482" i="3" l="1"/>
  <c r="AI1482" i="3" s="1"/>
  <c r="AB1482" i="3"/>
  <c r="AC1482" i="3" s="1"/>
  <c r="E1482" i="3"/>
  <c r="F1482" i="3" s="1"/>
  <c r="L1482" i="3"/>
  <c r="S1478" i="3"/>
  <c r="T1478" i="3" s="1"/>
  <c r="T1481" i="3"/>
  <c r="U1479" i="3"/>
  <c r="C1479" i="3" s="1"/>
  <c r="D1479" i="3" s="1"/>
  <c r="W1478" i="3"/>
  <c r="X1478" i="3" s="1"/>
  <c r="Z1478" i="3" s="1"/>
  <c r="X1481" i="3"/>
  <c r="O1481" i="3"/>
  <c r="A1481" i="3" s="1"/>
  <c r="B1481" i="3" s="1"/>
  <c r="Z1479" i="3"/>
  <c r="I1483" i="3"/>
  <c r="L1481" i="3"/>
  <c r="E1481" i="3" s="1"/>
  <c r="F1481" i="3" s="1"/>
  <c r="AH1487" i="3"/>
  <c r="AG1484" i="3"/>
  <c r="M1482" i="3"/>
  <c r="N1482" i="3" s="1"/>
  <c r="O1482" i="3" s="1"/>
  <c r="A1482" i="3" s="1"/>
  <c r="B1482" i="3" s="1"/>
  <c r="N1485" i="3"/>
  <c r="C1476" i="3"/>
  <c r="D1476" i="3" s="1"/>
  <c r="U1476" i="3"/>
  <c r="V1483" i="3"/>
  <c r="AF1483" i="3" s="1"/>
  <c r="Y1481" i="3"/>
  <c r="AI1481" i="3"/>
  <c r="AC1481" i="3"/>
  <c r="R1479" i="3"/>
  <c r="G1479" i="3" s="1"/>
  <c r="H1479" i="3" s="1"/>
  <c r="Q1481" i="3"/>
  <c r="P1478" i="3"/>
  <c r="Q1478" i="3" s="1"/>
  <c r="J1486" i="3"/>
  <c r="K1489" i="3"/>
  <c r="R1476" i="3"/>
  <c r="G1476" i="3"/>
  <c r="H1476" i="3" s="1"/>
  <c r="AJ1478" i="3"/>
  <c r="AK1478" i="3" s="1"/>
  <c r="AL1478" i="3" s="1"/>
  <c r="AL1479" i="3"/>
  <c r="AK1481" i="3"/>
  <c r="AD1482" i="3"/>
  <c r="AE1482" i="3" s="1"/>
  <c r="AF1482" i="3" s="1"/>
  <c r="AE1485" i="3"/>
  <c r="AB1487" i="3"/>
  <c r="AA1484" i="3"/>
  <c r="AH1484" i="3" l="1"/>
  <c r="AI1484" i="3" s="1"/>
  <c r="AB1484" i="3"/>
  <c r="AC1484" i="3" s="1"/>
  <c r="I1485" i="3"/>
  <c r="L1483" i="3"/>
  <c r="E1483" i="3" s="1"/>
  <c r="F1483" i="3" s="1"/>
  <c r="X1483" i="3"/>
  <c r="W1480" i="3"/>
  <c r="X1480" i="3" s="1"/>
  <c r="Z1480" i="3" s="1"/>
  <c r="C1478" i="3"/>
  <c r="D1478" i="3" s="1"/>
  <c r="U1478" i="3"/>
  <c r="Y1483" i="3"/>
  <c r="V1485" i="3"/>
  <c r="AF1485" i="3" s="1"/>
  <c r="AC1483" i="3"/>
  <c r="Z1483" i="3"/>
  <c r="AI1483" i="3"/>
  <c r="AH1489" i="3"/>
  <c r="AG1486" i="3"/>
  <c r="O1485" i="3"/>
  <c r="A1485" i="3" s="1"/>
  <c r="B1485" i="3" s="1"/>
  <c r="N1487" i="3"/>
  <c r="M1484" i="3"/>
  <c r="N1484" i="3" s="1"/>
  <c r="O1484" i="3" s="1"/>
  <c r="A1484" i="3" s="1"/>
  <c r="B1484" i="3" s="1"/>
  <c r="Z1481" i="3"/>
  <c r="O1483" i="3"/>
  <c r="A1483" i="3" s="1"/>
  <c r="B1483" i="3" s="1"/>
  <c r="K1484" i="3"/>
  <c r="T1483" i="3"/>
  <c r="S1480" i="3"/>
  <c r="T1480" i="3" s="1"/>
  <c r="U1481" i="3"/>
  <c r="C1481" i="3" s="1"/>
  <c r="D1481" i="3" s="1"/>
  <c r="K1486" i="3"/>
  <c r="L1486" i="3" s="1"/>
  <c r="E1486" i="3"/>
  <c r="F1486" i="3" s="1"/>
  <c r="AD1484" i="3"/>
  <c r="AE1484" i="3" s="1"/>
  <c r="AF1484" i="3" s="1"/>
  <c r="AE1487" i="3"/>
  <c r="J1488" i="3"/>
  <c r="K1491" i="3"/>
  <c r="AB1489" i="3"/>
  <c r="AA1486" i="3"/>
  <c r="AB1486" i="3" s="1"/>
  <c r="AC1486" i="3" s="1"/>
  <c r="R1481" i="3"/>
  <c r="G1481" i="3" s="1"/>
  <c r="H1481" i="3" s="1"/>
  <c r="Q1483" i="3"/>
  <c r="P1480" i="3"/>
  <c r="Q1480" i="3" s="1"/>
  <c r="AJ1480" i="3"/>
  <c r="AK1480" i="3" s="1"/>
  <c r="AL1480" i="3" s="1"/>
  <c r="AK1483" i="3"/>
  <c r="AL1481" i="3"/>
  <c r="R1478" i="3"/>
  <c r="G1478" i="3"/>
  <c r="H1478" i="3" s="1"/>
  <c r="AH1486" i="3" l="1"/>
  <c r="AI1486" i="3" s="1"/>
  <c r="U1480" i="3"/>
  <c r="C1480" i="3"/>
  <c r="D1480" i="3" s="1"/>
  <c r="T1485" i="3"/>
  <c r="U1483" i="3"/>
  <c r="C1483" i="3" s="1"/>
  <c r="D1483" i="3" s="1"/>
  <c r="S1482" i="3"/>
  <c r="T1482" i="3" s="1"/>
  <c r="I1487" i="3"/>
  <c r="K1488" i="3" s="1"/>
  <c r="L1485" i="3"/>
  <c r="E1485" i="3" s="1"/>
  <c r="F1485" i="3" s="1"/>
  <c r="X1485" i="3"/>
  <c r="W1482" i="3"/>
  <c r="X1482" i="3" s="1"/>
  <c r="Z1482" i="3" s="1"/>
  <c r="E1484" i="3"/>
  <c r="F1484" i="3" s="1"/>
  <c r="L1484" i="3"/>
  <c r="N1489" i="3"/>
  <c r="M1486" i="3"/>
  <c r="N1486" i="3" s="1"/>
  <c r="O1486" i="3" s="1"/>
  <c r="A1486" i="3" s="1"/>
  <c r="B1486" i="3" s="1"/>
  <c r="AH1491" i="3"/>
  <c r="AG1488" i="3"/>
  <c r="V1487" i="3"/>
  <c r="Y1485" i="3"/>
  <c r="AC1485" i="3"/>
  <c r="AI1485" i="3"/>
  <c r="Z1485" i="3"/>
  <c r="AK1485" i="3"/>
  <c r="AL1483" i="3"/>
  <c r="AJ1482" i="3"/>
  <c r="AK1482" i="3" s="1"/>
  <c r="AL1482" i="3" s="1"/>
  <c r="K1493" i="3"/>
  <c r="J1490" i="3"/>
  <c r="G1480" i="3"/>
  <c r="H1480" i="3" s="1"/>
  <c r="R1480" i="3"/>
  <c r="R1483" i="3"/>
  <c r="G1483" i="3" s="1"/>
  <c r="H1483" i="3" s="1"/>
  <c r="P1482" i="3"/>
  <c r="Q1482" i="3" s="1"/>
  <c r="Q1485" i="3"/>
  <c r="AB1491" i="3"/>
  <c r="AA1488" i="3"/>
  <c r="AB1488" i="3" s="1"/>
  <c r="AC1488" i="3" s="1"/>
  <c r="AF1487" i="3"/>
  <c r="AD1486" i="3"/>
  <c r="AE1486" i="3" s="1"/>
  <c r="AF1486" i="3" s="1"/>
  <c r="AE1489" i="3"/>
  <c r="AH1488" i="3" l="1"/>
  <c r="AI1488" i="3" s="1"/>
  <c r="L1488" i="3"/>
  <c r="E1488" i="3"/>
  <c r="F1488" i="3" s="1"/>
  <c r="Y1487" i="3"/>
  <c r="V1489" i="3"/>
  <c r="AF1489" i="3" s="1"/>
  <c r="AC1487" i="3"/>
  <c r="AI1487" i="3"/>
  <c r="S1484" i="3"/>
  <c r="T1484" i="3" s="1"/>
  <c r="T1487" i="3"/>
  <c r="U1485" i="3"/>
  <c r="C1485" i="3" s="1"/>
  <c r="D1485" i="3" s="1"/>
  <c r="AH1493" i="3"/>
  <c r="AG1490" i="3"/>
  <c r="M1488" i="3"/>
  <c r="N1488" i="3" s="1"/>
  <c r="O1488" i="3" s="1"/>
  <c r="A1488" i="3" s="1"/>
  <c r="B1488" i="3" s="1"/>
  <c r="N1491" i="3"/>
  <c r="X1487" i="3"/>
  <c r="Z1487" i="3" s="1"/>
  <c r="W1484" i="3"/>
  <c r="X1484" i="3" s="1"/>
  <c r="Z1484" i="3" s="1"/>
  <c r="U1482" i="3"/>
  <c r="C1482" i="3"/>
  <c r="D1482" i="3" s="1"/>
  <c r="O1487" i="3"/>
  <c r="A1487" i="3" s="1"/>
  <c r="B1487" i="3" s="1"/>
  <c r="I1489" i="3"/>
  <c r="K1490" i="3" s="1"/>
  <c r="L1487" i="3"/>
  <c r="E1487" i="3" s="1"/>
  <c r="F1487" i="3" s="1"/>
  <c r="AK1487" i="3"/>
  <c r="AJ1484" i="3"/>
  <c r="AK1484" i="3" s="1"/>
  <c r="AL1484" i="3" s="1"/>
  <c r="AL1485" i="3"/>
  <c r="AD1488" i="3"/>
  <c r="AE1488" i="3" s="1"/>
  <c r="AF1488" i="3" s="1"/>
  <c r="AE1491" i="3"/>
  <c r="AB1493" i="3"/>
  <c r="AA1490" i="3"/>
  <c r="Q1487" i="3"/>
  <c r="P1484" i="3"/>
  <c r="Q1484" i="3" s="1"/>
  <c r="R1485" i="3"/>
  <c r="G1485" i="3" s="1"/>
  <c r="H1485" i="3" s="1"/>
  <c r="R1482" i="3"/>
  <c r="G1482" i="3"/>
  <c r="H1482" i="3" s="1"/>
  <c r="K1495" i="3"/>
  <c r="J1492" i="3"/>
  <c r="AB1490" i="3" l="1"/>
  <c r="AC1490" i="3" s="1"/>
  <c r="AH1490" i="3"/>
  <c r="AI1490" i="3" s="1"/>
  <c r="L1490" i="3"/>
  <c r="E1490" i="3"/>
  <c r="F1490" i="3" s="1"/>
  <c r="AG1492" i="3"/>
  <c r="AH1495" i="3"/>
  <c r="W1486" i="3"/>
  <c r="X1486" i="3" s="1"/>
  <c r="Z1486" i="3" s="1"/>
  <c r="X1489" i="3"/>
  <c r="U1487" i="3"/>
  <c r="C1487" i="3" s="1"/>
  <c r="D1487" i="3" s="1"/>
  <c r="T1489" i="3"/>
  <c r="S1486" i="3"/>
  <c r="T1486" i="3" s="1"/>
  <c r="O1489" i="3"/>
  <c r="A1489" i="3" s="1"/>
  <c r="B1489" i="3" s="1"/>
  <c r="I1491" i="3"/>
  <c r="K1492" i="3" s="1"/>
  <c r="L1489" i="3"/>
  <c r="E1489" i="3" s="1"/>
  <c r="F1489" i="3" s="1"/>
  <c r="N1493" i="3"/>
  <c r="M1490" i="3"/>
  <c r="N1490" i="3" s="1"/>
  <c r="O1490" i="3" s="1"/>
  <c r="A1490" i="3" s="1"/>
  <c r="B1490" i="3" s="1"/>
  <c r="C1484" i="3"/>
  <c r="D1484" i="3" s="1"/>
  <c r="U1484" i="3"/>
  <c r="V1491" i="3"/>
  <c r="AF1491" i="3" s="1"/>
  <c r="Y1489" i="3"/>
  <c r="AI1489" i="3"/>
  <c r="AC1489" i="3"/>
  <c r="J1494" i="3"/>
  <c r="K1497" i="3"/>
  <c r="AB1495" i="3"/>
  <c r="AA1492" i="3"/>
  <c r="R1487" i="3"/>
  <c r="G1487" i="3" s="1"/>
  <c r="H1487" i="3" s="1"/>
  <c r="P1486" i="3"/>
  <c r="Q1486" i="3" s="1"/>
  <c r="Q1489" i="3"/>
  <c r="R1484" i="3"/>
  <c r="G1484" i="3"/>
  <c r="H1484" i="3" s="1"/>
  <c r="AE1493" i="3"/>
  <c r="AD1490" i="3"/>
  <c r="AE1490" i="3" s="1"/>
  <c r="AF1490" i="3" s="1"/>
  <c r="AK1489" i="3"/>
  <c r="AL1487" i="3"/>
  <c r="AJ1486" i="3"/>
  <c r="AK1486" i="3" s="1"/>
  <c r="AL1486" i="3" s="1"/>
  <c r="O1491" i="3" l="1"/>
  <c r="A1491" i="3" s="1"/>
  <c r="B1491" i="3" s="1"/>
  <c r="L1492" i="3"/>
  <c r="E1492" i="3"/>
  <c r="F1492" i="3" s="1"/>
  <c r="AH1492" i="3"/>
  <c r="AI1492" i="3" s="1"/>
  <c r="AB1492" i="3"/>
  <c r="AC1492" i="3" s="1"/>
  <c r="C1486" i="3"/>
  <c r="D1486" i="3" s="1"/>
  <c r="U1486" i="3"/>
  <c r="N1495" i="3"/>
  <c r="M1492" i="3"/>
  <c r="N1492" i="3" s="1"/>
  <c r="O1492" i="3" s="1"/>
  <c r="A1492" i="3" s="1"/>
  <c r="B1492" i="3" s="1"/>
  <c r="W1488" i="3"/>
  <c r="X1488" i="3" s="1"/>
  <c r="Z1488" i="3" s="1"/>
  <c r="X1491" i="3"/>
  <c r="Z1491" i="3" s="1"/>
  <c r="I1493" i="3"/>
  <c r="K1494" i="3" s="1"/>
  <c r="E1494" i="3" s="1"/>
  <c r="F1494" i="3" s="1"/>
  <c r="L1491" i="3"/>
  <c r="E1491" i="3" s="1"/>
  <c r="F1491" i="3" s="1"/>
  <c r="T1491" i="3"/>
  <c r="S1488" i="3"/>
  <c r="T1488" i="3" s="1"/>
  <c r="U1489" i="3"/>
  <c r="C1489" i="3" s="1"/>
  <c r="D1489" i="3" s="1"/>
  <c r="AG1494" i="3"/>
  <c r="AH1497" i="3"/>
  <c r="V1493" i="3"/>
  <c r="Y1491" i="3"/>
  <c r="AI1491" i="3"/>
  <c r="AC1491" i="3"/>
  <c r="Z1489" i="3"/>
  <c r="G1486" i="3"/>
  <c r="H1486" i="3" s="1"/>
  <c r="R1486" i="3"/>
  <c r="AK1491" i="3"/>
  <c r="AJ1488" i="3"/>
  <c r="AK1488" i="3" s="1"/>
  <c r="AL1488" i="3" s="1"/>
  <c r="AL1489" i="3"/>
  <c r="AB1497" i="3"/>
  <c r="AA1494" i="3"/>
  <c r="AB1494" i="3" s="1"/>
  <c r="AC1494" i="3" s="1"/>
  <c r="Q1491" i="3"/>
  <c r="P1488" i="3"/>
  <c r="Q1488" i="3" s="1"/>
  <c r="R1489" i="3"/>
  <c r="G1489" i="3" s="1"/>
  <c r="H1489" i="3" s="1"/>
  <c r="J1496" i="3"/>
  <c r="K1499" i="3"/>
  <c r="AD1492" i="3"/>
  <c r="AE1492" i="3" s="1"/>
  <c r="AF1492" i="3" s="1"/>
  <c r="AE1495" i="3"/>
  <c r="AF1493" i="3"/>
  <c r="AH1494" i="3" l="1"/>
  <c r="AI1494" i="3" s="1"/>
  <c r="L1494" i="3"/>
  <c r="U1491" i="3"/>
  <c r="C1491" i="3" s="1"/>
  <c r="D1491" i="3" s="1"/>
  <c r="T1493" i="3"/>
  <c r="S1490" i="3"/>
  <c r="T1490" i="3" s="1"/>
  <c r="AH1499" i="3"/>
  <c r="AG1496" i="3"/>
  <c r="U1488" i="3"/>
  <c r="C1488" i="3"/>
  <c r="D1488" i="3" s="1"/>
  <c r="X1493" i="3"/>
  <c r="Z1493" i="3" s="1"/>
  <c r="W1490" i="3"/>
  <c r="X1490" i="3" s="1"/>
  <c r="Z1490" i="3" s="1"/>
  <c r="M1494" i="3"/>
  <c r="N1494" i="3" s="1"/>
  <c r="O1494" i="3" s="1"/>
  <c r="A1494" i="3" s="1"/>
  <c r="B1494" i="3" s="1"/>
  <c r="N1497" i="3"/>
  <c r="I1495" i="3"/>
  <c r="L1493" i="3"/>
  <c r="E1493" i="3" s="1"/>
  <c r="F1493" i="3" s="1"/>
  <c r="V1495" i="3"/>
  <c r="AF1495" i="3" s="1"/>
  <c r="Y1493" i="3"/>
  <c r="AI1493" i="3"/>
  <c r="AC1493" i="3"/>
  <c r="O1493" i="3"/>
  <c r="A1493" i="3" s="1"/>
  <c r="B1493" i="3" s="1"/>
  <c r="AD1494" i="3"/>
  <c r="AE1494" i="3" s="1"/>
  <c r="AF1494" i="3" s="1"/>
  <c r="AE1497" i="3"/>
  <c r="J1498" i="3"/>
  <c r="K1501" i="3"/>
  <c r="R1491" i="3"/>
  <c r="G1491" i="3" s="1"/>
  <c r="H1491" i="3" s="1"/>
  <c r="Q1493" i="3"/>
  <c r="P1490" i="3"/>
  <c r="Q1490" i="3" s="1"/>
  <c r="G1488" i="3"/>
  <c r="H1488" i="3" s="1"/>
  <c r="R1488" i="3"/>
  <c r="AA1496" i="3"/>
  <c r="AB1499" i="3"/>
  <c r="AK1493" i="3"/>
  <c r="AL1491" i="3"/>
  <c r="AJ1490" i="3"/>
  <c r="AK1490" i="3" s="1"/>
  <c r="AL1490" i="3" s="1"/>
  <c r="AB1496" i="3" l="1"/>
  <c r="AC1496" i="3" s="1"/>
  <c r="AH1496" i="3"/>
  <c r="AI1496" i="3" s="1"/>
  <c r="I1497" i="3"/>
  <c r="O1497" i="3" s="1"/>
  <c r="A1497" i="3" s="1"/>
  <c r="B1497" i="3" s="1"/>
  <c r="L1495" i="3"/>
  <c r="E1495" i="3" s="1"/>
  <c r="F1495" i="3" s="1"/>
  <c r="T1495" i="3"/>
  <c r="S1492" i="3"/>
  <c r="T1492" i="3" s="1"/>
  <c r="U1493" i="3"/>
  <c r="C1493" i="3" s="1"/>
  <c r="D1493" i="3" s="1"/>
  <c r="V1497" i="3"/>
  <c r="Y1495" i="3"/>
  <c r="AI1495" i="3"/>
  <c r="AC1495" i="3"/>
  <c r="AH1501" i="3"/>
  <c r="AG1498" i="3"/>
  <c r="M1496" i="3"/>
  <c r="N1496" i="3" s="1"/>
  <c r="O1496" i="3" s="1"/>
  <c r="A1496" i="3" s="1"/>
  <c r="B1496" i="3" s="1"/>
  <c r="N1499" i="3"/>
  <c r="W1492" i="3"/>
  <c r="X1492" i="3" s="1"/>
  <c r="Z1492" i="3" s="1"/>
  <c r="X1495" i="3"/>
  <c r="Z1495" i="3" s="1"/>
  <c r="K1496" i="3"/>
  <c r="C1490" i="3"/>
  <c r="D1490" i="3" s="1"/>
  <c r="U1490" i="3"/>
  <c r="O1495" i="3"/>
  <c r="A1495" i="3" s="1"/>
  <c r="B1495" i="3" s="1"/>
  <c r="AK1495" i="3"/>
  <c r="AL1493" i="3"/>
  <c r="AJ1492" i="3"/>
  <c r="AK1492" i="3" s="1"/>
  <c r="AL1492" i="3" s="1"/>
  <c r="AA1498" i="3"/>
  <c r="AB1501" i="3"/>
  <c r="R1493" i="3"/>
  <c r="G1493" i="3" s="1"/>
  <c r="H1493" i="3" s="1"/>
  <c r="Q1495" i="3"/>
  <c r="P1492" i="3"/>
  <c r="Q1492" i="3" s="1"/>
  <c r="AD1496" i="3"/>
  <c r="AE1496" i="3" s="1"/>
  <c r="AF1496" i="3" s="1"/>
  <c r="AE1499" i="3"/>
  <c r="G1490" i="3"/>
  <c r="H1490" i="3" s="1"/>
  <c r="R1490" i="3"/>
  <c r="J1500" i="3"/>
  <c r="K1503" i="3"/>
  <c r="AH1498" i="3" l="1"/>
  <c r="AI1498" i="3" s="1"/>
  <c r="Y1497" i="3"/>
  <c r="V1499" i="3"/>
  <c r="AI1497" i="3"/>
  <c r="AC1497" i="3"/>
  <c r="AH1503" i="3"/>
  <c r="AG1500" i="3"/>
  <c r="T1497" i="3"/>
  <c r="U1495" i="3"/>
  <c r="C1495" i="3" s="1"/>
  <c r="D1495" i="3" s="1"/>
  <c r="S1494" i="3"/>
  <c r="T1494" i="3" s="1"/>
  <c r="AF1497" i="3"/>
  <c r="K1498" i="3"/>
  <c r="I1499" i="3"/>
  <c r="L1497" i="3"/>
  <c r="E1497" i="3" s="1"/>
  <c r="F1497" i="3" s="1"/>
  <c r="X1497" i="3"/>
  <c r="Z1497" i="3" s="1"/>
  <c r="W1494" i="3"/>
  <c r="X1494" i="3" s="1"/>
  <c r="Z1494" i="3" s="1"/>
  <c r="E1496" i="3"/>
  <c r="F1496" i="3" s="1"/>
  <c r="L1496" i="3"/>
  <c r="M1498" i="3"/>
  <c r="N1498" i="3" s="1"/>
  <c r="O1498" i="3" s="1"/>
  <c r="A1498" i="3" s="1"/>
  <c r="B1498" i="3" s="1"/>
  <c r="N1501" i="3"/>
  <c r="O1499" i="3"/>
  <c r="A1499" i="3" s="1"/>
  <c r="B1499" i="3" s="1"/>
  <c r="U1492" i="3"/>
  <c r="C1492" i="3"/>
  <c r="D1492" i="3" s="1"/>
  <c r="K1500" i="3"/>
  <c r="E1500" i="3" s="1"/>
  <c r="F1500" i="3" s="1"/>
  <c r="AB1498" i="3"/>
  <c r="AC1498" i="3" s="1"/>
  <c r="R1495" i="3"/>
  <c r="G1495" i="3" s="1"/>
  <c r="H1495" i="3" s="1"/>
  <c r="Q1497" i="3"/>
  <c r="P1494" i="3"/>
  <c r="Q1494" i="3" s="1"/>
  <c r="AD1498" i="3"/>
  <c r="AE1498" i="3" s="1"/>
  <c r="AF1498" i="3" s="1"/>
  <c r="AE1501" i="3"/>
  <c r="R1492" i="3"/>
  <c r="G1492" i="3"/>
  <c r="H1492" i="3" s="1"/>
  <c r="J1502" i="3"/>
  <c r="K1505" i="3"/>
  <c r="AB1503" i="3"/>
  <c r="AA1500" i="3"/>
  <c r="AB1500" i="3" s="1"/>
  <c r="AC1500" i="3" s="1"/>
  <c r="AJ1494" i="3"/>
  <c r="AK1494" i="3" s="1"/>
  <c r="AL1494" i="3" s="1"/>
  <c r="AL1495" i="3"/>
  <c r="AK1497" i="3"/>
  <c r="L1500" i="3" l="1"/>
  <c r="N1503" i="3"/>
  <c r="M1500" i="3"/>
  <c r="N1500" i="3" s="1"/>
  <c r="O1500" i="3" s="1"/>
  <c r="A1500" i="3" s="1"/>
  <c r="B1500" i="3" s="1"/>
  <c r="V1501" i="3"/>
  <c r="AF1501" i="3" s="1"/>
  <c r="Y1499" i="3"/>
  <c r="AI1499" i="3"/>
  <c r="AC1499" i="3"/>
  <c r="C1494" i="3"/>
  <c r="D1494" i="3" s="1"/>
  <c r="U1494" i="3"/>
  <c r="AH1505" i="3"/>
  <c r="AG1502" i="3"/>
  <c r="AF1499" i="3"/>
  <c r="E1498" i="3"/>
  <c r="F1498" i="3" s="1"/>
  <c r="L1498" i="3"/>
  <c r="U1497" i="3"/>
  <c r="C1497" i="3" s="1"/>
  <c r="D1497" i="3" s="1"/>
  <c r="T1499" i="3"/>
  <c r="S1496" i="3"/>
  <c r="T1496" i="3" s="1"/>
  <c r="I1501" i="3"/>
  <c r="O1501" i="3" s="1"/>
  <c r="A1501" i="3" s="1"/>
  <c r="B1501" i="3" s="1"/>
  <c r="L1499" i="3"/>
  <c r="E1499" i="3" s="1"/>
  <c r="F1499" i="3" s="1"/>
  <c r="X1499" i="3"/>
  <c r="W1496" i="3"/>
  <c r="X1496" i="3" s="1"/>
  <c r="Z1496" i="3" s="1"/>
  <c r="K1502" i="3"/>
  <c r="E1502" i="3" s="1"/>
  <c r="F1502" i="3" s="1"/>
  <c r="AH1500" i="3"/>
  <c r="AI1500" i="3" s="1"/>
  <c r="P1496" i="3"/>
  <c r="Q1496" i="3" s="1"/>
  <c r="Q1499" i="3"/>
  <c r="R1497" i="3"/>
  <c r="G1497" i="3" s="1"/>
  <c r="H1497" i="3" s="1"/>
  <c r="J1504" i="3"/>
  <c r="K1507" i="3"/>
  <c r="G1494" i="3"/>
  <c r="H1494" i="3" s="1"/>
  <c r="R1494" i="3"/>
  <c r="AK1499" i="3"/>
  <c r="AJ1496" i="3"/>
  <c r="AK1496" i="3" s="1"/>
  <c r="AL1496" i="3" s="1"/>
  <c r="AL1497" i="3"/>
  <c r="AA1502" i="3"/>
  <c r="AB1505" i="3"/>
  <c r="AD1500" i="3"/>
  <c r="AE1500" i="3" s="1"/>
  <c r="AF1500" i="3" s="1"/>
  <c r="AE1503" i="3"/>
  <c r="AH1502" i="3" l="1"/>
  <c r="AI1502" i="3" s="1"/>
  <c r="AB1502" i="3"/>
  <c r="AC1502" i="3" s="1"/>
  <c r="L1502" i="3"/>
  <c r="U1496" i="3"/>
  <c r="C1496" i="3"/>
  <c r="D1496" i="3" s="1"/>
  <c r="W1498" i="3"/>
  <c r="X1498" i="3" s="1"/>
  <c r="Z1498" i="3" s="1"/>
  <c r="X1501" i="3"/>
  <c r="Z1501" i="3" s="1"/>
  <c r="S1498" i="3"/>
  <c r="T1498" i="3" s="1"/>
  <c r="T1501" i="3"/>
  <c r="U1499" i="3"/>
  <c r="C1499" i="3" s="1"/>
  <c r="D1499" i="3" s="1"/>
  <c r="M1502" i="3"/>
  <c r="N1502" i="3" s="1"/>
  <c r="O1502" i="3" s="1"/>
  <c r="A1502" i="3" s="1"/>
  <c r="B1502" i="3" s="1"/>
  <c r="N1505" i="3"/>
  <c r="I1503" i="3"/>
  <c r="O1503" i="3" s="1"/>
  <c r="A1503" i="3" s="1"/>
  <c r="B1503" i="3" s="1"/>
  <c r="L1501" i="3"/>
  <c r="E1501" i="3" s="1"/>
  <c r="F1501" i="3" s="1"/>
  <c r="AG1504" i="3"/>
  <c r="AH1507" i="3"/>
  <c r="Y1501" i="3"/>
  <c r="V1503" i="3"/>
  <c r="AC1501" i="3"/>
  <c r="AI1501" i="3"/>
  <c r="Z1499" i="3"/>
  <c r="AF1503" i="3"/>
  <c r="AD1502" i="3"/>
  <c r="AE1502" i="3" s="1"/>
  <c r="AF1502" i="3" s="1"/>
  <c r="AE1505" i="3"/>
  <c r="AB1507" i="3"/>
  <c r="AA1504" i="3"/>
  <c r="AB1504" i="3" s="1"/>
  <c r="AC1504" i="3" s="1"/>
  <c r="AJ1498" i="3"/>
  <c r="AK1498" i="3" s="1"/>
  <c r="AL1498" i="3" s="1"/>
  <c r="AL1499" i="3"/>
  <c r="AK1501" i="3"/>
  <c r="J1506" i="3"/>
  <c r="K1509" i="3"/>
  <c r="R1496" i="3"/>
  <c r="G1496" i="3"/>
  <c r="H1496" i="3" s="1"/>
  <c r="R1499" i="3"/>
  <c r="G1499" i="3" s="1"/>
  <c r="H1499" i="3" s="1"/>
  <c r="Q1501" i="3"/>
  <c r="P1498" i="3"/>
  <c r="Q1498" i="3" s="1"/>
  <c r="AH1504" i="3" l="1"/>
  <c r="AI1504" i="3" s="1"/>
  <c r="S1500" i="3"/>
  <c r="T1500" i="3" s="1"/>
  <c r="U1501" i="3"/>
  <c r="C1501" i="3" s="1"/>
  <c r="D1501" i="3" s="1"/>
  <c r="T1503" i="3"/>
  <c r="I1505" i="3"/>
  <c r="L1503" i="3"/>
  <c r="E1503" i="3" s="1"/>
  <c r="F1503" i="3" s="1"/>
  <c r="Y1503" i="3"/>
  <c r="V1505" i="3"/>
  <c r="AF1505" i="3" s="1"/>
  <c r="AC1503" i="3"/>
  <c r="AI1503" i="3"/>
  <c r="M1504" i="3"/>
  <c r="N1504" i="3" s="1"/>
  <c r="O1504" i="3" s="1"/>
  <c r="A1504" i="3" s="1"/>
  <c r="B1504" i="3" s="1"/>
  <c r="N1507" i="3"/>
  <c r="O1505" i="3"/>
  <c r="A1505" i="3" s="1"/>
  <c r="B1505" i="3" s="1"/>
  <c r="C1498" i="3"/>
  <c r="D1498" i="3" s="1"/>
  <c r="U1498" i="3"/>
  <c r="K1504" i="3"/>
  <c r="AG1506" i="3"/>
  <c r="AH1509" i="3"/>
  <c r="X1503" i="3"/>
  <c r="Z1503" i="3" s="1"/>
  <c r="W1500" i="3"/>
  <c r="X1500" i="3" s="1"/>
  <c r="Z1500" i="3" s="1"/>
  <c r="K1506" i="3"/>
  <c r="L1506" i="3" s="1"/>
  <c r="AB1509" i="3"/>
  <c r="AA1506" i="3"/>
  <c r="AL1501" i="3"/>
  <c r="AJ1500" i="3"/>
  <c r="AK1500" i="3" s="1"/>
  <c r="AL1500" i="3" s="1"/>
  <c r="AK1503" i="3"/>
  <c r="AE1507" i="3"/>
  <c r="AD1504" i="3"/>
  <c r="AE1504" i="3" s="1"/>
  <c r="AF1504" i="3" s="1"/>
  <c r="P1500" i="3"/>
  <c r="Q1500" i="3" s="1"/>
  <c r="R1501" i="3"/>
  <c r="G1501" i="3" s="1"/>
  <c r="H1501" i="3" s="1"/>
  <c r="Q1503" i="3"/>
  <c r="R1498" i="3"/>
  <c r="G1498" i="3"/>
  <c r="H1498" i="3" s="1"/>
  <c r="K1511" i="3"/>
  <c r="J1508" i="3"/>
  <c r="E1506" i="3" l="1"/>
  <c r="F1506" i="3" s="1"/>
  <c r="S1502" i="3"/>
  <c r="T1502" i="3" s="1"/>
  <c r="T1505" i="3"/>
  <c r="U1503" i="3"/>
  <c r="C1503" i="3" s="1"/>
  <c r="D1503" i="3" s="1"/>
  <c r="U1500" i="3"/>
  <c r="C1500" i="3"/>
  <c r="D1500" i="3" s="1"/>
  <c r="AH1506" i="3"/>
  <c r="AI1506" i="3" s="1"/>
  <c r="AH1511" i="3"/>
  <c r="AG1508" i="3"/>
  <c r="Y1505" i="3"/>
  <c r="V1507" i="3"/>
  <c r="AI1505" i="3"/>
  <c r="AC1505" i="3"/>
  <c r="W1502" i="3"/>
  <c r="X1502" i="3" s="1"/>
  <c r="Z1502" i="3" s="1"/>
  <c r="X1505" i="3"/>
  <c r="Z1505" i="3" s="1"/>
  <c r="L1504" i="3"/>
  <c r="E1504" i="3"/>
  <c r="F1504" i="3" s="1"/>
  <c r="N1509" i="3"/>
  <c r="M1506" i="3"/>
  <c r="N1506" i="3" s="1"/>
  <c r="O1506" i="3" s="1"/>
  <c r="A1506" i="3" s="1"/>
  <c r="B1506" i="3" s="1"/>
  <c r="I1507" i="3"/>
  <c r="K1508" i="3" s="1"/>
  <c r="L1508" i="3" s="1"/>
  <c r="L1505" i="3"/>
  <c r="E1505" i="3" s="1"/>
  <c r="F1505" i="3" s="1"/>
  <c r="AB1506" i="3"/>
  <c r="AC1506" i="3" s="1"/>
  <c r="AB1511" i="3"/>
  <c r="AA1508" i="3"/>
  <c r="AB1508" i="3" s="1"/>
  <c r="AC1508" i="3" s="1"/>
  <c r="R1500" i="3"/>
  <c r="G1500" i="3"/>
  <c r="H1500" i="3" s="1"/>
  <c r="K1513" i="3"/>
  <c r="J1510" i="3"/>
  <c r="AK1505" i="3"/>
  <c r="AL1503" i="3"/>
  <c r="AJ1502" i="3"/>
  <c r="AK1502" i="3" s="1"/>
  <c r="AL1502" i="3" s="1"/>
  <c r="P1502" i="3"/>
  <c r="Q1502" i="3" s="1"/>
  <c r="R1503" i="3"/>
  <c r="G1503" i="3" s="1"/>
  <c r="H1503" i="3" s="1"/>
  <c r="Q1505" i="3"/>
  <c r="AD1506" i="3"/>
  <c r="AE1506" i="3" s="1"/>
  <c r="AF1506" i="3" s="1"/>
  <c r="AE1509" i="3"/>
  <c r="AH1508" i="3" l="1"/>
  <c r="AI1508" i="3" s="1"/>
  <c r="S1504" i="3"/>
  <c r="T1504" i="3" s="1"/>
  <c r="T1507" i="3"/>
  <c r="U1505" i="3"/>
  <c r="C1505" i="3" s="1"/>
  <c r="D1505" i="3" s="1"/>
  <c r="I1509" i="3"/>
  <c r="O1509" i="3" s="1"/>
  <c r="A1509" i="3" s="1"/>
  <c r="B1509" i="3" s="1"/>
  <c r="L1507" i="3"/>
  <c r="E1507" i="3" s="1"/>
  <c r="F1507" i="3" s="1"/>
  <c r="V1509" i="3"/>
  <c r="Y1507" i="3"/>
  <c r="AC1507" i="3"/>
  <c r="AI1507" i="3"/>
  <c r="N1511" i="3"/>
  <c r="M1508" i="3"/>
  <c r="N1508" i="3" s="1"/>
  <c r="O1508" i="3" s="1"/>
  <c r="A1508" i="3" s="1"/>
  <c r="B1508" i="3" s="1"/>
  <c r="W1504" i="3"/>
  <c r="X1504" i="3" s="1"/>
  <c r="Z1504" i="3" s="1"/>
  <c r="X1507" i="3"/>
  <c r="AH1513" i="3"/>
  <c r="AG1510" i="3"/>
  <c r="C1502" i="3"/>
  <c r="D1502" i="3" s="1"/>
  <c r="U1502" i="3"/>
  <c r="E1508" i="3"/>
  <c r="F1508" i="3" s="1"/>
  <c r="O1507" i="3"/>
  <c r="A1507" i="3" s="1"/>
  <c r="B1507" i="3" s="1"/>
  <c r="AF1507" i="3"/>
  <c r="AD1508" i="3"/>
  <c r="AE1508" i="3" s="1"/>
  <c r="AF1508" i="3" s="1"/>
  <c r="AE1511" i="3"/>
  <c r="J1512" i="3"/>
  <c r="K1515" i="3"/>
  <c r="AB1513" i="3"/>
  <c r="AA1510" i="3"/>
  <c r="G1502" i="3"/>
  <c r="H1502" i="3" s="1"/>
  <c r="R1502" i="3"/>
  <c r="AL1505" i="3"/>
  <c r="AK1507" i="3"/>
  <c r="AJ1504" i="3"/>
  <c r="AK1504" i="3" s="1"/>
  <c r="AL1504" i="3" s="1"/>
  <c r="P1504" i="3"/>
  <c r="Q1504" i="3" s="1"/>
  <c r="R1505" i="3"/>
  <c r="G1505" i="3" s="1"/>
  <c r="H1505" i="3" s="1"/>
  <c r="Q1507" i="3"/>
  <c r="K1510" i="3" l="1"/>
  <c r="L1510" i="3" s="1"/>
  <c r="Y1509" i="3"/>
  <c r="V1511" i="3"/>
  <c r="AI1509" i="3"/>
  <c r="AC1509" i="3"/>
  <c r="U1504" i="3"/>
  <c r="C1504" i="3"/>
  <c r="D1504" i="3" s="1"/>
  <c r="AF1509" i="3"/>
  <c r="AH1510" i="3"/>
  <c r="AI1510" i="3" s="1"/>
  <c r="U1507" i="3"/>
  <c r="C1507" i="3" s="1"/>
  <c r="D1507" i="3" s="1"/>
  <c r="S1506" i="3"/>
  <c r="T1506" i="3" s="1"/>
  <c r="T1509" i="3"/>
  <c r="W1506" i="3"/>
  <c r="X1506" i="3" s="1"/>
  <c r="Z1506" i="3" s="1"/>
  <c r="X1509" i="3"/>
  <c r="Z1509" i="3" s="1"/>
  <c r="M1510" i="3"/>
  <c r="N1510" i="3" s="1"/>
  <c r="O1510" i="3" s="1"/>
  <c r="A1510" i="3" s="1"/>
  <c r="B1510" i="3" s="1"/>
  <c r="N1513" i="3"/>
  <c r="AH1515" i="3"/>
  <c r="AG1512" i="3"/>
  <c r="I1511" i="3"/>
  <c r="O1511" i="3" s="1"/>
  <c r="A1511" i="3" s="1"/>
  <c r="B1511" i="3" s="1"/>
  <c r="L1509" i="3"/>
  <c r="E1509" i="3" s="1"/>
  <c r="F1509" i="3" s="1"/>
  <c r="AB1510" i="3"/>
  <c r="AC1510" i="3" s="1"/>
  <c r="Z1507" i="3"/>
  <c r="Q1509" i="3"/>
  <c r="P1506" i="3"/>
  <c r="Q1506" i="3" s="1"/>
  <c r="R1507" i="3"/>
  <c r="G1507" i="3" s="1"/>
  <c r="H1507" i="3" s="1"/>
  <c r="K1517" i="3"/>
  <c r="J1514" i="3"/>
  <c r="AA1512" i="3"/>
  <c r="AB1515" i="3"/>
  <c r="AE1513" i="3"/>
  <c r="AD1510" i="3"/>
  <c r="AE1510" i="3" s="1"/>
  <c r="AF1510" i="3" s="1"/>
  <c r="G1504" i="3"/>
  <c r="H1504" i="3" s="1"/>
  <c r="R1504" i="3"/>
  <c r="AK1509" i="3"/>
  <c r="AL1507" i="3"/>
  <c r="AJ1506" i="3"/>
  <c r="AK1506" i="3" s="1"/>
  <c r="AL1506" i="3" s="1"/>
  <c r="E1510" i="3" l="1"/>
  <c r="F1510" i="3" s="1"/>
  <c r="K1512" i="3"/>
  <c r="V1513" i="3"/>
  <c r="Y1511" i="3"/>
  <c r="AC1511" i="3"/>
  <c r="AI1511" i="3"/>
  <c r="AG1514" i="3"/>
  <c r="AH1517" i="3"/>
  <c r="U1506" i="3"/>
  <c r="C1506" i="3"/>
  <c r="D1506" i="3" s="1"/>
  <c r="I1513" i="3"/>
  <c r="L1511" i="3"/>
  <c r="E1511" i="3" s="1"/>
  <c r="F1511" i="3" s="1"/>
  <c r="M1512" i="3"/>
  <c r="N1512" i="3" s="1"/>
  <c r="O1512" i="3" s="1"/>
  <c r="A1512" i="3" s="1"/>
  <c r="B1512" i="3" s="1"/>
  <c r="N1515" i="3"/>
  <c r="X1511" i="3"/>
  <c r="W1508" i="3"/>
  <c r="X1508" i="3" s="1"/>
  <c r="Z1508" i="3" s="1"/>
  <c r="U1509" i="3"/>
  <c r="C1509" i="3" s="1"/>
  <c r="D1509" i="3" s="1"/>
  <c r="S1508" i="3"/>
  <c r="T1508" i="3" s="1"/>
  <c r="T1511" i="3"/>
  <c r="AF1511" i="3"/>
  <c r="AB1512" i="3"/>
  <c r="AC1512" i="3" s="1"/>
  <c r="AH1512" i="3"/>
  <c r="AI1512" i="3" s="1"/>
  <c r="AB1517" i="3"/>
  <c r="AA1514" i="3"/>
  <c r="AB1514" i="3" s="1"/>
  <c r="AC1514" i="3" s="1"/>
  <c r="K1519" i="3"/>
  <c r="J1516" i="3"/>
  <c r="AD1512" i="3"/>
  <c r="AE1512" i="3" s="1"/>
  <c r="AF1512" i="3" s="1"/>
  <c r="AF1513" i="3"/>
  <c r="AE1515" i="3"/>
  <c r="R1509" i="3"/>
  <c r="G1509" i="3" s="1"/>
  <c r="H1509" i="3" s="1"/>
  <c r="Q1511" i="3"/>
  <c r="P1508" i="3"/>
  <c r="Q1508" i="3" s="1"/>
  <c r="AK1511" i="3"/>
  <c r="AL1509" i="3"/>
  <c r="AJ1508" i="3"/>
  <c r="AK1508" i="3" s="1"/>
  <c r="AL1508" i="3" s="1"/>
  <c r="G1506" i="3"/>
  <c r="H1506" i="3" s="1"/>
  <c r="R1506" i="3"/>
  <c r="L1512" i="3" l="1"/>
  <c r="E1512" i="3"/>
  <c r="F1512" i="3" s="1"/>
  <c r="AH1514" i="3"/>
  <c r="AI1514" i="3" s="1"/>
  <c r="C1508" i="3"/>
  <c r="D1508" i="3" s="1"/>
  <c r="U1508" i="3"/>
  <c r="N1517" i="3"/>
  <c r="M1514" i="3"/>
  <c r="N1514" i="3" s="1"/>
  <c r="O1514" i="3" s="1"/>
  <c r="A1514" i="3" s="1"/>
  <c r="B1514" i="3" s="1"/>
  <c r="I1515" i="3"/>
  <c r="K1516" i="3" s="1"/>
  <c r="L1513" i="3"/>
  <c r="E1513" i="3" s="1"/>
  <c r="F1513" i="3" s="1"/>
  <c r="AG1516" i="3"/>
  <c r="AH1519" i="3"/>
  <c r="T1513" i="3"/>
  <c r="U1511" i="3"/>
  <c r="C1511" i="3" s="1"/>
  <c r="D1511" i="3" s="1"/>
  <c r="S1510" i="3"/>
  <c r="T1510" i="3" s="1"/>
  <c r="X1513" i="3"/>
  <c r="W1510" i="3"/>
  <c r="X1510" i="3" s="1"/>
  <c r="Z1510" i="3" s="1"/>
  <c r="V1515" i="3"/>
  <c r="AF1515" i="3" s="1"/>
  <c r="Y1513" i="3"/>
  <c r="Z1513" i="3"/>
  <c r="AI1513" i="3"/>
  <c r="AC1513" i="3"/>
  <c r="K1514" i="3"/>
  <c r="O1513" i="3"/>
  <c r="A1513" i="3" s="1"/>
  <c r="B1513" i="3" s="1"/>
  <c r="Z1511" i="3"/>
  <c r="AB1519" i="3"/>
  <c r="AA1516" i="3"/>
  <c r="Q1513" i="3"/>
  <c r="P1510" i="3"/>
  <c r="Q1510" i="3" s="1"/>
  <c r="R1511" i="3"/>
  <c r="G1511" i="3" s="1"/>
  <c r="H1511" i="3" s="1"/>
  <c r="AE1517" i="3"/>
  <c r="AD1514" i="3"/>
  <c r="AE1514" i="3" s="1"/>
  <c r="AF1514" i="3" s="1"/>
  <c r="R1508" i="3"/>
  <c r="G1508" i="3"/>
  <c r="H1508" i="3" s="1"/>
  <c r="AK1513" i="3"/>
  <c r="AL1511" i="3"/>
  <c r="AJ1510" i="3"/>
  <c r="AK1510" i="3" s="1"/>
  <c r="AL1510" i="3" s="1"/>
  <c r="J1518" i="3"/>
  <c r="K1521" i="3"/>
  <c r="AB1516" i="3" l="1"/>
  <c r="AC1516" i="3" s="1"/>
  <c r="E1516" i="3"/>
  <c r="F1516" i="3" s="1"/>
  <c r="L1516" i="3"/>
  <c r="E1514" i="3"/>
  <c r="F1514" i="3" s="1"/>
  <c r="L1514" i="3"/>
  <c r="X1515" i="3"/>
  <c r="Z1515" i="3" s="1"/>
  <c r="W1512" i="3"/>
  <c r="X1512" i="3" s="1"/>
  <c r="Z1512" i="3" s="1"/>
  <c r="T1515" i="3"/>
  <c r="S1512" i="3"/>
  <c r="T1512" i="3" s="1"/>
  <c r="U1513" i="3"/>
  <c r="C1513" i="3" s="1"/>
  <c r="D1513" i="3" s="1"/>
  <c r="M1516" i="3"/>
  <c r="N1516" i="3" s="1"/>
  <c r="O1516" i="3" s="1"/>
  <c r="A1516" i="3" s="1"/>
  <c r="B1516" i="3" s="1"/>
  <c r="N1519" i="3"/>
  <c r="Y1515" i="3"/>
  <c r="V1517" i="3"/>
  <c r="AF1517" i="3" s="1"/>
  <c r="AC1515" i="3"/>
  <c r="AI1515" i="3"/>
  <c r="C1510" i="3"/>
  <c r="D1510" i="3" s="1"/>
  <c r="U1510" i="3"/>
  <c r="AG1518" i="3"/>
  <c r="AH1521" i="3"/>
  <c r="AH1516" i="3"/>
  <c r="AI1516" i="3" s="1"/>
  <c r="O1515" i="3"/>
  <c r="A1515" i="3" s="1"/>
  <c r="B1515" i="3" s="1"/>
  <c r="I1517" i="3"/>
  <c r="K1518" i="3" s="1"/>
  <c r="L1515" i="3"/>
  <c r="E1515" i="3" s="1"/>
  <c r="F1515" i="3" s="1"/>
  <c r="AD1516" i="3"/>
  <c r="AE1516" i="3" s="1"/>
  <c r="AF1516" i="3" s="1"/>
  <c r="AE1519" i="3"/>
  <c r="P1512" i="3"/>
  <c r="Q1512" i="3" s="1"/>
  <c r="Q1515" i="3"/>
  <c r="R1513" i="3"/>
  <c r="G1513" i="3" s="1"/>
  <c r="H1513" i="3" s="1"/>
  <c r="R1510" i="3"/>
  <c r="G1510" i="3"/>
  <c r="H1510" i="3" s="1"/>
  <c r="AB1521" i="3"/>
  <c r="AA1518" i="3"/>
  <c r="J1520" i="3"/>
  <c r="K1523" i="3"/>
  <c r="AK1515" i="3"/>
  <c r="AL1513" i="3"/>
  <c r="AJ1512" i="3"/>
  <c r="AK1512" i="3" s="1"/>
  <c r="AL1512" i="3" s="1"/>
  <c r="L1518" i="3" l="1"/>
  <c r="E1518" i="3"/>
  <c r="F1518" i="3" s="1"/>
  <c r="M1518" i="3"/>
  <c r="N1518" i="3" s="1"/>
  <c r="O1518" i="3" s="1"/>
  <c r="A1518" i="3" s="1"/>
  <c r="B1518" i="3" s="1"/>
  <c r="N1521" i="3"/>
  <c r="AG1520" i="3"/>
  <c r="AH1523" i="3"/>
  <c r="W1514" i="3"/>
  <c r="X1514" i="3" s="1"/>
  <c r="Z1514" i="3" s="1"/>
  <c r="X1517" i="3"/>
  <c r="AH1518" i="3"/>
  <c r="AI1518" i="3" s="1"/>
  <c r="I1519" i="3"/>
  <c r="O1519" i="3" s="1"/>
  <c r="A1519" i="3" s="1"/>
  <c r="B1519" i="3" s="1"/>
  <c r="L1517" i="3"/>
  <c r="E1517" i="3" s="1"/>
  <c r="F1517" i="3" s="1"/>
  <c r="V1519" i="3"/>
  <c r="AF1519" i="3" s="1"/>
  <c r="Y1517" i="3"/>
  <c r="AC1517" i="3"/>
  <c r="AI1517" i="3"/>
  <c r="S1514" i="3"/>
  <c r="T1514" i="3" s="1"/>
  <c r="U1515" i="3"/>
  <c r="C1515" i="3" s="1"/>
  <c r="D1515" i="3" s="1"/>
  <c r="T1517" i="3"/>
  <c r="C1512" i="3"/>
  <c r="D1512" i="3" s="1"/>
  <c r="U1512" i="3"/>
  <c r="O1517" i="3"/>
  <c r="A1517" i="3" s="1"/>
  <c r="B1517" i="3" s="1"/>
  <c r="AB1518" i="3"/>
  <c r="AC1518" i="3" s="1"/>
  <c r="K1525" i="3"/>
  <c r="J1522" i="3"/>
  <c r="AB1523" i="3"/>
  <c r="AA1520" i="3"/>
  <c r="AD1518" i="3"/>
  <c r="AE1518" i="3" s="1"/>
  <c r="AF1518" i="3" s="1"/>
  <c r="AE1521" i="3"/>
  <c r="AL1515" i="3"/>
  <c r="AK1517" i="3"/>
  <c r="AJ1514" i="3"/>
  <c r="AK1514" i="3" s="1"/>
  <c r="AL1514" i="3" s="1"/>
  <c r="G1512" i="3"/>
  <c r="H1512" i="3" s="1"/>
  <c r="R1512" i="3"/>
  <c r="R1515" i="3"/>
  <c r="G1515" i="3" s="1"/>
  <c r="H1515" i="3" s="1"/>
  <c r="Q1517" i="3"/>
  <c r="P1514" i="3"/>
  <c r="Q1514" i="3" s="1"/>
  <c r="K1520" i="3" l="1"/>
  <c r="L1520" i="3" s="1"/>
  <c r="Y1519" i="3"/>
  <c r="V1521" i="3"/>
  <c r="AC1519" i="3"/>
  <c r="AI1519" i="3"/>
  <c r="C1514" i="3"/>
  <c r="D1514" i="3" s="1"/>
  <c r="U1514" i="3"/>
  <c r="AG1522" i="3"/>
  <c r="AH1525" i="3"/>
  <c r="U1517" i="3"/>
  <c r="C1517" i="3" s="1"/>
  <c r="D1517" i="3" s="1"/>
  <c r="S1516" i="3"/>
  <c r="T1516" i="3" s="1"/>
  <c r="T1519" i="3"/>
  <c r="N1523" i="3"/>
  <c r="M1520" i="3"/>
  <c r="N1520" i="3" s="1"/>
  <c r="O1520" i="3" s="1"/>
  <c r="A1520" i="3" s="1"/>
  <c r="B1520" i="3" s="1"/>
  <c r="AB1520" i="3"/>
  <c r="AC1520" i="3" s="1"/>
  <c r="W1516" i="3"/>
  <c r="X1516" i="3" s="1"/>
  <c r="Z1516" i="3" s="1"/>
  <c r="X1519" i="3"/>
  <c r="I1521" i="3"/>
  <c r="O1521" i="3" s="1"/>
  <c r="A1521" i="3" s="1"/>
  <c r="B1521" i="3" s="1"/>
  <c r="L1519" i="3"/>
  <c r="E1519" i="3" s="1"/>
  <c r="F1519" i="3" s="1"/>
  <c r="AH1520" i="3"/>
  <c r="AI1520" i="3" s="1"/>
  <c r="Z1517" i="3"/>
  <c r="J1524" i="3"/>
  <c r="K1527" i="3"/>
  <c r="AD1520" i="3"/>
  <c r="AE1520" i="3" s="1"/>
  <c r="AF1520" i="3" s="1"/>
  <c r="AE1523" i="3"/>
  <c r="AL1517" i="3"/>
  <c r="AJ1516" i="3"/>
  <c r="AK1516" i="3" s="1"/>
  <c r="AL1516" i="3" s="1"/>
  <c r="AK1519" i="3"/>
  <c r="R1517" i="3"/>
  <c r="G1517" i="3" s="1"/>
  <c r="H1517" i="3" s="1"/>
  <c r="Q1519" i="3"/>
  <c r="P1516" i="3"/>
  <c r="Q1516" i="3" s="1"/>
  <c r="G1514" i="3"/>
  <c r="H1514" i="3" s="1"/>
  <c r="R1514" i="3"/>
  <c r="AB1525" i="3"/>
  <c r="AA1522" i="3"/>
  <c r="E1520" i="3" l="1"/>
  <c r="F1520" i="3" s="1"/>
  <c r="K1522" i="3"/>
  <c r="L1522" i="3" s="1"/>
  <c r="Y1521" i="3"/>
  <c r="V1523" i="3"/>
  <c r="AI1521" i="3"/>
  <c r="AC1521" i="3"/>
  <c r="X1521" i="3"/>
  <c r="W1518" i="3"/>
  <c r="X1518" i="3" s="1"/>
  <c r="Z1518" i="3" s="1"/>
  <c r="N1525" i="3"/>
  <c r="M1522" i="3"/>
  <c r="N1522" i="3" s="1"/>
  <c r="O1522" i="3" s="1"/>
  <c r="A1522" i="3" s="1"/>
  <c r="B1522" i="3" s="1"/>
  <c r="I1523" i="3"/>
  <c r="K1524" i="3" s="1"/>
  <c r="L1521" i="3"/>
  <c r="E1521" i="3" s="1"/>
  <c r="F1521" i="3" s="1"/>
  <c r="C1516" i="3"/>
  <c r="D1516" i="3" s="1"/>
  <c r="U1516" i="3"/>
  <c r="S1518" i="3"/>
  <c r="T1518" i="3" s="1"/>
  <c r="T1521" i="3"/>
  <c r="U1519" i="3"/>
  <c r="C1519" i="3" s="1"/>
  <c r="D1519" i="3" s="1"/>
  <c r="AG1524" i="3"/>
  <c r="AH1527" i="3"/>
  <c r="AB1522" i="3"/>
  <c r="AC1522" i="3" s="1"/>
  <c r="E1522" i="3"/>
  <c r="F1522" i="3" s="1"/>
  <c r="AH1522" i="3"/>
  <c r="AI1522" i="3" s="1"/>
  <c r="AF1521" i="3"/>
  <c r="Z1519" i="3"/>
  <c r="AA1524" i="3"/>
  <c r="AB1527" i="3"/>
  <c r="R1519" i="3"/>
  <c r="G1519" i="3" s="1"/>
  <c r="H1519" i="3" s="1"/>
  <c r="P1518" i="3"/>
  <c r="Q1518" i="3" s="1"/>
  <c r="Q1521" i="3"/>
  <c r="AJ1518" i="3"/>
  <c r="AK1518" i="3" s="1"/>
  <c r="AL1518" i="3" s="1"/>
  <c r="AL1519" i="3"/>
  <c r="AK1521" i="3"/>
  <c r="R1516" i="3"/>
  <c r="G1516" i="3"/>
  <c r="H1516" i="3" s="1"/>
  <c r="AD1522" i="3"/>
  <c r="AE1522" i="3" s="1"/>
  <c r="AF1522" i="3" s="1"/>
  <c r="AE1525" i="3"/>
  <c r="K1529" i="3"/>
  <c r="J1526" i="3"/>
  <c r="E1524" i="3" l="1"/>
  <c r="F1524" i="3" s="1"/>
  <c r="L1524" i="3"/>
  <c r="AH1524" i="3"/>
  <c r="AI1524" i="3" s="1"/>
  <c r="X1523" i="3"/>
  <c r="Z1523" i="3" s="1"/>
  <c r="W1520" i="3"/>
  <c r="X1520" i="3" s="1"/>
  <c r="Z1520" i="3" s="1"/>
  <c r="Y1523" i="3"/>
  <c r="V1525" i="3"/>
  <c r="AF1525" i="3" s="1"/>
  <c r="AC1523" i="3"/>
  <c r="AI1523" i="3"/>
  <c r="AH1529" i="3"/>
  <c r="AG1526" i="3"/>
  <c r="C1518" i="3"/>
  <c r="D1518" i="3" s="1"/>
  <c r="U1518" i="3"/>
  <c r="I1525" i="3"/>
  <c r="O1525" i="3" s="1"/>
  <c r="A1525" i="3" s="1"/>
  <c r="B1525" i="3" s="1"/>
  <c r="L1523" i="3"/>
  <c r="E1523" i="3" s="1"/>
  <c r="F1523" i="3" s="1"/>
  <c r="T1523" i="3"/>
  <c r="U1521" i="3"/>
  <c r="C1521" i="3" s="1"/>
  <c r="D1521" i="3" s="1"/>
  <c r="S1520" i="3"/>
  <c r="T1520" i="3" s="1"/>
  <c r="N1527" i="3"/>
  <c r="M1524" i="3"/>
  <c r="N1524" i="3" s="1"/>
  <c r="O1524" i="3" s="1"/>
  <c r="A1524" i="3" s="1"/>
  <c r="B1524" i="3" s="1"/>
  <c r="K1526" i="3"/>
  <c r="L1526" i="3" s="1"/>
  <c r="AB1524" i="3"/>
  <c r="AC1524" i="3" s="1"/>
  <c r="O1523" i="3"/>
  <c r="A1523" i="3" s="1"/>
  <c r="B1523" i="3" s="1"/>
  <c r="AF1523" i="3"/>
  <c r="Z1521" i="3"/>
  <c r="K1531" i="3"/>
  <c r="J1528" i="3"/>
  <c r="Q1523" i="3"/>
  <c r="P1520" i="3"/>
  <c r="Q1520" i="3" s="1"/>
  <c r="R1521" i="3"/>
  <c r="G1521" i="3" s="1"/>
  <c r="H1521" i="3" s="1"/>
  <c r="AL1521" i="3"/>
  <c r="AK1523" i="3"/>
  <c r="AJ1520" i="3"/>
  <c r="AK1520" i="3" s="1"/>
  <c r="AL1520" i="3" s="1"/>
  <c r="R1518" i="3"/>
  <c r="G1518" i="3"/>
  <c r="H1518" i="3" s="1"/>
  <c r="AD1524" i="3"/>
  <c r="AE1524" i="3" s="1"/>
  <c r="AF1524" i="3" s="1"/>
  <c r="AE1527" i="3"/>
  <c r="AB1529" i="3"/>
  <c r="AA1526" i="3"/>
  <c r="E1526" i="3" l="1"/>
  <c r="F1526" i="3" s="1"/>
  <c r="AB1526" i="3"/>
  <c r="AC1526" i="3" s="1"/>
  <c r="N1529" i="3"/>
  <c r="M1526" i="3"/>
  <c r="N1526" i="3" s="1"/>
  <c r="O1526" i="3" s="1"/>
  <c r="A1526" i="3" s="1"/>
  <c r="B1526" i="3" s="1"/>
  <c r="C1520" i="3"/>
  <c r="D1520" i="3" s="1"/>
  <c r="U1520" i="3"/>
  <c r="I1527" i="3"/>
  <c r="K1528" i="3" s="1"/>
  <c r="L1525" i="3"/>
  <c r="E1525" i="3" s="1"/>
  <c r="F1525" i="3" s="1"/>
  <c r="X1525" i="3"/>
  <c r="W1522" i="3"/>
  <c r="X1522" i="3" s="1"/>
  <c r="Z1522" i="3" s="1"/>
  <c r="AH1526" i="3"/>
  <c r="AI1526" i="3" s="1"/>
  <c r="T1525" i="3"/>
  <c r="S1522" i="3"/>
  <c r="T1522" i="3" s="1"/>
  <c r="U1523" i="3"/>
  <c r="C1523" i="3" s="1"/>
  <c r="D1523" i="3" s="1"/>
  <c r="AH1531" i="3"/>
  <c r="AG1528" i="3"/>
  <c r="Y1525" i="3"/>
  <c r="V1527" i="3"/>
  <c r="AC1525" i="3"/>
  <c r="AI1525" i="3"/>
  <c r="Z1525" i="3"/>
  <c r="R1520" i="3"/>
  <c r="G1520" i="3"/>
  <c r="H1520" i="3" s="1"/>
  <c r="J1530" i="3"/>
  <c r="K1533" i="3"/>
  <c r="AE1529" i="3"/>
  <c r="AD1526" i="3"/>
  <c r="AE1526" i="3" s="1"/>
  <c r="AF1526" i="3" s="1"/>
  <c r="AJ1522" i="3"/>
  <c r="AK1522" i="3" s="1"/>
  <c r="AL1522" i="3" s="1"/>
  <c r="AL1523" i="3"/>
  <c r="AK1525" i="3"/>
  <c r="AA1528" i="3"/>
  <c r="AB1528" i="3" s="1"/>
  <c r="AC1528" i="3" s="1"/>
  <c r="AB1531" i="3"/>
  <c r="R1523" i="3"/>
  <c r="G1523" i="3" s="1"/>
  <c r="H1523" i="3" s="1"/>
  <c r="Q1525" i="3"/>
  <c r="P1522" i="3"/>
  <c r="Q1522" i="3" s="1"/>
  <c r="L1528" i="3" l="1"/>
  <c r="E1528" i="3"/>
  <c r="F1528" i="3" s="1"/>
  <c r="I1529" i="3"/>
  <c r="L1527" i="3"/>
  <c r="E1527" i="3" s="1"/>
  <c r="F1527" i="3" s="1"/>
  <c r="Y1527" i="3"/>
  <c r="V1529" i="3"/>
  <c r="AF1529" i="3" s="1"/>
  <c r="AI1527" i="3"/>
  <c r="AC1527" i="3"/>
  <c r="AH1533" i="3"/>
  <c r="AG1530" i="3"/>
  <c r="U1525" i="3"/>
  <c r="C1525" i="3" s="1"/>
  <c r="D1525" i="3" s="1"/>
  <c r="S1524" i="3"/>
  <c r="T1524" i="3" s="1"/>
  <c r="T1527" i="3"/>
  <c r="W1524" i="3"/>
  <c r="X1524" i="3" s="1"/>
  <c r="Z1524" i="3" s="1"/>
  <c r="X1527" i="3"/>
  <c r="Z1527" i="3" s="1"/>
  <c r="C1522" i="3"/>
  <c r="D1522" i="3" s="1"/>
  <c r="U1522" i="3"/>
  <c r="M1528" i="3"/>
  <c r="N1528" i="3" s="1"/>
  <c r="O1528" i="3" s="1"/>
  <c r="A1528" i="3" s="1"/>
  <c r="B1528" i="3" s="1"/>
  <c r="N1531" i="3"/>
  <c r="O1529" i="3"/>
  <c r="A1529" i="3" s="1"/>
  <c r="B1529" i="3" s="1"/>
  <c r="O1527" i="3"/>
  <c r="A1527" i="3" s="1"/>
  <c r="B1527" i="3" s="1"/>
  <c r="AF1527" i="3"/>
  <c r="K1530" i="3"/>
  <c r="E1530" i="3" s="1"/>
  <c r="F1530" i="3" s="1"/>
  <c r="AH1528" i="3"/>
  <c r="AI1528" i="3" s="1"/>
  <c r="Q1527" i="3"/>
  <c r="P1524" i="3"/>
  <c r="Q1524" i="3" s="1"/>
  <c r="R1525" i="3"/>
  <c r="G1525" i="3" s="1"/>
  <c r="H1525" i="3" s="1"/>
  <c r="J1532" i="3"/>
  <c r="K1535" i="3"/>
  <c r="G1522" i="3"/>
  <c r="H1522" i="3" s="1"/>
  <c r="R1522" i="3"/>
  <c r="AB1533" i="3"/>
  <c r="AA1530" i="3"/>
  <c r="AE1531" i="3"/>
  <c r="AD1528" i="3"/>
  <c r="AE1528" i="3" s="1"/>
  <c r="AF1528" i="3" s="1"/>
  <c r="AK1527" i="3"/>
  <c r="AJ1524" i="3"/>
  <c r="AK1524" i="3" s="1"/>
  <c r="AL1524" i="3" s="1"/>
  <c r="AL1525" i="3"/>
  <c r="AH1530" i="3" l="1"/>
  <c r="AI1530" i="3" s="1"/>
  <c r="AB1530" i="3"/>
  <c r="AC1530" i="3" s="1"/>
  <c r="N1533" i="3"/>
  <c r="M1530" i="3"/>
  <c r="N1530" i="3" s="1"/>
  <c r="O1530" i="3" s="1"/>
  <c r="A1530" i="3" s="1"/>
  <c r="B1530" i="3" s="1"/>
  <c r="W1526" i="3"/>
  <c r="X1526" i="3" s="1"/>
  <c r="Z1526" i="3" s="1"/>
  <c r="X1529" i="3"/>
  <c r="Z1529" i="3" s="1"/>
  <c r="S1526" i="3"/>
  <c r="T1526" i="3" s="1"/>
  <c r="T1529" i="3"/>
  <c r="U1527" i="3"/>
  <c r="C1527" i="3" s="1"/>
  <c r="D1527" i="3" s="1"/>
  <c r="AG1532" i="3"/>
  <c r="AH1535" i="3"/>
  <c r="I1531" i="3"/>
  <c r="O1531" i="3" s="1"/>
  <c r="A1531" i="3" s="1"/>
  <c r="B1531" i="3" s="1"/>
  <c r="L1529" i="3"/>
  <c r="E1529" i="3" s="1"/>
  <c r="F1529" i="3" s="1"/>
  <c r="L1530" i="3"/>
  <c r="U1524" i="3"/>
  <c r="C1524" i="3"/>
  <c r="D1524" i="3" s="1"/>
  <c r="V1531" i="3"/>
  <c r="AF1531" i="3" s="1"/>
  <c r="Y1529" i="3"/>
  <c r="AC1529" i="3"/>
  <c r="AI1529" i="3"/>
  <c r="AK1529" i="3"/>
  <c r="AL1527" i="3"/>
  <c r="AJ1526" i="3"/>
  <c r="AK1526" i="3" s="1"/>
  <c r="AL1526" i="3" s="1"/>
  <c r="AE1533" i="3"/>
  <c r="AD1530" i="3"/>
  <c r="AE1530" i="3" s="1"/>
  <c r="AF1530" i="3" s="1"/>
  <c r="AB1535" i="3"/>
  <c r="AA1532" i="3"/>
  <c r="J1534" i="3"/>
  <c r="K1537" i="3"/>
  <c r="R1527" i="3"/>
  <c r="G1527" i="3" s="1"/>
  <c r="H1527" i="3" s="1"/>
  <c r="Q1529" i="3"/>
  <c r="P1526" i="3"/>
  <c r="Q1526" i="3" s="1"/>
  <c r="R1524" i="3"/>
  <c r="G1524" i="3"/>
  <c r="H1524" i="3" s="1"/>
  <c r="K1532" i="3" l="1"/>
  <c r="AB1532" i="3"/>
  <c r="AC1532" i="3" s="1"/>
  <c r="U1526" i="3"/>
  <c r="C1526" i="3"/>
  <c r="D1526" i="3" s="1"/>
  <c r="U1529" i="3"/>
  <c r="C1529" i="3" s="1"/>
  <c r="D1529" i="3" s="1"/>
  <c r="S1528" i="3"/>
  <c r="T1528" i="3" s="1"/>
  <c r="T1531" i="3"/>
  <c r="I1533" i="3"/>
  <c r="K1534" i="3" s="1"/>
  <c r="L1534" i="3" s="1"/>
  <c r="L1531" i="3"/>
  <c r="E1531" i="3" s="1"/>
  <c r="F1531" i="3" s="1"/>
  <c r="V1533" i="3"/>
  <c r="Y1531" i="3"/>
  <c r="AI1531" i="3"/>
  <c r="AC1531" i="3"/>
  <c r="X1531" i="3"/>
  <c r="W1528" i="3"/>
  <c r="X1528" i="3" s="1"/>
  <c r="Z1528" i="3" s="1"/>
  <c r="M1532" i="3"/>
  <c r="N1532" i="3" s="1"/>
  <c r="O1532" i="3" s="1"/>
  <c r="A1532" i="3" s="1"/>
  <c r="B1532" i="3" s="1"/>
  <c r="N1535" i="3"/>
  <c r="AH1532" i="3"/>
  <c r="AI1532" i="3" s="1"/>
  <c r="AH1537" i="3"/>
  <c r="AG1534" i="3"/>
  <c r="AH1534" i="3" s="1"/>
  <c r="AI1534" i="3" s="1"/>
  <c r="AK1531" i="3"/>
  <c r="AL1529" i="3"/>
  <c r="AJ1528" i="3"/>
  <c r="AK1528" i="3" s="1"/>
  <c r="AL1528" i="3" s="1"/>
  <c r="G1526" i="3"/>
  <c r="H1526" i="3" s="1"/>
  <c r="R1526" i="3"/>
  <c r="J1536" i="3"/>
  <c r="K1539" i="3"/>
  <c r="AB1537" i="3"/>
  <c r="AA1534" i="3"/>
  <c r="P1528" i="3"/>
  <c r="Q1528" i="3" s="1"/>
  <c r="Q1531" i="3"/>
  <c r="R1529" i="3"/>
  <c r="G1529" i="3" s="1"/>
  <c r="H1529" i="3" s="1"/>
  <c r="AE1535" i="3"/>
  <c r="AF1533" i="3"/>
  <c r="AD1532" i="3"/>
  <c r="AE1532" i="3" s="1"/>
  <c r="AF1532" i="3" s="1"/>
  <c r="AB1534" i="3" l="1"/>
  <c r="AC1534" i="3" s="1"/>
  <c r="E1532" i="3"/>
  <c r="F1532" i="3" s="1"/>
  <c r="L1532" i="3"/>
  <c r="I1535" i="3"/>
  <c r="K1536" i="3" s="1"/>
  <c r="L1533" i="3"/>
  <c r="E1533" i="3" s="1"/>
  <c r="F1533" i="3" s="1"/>
  <c r="M1534" i="3"/>
  <c r="N1534" i="3" s="1"/>
  <c r="O1534" i="3" s="1"/>
  <c r="A1534" i="3" s="1"/>
  <c r="B1534" i="3" s="1"/>
  <c r="N1537" i="3"/>
  <c r="X1533" i="3"/>
  <c r="Z1533" i="3" s="1"/>
  <c r="W1530" i="3"/>
  <c r="X1530" i="3" s="1"/>
  <c r="Z1530" i="3" s="1"/>
  <c r="S1530" i="3"/>
  <c r="T1530" i="3" s="1"/>
  <c r="T1533" i="3"/>
  <c r="U1531" i="3"/>
  <c r="C1531" i="3" s="1"/>
  <c r="D1531" i="3" s="1"/>
  <c r="AG1536" i="3"/>
  <c r="AH1539" i="3"/>
  <c r="V1535" i="3"/>
  <c r="Y1533" i="3"/>
  <c r="AC1533" i="3"/>
  <c r="AI1533" i="3"/>
  <c r="C1528" i="3"/>
  <c r="D1528" i="3" s="1"/>
  <c r="U1528" i="3"/>
  <c r="E1534" i="3"/>
  <c r="F1534" i="3" s="1"/>
  <c r="O1533" i="3"/>
  <c r="A1533" i="3" s="1"/>
  <c r="B1533" i="3" s="1"/>
  <c r="Z1531" i="3"/>
  <c r="AL1531" i="3"/>
  <c r="AK1533" i="3"/>
  <c r="AJ1530" i="3"/>
  <c r="AK1530" i="3" s="1"/>
  <c r="AL1530" i="3" s="1"/>
  <c r="G1528" i="3"/>
  <c r="H1528" i="3" s="1"/>
  <c r="R1528" i="3"/>
  <c r="AB1539" i="3"/>
  <c r="AA1536" i="3"/>
  <c r="AF1535" i="3"/>
  <c r="AD1534" i="3"/>
  <c r="AE1534" i="3" s="1"/>
  <c r="AF1534" i="3" s="1"/>
  <c r="AE1537" i="3"/>
  <c r="Q1533" i="3"/>
  <c r="P1530" i="3"/>
  <c r="Q1530" i="3" s="1"/>
  <c r="R1531" i="3"/>
  <c r="G1531" i="3" s="1"/>
  <c r="H1531" i="3" s="1"/>
  <c r="J1538" i="3"/>
  <c r="K1541" i="3"/>
  <c r="L1536" i="3" l="1"/>
  <c r="E1536" i="3"/>
  <c r="F1536" i="3" s="1"/>
  <c r="O1535" i="3"/>
  <c r="A1535" i="3" s="1"/>
  <c r="B1535" i="3" s="1"/>
  <c r="AB1536" i="3"/>
  <c r="AC1536" i="3" s="1"/>
  <c r="V1537" i="3"/>
  <c r="Y1535" i="3"/>
  <c r="AC1535" i="3"/>
  <c r="AI1535" i="3"/>
  <c r="U1530" i="3"/>
  <c r="C1530" i="3"/>
  <c r="D1530" i="3" s="1"/>
  <c r="AH1541" i="3"/>
  <c r="AG1538" i="3"/>
  <c r="AH1538" i="3" s="1"/>
  <c r="AI1538" i="3" s="1"/>
  <c r="T1535" i="3"/>
  <c r="U1533" i="3"/>
  <c r="C1533" i="3" s="1"/>
  <c r="D1533" i="3" s="1"/>
  <c r="S1532" i="3"/>
  <c r="T1532" i="3" s="1"/>
  <c r="M1536" i="3"/>
  <c r="N1536" i="3" s="1"/>
  <c r="O1536" i="3" s="1"/>
  <c r="A1536" i="3" s="1"/>
  <c r="B1536" i="3" s="1"/>
  <c r="N1539" i="3"/>
  <c r="I1537" i="3"/>
  <c r="O1537" i="3" s="1"/>
  <c r="A1537" i="3" s="1"/>
  <c r="B1537" i="3" s="1"/>
  <c r="L1535" i="3"/>
  <c r="E1535" i="3" s="1"/>
  <c r="F1535" i="3" s="1"/>
  <c r="AH1536" i="3"/>
  <c r="AI1536" i="3" s="1"/>
  <c r="W1532" i="3"/>
  <c r="X1532" i="3" s="1"/>
  <c r="Z1532" i="3" s="1"/>
  <c r="X1535" i="3"/>
  <c r="AE1539" i="3"/>
  <c r="AD1536" i="3"/>
  <c r="AE1536" i="3" s="1"/>
  <c r="AF1536" i="3" s="1"/>
  <c r="AF1537" i="3"/>
  <c r="AA1538" i="3"/>
  <c r="AB1538" i="3" s="1"/>
  <c r="AC1538" i="3" s="1"/>
  <c r="AB1541" i="3"/>
  <c r="G1530" i="3"/>
  <c r="H1530" i="3" s="1"/>
  <c r="R1530" i="3"/>
  <c r="R1533" i="3"/>
  <c r="G1533" i="3" s="1"/>
  <c r="H1533" i="3" s="1"/>
  <c r="P1532" i="3"/>
  <c r="Q1532" i="3" s="1"/>
  <c r="Q1535" i="3"/>
  <c r="AJ1532" i="3"/>
  <c r="AK1532" i="3" s="1"/>
  <c r="AL1532" i="3" s="1"/>
  <c r="AL1533" i="3"/>
  <c r="AK1535" i="3"/>
  <c r="K1543" i="3"/>
  <c r="J1540" i="3"/>
  <c r="K1538" i="3" l="1"/>
  <c r="W1534" i="3"/>
  <c r="X1534" i="3" s="1"/>
  <c r="Z1534" i="3" s="1"/>
  <c r="X1537" i="3"/>
  <c r="T1537" i="3"/>
  <c r="U1535" i="3"/>
  <c r="C1535" i="3" s="1"/>
  <c r="D1535" i="3" s="1"/>
  <c r="S1534" i="3"/>
  <c r="T1534" i="3" s="1"/>
  <c r="N1541" i="3"/>
  <c r="M1538" i="3"/>
  <c r="N1538" i="3" s="1"/>
  <c r="O1538" i="3" s="1"/>
  <c r="A1538" i="3" s="1"/>
  <c r="B1538" i="3" s="1"/>
  <c r="I1539" i="3"/>
  <c r="L1537" i="3"/>
  <c r="E1537" i="3" s="1"/>
  <c r="F1537" i="3" s="1"/>
  <c r="U1532" i="3"/>
  <c r="C1532" i="3"/>
  <c r="D1532" i="3" s="1"/>
  <c r="AG1540" i="3"/>
  <c r="AH1543" i="3"/>
  <c r="V1539" i="3"/>
  <c r="AF1539" i="3" s="1"/>
  <c r="Y1537" i="3"/>
  <c r="AC1537" i="3"/>
  <c r="AI1537" i="3"/>
  <c r="Z1535" i="3"/>
  <c r="K1545" i="3"/>
  <c r="J1542" i="3"/>
  <c r="AK1537" i="3"/>
  <c r="AL1535" i="3"/>
  <c r="AJ1534" i="3"/>
  <c r="AK1534" i="3" s="1"/>
  <c r="AL1534" i="3" s="1"/>
  <c r="R1532" i="3"/>
  <c r="G1532" i="3"/>
  <c r="H1532" i="3" s="1"/>
  <c r="AE1541" i="3"/>
  <c r="AD1538" i="3"/>
  <c r="AE1538" i="3" s="1"/>
  <c r="AF1538" i="3" s="1"/>
  <c r="AA1540" i="3"/>
  <c r="AB1543" i="3"/>
  <c r="P1534" i="3"/>
  <c r="Q1534" i="3" s="1"/>
  <c r="R1535" i="3"/>
  <c r="G1535" i="3" s="1"/>
  <c r="H1535" i="3" s="1"/>
  <c r="Q1537" i="3"/>
  <c r="AB1540" i="3" l="1"/>
  <c r="AC1540" i="3" s="1"/>
  <c r="AH1540" i="3"/>
  <c r="AI1540" i="3" s="1"/>
  <c r="L1538" i="3"/>
  <c r="E1538" i="3"/>
  <c r="F1538" i="3" s="1"/>
  <c r="I1541" i="3"/>
  <c r="O1541" i="3" s="1"/>
  <c r="A1541" i="3" s="1"/>
  <c r="B1541" i="3" s="1"/>
  <c r="L1539" i="3"/>
  <c r="E1539" i="3" s="1"/>
  <c r="F1539" i="3" s="1"/>
  <c r="C1534" i="3"/>
  <c r="D1534" i="3" s="1"/>
  <c r="U1534" i="3"/>
  <c r="N1543" i="3"/>
  <c r="M1540" i="3"/>
  <c r="N1540" i="3" s="1"/>
  <c r="O1540" i="3" s="1"/>
  <c r="A1540" i="3" s="1"/>
  <c r="B1540" i="3" s="1"/>
  <c r="W1536" i="3"/>
  <c r="X1536" i="3" s="1"/>
  <c r="Z1536" i="3" s="1"/>
  <c r="X1539" i="3"/>
  <c r="AH1545" i="3"/>
  <c r="AG1542" i="3"/>
  <c r="U1537" i="3"/>
  <c r="C1537" i="3" s="1"/>
  <c r="D1537" i="3" s="1"/>
  <c r="S1536" i="3"/>
  <c r="T1536" i="3" s="1"/>
  <c r="T1539" i="3"/>
  <c r="K1540" i="3"/>
  <c r="Z1537" i="3"/>
  <c r="Y1539" i="3"/>
  <c r="V1541" i="3"/>
  <c r="AC1539" i="3"/>
  <c r="AI1539" i="3"/>
  <c r="Z1539" i="3"/>
  <c r="O1539" i="3"/>
  <c r="A1539" i="3" s="1"/>
  <c r="B1539" i="3" s="1"/>
  <c r="AD1540" i="3"/>
  <c r="AE1540" i="3" s="1"/>
  <c r="AF1540" i="3" s="1"/>
  <c r="AE1543" i="3"/>
  <c r="AF1541" i="3"/>
  <c r="R1537" i="3"/>
  <c r="G1537" i="3" s="1"/>
  <c r="H1537" i="3" s="1"/>
  <c r="P1536" i="3"/>
  <c r="Q1536" i="3" s="1"/>
  <c r="Q1539" i="3"/>
  <c r="AB1545" i="3"/>
  <c r="AA1542" i="3"/>
  <c r="J1544" i="3"/>
  <c r="K1547" i="3"/>
  <c r="G1534" i="3"/>
  <c r="H1534" i="3" s="1"/>
  <c r="R1534" i="3"/>
  <c r="AL1537" i="3"/>
  <c r="AK1539" i="3"/>
  <c r="AJ1536" i="3"/>
  <c r="AK1536" i="3" s="1"/>
  <c r="AL1536" i="3" s="1"/>
  <c r="AB1542" i="3" l="1"/>
  <c r="AC1542" i="3" s="1"/>
  <c r="K1542" i="3"/>
  <c r="U1536" i="3"/>
  <c r="C1536" i="3"/>
  <c r="D1536" i="3" s="1"/>
  <c r="V1543" i="3"/>
  <c r="Y1541" i="3"/>
  <c r="AC1541" i="3"/>
  <c r="AI1541" i="3"/>
  <c r="U1539" i="3"/>
  <c r="C1539" i="3" s="1"/>
  <c r="D1539" i="3" s="1"/>
  <c r="S1538" i="3"/>
  <c r="T1538" i="3" s="1"/>
  <c r="T1541" i="3"/>
  <c r="AG1544" i="3"/>
  <c r="AH1547" i="3"/>
  <c r="E1540" i="3"/>
  <c r="F1540" i="3" s="1"/>
  <c r="L1540" i="3"/>
  <c r="X1541" i="3"/>
  <c r="Z1541" i="3" s="1"/>
  <c r="W1538" i="3"/>
  <c r="X1538" i="3" s="1"/>
  <c r="Z1538" i="3" s="1"/>
  <c r="M1542" i="3"/>
  <c r="N1542" i="3" s="1"/>
  <c r="O1542" i="3" s="1"/>
  <c r="A1542" i="3" s="1"/>
  <c r="B1542" i="3" s="1"/>
  <c r="N1545" i="3"/>
  <c r="I1543" i="3"/>
  <c r="L1541" i="3"/>
  <c r="E1541" i="3" s="1"/>
  <c r="F1541" i="3" s="1"/>
  <c r="AH1542" i="3"/>
  <c r="AI1542" i="3" s="1"/>
  <c r="AK1541" i="3"/>
  <c r="AL1539" i="3"/>
  <c r="AJ1538" i="3"/>
  <c r="AK1538" i="3" s="1"/>
  <c r="AL1538" i="3" s="1"/>
  <c r="R1539" i="3"/>
  <c r="G1539" i="3" s="1"/>
  <c r="H1539" i="3" s="1"/>
  <c r="Q1541" i="3"/>
  <c r="P1538" i="3"/>
  <c r="Q1538" i="3" s="1"/>
  <c r="AE1545" i="3"/>
  <c r="AF1543" i="3"/>
  <c r="AD1542" i="3"/>
  <c r="AE1542" i="3" s="1"/>
  <c r="AF1542" i="3" s="1"/>
  <c r="AB1547" i="3"/>
  <c r="AA1544" i="3"/>
  <c r="AB1544" i="3" s="1"/>
  <c r="AC1544" i="3" s="1"/>
  <c r="K1549" i="3"/>
  <c r="J1546" i="3"/>
  <c r="R1536" i="3"/>
  <c r="G1536" i="3"/>
  <c r="H1536" i="3" s="1"/>
  <c r="AH1544" i="3" l="1"/>
  <c r="AI1544" i="3" s="1"/>
  <c r="E1542" i="3"/>
  <c r="F1542" i="3" s="1"/>
  <c r="L1542" i="3"/>
  <c r="I1545" i="3"/>
  <c r="O1545" i="3" s="1"/>
  <c r="A1545" i="3" s="1"/>
  <c r="B1545" i="3" s="1"/>
  <c r="L1543" i="3"/>
  <c r="E1543" i="3" s="1"/>
  <c r="F1543" i="3" s="1"/>
  <c r="C1538" i="3"/>
  <c r="D1538" i="3" s="1"/>
  <c r="U1538" i="3"/>
  <c r="M1544" i="3"/>
  <c r="N1544" i="3" s="1"/>
  <c r="O1544" i="3" s="1"/>
  <c r="A1544" i="3" s="1"/>
  <c r="B1544" i="3" s="1"/>
  <c r="N1547" i="3"/>
  <c r="V1545" i="3"/>
  <c r="Y1543" i="3"/>
  <c r="AC1543" i="3"/>
  <c r="AI1543" i="3"/>
  <c r="K1544" i="3"/>
  <c r="U1541" i="3"/>
  <c r="C1541" i="3" s="1"/>
  <c r="D1541" i="3" s="1"/>
  <c r="T1543" i="3"/>
  <c r="S1540" i="3"/>
  <c r="T1540" i="3" s="1"/>
  <c r="X1543" i="3"/>
  <c r="Z1543" i="3" s="1"/>
  <c r="W1540" i="3"/>
  <c r="X1540" i="3" s="1"/>
  <c r="Z1540" i="3" s="1"/>
  <c r="AG1546" i="3"/>
  <c r="AH1546" i="3" s="1"/>
  <c r="AI1546" i="3" s="1"/>
  <c r="AH1549" i="3"/>
  <c r="O1543" i="3"/>
  <c r="A1543" i="3" s="1"/>
  <c r="B1543" i="3" s="1"/>
  <c r="AE1547" i="3"/>
  <c r="AD1544" i="3"/>
  <c r="AE1544" i="3" s="1"/>
  <c r="AF1544" i="3" s="1"/>
  <c r="AK1543" i="3"/>
  <c r="AL1541" i="3"/>
  <c r="AJ1540" i="3"/>
  <c r="AK1540" i="3" s="1"/>
  <c r="AL1540" i="3" s="1"/>
  <c r="AB1549" i="3"/>
  <c r="AA1546" i="3"/>
  <c r="AB1546" i="3" s="1"/>
  <c r="AC1546" i="3" s="1"/>
  <c r="R1541" i="3"/>
  <c r="G1541" i="3" s="1"/>
  <c r="H1541" i="3" s="1"/>
  <c r="Q1543" i="3"/>
  <c r="P1540" i="3"/>
  <c r="Q1540" i="3" s="1"/>
  <c r="J1548" i="3"/>
  <c r="K1551" i="3"/>
  <c r="G1538" i="3"/>
  <c r="H1538" i="3" s="1"/>
  <c r="R1538" i="3"/>
  <c r="K1546" i="3" l="1"/>
  <c r="L1546" i="3" s="1"/>
  <c r="S1542" i="3"/>
  <c r="T1542" i="3" s="1"/>
  <c r="T1545" i="3"/>
  <c r="U1543" i="3"/>
  <c r="C1543" i="3" s="1"/>
  <c r="D1543" i="3" s="1"/>
  <c r="AH1551" i="3"/>
  <c r="AG1548" i="3"/>
  <c r="C1540" i="3"/>
  <c r="D1540" i="3" s="1"/>
  <c r="U1540" i="3"/>
  <c r="V1547" i="3"/>
  <c r="AF1547" i="3" s="1"/>
  <c r="Y1545" i="3"/>
  <c r="AC1545" i="3"/>
  <c r="AI1545" i="3"/>
  <c r="W1542" i="3"/>
  <c r="X1542" i="3" s="1"/>
  <c r="Z1542" i="3" s="1"/>
  <c r="X1545" i="3"/>
  <c r="Z1545" i="3" s="1"/>
  <c r="L1544" i="3"/>
  <c r="E1544" i="3"/>
  <c r="F1544" i="3" s="1"/>
  <c r="I1547" i="3"/>
  <c r="O1547" i="3" s="1"/>
  <c r="A1547" i="3" s="1"/>
  <c r="B1547" i="3" s="1"/>
  <c r="L1545" i="3"/>
  <c r="E1545" i="3" s="1"/>
  <c r="F1545" i="3" s="1"/>
  <c r="E1546" i="3"/>
  <c r="F1546" i="3" s="1"/>
  <c r="AF1545" i="3"/>
  <c r="M1546" i="3"/>
  <c r="N1546" i="3" s="1"/>
  <c r="O1546" i="3" s="1"/>
  <c r="A1546" i="3" s="1"/>
  <c r="B1546" i="3" s="1"/>
  <c r="N1549" i="3"/>
  <c r="R1543" i="3"/>
  <c r="G1543" i="3" s="1"/>
  <c r="H1543" i="3" s="1"/>
  <c r="Q1545" i="3"/>
  <c r="P1542" i="3"/>
  <c r="Q1542" i="3" s="1"/>
  <c r="AE1549" i="3"/>
  <c r="AD1546" i="3"/>
  <c r="AE1546" i="3" s="1"/>
  <c r="AF1546" i="3" s="1"/>
  <c r="R1540" i="3"/>
  <c r="G1540" i="3"/>
  <c r="H1540" i="3" s="1"/>
  <c r="AB1551" i="3"/>
  <c r="AA1548" i="3"/>
  <c r="AB1548" i="3" s="1"/>
  <c r="AC1548" i="3" s="1"/>
  <c r="K1553" i="3"/>
  <c r="J1550" i="3"/>
  <c r="AJ1542" i="3"/>
  <c r="AK1542" i="3" s="1"/>
  <c r="AL1542" i="3" s="1"/>
  <c r="AK1545" i="3"/>
  <c r="AL1543" i="3"/>
  <c r="AH1548" i="3" l="1"/>
  <c r="AI1548" i="3" s="1"/>
  <c r="I1549" i="3"/>
  <c r="L1547" i="3"/>
  <c r="E1547" i="3" s="1"/>
  <c r="F1547" i="3" s="1"/>
  <c r="Y1547" i="3"/>
  <c r="V1549" i="3"/>
  <c r="AI1547" i="3"/>
  <c r="AC1547" i="3"/>
  <c r="C1542" i="3"/>
  <c r="D1542" i="3" s="1"/>
  <c r="U1542" i="3"/>
  <c r="K1550" i="3"/>
  <c r="E1550" i="3" s="1"/>
  <c r="F1550" i="3" s="1"/>
  <c r="K1548" i="3"/>
  <c r="U1545" i="3"/>
  <c r="C1545" i="3" s="1"/>
  <c r="D1545" i="3" s="1"/>
  <c r="S1544" i="3"/>
  <c r="T1544" i="3" s="1"/>
  <c r="T1547" i="3"/>
  <c r="X1547" i="3"/>
  <c r="Z1547" i="3" s="1"/>
  <c r="W1544" i="3"/>
  <c r="X1544" i="3" s="1"/>
  <c r="Z1544" i="3" s="1"/>
  <c r="O1549" i="3"/>
  <c r="A1549" i="3" s="1"/>
  <c r="B1549" i="3" s="1"/>
  <c r="N1551" i="3"/>
  <c r="M1548" i="3"/>
  <c r="N1548" i="3" s="1"/>
  <c r="O1548" i="3" s="1"/>
  <c r="A1548" i="3" s="1"/>
  <c r="B1548" i="3" s="1"/>
  <c r="AG1550" i="3"/>
  <c r="AH1550" i="3" s="1"/>
  <c r="AI1550" i="3" s="1"/>
  <c r="AH1553" i="3"/>
  <c r="K1555" i="3"/>
  <c r="J1552" i="3"/>
  <c r="AA1550" i="3"/>
  <c r="AB1550" i="3" s="1"/>
  <c r="AC1550" i="3" s="1"/>
  <c r="AB1553" i="3"/>
  <c r="G1542" i="3"/>
  <c r="H1542" i="3" s="1"/>
  <c r="R1542" i="3"/>
  <c r="AD1548" i="3"/>
  <c r="AE1548" i="3" s="1"/>
  <c r="AF1548" i="3" s="1"/>
  <c r="AF1549" i="3"/>
  <c r="AE1551" i="3"/>
  <c r="AL1545" i="3"/>
  <c r="AJ1544" i="3"/>
  <c r="AK1544" i="3" s="1"/>
  <c r="AL1544" i="3" s="1"/>
  <c r="AK1547" i="3"/>
  <c r="R1545" i="3"/>
  <c r="G1545" i="3" s="1"/>
  <c r="H1545" i="3" s="1"/>
  <c r="Q1547" i="3"/>
  <c r="P1544" i="3"/>
  <c r="Q1544" i="3" s="1"/>
  <c r="AG1552" i="3" l="1"/>
  <c r="AH1555" i="3"/>
  <c r="T1549" i="3"/>
  <c r="S1546" i="3"/>
  <c r="T1546" i="3" s="1"/>
  <c r="U1547" i="3"/>
  <c r="C1547" i="3" s="1"/>
  <c r="D1547" i="3" s="1"/>
  <c r="L1548" i="3"/>
  <c r="E1548" i="3"/>
  <c r="F1548" i="3" s="1"/>
  <c r="C1544" i="3"/>
  <c r="D1544" i="3" s="1"/>
  <c r="U1544" i="3"/>
  <c r="I1551" i="3"/>
  <c r="K1552" i="3" s="1"/>
  <c r="L1552" i="3" s="1"/>
  <c r="L1549" i="3"/>
  <c r="E1549" i="3" s="1"/>
  <c r="F1549" i="3" s="1"/>
  <c r="L1550" i="3"/>
  <c r="N1553" i="3"/>
  <c r="M1550" i="3"/>
  <c r="N1550" i="3" s="1"/>
  <c r="O1550" i="3" s="1"/>
  <c r="A1550" i="3" s="1"/>
  <c r="B1550" i="3" s="1"/>
  <c r="X1549" i="3"/>
  <c r="W1546" i="3"/>
  <c r="X1546" i="3" s="1"/>
  <c r="Z1546" i="3" s="1"/>
  <c r="V1551" i="3"/>
  <c r="AF1551" i="3" s="1"/>
  <c r="Y1549" i="3"/>
  <c r="AC1549" i="3"/>
  <c r="AI1549" i="3"/>
  <c r="J1554" i="3"/>
  <c r="K1557" i="3"/>
  <c r="AB1555" i="3"/>
  <c r="AA1552" i="3"/>
  <c r="P1546" i="3"/>
  <c r="Q1546" i="3" s="1"/>
  <c r="R1547" i="3"/>
  <c r="G1547" i="3" s="1"/>
  <c r="H1547" i="3" s="1"/>
  <c r="Q1549" i="3"/>
  <c r="G1544" i="3"/>
  <c r="H1544" i="3" s="1"/>
  <c r="R1544" i="3"/>
  <c r="AJ1546" i="3"/>
  <c r="AK1546" i="3" s="1"/>
  <c r="AL1546" i="3" s="1"/>
  <c r="AL1547" i="3"/>
  <c r="AK1549" i="3"/>
  <c r="AD1550" i="3"/>
  <c r="AE1550" i="3" s="1"/>
  <c r="AF1550" i="3" s="1"/>
  <c r="AE1553" i="3"/>
  <c r="AB1552" i="3" l="1"/>
  <c r="AC1552" i="3" s="1"/>
  <c r="X1551" i="3"/>
  <c r="W1548" i="3"/>
  <c r="X1548" i="3" s="1"/>
  <c r="Z1548" i="3" s="1"/>
  <c r="M1552" i="3"/>
  <c r="N1552" i="3" s="1"/>
  <c r="O1552" i="3" s="1"/>
  <c r="A1552" i="3" s="1"/>
  <c r="B1552" i="3" s="1"/>
  <c r="N1555" i="3"/>
  <c r="I1553" i="3"/>
  <c r="O1553" i="3" s="1"/>
  <c r="A1553" i="3" s="1"/>
  <c r="B1553" i="3" s="1"/>
  <c r="L1551" i="3"/>
  <c r="E1551" i="3" s="1"/>
  <c r="F1551" i="3" s="1"/>
  <c r="AH1557" i="3"/>
  <c r="AG1554" i="3"/>
  <c r="Y1551" i="3"/>
  <c r="V1553" i="3"/>
  <c r="AI1551" i="3"/>
  <c r="AC1551" i="3"/>
  <c r="Z1551" i="3"/>
  <c r="U1549" i="3"/>
  <c r="C1549" i="3" s="1"/>
  <c r="D1549" i="3" s="1"/>
  <c r="T1551" i="3"/>
  <c r="S1548" i="3"/>
  <c r="T1548" i="3" s="1"/>
  <c r="C1546" i="3"/>
  <c r="D1546" i="3" s="1"/>
  <c r="U1546" i="3"/>
  <c r="E1552" i="3"/>
  <c r="F1552" i="3" s="1"/>
  <c r="Z1549" i="3"/>
  <c r="O1551" i="3"/>
  <c r="A1551" i="3" s="1"/>
  <c r="B1551" i="3" s="1"/>
  <c r="AH1552" i="3"/>
  <c r="AI1552" i="3" s="1"/>
  <c r="AB1557" i="3"/>
  <c r="AA1554" i="3"/>
  <c r="AD1552" i="3"/>
  <c r="AE1552" i="3" s="1"/>
  <c r="AF1552" i="3" s="1"/>
  <c r="AF1553" i="3"/>
  <c r="AE1555" i="3"/>
  <c r="K1559" i="3"/>
  <c r="J1556" i="3"/>
  <c r="G1546" i="3"/>
  <c r="H1546" i="3" s="1"/>
  <c r="R1546" i="3"/>
  <c r="R1549" i="3"/>
  <c r="G1549" i="3" s="1"/>
  <c r="H1549" i="3" s="1"/>
  <c r="Q1551" i="3"/>
  <c r="P1548" i="3"/>
  <c r="Q1548" i="3" s="1"/>
  <c r="AK1551" i="3"/>
  <c r="AJ1548" i="3"/>
  <c r="AK1548" i="3" s="1"/>
  <c r="AL1548" i="3" s="1"/>
  <c r="AL1549" i="3"/>
  <c r="AB1554" i="3" l="1"/>
  <c r="AC1554" i="3" s="1"/>
  <c r="AH1554" i="3"/>
  <c r="AI1554" i="3" s="1"/>
  <c r="C1548" i="3"/>
  <c r="D1548" i="3" s="1"/>
  <c r="U1548" i="3"/>
  <c r="V1555" i="3"/>
  <c r="Y1553" i="3"/>
  <c r="AC1553" i="3"/>
  <c r="AI1553" i="3"/>
  <c r="AH1559" i="3"/>
  <c r="AG1556" i="3"/>
  <c r="N1557" i="3"/>
  <c r="M1554" i="3"/>
  <c r="N1554" i="3" s="1"/>
  <c r="O1554" i="3" s="1"/>
  <c r="A1554" i="3" s="1"/>
  <c r="B1554" i="3" s="1"/>
  <c r="T1553" i="3"/>
  <c r="U1551" i="3"/>
  <c r="C1551" i="3" s="1"/>
  <c r="D1551" i="3" s="1"/>
  <c r="S1550" i="3"/>
  <c r="T1550" i="3" s="1"/>
  <c r="W1550" i="3"/>
  <c r="X1550" i="3" s="1"/>
  <c r="Z1550" i="3" s="1"/>
  <c r="X1553" i="3"/>
  <c r="K1554" i="3"/>
  <c r="I1555" i="3"/>
  <c r="K1556" i="3" s="1"/>
  <c r="L1556" i="3" s="1"/>
  <c r="L1553" i="3"/>
  <c r="E1553" i="3" s="1"/>
  <c r="F1553" i="3" s="1"/>
  <c r="AA1556" i="3"/>
  <c r="AB1559" i="3"/>
  <c r="AK1553" i="3"/>
  <c r="AL1551" i="3"/>
  <c r="AJ1550" i="3"/>
  <c r="AK1550" i="3" s="1"/>
  <c r="AL1550" i="3" s="1"/>
  <c r="G1548" i="3"/>
  <c r="H1548" i="3" s="1"/>
  <c r="R1548" i="3"/>
  <c r="AE1557" i="3"/>
  <c r="AF1555" i="3"/>
  <c r="AD1554" i="3"/>
  <c r="AE1554" i="3" s="1"/>
  <c r="AF1554" i="3" s="1"/>
  <c r="P1550" i="3"/>
  <c r="Q1550" i="3" s="1"/>
  <c r="R1551" i="3"/>
  <c r="G1551" i="3" s="1"/>
  <c r="H1551" i="3" s="1"/>
  <c r="Q1553" i="3"/>
  <c r="J1558" i="3"/>
  <c r="K1561" i="3"/>
  <c r="O1555" i="3" l="1"/>
  <c r="A1555" i="3" s="1"/>
  <c r="B1555" i="3" s="1"/>
  <c r="X1555" i="3"/>
  <c r="Z1555" i="3" s="1"/>
  <c r="W1552" i="3"/>
  <c r="X1552" i="3" s="1"/>
  <c r="Z1552" i="3" s="1"/>
  <c r="U1553" i="3"/>
  <c r="C1553" i="3" s="1"/>
  <c r="D1553" i="3" s="1"/>
  <c r="S1552" i="3"/>
  <c r="T1552" i="3" s="1"/>
  <c r="T1555" i="3"/>
  <c r="L1554" i="3"/>
  <c r="E1554" i="3"/>
  <c r="F1554" i="3" s="1"/>
  <c r="V1557" i="3"/>
  <c r="AF1557" i="3" s="1"/>
  <c r="Y1555" i="3"/>
  <c r="AI1555" i="3"/>
  <c r="AC1555" i="3"/>
  <c r="I1557" i="3"/>
  <c r="O1557" i="3" s="1"/>
  <c r="A1557" i="3" s="1"/>
  <c r="B1557" i="3" s="1"/>
  <c r="L1555" i="3"/>
  <c r="E1555" i="3" s="1"/>
  <c r="F1555" i="3" s="1"/>
  <c r="U1550" i="3"/>
  <c r="C1550" i="3"/>
  <c r="D1550" i="3" s="1"/>
  <c r="M1556" i="3"/>
  <c r="N1556" i="3" s="1"/>
  <c r="O1556" i="3" s="1"/>
  <c r="A1556" i="3" s="1"/>
  <c r="B1556" i="3" s="1"/>
  <c r="N1559" i="3"/>
  <c r="AH1561" i="3"/>
  <c r="AG1558" i="3"/>
  <c r="Z1553" i="3"/>
  <c r="E1556" i="3"/>
  <c r="F1556" i="3" s="1"/>
  <c r="AB1556" i="3"/>
  <c r="AC1556" i="3" s="1"/>
  <c r="AH1556" i="3"/>
  <c r="AI1556" i="3" s="1"/>
  <c r="R1553" i="3"/>
  <c r="G1553" i="3" s="1"/>
  <c r="H1553" i="3" s="1"/>
  <c r="Q1555" i="3"/>
  <c r="P1552" i="3"/>
  <c r="Q1552" i="3" s="1"/>
  <c r="AE1559" i="3"/>
  <c r="AD1556" i="3"/>
  <c r="AE1556" i="3" s="1"/>
  <c r="AF1556" i="3" s="1"/>
  <c r="J1560" i="3"/>
  <c r="K1563" i="3"/>
  <c r="R1550" i="3"/>
  <c r="G1550" i="3"/>
  <c r="H1550" i="3" s="1"/>
  <c r="AJ1552" i="3"/>
  <c r="AK1552" i="3" s="1"/>
  <c r="AL1552" i="3" s="1"/>
  <c r="AK1555" i="3"/>
  <c r="AL1553" i="3"/>
  <c r="AB1561" i="3"/>
  <c r="AA1558" i="3"/>
  <c r="AB1558" i="3" l="1"/>
  <c r="AC1558" i="3" s="1"/>
  <c r="K1558" i="3"/>
  <c r="M1558" i="3"/>
  <c r="N1558" i="3" s="1"/>
  <c r="O1558" i="3" s="1"/>
  <c r="A1558" i="3" s="1"/>
  <c r="B1558" i="3" s="1"/>
  <c r="N1561" i="3"/>
  <c r="AH1563" i="3"/>
  <c r="AG1560" i="3"/>
  <c r="Y1557" i="3"/>
  <c r="V1559" i="3"/>
  <c r="AC1557" i="3"/>
  <c r="AI1557" i="3"/>
  <c r="C1552" i="3"/>
  <c r="D1552" i="3" s="1"/>
  <c r="U1552" i="3"/>
  <c r="I1559" i="3"/>
  <c r="L1557" i="3"/>
  <c r="E1557" i="3" s="1"/>
  <c r="F1557" i="3" s="1"/>
  <c r="T1557" i="3"/>
  <c r="U1555" i="3"/>
  <c r="C1555" i="3" s="1"/>
  <c r="D1555" i="3" s="1"/>
  <c r="S1554" i="3"/>
  <c r="T1554" i="3" s="1"/>
  <c r="W1554" i="3"/>
  <c r="X1554" i="3" s="1"/>
  <c r="Z1554" i="3" s="1"/>
  <c r="X1557" i="3"/>
  <c r="AH1558" i="3"/>
  <c r="AI1558" i="3" s="1"/>
  <c r="AB1563" i="3"/>
  <c r="AA1560" i="3"/>
  <c r="AK1557" i="3"/>
  <c r="AL1555" i="3"/>
  <c r="AJ1554" i="3"/>
  <c r="AK1554" i="3" s="1"/>
  <c r="AL1554" i="3" s="1"/>
  <c r="K1565" i="3"/>
  <c r="J1562" i="3"/>
  <c r="AE1561" i="3"/>
  <c r="AD1558" i="3"/>
  <c r="AE1558" i="3" s="1"/>
  <c r="AF1558" i="3" s="1"/>
  <c r="Q1557" i="3"/>
  <c r="R1555" i="3"/>
  <c r="G1555" i="3" s="1"/>
  <c r="H1555" i="3" s="1"/>
  <c r="P1554" i="3"/>
  <c r="Q1554" i="3" s="1"/>
  <c r="R1552" i="3"/>
  <c r="G1552" i="3"/>
  <c r="H1552" i="3" s="1"/>
  <c r="AB1560" i="3" l="1"/>
  <c r="AC1560" i="3" s="1"/>
  <c r="AH1560" i="3"/>
  <c r="AI1560" i="3" s="1"/>
  <c r="L1558" i="3"/>
  <c r="E1558" i="3"/>
  <c r="F1558" i="3" s="1"/>
  <c r="C1554" i="3"/>
  <c r="D1554" i="3" s="1"/>
  <c r="U1554" i="3"/>
  <c r="I1561" i="3"/>
  <c r="K1562" i="3" s="1"/>
  <c r="L1559" i="3"/>
  <c r="E1559" i="3" s="1"/>
  <c r="F1559" i="3" s="1"/>
  <c r="N1563" i="3"/>
  <c r="M1560" i="3"/>
  <c r="N1560" i="3" s="1"/>
  <c r="O1560" i="3" s="1"/>
  <c r="A1560" i="3" s="1"/>
  <c r="B1560" i="3" s="1"/>
  <c r="W1556" i="3"/>
  <c r="X1556" i="3" s="1"/>
  <c r="Z1556" i="3" s="1"/>
  <c r="X1559" i="3"/>
  <c r="Z1559" i="3" s="1"/>
  <c r="U1557" i="3"/>
  <c r="C1557" i="3" s="1"/>
  <c r="D1557" i="3" s="1"/>
  <c r="S1556" i="3"/>
  <c r="T1556" i="3" s="1"/>
  <c r="T1559" i="3"/>
  <c r="V1561" i="3"/>
  <c r="AF1561" i="3" s="1"/>
  <c r="Y1559" i="3"/>
  <c r="AC1559" i="3"/>
  <c r="AI1559" i="3"/>
  <c r="AH1565" i="3"/>
  <c r="AG1562" i="3"/>
  <c r="AF1559" i="3"/>
  <c r="K1560" i="3"/>
  <c r="Z1557" i="3"/>
  <c r="O1559" i="3"/>
  <c r="A1559" i="3" s="1"/>
  <c r="B1559" i="3" s="1"/>
  <c r="AB1565" i="3"/>
  <c r="AA1562" i="3"/>
  <c r="G1554" i="3"/>
  <c r="H1554" i="3" s="1"/>
  <c r="R1554" i="3"/>
  <c r="AE1563" i="3"/>
  <c r="AD1560" i="3"/>
  <c r="AE1560" i="3" s="1"/>
  <c r="AF1560" i="3" s="1"/>
  <c r="K1567" i="3"/>
  <c r="J1564" i="3"/>
  <c r="R1557" i="3"/>
  <c r="G1557" i="3" s="1"/>
  <c r="H1557" i="3" s="1"/>
  <c r="Q1559" i="3"/>
  <c r="P1556" i="3"/>
  <c r="Q1556" i="3" s="1"/>
  <c r="AK1559" i="3"/>
  <c r="AJ1556" i="3"/>
  <c r="AK1556" i="3" s="1"/>
  <c r="AL1556" i="3" s="1"/>
  <c r="AL1557" i="3"/>
  <c r="AB1562" i="3" l="1"/>
  <c r="AC1562" i="3" s="1"/>
  <c r="AH1562" i="3"/>
  <c r="AI1562" i="3" s="1"/>
  <c r="L1562" i="3"/>
  <c r="E1562" i="3"/>
  <c r="F1562" i="3" s="1"/>
  <c r="O1561" i="3"/>
  <c r="A1561" i="3" s="1"/>
  <c r="B1561" i="3" s="1"/>
  <c r="AG1564" i="3"/>
  <c r="AH1567" i="3"/>
  <c r="E1560" i="3"/>
  <c r="F1560" i="3" s="1"/>
  <c r="L1560" i="3"/>
  <c r="U1556" i="3"/>
  <c r="C1556" i="3"/>
  <c r="D1556" i="3" s="1"/>
  <c r="I1563" i="3"/>
  <c r="K1564" i="3" s="1"/>
  <c r="E1564" i="3" s="1"/>
  <c r="F1564" i="3" s="1"/>
  <c r="L1561" i="3"/>
  <c r="E1561" i="3" s="1"/>
  <c r="F1561" i="3" s="1"/>
  <c r="T1561" i="3"/>
  <c r="S1558" i="3"/>
  <c r="T1558" i="3" s="1"/>
  <c r="U1559" i="3"/>
  <c r="C1559" i="3" s="1"/>
  <c r="D1559" i="3" s="1"/>
  <c r="Y1561" i="3"/>
  <c r="V1563" i="3"/>
  <c r="AC1561" i="3"/>
  <c r="AI1561" i="3"/>
  <c r="W1558" i="3"/>
  <c r="X1558" i="3" s="1"/>
  <c r="Z1558" i="3" s="1"/>
  <c r="X1561" i="3"/>
  <c r="N1565" i="3"/>
  <c r="M1562" i="3"/>
  <c r="N1562" i="3" s="1"/>
  <c r="O1562" i="3" s="1"/>
  <c r="A1562" i="3" s="1"/>
  <c r="B1562" i="3" s="1"/>
  <c r="K1569" i="3"/>
  <c r="J1566" i="3"/>
  <c r="AJ1558" i="3"/>
  <c r="AK1558" i="3" s="1"/>
  <c r="AL1558" i="3" s="1"/>
  <c r="AL1559" i="3"/>
  <c r="AK1561" i="3"/>
  <c r="Q1561" i="3"/>
  <c r="P1558" i="3"/>
  <c r="Q1558" i="3" s="1"/>
  <c r="R1559" i="3"/>
  <c r="G1559" i="3" s="1"/>
  <c r="H1559" i="3" s="1"/>
  <c r="AD1562" i="3"/>
  <c r="AE1562" i="3" s="1"/>
  <c r="AF1562" i="3" s="1"/>
  <c r="AE1565" i="3"/>
  <c r="G1556" i="3"/>
  <c r="H1556" i="3" s="1"/>
  <c r="R1556" i="3"/>
  <c r="AB1567" i="3"/>
  <c r="AA1564" i="3"/>
  <c r="O1563" i="3" l="1"/>
  <c r="A1563" i="3" s="1"/>
  <c r="B1563" i="3" s="1"/>
  <c r="AB1564" i="3"/>
  <c r="AC1564" i="3" s="1"/>
  <c r="L1564" i="3"/>
  <c r="Y1563" i="3"/>
  <c r="V1565" i="3"/>
  <c r="AC1563" i="3"/>
  <c r="AI1563" i="3"/>
  <c r="T1563" i="3"/>
  <c r="U1561" i="3"/>
  <c r="C1561" i="3" s="1"/>
  <c r="D1561" i="3" s="1"/>
  <c r="S1560" i="3"/>
  <c r="T1560" i="3" s="1"/>
  <c r="AH1569" i="3"/>
  <c r="AG1566" i="3"/>
  <c r="X1563" i="3"/>
  <c r="W1560" i="3"/>
  <c r="X1560" i="3" s="1"/>
  <c r="Z1560" i="3" s="1"/>
  <c r="M1564" i="3"/>
  <c r="N1564" i="3" s="1"/>
  <c r="O1564" i="3" s="1"/>
  <c r="A1564" i="3" s="1"/>
  <c r="B1564" i="3" s="1"/>
  <c r="N1567" i="3"/>
  <c r="AF1563" i="3"/>
  <c r="AH1564" i="3"/>
  <c r="AI1564" i="3" s="1"/>
  <c r="U1558" i="3"/>
  <c r="C1558" i="3"/>
  <c r="D1558" i="3" s="1"/>
  <c r="I1565" i="3"/>
  <c r="O1565" i="3" s="1"/>
  <c r="A1565" i="3" s="1"/>
  <c r="B1565" i="3" s="1"/>
  <c r="L1563" i="3"/>
  <c r="E1563" i="3" s="1"/>
  <c r="F1563" i="3" s="1"/>
  <c r="Z1561" i="3"/>
  <c r="AJ1560" i="3"/>
  <c r="AK1560" i="3" s="1"/>
  <c r="AL1560" i="3" s="1"/>
  <c r="AK1563" i="3"/>
  <c r="AL1561" i="3"/>
  <c r="AB1569" i="3"/>
  <c r="AA1566" i="3"/>
  <c r="R1561" i="3"/>
  <c r="G1561" i="3" s="1"/>
  <c r="H1561" i="3" s="1"/>
  <c r="P1560" i="3"/>
  <c r="Q1560" i="3" s="1"/>
  <c r="Q1563" i="3"/>
  <c r="G1558" i="3"/>
  <c r="H1558" i="3" s="1"/>
  <c r="R1558" i="3"/>
  <c r="AE1567" i="3"/>
  <c r="AD1564" i="3"/>
  <c r="AE1564" i="3" s="1"/>
  <c r="AF1564" i="3" s="1"/>
  <c r="K1571" i="3"/>
  <c r="J1568" i="3"/>
  <c r="K1566" i="3" l="1"/>
  <c r="E1566" i="3" s="1"/>
  <c r="F1566" i="3" s="1"/>
  <c r="AB1566" i="3"/>
  <c r="AC1566" i="3" s="1"/>
  <c r="T1565" i="3"/>
  <c r="U1563" i="3"/>
  <c r="C1563" i="3" s="1"/>
  <c r="D1563" i="3" s="1"/>
  <c r="S1562" i="3"/>
  <c r="T1562" i="3" s="1"/>
  <c r="Y1565" i="3"/>
  <c r="V1567" i="3"/>
  <c r="AI1565" i="3"/>
  <c r="AC1565" i="3"/>
  <c r="N1569" i="3"/>
  <c r="M1566" i="3"/>
  <c r="N1566" i="3" s="1"/>
  <c r="O1566" i="3" s="1"/>
  <c r="A1566" i="3" s="1"/>
  <c r="B1566" i="3" s="1"/>
  <c r="X1565" i="3"/>
  <c r="Z1565" i="3" s="1"/>
  <c r="W1562" i="3"/>
  <c r="X1562" i="3" s="1"/>
  <c r="Z1562" i="3" s="1"/>
  <c r="U1560" i="3"/>
  <c r="C1560" i="3"/>
  <c r="D1560" i="3" s="1"/>
  <c r="I1567" i="3"/>
  <c r="O1567" i="3" s="1"/>
  <c r="A1567" i="3" s="1"/>
  <c r="B1567" i="3" s="1"/>
  <c r="L1565" i="3"/>
  <c r="E1565" i="3" s="1"/>
  <c r="F1565" i="3" s="1"/>
  <c r="AG1568" i="3"/>
  <c r="AH1568" i="3" s="1"/>
  <c r="AI1568" i="3" s="1"/>
  <c r="AH1571" i="3"/>
  <c r="AH1566" i="3"/>
  <c r="AI1566" i="3" s="1"/>
  <c r="AF1565" i="3"/>
  <c r="L1566" i="3"/>
  <c r="Z1563" i="3"/>
  <c r="AF1567" i="3"/>
  <c r="AD1566" i="3"/>
  <c r="AE1566" i="3" s="1"/>
  <c r="AF1566" i="3" s="1"/>
  <c r="AE1569" i="3"/>
  <c r="G1560" i="3"/>
  <c r="H1560" i="3" s="1"/>
  <c r="R1560" i="3"/>
  <c r="K1573" i="3"/>
  <c r="J1570" i="3"/>
  <c r="Q1565" i="3"/>
  <c r="P1562" i="3"/>
  <c r="Q1562" i="3" s="1"/>
  <c r="R1563" i="3"/>
  <c r="G1563" i="3" s="1"/>
  <c r="H1563" i="3" s="1"/>
  <c r="AB1571" i="3"/>
  <c r="AA1568" i="3"/>
  <c r="AB1568" i="3" s="1"/>
  <c r="AC1568" i="3" s="1"/>
  <c r="AJ1562" i="3"/>
  <c r="AK1562" i="3" s="1"/>
  <c r="AL1562" i="3" s="1"/>
  <c r="AL1563" i="3"/>
  <c r="AK1565" i="3"/>
  <c r="U1562" i="3" l="1"/>
  <c r="C1562" i="3"/>
  <c r="D1562" i="3" s="1"/>
  <c r="AH1573" i="3"/>
  <c r="AG1570" i="3"/>
  <c r="I1569" i="3"/>
  <c r="K1570" i="3" s="1"/>
  <c r="L1567" i="3"/>
  <c r="E1567" i="3" s="1"/>
  <c r="F1567" i="3" s="1"/>
  <c r="X1567" i="3"/>
  <c r="Z1567" i="3" s="1"/>
  <c r="W1564" i="3"/>
  <c r="X1564" i="3" s="1"/>
  <c r="Z1564" i="3" s="1"/>
  <c r="M1568" i="3"/>
  <c r="N1568" i="3" s="1"/>
  <c r="O1568" i="3" s="1"/>
  <c r="A1568" i="3" s="1"/>
  <c r="B1568" i="3" s="1"/>
  <c r="N1571" i="3"/>
  <c r="Y1567" i="3"/>
  <c r="V1569" i="3"/>
  <c r="AC1567" i="3"/>
  <c r="AI1567" i="3"/>
  <c r="T1567" i="3"/>
  <c r="S1564" i="3"/>
  <c r="T1564" i="3" s="1"/>
  <c r="U1565" i="3"/>
  <c r="C1565" i="3" s="1"/>
  <c r="D1565" i="3" s="1"/>
  <c r="K1568" i="3"/>
  <c r="Q1567" i="3"/>
  <c r="P1564" i="3"/>
  <c r="Q1564" i="3" s="1"/>
  <c r="R1565" i="3"/>
  <c r="G1565" i="3" s="1"/>
  <c r="H1565" i="3" s="1"/>
  <c r="AD1568" i="3"/>
  <c r="AE1568" i="3" s="1"/>
  <c r="AF1568" i="3" s="1"/>
  <c r="AE1571" i="3"/>
  <c r="AF1569" i="3"/>
  <c r="AL1565" i="3"/>
  <c r="AJ1564" i="3"/>
  <c r="AK1564" i="3" s="1"/>
  <c r="AL1564" i="3" s="1"/>
  <c r="AK1567" i="3"/>
  <c r="G1562" i="3"/>
  <c r="H1562" i="3" s="1"/>
  <c r="R1562" i="3"/>
  <c r="AA1570" i="3"/>
  <c r="AB1573" i="3"/>
  <c r="J1572" i="3"/>
  <c r="K1575" i="3"/>
  <c r="AB1570" i="3" l="1"/>
  <c r="AC1570" i="3" s="1"/>
  <c r="L1570" i="3"/>
  <c r="E1570" i="3"/>
  <c r="F1570" i="3" s="1"/>
  <c r="AH1570" i="3"/>
  <c r="AI1570" i="3" s="1"/>
  <c r="E1568" i="3"/>
  <c r="F1568" i="3" s="1"/>
  <c r="L1568" i="3"/>
  <c r="T1569" i="3"/>
  <c r="S1566" i="3"/>
  <c r="T1566" i="3" s="1"/>
  <c r="U1567" i="3"/>
  <c r="C1567" i="3" s="1"/>
  <c r="D1567" i="3" s="1"/>
  <c r="Y1569" i="3"/>
  <c r="V1571" i="3"/>
  <c r="AC1569" i="3"/>
  <c r="AI1569" i="3"/>
  <c r="I1571" i="3"/>
  <c r="K1572" i="3" s="1"/>
  <c r="L1569" i="3"/>
  <c r="E1569" i="3" s="1"/>
  <c r="F1569" i="3" s="1"/>
  <c r="U1564" i="3"/>
  <c r="C1564" i="3"/>
  <c r="D1564" i="3" s="1"/>
  <c r="O1571" i="3"/>
  <c r="A1571" i="3" s="1"/>
  <c r="B1571" i="3" s="1"/>
  <c r="M1570" i="3"/>
  <c r="N1570" i="3" s="1"/>
  <c r="O1570" i="3" s="1"/>
  <c r="A1570" i="3" s="1"/>
  <c r="B1570" i="3" s="1"/>
  <c r="N1573" i="3"/>
  <c r="AH1575" i="3"/>
  <c r="AG1572" i="3"/>
  <c r="X1569" i="3"/>
  <c r="Z1569" i="3" s="1"/>
  <c r="W1566" i="3"/>
  <c r="X1566" i="3" s="1"/>
  <c r="Z1566" i="3" s="1"/>
  <c r="O1569" i="3"/>
  <c r="A1569" i="3" s="1"/>
  <c r="B1569" i="3" s="1"/>
  <c r="AB1575" i="3"/>
  <c r="AA1572" i="3"/>
  <c r="R1567" i="3"/>
  <c r="G1567" i="3" s="1"/>
  <c r="H1567" i="3" s="1"/>
  <c r="Q1569" i="3"/>
  <c r="P1566" i="3"/>
  <c r="Q1566" i="3" s="1"/>
  <c r="R1564" i="3"/>
  <c r="G1564" i="3"/>
  <c r="H1564" i="3" s="1"/>
  <c r="AK1569" i="3"/>
  <c r="AL1567" i="3"/>
  <c r="AJ1566" i="3"/>
  <c r="AK1566" i="3" s="1"/>
  <c r="AL1566" i="3" s="1"/>
  <c r="AE1573" i="3"/>
  <c r="AD1570" i="3"/>
  <c r="AE1570" i="3" s="1"/>
  <c r="AF1570" i="3" s="1"/>
  <c r="J1574" i="3"/>
  <c r="K1577" i="3"/>
  <c r="E1572" i="3" l="1"/>
  <c r="F1572" i="3" s="1"/>
  <c r="L1572" i="3"/>
  <c r="AH1572" i="3"/>
  <c r="AI1572" i="3" s="1"/>
  <c r="AH1577" i="3"/>
  <c r="AG1574" i="3"/>
  <c r="I1573" i="3"/>
  <c r="L1571" i="3"/>
  <c r="E1571" i="3" s="1"/>
  <c r="F1571" i="3" s="1"/>
  <c r="V1573" i="3"/>
  <c r="AF1573" i="3" s="1"/>
  <c r="Y1571" i="3"/>
  <c r="AI1571" i="3"/>
  <c r="AC1571" i="3"/>
  <c r="U1569" i="3"/>
  <c r="C1569" i="3" s="1"/>
  <c r="D1569" i="3" s="1"/>
  <c r="S1568" i="3"/>
  <c r="T1568" i="3" s="1"/>
  <c r="T1571" i="3"/>
  <c r="U1566" i="3"/>
  <c r="C1566" i="3"/>
  <c r="D1566" i="3" s="1"/>
  <c r="X1571" i="3"/>
  <c r="Z1571" i="3" s="1"/>
  <c r="W1568" i="3"/>
  <c r="X1568" i="3" s="1"/>
  <c r="Z1568" i="3" s="1"/>
  <c r="N1575" i="3"/>
  <c r="O1573" i="3"/>
  <c r="A1573" i="3" s="1"/>
  <c r="B1573" i="3" s="1"/>
  <c r="M1572" i="3"/>
  <c r="N1572" i="3" s="1"/>
  <c r="O1572" i="3" s="1"/>
  <c r="A1572" i="3" s="1"/>
  <c r="B1572" i="3" s="1"/>
  <c r="AB1572" i="3"/>
  <c r="AC1572" i="3" s="1"/>
  <c r="AF1571" i="3"/>
  <c r="R1566" i="3"/>
  <c r="G1566" i="3"/>
  <c r="H1566" i="3" s="1"/>
  <c r="AA1574" i="3"/>
  <c r="AB1577" i="3"/>
  <c r="AE1575" i="3"/>
  <c r="AD1572" i="3"/>
  <c r="AE1572" i="3" s="1"/>
  <c r="AF1572" i="3" s="1"/>
  <c r="R1569" i="3"/>
  <c r="G1569" i="3" s="1"/>
  <c r="H1569" i="3" s="1"/>
  <c r="Q1571" i="3"/>
  <c r="P1568" i="3"/>
  <c r="Q1568" i="3" s="1"/>
  <c r="K1579" i="3"/>
  <c r="J1576" i="3"/>
  <c r="AL1569" i="3"/>
  <c r="AK1571" i="3"/>
  <c r="AJ1568" i="3"/>
  <c r="AK1568" i="3" s="1"/>
  <c r="AL1568" i="3" s="1"/>
  <c r="AG1576" i="3" l="1"/>
  <c r="AH1579" i="3"/>
  <c r="X1573" i="3"/>
  <c r="W1570" i="3"/>
  <c r="X1570" i="3" s="1"/>
  <c r="Z1570" i="3" s="1"/>
  <c r="U1568" i="3"/>
  <c r="C1568" i="3"/>
  <c r="D1568" i="3" s="1"/>
  <c r="I1575" i="3"/>
  <c r="K1576" i="3" s="1"/>
  <c r="L1576" i="3" s="1"/>
  <c r="L1573" i="3"/>
  <c r="E1573" i="3" s="1"/>
  <c r="F1573" i="3" s="1"/>
  <c r="U1571" i="3"/>
  <c r="C1571" i="3" s="1"/>
  <c r="D1571" i="3" s="1"/>
  <c r="S1570" i="3"/>
  <c r="T1570" i="3" s="1"/>
  <c r="T1573" i="3"/>
  <c r="AB1574" i="3"/>
  <c r="AC1574" i="3" s="1"/>
  <c r="AH1574" i="3"/>
  <c r="AI1574" i="3" s="1"/>
  <c r="K1574" i="3"/>
  <c r="M1574" i="3"/>
  <c r="N1574" i="3" s="1"/>
  <c r="O1574" i="3" s="1"/>
  <c r="A1574" i="3" s="1"/>
  <c r="B1574" i="3" s="1"/>
  <c r="N1577" i="3"/>
  <c r="Y1573" i="3"/>
  <c r="V1575" i="3"/>
  <c r="Z1573" i="3"/>
  <c r="AC1573" i="3"/>
  <c r="AI1573" i="3"/>
  <c r="AD1574" i="3"/>
  <c r="AE1574" i="3" s="1"/>
  <c r="AF1574" i="3" s="1"/>
  <c r="AF1575" i="3"/>
  <c r="AE1577" i="3"/>
  <c r="AA1576" i="3"/>
  <c r="AB1579" i="3"/>
  <c r="R1571" i="3"/>
  <c r="G1571" i="3" s="1"/>
  <c r="H1571" i="3" s="1"/>
  <c r="P1570" i="3"/>
  <c r="Q1570" i="3" s="1"/>
  <c r="Q1573" i="3"/>
  <c r="AK1573" i="3"/>
  <c r="AL1571" i="3"/>
  <c r="AJ1570" i="3"/>
  <c r="AK1570" i="3" s="1"/>
  <c r="AL1570" i="3" s="1"/>
  <c r="J1578" i="3"/>
  <c r="K1581" i="3"/>
  <c r="R1568" i="3"/>
  <c r="G1568" i="3"/>
  <c r="H1568" i="3" s="1"/>
  <c r="AB1576" i="3" l="1"/>
  <c r="AC1576" i="3" s="1"/>
  <c r="AH1581" i="3"/>
  <c r="AG1578" i="3"/>
  <c r="N1579" i="3"/>
  <c r="M1576" i="3"/>
  <c r="N1576" i="3" s="1"/>
  <c r="O1576" i="3" s="1"/>
  <c r="A1576" i="3" s="1"/>
  <c r="B1576" i="3" s="1"/>
  <c r="C1570" i="3"/>
  <c r="D1570" i="3" s="1"/>
  <c r="U1570" i="3"/>
  <c r="E1574" i="3"/>
  <c r="F1574" i="3" s="1"/>
  <c r="L1574" i="3"/>
  <c r="T1575" i="3"/>
  <c r="S1572" i="3"/>
  <c r="T1572" i="3" s="1"/>
  <c r="U1573" i="3"/>
  <c r="C1573" i="3" s="1"/>
  <c r="D1573" i="3" s="1"/>
  <c r="I1577" i="3"/>
  <c r="O1577" i="3" s="1"/>
  <c r="A1577" i="3" s="1"/>
  <c r="B1577" i="3" s="1"/>
  <c r="L1575" i="3"/>
  <c r="E1575" i="3" s="1"/>
  <c r="F1575" i="3" s="1"/>
  <c r="W1572" i="3"/>
  <c r="X1572" i="3" s="1"/>
  <c r="Z1572" i="3" s="1"/>
  <c r="X1575" i="3"/>
  <c r="V1577" i="3"/>
  <c r="Y1575" i="3"/>
  <c r="AI1575" i="3"/>
  <c r="AC1575" i="3"/>
  <c r="E1576" i="3"/>
  <c r="F1576" i="3" s="1"/>
  <c r="O1575" i="3"/>
  <c r="A1575" i="3" s="1"/>
  <c r="B1575" i="3" s="1"/>
  <c r="AH1576" i="3"/>
  <c r="AI1576" i="3" s="1"/>
  <c r="G1570" i="3"/>
  <c r="H1570" i="3" s="1"/>
  <c r="R1570" i="3"/>
  <c r="AA1578" i="3"/>
  <c r="AB1581" i="3"/>
  <c r="R1573" i="3"/>
  <c r="G1573" i="3" s="1"/>
  <c r="H1573" i="3" s="1"/>
  <c r="Q1575" i="3"/>
  <c r="P1572" i="3"/>
  <c r="Q1572" i="3" s="1"/>
  <c r="AD1576" i="3"/>
  <c r="AE1576" i="3" s="1"/>
  <c r="AF1576" i="3" s="1"/>
  <c r="AE1579" i="3"/>
  <c r="K1583" i="3"/>
  <c r="J1580" i="3"/>
  <c r="AJ1572" i="3"/>
  <c r="AK1572" i="3" s="1"/>
  <c r="AL1572" i="3" s="1"/>
  <c r="AL1573" i="3"/>
  <c r="AK1575" i="3"/>
  <c r="AB1578" i="3" l="1"/>
  <c r="AC1578" i="3" s="1"/>
  <c r="AG1580" i="3"/>
  <c r="AH1583" i="3"/>
  <c r="T1577" i="3"/>
  <c r="S1574" i="3"/>
  <c r="T1574" i="3" s="1"/>
  <c r="U1575" i="3"/>
  <c r="C1575" i="3" s="1"/>
  <c r="D1575" i="3" s="1"/>
  <c r="W1574" i="3"/>
  <c r="X1574" i="3" s="1"/>
  <c r="Z1574" i="3" s="1"/>
  <c r="X1577" i="3"/>
  <c r="Z1577" i="3" s="1"/>
  <c r="Y1577" i="3"/>
  <c r="V1579" i="3"/>
  <c r="AC1577" i="3"/>
  <c r="AI1577" i="3"/>
  <c r="I1579" i="3"/>
  <c r="K1580" i="3" s="1"/>
  <c r="L1577" i="3"/>
  <c r="E1577" i="3" s="1"/>
  <c r="F1577" i="3" s="1"/>
  <c r="U1572" i="3"/>
  <c r="C1572" i="3"/>
  <c r="D1572" i="3" s="1"/>
  <c r="M1578" i="3"/>
  <c r="N1578" i="3" s="1"/>
  <c r="O1578" i="3" s="1"/>
  <c r="A1578" i="3" s="1"/>
  <c r="B1578" i="3" s="1"/>
  <c r="N1581" i="3"/>
  <c r="Z1575" i="3"/>
  <c r="AH1578" i="3"/>
  <c r="AI1578" i="3" s="1"/>
  <c r="K1578" i="3"/>
  <c r="AF1577" i="3"/>
  <c r="P1574" i="3"/>
  <c r="Q1574" i="3" s="1"/>
  <c r="R1575" i="3"/>
  <c r="G1575" i="3" s="1"/>
  <c r="H1575" i="3" s="1"/>
  <c r="Q1577" i="3"/>
  <c r="G1572" i="3"/>
  <c r="H1572" i="3" s="1"/>
  <c r="R1572" i="3"/>
  <c r="AK1577" i="3"/>
  <c r="AL1575" i="3"/>
  <c r="AJ1574" i="3"/>
  <c r="AK1574" i="3" s="1"/>
  <c r="AL1574" i="3" s="1"/>
  <c r="K1585" i="3"/>
  <c r="J1582" i="3"/>
  <c r="AE1581" i="3"/>
  <c r="AD1578" i="3"/>
  <c r="AE1578" i="3" s="1"/>
  <c r="AF1578" i="3" s="1"/>
  <c r="AB1583" i="3"/>
  <c r="AA1580" i="3"/>
  <c r="O1579" i="3" l="1"/>
  <c r="A1579" i="3" s="1"/>
  <c r="B1579" i="3" s="1"/>
  <c r="L1580" i="3"/>
  <c r="E1580" i="3"/>
  <c r="F1580" i="3" s="1"/>
  <c r="AH1585" i="3"/>
  <c r="AG1582" i="3"/>
  <c r="L1578" i="3"/>
  <c r="E1578" i="3"/>
  <c r="F1578" i="3" s="1"/>
  <c r="M1580" i="3"/>
  <c r="N1580" i="3" s="1"/>
  <c r="O1580" i="3" s="1"/>
  <c r="A1580" i="3" s="1"/>
  <c r="B1580" i="3" s="1"/>
  <c r="N1583" i="3"/>
  <c r="W1576" i="3"/>
  <c r="X1576" i="3" s="1"/>
  <c r="Z1576" i="3" s="1"/>
  <c r="X1579" i="3"/>
  <c r="U1574" i="3"/>
  <c r="C1574" i="3"/>
  <c r="D1574" i="3" s="1"/>
  <c r="AH1580" i="3"/>
  <c r="AI1580" i="3" s="1"/>
  <c r="I1581" i="3"/>
  <c r="L1579" i="3"/>
  <c r="E1579" i="3" s="1"/>
  <c r="F1579" i="3" s="1"/>
  <c r="Y1579" i="3"/>
  <c r="V1581" i="3"/>
  <c r="AC1579" i="3"/>
  <c r="AI1579" i="3"/>
  <c r="S1576" i="3"/>
  <c r="T1576" i="3" s="1"/>
  <c r="T1579" i="3"/>
  <c r="U1577" i="3"/>
  <c r="C1577" i="3" s="1"/>
  <c r="D1577" i="3" s="1"/>
  <c r="K1582" i="3"/>
  <c r="E1582" i="3" s="1"/>
  <c r="F1582" i="3" s="1"/>
  <c r="AB1580" i="3"/>
  <c r="AC1580" i="3" s="1"/>
  <c r="AF1579" i="3"/>
  <c r="AA1582" i="3"/>
  <c r="AB1585" i="3"/>
  <c r="R1574" i="3"/>
  <c r="G1574" i="3"/>
  <c r="H1574" i="3" s="1"/>
  <c r="AK1579" i="3"/>
  <c r="AJ1576" i="3"/>
  <c r="AK1576" i="3" s="1"/>
  <c r="AL1576" i="3" s="1"/>
  <c r="AL1577" i="3"/>
  <c r="AD1580" i="3"/>
  <c r="AE1580" i="3" s="1"/>
  <c r="AF1580" i="3" s="1"/>
  <c r="AE1583" i="3"/>
  <c r="K1587" i="3"/>
  <c r="J1584" i="3"/>
  <c r="Q1579" i="3"/>
  <c r="P1576" i="3"/>
  <c r="Q1576" i="3" s="1"/>
  <c r="R1577" i="3"/>
  <c r="G1577" i="3" s="1"/>
  <c r="H1577" i="3" s="1"/>
  <c r="AB1582" i="3" l="1"/>
  <c r="AC1582" i="3" s="1"/>
  <c r="L1582" i="3"/>
  <c r="N1585" i="3"/>
  <c r="M1582" i="3"/>
  <c r="N1582" i="3" s="1"/>
  <c r="O1582" i="3" s="1"/>
  <c r="A1582" i="3" s="1"/>
  <c r="B1582" i="3" s="1"/>
  <c r="C1576" i="3"/>
  <c r="D1576" i="3" s="1"/>
  <c r="U1576" i="3"/>
  <c r="V1583" i="3"/>
  <c r="AF1583" i="3" s="1"/>
  <c r="Y1581" i="3"/>
  <c r="AI1581" i="3"/>
  <c r="AC1581" i="3"/>
  <c r="AH1587" i="3"/>
  <c r="AG1584" i="3"/>
  <c r="U1579" i="3"/>
  <c r="C1579" i="3" s="1"/>
  <c r="D1579" i="3" s="1"/>
  <c r="S1578" i="3"/>
  <c r="T1578" i="3" s="1"/>
  <c r="T1581" i="3"/>
  <c r="I1583" i="3"/>
  <c r="O1583" i="3" s="1"/>
  <c r="A1583" i="3" s="1"/>
  <c r="B1583" i="3" s="1"/>
  <c r="L1581" i="3"/>
  <c r="E1581" i="3" s="1"/>
  <c r="F1581" i="3" s="1"/>
  <c r="W1578" i="3"/>
  <c r="X1578" i="3" s="1"/>
  <c r="Z1578" i="3" s="1"/>
  <c r="X1581" i="3"/>
  <c r="Z1581" i="3" s="1"/>
  <c r="AF1581" i="3"/>
  <c r="Z1579" i="3"/>
  <c r="O1581" i="3"/>
  <c r="A1581" i="3" s="1"/>
  <c r="B1581" i="3" s="1"/>
  <c r="AH1582" i="3"/>
  <c r="AI1582" i="3" s="1"/>
  <c r="Q1581" i="3"/>
  <c r="P1578" i="3"/>
  <c r="Q1578" i="3" s="1"/>
  <c r="R1579" i="3"/>
  <c r="G1579" i="3" s="1"/>
  <c r="H1579" i="3" s="1"/>
  <c r="R1576" i="3"/>
  <c r="G1576" i="3"/>
  <c r="H1576" i="3" s="1"/>
  <c r="J1586" i="3"/>
  <c r="K1589" i="3"/>
  <c r="AJ1578" i="3"/>
  <c r="AK1578" i="3" s="1"/>
  <c r="AL1578" i="3" s="1"/>
  <c r="AL1579" i="3"/>
  <c r="AK1581" i="3"/>
  <c r="AD1582" i="3"/>
  <c r="AE1582" i="3" s="1"/>
  <c r="AF1582" i="3" s="1"/>
  <c r="AE1585" i="3"/>
  <c r="AA1584" i="3"/>
  <c r="AB1587" i="3"/>
  <c r="K1584" i="3" l="1"/>
  <c r="L1584" i="3" s="1"/>
  <c r="Y1583" i="3"/>
  <c r="V1585" i="3"/>
  <c r="AI1583" i="3"/>
  <c r="AC1583" i="3"/>
  <c r="U1578" i="3"/>
  <c r="C1578" i="3"/>
  <c r="D1578" i="3" s="1"/>
  <c r="I1585" i="3"/>
  <c r="O1585" i="3" s="1"/>
  <c r="A1585" i="3" s="1"/>
  <c r="B1585" i="3" s="1"/>
  <c r="L1583" i="3"/>
  <c r="E1583" i="3" s="1"/>
  <c r="F1583" i="3" s="1"/>
  <c r="M1584" i="3"/>
  <c r="N1584" i="3" s="1"/>
  <c r="O1584" i="3" s="1"/>
  <c r="A1584" i="3" s="1"/>
  <c r="B1584" i="3" s="1"/>
  <c r="N1587" i="3"/>
  <c r="AB1584" i="3"/>
  <c r="AC1584" i="3" s="1"/>
  <c r="AH1584" i="3"/>
  <c r="AI1584" i="3" s="1"/>
  <c r="AG1586" i="3"/>
  <c r="AH1589" i="3"/>
  <c r="W1580" i="3"/>
  <c r="X1580" i="3" s="1"/>
  <c r="Z1580" i="3" s="1"/>
  <c r="X1583" i="3"/>
  <c r="U1581" i="3"/>
  <c r="C1581" i="3" s="1"/>
  <c r="D1581" i="3" s="1"/>
  <c r="S1580" i="3"/>
  <c r="T1580" i="3" s="1"/>
  <c r="T1583" i="3"/>
  <c r="AE1587" i="3"/>
  <c r="AD1584" i="3"/>
  <c r="AE1584" i="3" s="1"/>
  <c r="AF1584" i="3" s="1"/>
  <c r="AF1585" i="3"/>
  <c r="AL1581" i="3"/>
  <c r="AJ1580" i="3"/>
  <c r="AK1580" i="3" s="1"/>
  <c r="AL1580" i="3" s="1"/>
  <c r="AK1583" i="3"/>
  <c r="J1588" i="3"/>
  <c r="K1591" i="3"/>
  <c r="R1581" i="3"/>
  <c r="G1581" i="3" s="1"/>
  <c r="H1581" i="3" s="1"/>
  <c r="Q1583" i="3"/>
  <c r="P1580" i="3"/>
  <c r="Q1580" i="3" s="1"/>
  <c r="AB1589" i="3"/>
  <c r="AA1586" i="3"/>
  <c r="R1578" i="3"/>
  <c r="G1578" i="3"/>
  <c r="H1578" i="3" s="1"/>
  <c r="E1584" i="3" l="1"/>
  <c r="F1584" i="3" s="1"/>
  <c r="K1586" i="3"/>
  <c r="U1583" i="3"/>
  <c r="C1583" i="3" s="1"/>
  <c r="D1583" i="3" s="1"/>
  <c r="S1582" i="3"/>
  <c r="T1582" i="3" s="1"/>
  <c r="T1585" i="3"/>
  <c r="V1587" i="3"/>
  <c r="AF1587" i="3" s="1"/>
  <c r="Y1585" i="3"/>
  <c r="AI1585" i="3"/>
  <c r="AC1585" i="3"/>
  <c r="W1582" i="3"/>
  <c r="X1582" i="3" s="1"/>
  <c r="Z1582" i="3" s="1"/>
  <c r="X1585" i="3"/>
  <c r="U1580" i="3"/>
  <c r="C1580" i="3"/>
  <c r="D1580" i="3" s="1"/>
  <c r="AH1591" i="3"/>
  <c r="AG1588" i="3"/>
  <c r="AH1586" i="3"/>
  <c r="AI1586" i="3" s="1"/>
  <c r="N1589" i="3"/>
  <c r="M1586" i="3"/>
  <c r="N1586" i="3" s="1"/>
  <c r="O1586" i="3" s="1"/>
  <c r="A1586" i="3" s="1"/>
  <c r="B1586" i="3" s="1"/>
  <c r="I1587" i="3"/>
  <c r="O1587" i="3" s="1"/>
  <c r="A1587" i="3" s="1"/>
  <c r="B1587" i="3" s="1"/>
  <c r="L1585" i="3"/>
  <c r="E1585" i="3" s="1"/>
  <c r="F1585" i="3" s="1"/>
  <c r="AB1586" i="3"/>
  <c r="AC1586" i="3" s="1"/>
  <c r="Z1583" i="3"/>
  <c r="AL1583" i="3"/>
  <c r="AJ1582" i="3"/>
  <c r="AK1582" i="3" s="1"/>
  <c r="AL1582" i="3" s="1"/>
  <c r="AK1585" i="3"/>
  <c r="AE1589" i="3"/>
  <c r="AD1586" i="3"/>
  <c r="AE1586" i="3" s="1"/>
  <c r="AF1586" i="3" s="1"/>
  <c r="Q1585" i="3"/>
  <c r="P1582" i="3"/>
  <c r="Q1582" i="3" s="1"/>
  <c r="R1583" i="3"/>
  <c r="G1583" i="3" s="1"/>
  <c r="H1583" i="3" s="1"/>
  <c r="R1580" i="3"/>
  <c r="G1580" i="3"/>
  <c r="H1580" i="3" s="1"/>
  <c r="K1593" i="3"/>
  <c r="J1590" i="3"/>
  <c r="AA1588" i="3"/>
  <c r="AB1591" i="3"/>
  <c r="AH1588" i="3" l="1"/>
  <c r="AI1588" i="3" s="1"/>
  <c r="AB1588" i="3"/>
  <c r="AC1588" i="3" s="1"/>
  <c r="E1586" i="3"/>
  <c r="F1586" i="3" s="1"/>
  <c r="L1586" i="3"/>
  <c r="U1582" i="3"/>
  <c r="C1582" i="3"/>
  <c r="D1582" i="3" s="1"/>
  <c r="S1584" i="3"/>
  <c r="T1584" i="3" s="1"/>
  <c r="U1585" i="3"/>
  <c r="C1585" i="3" s="1"/>
  <c r="D1585" i="3" s="1"/>
  <c r="T1587" i="3"/>
  <c r="I1589" i="3"/>
  <c r="K1590" i="3" s="1"/>
  <c r="E1590" i="3" s="1"/>
  <c r="F1590" i="3" s="1"/>
  <c r="L1587" i="3"/>
  <c r="E1587" i="3" s="1"/>
  <c r="F1587" i="3" s="1"/>
  <c r="AH1593" i="3"/>
  <c r="AG1590" i="3"/>
  <c r="K1588" i="3"/>
  <c r="M1588" i="3"/>
  <c r="N1588" i="3" s="1"/>
  <c r="O1588" i="3" s="1"/>
  <c r="A1588" i="3" s="1"/>
  <c r="B1588" i="3" s="1"/>
  <c r="N1591" i="3"/>
  <c r="X1587" i="3"/>
  <c r="W1584" i="3"/>
  <c r="X1584" i="3" s="1"/>
  <c r="Z1584" i="3" s="1"/>
  <c r="Y1587" i="3"/>
  <c r="V1589" i="3"/>
  <c r="AF1589" i="3" s="1"/>
  <c r="AI1587" i="3"/>
  <c r="AC1587" i="3"/>
  <c r="Z1585" i="3"/>
  <c r="AB1593" i="3"/>
  <c r="AA1590" i="3"/>
  <c r="R1585" i="3"/>
  <c r="G1585" i="3" s="1"/>
  <c r="H1585" i="3" s="1"/>
  <c r="P1584" i="3"/>
  <c r="Q1584" i="3" s="1"/>
  <c r="Q1587" i="3"/>
  <c r="J1592" i="3"/>
  <c r="K1595" i="3"/>
  <c r="R1582" i="3"/>
  <c r="G1582" i="3"/>
  <c r="H1582" i="3" s="1"/>
  <c r="AJ1584" i="3"/>
  <c r="AK1584" i="3" s="1"/>
  <c r="AL1584" i="3" s="1"/>
  <c r="AK1587" i="3"/>
  <c r="AL1585" i="3"/>
  <c r="AE1591" i="3"/>
  <c r="AD1588" i="3"/>
  <c r="AE1588" i="3" s="1"/>
  <c r="AF1588" i="3" s="1"/>
  <c r="AB1590" i="3" l="1"/>
  <c r="AC1590" i="3" s="1"/>
  <c r="L1590" i="3"/>
  <c r="V1591" i="3"/>
  <c r="Y1589" i="3"/>
  <c r="AC1589" i="3"/>
  <c r="AI1589" i="3"/>
  <c r="I1591" i="3"/>
  <c r="L1589" i="3"/>
  <c r="E1589" i="3" s="1"/>
  <c r="F1589" i="3" s="1"/>
  <c r="W1586" i="3"/>
  <c r="X1586" i="3" s="1"/>
  <c r="Z1586" i="3" s="1"/>
  <c r="X1589" i="3"/>
  <c r="Z1589" i="3" s="1"/>
  <c r="AG1592" i="3"/>
  <c r="AH1595" i="3"/>
  <c r="S1586" i="3"/>
  <c r="T1586" i="3" s="1"/>
  <c r="U1587" i="3"/>
  <c r="C1587" i="3" s="1"/>
  <c r="D1587" i="3" s="1"/>
  <c r="T1589" i="3"/>
  <c r="AH1590" i="3"/>
  <c r="AI1590" i="3" s="1"/>
  <c r="M1590" i="3"/>
  <c r="N1590" i="3" s="1"/>
  <c r="O1590" i="3" s="1"/>
  <c r="A1590" i="3" s="1"/>
  <c r="B1590" i="3" s="1"/>
  <c r="N1593" i="3"/>
  <c r="E1588" i="3"/>
  <c r="F1588" i="3" s="1"/>
  <c r="L1588" i="3"/>
  <c r="U1584" i="3"/>
  <c r="C1584" i="3"/>
  <c r="D1584" i="3" s="1"/>
  <c r="Z1587" i="3"/>
  <c r="O1589" i="3"/>
  <c r="A1589" i="3" s="1"/>
  <c r="B1589" i="3" s="1"/>
  <c r="AJ1586" i="3"/>
  <c r="AK1586" i="3" s="1"/>
  <c r="AL1586" i="3" s="1"/>
  <c r="AL1587" i="3"/>
  <c r="AK1589" i="3"/>
  <c r="G1584" i="3"/>
  <c r="H1584" i="3" s="1"/>
  <c r="R1584" i="3"/>
  <c r="AF1591" i="3"/>
  <c r="AD1590" i="3"/>
  <c r="AE1590" i="3" s="1"/>
  <c r="AF1590" i="3" s="1"/>
  <c r="AE1593" i="3"/>
  <c r="Q1589" i="3"/>
  <c r="P1586" i="3"/>
  <c r="Q1586" i="3" s="1"/>
  <c r="R1587" i="3"/>
  <c r="G1587" i="3" s="1"/>
  <c r="H1587" i="3" s="1"/>
  <c r="K1597" i="3"/>
  <c r="J1594" i="3"/>
  <c r="AB1595" i="3"/>
  <c r="AA1592" i="3"/>
  <c r="AB1592" i="3" s="1"/>
  <c r="AC1592" i="3" s="1"/>
  <c r="AH1592" i="3" l="1"/>
  <c r="AI1592" i="3" s="1"/>
  <c r="I1593" i="3"/>
  <c r="L1591" i="3"/>
  <c r="E1591" i="3" s="1"/>
  <c r="F1591" i="3" s="1"/>
  <c r="U1586" i="3"/>
  <c r="C1586" i="3"/>
  <c r="D1586" i="3" s="1"/>
  <c r="W1588" i="3"/>
  <c r="X1588" i="3" s="1"/>
  <c r="Z1588" i="3" s="1"/>
  <c r="X1591" i="3"/>
  <c r="Z1591" i="3" s="1"/>
  <c r="Y1591" i="3"/>
  <c r="V1593" i="3"/>
  <c r="AF1593" i="3" s="1"/>
  <c r="AI1591" i="3"/>
  <c r="AC1591" i="3"/>
  <c r="K1592" i="3"/>
  <c r="U1589" i="3"/>
  <c r="C1589" i="3" s="1"/>
  <c r="D1589" i="3" s="1"/>
  <c r="S1588" i="3"/>
  <c r="T1588" i="3" s="1"/>
  <c r="T1591" i="3"/>
  <c r="N1595" i="3"/>
  <c r="M1592" i="3"/>
  <c r="N1592" i="3" s="1"/>
  <c r="O1592" i="3" s="1"/>
  <c r="A1592" i="3" s="1"/>
  <c r="B1592" i="3" s="1"/>
  <c r="AH1597" i="3"/>
  <c r="AG1594" i="3"/>
  <c r="O1591" i="3"/>
  <c r="A1591" i="3" s="1"/>
  <c r="B1591" i="3" s="1"/>
  <c r="K1599" i="3"/>
  <c r="J1596" i="3"/>
  <c r="AK1591" i="3"/>
  <c r="AJ1588" i="3"/>
  <c r="AK1588" i="3" s="1"/>
  <c r="AL1588" i="3" s="1"/>
  <c r="AL1589" i="3"/>
  <c r="P1588" i="3"/>
  <c r="Q1588" i="3" s="1"/>
  <c r="R1589" i="3"/>
  <c r="G1589" i="3" s="1"/>
  <c r="H1589" i="3" s="1"/>
  <c r="Q1591" i="3"/>
  <c r="AA1594" i="3"/>
  <c r="AB1597" i="3"/>
  <c r="R1586" i="3"/>
  <c r="G1586" i="3"/>
  <c r="H1586" i="3" s="1"/>
  <c r="AE1595" i="3"/>
  <c r="AD1592" i="3"/>
  <c r="AE1592" i="3" s="1"/>
  <c r="AF1592" i="3" s="1"/>
  <c r="AB1594" i="3" l="1"/>
  <c r="AC1594" i="3" s="1"/>
  <c r="AH1594" i="3"/>
  <c r="AI1594" i="3" s="1"/>
  <c r="M1594" i="3"/>
  <c r="N1594" i="3" s="1"/>
  <c r="O1594" i="3" s="1"/>
  <c r="A1594" i="3" s="1"/>
  <c r="B1594" i="3" s="1"/>
  <c r="N1597" i="3"/>
  <c r="I1595" i="3"/>
  <c r="K1596" i="3" s="1"/>
  <c r="L1593" i="3"/>
  <c r="E1593" i="3" s="1"/>
  <c r="F1593" i="3" s="1"/>
  <c r="U1588" i="3"/>
  <c r="C1588" i="3"/>
  <c r="D1588" i="3" s="1"/>
  <c r="O1593" i="3"/>
  <c r="A1593" i="3" s="1"/>
  <c r="B1593" i="3" s="1"/>
  <c r="L1592" i="3"/>
  <c r="E1592" i="3"/>
  <c r="F1592" i="3" s="1"/>
  <c r="X1593" i="3"/>
  <c r="Z1593" i="3" s="1"/>
  <c r="W1590" i="3"/>
  <c r="X1590" i="3" s="1"/>
  <c r="Z1590" i="3" s="1"/>
  <c r="AH1599" i="3"/>
  <c r="AG1596" i="3"/>
  <c r="U1591" i="3"/>
  <c r="C1591" i="3" s="1"/>
  <c r="D1591" i="3" s="1"/>
  <c r="S1590" i="3"/>
  <c r="T1590" i="3" s="1"/>
  <c r="T1593" i="3"/>
  <c r="V1595" i="3"/>
  <c r="AF1595" i="3" s="1"/>
  <c r="Y1593" i="3"/>
  <c r="AC1593" i="3"/>
  <c r="AI1593" i="3"/>
  <c r="K1594" i="3"/>
  <c r="R1588" i="3"/>
  <c r="G1588" i="3"/>
  <c r="H1588" i="3" s="1"/>
  <c r="AJ1590" i="3"/>
  <c r="AK1590" i="3" s="1"/>
  <c r="AL1590" i="3" s="1"/>
  <c r="AK1593" i="3"/>
  <c r="AL1591" i="3"/>
  <c r="J1598" i="3"/>
  <c r="K1601" i="3"/>
  <c r="AE1597" i="3"/>
  <c r="AD1594" i="3"/>
  <c r="AE1594" i="3" s="1"/>
  <c r="AF1594" i="3" s="1"/>
  <c r="AA1596" i="3"/>
  <c r="AB1596" i="3" s="1"/>
  <c r="AC1596" i="3" s="1"/>
  <c r="AB1599" i="3"/>
  <c r="P1590" i="3"/>
  <c r="Q1590" i="3" s="1"/>
  <c r="Q1593" i="3"/>
  <c r="R1591" i="3"/>
  <c r="G1591" i="3" s="1"/>
  <c r="H1591" i="3" s="1"/>
  <c r="E1596" i="3" l="1"/>
  <c r="F1596" i="3" s="1"/>
  <c r="L1596" i="3"/>
  <c r="O1595" i="3"/>
  <c r="A1595" i="3" s="1"/>
  <c r="B1595" i="3" s="1"/>
  <c r="E1594" i="3"/>
  <c r="F1594" i="3" s="1"/>
  <c r="L1594" i="3"/>
  <c r="U1593" i="3"/>
  <c r="C1593" i="3" s="1"/>
  <c r="D1593" i="3" s="1"/>
  <c r="S1592" i="3"/>
  <c r="T1592" i="3" s="1"/>
  <c r="T1595" i="3"/>
  <c r="AH1601" i="3"/>
  <c r="AG1598" i="3"/>
  <c r="N1599" i="3"/>
  <c r="M1596" i="3"/>
  <c r="N1596" i="3" s="1"/>
  <c r="O1596" i="3" s="1"/>
  <c r="A1596" i="3" s="1"/>
  <c r="B1596" i="3" s="1"/>
  <c r="U1590" i="3"/>
  <c r="C1590" i="3"/>
  <c r="D1590" i="3" s="1"/>
  <c r="Y1595" i="3"/>
  <c r="V1597" i="3"/>
  <c r="AF1597" i="3" s="1"/>
  <c r="AI1595" i="3"/>
  <c r="AC1595" i="3"/>
  <c r="W1592" i="3"/>
  <c r="X1592" i="3" s="1"/>
  <c r="Z1592" i="3" s="1"/>
  <c r="X1595" i="3"/>
  <c r="Z1595" i="3" s="1"/>
  <c r="I1597" i="3"/>
  <c r="O1597" i="3" s="1"/>
  <c r="A1597" i="3" s="1"/>
  <c r="B1597" i="3" s="1"/>
  <c r="L1595" i="3"/>
  <c r="E1595" i="3" s="1"/>
  <c r="F1595" i="3" s="1"/>
  <c r="AH1596" i="3"/>
  <c r="AI1596" i="3" s="1"/>
  <c r="R1590" i="3"/>
  <c r="G1590" i="3"/>
  <c r="H1590" i="3" s="1"/>
  <c r="Q1595" i="3"/>
  <c r="P1592" i="3"/>
  <c r="Q1592" i="3" s="1"/>
  <c r="R1593" i="3"/>
  <c r="G1593" i="3" s="1"/>
  <c r="H1593" i="3" s="1"/>
  <c r="K1603" i="3"/>
  <c r="J1600" i="3"/>
  <c r="AA1598" i="3"/>
  <c r="AB1601" i="3"/>
  <c r="AE1599" i="3"/>
  <c r="AD1596" i="3"/>
  <c r="AE1596" i="3" s="1"/>
  <c r="AF1596" i="3" s="1"/>
  <c r="AJ1592" i="3"/>
  <c r="AK1592" i="3" s="1"/>
  <c r="AL1592" i="3" s="1"/>
  <c r="AL1593" i="3"/>
  <c r="AK1595" i="3"/>
  <c r="AB1598" i="3" l="1"/>
  <c r="AC1598" i="3" s="1"/>
  <c r="W1594" i="3"/>
  <c r="X1594" i="3" s="1"/>
  <c r="Z1594" i="3" s="1"/>
  <c r="X1597" i="3"/>
  <c r="S1594" i="3"/>
  <c r="T1594" i="3" s="1"/>
  <c r="T1597" i="3"/>
  <c r="U1595" i="3"/>
  <c r="C1595" i="3" s="1"/>
  <c r="D1595" i="3" s="1"/>
  <c r="I1599" i="3"/>
  <c r="O1599" i="3" s="1"/>
  <c r="A1599" i="3" s="1"/>
  <c r="B1599" i="3" s="1"/>
  <c r="L1597" i="3"/>
  <c r="E1597" i="3" s="1"/>
  <c r="F1597" i="3" s="1"/>
  <c r="N1601" i="3"/>
  <c r="M1598" i="3"/>
  <c r="N1598" i="3" s="1"/>
  <c r="O1598" i="3" s="1"/>
  <c r="A1598" i="3" s="1"/>
  <c r="B1598" i="3" s="1"/>
  <c r="AG1600" i="3"/>
  <c r="AH1603" i="3"/>
  <c r="Y1597" i="3"/>
  <c r="V1599" i="3"/>
  <c r="AF1599" i="3" s="1"/>
  <c r="AI1597" i="3"/>
  <c r="AC1597" i="3"/>
  <c r="C1592" i="3"/>
  <c r="D1592" i="3" s="1"/>
  <c r="U1592" i="3"/>
  <c r="K1598" i="3"/>
  <c r="AH1598" i="3"/>
  <c r="AI1598" i="3" s="1"/>
  <c r="AA1600" i="3"/>
  <c r="AB1603" i="3"/>
  <c r="R1595" i="3"/>
  <c r="G1595" i="3" s="1"/>
  <c r="H1595" i="3" s="1"/>
  <c r="Q1597" i="3"/>
  <c r="P1594" i="3"/>
  <c r="Q1594" i="3" s="1"/>
  <c r="AK1597" i="3"/>
  <c r="AJ1594" i="3"/>
  <c r="AK1594" i="3" s="1"/>
  <c r="AL1594" i="3" s="1"/>
  <c r="AL1595" i="3"/>
  <c r="K1605" i="3"/>
  <c r="J1602" i="3"/>
  <c r="G1592" i="3"/>
  <c r="H1592" i="3" s="1"/>
  <c r="R1592" i="3"/>
  <c r="AE1601" i="3"/>
  <c r="AD1598" i="3"/>
  <c r="AE1598" i="3" s="1"/>
  <c r="AF1598" i="3" s="1"/>
  <c r="AB1600" i="3" l="1"/>
  <c r="AC1600" i="3" s="1"/>
  <c r="K1600" i="3"/>
  <c r="E1598" i="3"/>
  <c r="F1598" i="3" s="1"/>
  <c r="L1598" i="3"/>
  <c r="X1599" i="3"/>
  <c r="Z1599" i="3" s="1"/>
  <c r="W1596" i="3"/>
  <c r="X1596" i="3" s="1"/>
  <c r="Z1596" i="3" s="1"/>
  <c r="U1594" i="3"/>
  <c r="C1594" i="3"/>
  <c r="D1594" i="3" s="1"/>
  <c r="AH1605" i="3"/>
  <c r="AG1602" i="3"/>
  <c r="N1603" i="3"/>
  <c r="M1600" i="3"/>
  <c r="N1600" i="3" s="1"/>
  <c r="O1600" i="3" s="1"/>
  <c r="A1600" i="3" s="1"/>
  <c r="B1600" i="3" s="1"/>
  <c r="Z1597" i="3"/>
  <c r="I1601" i="3"/>
  <c r="L1599" i="3"/>
  <c r="E1599" i="3" s="1"/>
  <c r="F1599" i="3" s="1"/>
  <c r="V1601" i="3"/>
  <c r="AF1601" i="3" s="1"/>
  <c r="Y1599" i="3"/>
  <c r="AC1599" i="3"/>
  <c r="AI1599" i="3"/>
  <c r="S1596" i="3"/>
  <c r="T1596" i="3" s="1"/>
  <c r="T1599" i="3"/>
  <c r="U1597" i="3"/>
  <c r="C1597" i="3" s="1"/>
  <c r="D1597" i="3" s="1"/>
  <c r="AH1600" i="3"/>
  <c r="AI1600" i="3" s="1"/>
  <c r="AD1600" i="3"/>
  <c r="AE1600" i="3" s="1"/>
  <c r="AF1600" i="3" s="1"/>
  <c r="AE1603" i="3"/>
  <c r="Q1599" i="3"/>
  <c r="P1596" i="3"/>
  <c r="Q1596" i="3" s="1"/>
  <c r="R1597" i="3"/>
  <c r="G1597" i="3" s="1"/>
  <c r="H1597" i="3" s="1"/>
  <c r="AK1599" i="3"/>
  <c r="AJ1596" i="3"/>
  <c r="AK1596" i="3" s="1"/>
  <c r="AL1596" i="3" s="1"/>
  <c r="AL1597" i="3"/>
  <c r="R1594" i="3"/>
  <c r="G1594" i="3"/>
  <c r="H1594" i="3" s="1"/>
  <c r="AA1602" i="3"/>
  <c r="AB1605" i="3"/>
  <c r="J1604" i="3"/>
  <c r="K1607" i="3"/>
  <c r="AB1602" i="3" l="1"/>
  <c r="AC1602" i="3" s="1"/>
  <c r="L1600" i="3"/>
  <c r="E1600" i="3"/>
  <c r="F1600" i="3" s="1"/>
  <c r="AH1602" i="3"/>
  <c r="AI1602" i="3" s="1"/>
  <c r="T1601" i="3"/>
  <c r="S1598" i="3"/>
  <c r="T1598" i="3" s="1"/>
  <c r="U1599" i="3"/>
  <c r="C1599" i="3" s="1"/>
  <c r="D1599" i="3" s="1"/>
  <c r="I1603" i="3"/>
  <c r="O1603" i="3" s="1"/>
  <c r="A1603" i="3" s="1"/>
  <c r="B1603" i="3" s="1"/>
  <c r="L1601" i="3"/>
  <c r="E1601" i="3" s="1"/>
  <c r="F1601" i="3" s="1"/>
  <c r="N1605" i="3"/>
  <c r="M1602" i="3"/>
  <c r="N1602" i="3" s="1"/>
  <c r="O1602" i="3" s="1"/>
  <c r="A1602" i="3" s="1"/>
  <c r="B1602" i="3" s="1"/>
  <c r="AG1604" i="3"/>
  <c r="AH1607" i="3"/>
  <c r="X1601" i="3"/>
  <c r="W1598" i="3"/>
  <c r="X1598" i="3" s="1"/>
  <c r="Z1598" i="3" s="1"/>
  <c r="O1601" i="3"/>
  <c r="A1601" i="3" s="1"/>
  <c r="B1601" i="3" s="1"/>
  <c r="C1596" i="3"/>
  <c r="D1596" i="3" s="1"/>
  <c r="U1596" i="3"/>
  <c r="Y1601" i="3"/>
  <c r="V1603" i="3"/>
  <c r="Z1601" i="3"/>
  <c r="AI1601" i="3"/>
  <c r="AC1601" i="3"/>
  <c r="K1602" i="3"/>
  <c r="J1606" i="3"/>
  <c r="K1609" i="3"/>
  <c r="G1596" i="3"/>
  <c r="H1596" i="3" s="1"/>
  <c r="R1596" i="3"/>
  <c r="AD1602" i="3"/>
  <c r="AE1602" i="3" s="1"/>
  <c r="AF1602" i="3" s="1"/>
  <c r="AE1605" i="3"/>
  <c r="AA1604" i="3"/>
  <c r="AB1607" i="3"/>
  <c r="R1599" i="3"/>
  <c r="G1599" i="3" s="1"/>
  <c r="H1599" i="3" s="1"/>
  <c r="Q1601" i="3"/>
  <c r="P1598" i="3"/>
  <c r="Q1598" i="3" s="1"/>
  <c r="AJ1598" i="3"/>
  <c r="AK1598" i="3" s="1"/>
  <c r="AL1598" i="3" s="1"/>
  <c r="AK1601" i="3"/>
  <c r="AL1599" i="3"/>
  <c r="K1604" i="3" l="1"/>
  <c r="E1604" i="3" s="1"/>
  <c r="F1604" i="3" s="1"/>
  <c r="N1607" i="3"/>
  <c r="M1604" i="3"/>
  <c r="N1604" i="3" s="1"/>
  <c r="O1604" i="3" s="1"/>
  <c r="A1604" i="3" s="1"/>
  <c r="B1604" i="3" s="1"/>
  <c r="U1601" i="3"/>
  <c r="C1601" i="3" s="1"/>
  <c r="D1601" i="3" s="1"/>
  <c r="T1603" i="3"/>
  <c r="S1600" i="3"/>
  <c r="T1600" i="3" s="1"/>
  <c r="AH1604" i="3"/>
  <c r="AI1604" i="3" s="1"/>
  <c r="AH1609" i="3"/>
  <c r="AG1606" i="3"/>
  <c r="C1598" i="3"/>
  <c r="D1598" i="3" s="1"/>
  <c r="U1598" i="3"/>
  <c r="E1602" i="3"/>
  <c r="F1602" i="3" s="1"/>
  <c r="L1602" i="3"/>
  <c r="V1605" i="3"/>
  <c r="Y1603" i="3"/>
  <c r="AI1603" i="3"/>
  <c r="AC1603" i="3"/>
  <c r="W1600" i="3"/>
  <c r="X1600" i="3" s="1"/>
  <c r="Z1600" i="3" s="1"/>
  <c r="X1603" i="3"/>
  <c r="Z1603" i="3" s="1"/>
  <c r="I1605" i="3"/>
  <c r="L1603" i="3"/>
  <c r="E1603" i="3" s="1"/>
  <c r="F1603" i="3" s="1"/>
  <c r="AB1604" i="3"/>
  <c r="AC1604" i="3" s="1"/>
  <c r="AF1603" i="3"/>
  <c r="R1598" i="3"/>
  <c r="G1598" i="3"/>
  <c r="H1598" i="3" s="1"/>
  <c r="AA1606" i="3"/>
  <c r="AB1606" i="3" s="1"/>
  <c r="AC1606" i="3" s="1"/>
  <c r="AB1609" i="3"/>
  <c r="AE1607" i="3"/>
  <c r="AF1605" i="3"/>
  <c r="AD1604" i="3"/>
  <c r="AE1604" i="3" s="1"/>
  <c r="AF1604" i="3" s="1"/>
  <c r="R1601" i="3"/>
  <c r="G1601" i="3" s="1"/>
  <c r="H1601" i="3" s="1"/>
  <c r="Q1603" i="3"/>
  <c r="P1600" i="3"/>
  <c r="Q1600" i="3" s="1"/>
  <c r="AJ1600" i="3"/>
  <c r="AK1600" i="3" s="1"/>
  <c r="AL1600" i="3" s="1"/>
  <c r="AK1603" i="3"/>
  <c r="AL1601" i="3"/>
  <c r="J1608" i="3"/>
  <c r="K1611" i="3"/>
  <c r="L1604" i="3" l="1"/>
  <c r="AH1606" i="3"/>
  <c r="AI1606" i="3" s="1"/>
  <c r="X1605" i="3"/>
  <c r="Z1605" i="3" s="1"/>
  <c r="W1602" i="3"/>
  <c r="X1602" i="3" s="1"/>
  <c r="Z1602" i="3" s="1"/>
  <c r="AG1608" i="3"/>
  <c r="AH1611" i="3"/>
  <c r="U1603" i="3"/>
  <c r="C1603" i="3" s="1"/>
  <c r="D1603" i="3" s="1"/>
  <c r="S1602" i="3"/>
  <c r="T1602" i="3" s="1"/>
  <c r="T1605" i="3"/>
  <c r="N1609" i="3"/>
  <c r="M1606" i="3"/>
  <c r="N1606" i="3" s="1"/>
  <c r="O1606" i="3" s="1"/>
  <c r="A1606" i="3" s="1"/>
  <c r="B1606" i="3" s="1"/>
  <c r="I1607" i="3"/>
  <c r="O1607" i="3" s="1"/>
  <c r="A1607" i="3" s="1"/>
  <c r="B1607" i="3" s="1"/>
  <c r="L1605" i="3"/>
  <c r="E1605" i="3" s="1"/>
  <c r="F1605" i="3" s="1"/>
  <c r="C1600" i="3"/>
  <c r="D1600" i="3" s="1"/>
  <c r="U1600" i="3"/>
  <c r="V1607" i="3"/>
  <c r="Y1605" i="3"/>
  <c r="AI1605" i="3"/>
  <c r="AC1605" i="3"/>
  <c r="O1605" i="3"/>
  <c r="A1605" i="3" s="1"/>
  <c r="B1605" i="3" s="1"/>
  <c r="K1606" i="3"/>
  <c r="R1603" i="3"/>
  <c r="G1603" i="3" s="1"/>
  <c r="H1603" i="3" s="1"/>
  <c r="P1602" i="3"/>
  <c r="Q1602" i="3" s="1"/>
  <c r="Q1605" i="3"/>
  <c r="R1600" i="3"/>
  <c r="G1600" i="3"/>
  <c r="H1600" i="3" s="1"/>
  <c r="AE1609" i="3"/>
  <c r="AD1606" i="3"/>
  <c r="AE1606" i="3" s="1"/>
  <c r="AF1606" i="3" s="1"/>
  <c r="J1610" i="3"/>
  <c r="K1613" i="3"/>
  <c r="AK1605" i="3"/>
  <c r="AL1603" i="3"/>
  <c r="AJ1602" i="3"/>
  <c r="AK1602" i="3" s="1"/>
  <c r="AL1602" i="3" s="1"/>
  <c r="AB1611" i="3"/>
  <c r="AA1608" i="3"/>
  <c r="M1608" i="3" l="1"/>
  <c r="N1608" i="3" s="1"/>
  <c r="O1608" i="3" s="1"/>
  <c r="A1608" i="3" s="1"/>
  <c r="B1608" i="3" s="1"/>
  <c r="N1611" i="3"/>
  <c r="L1606" i="3"/>
  <c r="E1606" i="3"/>
  <c r="F1606" i="3" s="1"/>
  <c r="C1602" i="3"/>
  <c r="D1602" i="3" s="1"/>
  <c r="U1602" i="3"/>
  <c r="AB1608" i="3"/>
  <c r="AC1608" i="3" s="1"/>
  <c r="Y1607" i="3"/>
  <c r="V1609" i="3"/>
  <c r="AF1609" i="3" s="1"/>
  <c r="AI1607" i="3"/>
  <c r="AC1607" i="3"/>
  <c r="I1609" i="3"/>
  <c r="O1609" i="3" s="1"/>
  <c r="A1609" i="3" s="1"/>
  <c r="B1609" i="3" s="1"/>
  <c r="L1607" i="3"/>
  <c r="E1607" i="3" s="1"/>
  <c r="F1607" i="3" s="1"/>
  <c r="AH1613" i="3"/>
  <c r="AG1610" i="3"/>
  <c r="W1604" i="3"/>
  <c r="X1604" i="3" s="1"/>
  <c r="Z1604" i="3" s="1"/>
  <c r="X1607" i="3"/>
  <c r="Z1607" i="3" s="1"/>
  <c r="S1604" i="3"/>
  <c r="T1604" i="3" s="1"/>
  <c r="T1607" i="3"/>
  <c r="U1605" i="3"/>
  <c r="C1605" i="3" s="1"/>
  <c r="D1605" i="3" s="1"/>
  <c r="AF1607" i="3"/>
  <c r="K1608" i="3"/>
  <c r="AH1608" i="3"/>
  <c r="AI1608" i="3" s="1"/>
  <c r="AE1611" i="3"/>
  <c r="AD1608" i="3"/>
  <c r="AE1608" i="3" s="1"/>
  <c r="AF1608" i="3" s="1"/>
  <c r="R1605" i="3"/>
  <c r="G1605" i="3" s="1"/>
  <c r="H1605" i="3" s="1"/>
  <c r="Q1607" i="3"/>
  <c r="P1604" i="3"/>
  <c r="Q1604" i="3" s="1"/>
  <c r="J1612" i="3"/>
  <c r="K1615" i="3"/>
  <c r="AB1613" i="3"/>
  <c r="AA1610" i="3"/>
  <c r="AJ1604" i="3"/>
  <c r="AK1604" i="3" s="1"/>
  <c r="AL1604" i="3" s="1"/>
  <c r="AL1605" i="3"/>
  <c r="AK1607" i="3"/>
  <c r="R1602" i="3"/>
  <c r="G1602" i="3"/>
  <c r="H1602" i="3" s="1"/>
  <c r="AB1610" i="3" l="1"/>
  <c r="AC1610" i="3" s="1"/>
  <c r="AH1610" i="3"/>
  <c r="AI1610" i="3" s="1"/>
  <c r="E1608" i="3"/>
  <c r="F1608" i="3" s="1"/>
  <c r="L1608" i="3"/>
  <c r="S1606" i="3"/>
  <c r="T1606" i="3" s="1"/>
  <c r="U1607" i="3"/>
  <c r="C1607" i="3" s="1"/>
  <c r="D1607" i="3" s="1"/>
  <c r="T1609" i="3"/>
  <c r="U1604" i="3"/>
  <c r="C1604" i="3"/>
  <c r="D1604" i="3" s="1"/>
  <c r="AH1615" i="3"/>
  <c r="AG1612" i="3"/>
  <c r="I1611" i="3"/>
  <c r="K1612" i="3" s="1"/>
  <c r="L1609" i="3"/>
  <c r="E1609" i="3" s="1"/>
  <c r="F1609" i="3" s="1"/>
  <c r="Y1609" i="3"/>
  <c r="V1611" i="3"/>
  <c r="AC1609" i="3"/>
  <c r="AI1609" i="3"/>
  <c r="N1613" i="3"/>
  <c r="M1610" i="3"/>
  <c r="N1610" i="3" s="1"/>
  <c r="O1610" i="3" s="1"/>
  <c r="A1610" i="3" s="1"/>
  <c r="B1610" i="3" s="1"/>
  <c r="W1606" i="3"/>
  <c r="X1606" i="3" s="1"/>
  <c r="Z1606" i="3" s="1"/>
  <c r="X1609" i="3"/>
  <c r="Z1609" i="3" s="1"/>
  <c r="K1610" i="3"/>
  <c r="AK1609" i="3"/>
  <c r="AL1607" i="3"/>
  <c r="AJ1606" i="3"/>
  <c r="AK1606" i="3" s="1"/>
  <c r="AL1606" i="3" s="1"/>
  <c r="AB1615" i="3"/>
  <c r="AA1612" i="3"/>
  <c r="R1604" i="3"/>
  <c r="G1604" i="3"/>
  <c r="H1604" i="3" s="1"/>
  <c r="AD1610" i="3"/>
  <c r="AE1610" i="3" s="1"/>
  <c r="AF1610" i="3" s="1"/>
  <c r="AE1613" i="3"/>
  <c r="J1614" i="3"/>
  <c r="K1617" i="3"/>
  <c r="P1606" i="3"/>
  <c r="Q1606" i="3" s="1"/>
  <c r="R1607" i="3"/>
  <c r="G1607" i="3" s="1"/>
  <c r="H1607" i="3" s="1"/>
  <c r="Q1609" i="3"/>
  <c r="E1612" i="3" l="1"/>
  <c r="F1612" i="3" s="1"/>
  <c r="L1612" i="3"/>
  <c r="O1611" i="3"/>
  <c r="A1611" i="3" s="1"/>
  <c r="B1611" i="3" s="1"/>
  <c r="Y1611" i="3"/>
  <c r="V1613" i="3"/>
  <c r="AF1613" i="3" s="1"/>
  <c r="AI1611" i="3"/>
  <c r="AC1611" i="3"/>
  <c r="C1606" i="3"/>
  <c r="D1606" i="3" s="1"/>
  <c r="U1606" i="3"/>
  <c r="U1609" i="3"/>
  <c r="C1609" i="3" s="1"/>
  <c r="D1609" i="3" s="1"/>
  <c r="S1608" i="3"/>
  <c r="T1608" i="3" s="1"/>
  <c r="T1611" i="3"/>
  <c r="AF1611" i="3"/>
  <c r="AB1612" i="3"/>
  <c r="AC1612" i="3" s="1"/>
  <c r="AH1612" i="3"/>
  <c r="AI1612" i="3" s="1"/>
  <c r="W1608" i="3"/>
  <c r="X1608" i="3" s="1"/>
  <c r="Z1608" i="3" s="1"/>
  <c r="X1611" i="3"/>
  <c r="L1610" i="3"/>
  <c r="E1610" i="3"/>
  <c r="F1610" i="3" s="1"/>
  <c r="M1612" i="3"/>
  <c r="N1612" i="3" s="1"/>
  <c r="O1612" i="3" s="1"/>
  <c r="A1612" i="3" s="1"/>
  <c r="B1612" i="3" s="1"/>
  <c r="N1615" i="3"/>
  <c r="I1613" i="3"/>
  <c r="O1613" i="3" s="1"/>
  <c r="A1613" i="3" s="1"/>
  <c r="B1613" i="3" s="1"/>
  <c r="L1611" i="3"/>
  <c r="E1611" i="3" s="1"/>
  <c r="F1611" i="3" s="1"/>
  <c r="AH1617" i="3"/>
  <c r="AG1614" i="3"/>
  <c r="AK1611" i="3"/>
  <c r="AJ1608" i="3"/>
  <c r="AK1608" i="3" s="1"/>
  <c r="AL1608" i="3" s="1"/>
  <c r="AL1609" i="3"/>
  <c r="R1606" i="3"/>
  <c r="G1606" i="3"/>
  <c r="H1606" i="3" s="1"/>
  <c r="K1619" i="3"/>
  <c r="J1616" i="3"/>
  <c r="AE1615" i="3"/>
  <c r="AD1612" i="3"/>
  <c r="AE1612" i="3" s="1"/>
  <c r="AF1612" i="3" s="1"/>
  <c r="Q1611" i="3"/>
  <c r="P1608" i="3"/>
  <c r="Q1608" i="3" s="1"/>
  <c r="R1609" i="3"/>
  <c r="G1609" i="3" s="1"/>
  <c r="H1609" i="3" s="1"/>
  <c r="AA1614" i="3"/>
  <c r="AB1617" i="3"/>
  <c r="K1614" i="3" l="1"/>
  <c r="E1614" i="3" s="1"/>
  <c r="F1614" i="3" s="1"/>
  <c r="X1613" i="3"/>
  <c r="W1610" i="3"/>
  <c r="X1610" i="3" s="1"/>
  <c r="Z1610" i="3" s="1"/>
  <c r="I1615" i="3"/>
  <c r="L1613" i="3"/>
  <c r="E1613" i="3" s="1"/>
  <c r="F1613" i="3" s="1"/>
  <c r="U1608" i="3"/>
  <c r="C1608" i="3"/>
  <c r="D1608" i="3" s="1"/>
  <c r="AH1614" i="3"/>
  <c r="AI1614" i="3" s="1"/>
  <c r="Z1611" i="3"/>
  <c r="U1611" i="3"/>
  <c r="C1611" i="3" s="1"/>
  <c r="D1611" i="3" s="1"/>
  <c r="T1613" i="3"/>
  <c r="S1610" i="3"/>
  <c r="T1610" i="3" s="1"/>
  <c r="V1615" i="3"/>
  <c r="Y1613" i="3"/>
  <c r="Z1613" i="3"/>
  <c r="AC1613" i="3"/>
  <c r="AI1613" i="3"/>
  <c r="AH1619" i="3"/>
  <c r="AG1616" i="3"/>
  <c r="O1615" i="3"/>
  <c r="A1615" i="3" s="1"/>
  <c r="B1615" i="3" s="1"/>
  <c r="M1614" i="3"/>
  <c r="N1614" i="3" s="1"/>
  <c r="O1614" i="3" s="1"/>
  <c r="A1614" i="3" s="1"/>
  <c r="B1614" i="3" s="1"/>
  <c r="N1617" i="3"/>
  <c r="AB1614" i="3"/>
  <c r="AC1614" i="3" s="1"/>
  <c r="R1608" i="3"/>
  <c r="G1608" i="3"/>
  <c r="H1608" i="3" s="1"/>
  <c r="J1618" i="3"/>
  <c r="K1621" i="3"/>
  <c r="AB1619" i="3"/>
  <c r="AA1616" i="3"/>
  <c r="AD1614" i="3"/>
  <c r="AE1614" i="3" s="1"/>
  <c r="AF1614" i="3" s="1"/>
  <c r="AE1617" i="3"/>
  <c r="P1610" i="3"/>
  <c r="Q1610" i="3" s="1"/>
  <c r="Q1613" i="3"/>
  <c r="R1611" i="3"/>
  <c r="G1611" i="3" s="1"/>
  <c r="H1611" i="3" s="1"/>
  <c r="AJ1610" i="3"/>
  <c r="AK1610" i="3" s="1"/>
  <c r="AL1610" i="3" s="1"/>
  <c r="AK1613" i="3"/>
  <c r="AL1611" i="3"/>
  <c r="L1614" i="3" l="1"/>
  <c r="C1610" i="3"/>
  <c r="D1610" i="3" s="1"/>
  <c r="U1610" i="3"/>
  <c r="W1612" i="3"/>
  <c r="X1612" i="3" s="1"/>
  <c r="Z1612" i="3" s="1"/>
  <c r="X1615" i="3"/>
  <c r="AB1616" i="3"/>
  <c r="AC1616" i="3" s="1"/>
  <c r="Y1615" i="3"/>
  <c r="V1617" i="3"/>
  <c r="AF1617" i="3" s="1"/>
  <c r="Z1615" i="3"/>
  <c r="AI1615" i="3"/>
  <c r="AC1615" i="3"/>
  <c r="AH1621" i="3"/>
  <c r="AG1618" i="3"/>
  <c r="I1617" i="3"/>
  <c r="K1618" i="3" s="1"/>
  <c r="E1618" i="3" s="1"/>
  <c r="F1618" i="3" s="1"/>
  <c r="L1615" i="3"/>
  <c r="E1615" i="3" s="1"/>
  <c r="F1615" i="3" s="1"/>
  <c r="M1616" i="3"/>
  <c r="N1616" i="3" s="1"/>
  <c r="O1616" i="3" s="1"/>
  <c r="A1616" i="3" s="1"/>
  <c r="B1616" i="3" s="1"/>
  <c r="N1619" i="3"/>
  <c r="S1612" i="3"/>
  <c r="T1612" i="3" s="1"/>
  <c r="T1615" i="3"/>
  <c r="U1613" i="3"/>
  <c r="C1613" i="3" s="1"/>
  <c r="D1613" i="3" s="1"/>
  <c r="AF1615" i="3"/>
  <c r="AH1616" i="3"/>
  <c r="AI1616" i="3" s="1"/>
  <c r="K1616" i="3"/>
  <c r="AB1621" i="3"/>
  <c r="AA1618" i="3"/>
  <c r="AK1615" i="3"/>
  <c r="AJ1612" i="3"/>
  <c r="AK1612" i="3" s="1"/>
  <c r="AL1612" i="3" s="1"/>
  <c r="AL1613" i="3"/>
  <c r="K1623" i="3"/>
  <c r="J1620" i="3"/>
  <c r="Q1615" i="3"/>
  <c r="P1612" i="3"/>
  <c r="Q1612" i="3" s="1"/>
  <c r="R1613" i="3"/>
  <c r="G1613" i="3" s="1"/>
  <c r="H1613" i="3" s="1"/>
  <c r="AD1616" i="3"/>
  <c r="AE1616" i="3" s="1"/>
  <c r="AF1616" i="3" s="1"/>
  <c r="AE1619" i="3"/>
  <c r="G1610" i="3"/>
  <c r="H1610" i="3" s="1"/>
  <c r="R1610" i="3"/>
  <c r="AH1618" i="3" l="1"/>
  <c r="AI1618" i="3" s="1"/>
  <c r="AB1618" i="3"/>
  <c r="AC1618" i="3" s="1"/>
  <c r="M1618" i="3"/>
  <c r="N1618" i="3" s="1"/>
  <c r="O1618" i="3" s="1"/>
  <c r="A1618" i="3" s="1"/>
  <c r="B1618" i="3" s="1"/>
  <c r="N1621" i="3"/>
  <c r="U1612" i="3"/>
  <c r="C1612" i="3"/>
  <c r="D1612" i="3" s="1"/>
  <c r="AG1620" i="3"/>
  <c r="AH1623" i="3"/>
  <c r="V1619" i="3"/>
  <c r="Y1617" i="3"/>
  <c r="AC1617" i="3"/>
  <c r="AI1617" i="3"/>
  <c r="L1618" i="3"/>
  <c r="L1616" i="3"/>
  <c r="E1616" i="3"/>
  <c r="F1616" i="3" s="1"/>
  <c r="I1619" i="3"/>
  <c r="O1619" i="3" s="1"/>
  <c r="A1619" i="3" s="1"/>
  <c r="B1619" i="3" s="1"/>
  <c r="L1617" i="3"/>
  <c r="E1617" i="3" s="1"/>
  <c r="F1617" i="3" s="1"/>
  <c r="T1617" i="3"/>
  <c r="S1614" i="3"/>
  <c r="T1614" i="3" s="1"/>
  <c r="U1615" i="3"/>
  <c r="C1615" i="3" s="1"/>
  <c r="D1615" i="3" s="1"/>
  <c r="X1617" i="3"/>
  <c r="W1614" i="3"/>
  <c r="X1614" i="3" s="1"/>
  <c r="Z1614" i="3" s="1"/>
  <c r="O1617" i="3"/>
  <c r="A1617" i="3" s="1"/>
  <c r="B1617" i="3" s="1"/>
  <c r="K1625" i="3"/>
  <c r="J1622" i="3"/>
  <c r="AB1623" i="3"/>
  <c r="AA1620" i="3"/>
  <c r="P1614" i="3"/>
  <c r="Q1614" i="3" s="1"/>
  <c r="R1615" i="3"/>
  <c r="G1615" i="3" s="1"/>
  <c r="H1615" i="3" s="1"/>
  <c r="Q1617" i="3"/>
  <c r="AJ1614" i="3"/>
  <c r="AK1614" i="3" s="1"/>
  <c r="AL1614" i="3" s="1"/>
  <c r="AK1617" i="3"/>
  <c r="AL1615" i="3"/>
  <c r="AE1621" i="3"/>
  <c r="AD1618" i="3"/>
  <c r="AE1618" i="3" s="1"/>
  <c r="AF1618" i="3" s="1"/>
  <c r="G1612" i="3"/>
  <c r="H1612" i="3" s="1"/>
  <c r="R1612" i="3"/>
  <c r="Y1619" i="3" l="1"/>
  <c r="V1621" i="3"/>
  <c r="AC1619" i="3"/>
  <c r="AI1619" i="3"/>
  <c r="I1621" i="3"/>
  <c r="L1619" i="3"/>
  <c r="E1619" i="3" s="1"/>
  <c r="F1619" i="3" s="1"/>
  <c r="X1619" i="3"/>
  <c r="W1616" i="3"/>
  <c r="X1616" i="3" s="1"/>
  <c r="Z1616" i="3" s="1"/>
  <c r="N1623" i="3"/>
  <c r="M1620" i="3"/>
  <c r="N1620" i="3" s="1"/>
  <c r="O1620" i="3" s="1"/>
  <c r="A1620" i="3" s="1"/>
  <c r="B1620" i="3" s="1"/>
  <c r="AB1620" i="3"/>
  <c r="AC1620" i="3" s="1"/>
  <c r="K1620" i="3"/>
  <c r="AH1620" i="3"/>
  <c r="AI1620" i="3" s="1"/>
  <c r="Z1617" i="3"/>
  <c r="U1614" i="3"/>
  <c r="C1614" i="3"/>
  <c r="D1614" i="3" s="1"/>
  <c r="U1617" i="3"/>
  <c r="C1617" i="3" s="1"/>
  <c r="D1617" i="3" s="1"/>
  <c r="S1616" i="3"/>
  <c r="T1616" i="3" s="1"/>
  <c r="T1619" i="3"/>
  <c r="AG1622" i="3"/>
  <c r="AH1625" i="3"/>
  <c r="AF1619" i="3"/>
  <c r="AE1623" i="3"/>
  <c r="AF1621" i="3"/>
  <c r="AD1620" i="3"/>
  <c r="AE1620" i="3" s="1"/>
  <c r="AF1620" i="3" s="1"/>
  <c r="G1614" i="3"/>
  <c r="H1614" i="3" s="1"/>
  <c r="R1614" i="3"/>
  <c r="AA1622" i="3"/>
  <c r="AB1625" i="3"/>
  <c r="AJ1616" i="3"/>
  <c r="AK1616" i="3" s="1"/>
  <c r="AL1616" i="3" s="1"/>
  <c r="AK1619" i="3"/>
  <c r="AL1617" i="3"/>
  <c r="R1617" i="3"/>
  <c r="G1617" i="3" s="1"/>
  <c r="H1617" i="3" s="1"/>
  <c r="Q1619" i="3"/>
  <c r="P1616" i="3"/>
  <c r="Q1616" i="3" s="1"/>
  <c r="J1624" i="3"/>
  <c r="K1627" i="3"/>
  <c r="U1616" i="3" l="1"/>
  <c r="C1616" i="3"/>
  <c r="D1616" i="3" s="1"/>
  <c r="T1621" i="3"/>
  <c r="U1619" i="3"/>
  <c r="C1619" i="3" s="1"/>
  <c r="D1619" i="3" s="1"/>
  <c r="S1618" i="3"/>
  <c r="T1618" i="3" s="1"/>
  <c r="L1620" i="3"/>
  <c r="E1620" i="3"/>
  <c r="F1620" i="3" s="1"/>
  <c r="O1623" i="3"/>
  <c r="A1623" i="3" s="1"/>
  <c r="B1623" i="3" s="1"/>
  <c r="M1622" i="3"/>
  <c r="N1622" i="3" s="1"/>
  <c r="O1622" i="3" s="1"/>
  <c r="A1622" i="3" s="1"/>
  <c r="B1622" i="3" s="1"/>
  <c r="N1625" i="3"/>
  <c r="I1623" i="3"/>
  <c r="L1621" i="3"/>
  <c r="E1621" i="3" s="1"/>
  <c r="F1621" i="3" s="1"/>
  <c r="V1623" i="3"/>
  <c r="Y1621" i="3"/>
  <c r="AI1621" i="3"/>
  <c r="AC1621" i="3"/>
  <c r="AB1622" i="3"/>
  <c r="AC1622" i="3" s="1"/>
  <c r="AH1622" i="3"/>
  <c r="AI1622" i="3" s="1"/>
  <c r="O1621" i="3"/>
  <c r="A1621" i="3" s="1"/>
  <c r="B1621" i="3" s="1"/>
  <c r="AH1627" i="3"/>
  <c r="AG1624" i="3"/>
  <c r="X1621" i="3"/>
  <c r="Z1621" i="3" s="1"/>
  <c r="W1618" i="3"/>
  <c r="X1618" i="3" s="1"/>
  <c r="Z1618" i="3" s="1"/>
  <c r="K1624" i="3"/>
  <c r="E1624" i="3" s="1"/>
  <c r="F1624" i="3" s="1"/>
  <c r="K1622" i="3"/>
  <c r="Z1619" i="3"/>
  <c r="G1616" i="3"/>
  <c r="H1616" i="3" s="1"/>
  <c r="R1616" i="3"/>
  <c r="AK1621" i="3"/>
  <c r="AL1619" i="3"/>
  <c r="AJ1618" i="3"/>
  <c r="AK1618" i="3" s="1"/>
  <c r="AL1618" i="3" s="1"/>
  <c r="AB1627" i="3"/>
  <c r="AA1624" i="3"/>
  <c r="AD1622" i="3"/>
  <c r="AE1622" i="3" s="1"/>
  <c r="AF1622" i="3" s="1"/>
  <c r="AE1625" i="3"/>
  <c r="K1629" i="3"/>
  <c r="J1626" i="3"/>
  <c r="R1619" i="3"/>
  <c r="G1619" i="3" s="1"/>
  <c r="H1619" i="3" s="1"/>
  <c r="Q1621" i="3"/>
  <c r="P1618" i="3"/>
  <c r="Q1618" i="3" s="1"/>
  <c r="L1624" i="3" l="1"/>
  <c r="M1624" i="3"/>
  <c r="N1624" i="3" s="1"/>
  <c r="O1624" i="3" s="1"/>
  <c r="A1624" i="3" s="1"/>
  <c r="B1624" i="3" s="1"/>
  <c r="N1627" i="3"/>
  <c r="E1622" i="3"/>
  <c r="F1622" i="3" s="1"/>
  <c r="L1622" i="3"/>
  <c r="I1625" i="3"/>
  <c r="O1625" i="3" s="1"/>
  <c r="A1625" i="3" s="1"/>
  <c r="B1625" i="3" s="1"/>
  <c r="L1623" i="3"/>
  <c r="E1623" i="3" s="1"/>
  <c r="F1623" i="3" s="1"/>
  <c r="U1621" i="3"/>
  <c r="C1621" i="3" s="1"/>
  <c r="D1621" i="3" s="1"/>
  <c r="T1623" i="3"/>
  <c r="S1620" i="3"/>
  <c r="T1620" i="3" s="1"/>
  <c r="AH1629" i="3"/>
  <c r="AG1626" i="3"/>
  <c r="V1625" i="3"/>
  <c r="Y1623" i="3"/>
  <c r="AI1623" i="3"/>
  <c r="AC1623" i="3"/>
  <c r="C1618" i="3"/>
  <c r="D1618" i="3" s="1"/>
  <c r="U1618" i="3"/>
  <c r="W1620" i="3"/>
  <c r="X1620" i="3" s="1"/>
  <c r="Z1620" i="3" s="1"/>
  <c r="X1623" i="3"/>
  <c r="AB1624" i="3"/>
  <c r="AC1624" i="3" s="1"/>
  <c r="AH1624" i="3"/>
  <c r="AI1624" i="3" s="1"/>
  <c r="AF1623" i="3"/>
  <c r="AB1629" i="3"/>
  <c r="AA1626" i="3"/>
  <c r="K1631" i="3"/>
  <c r="J1628" i="3"/>
  <c r="AK1623" i="3"/>
  <c r="AL1621" i="3"/>
  <c r="AJ1620" i="3"/>
  <c r="AK1620" i="3" s="1"/>
  <c r="AL1620" i="3" s="1"/>
  <c r="R1618" i="3"/>
  <c r="G1618" i="3"/>
  <c r="H1618" i="3" s="1"/>
  <c r="AD1624" i="3"/>
  <c r="AE1624" i="3" s="1"/>
  <c r="AF1624" i="3" s="1"/>
  <c r="AE1627" i="3"/>
  <c r="Q1623" i="3"/>
  <c r="P1620" i="3"/>
  <c r="Q1620" i="3" s="1"/>
  <c r="R1621" i="3"/>
  <c r="G1621" i="3" s="1"/>
  <c r="H1621" i="3" s="1"/>
  <c r="K1626" i="3" l="1"/>
  <c r="E1626" i="3" s="1"/>
  <c r="F1626" i="3" s="1"/>
  <c r="AH1626" i="3"/>
  <c r="AI1626" i="3" s="1"/>
  <c r="C1620" i="3"/>
  <c r="D1620" i="3" s="1"/>
  <c r="U1620" i="3"/>
  <c r="I1627" i="3"/>
  <c r="O1627" i="3" s="1"/>
  <c r="A1627" i="3" s="1"/>
  <c r="B1627" i="3" s="1"/>
  <c r="L1625" i="3"/>
  <c r="E1625" i="3" s="1"/>
  <c r="F1625" i="3" s="1"/>
  <c r="N1629" i="3"/>
  <c r="M1626" i="3"/>
  <c r="N1626" i="3" s="1"/>
  <c r="O1626" i="3" s="1"/>
  <c r="A1626" i="3" s="1"/>
  <c r="B1626" i="3" s="1"/>
  <c r="AB1626" i="3"/>
  <c r="AC1626" i="3" s="1"/>
  <c r="S1622" i="3"/>
  <c r="T1622" i="3" s="1"/>
  <c r="T1625" i="3"/>
  <c r="U1623" i="3"/>
  <c r="C1623" i="3" s="1"/>
  <c r="D1623" i="3" s="1"/>
  <c r="W1622" i="3"/>
  <c r="X1622" i="3" s="1"/>
  <c r="Z1622" i="3" s="1"/>
  <c r="X1625" i="3"/>
  <c r="Z1625" i="3" s="1"/>
  <c r="Y1625" i="3"/>
  <c r="V1627" i="3"/>
  <c r="AF1627" i="3" s="1"/>
  <c r="AI1625" i="3"/>
  <c r="AC1625" i="3"/>
  <c r="AG1628" i="3"/>
  <c r="AH1631" i="3"/>
  <c r="K1628" i="3"/>
  <c r="L1628" i="3" s="1"/>
  <c r="Z1623" i="3"/>
  <c r="AF1625" i="3"/>
  <c r="AL1623" i="3"/>
  <c r="AJ1622" i="3"/>
  <c r="AK1622" i="3" s="1"/>
  <c r="AL1622" i="3" s="1"/>
  <c r="AK1625" i="3"/>
  <c r="K1633" i="3"/>
  <c r="J1630" i="3"/>
  <c r="G1620" i="3"/>
  <c r="H1620" i="3" s="1"/>
  <c r="R1620" i="3"/>
  <c r="R1623" i="3"/>
  <c r="G1623" i="3" s="1"/>
  <c r="H1623" i="3" s="1"/>
  <c r="Q1625" i="3"/>
  <c r="P1622" i="3"/>
  <c r="Q1622" i="3" s="1"/>
  <c r="AE1629" i="3"/>
  <c r="AD1626" i="3"/>
  <c r="AE1626" i="3" s="1"/>
  <c r="AF1626" i="3" s="1"/>
  <c r="AA1628" i="3"/>
  <c r="AB1628" i="3" s="1"/>
  <c r="AC1628" i="3" s="1"/>
  <c r="AB1631" i="3"/>
  <c r="L1626" i="3" l="1"/>
  <c r="E1628" i="3"/>
  <c r="F1628" i="3" s="1"/>
  <c r="T1627" i="3"/>
  <c r="S1624" i="3"/>
  <c r="T1624" i="3" s="1"/>
  <c r="U1625" i="3"/>
  <c r="C1625" i="3" s="1"/>
  <c r="D1625" i="3" s="1"/>
  <c r="V1629" i="3"/>
  <c r="Y1627" i="3"/>
  <c r="AC1627" i="3"/>
  <c r="AI1627" i="3"/>
  <c r="I1629" i="3"/>
  <c r="K1630" i="3" s="1"/>
  <c r="E1630" i="3" s="1"/>
  <c r="F1630" i="3" s="1"/>
  <c r="L1627" i="3"/>
  <c r="E1627" i="3" s="1"/>
  <c r="F1627" i="3" s="1"/>
  <c r="AH1633" i="3"/>
  <c r="AG1630" i="3"/>
  <c r="W1624" i="3"/>
  <c r="X1624" i="3" s="1"/>
  <c r="Z1624" i="3" s="1"/>
  <c r="X1627" i="3"/>
  <c r="U1622" i="3"/>
  <c r="C1622" i="3"/>
  <c r="D1622" i="3" s="1"/>
  <c r="M1628" i="3"/>
  <c r="N1628" i="3" s="1"/>
  <c r="O1628" i="3" s="1"/>
  <c r="A1628" i="3" s="1"/>
  <c r="B1628" i="3" s="1"/>
  <c r="O1629" i="3"/>
  <c r="A1629" i="3" s="1"/>
  <c r="B1629" i="3" s="1"/>
  <c r="N1631" i="3"/>
  <c r="AH1628" i="3"/>
  <c r="AI1628" i="3" s="1"/>
  <c r="Q1627" i="3"/>
  <c r="P1624" i="3"/>
  <c r="Q1624" i="3" s="1"/>
  <c r="R1625" i="3"/>
  <c r="G1625" i="3" s="1"/>
  <c r="H1625" i="3" s="1"/>
  <c r="G1622" i="3"/>
  <c r="H1622" i="3" s="1"/>
  <c r="R1622" i="3"/>
  <c r="AJ1624" i="3"/>
  <c r="AK1624" i="3" s="1"/>
  <c r="AL1624" i="3" s="1"/>
  <c r="AL1625" i="3"/>
  <c r="AK1627" i="3"/>
  <c r="AB1633" i="3"/>
  <c r="AA1630" i="3"/>
  <c r="AB1630" i="3" s="1"/>
  <c r="AC1630" i="3" s="1"/>
  <c r="AE1631" i="3"/>
  <c r="AF1629" i="3"/>
  <c r="AD1628" i="3"/>
  <c r="AE1628" i="3" s="1"/>
  <c r="AF1628" i="3" s="1"/>
  <c r="K1635" i="3"/>
  <c r="J1632" i="3"/>
  <c r="AH1630" i="3" l="1"/>
  <c r="AI1630" i="3" s="1"/>
  <c r="L1630" i="3"/>
  <c r="W1626" i="3"/>
  <c r="X1626" i="3" s="1"/>
  <c r="Z1626" i="3" s="1"/>
  <c r="X1629" i="3"/>
  <c r="I1631" i="3"/>
  <c r="O1631" i="3" s="1"/>
  <c r="A1631" i="3" s="1"/>
  <c r="B1631" i="3" s="1"/>
  <c r="L1629" i="3"/>
  <c r="E1629" i="3" s="1"/>
  <c r="F1629" i="3" s="1"/>
  <c r="U1627" i="3"/>
  <c r="C1627" i="3" s="1"/>
  <c r="D1627" i="3" s="1"/>
  <c r="T1629" i="3"/>
  <c r="S1626" i="3"/>
  <c r="T1626" i="3" s="1"/>
  <c r="C1624" i="3"/>
  <c r="D1624" i="3" s="1"/>
  <c r="U1624" i="3"/>
  <c r="M1630" i="3"/>
  <c r="N1630" i="3" s="1"/>
  <c r="O1630" i="3" s="1"/>
  <c r="A1630" i="3" s="1"/>
  <c r="B1630" i="3" s="1"/>
  <c r="N1633" i="3"/>
  <c r="AH1635" i="3"/>
  <c r="AG1632" i="3"/>
  <c r="Y1629" i="3"/>
  <c r="V1631" i="3"/>
  <c r="AC1629" i="3"/>
  <c r="AI1629" i="3"/>
  <c r="Z1627" i="3"/>
  <c r="AA1632" i="3"/>
  <c r="AB1635" i="3"/>
  <c r="Q1629" i="3"/>
  <c r="P1626" i="3"/>
  <c r="Q1626" i="3" s="1"/>
  <c r="R1627" i="3"/>
  <c r="G1627" i="3" s="1"/>
  <c r="H1627" i="3" s="1"/>
  <c r="K1637" i="3"/>
  <c r="J1634" i="3"/>
  <c r="R1624" i="3"/>
  <c r="G1624" i="3"/>
  <c r="H1624" i="3" s="1"/>
  <c r="AE1633" i="3"/>
  <c r="AD1630" i="3"/>
  <c r="AE1630" i="3" s="1"/>
  <c r="AF1630" i="3" s="1"/>
  <c r="AK1629" i="3"/>
  <c r="AJ1626" i="3"/>
  <c r="AK1626" i="3" s="1"/>
  <c r="AL1626" i="3" s="1"/>
  <c r="AL1627" i="3"/>
  <c r="AB1632" i="3" l="1"/>
  <c r="AC1632" i="3" s="1"/>
  <c r="Y1631" i="3"/>
  <c r="V1633" i="3"/>
  <c r="AI1631" i="3"/>
  <c r="AC1631" i="3"/>
  <c r="AG1634" i="3"/>
  <c r="AH1637" i="3"/>
  <c r="X1631" i="3"/>
  <c r="W1628" i="3"/>
  <c r="X1628" i="3" s="1"/>
  <c r="Z1628" i="3" s="1"/>
  <c r="AF1631" i="3"/>
  <c r="Z1629" i="3"/>
  <c r="S1628" i="3"/>
  <c r="T1628" i="3" s="1"/>
  <c r="U1629" i="3"/>
  <c r="C1629" i="3" s="1"/>
  <c r="D1629" i="3" s="1"/>
  <c r="T1631" i="3"/>
  <c r="U1626" i="3"/>
  <c r="C1626" i="3"/>
  <c r="D1626" i="3" s="1"/>
  <c r="I1633" i="3"/>
  <c r="O1633" i="3" s="1"/>
  <c r="A1633" i="3" s="1"/>
  <c r="B1633" i="3" s="1"/>
  <c r="L1631" i="3"/>
  <c r="E1631" i="3" s="1"/>
  <c r="F1631" i="3" s="1"/>
  <c r="N1635" i="3"/>
  <c r="M1632" i="3"/>
  <c r="N1632" i="3" s="1"/>
  <c r="O1632" i="3" s="1"/>
  <c r="A1632" i="3" s="1"/>
  <c r="B1632" i="3" s="1"/>
  <c r="AH1632" i="3"/>
  <c r="AI1632" i="3" s="1"/>
  <c r="K1632" i="3"/>
  <c r="AK1631" i="3"/>
  <c r="AJ1628" i="3"/>
  <c r="AK1628" i="3" s="1"/>
  <c r="AL1628" i="3" s="1"/>
  <c r="AL1629" i="3"/>
  <c r="J1636" i="3"/>
  <c r="K1639" i="3"/>
  <c r="AA1634" i="3"/>
  <c r="AB1634" i="3" s="1"/>
  <c r="AC1634" i="3" s="1"/>
  <c r="AB1637" i="3"/>
  <c r="AE1635" i="3"/>
  <c r="AD1632" i="3"/>
  <c r="AE1632" i="3" s="1"/>
  <c r="AF1632" i="3" s="1"/>
  <c r="P1628" i="3"/>
  <c r="Q1628" i="3" s="1"/>
  <c r="Q1631" i="3"/>
  <c r="R1629" i="3"/>
  <c r="G1629" i="3" s="1"/>
  <c r="H1629" i="3" s="1"/>
  <c r="G1626" i="3"/>
  <c r="H1626" i="3" s="1"/>
  <c r="R1626" i="3"/>
  <c r="E1632" i="3" l="1"/>
  <c r="F1632" i="3" s="1"/>
  <c r="L1632" i="3"/>
  <c r="M1634" i="3"/>
  <c r="N1634" i="3" s="1"/>
  <c r="O1634" i="3" s="1"/>
  <c r="A1634" i="3" s="1"/>
  <c r="B1634" i="3" s="1"/>
  <c r="N1637" i="3"/>
  <c r="U1628" i="3"/>
  <c r="C1628" i="3"/>
  <c r="D1628" i="3" s="1"/>
  <c r="X1633" i="3"/>
  <c r="W1630" i="3"/>
  <c r="X1630" i="3" s="1"/>
  <c r="Z1630" i="3" s="1"/>
  <c r="I1635" i="3"/>
  <c r="K1636" i="3" s="1"/>
  <c r="L1633" i="3"/>
  <c r="E1633" i="3" s="1"/>
  <c r="F1633" i="3" s="1"/>
  <c r="V1635" i="3"/>
  <c r="AF1635" i="3" s="1"/>
  <c r="Y1633" i="3"/>
  <c r="AC1633" i="3"/>
  <c r="AI1633" i="3"/>
  <c r="Z1633" i="3"/>
  <c r="U1631" i="3"/>
  <c r="C1631" i="3" s="1"/>
  <c r="D1631" i="3" s="1"/>
  <c r="S1630" i="3"/>
  <c r="T1630" i="3" s="1"/>
  <c r="T1633" i="3"/>
  <c r="AF1633" i="3"/>
  <c r="K1634" i="3"/>
  <c r="AH1634" i="3"/>
  <c r="AI1634" i="3" s="1"/>
  <c r="AG1636" i="3"/>
  <c r="AH1639" i="3"/>
  <c r="Z1631" i="3"/>
  <c r="AE1637" i="3"/>
  <c r="AD1634" i="3"/>
  <c r="AE1634" i="3" s="1"/>
  <c r="AF1634" i="3" s="1"/>
  <c r="AB1639" i="3"/>
  <c r="AA1636" i="3"/>
  <c r="AB1636" i="3" s="1"/>
  <c r="AC1636" i="3" s="1"/>
  <c r="R1631" i="3"/>
  <c r="G1631" i="3" s="1"/>
  <c r="H1631" i="3" s="1"/>
  <c r="Q1633" i="3"/>
  <c r="P1630" i="3"/>
  <c r="Q1630" i="3" s="1"/>
  <c r="K1641" i="3"/>
  <c r="J1638" i="3"/>
  <c r="AK1633" i="3"/>
  <c r="AL1631" i="3"/>
  <c r="AJ1630" i="3"/>
  <c r="AK1630" i="3" s="1"/>
  <c r="AL1630" i="3" s="1"/>
  <c r="R1628" i="3"/>
  <c r="G1628" i="3"/>
  <c r="H1628" i="3" s="1"/>
  <c r="AH1636" i="3" l="1"/>
  <c r="AI1636" i="3" s="1"/>
  <c r="E1636" i="3"/>
  <c r="F1636" i="3" s="1"/>
  <c r="L1636" i="3"/>
  <c r="AH1641" i="3"/>
  <c r="AG1638" i="3"/>
  <c r="U1630" i="3"/>
  <c r="C1630" i="3"/>
  <c r="D1630" i="3" s="1"/>
  <c r="I1637" i="3"/>
  <c r="L1635" i="3"/>
  <c r="E1635" i="3" s="1"/>
  <c r="F1635" i="3" s="1"/>
  <c r="M1636" i="3"/>
  <c r="N1636" i="3" s="1"/>
  <c r="O1636" i="3" s="1"/>
  <c r="A1636" i="3" s="1"/>
  <c r="B1636" i="3" s="1"/>
  <c r="N1639" i="3"/>
  <c r="E1634" i="3"/>
  <c r="F1634" i="3" s="1"/>
  <c r="L1634" i="3"/>
  <c r="U1633" i="3"/>
  <c r="C1633" i="3" s="1"/>
  <c r="D1633" i="3" s="1"/>
  <c r="S1632" i="3"/>
  <c r="T1632" i="3" s="1"/>
  <c r="T1635" i="3"/>
  <c r="V1637" i="3"/>
  <c r="AF1637" i="3" s="1"/>
  <c r="Y1635" i="3"/>
  <c r="AI1635" i="3"/>
  <c r="AC1635" i="3"/>
  <c r="W1632" i="3"/>
  <c r="X1632" i="3" s="1"/>
  <c r="Z1632" i="3" s="1"/>
  <c r="X1635" i="3"/>
  <c r="O1635" i="3"/>
  <c r="A1635" i="3" s="1"/>
  <c r="B1635" i="3" s="1"/>
  <c r="R1633" i="3"/>
  <c r="G1633" i="3" s="1"/>
  <c r="H1633" i="3" s="1"/>
  <c r="P1632" i="3"/>
  <c r="Q1632" i="3" s="1"/>
  <c r="Q1635" i="3"/>
  <c r="AL1633" i="3"/>
  <c r="AJ1632" i="3"/>
  <c r="AK1632" i="3" s="1"/>
  <c r="AL1632" i="3" s="1"/>
  <c r="AK1635" i="3"/>
  <c r="G1630" i="3"/>
  <c r="H1630" i="3" s="1"/>
  <c r="R1630" i="3"/>
  <c r="AA1638" i="3"/>
  <c r="AB1641" i="3"/>
  <c r="J1640" i="3"/>
  <c r="K1643" i="3"/>
  <c r="AD1636" i="3"/>
  <c r="AE1636" i="3" s="1"/>
  <c r="AF1636" i="3" s="1"/>
  <c r="AE1639" i="3"/>
  <c r="W1634" i="3" l="1"/>
  <c r="X1634" i="3" s="1"/>
  <c r="Z1634" i="3" s="1"/>
  <c r="X1637" i="3"/>
  <c r="U1632" i="3"/>
  <c r="C1632" i="3"/>
  <c r="D1632" i="3" s="1"/>
  <c r="N1641" i="3"/>
  <c r="M1638" i="3"/>
  <c r="N1638" i="3" s="1"/>
  <c r="O1638" i="3" s="1"/>
  <c r="A1638" i="3" s="1"/>
  <c r="B1638" i="3" s="1"/>
  <c r="I1639" i="3"/>
  <c r="O1639" i="3" s="1"/>
  <c r="A1639" i="3" s="1"/>
  <c r="B1639" i="3" s="1"/>
  <c r="L1637" i="3"/>
  <c r="E1637" i="3" s="1"/>
  <c r="F1637" i="3" s="1"/>
  <c r="AH1643" i="3"/>
  <c r="AG1640" i="3"/>
  <c r="T1637" i="3"/>
  <c r="U1635" i="3"/>
  <c r="C1635" i="3" s="1"/>
  <c r="D1635" i="3" s="1"/>
  <c r="S1634" i="3"/>
  <c r="T1634" i="3" s="1"/>
  <c r="Z1635" i="3"/>
  <c r="K1640" i="3"/>
  <c r="L1640" i="3" s="1"/>
  <c r="AB1638" i="3"/>
  <c r="AC1638" i="3" s="1"/>
  <c r="K1638" i="3"/>
  <c r="AH1638" i="3"/>
  <c r="AI1638" i="3" s="1"/>
  <c r="V1639" i="3"/>
  <c r="AF1639" i="3" s="1"/>
  <c r="Y1637" i="3"/>
  <c r="AC1637" i="3"/>
  <c r="AI1637" i="3"/>
  <c r="O1637" i="3"/>
  <c r="A1637" i="3" s="1"/>
  <c r="B1637" i="3" s="1"/>
  <c r="G1632" i="3"/>
  <c r="H1632" i="3" s="1"/>
  <c r="R1632" i="3"/>
  <c r="P1634" i="3"/>
  <c r="Q1634" i="3" s="1"/>
  <c r="Q1637" i="3"/>
  <c r="R1635" i="3"/>
  <c r="G1635" i="3" s="1"/>
  <c r="H1635" i="3" s="1"/>
  <c r="AE1641" i="3"/>
  <c r="AD1638" i="3"/>
  <c r="AE1638" i="3" s="1"/>
  <c r="AF1638" i="3" s="1"/>
  <c r="K1645" i="3"/>
  <c r="J1642" i="3"/>
  <c r="AA1640" i="3"/>
  <c r="AB1643" i="3"/>
  <c r="AJ1634" i="3"/>
  <c r="AK1634" i="3" s="1"/>
  <c r="AL1634" i="3" s="1"/>
  <c r="AK1637" i="3"/>
  <c r="AL1635" i="3"/>
  <c r="AB1640" i="3" l="1"/>
  <c r="AC1640" i="3" s="1"/>
  <c r="AH1640" i="3"/>
  <c r="AI1640" i="3" s="1"/>
  <c r="E1640" i="3"/>
  <c r="F1640" i="3" s="1"/>
  <c r="AG1642" i="3"/>
  <c r="AH1645" i="3"/>
  <c r="X1639" i="3"/>
  <c r="Z1639" i="3" s="1"/>
  <c r="W1636" i="3"/>
  <c r="X1636" i="3" s="1"/>
  <c r="Z1636" i="3" s="1"/>
  <c r="L1638" i="3"/>
  <c r="E1638" i="3"/>
  <c r="F1638" i="3" s="1"/>
  <c r="U1634" i="3"/>
  <c r="C1634" i="3"/>
  <c r="D1634" i="3" s="1"/>
  <c r="V1641" i="3"/>
  <c r="Y1639" i="3"/>
  <c r="AI1639" i="3"/>
  <c r="AC1639" i="3"/>
  <c r="T1639" i="3"/>
  <c r="U1637" i="3"/>
  <c r="C1637" i="3" s="1"/>
  <c r="D1637" i="3" s="1"/>
  <c r="S1636" i="3"/>
  <c r="T1636" i="3" s="1"/>
  <c r="M1640" i="3"/>
  <c r="N1640" i="3" s="1"/>
  <c r="O1640" i="3" s="1"/>
  <c r="A1640" i="3" s="1"/>
  <c r="B1640" i="3" s="1"/>
  <c r="N1643" i="3"/>
  <c r="Z1637" i="3"/>
  <c r="I1641" i="3"/>
  <c r="K1642" i="3" s="1"/>
  <c r="E1642" i="3" s="1"/>
  <c r="F1642" i="3" s="1"/>
  <c r="L1639" i="3"/>
  <c r="E1639" i="3" s="1"/>
  <c r="F1639" i="3" s="1"/>
  <c r="AB1645" i="3"/>
  <c r="AA1642" i="3"/>
  <c r="K1647" i="3"/>
  <c r="J1644" i="3"/>
  <c r="AL1637" i="3"/>
  <c r="AJ1636" i="3"/>
  <c r="AK1636" i="3" s="1"/>
  <c r="AL1636" i="3" s="1"/>
  <c r="AK1639" i="3"/>
  <c r="R1637" i="3"/>
  <c r="G1637" i="3" s="1"/>
  <c r="H1637" i="3" s="1"/>
  <c r="Q1639" i="3"/>
  <c r="P1636" i="3"/>
  <c r="Q1636" i="3" s="1"/>
  <c r="AD1640" i="3"/>
  <c r="AE1640" i="3" s="1"/>
  <c r="AF1640" i="3" s="1"/>
  <c r="AE1643" i="3"/>
  <c r="G1634" i="3"/>
  <c r="H1634" i="3" s="1"/>
  <c r="R1634" i="3"/>
  <c r="AB1642" i="3" l="1"/>
  <c r="AC1642" i="3" s="1"/>
  <c r="AH1642" i="3"/>
  <c r="AI1642" i="3" s="1"/>
  <c r="V1643" i="3"/>
  <c r="Y1641" i="3"/>
  <c r="AI1641" i="3"/>
  <c r="AC1641" i="3"/>
  <c r="AG1644" i="3"/>
  <c r="AH1644" i="3" s="1"/>
  <c r="AI1644" i="3" s="1"/>
  <c r="AH1647" i="3"/>
  <c r="I1643" i="3"/>
  <c r="O1643" i="3" s="1"/>
  <c r="A1643" i="3" s="1"/>
  <c r="B1643" i="3" s="1"/>
  <c r="L1641" i="3"/>
  <c r="E1641" i="3" s="1"/>
  <c r="F1641" i="3" s="1"/>
  <c r="U1639" i="3"/>
  <c r="C1639" i="3" s="1"/>
  <c r="D1639" i="3" s="1"/>
  <c r="S1638" i="3"/>
  <c r="T1638" i="3" s="1"/>
  <c r="T1641" i="3"/>
  <c r="AF1641" i="3"/>
  <c r="L1642" i="3"/>
  <c r="O1641" i="3"/>
  <c r="A1641" i="3" s="1"/>
  <c r="B1641" i="3" s="1"/>
  <c r="U1636" i="3"/>
  <c r="C1636" i="3"/>
  <c r="D1636" i="3" s="1"/>
  <c r="M1642" i="3"/>
  <c r="N1642" i="3" s="1"/>
  <c r="O1642" i="3" s="1"/>
  <c r="A1642" i="3" s="1"/>
  <c r="B1642" i="3" s="1"/>
  <c r="N1645" i="3"/>
  <c r="X1641" i="3"/>
  <c r="W1638" i="3"/>
  <c r="X1638" i="3" s="1"/>
  <c r="Z1638" i="3" s="1"/>
  <c r="AL1639" i="3"/>
  <c r="AJ1638" i="3"/>
  <c r="AK1638" i="3" s="1"/>
  <c r="AL1638" i="3" s="1"/>
  <c r="AK1641" i="3"/>
  <c r="AB1647" i="3"/>
  <c r="AA1644" i="3"/>
  <c r="AB1644" i="3" s="1"/>
  <c r="AC1644" i="3" s="1"/>
  <c r="P1638" i="3"/>
  <c r="Q1638" i="3" s="1"/>
  <c r="R1639" i="3"/>
  <c r="G1639" i="3" s="1"/>
  <c r="H1639" i="3" s="1"/>
  <c r="Q1641" i="3"/>
  <c r="AF1643" i="3"/>
  <c r="AE1645" i="3"/>
  <c r="AD1642" i="3"/>
  <c r="AE1642" i="3" s="1"/>
  <c r="AF1642" i="3" s="1"/>
  <c r="R1636" i="3"/>
  <c r="G1636" i="3"/>
  <c r="H1636" i="3" s="1"/>
  <c r="K1649" i="3"/>
  <c r="J1646" i="3"/>
  <c r="K1644" i="3" l="1"/>
  <c r="X1643" i="3"/>
  <c r="W1640" i="3"/>
  <c r="X1640" i="3" s="1"/>
  <c r="Z1640" i="3" s="1"/>
  <c r="U1641" i="3"/>
  <c r="C1641" i="3" s="1"/>
  <c r="D1641" i="3" s="1"/>
  <c r="S1640" i="3"/>
  <c r="T1640" i="3" s="1"/>
  <c r="T1643" i="3"/>
  <c r="I1645" i="3"/>
  <c r="K1646" i="3" s="1"/>
  <c r="L1643" i="3"/>
  <c r="E1643" i="3" s="1"/>
  <c r="F1643" i="3" s="1"/>
  <c r="Y1643" i="3"/>
  <c r="V1645" i="3"/>
  <c r="Z1643" i="3"/>
  <c r="AI1643" i="3"/>
  <c r="AC1643" i="3"/>
  <c r="AG1646" i="3"/>
  <c r="AH1646" i="3" s="1"/>
  <c r="AI1646" i="3" s="1"/>
  <c r="AH1649" i="3"/>
  <c r="M1644" i="3"/>
  <c r="N1644" i="3" s="1"/>
  <c r="O1644" i="3" s="1"/>
  <c r="A1644" i="3" s="1"/>
  <c r="B1644" i="3" s="1"/>
  <c r="N1647" i="3"/>
  <c r="U1638" i="3"/>
  <c r="C1638" i="3"/>
  <c r="D1638" i="3" s="1"/>
  <c r="Z1641" i="3"/>
  <c r="Q1643" i="3"/>
  <c r="P1640" i="3"/>
  <c r="Q1640" i="3" s="1"/>
  <c r="R1641" i="3"/>
  <c r="G1641" i="3" s="1"/>
  <c r="H1641" i="3" s="1"/>
  <c r="AB1649" i="3"/>
  <c r="AA1646" i="3"/>
  <c r="AB1646" i="3" s="1"/>
  <c r="AC1646" i="3" s="1"/>
  <c r="AE1647" i="3"/>
  <c r="AF1645" i="3"/>
  <c r="AD1644" i="3"/>
  <c r="AE1644" i="3" s="1"/>
  <c r="AF1644" i="3" s="1"/>
  <c r="J1648" i="3"/>
  <c r="K1651" i="3"/>
  <c r="AL1641" i="3"/>
  <c r="AJ1640" i="3"/>
  <c r="AK1640" i="3" s="1"/>
  <c r="AL1640" i="3" s="1"/>
  <c r="AK1643" i="3"/>
  <c r="G1638" i="3"/>
  <c r="H1638" i="3" s="1"/>
  <c r="R1638" i="3"/>
  <c r="E1644" i="3" l="1"/>
  <c r="F1644" i="3" s="1"/>
  <c r="L1644" i="3"/>
  <c r="L1646" i="3"/>
  <c r="E1646" i="3"/>
  <c r="F1646" i="3" s="1"/>
  <c r="M1646" i="3"/>
  <c r="N1646" i="3" s="1"/>
  <c r="O1646" i="3" s="1"/>
  <c r="A1646" i="3" s="1"/>
  <c r="B1646" i="3" s="1"/>
  <c r="N1649" i="3"/>
  <c r="V1647" i="3"/>
  <c r="Y1645" i="3"/>
  <c r="AI1645" i="3"/>
  <c r="AC1645" i="3"/>
  <c r="S1642" i="3"/>
  <c r="T1642" i="3" s="1"/>
  <c r="T1645" i="3"/>
  <c r="U1643" i="3"/>
  <c r="C1643" i="3" s="1"/>
  <c r="D1643" i="3" s="1"/>
  <c r="X1645" i="3"/>
  <c r="Z1645" i="3" s="1"/>
  <c r="W1642" i="3"/>
  <c r="X1642" i="3" s="1"/>
  <c r="Z1642" i="3" s="1"/>
  <c r="O1645" i="3"/>
  <c r="A1645" i="3" s="1"/>
  <c r="B1645" i="3" s="1"/>
  <c r="I1647" i="3"/>
  <c r="O1647" i="3" s="1"/>
  <c r="A1647" i="3" s="1"/>
  <c r="B1647" i="3" s="1"/>
  <c r="L1645" i="3"/>
  <c r="E1645" i="3" s="1"/>
  <c r="F1645" i="3" s="1"/>
  <c r="AG1648" i="3"/>
  <c r="AH1651" i="3"/>
  <c r="C1640" i="3"/>
  <c r="D1640" i="3" s="1"/>
  <c r="U1640" i="3"/>
  <c r="P1642" i="3"/>
  <c r="Q1642" i="3" s="1"/>
  <c r="R1643" i="3"/>
  <c r="G1643" i="3" s="1"/>
  <c r="H1643" i="3" s="1"/>
  <c r="Q1645" i="3"/>
  <c r="R1640" i="3"/>
  <c r="G1640" i="3"/>
  <c r="H1640" i="3" s="1"/>
  <c r="AA1648" i="3"/>
  <c r="AB1651" i="3"/>
  <c r="AK1645" i="3"/>
  <c r="AJ1642" i="3"/>
  <c r="AK1642" i="3" s="1"/>
  <c r="AL1642" i="3" s="1"/>
  <c r="AL1643" i="3"/>
  <c r="J1650" i="3"/>
  <c r="K1653" i="3"/>
  <c r="AD1646" i="3"/>
  <c r="AE1646" i="3" s="1"/>
  <c r="AF1646" i="3" s="1"/>
  <c r="AE1649" i="3"/>
  <c r="AG1650" i="3" l="1"/>
  <c r="AH1653" i="3"/>
  <c r="I1649" i="3"/>
  <c r="K1650" i="3" s="1"/>
  <c r="L1647" i="3"/>
  <c r="E1647" i="3" s="1"/>
  <c r="F1647" i="3" s="1"/>
  <c r="X1647" i="3"/>
  <c r="W1644" i="3"/>
  <c r="X1644" i="3" s="1"/>
  <c r="Z1644" i="3" s="1"/>
  <c r="Y1647" i="3"/>
  <c r="V1649" i="3"/>
  <c r="AF1649" i="3" s="1"/>
  <c r="Z1647" i="3"/>
  <c r="AC1647" i="3"/>
  <c r="AI1647" i="3"/>
  <c r="C1642" i="3"/>
  <c r="D1642" i="3" s="1"/>
  <c r="U1642" i="3"/>
  <c r="T1647" i="3"/>
  <c r="U1645" i="3"/>
  <c r="C1645" i="3" s="1"/>
  <c r="D1645" i="3" s="1"/>
  <c r="S1644" i="3"/>
  <c r="T1644" i="3" s="1"/>
  <c r="N1651" i="3"/>
  <c r="M1648" i="3"/>
  <c r="N1648" i="3" s="1"/>
  <c r="O1648" i="3" s="1"/>
  <c r="A1648" i="3" s="1"/>
  <c r="B1648" i="3" s="1"/>
  <c r="AB1648" i="3"/>
  <c r="AC1648" i="3" s="1"/>
  <c r="AF1647" i="3"/>
  <c r="AH1648" i="3"/>
  <c r="AI1648" i="3" s="1"/>
  <c r="K1648" i="3"/>
  <c r="J1652" i="3"/>
  <c r="K1655" i="3"/>
  <c r="AK1647" i="3"/>
  <c r="AJ1644" i="3"/>
  <c r="AK1644" i="3" s="1"/>
  <c r="AL1644" i="3" s="1"/>
  <c r="AL1645" i="3"/>
  <c r="R1645" i="3"/>
  <c r="G1645" i="3" s="1"/>
  <c r="H1645" i="3" s="1"/>
  <c r="Q1647" i="3"/>
  <c r="P1644" i="3"/>
  <c r="Q1644" i="3" s="1"/>
  <c r="AE1651" i="3"/>
  <c r="AD1648" i="3"/>
  <c r="AE1648" i="3" s="1"/>
  <c r="AF1648" i="3" s="1"/>
  <c r="AB1653" i="3"/>
  <c r="AA1650" i="3"/>
  <c r="R1642" i="3"/>
  <c r="G1642" i="3"/>
  <c r="H1642" i="3" s="1"/>
  <c r="AB1650" i="3" l="1"/>
  <c r="AC1650" i="3" s="1"/>
  <c r="O1649" i="3"/>
  <c r="A1649" i="3" s="1"/>
  <c r="B1649" i="3" s="1"/>
  <c r="L1650" i="3"/>
  <c r="E1650" i="3"/>
  <c r="F1650" i="3" s="1"/>
  <c r="X1649" i="3"/>
  <c r="Z1649" i="3" s="1"/>
  <c r="W1646" i="3"/>
  <c r="X1646" i="3" s="1"/>
  <c r="Z1646" i="3" s="1"/>
  <c r="L1648" i="3"/>
  <c r="E1648" i="3"/>
  <c r="F1648" i="3" s="1"/>
  <c r="U1644" i="3"/>
  <c r="C1644" i="3"/>
  <c r="D1644" i="3" s="1"/>
  <c r="V1651" i="3"/>
  <c r="AF1651" i="3" s="1"/>
  <c r="Y1649" i="3"/>
  <c r="AI1649" i="3"/>
  <c r="AC1649" i="3"/>
  <c r="AH1650" i="3"/>
  <c r="AI1650" i="3" s="1"/>
  <c r="M1650" i="3"/>
  <c r="N1650" i="3" s="1"/>
  <c r="O1650" i="3" s="1"/>
  <c r="A1650" i="3" s="1"/>
  <c r="B1650" i="3" s="1"/>
  <c r="N1653" i="3"/>
  <c r="T1649" i="3"/>
  <c r="U1647" i="3"/>
  <c r="C1647" i="3" s="1"/>
  <c r="D1647" i="3" s="1"/>
  <c r="S1646" i="3"/>
  <c r="T1646" i="3" s="1"/>
  <c r="AH1655" i="3"/>
  <c r="AG1652" i="3"/>
  <c r="I1651" i="3"/>
  <c r="L1649" i="3"/>
  <c r="E1649" i="3" s="1"/>
  <c r="F1649" i="3" s="1"/>
  <c r="AD1650" i="3"/>
  <c r="AE1650" i="3" s="1"/>
  <c r="AF1650" i="3" s="1"/>
  <c r="AE1653" i="3"/>
  <c r="AA1652" i="3"/>
  <c r="AB1655" i="3"/>
  <c r="K1657" i="3"/>
  <c r="J1654" i="3"/>
  <c r="R1647" i="3"/>
  <c r="G1647" i="3" s="1"/>
  <c r="H1647" i="3" s="1"/>
  <c r="Q1649" i="3"/>
  <c r="P1646" i="3"/>
  <c r="Q1646" i="3" s="1"/>
  <c r="G1644" i="3"/>
  <c r="H1644" i="3" s="1"/>
  <c r="R1644" i="3"/>
  <c r="AJ1646" i="3"/>
  <c r="AK1646" i="3" s="1"/>
  <c r="AL1646" i="3" s="1"/>
  <c r="AL1647" i="3"/>
  <c r="AK1649" i="3"/>
  <c r="AH1652" i="3" l="1"/>
  <c r="AI1652" i="3" s="1"/>
  <c r="U1646" i="3"/>
  <c r="C1646" i="3"/>
  <c r="D1646" i="3" s="1"/>
  <c r="U1649" i="3"/>
  <c r="C1649" i="3" s="1"/>
  <c r="D1649" i="3" s="1"/>
  <c r="S1648" i="3"/>
  <c r="T1648" i="3" s="1"/>
  <c r="T1651" i="3"/>
  <c r="X1651" i="3"/>
  <c r="W1648" i="3"/>
  <c r="X1648" i="3" s="1"/>
  <c r="Z1648" i="3" s="1"/>
  <c r="I1653" i="3"/>
  <c r="O1653" i="3" s="1"/>
  <c r="A1653" i="3" s="1"/>
  <c r="B1653" i="3" s="1"/>
  <c r="L1651" i="3"/>
  <c r="E1651" i="3" s="1"/>
  <c r="F1651" i="3" s="1"/>
  <c r="V1653" i="3"/>
  <c r="Y1651" i="3"/>
  <c r="AI1651" i="3"/>
  <c r="AC1651" i="3"/>
  <c r="Z1651" i="3"/>
  <c r="AG1654" i="3"/>
  <c r="AH1657" i="3"/>
  <c r="N1655" i="3"/>
  <c r="M1652" i="3"/>
  <c r="N1652" i="3" s="1"/>
  <c r="O1652" i="3" s="1"/>
  <c r="A1652" i="3" s="1"/>
  <c r="B1652" i="3" s="1"/>
  <c r="O1651" i="3"/>
  <c r="A1651" i="3" s="1"/>
  <c r="B1651" i="3" s="1"/>
  <c r="AB1652" i="3"/>
  <c r="AC1652" i="3" s="1"/>
  <c r="K1652" i="3"/>
  <c r="AL1649" i="3"/>
  <c r="AK1651" i="3"/>
  <c r="AJ1648" i="3"/>
  <c r="AK1648" i="3" s="1"/>
  <c r="AL1648" i="3" s="1"/>
  <c r="R1646" i="3"/>
  <c r="G1646" i="3"/>
  <c r="H1646" i="3" s="1"/>
  <c r="AA1654" i="3"/>
  <c r="AB1657" i="3"/>
  <c r="AE1655" i="3"/>
  <c r="AF1653" i="3"/>
  <c r="AD1652" i="3"/>
  <c r="AE1652" i="3" s="1"/>
  <c r="AF1652" i="3" s="1"/>
  <c r="K1659" i="3"/>
  <c r="J1656" i="3"/>
  <c r="R1649" i="3"/>
  <c r="G1649" i="3" s="1"/>
  <c r="H1649" i="3" s="1"/>
  <c r="Q1651" i="3"/>
  <c r="P1648" i="3"/>
  <c r="Q1648" i="3" s="1"/>
  <c r="K1654" i="3" l="1"/>
  <c r="E1654" i="3" s="1"/>
  <c r="F1654" i="3" s="1"/>
  <c r="S1650" i="3"/>
  <c r="T1650" i="3" s="1"/>
  <c r="T1653" i="3"/>
  <c r="U1651" i="3"/>
  <c r="C1651" i="3" s="1"/>
  <c r="D1651" i="3" s="1"/>
  <c r="V1655" i="3"/>
  <c r="Y1653" i="3"/>
  <c r="AI1653" i="3"/>
  <c r="AC1653" i="3"/>
  <c r="X1653" i="3"/>
  <c r="Z1653" i="3" s="1"/>
  <c r="W1650" i="3"/>
  <c r="X1650" i="3" s="1"/>
  <c r="Z1650" i="3" s="1"/>
  <c r="M1654" i="3"/>
  <c r="N1654" i="3" s="1"/>
  <c r="O1654" i="3" s="1"/>
  <c r="A1654" i="3" s="1"/>
  <c r="B1654" i="3" s="1"/>
  <c r="N1657" i="3"/>
  <c r="L1654" i="3"/>
  <c r="AG1656" i="3"/>
  <c r="AH1656" i="3" s="1"/>
  <c r="AI1656" i="3" s="1"/>
  <c r="AH1659" i="3"/>
  <c r="L1652" i="3"/>
  <c r="E1652" i="3"/>
  <c r="F1652" i="3" s="1"/>
  <c r="I1655" i="3"/>
  <c r="K1656" i="3" s="1"/>
  <c r="L1656" i="3" s="1"/>
  <c r="L1653" i="3"/>
  <c r="E1653" i="3" s="1"/>
  <c r="F1653" i="3" s="1"/>
  <c r="U1648" i="3"/>
  <c r="C1648" i="3"/>
  <c r="D1648" i="3" s="1"/>
  <c r="AB1654" i="3"/>
  <c r="AC1654" i="3" s="1"/>
  <c r="AH1654" i="3"/>
  <c r="AI1654" i="3" s="1"/>
  <c r="Q1653" i="3"/>
  <c r="P1650" i="3"/>
  <c r="Q1650" i="3" s="1"/>
  <c r="R1651" i="3"/>
  <c r="G1651" i="3" s="1"/>
  <c r="H1651" i="3" s="1"/>
  <c r="K1661" i="3"/>
  <c r="J1658" i="3"/>
  <c r="G1648" i="3"/>
  <c r="H1648" i="3" s="1"/>
  <c r="R1648" i="3"/>
  <c r="AL1651" i="3"/>
  <c r="AJ1650" i="3"/>
  <c r="AK1650" i="3" s="1"/>
  <c r="AL1650" i="3" s="1"/>
  <c r="AK1653" i="3"/>
  <c r="AF1655" i="3"/>
  <c r="AD1654" i="3"/>
  <c r="AE1654" i="3" s="1"/>
  <c r="AF1654" i="3" s="1"/>
  <c r="AE1657" i="3"/>
  <c r="AB1659" i="3"/>
  <c r="AA1656" i="3"/>
  <c r="AB1656" i="3" s="1"/>
  <c r="AC1656" i="3" s="1"/>
  <c r="I1657" i="3" l="1"/>
  <c r="L1655" i="3"/>
  <c r="E1655" i="3" s="1"/>
  <c r="F1655" i="3" s="1"/>
  <c r="AH1661" i="3"/>
  <c r="AG1658" i="3"/>
  <c r="M1656" i="3"/>
  <c r="N1656" i="3" s="1"/>
  <c r="O1656" i="3" s="1"/>
  <c r="A1656" i="3" s="1"/>
  <c r="B1656" i="3" s="1"/>
  <c r="N1659" i="3"/>
  <c r="O1657" i="3"/>
  <c r="A1657" i="3" s="1"/>
  <c r="B1657" i="3" s="1"/>
  <c r="X1655" i="3"/>
  <c r="Z1655" i="3" s="1"/>
  <c r="W1652" i="3"/>
  <c r="X1652" i="3" s="1"/>
  <c r="Z1652" i="3" s="1"/>
  <c r="U1650" i="3"/>
  <c r="C1650" i="3"/>
  <c r="D1650" i="3" s="1"/>
  <c r="K1658" i="3"/>
  <c r="L1658" i="3" s="1"/>
  <c r="E1656" i="3"/>
  <c r="F1656" i="3" s="1"/>
  <c r="S1652" i="3"/>
  <c r="T1652" i="3" s="1"/>
  <c r="T1655" i="3"/>
  <c r="U1653" i="3"/>
  <c r="C1653" i="3" s="1"/>
  <c r="D1653" i="3" s="1"/>
  <c r="Y1655" i="3"/>
  <c r="V1657" i="3"/>
  <c r="AF1657" i="3" s="1"/>
  <c r="AC1655" i="3"/>
  <c r="AI1655" i="3"/>
  <c r="O1655" i="3"/>
  <c r="A1655" i="3" s="1"/>
  <c r="B1655" i="3" s="1"/>
  <c r="R1653" i="3"/>
  <c r="G1653" i="3" s="1"/>
  <c r="H1653" i="3" s="1"/>
  <c r="Q1655" i="3"/>
  <c r="P1652" i="3"/>
  <c r="Q1652" i="3" s="1"/>
  <c r="AB1661" i="3"/>
  <c r="AA1658" i="3"/>
  <c r="AB1658" i="3" s="1"/>
  <c r="AC1658" i="3" s="1"/>
  <c r="AJ1652" i="3"/>
  <c r="AK1652" i="3" s="1"/>
  <c r="AL1652" i="3" s="1"/>
  <c r="AL1653" i="3"/>
  <c r="AK1655" i="3"/>
  <c r="R1650" i="3"/>
  <c r="G1650" i="3"/>
  <c r="H1650" i="3" s="1"/>
  <c r="AE1659" i="3"/>
  <c r="AD1656" i="3"/>
  <c r="AE1656" i="3" s="1"/>
  <c r="AF1656" i="3" s="1"/>
  <c r="K1663" i="3"/>
  <c r="J1660" i="3"/>
  <c r="E1658" i="3" l="1"/>
  <c r="F1658" i="3" s="1"/>
  <c r="C1652" i="3"/>
  <c r="D1652" i="3" s="1"/>
  <c r="U1652" i="3"/>
  <c r="X1657" i="3"/>
  <c r="Z1657" i="3" s="1"/>
  <c r="W1654" i="3"/>
  <c r="X1654" i="3" s="1"/>
  <c r="Z1654" i="3" s="1"/>
  <c r="I1659" i="3"/>
  <c r="L1657" i="3"/>
  <c r="E1657" i="3" s="1"/>
  <c r="F1657" i="3" s="1"/>
  <c r="AH1658" i="3"/>
  <c r="AI1658" i="3" s="1"/>
  <c r="V1659" i="3"/>
  <c r="AF1659" i="3" s="1"/>
  <c r="Y1657" i="3"/>
  <c r="AC1657" i="3"/>
  <c r="AI1657" i="3"/>
  <c r="M1658" i="3"/>
  <c r="N1658" i="3" s="1"/>
  <c r="O1658" i="3" s="1"/>
  <c r="A1658" i="3" s="1"/>
  <c r="B1658" i="3" s="1"/>
  <c r="O1659" i="3"/>
  <c r="A1659" i="3" s="1"/>
  <c r="B1659" i="3" s="1"/>
  <c r="N1661" i="3"/>
  <c r="S1654" i="3"/>
  <c r="T1654" i="3" s="1"/>
  <c r="T1657" i="3"/>
  <c r="U1655" i="3"/>
  <c r="C1655" i="3" s="1"/>
  <c r="D1655" i="3" s="1"/>
  <c r="AH1663" i="3"/>
  <c r="AG1660" i="3"/>
  <c r="K1660" i="3"/>
  <c r="L1660" i="3" s="1"/>
  <c r="G1652" i="3"/>
  <c r="H1652" i="3" s="1"/>
  <c r="R1652" i="3"/>
  <c r="J1662" i="3"/>
  <c r="K1665" i="3"/>
  <c r="AA1660" i="3"/>
  <c r="AB1663" i="3"/>
  <c r="AJ1654" i="3"/>
  <c r="AK1654" i="3" s="1"/>
  <c r="AL1654" i="3" s="1"/>
  <c r="AK1657" i="3"/>
  <c r="AL1655" i="3"/>
  <c r="AE1661" i="3"/>
  <c r="AD1658" i="3"/>
  <c r="AE1658" i="3" s="1"/>
  <c r="AF1658" i="3" s="1"/>
  <c r="P1654" i="3"/>
  <c r="Q1654" i="3" s="1"/>
  <c r="Q1657" i="3"/>
  <c r="R1655" i="3"/>
  <c r="G1655" i="3" s="1"/>
  <c r="H1655" i="3" s="1"/>
  <c r="AH1660" i="3" l="1"/>
  <c r="AI1660" i="3" s="1"/>
  <c r="AB1660" i="3"/>
  <c r="AC1660" i="3" s="1"/>
  <c r="AG1662" i="3"/>
  <c r="AH1665" i="3"/>
  <c r="U1657" i="3"/>
  <c r="C1657" i="3" s="1"/>
  <c r="D1657" i="3" s="1"/>
  <c r="S1656" i="3"/>
  <c r="T1656" i="3" s="1"/>
  <c r="T1659" i="3"/>
  <c r="I1661" i="3"/>
  <c r="O1661" i="3" s="1"/>
  <c r="A1661" i="3" s="1"/>
  <c r="B1661" i="3" s="1"/>
  <c r="L1659" i="3"/>
  <c r="E1659" i="3" s="1"/>
  <c r="F1659" i="3" s="1"/>
  <c r="E1660" i="3"/>
  <c r="F1660" i="3" s="1"/>
  <c r="N1663" i="3"/>
  <c r="M1660" i="3"/>
  <c r="N1660" i="3" s="1"/>
  <c r="O1660" i="3" s="1"/>
  <c r="A1660" i="3" s="1"/>
  <c r="B1660" i="3" s="1"/>
  <c r="X1659" i="3"/>
  <c r="Z1659" i="3" s="1"/>
  <c r="W1656" i="3"/>
  <c r="X1656" i="3" s="1"/>
  <c r="Z1656" i="3" s="1"/>
  <c r="U1654" i="3"/>
  <c r="C1654" i="3"/>
  <c r="D1654" i="3" s="1"/>
  <c r="Y1659" i="3"/>
  <c r="V1661" i="3"/>
  <c r="AI1659" i="3"/>
  <c r="AC1659" i="3"/>
  <c r="G1654" i="3"/>
  <c r="H1654" i="3" s="1"/>
  <c r="R1654" i="3"/>
  <c r="R1657" i="3"/>
  <c r="G1657" i="3" s="1"/>
  <c r="H1657" i="3" s="1"/>
  <c r="Q1659" i="3"/>
  <c r="P1656" i="3"/>
  <c r="Q1656" i="3" s="1"/>
  <c r="AK1659" i="3"/>
  <c r="AJ1656" i="3"/>
  <c r="AK1656" i="3" s="1"/>
  <c r="AL1656" i="3" s="1"/>
  <c r="AL1657" i="3"/>
  <c r="J1664" i="3"/>
  <c r="K1667" i="3"/>
  <c r="AE1663" i="3"/>
  <c r="AD1660" i="3"/>
  <c r="AE1660" i="3" s="1"/>
  <c r="AF1660" i="3" s="1"/>
  <c r="AA1662" i="3"/>
  <c r="AB1665" i="3"/>
  <c r="K1662" i="3" l="1"/>
  <c r="Y1661" i="3"/>
  <c r="V1663" i="3"/>
  <c r="AI1661" i="3"/>
  <c r="AC1661" i="3"/>
  <c r="AG1664" i="3"/>
  <c r="AH1667" i="3"/>
  <c r="W1658" i="3"/>
  <c r="X1658" i="3" s="1"/>
  <c r="Z1658" i="3" s="1"/>
  <c r="X1661" i="3"/>
  <c r="C1656" i="3"/>
  <c r="D1656" i="3" s="1"/>
  <c r="U1656" i="3"/>
  <c r="AF1661" i="3"/>
  <c r="AB1662" i="3"/>
  <c r="AC1662" i="3" s="1"/>
  <c r="AH1662" i="3"/>
  <c r="AI1662" i="3" s="1"/>
  <c r="U1659" i="3"/>
  <c r="C1659" i="3" s="1"/>
  <c r="D1659" i="3" s="1"/>
  <c r="S1658" i="3"/>
  <c r="T1658" i="3" s="1"/>
  <c r="T1661" i="3"/>
  <c r="M1662" i="3"/>
  <c r="N1662" i="3" s="1"/>
  <c r="O1662" i="3" s="1"/>
  <c r="A1662" i="3" s="1"/>
  <c r="B1662" i="3" s="1"/>
  <c r="N1665" i="3"/>
  <c r="I1663" i="3"/>
  <c r="L1661" i="3"/>
  <c r="E1661" i="3" s="1"/>
  <c r="F1661" i="3" s="1"/>
  <c r="Q1661" i="3"/>
  <c r="P1658" i="3"/>
  <c r="Q1658" i="3" s="1"/>
  <c r="R1659" i="3"/>
  <c r="G1659" i="3" s="1"/>
  <c r="H1659" i="3" s="1"/>
  <c r="J1666" i="3"/>
  <c r="K1669" i="3"/>
  <c r="R1656" i="3"/>
  <c r="G1656" i="3"/>
  <c r="H1656" i="3" s="1"/>
  <c r="AB1667" i="3"/>
  <c r="AA1664" i="3"/>
  <c r="AB1664" i="3" s="1"/>
  <c r="AC1664" i="3" s="1"/>
  <c r="AE1665" i="3"/>
  <c r="AD1662" i="3"/>
  <c r="AE1662" i="3" s="1"/>
  <c r="AF1662" i="3" s="1"/>
  <c r="AF1663" i="3"/>
  <c r="AK1661" i="3"/>
  <c r="AJ1658" i="3"/>
  <c r="AK1658" i="3" s="1"/>
  <c r="AL1658" i="3" s="1"/>
  <c r="AL1659" i="3"/>
  <c r="L1662" i="3" l="1"/>
  <c r="E1662" i="3"/>
  <c r="F1662" i="3" s="1"/>
  <c r="M1664" i="3"/>
  <c r="N1664" i="3" s="1"/>
  <c r="O1664" i="3" s="1"/>
  <c r="A1664" i="3" s="1"/>
  <c r="B1664" i="3" s="1"/>
  <c r="N1667" i="3"/>
  <c r="I1665" i="3"/>
  <c r="O1665" i="3" s="1"/>
  <c r="A1665" i="3" s="1"/>
  <c r="B1665" i="3" s="1"/>
  <c r="L1663" i="3"/>
  <c r="E1663" i="3" s="1"/>
  <c r="F1663" i="3" s="1"/>
  <c r="U1661" i="3"/>
  <c r="C1661" i="3" s="1"/>
  <c r="D1661" i="3" s="1"/>
  <c r="T1663" i="3"/>
  <c r="S1660" i="3"/>
  <c r="T1660" i="3" s="1"/>
  <c r="W1660" i="3"/>
  <c r="X1660" i="3" s="1"/>
  <c r="Z1660" i="3" s="1"/>
  <c r="X1663" i="3"/>
  <c r="V1665" i="3"/>
  <c r="AF1665" i="3" s="1"/>
  <c r="Y1663" i="3"/>
  <c r="AI1663" i="3"/>
  <c r="AC1663" i="3"/>
  <c r="K1666" i="3"/>
  <c r="L1666" i="3" s="1"/>
  <c r="O1663" i="3"/>
  <c r="A1663" i="3" s="1"/>
  <c r="B1663" i="3" s="1"/>
  <c r="AH1664" i="3"/>
  <c r="AI1664" i="3" s="1"/>
  <c r="U1658" i="3"/>
  <c r="C1658" i="3"/>
  <c r="D1658" i="3" s="1"/>
  <c r="AH1669" i="3"/>
  <c r="AG1666" i="3"/>
  <c r="K1664" i="3"/>
  <c r="Z1661" i="3"/>
  <c r="AA1666" i="3"/>
  <c r="AB1669" i="3"/>
  <c r="R1658" i="3"/>
  <c r="G1658" i="3"/>
  <c r="H1658" i="3" s="1"/>
  <c r="AJ1660" i="3"/>
  <c r="AK1660" i="3" s="1"/>
  <c r="AL1660" i="3" s="1"/>
  <c r="AL1661" i="3"/>
  <c r="AK1663" i="3"/>
  <c r="AD1664" i="3"/>
  <c r="AE1664" i="3" s="1"/>
  <c r="AF1664" i="3" s="1"/>
  <c r="AE1667" i="3"/>
  <c r="J1668" i="3"/>
  <c r="K1671" i="3"/>
  <c r="Q1663" i="3"/>
  <c r="P1660" i="3"/>
  <c r="Q1660" i="3" s="1"/>
  <c r="R1661" i="3"/>
  <c r="G1661" i="3" s="1"/>
  <c r="H1661" i="3" s="1"/>
  <c r="AH1666" i="3" l="1"/>
  <c r="AI1666" i="3" s="1"/>
  <c r="AB1666" i="3"/>
  <c r="AC1666" i="3" s="1"/>
  <c r="E1666" i="3"/>
  <c r="F1666" i="3" s="1"/>
  <c r="W1662" i="3"/>
  <c r="X1662" i="3" s="1"/>
  <c r="Z1662" i="3" s="1"/>
  <c r="X1665" i="3"/>
  <c r="M1666" i="3"/>
  <c r="N1666" i="3" s="1"/>
  <c r="O1666" i="3" s="1"/>
  <c r="A1666" i="3" s="1"/>
  <c r="B1666" i="3" s="1"/>
  <c r="N1669" i="3"/>
  <c r="V1667" i="3"/>
  <c r="AF1667" i="3" s="1"/>
  <c r="Y1665" i="3"/>
  <c r="AC1665" i="3"/>
  <c r="AI1665" i="3"/>
  <c r="T1665" i="3"/>
  <c r="U1663" i="3"/>
  <c r="C1663" i="3" s="1"/>
  <c r="D1663" i="3" s="1"/>
  <c r="S1662" i="3"/>
  <c r="T1662" i="3" s="1"/>
  <c r="Z1663" i="3"/>
  <c r="AG1668" i="3"/>
  <c r="AH1671" i="3"/>
  <c r="E1664" i="3"/>
  <c r="F1664" i="3" s="1"/>
  <c r="L1664" i="3"/>
  <c r="U1660" i="3"/>
  <c r="C1660" i="3"/>
  <c r="D1660" i="3" s="1"/>
  <c r="I1667" i="3"/>
  <c r="O1667" i="3" s="1"/>
  <c r="A1667" i="3" s="1"/>
  <c r="B1667" i="3" s="1"/>
  <c r="L1665" i="3"/>
  <c r="E1665" i="3" s="1"/>
  <c r="F1665" i="3" s="1"/>
  <c r="G1660" i="3"/>
  <c r="H1660" i="3" s="1"/>
  <c r="R1660" i="3"/>
  <c r="AE1669" i="3"/>
  <c r="AD1666" i="3"/>
  <c r="AE1666" i="3" s="1"/>
  <c r="AF1666" i="3" s="1"/>
  <c r="AL1663" i="3"/>
  <c r="AJ1662" i="3"/>
  <c r="AK1662" i="3" s="1"/>
  <c r="AL1662" i="3" s="1"/>
  <c r="AK1665" i="3"/>
  <c r="R1663" i="3"/>
  <c r="G1663" i="3" s="1"/>
  <c r="H1663" i="3" s="1"/>
  <c r="Q1665" i="3"/>
  <c r="P1662" i="3"/>
  <c r="Q1662" i="3" s="1"/>
  <c r="AA1668" i="3"/>
  <c r="AB1671" i="3"/>
  <c r="K1673" i="3"/>
  <c r="J1670" i="3"/>
  <c r="AB1668" i="3" l="1"/>
  <c r="AC1668" i="3" s="1"/>
  <c r="U1662" i="3"/>
  <c r="C1662" i="3"/>
  <c r="D1662" i="3" s="1"/>
  <c r="I1669" i="3"/>
  <c r="K1670" i="3" s="1"/>
  <c r="E1670" i="3" s="1"/>
  <c r="F1670" i="3" s="1"/>
  <c r="L1667" i="3"/>
  <c r="E1667" i="3" s="1"/>
  <c r="F1667" i="3" s="1"/>
  <c r="Y1667" i="3"/>
  <c r="V1669" i="3"/>
  <c r="AC1667" i="3"/>
  <c r="AI1667" i="3"/>
  <c r="T1667" i="3"/>
  <c r="U1665" i="3"/>
  <c r="C1665" i="3" s="1"/>
  <c r="D1665" i="3" s="1"/>
  <c r="S1664" i="3"/>
  <c r="T1664" i="3" s="1"/>
  <c r="AH1668" i="3"/>
  <c r="AI1668" i="3" s="1"/>
  <c r="AG1670" i="3"/>
  <c r="AH1673" i="3"/>
  <c r="X1667" i="3"/>
  <c r="W1664" i="3"/>
  <c r="X1664" i="3" s="1"/>
  <c r="Z1664" i="3" s="1"/>
  <c r="M1668" i="3"/>
  <c r="N1668" i="3" s="1"/>
  <c r="O1668" i="3" s="1"/>
  <c r="A1668" i="3" s="1"/>
  <c r="B1668" i="3" s="1"/>
  <c r="N1671" i="3"/>
  <c r="K1668" i="3"/>
  <c r="Z1665" i="3"/>
  <c r="R1665" i="3"/>
  <c r="G1665" i="3" s="1"/>
  <c r="H1665" i="3" s="1"/>
  <c r="Q1667" i="3"/>
  <c r="P1664" i="3"/>
  <c r="Q1664" i="3" s="1"/>
  <c r="AJ1664" i="3"/>
  <c r="AK1664" i="3" s="1"/>
  <c r="AL1664" i="3" s="1"/>
  <c r="AK1667" i="3"/>
  <c r="AL1665" i="3"/>
  <c r="R1662" i="3"/>
  <c r="G1662" i="3"/>
  <c r="H1662" i="3" s="1"/>
  <c r="AE1671" i="3"/>
  <c r="AF1669" i="3"/>
  <c r="AD1668" i="3"/>
  <c r="AE1668" i="3" s="1"/>
  <c r="AF1668" i="3" s="1"/>
  <c r="K1675" i="3"/>
  <c r="J1672" i="3"/>
  <c r="AB1673" i="3"/>
  <c r="AA1670" i="3"/>
  <c r="AB1670" i="3" s="1"/>
  <c r="AC1670" i="3" s="1"/>
  <c r="O1669" i="3" l="1"/>
  <c r="A1669" i="3" s="1"/>
  <c r="B1669" i="3" s="1"/>
  <c r="S1666" i="3"/>
  <c r="T1666" i="3" s="1"/>
  <c r="U1667" i="3"/>
  <c r="C1667" i="3" s="1"/>
  <c r="D1667" i="3" s="1"/>
  <c r="T1669" i="3"/>
  <c r="V1671" i="3"/>
  <c r="AF1671" i="3" s="1"/>
  <c r="Y1669" i="3"/>
  <c r="AI1669" i="3"/>
  <c r="AC1669" i="3"/>
  <c r="E1668" i="3"/>
  <c r="F1668" i="3" s="1"/>
  <c r="L1668" i="3"/>
  <c r="I1671" i="3"/>
  <c r="L1669" i="3"/>
  <c r="E1669" i="3" s="1"/>
  <c r="F1669" i="3" s="1"/>
  <c r="L1670" i="3"/>
  <c r="AH1670" i="3"/>
  <c r="AI1670" i="3" s="1"/>
  <c r="O1671" i="3"/>
  <c r="A1671" i="3" s="1"/>
  <c r="B1671" i="3" s="1"/>
  <c r="M1670" i="3"/>
  <c r="N1670" i="3" s="1"/>
  <c r="O1670" i="3" s="1"/>
  <c r="A1670" i="3" s="1"/>
  <c r="B1670" i="3" s="1"/>
  <c r="N1673" i="3"/>
  <c r="X1669" i="3"/>
  <c r="W1666" i="3"/>
  <c r="X1666" i="3" s="1"/>
  <c r="Z1666" i="3" s="1"/>
  <c r="AG1672" i="3"/>
  <c r="AH1672" i="3" s="1"/>
  <c r="AI1672" i="3" s="1"/>
  <c r="AH1675" i="3"/>
  <c r="C1664" i="3"/>
  <c r="D1664" i="3" s="1"/>
  <c r="U1664" i="3"/>
  <c r="Z1667" i="3"/>
  <c r="AA1672" i="3"/>
  <c r="AB1672" i="3" s="1"/>
  <c r="AC1672" i="3" s="1"/>
  <c r="AB1675" i="3"/>
  <c r="AD1670" i="3"/>
  <c r="AE1670" i="3" s="1"/>
  <c r="AF1670" i="3" s="1"/>
  <c r="AE1673" i="3"/>
  <c r="P1666" i="3"/>
  <c r="Q1666" i="3" s="1"/>
  <c r="R1667" i="3"/>
  <c r="G1667" i="3" s="1"/>
  <c r="H1667" i="3" s="1"/>
  <c r="Q1669" i="3"/>
  <c r="K1677" i="3"/>
  <c r="J1674" i="3"/>
  <c r="AK1669" i="3"/>
  <c r="AL1667" i="3"/>
  <c r="AJ1666" i="3"/>
  <c r="AK1666" i="3" s="1"/>
  <c r="AL1666" i="3" s="1"/>
  <c r="G1664" i="3"/>
  <c r="H1664" i="3" s="1"/>
  <c r="R1664" i="3"/>
  <c r="W1668" i="3" l="1"/>
  <c r="X1668" i="3" s="1"/>
  <c r="Z1668" i="3" s="1"/>
  <c r="X1671" i="3"/>
  <c r="I1673" i="3"/>
  <c r="L1671" i="3"/>
  <c r="E1671" i="3" s="1"/>
  <c r="F1671" i="3" s="1"/>
  <c r="U1669" i="3"/>
  <c r="C1669" i="3" s="1"/>
  <c r="D1669" i="3" s="1"/>
  <c r="S1668" i="3"/>
  <c r="T1668" i="3" s="1"/>
  <c r="T1671" i="3"/>
  <c r="AH1677" i="3"/>
  <c r="AG1674" i="3"/>
  <c r="M1672" i="3"/>
  <c r="N1672" i="3" s="1"/>
  <c r="O1672" i="3" s="1"/>
  <c r="A1672" i="3" s="1"/>
  <c r="B1672" i="3" s="1"/>
  <c r="N1675" i="3"/>
  <c r="U1666" i="3"/>
  <c r="C1666" i="3"/>
  <c r="D1666" i="3" s="1"/>
  <c r="K1672" i="3"/>
  <c r="V1673" i="3"/>
  <c r="AF1673" i="3" s="1"/>
  <c r="Y1671" i="3"/>
  <c r="AC1671" i="3"/>
  <c r="AI1671" i="3"/>
  <c r="K1674" i="3"/>
  <c r="L1674" i="3" s="1"/>
  <c r="Z1669" i="3"/>
  <c r="G1666" i="3"/>
  <c r="H1666" i="3" s="1"/>
  <c r="R1666" i="3"/>
  <c r="AA1674" i="3"/>
  <c r="AB1674" i="3" s="1"/>
  <c r="AC1674" i="3" s="1"/>
  <c r="AB1677" i="3"/>
  <c r="AD1672" i="3"/>
  <c r="AE1672" i="3" s="1"/>
  <c r="AF1672" i="3" s="1"/>
  <c r="AE1675" i="3"/>
  <c r="AK1671" i="3"/>
  <c r="AJ1668" i="3"/>
  <c r="AK1668" i="3" s="1"/>
  <c r="AL1668" i="3" s="1"/>
  <c r="AL1669" i="3"/>
  <c r="K1679" i="3"/>
  <c r="J1676" i="3"/>
  <c r="Q1671" i="3"/>
  <c r="P1668" i="3"/>
  <c r="Q1668" i="3" s="1"/>
  <c r="R1669" i="3"/>
  <c r="G1669" i="3" s="1"/>
  <c r="H1669" i="3" s="1"/>
  <c r="C1668" i="3" l="1"/>
  <c r="D1668" i="3" s="1"/>
  <c r="U1668" i="3"/>
  <c r="X1673" i="3"/>
  <c r="Z1673" i="3" s="1"/>
  <c r="W1670" i="3"/>
  <c r="X1670" i="3" s="1"/>
  <c r="Z1670" i="3" s="1"/>
  <c r="U1671" i="3"/>
  <c r="C1671" i="3" s="1"/>
  <c r="D1671" i="3" s="1"/>
  <c r="T1673" i="3"/>
  <c r="S1670" i="3"/>
  <c r="T1670" i="3" s="1"/>
  <c r="V1675" i="3"/>
  <c r="AF1675" i="3" s="1"/>
  <c r="Y1673" i="3"/>
  <c r="AC1673" i="3"/>
  <c r="AI1673" i="3"/>
  <c r="M1674" i="3"/>
  <c r="N1674" i="3" s="1"/>
  <c r="O1674" i="3" s="1"/>
  <c r="A1674" i="3" s="1"/>
  <c r="B1674" i="3" s="1"/>
  <c r="N1677" i="3"/>
  <c r="E1674" i="3"/>
  <c r="F1674" i="3" s="1"/>
  <c r="Z1671" i="3"/>
  <c r="AH1674" i="3"/>
  <c r="AI1674" i="3" s="1"/>
  <c r="I1675" i="3"/>
  <c r="O1675" i="3" s="1"/>
  <c r="A1675" i="3" s="1"/>
  <c r="B1675" i="3" s="1"/>
  <c r="L1673" i="3"/>
  <c r="E1673" i="3" s="1"/>
  <c r="F1673" i="3" s="1"/>
  <c r="E1672" i="3"/>
  <c r="F1672" i="3" s="1"/>
  <c r="L1672" i="3"/>
  <c r="AH1679" i="3"/>
  <c r="AG1676" i="3"/>
  <c r="O1673" i="3"/>
  <c r="A1673" i="3" s="1"/>
  <c r="B1673" i="3" s="1"/>
  <c r="AE1677" i="3"/>
  <c r="AD1674" i="3"/>
  <c r="AE1674" i="3" s="1"/>
  <c r="AF1674" i="3" s="1"/>
  <c r="AB1679" i="3"/>
  <c r="AA1676" i="3"/>
  <c r="R1668" i="3"/>
  <c r="G1668" i="3"/>
  <c r="H1668" i="3" s="1"/>
  <c r="AK1673" i="3"/>
  <c r="AL1671" i="3"/>
  <c r="AJ1670" i="3"/>
  <c r="AK1670" i="3" s="1"/>
  <c r="AL1670" i="3" s="1"/>
  <c r="P1670" i="3"/>
  <c r="Q1670" i="3" s="1"/>
  <c r="R1671" i="3"/>
  <c r="G1671" i="3" s="1"/>
  <c r="H1671" i="3" s="1"/>
  <c r="Q1673" i="3"/>
  <c r="K1681" i="3"/>
  <c r="J1678" i="3"/>
  <c r="AH1676" i="3" l="1"/>
  <c r="AI1676" i="3" s="1"/>
  <c r="AB1676" i="3"/>
  <c r="AC1676" i="3" s="1"/>
  <c r="T1675" i="3"/>
  <c r="U1673" i="3"/>
  <c r="C1673" i="3" s="1"/>
  <c r="D1673" i="3" s="1"/>
  <c r="S1672" i="3"/>
  <c r="T1672" i="3" s="1"/>
  <c r="N1679" i="3"/>
  <c r="M1676" i="3"/>
  <c r="N1676" i="3" s="1"/>
  <c r="O1676" i="3" s="1"/>
  <c r="A1676" i="3" s="1"/>
  <c r="B1676" i="3" s="1"/>
  <c r="C1670" i="3"/>
  <c r="D1670" i="3" s="1"/>
  <c r="U1670" i="3"/>
  <c r="W1672" i="3"/>
  <c r="X1672" i="3" s="1"/>
  <c r="Z1672" i="3" s="1"/>
  <c r="X1675" i="3"/>
  <c r="AG1678" i="3"/>
  <c r="AH1681" i="3"/>
  <c r="I1677" i="3"/>
  <c r="O1677" i="3" s="1"/>
  <c r="A1677" i="3" s="1"/>
  <c r="B1677" i="3" s="1"/>
  <c r="L1675" i="3"/>
  <c r="E1675" i="3" s="1"/>
  <c r="F1675" i="3" s="1"/>
  <c r="Y1675" i="3"/>
  <c r="V1677" i="3"/>
  <c r="AF1677" i="3" s="1"/>
  <c r="AC1675" i="3"/>
  <c r="AI1675" i="3"/>
  <c r="K1676" i="3"/>
  <c r="R1673" i="3"/>
  <c r="G1673" i="3" s="1"/>
  <c r="H1673" i="3" s="1"/>
  <c r="Q1675" i="3"/>
  <c r="P1672" i="3"/>
  <c r="Q1672" i="3" s="1"/>
  <c r="AK1675" i="3"/>
  <c r="AL1673" i="3"/>
  <c r="AJ1672" i="3"/>
  <c r="AK1672" i="3" s="1"/>
  <c r="AL1672" i="3" s="1"/>
  <c r="AE1679" i="3"/>
  <c r="AD1676" i="3"/>
  <c r="AE1676" i="3" s="1"/>
  <c r="AF1676" i="3" s="1"/>
  <c r="K1683" i="3"/>
  <c r="J1680" i="3"/>
  <c r="G1670" i="3"/>
  <c r="H1670" i="3" s="1"/>
  <c r="R1670" i="3"/>
  <c r="AA1678" i="3"/>
  <c r="AB1681" i="3"/>
  <c r="V1679" i="3" l="1"/>
  <c r="Y1677" i="3"/>
  <c r="AI1677" i="3"/>
  <c r="AC1677" i="3"/>
  <c r="AH1683" i="3"/>
  <c r="AG1680" i="3"/>
  <c r="T1677" i="3"/>
  <c r="U1675" i="3"/>
  <c r="C1675" i="3" s="1"/>
  <c r="D1675" i="3" s="1"/>
  <c r="S1674" i="3"/>
  <c r="T1674" i="3" s="1"/>
  <c r="K1678" i="3"/>
  <c r="E1676" i="3"/>
  <c r="F1676" i="3" s="1"/>
  <c r="L1676" i="3"/>
  <c r="I1679" i="3"/>
  <c r="L1677" i="3"/>
  <c r="E1677" i="3" s="1"/>
  <c r="F1677" i="3" s="1"/>
  <c r="W1674" i="3"/>
  <c r="X1674" i="3" s="1"/>
  <c r="Z1674" i="3" s="1"/>
  <c r="X1677" i="3"/>
  <c r="C1672" i="3"/>
  <c r="D1672" i="3" s="1"/>
  <c r="U1672" i="3"/>
  <c r="N1681" i="3"/>
  <c r="M1678" i="3"/>
  <c r="N1678" i="3" s="1"/>
  <c r="O1678" i="3" s="1"/>
  <c r="A1678" i="3" s="1"/>
  <c r="B1678" i="3" s="1"/>
  <c r="O1679" i="3"/>
  <c r="A1679" i="3" s="1"/>
  <c r="B1679" i="3" s="1"/>
  <c r="AB1678" i="3"/>
  <c r="AC1678" i="3" s="1"/>
  <c r="Z1675" i="3"/>
  <c r="AH1678" i="3"/>
  <c r="AI1678" i="3" s="1"/>
  <c r="G1672" i="3"/>
  <c r="H1672" i="3" s="1"/>
  <c r="R1672" i="3"/>
  <c r="AE1681" i="3"/>
  <c r="AD1678" i="3"/>
  <c r="AE1678" i="3" s="1"/>
  <c r="AF1678" i="3" s="1"/>
  <c r="AF1679" i="3"/>
  <c r="K1685" i="3"/>
  <c r="J1682" i="3"/>
  <c r="AB1683" i="3"/>
  <c r="AA1680" i="3"/>
  <c r="AB1680" i="3" s="1"/>
  <c r="AC1680" i="3" s="1"/>
  <c r="AJ1674" i="3"/>
  <c r="AK1674" i="3" s="1"/>
  <c r="AL1674" i="3" s="1"/>
  <c r="AK1677" i="3"/>
  <c r="AL1675" i="3"/>
  <c r="R1675" i="3"/>
  <c r="G1675" i="3" s="1"/>
  <c r="H1675" i="3" s="1"/>
  <c r="Q1677" i="3"/>
  <c r="P1674" i="3"/>
  <c r="Q1674" i="3" s="1"/>
  <c r="AH1680" i="3" l="1"/>
  <c r="AI1680" i="3" s="1"/>
  <c r="X1679" i="3"/>
  <c r="W1676" i="3"/>
  <c r="X1676" i="3" s="1"/>
  <c r="Z1676" i="3" s="1"/>
  <c r="AG1682" i="3"/>
  <c r="AH1685" i="3"/>
  <c r="U1674" i="3"/>
  <c r="C1674" i="3"/>
  <c r="D1674" i="3" s="1"/>
  <c r="M1680" i="3"/>
  <c r="N1680" i="3" s="1"/>
  <c r="O1680" i="3" s="1"/>
  <c r="A1680" i="3" s="1"/>
  <c r="B1680" i="3" s="1"/>
  <c r="N1683" i="3"/>
  <c r="T1679" i="3"/>
  <c r="S1676" i="3"/>
  <c r="T1676" i="3" s="1"/>
  <c r="U1677" i="3"/>
  <c r="C1677" i="3" s="1"/>
  <c r="D1677" i="3" s="1"/>
  <c r="Y1679" i="3"/>
  <c r="V1681" i="3"/>
  <c r="AF1681" i="3" s="1"/>
  <c r="AI1679" i="3"/>
  <c r="Z1679" i="3"/>
  <c r="AC1679" i="3"/>
  <c r="I1681" i="3"/>
  <c r="O1681" i="3" s="1"/>
  <c r="A1681" i="3" s="1"/>
  <c r="B1681" i="3" s="1"/>
  <c r="L1679" i="3"/>
  <c r="E1679" i="3" s="1"/>
  <c r="F1679" i="3" s="1"/>
  <c r="E1678" i="3"/>
  <c r="F1678" i="3" s="1"/>
  <c r="L1678" i="3"/>
  <c r="K1682" i="3"/>
  <c r="L1682" i="3" s="1"/>
  <c r="K1680" i="3"/>
  <c r="Z1677" i="3"/>
  <c r="G1674" i="3"/>
  <c r="H1674" i="3" s="1"/>
  <c r="R1674" i="3"/>
  <c r="AL1677" i="3"/>
  <c r="AJ1676" i="3"/>
  <c r="AK1676" i="3" s="1"/>
  <c r="AL1676" i="3" s="1"/>
  <c r="AK1679" i="3"/>
  <c r="K1687" i="3"/>
  <c r="J1684" i="3"/>
  <c r="AD1680" i="3"/>
  <c r="AE1680" i="3" s="1"/>
  <c r="AF1680" i="3" s="1"/>
  <c r="AE1683" i="3"/>
  <c r="AA1682" i="3"/>
  <c r="AB1685" i="3"/>
  <c r="R1677" i="3"/>
  <c r="G1677" i="3" s="1"/>
  <c r="H1677" i="3" s="1"/>
  <c r="Q1679" i="3"/>
  <c r="P1676" i="3"/>
  <c r="Q1676" i="3" s="1"/>
  <c r="E1682" i="3" l="1"/>
  <c r="F1682" i="3" s="1"/>
  <c r="AB1682" i="3"/>
  <c r="AC1682" i="3" s="1"/>
  <c r="AH1687" i="3"/>
  <c r="AG1684" i="3"/>
  <c r="I1683" i="3"/>
  <c r="K1684" i="3" s="1"/>
  <c r="L1684" i="3" s="1"/>
  <c r="L1681" i="3"/>
  <c r="E1681" i="3" s="1"/>
  <c r="F1681" i="3" s="1"/>
  <c r="Y1681" i="3"/>
  <c r="V1683" i="3"/>
  <c r="AI1681" i="3"/>
  <c r="AC1681" i="3"/>
  <c r="S1678" i="3"/>
  <c r="T1678" i="3" s="1"/>
  <c r="T1681" i="3"/>
  <c r="U1679" i="3"/>
  <c r="C1679" i="3" s="1"/>
  <c r="D1679" i="3" s="1"/>
  <c r="AH1682" i="3"/>
  <c r="AI1682" i="3" s="1"/>
  <c r="O1683" i="3"/>
  <c r="A1683" i="3" s="1"/>
  <c r="B1683" i="3" s="1"/>
  <c r="M1682" i="3"/>
  <c r="N1682" i="3" s="1"/>
  <c r="O1682" i="3" s="1"/>
  <c r="A1682" i="3" s="1"/>
  <c r="B1682" i="3" s="1"/>
  <c r="N1685" i="3"/>
  <c r="X1681" i="3"/>
  <c r="W1678" i="3"/>
  <c r="X1678" i="3" s="1"/>
  <c r="Z1678" i="3" s="1"/>
  <c r="E1680" i="3"/>
  <c r="F1680" i="3" s="1"/>
  <c r="L1680" i="3"/>
  <c r="U1676" i="3"/>
  <c r="C1676" i="3"/>
  <c r="D1676" i="3" s="1"/>
  <c r="R1679" i="3"/>
  <c r="G1679" i="3" s="1"/>
  <c r="H1679" i="3" s="1"/>
  <c r="P1678" i="3"/>
  <c r="Q1678" i="3" s="1"/>
  <c r="Q1681" i="3"/>
  <c r="AE1685" i="3"/>
  <c r="AD1682" i="3"/>
  <c r="AE1682" i="3" s="1"/>
  <c r="AF1682" i="3" s="1"/>
  <c r="AK1681" i="3"/>
  <c r="AL1679" i="3"/>
  <c r="AJ1678" i="3"/>
  <c r="AK1678" i="3" s="1"/>
  <c r="AL1678" i="3" s="1"/>
  <c r="R1676" i="3"/>
  <c r="G1676" i="3"/>
  <c r="H1676" i="3" s="1"/>
  <c r="K1689" i="3"/>
  <c r="J1686" i="3"/>
  <c r="AB1687" i="3"/>
  <c r="AA1684" i="3"/>
  <c r="E1684" i="3" l="1"/>
  <c r="F1684" i="3" s="1"/>
  <c r="M1684" i="3"/>
  <c r="N1684" i="3" s="1"/>
  <c r="O1684" i="3" s="1"/>
  <c r="A1684" i="3" s="1"/>
  <c r="B1684" i="3" s="1"/>
  <c r="N1687" i="3"/>
  <c r="W1680" i="3"/>
  <c r="X1680" i="3" s="1"/>
  <c r="Z1680" i="3" s="1"/>
  <c r="X1683" i="3"/>
  <c r="AG1686" i="3"/>
  <c r="AH1689" i="3"/>
  <c r="C1678" i="3"/>
  <c r="D1678" i="3" s="1"/>
  <c r="U1678" i="3"/>
  <c r="V1685" i="3"/>
  <c r="AF1685" i="3" s="1"/>
  <c r="Y1683" i="3"/>
  <c r="AI1683" i="3"/>
  <c r="Z1683" i="3"/>
  <c r="AC1683" i="3"/>
  <c r="T1683" i="3"/>
  <c r="U1681" i="3"/>
  <c r="C1681" i="3" s="1"/>
  <c r="D1681" i="3" s="1"/>
  <c r="S1680" i="3"/>
  <c r="T1680" i="3" s="1"/>
  <c r="I1685" i="3"/>
  <c r="K1686" i="3" s="1"/>
  <c r="E1686" i="3" s="1"/>
  <c r="F1686" i="3" s="1"/>
  <c r="L1683" i="3"/>
  <c r="E1683" i="3" s="1"/>
  <c r="F1683" i="3" s="1"/>
  <c r="Z1681" i="3"/>
  <c r="AH1684" i="3"/>
  <c r="AI1684" i="3" s="1"/>
  <c r="AB1684" i="3"/>
  <c r="AC1684" i="3" s="1"/>
  <c r="AF1683" i="3"/>
  <c r="K1691" i="3"/>
  <c r="J1688" i="3"/>
  <c r="G1678" i="3"/>
  <c r="H1678" i="3" s="1"/>
  <c r="R1678" i="3"/>
  <c r="AB1689" i="3"/>
  <c r="AA1686" i="3"/>
  <c r="AB1686" i="3" s="1"/>
  <c r="AC1686" i="3" s="1"/>
  <c r="AL1681" i="3"/>
  <c r="AJ1680" i="3"/>
  <c r="AK1680" i="3" s="1"/>
  <c r="AL1680" i="3" s="1"/>
  <c r="AK1683" i="3"/>
  <c r="AE1687" i="3"/>
  <c r="AD1684" i="3"/>
  <c r="AE1684" i="3" s="1"/>
  <c r="AF1684" i="3" s="1"/>
  <c r="R1681" i="3"/>
  <c r="G1681" i="3" s="1"/>
  <c r="H1681" i="3" s="1"/>
  <c r="Q1683" i="3"/>
  <c r="P1680" i="3"/>
  <c r="Q1680" i="3" s="1"/>
  <c r="W1682" i="3" l="1"/>
  <c r="X1682" i="3" s="1"/>
  <c r="Z1682" i="3" s="1"/>
  <c r="X1685" i="3"/>
  <c r="U1680" i="3"/>
  <c r="C1680" i="3"/>
  <c r="D1680" i="3" s="1"/>
  <c r="N1689" i="3"/>
  <c r="M1686" i="3"/>
  <c r="N1686" i="3" s="1"/>
  <c r="O1686" i="3" s="1"/>
  <c r="A1686" i="3" s="1"/>
  <c r="B1686" i="3" s="1"/>
  <c r="I1687" i="3"/>
  <c r="K1688" i="3" s="1"/>
  <c r="L1685" i="3"/>
  <c r="E1685" i="3" s="1"/>
  <c r="F1685" i="3" s="1"/>
  <c r="V1687" i="3"/>
  <c r="Y1685" i="3"/>
  <c r="AI1685" i="3"/>
  <c r="AC1685" i="3"/>
  <c r="U1683" i="3"/>
  <c r="C1683" i="3" s="1"/>
  <c r="D1683" i="3" s="1"/>
  <c r="T1685" i="3"/>
  <c r="S1682" i="3"/>
  <c r="T1682" i="3" s="1"/>
  <c r="AG1688" i="3"/>
  <c r="AH1688" i="3" s="1"/>
  <c r="AI1688" i="3" s="1"/>
  <c r="AH1691" i="3"/>
  <c r="L1686" i="3"/>
  <c r="AH1686" i="3"/>
  <c r="AI1686" i="3" s="1"/>
  <c r="O1685" i="3"/>
  <c r="A1685" i="3" s="1"/>
  <c r="B1685" i="3" s="1"/>
  <c r="AK1685" i="3"/>
  <c r="AL1683" i="3"/>
  <c r="AJ1682" i="3"/>
  <c r="AK1682" i="3" s="1"/>
  <c r="AL1682" i="3" s="1"/>
  <c r="P1682" i="3"/>
  <c r="Q1682" i="3" s="1"/>
  <c r="Q1685" i="3"/>
  <c r="R1683" i="3"/>
  <c r="G1683" i="3" s="1"/>
  <c r="H1683" i="3" s="1"/>
  <c r="AE1689" i="3"/>
  <c r="AD1686" i="3"/>
  <c r="AE1686" i="3" s="1"/>
  <c r="AF1686" i="3" s="1"/>
  <c r="AB1691" i="3"/>
  <c r="AA1688" i="3"/>
  <c r="R1680" i="3"/>
  <c r="G1680" i="3"/>
  <c r="H1680" i="3" s="1"/>
  <c r="J1690" i="3"/>
  <c r="K1693" i="3"/>
  <c r="L1688" i="3" l="1"/>
  <c r="E1688" i="3"/>
  <c r="F1688" i="3" s="1"/>
  <c r="O1687" i="3"/>
  <c r="A1687" i="3" s="1"/>
  <c r="B1687" i="3" s="1"/>
  <c r="V1689" i="3"/>
  <c r="Y1687" i="3"/>
  <c r="AC1687" i="3"/>
  <c r="AI1687" i="3"/>
  <c r="X1687" i="3"/>
  <c r="W1684" i="3"/>
  <c r="X1684" i="3" s="1"/>
  <c r="Z1684" i="3" s="1"/>
  <c r="C1682" i="3"/>
  <c r="D1682" i="3" s="1"/>
  <c r="U1682" i="3"/>
  <c r="AB1688" i="3"/>
  <c r="AC1688" i="3" s="1"/>
  <c r="AF1687" i="3"/>
  <c r="M1688" i="3"/>
  <c r="N1688" i="3" s="1"/>
  <c r="O1688" i="3" s="1"/>
  <c r="A1688" i="3" s="1"/>
  <c r="B1688" i="3" s="1"/>
  <c r="N1691" i="3"/>
  <c r="AG1690" i="3"/>
  <c r="AH1690" i="3" s="1"/>
  <c r="AI1690" i="3" s="1"/>
  <c r="AH1693" i="3"/>
  <c r="U1685" i="3"/>
  <c r="C1685" i="3" s="1"/>
  <c r="D1685" i="3" s="1"/>
  <c r="S1684" i="3"/>
  <c r="T1684" i="3" s="1"/>
  <c r="T1687" i="3"/>
  <c r="I1689" i="3"/>
  <c r="L1687" i="3"/>
  <c r="E1687" i="3" s="1"/>
  <c r="F1687" i="3" s="1"/>
  <c r="Z1685" i="3"/>
  <c r="AD1688" i="3"/>
  <c r="AE1688" i="3" s="1"/>
  <c r="AF1688" i="3" s="1"/>
  <c r="AE1691" i="3"/>
  <c r="AF1689" i="3"/>
  <c r="AB1693" i="3"/>
  <c r="AA1690" i="3"/>
  <c r="AB1690" i="3" s="1"/>
  <c r="AC1690" i="3" s="1"/>
  <c r="G1682" i="3"/>
  <c r="H1682" i="3" s="1"/>
  <c r="R1682" i="3"/>
  <c r="K1695" i="3"/>
  <c r="J1692" i="3"/>
  <c r="P1684" i="3"/>
  <c r="Q1684" i="3" s="1"/>
  <c r="R1685" i="3"/>
  <c r="G1685" i="3" s="1"/>
  <c r="H1685" i="3" s="1"/>
  <c r="Q1687" i="3"/>
  <c r="AK1687" i="3"/>
  <c r="AL1685" i="3"/>
  <c r="AJ1684" i="3"/>
  <c r="AK1684" i="3" s="1"/>
  <c r="AL1684" i="3" s="1"/>
  <c r="I1691" i="3" l="1"/>
  <c r="L1689" i="3"/>
  <c r="E1689" i="3" s="1"/>
  <c r="F1689" i="3" s="1"/>
  <c r="W1686" i="3"/>
  <c r="X1686" i="3" s="1"/>
  <c r="Z1686" i="3" s="1"/>
  <c r="X1689" i="3"/>
  <c r="Z1689" i="3" s="1"/>
  <c r="M1690" i="3"/>
  <c r="N1690" i="3" s="1"/>
  <c r="O1690" i="3" s="1"/>
  <c r="A1690" i="3" s="1"/>
  <c r="B1690" i="3" s="1"/>
  <c r="N1693" i="3"/>
  <c r="O1691" i="3"/>
  <c r="A1691" i="3" s="1"/>
  <c r="B1691" i="3" s="1"/>
  <c r="S1686" i="3"/>
  <c r="T1686" i="3" s="1"/>
  <c r="T1689" i="3"/>
  <c r="U1687" i="3"/>
  <c r="C1687" i="3" s="1"/>
  <c r="D1687" i="3" s="1"/>
  <c r="AG1692" i="3"/>
  <c r="AH1695" i="3"/>
  <c r="V1691" i="3"/>
  <c r="Y1689" i="3"/>
  <c r="AI1689" i="3"/>
  <c r="AC1689" i="3"/>
  <c r="O1689" i="3"/>
  <c r="A1689" i="3" s="1"/>
  <c r="B1689" i="3" s="1"/>
  <c r="K1692" i="3"/>
  <c r="Z1687" i="3"/>
  <c r="U1684" i="3"/>
  <c r="C1684" i="3"/>
  <c r="D1684" i="3" s="1"/>
  <c r="K1690" i="3"/>
  <c r="P1686" i="3"/>
  <c r="Q1686" i="3" s="1"/>
  <c r="R1687" i="3"/>
  <c r="G1687" i="3" s="1"/>
  <c r="H1687" i="3" s="1"/>
  <c r="Q1689" i="3"/>
  <c r="AB1695" i="3"/>
  <c r="AA1692" i="3"/>
  <c r="AE1693" i="3"/>
  <c r="AD1690" i="3"/>
  <c r="AE1690" i="3" s="1"/>
  <c r="AF1690" i="3" s="1"/>
  <c r="AK1689" i="3"/>
  <c r="AL1687" i="3"/>
  <c r="AJ1686" i="3"/>
  <c r="AK1686" i="3" s="1"/>
  <c r="AL1686" i="3" s="1"/>
  <c r="J1694" i="3"/>
  <c r="K1697" i="3"/>
  <c r="G1684" i="3"/>
  <c r="H1684" i="3" s="1"/>
  <c r="R1684" i="3"/>
  <c r="E1692" i="3"/>
  <c r="F1692" i="3" s="1"/>
  <c r="L1692" i="3"/>
  <c r="M1692" i="3" l="1"/>
  <c r="N1692" i="3" s="1"/>
  <c r="O1692" i="3" s="1"/>
  <c r="A1692" i="3" s="1"/>
  <c r="B1692" i="3" s="1"/>
  <c r="N1695" i="3"/>
  <c r="AH1697" i="3"/>
  <c r="AG1694" i="3"/>
  <c r="T1691" i="3"/>
  <c r="S1688" i="3"/>
  <c r="T1688" i="3" s="1"/>
  <c r="U1689" i="3"/>
  <c r="C1689" i="3" s="1"/>
  <c r="D1689" i="3" s="1"/>
  <c r="I1693" i="3"/>
  <c r="L1691" i="3"/>
  <c r="E1691" i="3" s="1"/>
  <c r="F1691" i="3" s="1"/>
  <c r="AB1692" i="3"/>
  <c r="AC1692" i="3" s="1"/>
  <c r="V1693" i="3"/>
  <c r="Y1691" i="3"/>
  <c r="AI1691" i="3"/>
  <c r="AC1691" i="3"/>
  <c r="E1690" i="3"/>
  <c r="F1690" i="3" s="1"/>
  <c r="L1690" i="3"/>
  <c r="C1686" i="3"/>
  <c r="D1686" i="3" s="1"/>
  <c r="U1686" i="3"/>
  <c r="W1688" i="3"/>
  <c r="X1688" i="3" s="1"/>
  <c r="Z1688" i="3" s="1"/>
  <c r="X1691" i="3"/>
  <c r="Z1691" i="3" s="1"/>
  <c r="AF1691" i="3"/>
  <c r="AH1692" i="3"/>
  <c r="AI1692" i="3" s="1"/>
  <c r="AB1697" i="3"/>
  <c r="AA1694" i="3"/>
  <c r="AE1695" i="3"/>
  <c r="AD1692" i="3"/>
  <c r="AE1692" i="3" s="1"/>
  <c r="AF1692" i="3" s="1"/>
  <c r="G1686" i="3"/>
  <c r="H1686" i="3" s="1"/>
  <c r="R1686" i="3"/>
  <c r="J1696" i="3"/>
  <c r="K1699" i="3"/>
  <c r="AL1689" i="3"/>
  <c r="AJ1688" i="3"/>
  <c r="AK1688" i="3" s="1"/>
  <c r="AL1688" i="3" s="1"/>
  <c r="AK1691" i="3"/>
  <c r="R1689" i="3"/>
  <c r="G1689" i="3" s="1"/>
  <c r="H1689" i="3" s="1"/>
  <c r="Q1691" i="3"/>
  <c r="P1688" i="3"/>
  <c r="Q1688" i="3" s="1"/>
  <c r="N1697" i="3" l="1"/>
  <c r="M1694" i="3"/>
  <c r="N1694" i="3" s="1"/>
  <c r="O1694" i="3" s="1"/>
  <c r="A1694" i="3" s="1"/>
  <c r="B1694" i="3" s="1"/>
  <c r="AB1694" i="3"/>
  <c r="AC1694" i="3" s="1"/>
  <c r="AH1694" i="3"/>
  <c r="AI1694" i="3" s="1"/>
  <c r="V1695" i="3"/>
  <c r="Y1693" i="3"/>
  <c r="AI1693" i="3"/>
  <c r="AC1693" i="3"/>
  <c r="I1695" i="3"/>
  <c r="O1695" i="3" s="1"/>
  <c r="A1695" i="3" s="1"/>
  <c r="B1695" i="3" s="1"/>
  <c r="L1693" i="3"/>
  <c r="E1693" i="3" s="1"/>
  <c r="F1693" i="3" s="1"/>
  <c r="T1693" i="3"/>
  <c r="S1690" i="3"/>
  <c r="T1690" i="3" s="1"/>
  <c r="U1691" i="3"/>
  <c r="C1691" i="3" s="1"/>
  <c r="D1691" i="3" s="1"/>
  <c r="X1693" i="3"/>
  <c r="W1690" i="3"/>
  <c r="X1690" i="3" s="1"/>
  <c r="Z1690" i="3" s="1"/>
  <c r="C1688" i="3"/>
  <c r="D1688" i="3" s="1"/>
  <c r="U1688" i="3"/>
  <c r="AH1699" i="3"/>
  <c r="AG1696" i="3"/>
  <c r="AF1693" i="3"/>
  <c r="O1693" i="3"/>
  <c r="A1693" i="3" s="1"/>
  <c r="B1693" i="3" s="1"/>
  <c r="K1694" i="3"/>
  <c r="R1688" i="3"/>
  <c r="G1688" i="3"/>
  <c r="H1688" i="3" s="1"/>
  <c r="AD1694" i="3"/>
  <c r="AE1694" i="3" s="1"/>
  <c r="AF1694" i="3" s="1"/>
  <c r="AE1697" i="3"/>
  <c r="J1698" i="3"/>
  <c r="K1701" i="3"/>
  <c r="AK1693" i="3"/>
  <c r="AJ1690" i="3"/>
  <c r="AK1690" i="3" s="1"/>
  <c r="AL1690" i="3" s="1"/>
  <c r="AL1691" i="3"/>
  <c r="AB1699" i="3"/>
  <c r="AA1696" i="3"/>
  <c r="R1691" i="3"/>
  <c r="G1691" i="3" s="1"/>
  <c r="H1691" i="3" s="1"/>
  <c r="Q1693" i="3"/>
  <c r="P1690" i="3"/>
  <c r="Q1690" i="3" s="1"/>
  <c r="K1696" i="3" l="1"/>
  <c r="AB1696" i="3"/>
  <c r="AC1696" i="3" s="1"/>
  <c r="V1697" i="3"/>
  <c r="Y1695" i="3"/>
  <c r="AI1695" i="3"/>
  <c r="AC1695" i="3"/>
  <c r="U1693" i="3"/>
  <c r="C1693" i="3" s="1"/>
  <c r="D1693" i="3" s="1"/>
  <c r="S1692" i="3"/>
  <c r="T1692" i="3" s="1"/>
  <c r="T1695" i="3"/>
  <c r="M1696" i="3"/>
  <c r="N1696" i="3" s="1"/>
  <c r="O1696" i="3" s="1"/>
  <c r="A1696" i="3" s="1"/>
  <c r="B1696" i="3" s="1"/>
  <c r="N1699" i="3"/>
  <c r="AF1695" i="3"/>
  <c r="AH1696" i="3"/>
  <c r="AI1696" i="3" s="1"/>
  <c r="L1694" i="3"/>
  <c r="E1694" i="3"/>
  <c r="F1694" i="3" s="1"/>
  <c r="C1690" i="3"/>
  <c r="D1690" i="3" s="1"/>
  <c r="U1690" i="3"/>
  <c r="I1697" i="3"/>
  <c r="L1695" i="3"/>
  <c r="E1695" i="3" s="1"/>
  <c r="F1695" i="3" s="1"/>
  <c r="AH1701" i="3"/>
  <c r="AG1698" i="3"/>
  <c r="AH1698" i="3" s="1"/>
  <c r="AI1698" i="3" s="1"/>
  <c r="X1695" i="3"/>
  <c r="W1692" i="3"/>
  <c r="X1692" i="3" s="1"/>
  <c r="Z1692" i="3" s="1"/>
  <c r="Z1693" i="3"/>
  <c r="K1703" i="3"/>
  <c r="J1700" i="3"/>
  <c r="P1692" i="3"/>
  <c r="Q1692" i="3" s="1"/>
  <c r="Q1695" i="3"/>
  <c r="R1693" i="3"/>
  <c r="G1693" i="3" s="1"/>
  <c r="H1693" i="3" s="1"/>
  <c r="AA1698" i="3"/>
  <c r="AB1698" i="3" s="1"/>
  <c r="AC1698" i="3" s="1"/>
  <c r="AB1701" i="3"/>
  <c r="R1690" i="3"/>
  <c r="G1690" i="3"/>
  <c r="H1690" i="3" s="1"/>
  <c r="AJ1692" i="3"/>
  <c r="AK1692" i="3" s="1"/>
  <c r="AL1692" i="3" s="1"/>
  <c r="AL1693" i="3"/>
  <c r="AK1695" i="3"/>
  <c r="AE1699" i="3"/>
  <c r="AD1696" i="3"/>
  <c r="AE1696" i="3" s="1"/>
  <c r="AF1696" i="3" s="1"/>
  <c r="AF1697" i="3"/>
  <c r="L1696" i="3" l="1"/>
  <c r="E1696" i="3"/>
  <c r="F1696" i="3" s="1"/>
  <c r="I1699" i="3"/>
  <c r="O1699" i="3" s="1"/>
  <c r="A1699" i="3" s="1"/>
  <c r="B1699" i="3" s="1"/>
  <c r="L1697" i="3"/>
  <c r="E1697" i="3" s="1"/>
  <c r="F1697" i="3" s="1"/>
  <c r="N1701" i="3"/>
  <c r="M1698" i="3"/>
  <c r="N1698" i="3" s="1"/>
  <c r="O1698" i="3" s="1"/>
  <c r="A1698" i="3" s="1"/>
  <c r="B1698" i="3" s="1"/>
  <c r="Y1697" i="3"/>
  <c r="V1699" i="3"/>
  <c r="AC1697" i="3"/>
  <c r="AI1697" i="3"/>
  <c r="K1698" i="3"/>
  <c r="O1697" i="3"/>
  <c r="A1697" i="3" s="1"/>
  <c r="B1697" i="3" s="1"/>
  <c r="W1694" i="3"/>
  <c r="X1694" i="3" s="1"/>
  <c r="Z1694" i="3" s="1"/>
  <c r="X1697" i="3"/>
  <c r="C1692" i="3"/>
  <c r="D1692" i="3" s="1"/>
  <c r="U1692" i="3"/>
  <c r="AH1703" i="3"/>
  <c r="AG1700" i="3"/>
  <c r="S1694" i="3"/>
  <c r="T1694" i="3" s="1"/>
  <c r="T1697" i="3"/>
  <c r="U1695" i="3"/>
  <c r="C1695" i="3" s="1"/>
  <c r="D1695" i="3" s="1"/>
  <c r="K1700" i="3"/>
  <c r="E1700" i="3" s="1"/>
  <c r="F1700" i="3" s="1"/>
  <c r="Z1695" i="3"/>
  <c r="AB1703" i="3"/>
  <c r="AA1700" i="3"/>
  <c r="G1692" i="3"/>
  <c r="H1692" i="3" s="1"/>
  <c r="R1692" i="3"/>
  <c r="AD1698" i="3"/>
  <c r="AE1698" i="3" s="1"/>
  <c r="AF1698" i="3" s="1"/>
  <c r="AE1701" i="3"/>
  <c r="Q1697" i="3"/>
  <c r="P1694" i="3"/>
  <c r="Q1694" i="3" s="1"/>
  <c r="R1695" i="3"/>
  <c r="G1695" i="3" s="1"/>
  <c r="H1695" i="3" s="1"/>
  <c r="AK1697" i="3"/>
  <c r="AL1695" i="3"/>
  <c r="AJ1694" i="3"/>
  <c r="AK1694" i="3" s="1"/>
  <c r="AL1694" i="3" s="1"/>
  <c r="K1705" i="3"/>
  <c r="J1702" i="3"/>
  <c r="AB1700" i="3" l="1"/>
  <c r="AC1700" i="3" s="1"/>
  <c r="L1700" i="3"/>
  <c r="AH1700" i="3"/>
  <c r="AI1700" i="3" s="1"/>
  <c r="T1699" i="3"/>
  <c r="U1697" i="3"/>
  <c r="C1697" i="3" s="1"/>
  <c r="D1697" i="3" s="1"/>
  <c r="S1696" i="3"/>
  <c r="T1696" i="3" s="1"/>
  <c r="I1701" i="3"/>
  <c r="K1702" i="3" s="1"/>
  <c r="L1699" i="3"/>
  <c r="E1699" i="3" s="1"/>
  <c r="F1699" i="3" s="1"/>
  <c r="AH1705" i="3"/>
  <c r="AG1702" i="3"/>
  <c r="X1699" i="3"/>
  <c r="W1696" i="3"/>
  <c r="X1696" i="3" s="1"/>
  <c r="Z1696" i="3" s="1"/>
  <c r="E1698" i="3"/>
  <c r="F1698" i="3" s="1"/>
  <c r="L1698" i="3"/>
  <c r="Y1699" i="3"/>
  <c r="V1701" i="3"/>
  <c r="AF1701" i="3" s="1"/>
  <c r="AI1699" i="3"/>
  <c r="AC1699" i="3"/>
  <c r="Z1699" i="3"/>
  <c r="U1694" i="3"/>
  <c r="C1694" i="3"/>
  <c r="D1694" i="3" s="1"/>
  <c r="M1700" i="3"/>
  <c r="N1700" i="3" s="1"/>
  <c r="O1700" i="3" s="1"/>
  <c r="A1700" i="3" s="1"/>
  <c r="B1700" i="3" s="1"/>
  <c r="N1703" i="3"/>
  <c r="O1701" i="3"/>
  <c r="A1701" i="3" s="1"/>
  <c r="B1701" i="3" s="1"/>
  <c r="Z1697" i="3"/>
  <c r="AF1699" i="3"/>
  <c r="K1707" i="3"/>
  <c r="J1704" i="3"/>
  <c r="AL1697" i="3"/>
  <c r="AJ1696" i="3"/>
  <c r="AK1696" i="3" s="1"/>
  <c r="AL1696" i="3" s="1"/>
  <c r="AK1699" i="3"/>
  <c r="R1697" i="3"/>
  <c r="G1697" i="3" s="1"/>
  <c r="H1697" i="3" s="1"/>
  <c r="Q1699" i="3"/>
  <c r="P1696" i="3"/>
  <c r="Q1696" i="3" s="1"/>
  <c r="AE1703" i="3"/>
  <c r="AD1700" i="3"/>
  <c r="AE1700" i="3" s="1"/>
  <c r="AF1700" i="3" s="1"/>
  <c r="AB1705" i="3"/>
  <c r="AA1702" i="3"/>
  <c r="G1694" i="3"/>
  <c r="H1694" i="3" s="1"/>
  <c r="R1694" i="3"/>
  <c r="E1702" i="3" l="1"/>
  <c r="F1702" i="3" s="1"/>
  <c r="L1702" i="3"/>
  <c r="U1696" i="3"/>
  <c r="C1696" i="3"/>
  <c r="D1696" i="3" s="1"/>
  <c r="N1705" i="3"/>
  <c r="M1702" i="3"/>
  <c r="N1702" i="3" s="1"/>
  <c r="O1702" i="3" s="1"/>
  <c r="A1702" i="3" s="1"/>
  <c r="B1702" i="3" s="1"/>
  <c r="X1701" i="3"/>
  <c r="W1698" i="3"/>
  <c r="X1698" i="3" s="1"/>
  <c r="Z1698" i="3" s="1"/>
  <c r="S1698" i="3"/>
  <c r="T1698" i="3" s="1"/>
  <c r="T1701" i="3"/>
  <c r="U1699" i="3"/>
  <c r="C1699" i="3" s="1"/>
  <c r="D1699" i="3" s="1"/>
  <c r="AB1702" i="3"/>
  <c r="AC1702" i="3" s="1"/>
  <c r="Y1701" i="3"/>
  <c r="V1703" i="3"/>
  <c r="AC1701" i="3"/>
  <c r="AI1701" i="3"/>
  <c r="AG1704" i="3"/>
  <c r="AH1707" i="3"/>
  <c r="I1703" i="3"/>
  <c r="K1704" i="3" s="1"/>
  <c r="E1704" i="3" s="1"/>
  <c r="F1704" i="3" s="1"/>
  <c r="L1701" i="3"/>
  <c r="E1701" i="3" s="1"/>
  <c r="F1701" i="3" s="1"/>
  <c r="AH1702" i="3"/>
  <c r="AI1702" i="3" s="1"/>
  <c r="AE1705" i="3"/>
  <c r="AF1703" i="3"/>
  <c r="AD1702" i="3"/>
  <c r="AE1702" i="3" s="1"/>
  <c r="AF1702" i="3" s="1"/>
  <c r="AK1701" i="3"/>
  <c r="AL1699" i="3"/>
  <c r="AJ1698" i="3"/>
  <c r="AK1698" i="3" s="1"/>
  <c r="AL1698" i="3" s="1"/>
  <c r="J1706" i="3"/>
  <c r="K1709" i="3"/>
  <c r="P1698" i="3"/>
  <c r="Q1698" i="3" s="1"/>
  <c r="R1699" i="3"/>
  <c r="G1699" i="3" s="1"/>
  <c r="H1699" i="3" s="1"/>
  <c r="Q1701" i="3"/>
  <c r="AB1707" i="3"/>
  <c r="AA1704" i="3"/>
  <c r="R1696" i="3"/>
  <c r="G1696" i="3"/>
  <c r="H1696" i="3" s="1"/>
  <c r="AB1704" i="3" l="1"/>
  <c r="AC1704" i="3" s="1"/>
  <c r="AH1704" i="3"/>
  <c r="AI1704" i="3" s="1"/>
  <c r="AG1706" i="3"/>
  <c r="AH1709" i="3"/>
  <c r="Y1703" i="3"/>
  <c r="V1705" i="3"/>
  <c r="AF1705" i="3" s="1"/>
  <c r="AI1703" i="3"/>
  <c r="AC1703" i="3"/>
  <c r="T1703" i="3"/>
  <c r="U1701" i="3"/>
  <c r="C1701" i="3" s="1"/>
  <c r="D1701" i="3" s="1"/>
  <c r="S1700" i="3"/>
  <c r="T1700" i="3" s="1"/>
  <c r="L1704" i="3"/>
  <c r="W1700" i="3"/>
  <c r="X1700" i="3" s="1"/>
  <c r="Z1700" i="3" s="1"/>
  <c r="X1703" i="3"/>
  <c r="M1704" i="3"/>
  <c r="N1704" i="3" s="1"/>
  <c r="O1704" i="3" s="1"/>
  <c r="A1704" i="3" s="1"/>
  <c r="B1704" i="3" s="1"/>
  <c r="N1707" i="3"/>
  <c r="I1705" i="3"/>
  <c r="K1706" i="3" s="1"/>
  <c r="L1703" i="3"/>
  <c r="E1703" i="3" s="1"/>
  <c r="F1703" i="3" s="1"/>
  <c r="U1698" i="3"/>
  <c r="C1698" i="3"/>
  <c r="D1698" i="3" s="1"/>
  <c r="Z1701" i="3"/>
  <c r="O1703" i="3"/>
  <c r="A1703" i="3" s="1"/>
  <c r="B1703" i="3" s="1"/>
  <c r="R1701" i="3"/>
  <c r="G1701" i="3" s="1"/>
  <c r="H1701" i="3" s="1"/>
  <c r="Q1703" i="3"/>
  <c r="P1700" i="3"/>
  <c r="Q1700" i="3" s="1"/>
  <c r="AD1704" i="3"/>
  <c r="AE1704" i="3" s="1"/>
  <c r="AF1704" i="3" s="1"/>
  <c r="AE1707" i="3"/>
  <c r="AB1709" i="3"/>
  <c r="AA1706" i="3"/>
  <c r="AB1706" i="3" s="1"/>
  <c r="AC1706" i="3" s="1"/>
  <c r="G1698" i="3"/>
  <c r="H1698" i="3" s="1"/>
  <c r="R1698" i="3"/>
  <c r="J1708" i="3"/>
  <c r="K1711" i="3"/>
  <c r="AK1703" i="3"/>
  <c r="AL1701" i="3"/>
  <c r="AJ1700" i="3"/>
  <c r="AK1700" i="3" s="1"/>
  <c r="AL1700" i="3" s="1"/>
  <c r="L1706" i="3" l="1"/>
  <c r="E1706" i="3"/>
  <c r="F1706" i="3" s="1"/>
  <c r="M1706" i="3"/>
  <c r="N1706" i="3" s="1"/>
  <c r="O1706" i="3" s="1"/>
  <c r="A1706" i="3" s="1"/>
  <c r="B1706" i="3" s="1"/>
  <c r="N1709" i="3"/>
  <c r="AH1711" i="3"/>
  <c r="AG1708" i="3"/>
  <c r="C1700" i="3"/>
  <c r="D1700" i="3" s="1"/>
  <c r="U1700" i="3"/>
  <c r="S1702" i="3"/>
  <c r="T1702" i="3" s="1"/>
  <c r="T1705" i="3"/>
  <c r="U1703" i="3"/>
  <c r="C1703" i="3" s="1"/>
  <c r="D1703" i="3" s="1"/>
  <c r="Y1705" i="3"/>
  <c r="V1707" i="3"/>
  <c r="AC1705" i="3"/>
  <c r="AI1705" i="3"/>
  <c r="AH1706" i="3"/>
  <c r="AI1706" i="3" s="1"/>
  <c r="I1707" i="3"/>
  <c r="K1708" i="3" s="1"/>
  <c r="L1705" i="3"/>
  <c r="E1705" i="3" s="1"/>
  <c r="F1705" i="3" s="1"/>
  <c r="W1702" i="3"/>
  <c r="X1702" i="3" s="1"/>
  <c r="Z1702" i="3" s="1"/>
  <c r="X1705" i="3"/>
  <c r="Z1703" i="3"/>
  <c r="O1705" i="3"/>
  <c r="A1705" i="3" s="1"/>
  <c r="B1705" i="3" s="1"/>
  <c r="AD1706" i="3"/>
  <c r="AE1706" i="3" s="1"/>
  <c r="AF1706" i="3" s="1"/>
  <c r="AE1709" i="3"/>
  <c r="R1703" i="3"/>
  <c r="G1703" i="3" s="1"/>
  <c r="H1703" i="3" s="1"/>
  <c r="Q1705" i="3"/>
  <c r="P1702" i="3"/>
  <c r="Q1702" i="3" s="1"/>
  <c r="AK1705" i="3"/>
  <c r="AL1703" i="3"/>
  <c r="AJ1702" i="3"/>
  <c r="AK1702" i="3" s="1"/>
  <c r="AL1702" i="3" s="1"/>
  <c r="G1700" i="3"/>
  <c r="H1700" i="3" s="1"/>
  <c r="R1700" i="3"/>
  <c r="K1713" i="3"/>
  <c r="J1710" i="3"/>
  <c r="AA1708" i="3"/>
  <c r="AB1711" i="3"/>
  <c r="L1708" i="3" l="1"/>
  <c r="E1708" i="3"/>
  <c r="F1708" i="3" s="1"/>
  <c r="M1708" i="3"/>
  <c r="N1708" i="3" s="1"/>
  <c r="O1708" i="3" s="1"/>
  <c r="A1708" i="3" s="1"/>
  <c r="B1708" i="3" s="1"/>
  <c r="N1711" i="3"/>
  <c r="AH1713" i="3"/>
  <c r="AG1710" i="3"/>
  <c r="W1704" i="3"/>
  <c r="X1704" i="3" s="1"/>
  <c r="Z1704" i="3" s="1"/>
  <c r="X1707" i="3"/>
  <c r="Z1707" i="3" s="1"/>
  <c r="V1709" i="3"/>
  <c r="Y1707" i="3"/>
  <c r="AI1707" i="3"/>
  <c r="AC1707" i="3"/>
  <c r="C1702" i="3"/>
  <c r="D1702" i="3" s="1"/>
  <c r="U1702" i="3"/>
  <c r="I1709" i="3"/>
  <c r="O1709" i="3" s="1"/>
  <c r="A1709" i="3" s="1"/>
  <c r="B1709" i="3" s="1"/>
  <c r="L1707" i="3"/>
  <c r="E1707" i="3" s="1"/>
  <c r="F1707" i="3" s="1"/>
  <c r="U1705" i="3"/>
  <c r="C1705" i="3" s="1"/>
  <c r="D1705" i="3" s="1"/>
  <c r="S1704" i="3"/>
  <c r="T1704" i="3" s="1"/>
  <c r="T1707" i="3"/>
  <c r="AH1708" i="3"/>
  <c r="AI1708" i="3" s="1"/>
  <c r="AB1708" i="3"/>
  <c r="AC1708" i="3" s="1"/>
  <c r="AF1707" i="3"/>
  <c r="Z1705" i="3"/>
  <c r="O1707" i="3"/>
  <c r="A1707" i="3" s="1"/>
  <c r="B1707" i="3" s="1"/>
  <c r="P1704" i="3"/>
  <c r="Q1704" i="3" s="1"/>
  <c r="R1705" i="3"/>
  <c r="G1705" i="3" s="1"/>
  <c r="H1705" i="3" s="1"/>
  <c r="Q1707" i="3"/>
  <c r="AD1708" i="3"/>
  <c r="AE1708" i="3" s="1"/>
  <c r="AF1708" i="3" s="1"/>
  <c r="AE1711" i="3"/>
  <c r="AA1710" i="3"/>
  <c r="AB1713" i="3"/>
  <c r="G1702" i="3"/>
  <c r="H1702" i="3" s="1"/>
  <c r="R1702" i="3"/>
  <c r="AL1705" i="3"/>
  <c r="AJ1704" i="3"/>
  <c r="AK1704" i="3" s="1"/>
  <c r="AL1704" i="3" s="1"/>
  <c r="AK1707" i="3"/>
  <c r="J1712" i="3"/>
  <c r="K1715" i="3"/>
  <c r="K1710" i="3" l="1"/>
  <c r="L1710" i="3" s="1"/>
  <c r="AB1710" i="3"/>
  <c r="AC1710" i="3" s="1"/>
  <c r="Y1709" i="3"/>
  <c r="V1711" i="3"/>
  <c r="AI1709" i="3"/>
  <c r="AC1709" i="3"/>
  <c r="AH1710" i="3"/>
  <c r="AI1710" i="3" s="1"/>
  <c r="C1704" i="3"/>
  <c r="D1704" i="3" s="1"/>
  <c r="U1704" i="3"/>
  <c r="N1713" i="3"/>
  <c r="M1710" i="3"/>
  <c r="N1710" i="3" s="1"/>
  <c r="O1710" i="3" s="1"/>
  <c r="A1710" i="3" s="1"/>
  <c r="B1710" i="3" s="1"/>
  <c r="S1706" i="3"/>
  <c r="T1706" i="3" s="1"/>
  <c r="T1709" i="3"/>
  <c r="U1707" i="3"/>
  <c r="C1707" i="3" s="1"/>
  <c r="D1707" i="3" s="1"/>
  <c r="I1711" i="3"/>
  <c r="O1711" i="3" s="1"/>
  <c r="A1711" i="3" s="1"/>
  <c r="B1711" i="3" s="1"/>
  <c r="L1709" i="3"/>
  <c r="E1709" i="3" s="1"/>
  <c r="F1709" i="3" s="1"/>
  <c r="X1709" i="3"/>
  <c r="W1706" i="3"/>
  <c r="X1706" i="3" s="1"/>
  <c r="Z1706" i="3" s="1"/>
  <c r="AH1715" i="3"/>
  <c r="AG1712" i="3"/>
  <c r="AF1709" i="3"/>
  <c r="K1717" i="3"/>
  <c r="J1714" i="3"/>
  <c r="AK1709" i="3"/>
  <c r="AJ1706" i="3"/>
  <c r="AK1706" i="3" s="1"/>
  <c r="AL1706" i="3" s="1"/>
  <c r="AL1707" i="3"/>
  <c r="P1706" i="3"/>
  <c r="Q1706" i="3" s="1"/>
  <c r="Q1709" i="3"/>
  <c r="R1707" i="3"/>
  <c r="G1707" i="3" s="1"/>
  <c r="H1707" i="3" s="1"/>
  <c r="AB1715" i="3"/>
  <c r="AA1712" i="3"/>
  <c r="AB1712" i="3" s="1"/>
  <c r="AC1712" i="3" s="1"/>
  <c r="R1704" i="3"/>
  <c r="G1704" i="3"/>
  <c r="H1704" i="3" s="1"/>
  <c r="AD1710" i="3"/>
  <c r="AE1710" i="3" s="1"/>
  <c r="AF1710" i="3" s="1"/>
  <c r="AF1711" i="3"/>
  <c r="AE1713" i="3"/>
  <c r="E1710" i="3" l="1"/>
  <c r="F1710" i="3" s="1"/>
  <c r="K1712" i="3"/>
  <c r="W1708" i="3"/>
  <c r="X1708" i="3" s="1"/>
  <c r="Z1708" i="3" s="1"/>
  <c r="X1711" i="3"/>
  <c r="Z1711" i="3" s="1"/>
  <c r="U1709" i="3"/>
  <c r="C1709" i="3" s="1"/>
  <c r="D1709" i="3" s="1"/>
  <c r="T1711" i="3"/>
  <c r="S1708" i="3"/>
  <c r="T1708" i="3" s="1"/>
  <c r="M1712" i="3"/>
  <c r="N1712" i="3" s="1"/>
  <c r="O1712" i="3" s="1"/>
  <c r="A1712" i="3" s="1"/>
  <c r="B1712" i="3" s="1"/>
  <c r="N1715" i="3"/>
  <c r="Y1711" i="3"/>
  <c r="V1713" i="3"/>
  <c r="AI1711" i="3"/>
  <c r="AC1711" i="3"/>
  <c r="U1706" i="3"/>
  <c r="C1706" i="3"/>
  <c r="D1706" i="3" s="1"/>
  <c r="AH1712" i="3"/>
  <c r="AI1712" i="3" s="1"/>
  <c r="AH1717" i="3"/>
  <c r="AG1714" i="3"/>
  <c r="I1713" i="3"/>
  <c r="L1711" i="3"/>
  <c r="E1711" i="3" s="1"/>
  <c r="F1711" i="3" s="1"/>
  <c r="Z1709" i="3"/>
  <c r="R1706" i="3"/>
  <c r="G1706" i="3"/>
  <c r="H1706" i="3" s="1"/>
  <c r="AJ1708" i="3"/>
  <c r="AK1708" i="3" s="1"/>
  <c r="AL1708" i="3" s="1"/>
  <c r="AL1709" i="3"/>
  <c r="AK1711" i="3"/>
  <c r="K1719" i="3"/>
  <c r="J1716" i="3"/>
  <c r="AB1717" i="3"/>
  <c r="AA1714" i="3"/>
  <c r="R1709" i="3"/>
  <c r="G1709" i="3" s="1"/>
  <c r="H1709" i="3" s="1"/>
  <c r="Q1711" i="3"/>
  <c r="P1708" i="3"/>
  <c r="Q1708" i="3" s="1"/>
  <c r="AE1715" i="3"/>
  <c r="AD1712" i="3"/>
  <c r="AE1712" i="3" s="1"/>
  <c r="AF1712" i="3" s="1"/>
  <c r="AB1714" i="3" l="1"/>
  <c r="AC1714" i="3" s="1"/>
  <c r="E1712" i="3"/>
  <c r="F1712" i="3" s="1"/>
  <c r="L1712" i="3"/>
  <c r="AH1719" i="3"/>
  <c r="AG1716" i="3"/>
  <c r="Y1713" i="3"/>
  <c r="V1715" i="3"/>
  <c r="AF1715" i="3" s="1"/>
  <c r="AI1713" i="3"/>
  <c r="AC1713" i="3"/>
  <c r="N1717" i="3"/>
  <c r="M1714" i="3"/>
  <c r="N1714" i="3" s="1"/>
  <c r="O1714" i="3" s="1"/>
  <c r="A1714" i="3" s="1"/>
  <c r="B1714" i="3" s="1"/>
  <c r="I1715" i="3"/>
  <c r="O1715" i="3" s="1"/>
  <c r="A1715" i="3" s="1"/>
  <c r="B1715" i="3" s="1"/>
  <c r="L1713" i="3"/>
  <c r="E1713" i="3" s="1"/>
  <c r="F1713" i="3" s="1"/>
  <c r="U1708" i="3"/>
  <c r="C1708" i="3"/>
  <c r="D1708" i="3" s="1"/>
  <c r="K1716" i="3"/>
  <c r="E1716" i="3" s="1"/>
  <c r="F1716" i="3" s="1"/>
  <c r="W1710" i="3"/>
  <c r="X1710" i="3" s="1"/>
  <c r="Z1710" i="3" s="1"/>
  <c r="X1713" i="3"/>
  <c r="U1711" i="3"/>
  <c r="C1711" i="3" s="1"/>
  <c r="D1711" i="3" s="1"/>
  <c r="S1710" i="3"/>
  <c r="T1710" i="3" s="1"/>
  <c r="T1713" i="3"/>
  <c r="AH1714" i="3"/>
  <c r="AI1714" i="3" s="1"/>
  <c r="AF1713" i="3"/>
  <c r="K1714" i="3"/>
  <c r="O1713" i="3"/>
  <c r="A1713" i="3" s="1"/>
  <c r="B1713" i="3" s="1"/>
  <c r="AE1717" i="3"/>
  <c r="AD1714" i="3"/>
  <c r="AE1714" i="3" s="1"/>
  <c r="AF1714" i="3" s="1"/>
  <c r="R1711" i="3"/>
  <c r="G1711" i="3" s="1"/>
  <c r="H1711" i="3" s="1"/>
  <c r="P1710" i="3"/>
  <c r="Q1710" i="3" s="1"/>
  <c r="Q1713" i="3"/>
  <c r="AB1719" i="3"/>
  <c r="AA1716" i="3"/>
  <c r="AB1716" i="3" s="1"/>
  <c r="AC1716" i="3" s="1"/>
  <c r="AJ1710" i="3"/>
  <c r="AK1710" i="3" s="1"/>
  <c r="AL1710" i="3" s="1"/>
  <c r="AK1713" i="3"/>
  <c r="AL1711" i="3"/>
  <c r="G1708" i="3"/>
  <c r="H1708" i="3" s="1"/>
  <c r="R1708" i="3"/>
  <c r="K1721" i="3"/>
  <c r="J1718" i="3"/>
  <c r="L1716" i="3"/>
  <c r="AH1716" i="3" l="1"/>
  <c r="AI1716" i="3" s="1"/>
  <c r="M1716" i="3"/>
  <c r="N1716" i="3" s="1"/>
  <c r="O1716" i="3" s="1"/>
  <c r="A1716" i="3" s="1"/>
  <c r="B1716" i="3" s="1"/>
  <c r="N1719" i="3"/>
  <c r="S1712" i="3"/>
  <c r="T1712" i="3" s="1"/>
  <c r="U1713" i="3"/>
  <c r="C1713" i="3" s="1"/>
  <c r="D1713" i="3" s="1"/>
  <c r="T1715" i="3"/>
  <c r="V1717" i="3"/>
  <c r="Y1715" i="3"/>
  <c r="AI1715" i="3"/>
  <c r="AC1715" i="3"/>
  <c r="AG1718" i="3"/>
  <c r="AH1721" i="3"/>
  <c r="W1712" i="3"/>
  <c r="X1712" i="3" s="1"/>
  <c r="Z1712" i="3" s="1"/>
  <c r="X1715" i="3"/>
  <c r="Z1715" i="3" s="1"/>
  <c r="E1714" i="3"/>
  <c r="F1714" i="3" s="1"/>
  <c r="L1714" i="3"/>
  <c r="U1710" i="3"/>
  <c r="C1710" i="3"/>
  <c r="D1710" i="3" s="1"/>
  <c r="I1717" i="3"/>
  <c r="L1715" i="3"/>
  <c r="E1715" i="3" s="1"/>
  <c r="F1715" i="3" s="1"/>
  <c r="Z1713" i="3"/>
  <c r="J1720" i="3"/>
  <c r="K1723" i="3"/>
  <c r="Q1715" i="3"/>
  <c r="P1712" i="3"/>
  <c r="Q1712" i="3" s="1"/>
  <c r="R1713" i="3"/>
  <c r="G1713" i="3" s="1"/>
  <c r="H1713" i="3" s="1"/>
  <c r="AL1713" i="3"/>
  <c r="AK1715" i="3"/>
  <c r="AJ1712" i="3"/>
  <c r="AK1712" i="3" s="1"/>
  <c r="AL1712" i="3" s="1"/>
  <c r="AA1718" i="3"/>
  <c r="AB1721" i="3"/>
  <c r="AE1719" i="3"/>
  <c r="AD1716" i="3"/>
  <c r="AE1716" i="3" s="1"/>
  <c r="AF1716" i="3" s="1"/>
  <c r="R1710" i="3"/>
  <c r="G1710" i="3"/>
  <c r="H1710" i="3" s="1"/>
  <c r="T1717" i="3" l="1"/>
  <c r="S1714" i="3"/>
  <c r="T1714" i="3" s="1"/>
  <c r="U1715" i="3"/>
  <c r="C1715" i="3" s="1"/>
  <c r="D1715" i="3" s="1"/>
  <c r="I1719" i="3"/>
  <c r="O1719" i="3" s="1"/>
  <c r="A1719" i="3" s="1"/>
  <c r="B1719" i="3" s="1"/>
  <c r="L1717" i="3"/>
  <c r="E1717" i="3" s="1"/>
  <c r="F1717" i="3" s="1"/>
  <c r="AH1723" i="3"/>
  <c r="AG1720" i="3"/>
  <c r="O1717" i="3"/>
  <c r="A1717" i="3" s="1"/>
  <c r="B1717" i="3" s="1"/>
  <c r="V1719" i="3"/>
  <c r="Y1717" i="3"/>
  <c r="AC1717" i="3"/>
  <c r="AI1717" i="3"/>
  <c r="M1718" i="3"/>
  <c r="N1718" i="3" s="1"/>
  <c r="O1718" i="3" s="1"/>
  <c r="A1718" i="3" s="1"/>
  <c r="B1718" i="3" s="1"/>
  <c r="N1721" i="3"/>
  <c r="W1714" i="3"/>
  <c r="X1714" i="3" s="1"/>
  <c r="Z1714" i="3" s="1"/>
  <c r="X1717" i="3"/>
  <c r="C1712" i="3"/>
  <c r="D1712" i="3" s="1"/>
  <c r="U1712" i="3"/>
  <c r="AF1717" i="3"/>
  <c r="AB1718" i="3"/>
  <c r="AC1718" i="3" s="1"/>
  <c r="K1718" i="3"/>
  <c r="AH1718" i="3"/>
  <c r="AI1718" i="3" s="1"/>
  <c r="AD1718" i="3"/>
  <c r="AE1718" i="3" s="1"/>
  <c r="AF1718" i="3" s="1"/>
  <c r="AF1719" i="3"/>
  <c r="AE1721" i="3"/>
  <c r="AK1717" i="3"/>
  <c r="AL1715" i="3"/>
  <c r="AJ1714" i="3"/>
  <c r="AK1714" i="3" s="1"/>
  <c r="AL1714" i="3" s="1"/>
  <c r="R1715" i="3"/>
  <c r="G1715" i="3" s="1"/>
  <c r="H1715" i="3" s="1"/>
  <c r="Q1717" i="3"/>
  <c r="P1714" i="3"/>
  <c r="Q1714" i="3" s="1"/>
  <c r="R1712" i="3"/>
  <c r="G1712" i="3"/>
  <c r="H1712" i="3" s="1"/>
  <c r="AA1720" i="3"/>
  <c r="AB1723" i="3"/>
  <c r="J1722" i="3"/>
  <c r="K1725" i="3"/>
  <c r="K1720" i="3" l="1"/>
  <c r="C1714" i="3"/>
  <c r="D1714" i="3" s="1"/>
  <c r="U1714" i="3"/>
  <c r="X1719" i="3"/>
  <c r="W1716" i="3"/>
  <c r="X1716" i="3" s="1"/>
  <c r="Z1716" i="3" s="1"/>
  <c r="E1718" i="3"/>
  <c r="F1718" i="3" s="1"/>
  <c r="L1718" i="3"/>
  <c r="M1720" i="3"/>
  <c r="N1720" i="3" s="1"/>
  <c r="O1720" i="3" s="1"/>
  <c r="A1720" i="3" s="1"/>
  <c r="B1720" i="3" s="1"/>
  <c r="N1723" i="3"/>
  <c r="T1719" i="3"/>
  <c r="S1716" i="3"/>
  <c r="T1716" i="3" s="1"/>
  <c r="U1717" i="3"/>
  <c r="C1717" i="3" s="1"/>
  <c r="D1717" i="3" s="1"/>
  <c r="AB1720" i="3"/>
  <c r="AC1720" i="3" s="1"/>
  <c r="V1721" i="3"/>
  <c r="AF1721" i="3" s="1"/>
  <c r="Y1719" i="3"/>
  <c r="AI1719" i="3"/>
  <c r="AC1719" i="3"/>
  <c r="AH1725" i="3"/>
  <c r="AG1722" i="3"/>
  <c r="I1721" i="3"/>
  <c r="L1719" i="3"/>
  <c r="E1719" i="3" s="1"/>
  <c r="F1719" i="3" s="1"/>
  <c r="Z1717" i="3"/>
  <c r="AH1720" i="3"/>
  <c r="AI1720" i="3" s="1"/>
  <c r="J1724" i="3"/>
  <c r="K1727" i="3"/>
  <c r="AD1720" i="3"/>
  <c r="AE1720" i="3" s="1"/>
  <c r="AF1720" i="3" s="1"/>
  <c r="AE1723" i="3"/>
  <c r="AA1722" i="3"/>
  <c r="AB1725" i="3"/>
  <c r="P1716" i="3"/>
  <c r="Q1716" i="3" s="1"/>
  <c r="R1717" i="3"/>
  <c r="G1717" i="3" s="1"/>
  <c r="H1717" i="3" s="1"/>
  <c r="Q1719" i="3"/>
  <c r="AK1719" i="3"/>
  <c r="AL1717" i="3"/>
  <c r="AJ1716" i="3"/>
  <c r="AK1716" i="3" s="1"/>
  <c r="AL1716" i="3" s="1"/>
  <c r="R1714" i="3"/>
  <c r="G1714" i="3"/>
  <c r="H1714" i="3" s="1"/>
  <c r="L1720" i="3" l="1"/>
  <c r="E1720" i="3"/>
  <c r="F1720" i="3" s="1"/>
  <c r="I1723" i="3"/>
  <c r="O1723" i="3" s="1"/>
  <c r="A1723" i="3" s="1"/>
  <c r="B1723" i="3" s="1"/>
  <c r="L1721" i="3"/>
  <c r="E1721" i="3" s="1"/>
  <c r="F1721" i="3" s="1"/>
  <c r="U1719" i="3"/>
  <c r="C1719" i="3" s="1"/>
  <c r="D1719" i="3" s="1"/>
  <c r="T1721" i="3"/>
  <c r="S1718" i="3"/>
  <c r="T1718" i="3" s="1"/>
  <c r="AB1722" i="3"/>
  <c r="AC1722" i="3" s="1"/>
  <c r="AH1722" i="3"/>
  <c r="AI1722" i="3" s="1"/>
  <c r="O1721" i="3"/>
  <c r="A1721" i="3" s="1"/>
  <c r="B1721" i="3" s="1"/>
  <c r="Y1721" i="3"/>
  <c r="V1723" i="3"/>
  <c r="AI1721" i="3"/>
  <c r="AC1721" i="3"/>
  <c r="U1716" i="3"/>
  <c r="C1716" i="3"/>
  <c r="D1716" i="3" s="1"/>
  <c r="X1721" i="3"/>
  <c r="Z1721" i="3" s="1"/>
  <c r="W1718" i="3"/>
  <c r="X1718" i="3" s="1"/>
  <c r="Z1718" i="3" s="1"/>
  <c r="AG1724" i="3"/>
  <c r="AH1727" i="3"/>
  <c r="N1725" i="3"/>
  <c r="M1722" i="3"/>
  <c r="N1722" i="3" s="1"/>
  <c r="O1722" i="3" s="1"/>
  <c r="A1722" i="3" s="1"/>
  <c r="B1722" i="3" s="1"/>
  <c r="K1724" i="3"/>
  <c r="E1724" i="3" s="1"/>
  <c r="F1724" i="3" s="1"/>
  <c r="K1722" i="3"/>
  <c r="Z1719" i="3"/>
  <c r="R1716" i="3"/>
  <c r="G1716" i="3"/>
  <c r="H1716" i="3" s="1"/>
  <c r="J1726" i="3"/>
  <c r="K1729" i="3"/>
  <c r="AE1725" i="3"/>
  <c r="AD1722" i="3"/>
  <c r="AE1722" i="3" s="1"/>
  <c r="AF1722" i="3" s="1"/>
  <c r="R1719" i="3"/>
  <c r="G1719" i="3" s="1"/>
  <c r="H1719" i="3" s="1"/>
  <c r="Q1721" i="3"/>
  <c r="P1718" i="3"/>
  <c r="Q1718" i="3" s="1"/>
  <c r="AB1727" i="3"/>
  <c r="AA1724" i="3"/>
  <c r="AK1721" i="3"/>
  <c r="AL1719" i="3"/>
  <c r="AJ1718" i="3"/>
  <c r="AK1718" i="3" s="1"/>
  <c r="AL1718" i="3" s="1"/>
  <c r="L1724" i="3" l="1"/>
  <c r="M1724" i="3"/>
  <c r="N1724" i="3" s="1"/>
  <c r="O1724" i="3" s="1"/>
  <c r="A1724" i="3" s="1"/>
  <c r="B1724" i="3" s="1"/>
  <c r="N1727" i="3"/>
  <c r="L1722" i="3"/>
  <c r="E1722" i="3"/>
  <c r="F1722" i="3" s="1"/>
  <c r="C1718" i="3"/>
  <c r="D1718" i="3" s="1"/>
  <c r="U1718" i="3"/>
  <c r="I1725" i="3"/>
  <c r="O1725" i="3" s="1"/>
  <c r="A1725" i="3" s="1"/>
  <c r="B1725" i="3" s="1"/>
  <c r="L1723" i="3"/>
  <c r="E1723" i="3" s="1"/>
  <c r="F1723" i="3" s="1"/>
  <c r="AH1724" i="3"/>
  <c r="AI1724" i="3" s="1"/>
  <c r="Y1723" i="3"/>
  <c r="V1725" i="3"/>
  <c r="AF1725" i="3" s="1"/>
  <c r="AI1723" i="3"/>
  <c r="AC1723" i="3"/>
  <c r="AH1729" i="3"/>
  <c r="AG1726" i="3"/>
  <c r="W1720" i="3"/>
  <c r="X1720" i="3" s="1"/>
  <c r="Z1720" i="3" s="1"/>
  <c r="X1723" i="3"/>
  <c r="U1721" i="3"/>
  <c r="C1721" i="3" s="1"/>
  <c r="D1721" i="3" s="1"/>
  <c r="S1720" i="3"/>
  <c r="T1720" i="3" s="1"/>
  <c r="T1723" i="3"/>
  <c r="AB1724" i="3"/>
  <c r="AC1724" i="3" s="1"/>
  <c r="AF1723" i="3"/>
  <c r="AJ1720" i="3"/>
  <c r="AK1720" i="3" s="1"/>
  <c r="AL1720" i="3" s="1"/>
  <c r="AL1721" i="3"/>
  <c r="AK1723" i="3"/>
  <c r="K1731" i="3"/>
  <c r="J1728" i="3"/>
  <c r="R1721" i="3"/>
  <c r="G1721" i="3" s="1"/>
  <c r="H1721" i="3" s="1"/>
  <c r="Q1723" i="3"/>
  <c r="P1720" i="3"/>
  <c r="Q1720" i="3" s="1"/>
  <c r="G1718" i="3"/>
  <c r="H1718" i="3" s="1"/>
  <c r="R1718" i="3"/>
  <c r="AD1724" i="3"/>
  <c r="AE1724" i="3" s="1"/>
  <c r="AF1724" i="3" s="1"/>
  <c r="AE1727" i="3"/>
  <c r="AB1729" i="3"/>
  <c r="AA1726" i="3"/>
  <c r="K1726" i="3" l="1"/>
  <c r="E1726" i="3" s="1"/>
  <c r="F1726" i="3" s="1"/>
  <c r="AB1726" i="3"/>
  <c r="AC1726" i="3" s="1"/>
  <c r="AH1726" i="3"/>
  <c r="AI1726" i="3" s="1"/>
  <c r="X1725" i="3"/>
  <c r="W1722" i="3"/>
  <c r="X1722" i="3" s="1"/>
  <c r="Z1722" i="3" s="1"/>
  <c r="Y1725" i="3"/>
  <c r="V1727" i="3"/>
  <c r="AF1727" i="3" s="1"/>
  <c r="Z1725" i="3"/>
  <c r="AC1725" i="3"/>
  <c r="AI1725" i="3"/>
  <c r="AH1731" i="3"/>
  <c r="AG1728" i="3"/>
  <c r="M1726" i="3"/>
  <c r="N1726" i="3" s="1"/>
  <c r="O1726" i="3" s="1"/>
  <c r="A1726" i="3" s="1"/>
  <c r="B1726" i="3" s="1"/>
  <c r="N1729" i="3"/>
  <c r="U1720" i="3"/>
  <c r="C1720" i="3"/>
  <c r="D1720" i="3" s="1"/>
  <c r="T1725" i="3"/>
  <c r="U1723" i="3"/>
  <c r="C1723" i="3" s="1"/>
  <c r="D1723" i="3" s="1"/>
  <c r="S1722" i="3"/>
  <c r="T1722" i="3" s="1"/>
  <c r="I1727" i="3"/>
  <c r="O1727" i="3" s="1"/>
  <c r="A1727" i="3" s="1"/>
  <c r="B1727" i="3" s="1"/>
  <c r="L1725" i="3"/>
  <c r="E1725" i="3" s="1"/>
  <c r="F1725" i="3" s="1"/>
  <c r="Z1723" i="3"/>
  <c r="AA1728" i="3"/>
  <c r="AB1728" i="3" s="1"/>
  <c r="AC1728" i="3" s="1"/>
  <c r="AB1731" i="3"/>
  <c r="AE1729" i="3"/>
  <c r="AD1726" i="3"/>
  <c r="AE1726" i="3" s="1"/>
  <c r="AF1726" i="3" s="1"/>
  <c r="Q1725" i="3"/>
  <c r="P1722" i="3"/>
  <c r="Q1722" i="3" s="1"/>
  <c r="R1723" i="3"/>
  <c r="G1723" i="3" s="1"/>
  <c r="H1723" i="3" s="1"/>
  <c r="AK1725" i="3"/>
  <c r="AJ1722" i="3"/>
  <c r="AK1722" i="3" s="1"/>
  <c r="AL1722" i="3" s="1"/>
  <c r="AL1723" i="3"/>
  <c r="R1720" i="3"/>
  <c r="G1720" i="3"/>
  <c r="H1720" i="3" s="1"/>
  <c r="J1730" i="3"/>
  <c r="K1733" i="3"/>
  <c r="L1726" i="3" l="1"/>
  <c r="AH1728" i="3"/>
  <c r="AI1728" i="3" s="1"/>
  <c r="N1731" i="3"/>
  <c r="M1728" i="3"/>
  <c r="N1728" i="3" s="1"/>
  <c r="O1728" i="3" s="1"/>
  <c r="A1728" i="3" s="1"/>
  <c r="B1728" i="3" s="1"/>
  <c r="AH1733" i="3"/>
  <c r="AG1730" i="3"/>
  <c r="C1722" i="3"/>
  <c r="D1722" i="3" s="1"/>
  <c r="U1722" i="3"/>
  <c r="T1727" i="3"/>
  <c r="S1724" i="3"/>
  <c r="T1724" i="3" s="1"/>
  <c r="U1725" i="3"/>
  <c r="C1725" i="3" s="1"/>
  <c r="D1725" i="3" s="1"/>
  <c r="X1727" i="3"/>
  <c r="Z1727" i="3" s="1"/>
  <c r="W1724" i="3"/>
  <c r="X1724" i="3" s="1"/>
  <c r="Z1724" i="3" s="1"/>
  <c r="I1729" i="3"/>
  <c r="O1729" i="3" s="1"/>
  <c r="A1729" i="3" s="1"/>
  <c r="B1729" i="3" s="1"/>
  <c r="L1727" i="3"/>
  <c r="E1727" i="3" s="1"/>
  <c r="F1727" i="3" s="1"/>
  <c r="Y1727" i="3"/>
  <c r="V1729" i="3"/>
  <c r="AI1727" i="3"/>
  <c r="AC1727" i="3"/>
  <c r="K1728" i="3"/>
  <c r="R1722" i="3"/>
  <c r="G1722" i="3"/>
  <c r="H1722" i="3" s="1"/>
  <c r="AE1731" i="3"/>
  <c r="AD1728" i="3"/>
  <c r="AE1728" i="3" s="1"/>
  <c r="AF1728" i="3" s="1"/>
  <c r="J1732" i="3"/>
  <c r="K1735" i="3"/>
  <c r="AK1727" i="3"/>
  <c r="AL1725" i="3"/>
  <c r="AJ1724" i="3"/>
  <c r="AK1724" i="3" s="1"/>
  <c r="AL1724" i="3" s="1"/>
  <c r="R1725" i="3"/>
  <c r="G1725" i="3" s="1"/>
  <c r="H1725" i="3" s="1"/>
  <c r="P1724" i="3"/>
  <c r="Q1724" i="3" s="1"/>
  <c r="Q1727" i="3"/>
  <c r="AB1733" i="3"/>
  <c r="AA1730" i="3"/>
  <c r="AB1730" i="3" l="1"/>
  <c r="AC1730" i="3" s="1"/>
  <c r="K1730" i="3"/>
  <c r="U1727" i="3"/>
  <c r="C1727" i="3" s="1"/>
  <c r="D1727" i="3" s="1"/>
  <c r="S1726" i="3"/>
  <c r="T1726" i="3" s="1"/>
  <c r="T1729" i="3"/>
  <c r="AH1735" i="3"/>
  <c r="AG1732" i="3"/>
  <c r="M1730" i="3"/>
  <c r="N1730" i="3" s="1"/>
  <c r="O1730" i="3" s="1"/>
  <c r="A1730" i="3" s="1"/>
  <c r="B1730" i="3" s="1"/>
  <c r="N1733" i="3"/>
  <c r="E1728" i="3"/>
  <c r="F1728" i="3" s="1"/>
  <c r="L1728" i="3"/>
  <c r="V1731" i="3"/>
  <c r="AF1731" i="3" s="1"/>
  <c r="Y1729" i="3"/>
  <c r="AC1729" i="3"/>
  <c r="AI1729" i="3"/>
  <c r="U1724" i="3"/>
  <c r="C1724" i="3"/>
  <c r="D1724" i="3" s="1"/>
  <c r="I1731" i="3"/>
  <c r="K1732" i="3" s="1"/>
  <c r="L1732" i="3" s="1"/>
  <c r="L1729" i="3"/>
  <c r="E1729" i="3" s="1"/>
  <c r="F1729" i="3" s="1"/>
  <c r="W1726" i="3"/>
  <c r="X1726" i="3" s="1"/>
  <c r="Z1726" i="3" s="1"/>
  <c r="X1729" i="3"/>
  <c r="AH1730" i="3"/>
  <c r="AI1730" i="3" s="1"/>
  <c r="AF1729" i="3"/>
  <c r="AB1735" i="3"/>
  <c r="AA1732" i="3"/>
  <c r="J1734" i="3"/>
  <c r="K1737" i="3"/>
  <c r="P1726" i="3"/>
  <c r="Q1726" i="3" s="1"/>
  <c r="R1727" i="3"/>
  <c r="G1727" i="3" s="1"/>
  <c r="H1727" i="3" s="1"/>
  <c r="Q1729" i="3"/>
  <c r="AK1729" i="3"/>
  <c r="AL1727" i="3"/>
  <c r="AJ1726" i="3"/>
  <c r="AK1726" i="3" s="1"/>
  <c r="AL1726" i="3" s="1"/>
  <c r="G1724" i="3"/>
  <c r="H1724" i="3" s="1"/>
  <c r="R1724" i="3"/>
  <c r="AE1733" i="3"/>
  <c r="AD1730" i="3"/>
  <c r="AE1730" i="3" s="1"/>
  <c r="AF1730" i="3" s="1"/>
  <c r="AH1732" i="3" l="1"/>
  <c r="AI1732" i="3" s="1"/>
  <c r="E1732" i="3"/>
  <c r="F1732" i="3" s="1"/>
  <c r="L1730" i="3"/>
  <c r="E1730" i="3"/>
  <c r="F1730" i="3" s="1"/>
  <c r="X1731" i="3"/>
  <c r="W1728" i="3"/>
  <c r="X1728" i="3" s="1"/>
  <c r="Z1728" i="3" s="1"/>
  <c r="C1726" i="3"/>
  <c r="D1726" i="3" s="1"/>
  <c r="U1726" i="3"/>
  <c r="I1733" i="3"/>
  <c r="K1734" i="3" s="1"/>
  <c r="L1731" i="3"/>
  <c r="E1731" i="3" s="1"/>
  <c r="F1731" i="3" s="1"/>
  <c r="S1728" i="3"/>
  <c r="T1728" i="3" s="1"/>
  <c r="T1731" i="3"/>
  <c r="U1729" i="3"/>
  <c r="C1729" i="3" s="1"/>
  <c r="D1729" i="3" s="1"/>
  <c r="AB1732" i="3"/>
  <c r="AC1732" i="3" s="1"/>
  <c r="Z1729" i="3"/>
  <c r="O1731" i="3"/>
  <c r="A1731" i="3" s="1"/>
  <c r="B1731" i="3" s="1"/>
  <c r="O1733" i="3"/>
  <c r="A1733" i="3" s="1"/>
  <c r="B1733" i="3" s="1"/>
  <c r="M1732" i="3"/>
  <c r="N1732" i="3" s="1"/>
  <c r="O1732" i="3" s="1"/>
  <c r="A1732" i="3" s="1"/>
  <c r="B1732" i="3" s="1"/>
  <c r="N1735" i="3"/>
  <c r="V1733" i="3"/>
  <c r="Y1731" i="3"/>
  <c r="AI1731" i="3"/>
  <c r="Z1731" i="3"/>
  <c r="AC1731" i="3"/>
  <c r="AH1737" i="3"/>
  <c r="AG1734" i="3"/>
  <c r="AE1735" i="3"/>
  <c r="AF1733" i="3"/>
  <c r="AD1732" i="3"/>
  <c r="AE1732" i="3" s="1"/>
  <c r="AF1732" i="3" s="1"/>
  <c r="R1729" i="3"/>
  <c r="G1729" i="3" s="1"/>
  <c r="H1729" i="3" s="1"/>
  <c r="Q1731" i="3"/>
  <c r="P1728" i="3"/>
  <c r="Q1728" i="3" s="1"/>
  <c r="J1736" i="3"/>
  <c r="K1739" i="3"/>
  <c r="AK1731" i="3"/>
  <c r="AJ1728" i="3"/>
  <c r="AK1728" i="3" s="1"/>
  <c r="AL1728" i="3" s="1"/>
  <c r="AL1729" i="3"/>
  <c r="R1726" i="3"/>
  <c r="G1726" i="3"/>
  <c r="H1726" i="3" s="1"/>
  <c r="AA1734" i="3"/>
  <c r="AB1734" i="3" s="1"/>
  <c r="AC1734" i="3" s="1"/>
  <c r="AB1737" i="3"/>
  <c r="AH1734" i="3" l="1"/>
  <c r="AI1734" i="3" s="1"/>
  <c r="L1734" i="3"/>
  <c r="E1734" i="3"/>
  <c r="F1734" i="3" s="1"/>
  <c r="M1734" i="3"/>
  <c r="N1734" i="3" s="1"/>
  <c r="O1734" i="3" s="1"/>
  <c r="A1734" i="3" s="1"/>
  <c r="B1734" i="3" s="1"/>
  <c r="N1737" i="3"/>
  <c r="AG1736" i="3"/>
  <c r="AH1739" i="3"/>
  <c r="I1735" i="3"/>
  <c r="O1735" i="3" s="1"/>
  <c r="A1735" i="3" s="1"/>
  <c r="B1735" i="3" s="1"/>
  <c r="L1733" i="3"/>
  <c r="E1733" i="3" s="1"/>
  <c r="F1733" i="3" s="1"/>
  <c r="W1730" i="3"/>
  <c r="X1730" i="3" s="1"/>
  <c r="Z1730" i="3" s="1"/>
  <c r="X1733" i="3"/>
  <c r="C1728" i="3"/>
  <c r="D1728" i="3" s="1"/>
  <c r="U1728" i="3"/>
  <c r="V1735" i="3"/>
  <c r="AF1735" i="3" s="1"/>
  <c r="Y1733" i="3"/>
  <c r="AC1733" i="3"/>
  <c r="AI1733" i="3"/>
  <c r="T1733" i="3"/>
  <c r="U1731" i="3"/>
  <c r="C1731" i="3" s="1"/>
  <c r="D1731" i="3" s="1"/>
  <c r="S1730" i="3"/>
  <c r="T1730" i="3" s="1"/>
  <c r="AJ1730" i="3"/>
  <c r="AK1730" i="3" s="1"/>
  <c r="AL1730" i="3" s="1"/>
  <c r="AK1733" i="3"/>
  <c r="AL1731" i="3"/>
  <c r="R1731" i="3"/>
  <c r="G1731" i="3" s="1"/>
  <c r="H1731" i="3" s="1"/>
  <c r="P1730" i="3"/>
  <c r="Q1730" i="3" s="1"/>
  <c r="Q1733" i="3"/>
  <c r="AD1734" i="3"/>
  <c r="AE1734" i="3" s="1"/>
  <c r="AF1734" i="3" s="1"/>
  <c r="AE1737" i="3"/>
  <c r="J1738" i="3"/>
  <c r="K1741" i="3"/>
  <c r="AB1739" i="3"/>
  <c r="AA1736" i="3"/>
  <c r="G1728" i="3"/>
  <c r="H1728" i="3" s="1"/>
  <c r="R1728" i="3"/>
  <c r="AB1736" i="3" l="1"/>
  <c r="AC1736" i="3" s="1"/>
  <c r="S1732" i="3"/>
  <c r="T1732" i="3" s="1"/>
  <c r="U1733" i="3"/>
  <c r="C1733" i="3" s="1"/>
  <c r="D1733" i="3" s="1"/>
  <c r="T1735" i="3"/>
  <c r="AG1738" i="3"/>
  <c r="AH1741" i="3"/>
  <c r="Y1735" i="3"/>
  <c r="V1737" i="3"/>
  <c r="AF1737" i="3" s="1"/>
  <c r="AC1735" i="3"/>
  <c r="AI1735" i="3"/>
  <c r="K1736" i="3"/>
  <c r="AH1736" i="3"/>
  <c r="AI1736" i="3" s="1"/>
  <c r="W1732" i="3"/>
  <c r="X1732" i="3" s="1"/>
  <c r="Z1732" i="3" s="1"/>
  <c r="X1735" i="3"/>
  <c r="Z1735" i="3" s="1"/>
  <c r="I1737" i="3"/>
  <c r="K1738" i="3" s="1"/>
  <c r="L1735" i="3"/>
  <c r="E1735" i="3" s="1"/>
  <c r="F1735" i="3" s="1"/>
  <c r="N1739" i="3"/>
  <c r="M1736" i="3"/>
  <c r="N1736" i="3" s="1"/>
  <c r="O1736" i="3" s="1"/>
  <c r="A1736" i="3" s="1"/>
  <c r="B1736" i="3" s="1"/>
  <c r="U1730" i="3"/>
  <c r="C1730" i="3"/>
  <c r="D1730" i="3" s="1"/>
  <c r="Z1733" i="3"/>
  <c r="R1733" i="3"/>
  <c r="G1733" i="3" s="1"/>
  <c r="H1733" i="3" s="1"/>
  <c r="Q1735" i="3"/>
  <c r="P1732" i="3"/>
  <c r="Q1732" i="3" s="1"/>
  <c r="AB1741" i="3"/>
  <c r="AA1738" i="3"/>
  <c r="J1740" i="3"/>
  <c r="K1743" i="3"/>
  <c r="AD1736" i="3"/>
  <c r="AE1736" i="3" s="1"/>
  <c r="AF1736" i="3" s="1"/>
  <c r="AE1739" i="3"/>
  <c r="G1730" i="3"/>
  <c r="H1730" i="3" s="1"/>
  <c r="R1730" i="3"/>
  <c r="AK1735" i="3"/>
  <c r="AL1733" i="3"/>
  <c r="AJ1732" i="3"/>
  <c r="AK1732" i="3" s="1"/>
  <c r="AL1732" i="3" s="1"/>
  <c r="L1738" i="3" l="1"/>
  <c r="E1738" i="3"/>
  <c r="F1738" i="3" s="1"/>
  <c r="O1737" i="3"/>
  <c r="A1737" i="3" s="1"/>
  <c r="B1737" i="3" s="1"/>
  <c r="AH1738" i="3"/>
  <c r="AI1738" i="3" s="1"/>
  <c r="AB1738" i="3"/>
  <c r="AC1738" i="3" s="1"/>
  <c r="U1732" i="3"/>
  <c r="C1732" i="3"/>
  <c r="D1732" i="3" s="1"/>
  <c r="AG1740" i="3"/>
  <c r="AH1743" i="3"/>
  <c r="M1738" i="3"/>
  <c r="N1738" i="3" s="1"/>
  <c r="O1738" i="3" s="1"/>
  <c r="A1738" i="3" s="1"/>
  <c r="B1738" i="3" s="1"/>
  <c r="N1741" i="3"/>
  <c r="W1734" i="3"/>
  <c r="X1734" i="3" s="1"/>
  <c r="Z1734" i="3" s="1"/>
  <c r="X1737" i="3"/>
  <c r="Z1737" i="3" s="1"/>
  <c r="S1734" i="3"/>
  <c r="T1734" i="3" s="1"/>
  <c r="T1737" i="3"/>
  <c r="U1735" i="3"/>
  <c r="C1735" i="3" s="1"/>
  <c r="D1735" i="3" s="1"/>
  <c r="I1739" i="3"/>
  <c r="K1740" i="3" s="1"/>
  <c r="L1737" i="3"/>
  <c r="E1737" i="3" s="1"/>
  <c r="F1737" i="3" s="1"/>
  <c r="E1736" i="3"/>
  <c r="F1736" i="3" s="1"/>
  <c r="L1736" i="3"/>
  <c r="V1739" i="3"/>
  <c r="Y1737" i="3"/>
  <c r="AI1737" i="3"/>
  <c r="AC1737" i="3"/>
  <c r="AK1737" i="3"/>
  <c r="AL1735" i="3"/>
  <c r="AJ1734" i="3"/>
  <c r="AK1734" i="3" s="1"/>
  <c r="AL1734" i="3" s="1"/>
  <c r="J1742" i="3"/>
  <c r="K1745" i="3"/>
  <c r="AB1743" i="3"/>
  <c r="AA1740" i="3"/>
  <c r="R1735" i="3"/>
  <c r="G1735" i="3" s="1"/>
  <c r="H1735" i="3" s="1"/>
  <c r="Q1737" i="3"/>
  <c r="P1734" i="3"/>
  <c r="Q1734" i="3" s="1"/>
  <c r="R1732" i="3"/>
  <c r="G1732" i="3"/>
  <c r="H1732" i="3" s="1"/>
  <c r="AD1738" i="3"/>
  <c r="AE1738" i="3" s="1"/>
  <c r="AF1738" i="3" s="1"/>
  <c r="AF1739" i="3"/>
  <c r="AE1741" i="3"/>
  <c r="L1740" i="3" l="1"/>
  <c r="E1740" i="3"/>
  <c r="F1740" i="3" s="1"/>
  <c r="AH1745" i="3"/>
  <c r="AG1742" i="3"/>
  <c r="V1741" i="3"/>
  <c r="Y1739" i="3"/>
  <c r="AI1739" i="3"/>
  <c r="AC1739" i="3"/>
  <c r="W1736" i="3"/>
  <c r="X1736" i="3" s="1"/>
  <c r="Z1736" i="3" s="1"/>
  <c r="X1739" i="3"/>
  <c r="Z1739" i="3" s="1"/>
  <c r="T1739" i="3"/>
  <c r="S1736" i="3"/>
  <c r="T1736" i="3" s="1"/>
  <c r="U1737" i="3"/>
  <c r="C1737" i="3" s="1"/>
  <c r="D1737" i="3" s="1"/>
  <c r="M1740" i="3"/>
  <c r="N1740" i="3" s="1"/>
  <c r="O1740" i="3" s="1"/>
  <c r="A1740" i="3" s="1"/>
  <c r="B1740" i="3" s="1"/>
  <c r="N1743" i="3"/>
  <c r="AB1740" i="3"/>
  <c r="AC1740" i="3" s="1"/>
  <c r="I1741" i="3"/>
  <c r="L1739" i="3"/>
  <c r="E1739" i="3" s="1"/>
  <c r="F1739" i="3" s="1"/>
  <c r="C1734" i="3"/>
  <c r="D1734" i="3" s="1"/>
  <c r="U1734" i="3"/>
  <c r="O1739" i="3"/>
  <c r="A1739" i="3" s="1"/>
  <c r="B1739" i="3" s="1"/>
  <c r="AH1740" i="3"/>
  <c r="AI1740" i="3" s="1"/>
  <c r="G1734" i="3"/>
  <c r="H1734" i="3" s="1"/>
  <c r="R1734" i="3"/>
  <c r="J1744" i="3"/>
  <c r="K1747" i="3"/>
  <c r="AL1737" i="3"/>
  <c r="AJ1736" i="3"/>
  <c r="AK1736" i="3" s="1"/>
  <c r="AL1736" i="3" s="1"/>
  <c r="AK1739" i="3"/>
  <c r="AB1745" i="3"/>
  <c r="AA1742" i="3"/>
  <c r="AB1742" i="3" s="1"/>
  <c r="AC1742" i="3" s="1"/>
  <c r="AD1740" i="3"/>
  <c r="AE1740" i="3" s="1"/>
  <c r="AF1740" i="3" s="1"/>
  <c r="AE1743" i="3"/>
  <c r="Q1739" i="3"/>
  <c r="P1736" i="3"/>
  <c r="Q1736" i="3" s="1"/>
  <c r="R1737" i="3"/>
  <c r="G1737" i="3" s="1"/>
  <c r="H1737" i="3" s="1"/>
  <c r="I1743" i="3" l="1"/>
  <c r="L1741" i="3"/>
  <c r="E1741" i="3" s="1"/>
  <c r="F1741" i="3" s="1"/>
  <c r="T1741" i="3"/>
  <c r="S1738" i="3"/>
  <c r="T1738" i="3" s="1"/>
  <c r="U1739" i="3"/>
  <c r="C1739" i="3" s="1"/>
  <c r="D1739" i="3" s="1"/>
  <c r="M1742" i="3"/>
  <c r="N1742" i="3" s="1"/>
  <c r="O1742" i="3" s="1"/>
  <c r="A1742" i="3" s="1"/>
  <c r="B1742" i="3" s="1"/>
  <c r="N1745" i="3"/>
  <c r="O1743" i="3"/>
  <c r="A1743" i="3" s="1"/>
  <c r="B1743" i="3" s="1"/>
  <c r="C1736" i="3"/>
  <c r="D1736" i="3" s="1"/>
  <c r="U1736" i="3"/>
  <c r="V1743" i="3"/>
  <c r="AF1743" i="3" s="1"/>
  <c r="Y1741" i="3"/>
  <c r="AI1741" i="3"/>
  <c r="AC1741" i="3"/>
  <c r="AH1747" i="3"/>
  <c r="AG1744" i="3"/>
  <c r="W1738" i="3"/>
  <c r="X1738" i="3" s="1"/>
  <c r="Z1738" i="3" s="1"/>
  <c r="X1741" i="3"/>
  <c r="Z1741" i="3" s="1"/>
  <c r="K1744" i="3"/>
  <c r="E1744" i="3" s="1"/>
  <c r="F1744" i="3" s="1"/>
  <c r="AF1741" i="3"/>
  <c r="K1742" i="3"/>
  <c r="O1741" i="3"/>
  <c r="A1741" i="3" s="1"/>
  <c r="B1741" i="3" s="1"/>
  <c r="AH1742" i="3"/>
  <c r="AI1742" i="3" s="1"/>
  <c r="AD1742" i="3"/>
  <c r="AE1742" i="3" s="1"/>
  <c r="AF1742" i="3" s="1"/>
  <c r="AE1745" i="3"/>
  <c r="AJ1738" i="3"/>
  <c r="AK1738" i="3" s="1"/>
  <c r="AL1738" i="3" s="1"/>
  <c r="AK1741" i="3"/>
  <c r="AL1739" i="3"/>
  <c r="K1749" i="3"/>
  <c r="J1746" i="3"/>
  <c r="R1739" i="3"/>
  <c r="G1739" i="3" s="1"/>
  <c r="H1739" i="3" s="1"/>
  <c r="P1738" i="3"/>
  <c r="Q1738" i="3" s="1"/>
  <c r="Q1741" i="3"/>
  <c r="AA1744" i="3"/>
  <c r="AB1747" i="3"/>
  <c r="R1736" i="3"/>
  <c r="G1736" i="3"/>
  <c r="H1736" i="3" s="1"/>
  <c r="L1744" i="3" l="1"/>
  <c r="AB1744" i="3"/>
  <c r="AC1744" i="3" s="1"/>
  <c r="AH1744" i="3"/>
  <c r="AI1744" i="3" s="1"/>
  <c r="AG1746" i="3"/>
  <c r="AH1749" i="3"/>
  <c r="I1745" i="3"/>
  <c r="K1746" i="3" s="1"/>
  <c r="L1743" i="3"/>
  <c r="E1743" i="3" s="1"/>
  <c r="F1743" i="3" s="1"/>
  <c r="E1742" i="3"/>
  <c r="F1742" i="3" s="1"/>
  <c r="L1742" i="3"/>
  <c r="Y1743" i="3"/>
  <c r="V1745" i="3"/>
  <c r="AC1743" i="3"/>
  <c r="AI1743" i="3"/>
  <c r="N1747" i="3"/>
  <c r="M1744" i="3"/>
  <c r="N1744" i="3" s="1"/>
  <c r="O1744" i="3" s="1"/>
  <c r="A1744" i="3" s="1"/>
  <c r="B1744" i="3" s="1"/>
  <c r="O1745" i="3"/>
  <c r="A1745" i="3" s="1"/>
  <c r="B1745" i="3" s="1"/>
  <c r="T1743" i="3"/>
  <c r="U1741" i="3"/>
  <c r="C1741" i="3" s="1"/>
  <c r="D1741" i="3" s="1"/>
  <c r="S1740" i="3"/>
  <c r="T1740" i="3" s="1"/>
  <c r="X1743" i="3"/>
  <c r="Z1743" i="3" s="1"/>
  <c r="W1740" i="3"/>
  <c r="X1740" i="3" s="1"/>
  <c r="Z1740" i="3" s="1"/>
  <c r="U1738" i="3"/>
  <c r="C1738" i="3"/>
  <c r="D1738" i="3" s="1"/>
  <c r="AB1749" i="3"/>
  <c r="AA1746" i="3"/>
  <c r="G1738" i="3"/>
  <c r="H1738" i="3" s="1"/>
  <c r="R1738" i="3"/>
  <c r="AK1743" i="3"/>
  <c r="AJ1740" i="3"/>
  <c r="AK1740" i="3" s="1"/>
  <c r="AL1740" i="3" s="1"/>
  <c r="AL1741" i="3"/>
  <c r="P1740" i="3"/>
  <c r="Q1740" i="3" s="1"/>
  <c r="R1741" i="3"/>
  <c r="G1741" i="3" s="1"/>
  <c r="H1741" i="3" s="1"/>
  <c r="Q1743" i="3"/>
  <c r="AD1744" i="3"/>
  <c r="AE1744" i="3" s="1"/>
  <c r="AF1744" i="3" s="1"/>
  <c r="AE1747" i="3"/>
  <c r="AF1745" i="3"/>
  <c r="J1748" i="3"/>
  <c r="K1751" i="3"/>
  <c r="E1746" i="3" l="1"/>
  <c r="F1746" i="3" s="1"/>
  <c r="L1746" i="3"/>
  <c r="AH1746" i="3"/>
  <c r="AI1746" i="3" s="1"/>
  <c r="S1742" i="3"/>
  <c r="T1742" i="3" s="1"/>
  <c r="U1743" i="3"/>
  <c r="C1743" i="3" s="1"/>
  <c r="D1743" i="3" s="1"/>
  <c r="T1745" i="3"/>
  <c r="U1740" i="3"/>
  <c r="C1740" i="3"/>
  <c r="D1740" i="3" s="1"/>
  <c r="AH1751" i="3"/>
  <c r="AG1748" i="3"/>
  <c r="M1746" i="3"/>
  <c r="N1746" i="3" s="1"/>
  <c r="O1746" i="3" s="1"/>
  <c r="A1746" i="3" s="1"/>
  <c r="B1746" i="3" s="1"/>
  <c r="N1749" i="3"/>
  <c r="Y1745" i="3"/>
  <c r="V1747" i="3"/>
  <c r="AI1745" i="3"/>
  <c r="AC1745" i="3"/>
  <c r="X1745" i="3"/>
  <c r="W1742" i="3"/>
  <c r="X1742" i="3" s="1"/>
  <c r="Z1742" i="3" s="1"/>
  <c r="I1747" i="3"/>
  <c r="K1748" i="3" s="1"/>
  <c r="L1748" i="3" s="1"/>
  <c r="L1745" i="3"/>
  <c r="E1745" i="3" s="1"/>
  <c r="F1745" i="3" s="1"/>
  <c r="AB1746" i="3"/>
  <c r="AC1746" i="3" s="1"/>
  <c r="J1750" i="3"/>
  <c r="K1753" i="3"/>
  <c r="AE1749" i="3"/>
  <c r="AD1746" i="3"/>
  <c r="AE1746" i="3" s="1"/>
  <c r="AF1746" i="3" s="1"/>
  <c r="AK1745" i="3"/>
  <c r="AL1743" i="3"/>
  <c r="AJ1742" i="3"/>
  <c r="AK1742" i="3" s="1"/>
  <c r="AL1742" i="3" s="1"/>
  <c r="R1743" i="3"/>
  <c r="G1743" i="3" s="1"/>
  <c r="H1743" i="3" s="1"/>
  <c r="P1742" i="3"/>
  <c r="Q1742" i="3" s="1"/>
  <c r="Q1745" i="3"/>
  <c r="R1740" i="3"/>
  <c r="G1740" i="3"/>
  <c r="H1740" i="3" s="1"/>
  <c r="AB1751" i="3"/>
  <c r="AA1748" i="3"/>
  <c r="AB1748" i="3" l="1"/>
  <c r="AC1748" i="3" s="1"/>
  <c r="O1747" i="3"/>
  <c r="A1747" i="3" s="1"/>
  <c r="B1747" i="3" s="1"/>
  <c r="W1744" i="3"/>
  <c r="X1744" i="3" s="1"/>
  <c r="Z1744" i="3" s="1"/>
  <c r="X1747" i="3"/>
  <c r="AG1750" i="3"/>
  <c r="AH1753" i="3"/>
  <c r="T1747" i="3"/>
  <c r="U1745" i="3"/>
  <c r="C1745" i="3" s="1"/>
  <c r="D1745" i="3" s="1"/>
  <c r="S1744" i="3"/>
  <c r="T1744" i="3" s="1"/>
  <c r="AH1748" i="3"/>
  <c r="AI1748" i="3" s="1"/>
  <c r="C1742" i="3"/>
  <c r="D1742" i="3" s="1"/>
  <c r="U1742" i="3"/>
  <c r="Y1747" i="3"/>
  <c r="V1749" i="3"/>
  <c r="AI1747" i="3"/>
  <c r="AC1747" i="3"/>
  <c r="I1749" i="3"/>
  <c r="K1750" i="3" s="1"/>
  <c r="L1750" i="3" s="1"/>
  <c r="L1747" i="3"/>
  <c r="E1747" i="3" s="1"/>
  <c r="F1747" i="3" s="1"/>
  <c r="M1748" i="3"/>
  <c r="N1748" i="3" s="1"/>
  <c r="O1748" i="3" s="1"/>
  <c r="A1748" i="3" s="1"/>
  <c r="B1748" i="3" s="1"/>
  <c r="N1751" i="3"/>
  <c r="O1749" i="3"/>
  <c r="A1749" i="3" s="1"/>
  <c r="B1749" i="3" s="1"/>
  <c r="E1748" i="3"/>
  <c r="F1748" i="3" s="1"/>
  <c r="AF1747" i="3"/>
  <c r="Z1745" i="3"/>
  <c r="Q1747" i="3"/>
  <c r="P1744" i="3"/>
  <c r="Q1744" i="3" s="1"/>
  <c r="R1745" i="3"/>
  <c r="G1745" i="3" s="1"/>
  <c r="H1745" i="3" s="1"/>
  <c r="AB1753" i="3"/>
  <c r="AA1750" i="3"/>
  <c r="AB1750" i="3" s="1"/>
  <c r="AC1750" i="3" s="1"/>
  <c r="K1755" i="3"/>
  <c r="J1752" i="3"/>
  <c r="AK1747" i="3"/>
  <c r="AJ1744" i="3"/>
  <c r="AK1744" i="3" s="1"/>
  <c r="AL1744" i="3" s="1"/>
  <c r="AL1745" i="3"/>
  <c r="G1742" i="3"/>
  <c r="H1742" i="3" s="1"/>
  <c r="R1742" i="3"/>
  <c r="AD1748" i="3"/>
  <c r="AE1748" i="3" s="1"/>
  <c r="AF1748" i="3" s="1"/>
  <c r="AE1751" i="3"/>
  <c r="AF1749" i="3"/>
  <c r="N1753" i="3" l="1"/>
  <c r="M1750" i="3"/>
  <c r="N1750" i="3" s="1"/>
  <c r="O1750" i="3" s="1"/>
  <c r="A1750" i="3" s="1"/>
  <c r="B1750" i="3" s="1"/>
  <c r="I1751" i="3"/>
  <c r="O1751" i="3" s="1"/>
  <c r="A1751" i="3" s="1"/>
  <c r="B1751" i="3" s="1"/>
  <c r="L1749" i="3"/>
  <c r="E1749" i="3" s="1"/>
  <c r="F1749" i="3" s="1"/>
  <c r="V1751" i="3"/>
  <c r="Y1749" i="3"/>
  <c r="AI1749" i="3"/>
  <c r="AC1749" i="3"/>
  <c r="T1749" i="3"/>
  <c r="U1747" i="3"/>
  <c r="C1747" i="3" s="1"/>
  <c r="D1747" i="3" s="1"/>
  <c r="S1746" i="3"/>
  <c r="T1746" i="3" s="1"/>
  <c r="X1749" i="3"/>
  <c r="Z1749" i="3" s="1"/>
  <c r="W1746" i="3"/>
  <c r="X1746" i="3" s="1"/>
  <c r="Z1746" i="3" s="1"/>
  <c r="E1750" i="3"/>
  <c r="F1750" i="3" s="1"/>
  <c r="K1752" i="3"/>
  <c r="E1752" i="3" s="1"/>
  <c r="F1752" i="3" s="1"/>
  <c r="Z1747" i="3"/>
  <c r="AH1750" i="3"/>
  <c r="AI1750" i="3" s="1"/>
  <c r="U1744" i="3"/>
  <c r="C1744" i="3"/>
  <c r="D1744" i="3" s="1"/>
  <c r="AG1752" i="3"/>
  <c r="AH1755" i="3"/>
  <c r="P1746" i="3"/>
  <c r="Q1746" i="3" s="1"/>
  <c r="R1747" i="3"/>
  <c r="G1747" i="3" s="1"/>
  <c r="H1747" i="3" s="1"/>
  <c r="Q1749" i="3"/>
  <c r="K1757" i="3"/>
  <c r="J1754" i="3"/>
  <c r="R1744" i="3"/>
  <c r="G1744" i="3"/>
  <c r="H1744" i="3" s="1"/>
  <c r="AE1753" i="3"/>
  <c r="AD1750" i="3"/>
  <c r="AE1750" i="3" s="1"/>
  <c r="AF1750" i="3" s="1"/>
  <c r="AL1747" i="3"/>
  <c r="AJ1746" i="3"/>
  <c r="AK1746" i="3" s="1"/>
  <c r="AL1746" i="3" s="1"/>
  <c r="AK1749" i="3"/>
  <c r="AB1755" i="3"/>
  <c r="AA1752" i="3"/>
  <c r="AB1752" i="3" s="1"/>
  <c r="AC1752" i="3" s="1"/>
  <c r="AH1752" i="3" l="1"/>
  <c r="AI1752" i="3" s="1"/>
  <c r="L1752" i="3"/>
  <c r="U1746" i="3"/>
  <c r="C1746" i="3"/>
  <c r="D1746" i="3" s="1"/>
  <c r="M1752" i="3"/>
  <c r="N1752" i="3" s="1"/>
  <c r="O1752" i="3" s="1"/>
  <c r="A1752" i="3" s="1"/>
  <c r="B1752" i="3" s="1"/>
  <c r="N1755" i="3"/>
  <c r="W1748" i="3"/>
  <c r="X1748" i="3" s="1"/>
  <c r="Z1748" i="3" s="1"/>
  <c r="X1751" i="3"/>
  <c r="Z1751" i="3" s="1"/>
  <c r="Y1751" i="3"/>
  <c r="V1753" i="3"/>
  <c r="AF1753" i="3" s="1"/>
  <c r="AC1751" i="3"/>
  <c r="AI1751" i="3"/>
  <c r="U1749" i="3"/>
  <c r="C1749" i="3" s="1"/>
  <c r="D1749" i="3" s="1"/>
  <c r="S1748" i="3"/>
  <c r="T1748" i="3" s="1"/>
  <c r="T1751" i="3"/>
  <c r="AH1757" i="3"/>
  <c r="AG1754" i="3"/>
  <c r="AH1754" i="3" s="1"/>
  <c r="AI1754" i="3" s="1"/>
  <c r="I1753" i="3"/>
  <c r="K1754" i="3" s="1"/>
  <c r="E1754" i="3" s="1"/>
  <c r="F1754" i="3" s="1"/>
  <c r="L1751" i="3"/>
  <c r="E1751" i="3" s="1"/>
  <c r="F1751" i="3" s="1"/>
  <c r="AF1751" i="3"/>
  <c r="G1746" i="3"/>
  <c r="H1746" i="3" s="1"/>
  <c r="R1746" i="3"/>
  <c r="AE1755" i="3"/>
  <c r="AD1752" i="3"/>
  <c r="AE1752" i="3" s="1"/>
  <c r="AF1752" i="3" s="1"/>
  <c r="Q1751" i="3"/>
  <c r="P1748" i="3"/>
  <c r="Q1748" i="3" s="1"/>
  <c r="R1749" i="3"/>
  <c r="G1749" i="3" s="1"/>
  <c r="H1749" i="3" s="1"/>
  <c r="K1759" i="3"/>
  <c r="J1756" i="3"/>
  <c r="AA1754" i="3"/>
  <c r="AB1757" i="3"/>
  <c r="AJ1748" i="3"/>
  <c r="AK1748" i="3" s="1"/>
  <c r="AL1748" i="3" s="1"/>
  <c r="AL1749" i="3"/>
  <c r="AK1751" i="3"/>
  <c r="O1753" i="3" l="1"/>
  <c r="A1753" i="3" s="1"/>
  <c r="B1753" i="3" s="1"/>
  <c r="V1755" i="3"/>
  <c r="AF1755" i="3" s="1"/>
  <c r="Y1753" i="3"/>
  <c r="AI1753" i="3"/>
  <c r="AC1753" i="3"/>
  <c r="U1748" i="3"/>
  <c r="C1748" i="3"/>
  <c r="D1748" i="3" s="1"/>
  <c r="I1755" i="3"/>
  <c r="O1755" i="3" s="1"/>
  <c r="A1755" i="3" s="1"/>
  <c r="B1755" i="3" s="1"/>
  <c r="L1753" i="3"/>
  <c r="E1753" i="3" s="1"/>
  <c r="F1753" i="3" s="1"/>
  <c r="S1750" i="3"/>
  <c r="T1750" i="3" s="1"/>
  <c r="T1753" i="3"/>
  <c r="U1751" i="3"/>
  <c r="C1751" i="3" s="1"/>
  <c r="D1751" i="3" s="1"/>
  <c r="X1753" i="3"/>
  <c r="W1750" i="3"/>
  <c r="X1750" i="3" s="1"/>
  <c r="Z1750" i="3" s="1"/>
  <c r="L1754" i="3"/>
  <c r="AG1756" i="3"/>
  <c r="AH1759" i="3"/>
  <c r="M1754" i="3"/>
  <c r="N1754" i="3" s="1"/>
  <c r="O1754" i="3" s="1"/>
  <c r="A1754" i="3" s="1"/>
  <c r="B1754" i="3" s="1"/>
  <c r="N1757" i="3"/>
  <c r="AB1754" i="3"/>
  <c r="AC1754" i="3" s="1"/>
  <c r="AA1756" i="3"/>
  <c r="AB1759" i="3"/>
  <c r="K1761" i="3"/>
  <c r="J1758" i="3"/>
  <c r="AE1757" i="3"/>
  <c r="AD1754" i="3"/>
  <c r="AE1754" i="3" s="1"/>
  <c r="AF1754" i="3" s="1"/>
  <c r="AK1753" i="3"/>
  <c r="AL1751" i="3"/>
  <c r="AJ1750" i="3"/>
  <c r="AK1750" i="3" s="1"/>
  <c r="AL1750" i="3" s="1"/>
  <c r="R1751" i="3"/>
  <c r="G1751" i="3" s="1"/>
  <c r="H1751" i="3" s="1"/>
  <c r="Q1753" i="3"/>
  <c r="P1750" i="3"/>
  <c r="Q1750" i="3" s="1"/>
  <c r="R1748" i="3"/>
  <c r="G1748" i="3"/>
  <c r="H1748" i="3" s="1"/>
  <c r="K1756" i="3" l="1"/>
  <c r="X1755" i="3"/>
  <c r="W1752" i="3"/>
  <c r="X1752" i="3" s="1"/>
  <c r="Z1752" i="3" s="1"/>
  <c r="T1755" i="3"/>
  <c r="U1753" i="3"/>
  <c r="C1753" i="3" s="1"/>
  <c r="D1753" i="3" s="1"/>
  <c r="S1752" i="3"/>
  <c r="T1752" i="3" s="1"/>
  <c r="Z1753" i="3"/>
  <c r="V1757" i="3"/>
  <c r="AF1757" i="3" s="1"/>
  <c r="Y1755" i="3"/>
  <c r="AI1755" i="3"/>
  <c r="AC1755" i="3"/>
  <c r="AH1761" i="3"/>
  <c r="AG1758" i="3"/>
  <c r="U1750" i="3"/>
  <c r="C1750" i="3"/>
  <c r="D1750" i="3" s="1"/>
  <c r="M1756" i="3"/>
  <c r="N1756" i="3" s="1"/>
  <c r="O1756" i="3" s="1"/>
  <c r="A1756" i="3" s="1"/>
  <c r="B1756" i="3" s="1"/>
  <c r="N1759" i="3"/>
  <c r="I1757" i="3"/>
  <c r="L1755" i="3"/>
  <c r="E1755" i="3" s="1"/>
  <c r="F1755" i="3" s="1"/>
  <c r="AB1756" i="3"/>
  <c r="AC1756" i="3" s="1"/>
  <c r="AH1756" i="3"/>
  <c r="AI1756" i="3" s="1"/>
  <c r="R1753" i="3"/>
  <c r="G1753" i="3" s="1"/>
  <c r="H1753" i="3" s="1"/>
  <c r="P1752" i="3"/>
  <c r="Q1752" i="3" s="1"/>
  <c r="Q1755" i="3"/>
  <c r="G1750" i="3"/>
  <c r="H1750" i="3" s="1"/>
  <c r="R1750" i="3"/>
  <c r="AE1759" i="3"/>
  <c r="AD1756" i="3"/>
  <c r="AE1756" i="3" s="1"/>
  <c r="AF1756" i="3" s="1"/>
  <c r="J1760" i="3"/>
  <c r="K1763" i="3"/>
  <c r="AA1758" i="3"/>
  <c r="AB1761" i="3"/>
  <c r="AK1755" i="3"/>
  <c r="AL1753" i="3"/>
  <c r="AJ1752" i="3"/>
  <c r="AK1752" i="3" s="1"/>
  <c r="AL1752" i="3" s="1"/>
  <c r="AB1758" i="3" l="1"/>
  <c r="AC1758" i="3" s="1"/>
  <c r="L1756" i="3"/>
  <c r="E1756" i="3"/>
  <c r="F1756" i="3" s="1"/>
  <c r="I1759" i="3"/>
  <c r="O1759" i="3" s="1"/>
  <c r="A1759" i="3" s="1"/>
  <c r="B1759" i="3" s="1"/>
  <c r="L1757" i="3"/>
  <c r="E1757" i="3" s="1"/>
  <c r="F1757" i="3" s="1"/>
  <c r="X1757" i="3"/>
  <c r="W1754" i="3"/>
  <c r="X1754" i="3" s="1"/>
  <c r="Z1754" i="3" s="1"/>
  <c r="AG1760" i="3"/>
  <c r="AH1763" i="3"/>
  <c r="M1758" i="3"/>
  <c r="N1758" i="3" s="1"/>
  <c r="O1758" i="3" s="1"/>
  <c r="A1758" i="3" s="1"/>
  <c r="B1758" i="3" s="1"/>
  <c r="N1761" i="3"/>
  <c r="U1755" i="3"/>
  <c r="C1755" i="3" s="1"/>
  <c r="D1755" i="3" s="1"/>
  <c r="S1754" i="3"/>
  <c r="T1754" i="3" s="1"/>
  <c r="T1757" i="3"/>
  <c r="Z1755" i="3"/>
  <c r="AH1758" i="3"/>
  <c r="AI1758" i="3" s="1"/>
  <c r="K1758" i="3"/>
  <c r="C1752" i="3"/>
  <c r="D1752" i="3" s="1"/>
  <c r="U1752" i="3"/>
  <c r="V1759" i="3"/>
  <c r="AF1759" i="3" s="1"/>
  <c r="Y1757" i="3"/>
  <c r="Z1757" i="3"/>
  <c r="AC1757" i="3"/>
  <c r="AI1757" i="3"/>
  <c r="O1757" i="3"/>
  <c r="A1757" i="3" s="1"/>
  <c r="B1757" i="3" s="1"/>
  <c r="R1755" i="3"/>
  <c r="G1755" i="3" s="1"/>
  <c r="H1755" i="3" s="1"/>
  <c r="P1754" i="3"/>
  <c r="Q1754" i="3" s="1"/>
  <c r="Q1757" i="3"/>
  <c r="AJ1754" i="3"/>
  <c r="AK1754" i="3" s="1"/>
  <c r="AL1754" i="3" s="1"/>
  <c r="AL1755" i="3"/>
  <c r="AK1757" i="3"/>
  <c r="R1752" i="3"/>
  <c r="G1752" i="3"/>
  <c r="H1752" i="3" s="1"/>
  <c r="AB1763" i="3"/>
  <c r="AA1760" i="3"/>
  <c r="K1765" i="3"/>
  <c r="J1762" i="3"/>
  <c r="AD1758" i="3"/>
  <c r="AE1758" i="3" s="1"/>
  <c r="AF1758" i="3" s="1"/>
  <c r="AE1761" i="3"/>
  <c r="AB1760" i="3" l="1"/>
  <c r="AC1760" i="3" s="1"/>
  <c r="AH1760" i="3"/>
  <c r="AI1760" i="3" s="1"/>
  <c r="Y1759" i="3"/>
  <c r="V1761" i="3"/>
  <c r="AC1759" i="3"/>
  <c r="AI1759" i="3"/>
  <c r="AG1762" i="3"/>
  <c r="AH1765" i="3"/>
  <c r="W1756" i="3"/>
  <c r="X1756" i="3" s="1"/>
  <c r="Z1756" i="3" s="1"/>
  <c r="X1759" i="3"/>
  <c r="Z1759" i="3" s="1"/>
  <c r="T1759" i="3"/>
  <c r="U1757" i="3"/>
  <c r="C1757" i="3" s="1"/>
  <c r="D1757" i="3" s="1"/>
  <c r="S1756" i="3"/>
  <c r="T1756" i="3" s="1"/>
  <c r="N1763" i="3"/>
  <c r="M1760" i="3"/>
  <c r="N1760" i="3" s="1"/>
  <c r="O1760" i="3" s="1"/>
  <c r="A1760" i="3" s="1"/>
  <c r="B1760" i="3" s="1"/>
  <c r="I1761" i="3"/>
  <c r="K1762" i="3" s="1"/>
  <c r="L1762" i="3" s="1"/>
  <c r="L1759" i="3"/>
  <c r="E1759" i="3" s="1"/>
  <c r="F1759" i="3" s="1"/>
  <c r="E1758" i="3"/>
  <c r="F1758" i="3" s="1"/>
  <c r="L1758" i="3"/>
  <c r="C1754" i="3"/>
  <c r="D1754" i="3" s="1"/>
  <c r="U1754" i="3"/>
  <c r="K1760" i="3"/>
  <c r="AE1763" i="3"/>
  <c r="AF1761" i="3"/>
  <c r="AD1760" i="3"/>
  <c r="AE1760" i="3" s="1"/>
  <c r="AF1760" i="3" s="1"/>
  <c r="AB1765" i="3"/>
  <c r="AA1762" i="3"/>
  <c r="AJ1756" i="3"/>
  <c r="AK1756" i="3" s="1"/>
  <c r="AL1756" i="3" s="1"/>
  <c r="AK1759" i="3"/>
  <c r="AL1757" i="3"/>
  <c r="G1754" i="3"/>
  <c r="H1754" i="3" s="1"/>
  <c r="R1754" i="3"/>
  <c r="R1757" i="3"/>
  <c r="G1757" i="3" s="1"/>
  <c r="H1757" i="3" s="1"/>
  <c r="P1756" i="3"/>
  <c r="Q1756" i="3" s="1"/>
  <c r="Q1759" i="3"/>
  <c r="J1764" i="3"/>
  <c r="K1767" i="3"/>
  <c r="AH1762" i="3" l="1"/>
  <c r="AI1762" i="3" s="1"/>
  <c r="O1761" i="3"/>
  <c r="A1761" i="3" s="1"/>
  <c r="B1761" i="3" s="1"/>
  <c r="N1765" i="3"/>
  <c r="M1762" i="3"/>
  <c r="N1762" i="3" s="1"/>
  <c r="O1762" i="3" s="1"/>
  <c r="A1762" i="3" s="1"/>
  <c r="B1762" i="3" s="1"/>
  <c r="I1763" i="3"/>
  <c r="K1764" i="3" s="1"/>
  <c r="L1761" i="3"/>
  <c r="E1761" i="3" s="1"/>
  <c r="F1761" i="3" s="1"/>
  <c r="U1756" i="3"/>
  <c r="C1756" i="3"/>
  <c r="D1756" i="3" s="1"/>
  <c r="AB1762" i="3"/>
  <c r="AC1762" i="3" s="1"/>
  <c r="E1762" i="3"/>
  <c r="F1762" i="3" s="1"/>
  <c r="W1758" i="3"/>
  <c r="X1758" i="3" s="1"/>
  <c r="Z1758" i="3" s="1"/>
  <c r="X1761" i="3"/>
  <c r="Z1761" i="3" s="1"/>
  <c r="Y1761" i="3"/>
  <c r="V1763" i="3"/>
  <c r="AC1761" i="3"/>
  <c r="AI1761" i="3"/>
  <c r="S1758" i="3"/>
  <c r="T1758" i="3" s="1"/>
  <c r="T1761" i="3"/>
  <c r="U1759" i="3"/>
  <c r="C1759" i="3" s="1"/>
  <c r="D1759" i="3" s="1"/>
  <c r="AH1767" i="3"/>
  <c r="AG1764" i="3"/>
  <c r="E1760" i="3"/>
  <c r="F1760" i="3" s="1"/>
  <c r="L1760" i="3"/>
  <c r="G1756" i="3"/>
  <c r="H1756" i="3" s="1"/>
  <c r="R1756" i="3"/>
  <c r="AE1765" i="3"/>
  <c r="AD1762" i="3"/>
  <c r="AE1762" i="3" s="1"/>
  <c r="AF1762" i="3" s="1"/>
  <c r="R1759" i="3"/>
  <c r="G1759" i="3" s="1"/>
  <c r="H1759" i="3" s="1"/>
  <c r="P1758" i="3"/>
  <c r="Q1758" i="3" s="1"/>
  <c r="Q1761" i="3"/>
  <c r="AL1759" i="3"/>
  <c r="AJ1758" i="3"/>
  <c r="AK1758" i="3" s="1"/>
  <c r="AL1758" i="3" s="1"/>
  <c r="AK1761" i="3"/>
  <c r="AB1767" i="3"/>
  <c r="AA1764" i="3"/>
  <c r="AB1764" i="3" s="1"/>
  <c r="AC1764" i="3" s="1"/>
  <c r="J1766" i="3"/>
  <c r="K1769" i="3"/>
  <c r="AH1764" i="3" l="1"/>
  <c r="AI1764" i="3" s="1"/>
  <c r="L1764" i="3"/>
  <c r="E1764" i="3"/>
  <c r="F1764" i="3" s="1"/>
  <c r="O1763" i="3"/>
  <c r="A1763" i="3" s="1"/>
  <c r="B1763" i="3" s="1"/>
  <c r="AG1766" i="3"/>
  <c r="AH1769" i="3"/>
  <c r="M1764" i="3"/>
  <c r="N1764" i="3" s="1"/>
  <c r="O1764" i="3" s="1"/>
  <c r="A1764" i="3" s="1"/>
  <c r="B1764" i="3" s="1"/>
  <c r="N1767" i="3"/>
  <c r="U1758" i="3"/>
  <c r="C1758" i="3"/>
  <c r="D1758" i="3" s="1"/>
  <c r="Y1763" i="3"/>
  <c r="V1765" i="3"/>
  <c r="AI1763" i="3"/>
  <c r="AC1763" i="3"/>
  <c r="U1761" i="3"/>
  <c r="C1761" i="3" s="1"/>
  <c r="D1761" i="3" s="1"/>
  <c r="T1763" i="3"/>
  <c r="S1760" i="3"/>
  <c r="T1760" i="3" s="1"/>
  <c r="AF1763" i="3"/>
  <c r="X1763" i="3"/>
  <c r="Z1763" i="3" s="1"/>
  <c r="W1760" i="3"/>
  <c r="X1760" i="3" s="1"/>
  <c r="Z1760" i="3" s="1"/>
  <c r="I1765" i="3"/>
  <c r="L1763" i="3"/>
  <c r="E1763" i="3" s="1"/>
  <c r="F1763" i="3" s="1"/>
  <c r="AE1767" i="3"/>
  <c r="AD1764" i="3"/>
  <c r="AE1764" i="3" s="1"/>
  <c r="AF1764" i="3" s="1"/>
  <c r="J1768" i="3"/>
  <c r="K1771" i="3"/>
  <c r="R1761" i="3"/>
  <c r="G1761" i="3" s="1"/>
  <c r="H1761" i="3" s="1"/>
  <c r="Q1763" i="3"/>
  <c r="P1760" i="3"/>
  <c r="Q1760" i="3" s="1"/>
  <c r="AK1763" i="3"/>
  <c r="AJ1760" i="3"/>
  <c r="AK1760" i="3" s="1"/>
  <c r="AL1760" i="3" s="1"/>
  <c r="AL1761" i="3"/>
  <c r="AA1766" i="3"/>
  <c r="AB1769" i="3"/>
  <c r="G1758" i="3"/>
  <c r="H1758" i="3" s="1"/>
  <c r="R1758" i="3"/>
  <c r="AB1766" i="3" l="1"/>
  <c r="AC1766" i="3" s="1"/>
  <c r="I1767" i="3"/>
  <c r="K1768" i="3" s="1"/>
  <c r="L1768" i="3" s="1"/>
  <c r="L1765" i="3"/>
  <c r="E1765" i="3" s="1"/>
  <c r="F1765" i="3" s="1"/>
  <c r="K1766" i="3"/>
  <c r="AH1766" i="3"/>
  <c r="AI1766" i="3" s="1"/>
  <c r="Y1765" i="3"/>
  <c r="V1767" i="3"/>
  <c r="AI1765" i="3"/>
  <c r="AC1765" i="3"/>
  <c r="O1767" i="3"/>
  <c r="A1767" i="3" s="1"/>
  <c r="B1767" i="3" s="1"/>
  <c r="N1769" i="3"/>
  <c r="M1766" i="3"/>
  <c r="N1766" i="3" s="1"/>
  <c r="O1766" i="3" s="1"/>
  <c r="A1766" i="3" s="1"/>
  <c r="B1766" i="3" s="1"/>
  <c r="AG1768" i="3"/>
  <c r="AH1771" i="3"/>
  <c r="W1762" i="3"/>
  <c r="X1762" i="3" s="1"/>
  <c r="Z1762" i="3" s="1"/>
  <c r="X1765" i="3"/>
  <c r="T1765" i="3"/>
  <c r="S1762" i="3"/>
  <c r="T1762" i="3" s="1"/>
  <c r="U1763" i="3"/>
  <c r="C1763" i="3" s="1"/>
  <c r="D1763" i="3" s="1"/>
  <c r="U1760" i="3"/>
  <c r="C1760" i="3"/>
  <c r="D1760" i="3" s="1"/>
  <c r="AF1765" i="3"/>
  <c r="O1765" i="3"/>
  <c r="A1765" i="3" s="1"/>
  <c r="B1765" i="3" s="1"/>
  <c r="AK1765" i="3"/>
  <c r="AL1763" i="3"/>
  <c r="AJ1762" i="3"/>
  <c r="AK1762" i="3" s="1"/>
  <c r="AL1762" i="3" s="1"/>
  <c r="R1763" i="3"/>
  <c r="G1763" i="3" s="1"/>
  <c r="H1763" i="3" s="1"/>
  <c r="P1762" i="3"/>
  <c r="Q1762" i="3" s="1"/>
  <c r="Q1765" i="3"/>
  <c r="AE1769" i="3"/>
  <c r="AF1767" i="3"/>
  <c r="AD1766" i="3"/>
  <c r="AE1766" i="3" s="1"/>
  <c r="AF1766" i="3" s="1"/>
  <c r="J1770" i="3"/>
  <c r="K1773" i="3"/>
  <c r="G1760" i="3"/>
  <c r="H1760" i="3" s="1"/>
  <c r="R1760" i="3"/>
  <c r="AA1768" i="3"/>
  <c r="AB1771" i="3"/>
  <c r="AH1768" i="3" l="1"/>
  <c r="AI1768" i="3" s="1"/>
  <c r="X1767" i="3"/>
  <c r="W1764" i="3"/>
  <c r="X1764" i="3" s="1"/>
  <c r="Z1764" i="3" s="1"/>
  <c r="I1769" i="3"/>
  <c r="L1767" i="3"/>
  <c r="E1767" i="3" s="1"/>
  <c r="F1767" i="3" s="1"/>
  <c r="E1768" i="3"/>
  <c r="F1768" i="3" s="1"/>
  <c r="T1767" i="3"/>
  <c r="S1764" i="3"/>
  <c r="T1764" i="3" s="1"/>
  <c r="U1765" i="3"/>
  <c r="C1765" i="3" s="1"/>
  <c r="D1765" i="3" s="1"/>
  <c r="AG1770" i="3"/>
  <c r="AH1773" i="3"/>
  <c r="V1769" i="3"/>
  <c r="AF1769" i="3" s="1"/>
  <c r="Y1767" i="3"/>
  <c r="Z1767" i="3"/>
  <c r="AC1767" i="3"/>
  <c r="AI1767" i="3"/>
  <c r="U1762" i="3"/>
  <c r="C1762" i="3"/>
  <c r="D1762" i="3" s="1"/>
  <c r="N1771" i="3"/>
  <c r="M1768" i="3"/>
  <c r="N1768" i="3" s="1"/>
  <c r="O1768" i="3" s="1"/>
  <c r="A1768" i="3" s="1"/>
  <c r="B1768" i="3" s="1"/>
  <c r="E1766" i="3"/>
  <c r="F1766" i="3" s="1"/>
  <c r="L1766" i="3"/>
  <c r="AB1768" i="3"/>
  <c r="AC1768" i="3" s="1"/>
  <c r="Z1765" i="3"/>
  <c r="AD1768" i="3"/>
  <c r="AE1768" i="3" s="1"/>
  <c r="AF1768" i="3" s="1"/>
  <c r="AE1771" i="3"/>
  <c r="G1762" i="3"/>
  <c r="H1762" i="3" s="1"/>
  <c r="R1762" i="3"/>
  <c r="AJ1764" i="3"/>
  <c r="AK1764" i="3" s="1"/>
  <c r="AL1764" i="3" s="1"/>
  <c r="AL1765" i="3"/>
  <c r="AK1767" i="3"/>
  <c r="J1772" i="3"/>
  <c r="K1775" i="3"/>
  <c r="P1764" i="3"/>
  <c r="Q1764" i="3" s="1"/>
  <c r="Q1767" i="3"/>
  <c r="R1765" i="3"/>
  <c r="G1765" i="3" s="1"/>
  <c r="H1765" i="3" s="1"/>
  <c r="AB1773" i="3"/>
  <c r="AA1770" i="3"/>
  <c r="AB1770" i="3" l="1"/>
  <c r="AC1770" i="3" s="1"/>
  <c r="AH1770" i="3"/>
  <c r="AI1770" i="3" s="1"/>
  <c r="X1769" i="3"/>
  <c r="W1766" i="3"/>
  <c r="X1766" i="3" s="1"/>
  <c r="Z1766" i="3" s="1"/>
  <c r="T1769" i="3"/>
  <c r="S1766" i="3"/>
  <c r="T1766" i="3" s="1"/>
  <c r="U1767" i="3"/>
  <c r="C1767" i="3" s="1"/>
  <c r="D1767" i="3" s="1"/>
  <c r="M1770" i="3"/>
  <c r="N1770" i="3" s="1"/>
  <c r="O1770" i="3" s="1"/>
  <c r="A1770" i="3" s="1"/>
  <c r="B1770" i="3" s="1"/>
  <c r="N1773" i="3"/>
  <c r="AG1772" i="3"/>
  <c r="AH1775" i="3"/>
  <c r="C1764" i="3"/>
  <c r="D1764" i="3" s="1"/>
  <c r="U1764" i="3"/>
  <c r="I1771" i="3"/>
  <c r="L1769" i="3"/>
  <c r="E1769" i="3" s="1"/>
  <c r="F1769" i="3" s="1"/>
  <c r="Y1769" i="3"/>
  <c r="V1771" i="3"/>
  <c r="AF1771" i="3" s="1"/>
  <c r="AI1769" i="3"/>
  <c r="AC1769" i="3"/>
  <c r="K1770" i="3"/>
  <c r="O1769" i="3"/>
  <c r="A1769" i="3" s="1"/>
  <c r="B1769" i="3" s="1"/>
  <c r="P1766" i="3"/>
  <c r="Q1766" i="3" s="1"/>
  <c r="R1767" i="3"/>
  <c r="G1767" i="3" s="1"/>
  <c r="H1767" i="3" s="1"/>
  <c r="Q1769" i="3"/>
  <c r="AL1767" i="3"/>
  <c r="AJ1766" i="3"/>
  <c r="AK1766" i="3" s="1"/>
  <c r="AL1766" i="3" s="1"/>
  <c r="AK1769" i="3"/>
  <c r="AA1772" i="3"/>
  <c r="AB1775" i="3"/>
  <c r="K1777" i="3"/>
  <c r="J1774" i="3"/>
  <c r="R1764" i="3"/>
  <c r="G1764" i="3"/>
  <c r="H1764" i="3" s="1"/>
  <c r="AD1770" i="3"/>
  <c r="AE1770" i="3" s="1"/>
  <c r="AF1770" i="3" s="1"/>
  <c r="AE1773" i="3"/>
  <c r="AB1772" i="3" l="1"/>
  <c r="AC1772" i="3" s="1"/>
  <c r="N1775" i="3"/>
  <c r="M1772" i="3"/>
  <c r="N1772" i="3" s="1"/>
  <c r="O1772" i="3" s="1"/>
  <c r="A1772" i="3" s="1"/>
  <c r="B1772" i="3" s="1"/>
  <c r="X1771" i="3"/>
  <c r="W1768" i="3"/>
  <c r="X1768" i="3" s="1"/>
  <c r="Z1768" i="3" s="1"/>
  <c r="L1770" i="3"/>
  <c r="E1770" i="3"/>
  <c r="F1770" i="3" s="1"/>
  <c r="I1773" i="3"/>
  <c r="O1773" i="3" s="1"/>
  <c r="A1773" i="3" s="1"/>
  <c r="B1773" i="3" s="1"/>
  <c r="L1771" i="3"/>
  <c r="E1771" i="3" s="1"/>
  <c r="F1771" i="3" s="1"/>
  <c r="AH1772" i="3"/>
  <c r="AI1772" i="3" s="1"/>
  <c r="K1772" i="3"/>
  <c r="U1766" i="3"/>
  <c r="C1766" i="3"/>
  <c r="D1766" i="3" s="1"/>
  <c r="Y1771" i="3"/>
  <c r="V1773" i="3"/>
  <c r="Z1771" i="3"/>
  <c r="AC1771" i="3"/>
  <c r="AI1771" i="3"/>
  <c r="AG1774" i="3"/>
  <c r="AH1774" i="3" s="1"/>
  <c r="AI1774" i="3" s="1"/>
  <c r="AH1777" i="3"/>
  <c r="S1768" i="3"/>
  <c r="T1768" i="3" s="1"/>
  <c r="T1771" i="3"/>
  <c r="U1769" i="3"/>
  <c r="C1769" i="3" s="1"/>
  <c r="D1769" i="3" s="1"/>
  <c r="K1774" i="3"/>
  <c r="E1774" i="3" s="1"/>
  <c r="F1774" i="3" s="1"/>
  <c r="Z1769" i="3"/>
  <c r="O1771" i="3"/>
  <c r="A1771" i="3" s="1"/>
  <c r="B1771" i="3" s="1"/>
  <c r="J1776" i="3"/>
  <c r="K1779" i="3"/>
  <c r="R1766" i="3"/>
  <c r="G1766" i="3"/>
  <c r="H1766" i="3" s="1"/>
  <c r="AJ1768" i="3"/>
  <c r="AK1768" i="3" s="1"/>
  <c r="AL1768" i="3" s="1"/>
  <c r="AL1769" i="3"/>
  <c r="AK1771" i="3"/>
  <c r="AE1775" i="3"/>
  <c r="AF1773" i="3"/>
  <c r="AD1772" i="3"/>
  <c r="AE1772" i="3" s="1"/>
  <c r="AF1772" i="3" s="1"/>
  <c r="AB1777" i="3"/>
  <c r="AA1774" i="3"/>
  <c r="Q1771" i="3"/>
  <c r="R1769" i="3"/>
  <c r="G1769" i="3" s="1"/>
  <c r="H1769" i="3" s="1"/>
  <c r="P1768" i="3"/>
  <c r="Q1768" i="3" s="1"/>
  <c r="AB1774" i="3" l="1"/>
  <c r="AC1774" i="3" s="1"/>
  <c r="M1774" i="3"/>
  <c r="N1774" i="3" s="1"/>
  <c r="O1774" i="3" s="1"/>
  <c r="A1774" i="3" s="1"/>
  <c r="B1774" i="3" s="1"/>
  <c r="N1777" i="3"/>
  <c r="U1768" i="3"/>
  <c r="C1768" i="3"/>
  <c r="D1768" i="3" s="1"/>
  <c r="T1773" i="3"/>
  <c r="U1771" i="3"/>
  <c r="C1771" i="3" s="1"/>
  <c r="D1771" i="3" s="1"/>
  <c r="S1770" i="3"/>
  <c r="T1770" i="3" s="1"/>
  <c r="V1775" i="3"/>
  <c r="AF1775" i="3" s="1"/>
  <c r="Y1773" i="3"/>
  <c r="AI1773" i="3"/>
  <c r="AC1773" i="3"/>
  <c r="L1772" i="3"/>
  <c r="E1772" i="3"/>
  <c r="F1772" i="3" s="1"/>
  <c r="L1774" i="3"/>
  <c r="AG1776" i="3"/>
  <c r="AH1779" i="3"/>
  <c r="I1775" i="3"/>
  <c r="O1775" i="3" s="1"/>
  <c r="A1775" i="3" s="1"/>
  <c r="B1775" i="3" s="1"/>
  <c r="L1773" i="3"/>
  <c r="E1773" i="3" s="1"/>
  <c r="F1773" i="3" s="1"/>
  <c r="W1770" i="3"/>
  <c r="X1770" i="3" s="1"/>
  <c r="Z1770" i="3" s="1"/>
  <c r="X1773" i="3"/>
  <c r="Z1773" i="3" s="1"/>
  <c r="K1776" i="3"/>
  <c r="L1776" i="3" s="1"/>
  <c r="P1770" i="3"/>
  <c r="Q1770" i="3" s="1"/>
  <c r="R1771" i="3"/>
  <c r="G1771" i="3" s="1"/>
  <c r="H1771" i="3" s="1"/>
  <c r="Q1773" i="3"/>
  <c r="AD1774" i="3"/>
  <c r="AE1774" i="3" s="1"/>
  <c r="AF1774" i="3" s="1"/>
  <c r="AE1777" i="3"/>
  <c r="K1781" i="3"/>
  <c r="J1778" i="3"/>
  <c r="AB1779" i="3"/>
  <c r="AA1776" i="3"/>
  <c r="AK1773" i="3"/>
  <c r="AJ1770" i="3"/>
  <c r="AK1770" i="3" s="1"/>
  <c r="AL1770" i="3" s="1"/>
  <c r="AL1771" i="3"/>
  <c r="G1768" i="3"/>
  <c r="H1768" i="3" s="1"/>
  <c r="R1768" i="3"/>
  <c r="E1776" i="3" l="1"/>
  <c r="F1776" i="3" s="1"/>
  <c r="X1775" i="3"/>
  <c r="W1772" i="3"/>
  <c r="X1772" i="3" s="1"/>
  <c r="Z1772" i="3" s="1"/>
  <c r="AH1781" i="3"/>
  <c r="AG1778" i="3"/>
  <c r="M1776" i="3"/>
  <c r="N1776" i="3" s="1"/>
  <c r="O1776" i="3" s="1"/>
  <c r="A1776" i="3" s="1"/>
  <c r="B1776" i="3" s="1"/>
  <c r="N1779" i="3"/>
  <c r="AB1776" i="3"/>
  <c r="AC1776" i="3" s="1"/>
  <c r="AH1776" i="3"/>
  <c r="AI1776" i="3" s="1"/>
  <c r="Y1775" i="3"/>
  <c r="V1777" i="3"/>
  <c r="AF1777" i="3" s="1"/>
  <c r="Z1775" i="3"/>
  <c r="AI1775" i="3"/>
  <c r="AC1775" i="3"/>
  <c r="U1773" i="3"/>
  <c r="C1773" i="3" s="1"/>
  <c r="D1773" i="3" s="1"/>
  <c r="T1775" i="3"/>
  <c r="S1772" i="3"/>
  <c r="T1772" i="3" s="1"/>
  <c r="I1777" i="3"/>
  <c r="K1778" i="3" s="1"/>
  <c r="L1778" i="3" s="1"/>
  <c r="L1775" i="3"/>
  <c r="E1775" i="3" s="1"/>
  <c r="F1775" i="3" s="1"/>
  <c r="U1770" i="3"/>
  <c r="C1770" i="3"/>
  <c r="D1770" i="3" s="1"/>
  <c r="AA1778" i="3"/>
  <c r="AB1781" i="3"/>
  <c r="K1783" i="3"/>
  <c r="J1780" i="3"/>
  <c r="R1770" i="3"/>
  <c r="G1770" i="3"/>
  <c r="H1770" i="3" s="1"/>
  <c r="AL1773" i="3"/>
  <c r="AJ1772" i="3"/>
  <c r="AK1772" i="3" s="1"/>
  <c r="AL1772" i="3" s="1"/>
  <c r="AK1775" i="3"/>
  <c r="AD1776" i="3"/>
  <c r="AE1776" i="3" s="1"/>
  <c r="AF1776" i="3" s="1"/>
  <c r="AE1779" i="3"/>
  <c r="Q1775" i="3"/>
  <c r="P1772" i="3"/>
  <c r="Q1772" i="3" s="1"/>
  <c r="R1773" i="3"/>
  <c r="G1773" i="3" s="1"/>
  <c r="H1773" i="3" s="1"/>
  <c r="AB1778" i="3" l="1"/>
  <c r="AC1778" i="3" s="1"/>
  <c r="O1777" i="3"/>
  <c r="A1777" i="3" s="1"/>
  <c r="B1777" i="3" s="1"/>
  <c r="T1777" i="3"/>
  <c r="U1775" i="3"/>
  <c r="C1775" i="3" s="1"/>
  <c r="D1775" i="3" s="1"/>
  <c r="S1774" i="3"/>
  <c r="T1774" i="3" s="1"/>
  <c r="C1772" i="3"/>
  <c r="D1772" i="3" s="1"/>
  <c r="U1772" i="3"/>
  <c r="AH1783" i="3"/>
  <c r="AG1780" i="3"/>
  <c r="Y1777" i="3"/>
  <c r="V1779" i="3"/>
  <c r="AC1777" i="3"/>
  <c r="AI1777" i="3"/>
  <c r="X1777" i="3"/>
  <c r="W1774" i="3"/>
  <c r="X1774" i="3" s="1"/>
  <c r="Z1774" i="3" s="1"/>
  <c r="E1778" i="3"/>
  <c r="F1778" i="3" s="1"/>
  <c r="AH1778" i="3"/>
  <c r="AI1778" i="3" s="1"/>
  <c r="I1779" i="3"/>
  <c r="O1779" i="3" s="1"/>
  <c r="A1779" i="3" s="1"/>
  <c r="B1779" i="3" s="1"/>
  <c r="L1777" i="3"/>
  <c r="E1777" i="3" s="1"/>
  <c r="F1777" i="3" s="1"/>
  <c r="N1781" i="3"/>
  <c r="M1778" i="3"/>
  <c r="N1778" i="3" s="1"/>
  <c r="O1778" i="3" s="1"/>
  <c r="A1778" i="3" s="1"/>
  <c r="B1778" i="3" s="1"/>
  <c r="AD1778" i="3"/>
  <c r="AE1778" i="3" s="1"/>
  <c r="AF1778" i="3" s="1"/>
  <c r="AE1781" i="3"/>
  <c r="R1775" i="3"/>
  <c r="G1775" i="3" s="1"/>
  <c r="H1775" i="3" s="1"/>
  <c r="Q1777" i="3"/>
  <c r="P1774" i="3"/>
  <c r="Q1774" i="3" s="1"/>
  <c r="AA1780" i="3"/>
  <c r="AB1783" i="3"/>
  <c r="R1772" i="3"/>
  <c r="G1772" i="3"/>
  <c r="H1772" i="3" s="1"/>
  <c r="AK1777" i="3"/>
  <c r="AL1775" i="3"/>
  <c r="AJ1774" i="3"/>
  <c r="AK1774" i="3" s="1"/>
  <c r="AL1774" i="3" s="1"/>
  <c r="K1785" i="3"/>
  <c r="J1782" i="3"/>
  <c r="X1779" i="3" l="1"/>
  <c r="W1776" i="3"/>
  <c r="X1776" i="3" s="1"/>
  <c r="Z1776" i="3" s="1"/>
  <c r="Y1779" i="3"/>
  <c r="V1781" i="3"/>
  <c r="AF1781" i="3" s="1"/>
  <c r="AI1779" i="3"/>
  <c r="AC1779" i="3"/>
  <c r="Z1779" i="3"/>
  <c r="AH1785" i="3"/>
  <c r="AG1782" i="3"/>
  <c r="I1781" i="3"/>
  <c r="O1781" i="3" s="1"/>
  <c r="A1781" i="3" s="1"/>
  <c r="B1781" i="3" s="1"/>
  <c r="L1779" i="3"/>
  <c r="E1779" i="3" s="1"/>
  <c r="F1779" i="3" s="1"/>
  <c r="U1774" i="3"/>
  <c r="C1774" i="3"/>
  <c r="D1774" i="3" s="1"/>
  <c r="M1780" i="3"/>
  <c r="N1780" i="3" s="1"/>
  <c r="O1780" i="3" s="1"/>
  <c r="A1780" i="3" s="1"/>
  <c r="B1780" i="3" s="1"/>
  <c r="N1783" i="3"/>
  <c r="S1776" i="3"/>
  <c r="T1776" i="3" s="1"/>
  <c r="T1779" i="3"/>
  <c r="U1777" i="3"/>
  <c r="C1777" i="3" s="1"/>
  <c r="D1777" i="3" s="1"/>
  <c r="AB1780" i="3"/>
  <c r="AC1780" i="3" s="1"/>
  <c r="Z1777" i="3"/>
  <c r="AF1779" i="3"/>
  <c r="K1780" i="3"/>
  <c r="AH1780" i="3"/>
  <c r="AI1780" i="3" s="1"/>
  <c r="J1784" i="3"/>
  <c r="K1787" i="3"/>
  <c r="AL1777" i="3"/>
  <c r="AK1779" i="3"/>
  <c r="AJ1776" i="3"/>
  <c r="AK1776" i="3" s="1"/>
  <c r="AL1776" i="3" s="1"/>
  <c r="P1776" i="3"/>
  <c r="Q1776" i="3" s="1"/>
  <c r="Q1779" i="3"/>
  <c r="R1777" i="3"/>
  <c r="G1777" i="3" s="1"/>
  <c r="H1777" i="3" s="1"/>
  <c r="AE1783" i="3"/>
  <c r="AD1780" i="3"/>
  <c r="AE1780" i="3" s="1"/>
  <c r="AF1780" i="3" s="1"/>
  <c r="AB1785" i="3"/>
  <c r="AA1782" i="3"/>
  <c r="R1774" i="3"/>
  <c r="G1774" i="3"/>
  <c r="H1774" i="3" s="1"/>
  <c r="AB1782" i="3" l="1"/>
  <c r="AC1782" i="3" s="1"/>
  <c r="K1782" i="3"/>
  <c r="AH1782" i="3"/>
  <c r="AI1782" i="3" s="1"/>
  <c r="T1781" i="3"/>
  <c r="U1779" i="3"/>
  <c r="C1779" i="3" s="1"/>
  <c r="D1779" i="3" s="1"/>
  <c r="S1778" i="3"/>
  <c r="T1778" i="3" s="1"/>
  <c r="L1780" i="3"/>
  <c r="E1780" i="3"/>
  <c r="F1780" i="3" s="1"/>
  <c r="X1781" i="3"/>
  <c r="Z1781" i="3" s="1"/>
  <c r="W1778" i="3"/>
  <c r="X1778" i="3" s="1"/>
  <c r="Z1778" i="3" s="1"/>
  <c r="C1776" i="3"/>
  <c r="D1776" i="3" s="1"/>
  <c r="U1776" i="3"/>
  <c r="I1783" i="3"/>
  <c r="L1781" i="3"/>
  <c r="E1781" i="3" s="1"/>
  <c r="F1781" i="3" s="1"/>
  <c r="N1785" i="3"/>
  <c r="M1782" i="3"/>
  <c r="N1782" i="3" s="1"/>
  <c r="O1782" i="3" s="1"/>
  <c r="A1782" i="3" s="1"/>
  <c r="B1782" i="3" s="1"/>
  <c r="O1783" i="3"/>
  <c r="A1783" i="3" s="1"/>
  <c r="B1783" i="3" s="1"/>
  <c r="AH1787" i="3"/>
  <c r="AG1784" i="3"/>
  <c r="V1783" i="3"/>
  <c r="AF1783" i="3" s="1"/>
  <c r="Y1781" i="3"/>
  <c r="AI1781" i="3"/>
  <c r="AC1781" i="3"/>
  <c r="R1776" i="3"/>
  <c r="G1776" i="3"/>
  <c r="H1776" i="3" s="1"/>
  <c r="J1786" i="3"/>
  <c r="K1789" i="3"/>
  <c r="R1779" i="3"/>
  <c r="G1779" i="3" s="1"/>
  <c r="H1779" i="3" s="1"/>
  <c r="P1778" i="3"/>
  <c r="Q1778" i="3" s="1"/>
  <c r="Q1781" i="3"/>
  <c r="AB1787" i="3"/>
  <c r="AA1784" i="3"/>
  <c r="AD1782" i="3"/>
  <c r="AE1782" i="3" s="1"/>
  <c r="AF1782" i="3" s="1"/>
  <c r="AE1785" i="3"/>
  <c r="AK1781" i="3"/>
  <c r="AL1779" i="3"/>
  <c r="AJ1778" i="3"/>
  <c r="AK1778" i="3" s="1"/>
  <c r="AL1778" i="3" s="1"/>
  <c r="E1782" i="3" l="1"/>
  <c r="F1782" i="3" s="1"/>
  <c r="L1782" i="3"/>
  <c r="Y1783" i="3"/>
  <c r="V1785" i="3"/>
  <c r="AC1783" i="3"/>
  <c r="AI1783" i="3"/>
  <c r="U1781" i="3"/>
  <c r="C1781" i="3" s="1"/>
  <c r="D1781" i="3" s="1"/>
  <c r="S1780" i="3"/>
  <c r="T1780" i="3" s="1"/>
  <c r="T1783" i="3"/>
  <c r="AH1784" i="3"/>
  <c r="AI1784" i="3" s="1"/>
  <c r="I1785" i="3"/>
  <c r="O1785" i="3" s="1"/>
  <c r="A1785" i="3" s="1"/>
  <c r="B1785" i="3" s="1"/>
  <c r="L1783" i="3"/>
  <c r="E1783" i="3" s="1"/>
  <c r="F1783" i="3" s="1"/>
  <c r="W1780" i="3"/>
  <c r="X1780" i="3" s="1"/>
  <c r="Z1780" i="3" s="1"/>
  <c r="X1783" i="3"/>
  <c r="U1778" i="3"/>
  <c r="C1778" i="3"/>
  <c r="D1778" i="3" s="1"/>
  <c r="AG1786" i="3"/>
  <c r="AH1789" i="3"/>
  <c r="M1784" i="3"/>
  <c r="N1784" i="3" s="1"/>
  <c r="O1784" i="3" s="1"/>
  <c r="A1784" i="3" s="1"/>
  <c r="B1784" i="3" s="1"/>
  <c r="N1787" i="3"/>
  <c r="AB1784" i="3"/>
  <c r="AC1784" i="3" s="1"/>
  <c r="K1784" i="3"/>
  <c r="AE1787" i="3"/>
  <c r="AD1784" i="3"/>
  <c r="AE1784" i="3" s="1"/>
  <c r="AF1784" i="3" s="1"/>
  <c r="R1778" i="3"/>
  <c r="G1778" i="3"/>
  <c r="H1778" i="3" s="1"/>
  <c r="AB1789" i="3"/>
  <c r="AA1786" i="3"/>
  <c r="Q1783" i="3"/>
  <c r="P1780" i="3"/>
  <c r="Q1780" i="3" s="1"/>
  <c r="R1781" i="3"/>
  <c r="G1781" i="3" s="1"/>
  <c r="H1781" i="3" s="1"/>
  <c r="AK1783" i="3"/>
  <c r="AL1781" i="3"/>
  <c r="AJ1780" i="3"/>
  <c r="AK1780" i="3" s="1"/>
  <c r="AL1780" i="3" s="1"/>
  <c r="J1788" i="3"/>
  <c r="K1791" i="3"/>
  <c r="AB1786" i="3" l="1"/>
  <c r="AC1786" i="3" s="1"/>
  <c r="AH1786" i="3"/>
  <c r="AI1786" i="3" s="1"/>
  <c r="K1786" i="3"/>
  <c r="E1786" i="3" s="1"/>
  <c r="F1786" i="3" s="1"/>
  <c r="M1786" i="3"/>
  <c r="N1786" i="3" s="1"/>
  <c r="O1786" i="3" s="1"/>
  <c r="A1786" i="3" s="1"/>
  <c r="B1786" i="3" s="1"/>
  <c r="N1789" i="3"/>
  <c r="X1785" i="3"/>
  <c r="Z1785" i="3" s="1"/>
  <c r="W1782" i="3"/>
  <c r="X1782" i="3" s="1"/>
  <c r="Z1782" i="3" s="1"/>
  <c r="Y1785" i="3"/>
  <c r="V1787" i="3"/>
  <c r="AC1785" i="3"/>
  <c r="AI1785" i="3"/>
  <c r="AH1791" i="3"/>
  <c r="AG1788" i="3"/>
  <c r="I1787" i="3"/>
  <c r="O1787" i="3" s="1"/>
  <c r="A1787" i="3" s="1"/>
  <c r="B1787" i="3" s="1"/>
  <c r="L1785" i="3"/>
  <c r="E1785" i="3" s="1"/>
  <c r="F1785" i="3" s="1"/>
  <c r="C1780" i="3"/>
  <c r="D1780" i="3" s="1"/>
  <c r="U1780" i="3"/>
  <c r="K1788" i="3"/>
  <c r="L1788" i="3" s="1"/>
  <c r="L1786" i="3"/>
  <c r="AF1785" i="3"/>
  <c r="Z1783" i="3"/>
  <c r="E1784" i="3"/>
  <c r="F1784" i="3" s="1"/>
  <c r="L1784" i="3"/>
  <c r="U1783" i="3"/>
  <c r="C1783" i="3" s="1"/>
  <c r="D1783" i="3" s="1"/>
  <c r="S1782" i="3"/>
  <c r="T1782" i="3" s="1"/>
  <c r="T1785" i="3"/>
  <c r="AF1787" i="3"/>
  <c r="AE1789" i="3"/>
  <c r="AD1786" i="3"/>
  <c r="AE1786" i="3" s="1"/>
  <c r="AF1786" i="3" s="1"/>
  <c r="K1793" i="3"/>
  <c r="J1790" i="3"/>
  <c r="R1783" i="3"/>
  <c r="G1783" i="3" s="1"/>
  <c r="H1783" i="3" s="1"/>
  <c r="Q1785" i="3"/>
  <c r="P1782" i="3"/>
  <c r="Q1782" i="3" s="1"/>
  <c r="AK1785" i="3"/>
  <c r="AL1783" i="3"/>
  <c r="AJ1782" i="3"/>
  <c r="AK1782" i="3" s="1"/>
  <c r="AL1782" i="3" s="1"/>
  <c r="G1780" i="3"/>
  <c r="H1780" i="3" s="1"/>
  <c r="R1780" i="3"/>
  <c r="AB1791" i="3"/>
  <c r="AA1788" i="3"/>
  <c r="AB1788" i="3" s="1"/>
  <c r="AC1788" i="3" s="1"/>
  <c r="Y1787" i="3" l="1"/>
  <c r="V1789" i="3"/>
  <c r="AC1787" i="3"/>
  <c r="AI1787" i="3"/>
  <c r="C1782" i="3"/>
  <c r="D1782" i="3" s="1"/>
  <c r="U1782" i="3"/>
  <c r="S1784" i="3"/>
  <c r="T1784" i="3" s="1"/>
  <c r="T1787" i="3"/>
  <c r="U1785" i="3"/>
  <c r="C1785" i="3" s="1"/>
  <c r="D1785" i="3" s="1"/>
  <c r="I1789" i="3"/>
  <c r="L1787" i="3"/>
  <c r="E1787" i="3" s="1"/>
  <c r="F1787" i="3" s="1"/>
  <c r="AG1790" i="3"/>
  <c r="AH1793" i="3"/>
  <c r="M1788" i="3"/>
  <c r="N1788" i="3" s="1"/>
  <c r="O1788" i="3" s="1"/>
  <c r="A1788" i="3" s="1"/>
  <c r="B1788" i="3" s="1"/>
  <c r="N1791" i="3"/>
  <c r="X1787" i="3"/>
  <c r="Z1787" i="3" s="1"/>
  <c r="W1784" i="3"/>
  <c r="X1784" i="3" s="1"/>
  <c r="Z1784" i="3" s="1"/>
  <c r="E1788" i="3"/>
  <c r="F1788" i="3" s="1"/>
  <c r="AH1788" i="3"/>
  <c r="AI1788" i="3" s="1"/>
  <c r="R1785" i="3"/>
  <c r="G1785" i="3" s="1"/>
  <c r="H1785" i="3" s="1"/>
  <c r="Q1787" i="3"/>
  <c r="P1784" i="3"/>
  <c r="Q1784" i="3" s="1"/>
  <c r="R1782" i="3"/>
  <c r="G1782" i="3"/>
  <c r="H1782" i="3" s="1"/>
  <c r="AE1791" i="3"/>
  <c r="AF1789" i="3"/>
  <c r="AD1788" i="3"/>
  <c r="AE1788" i="3" s="1"/>
  <c r="AF1788" i="3" s="1"/>
  <c r="AK1787" i="3"/>
  <c r="AJ1784" i="3"/>
  <c r="AK1784" i="3" s="1"/>
  <c r="AL1784" i="3" s="1"/>
  <c r="AL1785" i="3"/>
  <c r="AB1793" i="3"/>
  <c r="AA1790" i="3"/>
  <c r="J1792" i="3"/>
  <c r="K1795" i="3"/>
  <c r="M1790" i="3" l="1"/>
  <c r="N1790" i="3" s="1"/>
  <c r="O1790" i="3" s="1"/>
  <c r="A1790" i="3" s="1"/>
  <c r="B1790" i="3" s="1"/>
  <c r="N1793" i="3"/>
  <c r="AG1792" i="3"/>
  <c r="AH1795" i="3"/>
  <c r="I1791" i="3"/>
  <c r="L1789" i="3"/>
  <c r="E1789" i="3" s="1"/>
  <c r="F1789" i="3" s="1"/>
  <c r="U1787" i="3"/>
  <c r="C1787" i="3" s="1"/>
  <c r="D1787" i="3" s="1"/>
  <c r="S1786" i="3"/>
  <c r="T1786" i="3" s="1"/>
  <c r="T1789" i="3"/>
  <c r="K1790" i="3"/>
  <c r="AH1790" i="3"/>
  <c r="AI1790" i="3" s="1"/>
  <c r="Y1789" i="3"/>
  <c r="V1791" i="3"/>
  <c r="AC1789" i="3"/>
  <c r="AI1789" i="3"/>
  <c r="X1789" i="3"/>
  <c r="Z1789" i="3" s="1"/>
  <c r="W1786" i="3"/>
  <c r="X1786" i="3" s="1"/>
  <c r="Z1786" i="3" s="1"/>
  <c r="U1784" i="3"/>
  <c r="C1784" i="3"/>
  <c r="D1784" i="3" s="1"/>
  <c r="AB1790" i="3"/>
  <c r="AC1790" i="3" s="1"/>
  <c r="O1789" i="3"/>
  <c r="A1789" i="3" s="1"/>
  <c r="B1789" i="3" s="1"/>
  <c r="AK1789" i="3"/>
  <c r="AL1787" i="3"/>
  <c r="AJ1786" i="3"/>
  <c r="AK1786" i="3" s="1"/>
  <c r="AL1786" i="3" s="1"/>
  <c r="AD1790" i="3"/>
  <c r="AE1790" i="3" s="1"/>
  <c r="AF1790" i="3" s="1"/>
  <c r="AF1791" i="3"/>
  <c r="AE1793" i="3"/>
  <c r="R1787" i="3"/>
  <c r="G1787" i="3" s="1"/>
  <c r="H1787" i="3" s="1"/>
  <c r="P1786" i="3"/>
  <c r="Q1786" i="3" s="1"/>
  <c r="Q1789" i="3"/>
  <c r="K1797" i="3"/>
  <c r="J1794" i="3"/>
  <c r="AB1795" i="3"/>
  <c r="AA1792" i="3"/>
  <c r="AB1792" i="3" s="1"/>
  <c r="AC1792" i="3" s="1"/>
  <c r="G1784" i="3"/>
  <c r="H1784" i="3" s="1"/>
  <c r="R1784" i="3"/>
  <c r="C1786" i="3" l="1"/>
  <c r="D1786" i="3" s="1"/>
  <c r="U1786" i="3"/>
  <c r="AH1797" i="3"/>
  <c r="AG1794" i="3"/>
  <c r="T1791" i="3"/>
  <c r="U1789" i="3"/>
  <c r="C1789" i="3" s="1"/>
  <c r="D1789" i="3" s="1"/>
  <c r="S1788" i="3"/>
  <c r="T1788" i="3" s="1"/>
  <c r="I1793" i="3"/>
  <c r="O1793" i="3" s="1"/>
  <c r="A1793" i="3" s="1"/>
  <c r="B1793" i="3" s="1"/>
  <c r="L1791" i="3"/>
  <c r="E1791" i="3" s="1"/>
  <c r="F1791" i="3" s="1"/>
  <c r="M1792" i="3"/>
  <c r="N1792" i="3" s="1"/>
  <c r="O1792" i="3" s="1"/>
  <c r="A1792" i="3" s="1"/>
  <c r="B1792" i="3" s="1"/>
  <c r="N1795" i="3"/>
  <c r="E1790" i="3"/>
  <c r="F1790" i="3" s="1"/>
  <c r="L1790" i="3"/>
  <c r="AH1792" i="3"/>
  <c r="AI1792" i="3" s="1"/>
  <c r="O1791" i="3"/>
  <c r="A1791" i="3" s="1"/>
  <c r="B1791" i="3" s="1"/>
  <c r="X1791" i="3"/>
  <c r="Z1791" i="3" s="1"/>
  <c r="W1788" i="3"/>
  <c r="X1788" i="3" s="1"/>
  <c r="Z1788" i="3" s="1"/>
  <c r="V1793" i="3"/>
  <c r="AF1793" i="3" s="1"/>
  <c r="Y1791" i="3"/>
  <c r="AC1791" i="3"/>
  <c r="AI1791" i="3"/>
  <c r="K1792" i="3"/>
  <c r="G1786" i="3"/>
  <c r="H1786" i="3" s="1"/>
  <c r="R1786" i="3"/>
  <c r="AK1791" i="3"/>
  <c r="AL1789" i="3"/>
  <c r="AJ1788" i="3"/>
  <c r="AK1788" i="3" s="1"/>
  <c r="AL1788" i="3" s="1"/>
  <c r="AA1794" i="3"/>
  <c r="AB1794" i="3" s="1"/>
  <c r="AC1794" i="3" s="1"/>
  <c r="AB1797" i="3"/>
  <c r="R1789" i="3"/>
  <c r="G1789" i="3" s="1"/>
  <c r="H1789" i="3" s="1"/>
  <c r="P1788" i="3"/>
  <c r="Q1788" i="3" s="1"/>
  <c r="Q1791" i="3"/>
  <c r="K1799" i="3"/>
  <c r="J1796" i="3"/>
  <c r="AE1795" i="3"/>
  <c r="AD1792" i="3"/>
  <c r="AE1792" i="3" s="1"/>
  <c r="AF1792" i="3" s="1"/>
  <c r="V1795" i="3" l="1"/>
  <c r="Y1793" i="3"/>
  <c r="AI1793" i="3"/>
  <c r="AC1793" i="3"/>
  <c r="M1794" i="3"/>
  <c r="N1794" i="3" s="1"/>
  <c r="O1794" i="3" s="1"/>
  <c r="A1794" i="3" s="1"/>
  <c r="B1794" i="3" s="1"/>
  <c r="N1797" i="3"/>
  <c r="I1795" i="3"/>
  <c r="L1793" i="3"/>
  <c r="E1793" i="3" s="1"/>
  <c r="F1793" i="3" s="1"/>
  <c r="AH1794" i="3"/>
  <c r="AI1794" i="3" s="1"/>
  <c r="L1792" i="3"/>
  <c r="E1792" i="3"/>
  <c r="F1792" i="3" s="1"/>
  <c r="T1793" i="3"/>
  <c r="U1791" i="3"/>
  <c r="C1791" i="3" s="1"/>
  <c r="D1791" i="3" s="1"/>
  <c r="S1790" i="3"/>
  <c r="T1790" i="3" s="1"/>
  <c r="W1790" i="3"/>
  <c r="X1790" i="3" s="1"/>
  <c r="Z1790" i="3" s="1"/>
  <c r="X1793" i="3"/>
  <c r="C1788" i="3"/>
  <c r="D1788" i="3" s="1"/>
  <c r="U1788" i="3"/>
  <c r="AG1796" i="3"/>
  <c r="AH1796" i="3" s="1"/>
  <c r="AI1796" i="3" s="1"/>
  <c r="AH1799" i="3"/>
  <c r="K1794" i="3"/>
  <c r="J1798" i="3"/>
  <c r="K1801" i="3"/>
  <c r="R1788" i="3"/>
  <c r="G1788" i="3"/>
  <c r="H1788" i="3" s="1"/>
  <c r="AD1794" i="3"/>
  <c r="AE1794" i="3" s="1"/>
  <c r="AF1794" i="3" s="1"/>
  <c r="AF1795" i="3"/>
  <c r="AE1797" i="3"/>
  <c r="Q1793" i="3"/>
  <c r="P1790" i="3"/>
  <c r="Q1790" i="3" s="1"/>
  <c r="R1791" i="3"/>
  <c r="G1791" i="3" s="1"/>
  <c r="H1791" i="3" s="1"/>
  <c r="AB1799" i="3"/>
  <c r="AA1796" i="3"/>
  <c r="AB1796" i="3" s="1"/>
  <c r="AC1796" i="3" s="1"/>
  <c r="AK1793" i="3"/>
  <c r="AL1791" i="3"/>
  <c r="AJ1790" i="3"/>
  <c r="AK1790" i="3" s="1"/>
  <c r="AL1790" i="3" s="1"/>
  <c r="I1797" i="3" l="1"/>
  <c r="L1795" i="3"/>
  <c r="E1795" i="3" s="1"/>
  <c r="F1795" i="3" s="1"/>
  <c r="Y1795" i="3"/>
  <c r="V1797" i="3"/>
  <c r="AC1795" i="3"/>
  <c r="AI1795" i="3"/>
  <c r="AG1798" i="3"/>
  <c r="AH1801" i="3"/>
  <c r="M1796" i="3"/>
  <c r="N1796" i="3" s="1"/>
  <c r="O1796" i="3" s="1"/>
  <c r="A1796" i="3" s="1"/>
  <c r="B1796" i="3" s="1"/>
  <c r="N1799" i="3"/>
  <c r="O1797" i="3"/>
  <c r="A1797" i="3" s="1"/>
  <c r="B1797" i="3" s="1"/>
  <c r="E1794" i="3"/>
  <c r="F1794" i="3" s="1"/>
  <c r="L1794" i="3"/>
  <c r="W1792" i="3"/>
  <c r="X1792" i="3" s="1"/>
  <c r="Z1792" i="3" s="1"/>
  <c r="X1795" i="3"/>
  <c r="T1795" i="3"/>
  <c r="U1793" i="3"/>
  <c r="C1793" i="3" s="1"/>
  <c r="D1793" i="3" s="1"/>
  <c r="S1792" i="3"/>
  <c r="T1792" i="3" s="1"/>
  <c r="U1790" i="3"/>
  <c r="C1790" i="3"/>
  <c r="D1790" i="3" s="1"/>
  <c r="K1796" i="3"/>
  <c r="O1795" i="3"/>
  <c r="A1795" i="3" s="1"/>
  <c r="B1795" i="3" s="1"/>
  <c r="Z1793" i="3"/>
  <c r="R1790" i="3"/>
  <c r="G1790" i="3"/>
  <c r="H1790" i="3" s="1"/>
  <c r="K1803" i="3"/>
  <c r="J1800" i="3"/>
  <c r="AF1797" i="3"/>
  <c r="AE1799" i="3"/>
  <c r="AD1796" i="3"/>
  <c r="AE1796" i="3" s="1"/>
  <c r="AF1796" i="3" s="1"/>
  <c r="AL1793" i="3"/>
  <c r="AJ1792" i="3"/>
  <c r="AK1792" i="3" s="1"/>
  <c r="AL1792" i="3" s="1"/>
  <c r="AK1795" i="3"/>
  <c r="AB1801" i="3"/>
  <c r="AA1798" i="3"/>
  <c r="Q1795" i="3"/>
  <c r="P1792" i="3"/>
  <c r="Q1792" i="3" s="1"/>
  <c r="R1793" i="3"/>
  <c r="G1793" i="3" s="1"/>
  <c r="H1793" i="3" s="1"/>
  <c r="AB1798" i="3" l="1"/>
  <c r="AC1798" i="3" s="1"/>
  <c r="AH1798" i="3"/>
  <c r="AI1798" i="3" s="1"/>
  <c r="I1799" i="3"/>
  <c r="L1797" i="3"/>
  <c r="E1797" i="3" s="1"/>
  <c r="F1797" i="3" s="1"/>
  <c r="S1794" i="3"/>
  <c r="T1794" i="3" s="1"/>
  <c r="T1797" i="3"/>
  <c r="U1795" i="3"/>
  <c r="C1795" i="3" s="1"/>
  <c r="D1795" i="3" s="1"/>
  <c r="AG1800" i="3"/>
  <c r="AH1803" i="3"/>
  <c r="K1798" i="3"/>
  <c r="X1797" i="3"/>
  <c r="Z1797" i="3" s="1"/>
  <c r="W1794" i="3"/>
  <c r="X1794" i="3" s="1"/>
  <c r="Z1794" i="3" s="1"/>
  <c r="L1796" i="3"/>
  <c r="E1796" i="3"/>
  <c r="F1796" i="3" s="1"/>
  <c r="U1792" i="3"/>
  <c r="C1792" i="3"/>
  <c r="D1792" i="3" s="1"/>
  <c r="N1801" i="3"/>
  <c r="M1798" i="3"/>
  <c r="N1798" i="3" s="1"/>
  <c r="O1798" i="3" s="1"/>
  <c r="A1798" i="3" s="1"/>
  <c r="B1798" i="3" s="1"/>
  <c r="Y1797" i="3"/>
  <c r="V1799" i="3"/>
  <c r="AF1799" i="3" s="1"/>
  <c r="AI1797" i="3"/>
  <c r="AC1797" i="3"/>
  <c r="Z1795" i="3"/>
  <c r="K1800" i="3"/>
  <c r="E1800" i="3" s="1"/>
  <c r="F1800" i="3" s="1"/>
  <c r="AE1801" i="3"/>
  <c r="AD1798" i="3"/>
  <c r="AE1798" i="3" s="1"/>
  <c r="AF1798" i="3" s="1"/>
  <c r="J1802" i="3"/>
  <c r="K1805" i="3"/>
  <c r="AA1800" i="3"/>
  <c r="AB1803" i="3"/>
  <c r="Q1797" i="3"/>
  <c r="P1794" i="3"/>
  <c r="Q1794" i="3" s="1"/>
  <c r="R1795" i="3"/>
  <c r="G1795" i="3" s="1"/>
  <c r="H1795" i="3" s="1"/>
  <c r="AK1797" i="3"/>
  <c r="AL1795" i="3"/>
  <c r="AJ1794" i="3"/>
  <c r="AK1794" i="3" s="1"/>
  <c r="AL1794" i="3" s="1"/>
  <c r="G1792" i="3"/>
  <c r="H1792" i="3" s="1"/>
  <c r="R1792" i="3"/>
  <c r="AB1800" i="3" l="1"/>
  <c r="AC1800" i="3" s="1"/>
  <c r="L1800" i="3"/>
  <c r="I1801" i="3"/>
  <c r="K1802" i="3" s="1"/>
  <c r="L1799" i="3"/>
  <c r="E1799" i="3" s="1"/>
  <c r="F1799" i="3" s="1"/>
  <c r="U1794" i="3"/>
  <c r="C1794" i="3"/>
  <c r="D1794" i="3" s="1"/>
  <c r="AH1800" i="3"/>
  <c r="AI1800" i="3" s="1"/>
  <c r="N1803" i="3"/>
  <c r="M1800" i="3"/>
  <c r="N1800" i="3" s="1"/>
  <c r="O1800" i="3" s="1"/>
  <c r="A1800" i="3" s="1"/>
  <c r="B1800" i="3" s="1"/>
  <c r="E1798" i="3"/>
  <c r="F1798" i="3" s="1"/>
  <c r="L1798" i="3"/>
  <c r="W1796" i="3"/>
  <c r="X1796" i="3" s="1"/>
  <c r="Z1796" i="3" s="1"/>
  <c r="X1799" i="3"/>
  <c r="V1801" i="3"/>
  <c r="AF1801" i="3" s="1"/>
  <c r="Y1799" i="3"/>
  <c r="AC1799" i="3"/>
  <c r="AI1799" i="3"/>
  <c r="AH1805" i="3"/>
  <c r="AG1802" i="3"/>
  <c r="U1797" i="3"/>
  <c r="C1797" i="3" s="1"/>
  <c r="D1797" i="3" s="1"/>
  <c r="T1799" i="3"/>
  <c r="S1796" i="3"/>
  <c r="T1796" i="3" s="1"/>
  <c r="O1799" i="3"/>
  <c r="A1799" i="3" s="1"/>
  <c r="B1799" i="3" s="1"/>
  <c r="AB1805" i="3"/>
  <c r="AA1802" i="3"/>
  <c r="R1797" i="3"/>
  <c r="G1797" i="3" s="1"/>
  <c r="H1797" i="3" s="1"/>
  <c r="Q1799" i="3"/>
  <c r="P1796" i="3"/>
  <c r="Q1796" i="3" s="1"/>
  <c r="K1807" i="3"/>
  <c r="J1804" i="3"/>
  <c r="AE1803" i="3"/>
  <c r="AD1800" i="3"/>
  <c r="AE1800" i="3" s="1"/>
  <c r="AF1800" i="3" s="1"/>
  <c r="AK1799" i="3"/>
  <c r="AL1797" i="3"/>
  <c r="AJ1796" i="3"/>
  <c r="AK1796" i="3" s="1"/>
  <c r="AL1796" i="3" s="1"/>
  <c r="R1794" i="3"/>
  <c r="G1794" i="3"/>
  <c r="H1794" i="3" s="1"/>
  <c r="AB1802" i="3" l="1"/>
  <c r="AC1802" i="3" s="1"/>
  <c r="O1801" i="3"/>
  <c r="A1801" i="3" s="1"/>
  <c r="B1801" i="3" s="1"/>
  <c r="E1802" i="3"/>
  <c r="F1802" i="3" s="1"/>
  <c r="L1802" i="3"/>
  <c r="AH1802" i="3"/>
  <c r="AI1802" i="3" s="1"/>
  <c r="W1798" i="3"/>
  <c r="X1798" i="3" s="1"/>
  <c r="Z1798" i="3" s="1"/>
  <c r="X1801" i="3"/>
  <c r="Z1801" i="3" s="1"/>
  <c r="I1803" i="3"/>
  <c r="K1804" i="3" s="1"/>
  <c r="L1801" i="3"/>
  <c r="E1801" i="3" s="1"/>
  <c r="F1801" i="3" s="1"/>
  <c r="V1803" i="3"/>
  <c r="AF1803" i="3" s="1"/>
  <c r="Y1801" i="3"/>
  <c r="AC1801" i="3"/>
  <c r="AI1801" i="3"/>
  <c r="U1799" i="3"/>
  <c r="C1799" i="3" s="1"/>
  <c r="D1799" i="3" s="1"/>
  <c r="S1798" i="3"/>
  <c r="T1798" i="3" s="1"/>
  <c r="T1801" i="3"/>
  <c r="M1802" i="3"/>
  <c r="N1802" i="3" s="1"/>
  <c r="O1802" i="3" s="1"/>
  <c r="A1802" i="3" s="1"/>
  <c r="B1802" i="3" s="1"/>
  <c r="N1805" i="3"/>
  <c r="C1796" i="3"/>
  <c r="D1796" i="3" s="1"/>
  <c r="U1796" i="3"/>
  <c r="AG1804" i="3"/>
  <c r="AH1807" i="3"/>
  <c r="Z1799" i="3"/>
  <c r="AK1801" i="3"/>
  <c r="AL1799" i="3"/>
  <c r="AJ1798" i="3"/>
  <c r="AK1798" i="3" s="1"/>
  <c r="AL1798" i="3" s="1"/>
  <c r="AE1805" i="3"/>
  <c r="AD1802" i="3"/>
  <c r="AE1802" i="3" s="1"/>
  <c r="AF1802" i="3" s="1"/>
  <c r="R1799" i="3"/>
  <c r="G1799" i="3" s="1"/>
  <c r="H1799" i="3" s="1"/>
  <c r="P1798" i="3"/>
  <c r="Q1798" i="3" s="1"/>
  <c r="Q1801" i="3"/>
  <c r="J1806" i="3"/>
  <c r="K1809" i="3"/>
  <c r="R1796" i="3"/>
  <c r="G1796" i="3"/>
  <c r="H1796" i="3" s="1"/>
  <c r="AB1807" i="3"/>
  <c r="AA1804" i="3"/>
  <c r="AB1804" i="3" s="1"/>
  <c r="AC1804" i="3" s="1"/>
  <c r="O1803" i="3" l="1"/>
  <c r="A1803" i="3" s="1"/>
  <c r="B1803" i="3" s="1"/>
  <c r="L1804" i="3"/>
  <c r="E1804" i="3"/>
  <c r="F1804" i="3" s="1"/>
  <c r="V1805" i="3"/>
  <c r="Y1803" i="3"/>
  <c r="AI1803" i="3"/>
  <c r="AC1803" i="3"/>
  <c r="N1807" i="3"/>
  <c r="M1804" i="3"/>
  <c r="N1804" i="3" s="1"/>
  <c r="O1804" i="3" s="1"/>
  <c r="A1804" i="3" s="1"/>
  <c r="B1804" i="3" s="1"/>
  <c r="X1803" i="3"/>
  <c r="Z1803" i="3" s="1"/>
  <c r="W1800" i="3"/>
  <c r="X1800" i="3" s="1"/>
  <c r="Z1800" i="3" s="1"/>
  <c r="U1798" i="3"/>
  <c r="C1798" i="3"/>
  <c r="D1798" i="3" s="1"/>
  <c r="I1805" i="3"/>
  <c r="O1805" i="3" s="1"/>
  <c r="A1805" i="3" s="1"/>
  <c r="B1805" i="3" s="1"/>
  <c r="L1803" i="3"/>
  <c r="E1803" i="3" s="1"/>
  <c r="F1803" i="3" s="1"/>
  <c r="AH1804" i="3"/>
  <c r="AI1804" i="3" s="1"/>
  <c r="AH1809" i="3"/>
  <c r="AG1806" i="3"/>
  <c r="T1803" i="3"/>
  <c r="S1800" i="3"/>
  <c r="T1800" i="3" s="1"/>
  <c r="U1801" i="3"/>
  <c r="C1801" i="3" s="1"/>
  <c r="D1801" i="3" s="1"/>
  <c r="J1808" i="3"/>
  <c r="K1811" i="3"/>
  <c r="AK1803" i="3"/>
  <c r="AL1801" i="3"/>
  <c r="AJ1800" i="3"/>
  <c r="AK1800" i="3" s="1"/>
  <c r="AL1800" i="3" s="1"/>
  <c r="AB1809" i="3"/>
  <c r="AA1806" i="3"/>
  <c r="AB1806" i="3" s="1"/>
  <c r="AC1806" i="3" s="1"/>
  <c r="R1798" i="3"/>
  <c r="G1798" i="3"/>
  <c r="H1798" i="3" s="1"/>
  <c r="P1800" i="3"/>
  <c r="Q1800" i="3" s="1"/>
  <c r="Q1803" i="3"/>
  <c r="R1801" i="3"/>
  <c r="G1801" i="3" s="1"/>
  <c r="H1801" i="3" s="1"/>
  <c r="AD1804" i="3"/>
  <c r="AE1804" i="3" s="1"/>
  <c r="AF1804" i="3" s="1"/>
  <c r="AE1807" i="3"/>
  <c r="AG1808" i="3" l="1"/>
  <c r="AH1811" i="3"/>
  <c r="N1809" i="3"/>
  <c r="M1806" i="3"/>
  <c r="N1806" i="3" s="1"/>
  <c r="O1806" i="3" s="1"/>
  <c r="A1806" i="3" s="1"/>
  <c r="B1806" i="3" s="1"/>
  <c r="K1806" i="3"/>
  <c r="U1800" i="3"/>
  <c r="C1800" i="3"/>
  <c r="D1800" i="3" s="1"/>
  <c r="I1807" i="3"/>
  <c r="O1807" i="3" s="1"/>
  <c r="A1807" i="3" s="1"/>
  <c r="B1807" i="3" s="1"/>
  <c r="L1805" i="3"/>
  <c r="E1805" i="3" s="1"/>
  <c r="F1805" i="3" s="1"/>
  <c r="X1805" i="3"/>
  <c r="W1802" i="3"/>
  <c r="X1802" i="3" s="1"/>
  <c r="Z1802" i="3" s="1"/>
  <c r="V1807" i="3"/>
  <c r="AF1807" i="3" s="1"/>
  <c r="Y1805" i="3"/>
  <c r="Z1805" i="3"/>
  <c r="AC1805" i="3"/>
  <c r="AI1805" i="3"/>
  <c r="T1805" i="3"/>
  <c r="U1803" i="3"/>
  <c r="C1803" i="3" s="1"/>
  <c r="D1803" i="3" s="1"/>
  <c r="S1802" i="3"/>
  <c r="T1802" i="3" s="1"/>
  <c r="AF1805" i="3"/>
  <c r="AH1806" i="3"/>
  <c r="AI1806" i="3" s="1"/>
  <c r="AB1811" i="3"/>
  <c r="AA1808" i="3"/>
  <c r="K1813" i="3"/>
  <c r="J1810" i="3"/>
  <c r="AL1803" i="3"/>
  <c r="AJ1802" i="3"/>
  <c r="AK1802" i="3" s="1"/>
  <c r="AL1802" i="3" s="1"/>
  <c r="AK1805" i="3"/>
  <c r="AE1809" i="3"/>
  <c r="AD1806" i="3"/>
  <c r="AE1806" i="3" s="1"/>
  <c r="AF1806" i="3" s="1"/>
  <c r="R1800" i="3"/>
  <c r="G1800" i="3"/>
  <c r="H1800" i="3" s="1"/>
  <c r="R1803" i="3"/>
  <c r="G1803" i="3" s="1"/>
  <c r="H1803" i="3" s="1"/>
  <c r="P1802" i="3"/>
  <c r="Q1802" i="3" s="1"/>
  <c r="Q1805" i="3"/>
  <c r="AB1808" i="3" l="1"/>
  <c r="AC1808" i="3" s="1"/>
  <c r="X1807" i="3"/>
  <c r="W1804" i="3"/>
  <c r="X1804" i="3" s="1"/>
  <c r="Z1804" i="3" s="1"/>
  <c r="AH1808" i="3"/>
  <c r="AI1808" i="3" s="1"/>
  <c r="C1802" i="3"/>
  <c r="D1802" i="3" s="1"/>
  <c r="U1802" i="3"/>
  <c r="AH1813" i="3"/>
  <c r="AG1810" i="3"/>
  <c r="V1809" i="3"/>
  <c r="AF1809" i="3" s="1"/>
  <c r="Y1807" i="3"/>
  <c r="AC1807" i="3"/>
  <c r="AI1807" i="3"/>
  <c r="I1809" i="3"/>
  <c r="L1807" i="3"/>
  <c r="E1807" i="3" s="1"/>
  <c r="F1807" i="3" s="1"/>
  <c r="T1807" i="3"/>
  <c r="S1804" i="3"/>
  <c r="T1804" i="3" s="1"/>
  <c r="U1805" i="3"/>
  <c r="C1805" i="3" s="1"/>
  <c r="D1805" i="3" s="1"/>
  <c r="L1806" i="3"/>
  <c r="E1806" i="3"/>
  <c r="F1806" i="3" s="1"/>
  <c r="M1808" i="3"/>
  <c r="N1808" i="3" s="1"/>
  <c r="O1808" i="3" s="1"/>
  <c r="A1808" i="3" s="1"/>
  <c r="B1808" i="3" s="1"/>
  <c r="N1811" i="3"/>
  <c r="K1808" i="3"/>
  <c r="K1810" i="3"/>
  <c r="L1810" i="3" s="1"/>
  <c r="G1802" i="3"/>
  <c r="H1802" i="3" s="1"/>
  <c r="R1802" i="3"/>
  <c r="AA1810" i="3"/>
  <c r="AB1813" i="3"/>
  <c r="Q1807" i="3"/>
  <c r="P1804" i="3"/>
  <c r="Q1804" i="3" s="1"/>
  <c r="R1805" i="3"/>
  <c r="G1805" i="3" s="1"/>
  <c r="H1805" i="3" s="1"/>
  <c r="AL1805" i="3"/>
  <c r="AJ1804" i="3"/>
  <c r="AK1804" i="3" s="1"/>
  <c r="AL1804" i="3" s="1"/>
  <c r="AK1807" i="3"/>
  <c r="AD1808" i="3"/>
  <c r="AE1808" i="3" s="1"/>
  <c r="AF1808" i="3" s="1"/>
  <c r="AE1811" i="3"/>
  <c r="K1815" i="3"/>
  <c r="J1812" i="3"/>
  <c r="AB1810" i="3" l="1"/>
  <c r="AC1810" i="3" s="1"/>
  <c r="U1804" i="3"/>
  <c r="C1804" i="3"/>
  <c r="D1804" i="3" s="1"/>
  <c r="V1811" i="3"/>
  <c r="AF1811" i="3" s="1"/>
  <c r="Y1809" i="3"/>
  <c r="AI1809" i="3"/>
  <c r="AC1809" i="3"/>
  <c r="X1809" i="3"/>
  <c r="Z1809" i="3" s="1"/>
  <c r="W1806" i="3"/>
  <c r="X1806" i="3" s="1"/>
  <c r="Z1806" i="3" s="1"/>
  <c r="N1813" i="3"/>
  <c r="M1810" i="3"/>
  <c r="N1810" i="3" s="1"/>
  <c r="O1810" i="3" s="1"/>
  <c r="A1810" i="3" s="1"/>
  <c r="B1810" i="3" s="1"/>
  <c r="I1811" i="3"/>
  <c r="K1812" i="3" s="1"/>
  <c r="E1812" i="3" s="1"/>
  <c r="F1812" i="3" s="1"/>
  <c r="L1809" i="3"/>
  <c r="E1809" i="3" s="1"/>
  <c r="F1809" i="3" s="1"/>
  <c r="AG1812" i="3"/>
  <c r="AH1815" i="3"/>
  <c r="E1810" i="3"/>
  <c r="F1810" i="3" s="1"/>
  <c r="O1809" i="3"/>
  <c r="A1809" i="3" s="1"/>
  <c r="B1809" i="3" s="1"/>
  <c r="Z1807" i="3"/>
  <c r="E1808" i="3"/>
  <c r="F1808" i="3" s="1"/>
  <c r="L1808" i="3"/>
  <c r="U1807" i="3"/>
  <c r="C1807" i="3" s="1"/>
  <c r="D1807" i="3" s="1"/>
  <c r="T1809" i="3"/>
  <c r="S1806" i="3"/>
  <c r="T1806" i="3" s="1"/>
  <c r="AH1810" i="3"/>
  <c r="AI1810" i="3" s="1"/>
  <c r="AE1813" i="3"/>
  <c r="AD1810" i="3"/>
  <c r="AE1810" i="3" s="1"/>
  <c r="AF1810" i="3" s="1"/>
  <c r="AB1815" i="3"/>
  <c r="AA1812" i="3"/>
  <c r="J1814" i="3"/>
  <c r="K1817" i="3"/>
  <c r="R1807" i="3"/>
  <c r="G1807" i="3" s="1"/>
  <c r="H1807" i="3" s="1"/>
  <c r="P1806" i="3"/>
  <c r="Q1806" i="3" s="1"/>
  <c r="Q1809" i="3"/>
  <c r="AK1809" i="3"/>
  <c r="AL1807" i="3"/>
  <c r="AJ1806" i="3"/>
  <c r="AK1806" i="3" s="1"/>
  <c r="AL1806" i="3" s="1"/>
  <c r="R1804" i="3"/>
  <c r="G1804" i="3"/>
  <c r="H1804" i="3" s="1"/>
  <c r="AH1812" i="3" l="1"/>
  <c r="AI1812" i="3" s="1"/>
  <c r="AB1812" i="3"/>
  <c r="AC1812" i="3" s="1"/>
  <c r="O1811" i="3"/>
  <c r="A1811" i="3" s="1"/>
  <c r="B1811" i="3" s="1"/>
  <c r="U1806" i="3"/>
  <c r="C1806" i="3"/>
  <c r="D1806" i="3" s="1"/>
  <c r="I1813" i="3"/>
  <c r="K1814" i="3" s="1"/>
  <c r="L1811" i="3"/>
  <c r="E1811" i="3" s="1"/>
  <c r="F1811" i="3" s="1"/>
  <c r="L1812" i="3"/>
  <c r="N1815" i="3"/>
  <c r="M1812" i="3"/>
  <c r="N1812" i="3" s="1"/>
  <c r="O1812" i="3" s="1"/>
  <c r="A1812" i="3" s="1"/>
  <c r="B1812" i="3" s="1"/>
  <c r="V1813" i="3"/>
  <c r="Y1811" i="3"/>
  <c r="AC1811" i="3"/>
  <c r="AI1811" i="3"/>
  <c r="T1811" i="3"/>
  <c r="U1809" i="3"/>
  <c r="C1809" i="3" s="1"/>
  <c r="D1809" i="3" s="1"/>
  <c r="S1808" i="3"/>
  <c r="T1808" i="3" s="1"/>
  <c r="AG1814" i="3"/>
  <c r="AH1817" i="3"/>
  <c r="X1811" i="3"/>
  <c r="W1808" i="3"/>
  <c r="X1808" i="3" s="1"/>
  <c r="Z1808" i="3" s="1"/>
  <c r="K1819" i="3"/>
  <c r="J1816" i="3"/>
  <c r="G1806" i="3"/>
  <c r="H1806" i="3" s="1"/>
  <c r="R1806" i="3"/>
  <c r="AB1817" i="3"/>
  <c r="AA1814" i="3"/>
  <c r="AD1812" i="3"/>
  <c r="AE1812" i="3" s="1"/>
  <c r="AF1812" i="3" s="1"/>
  <c r="AE1815" i="3"/>
  <c r="P1808" i="3"/>
  <c r="Q1808" i="3" s="1"/>
  <c r="Q1811" i="3"/>
  <c r="R1809" i="3"/>
  <c r="G1809" i="3" s="1"/>
  <c r="H1809" i="3" s="1"/>
  <c r="AJ1808" i="3"/>
  <c r="AK1808" i="3" s="1"/>
  <c r="AL1808" i="3" s="1"/>
  <c r="AK1811" i="3"/>
  <c r="AL1809" i="3"/>
  <c r="AH1814" i="3" l="1"/>
  <c r="AI1814" i="3" s="1"/>
  <c r="L1814" i="3"/>
  <c r="E1814" i="3"/>
  <c r="F1814" i="3" s="1"/>
  <c r="W1810" i="3"/>
  <c r="X1810" i="3" s="1"/>
  <c r="Z1810" i="3" s="1"/>
  <c r="X1813" i="3"/>
  <c r="Z1813" i="3" s="1"/>
  <c r="C1808" i="3"/>
  <c r="D1808" i="3" s="1"/>
  <c r="U1808" i="3"/>
  <c r="O1813" i="3"/>
  <c r="A1813" i="3" s="1"/>
  <c r="B1813" i="3" s="1"/>
  <c r="V1815" i="3"/>
  <c r="AF1815" i="3" s="1"/>
  <c r="Y1813" i="3"/>
  <c r="AI1813" i="3"/>
  <c r="AC1813" i="3"/>
  <c r="U1811" i="3"/>
  <c r="C1811" i="3" s="1"/>
  <c r="D1811" i="3" s="1"/>
  <c r="T1813" i="3"/>
  <c r="S1810" i="3"/>
  <c r="T1810" i="3" s="1"/>
  <c r="M1814" i="3"/>
  <c r="N1814" i="3" s="1"/>
  <c r="O1814" i="3" s="1"/>
  <c r="A1814" i="3" s="1"/>
  <c r="B1814" i="3" s="1"/>
  <c r="N1817" i="3"/>
  <c r="I1815" i="3"/>
  <c r="L1813" i="3"/>
  <c r="E1813" i="3" s="1"/>
  <c r="F1813" i="3" s="1"/>
  <c r="AH1819" i="3"/>
  <c r="AG1816" i="3"/>
  <c r="K1816" i="3"/>
  <c r="L1816" i="3" s="1"/>
  <c r="AF1813" i="3"/>
  <c r="AB1814" i="3"/>
  <c r="AC1814" i="3" s="1"/>
  <c r="Z1811" i="3"/>
  <c r="AL1811" i="3"/>
  <c r="AJ1810" i="3"/>
  <c r="AK1810" i="3" s="1"/>
  <c r="AL1810" i="3" s="1"/>
  <c r="AK1813" i="3"/>
  <c r="Q1813" i="3"/>
  <c r="R1811" i="3"/>
  <c r="G1811" i="3" s="1"/>
  <c r="H1811" i="3" s="1"/>
  <c r="P1810" i="3"/>
  <c r="Q1810" i="3" s="1"/>
  <c r="G1808" i="3"/>
  <c r="H1808" i="3" s="1"/>
  <c r="R1808" i="3"/>
  <c r="AE1817" i="3"/>
  <c r="AD1814" i="3"/>
  <c r="AE1814" i="3" s="1"/>
  <c r="AF1814" i="3" s="1"/>
  <c r="AB1819" i="3"/>
  <c r="AA1816" i="3"/>
  <c r="AB1816" i="3" s="1"/>
  <c r="AC1816" i="3" s="1"/>
  <c r="J1818" i="3"/>
  <c r="K1821" i="3"/>
  <c r="E1816" i="3" l="1"/>
  <c r="F1816" i="3" s="1"/>
  <c r="AH1816" i="3"/>
  <c r="AI1816" i="3" s="1"/>
  <c r="N1819" i="3"/>
  <c r="M1816" i="3"/>
  <c r="N1816" i="3" s="1"/>
  <c r="O1816" i="3" s="1"/>
  <c r="A1816" i="3" s="1"/>
  <c r="B1816" i="3" s="1"/>
  <c r="T1815" i="3"/>
  <c r="S1812" i="3"/>
  <c r="T1812" i="3" s="1"/>
  <c r="U1813" i="3"/>
  <c r="C1813" i="3" s="1"/>
  <c r="D1813" i="3" s="1"/>
  <c r="I1817" i="3"/>
  <c r="L1815" i="3"/>
  <c r="E1815" i="3" s="1"/>
  <c r="F1815" i="3" s="1"/>
  <c r="U1810" i="3"/>
  <c r="C1810" i="3"/>
  <c r="D1810" i="3" s="1"/>
  <c r="AG1818" i="3"/>
  <c r="AH1821" i="3"/>
  <c r="V1817" i="3"/>
  <c r="Y1815" i="3"/>
  <c r="AI1815" i="3"/>
  <c r="AC1815" i="3"/>
  <c r="W1812" i="3"/>
  <c r="X1812" i="3" s="1"/>
  <c r="Z1812" i="3" s="1"/>
  <c r="X1815" i="3"/>
  <c r="Z1815" i="3" s="1"/>
  <c r="O1815" i="3"/>
  <c r="A1815" i="3" s="1"/>
  <c r="B1815" i="3" s="1"/>
  <c r="AA1818" i="3"/>
  <c r="AB1821" i="3"/>
  <c r="AJ1812" i="3"/>
  <c r="AK1812" i="3" s="1"/>
  <c r="AL1812" i="3" s="1"/>
  <c r="AL1813" i="3"/>
  <c r="AK1815" i="3"/>
  <c r="AE1819" i="3"/>
  <c r="AD1816" i="3"/>
  <c r="AE1816" i="3" s="1"/>
  <c r="AF1816" i="3" s="1"/>
  <c r="G1810" i="3"/>
  <c r="H1810" i="3" s="1"/>
  <c r="R1810" i="3"/>
  <c r="K1823" i="3"/>
  <c r="J1820" i="3"/>
  <c r="R1813" i="3"/>
  <c r="G1813" i="3" s="1"/>
  <c r="H1813" i="3" s="1"/>
  <c r="Q1815" i="3"/>
  <c r="P1812" i="3"/>
  <c r="Q1812" i="3" s="1"/>
  <c r="I1819" i="3" l="1"/>
  <c r="O1819" i="3" s="1"/>
  <c r="A1819" i="3" s="1"/>
  <c r="B1819" i="3" s="1"/>
  <c r="L1817" i="3"/>
  <c r="E1817" i="3" s="1"/>
  <c r="F1817" i="3" s="1"/>
  <c r="U1812" i="3"/>
  <c r="C1812" i="3"/>
  <c r="D1812" i="3" s="1"/>
  <c r="N1821" i="3"/>
  <c r="M1818" i="3"/>
  <c r="N1818" i="3" s="1"/>
  <c r="O1818" i="3" s="1"/>
  <c r="A1818" i="3" s="1"/>
  <c r="B1818" i="3" s="1"/>
  <c r="AB1818" i="3"/>
  <c r="AC1818" i="3" s="1"/>
  <c r="K1818" i="3"/>
  <c r="V1819" i="3"/>
  <c r="AF1819" i="3" s="1"/>
  <c r="Y1817" i="3"/>
  <c r="AC1817" i="3"/>
  <c r="AI1817" i="3"/>
  <c r="X1817" i="3"/>
  <c r="W1814" i="3"/>
  <c r="X1814" i="3" s="1"/>
  <c r="Z1814" i="3" s="1"/>
  <c r="AH1823" i="3"/>
  <c r="AG1820" i="3"/>
  <c r="S1814" i="3"/>
  <c r="T1814" i="3" s="1"/>
  <c r="T1817" i="3"/>
  <c r="U1815" i="3"/>
  <c r="C1815" i="3" s="1"/>
  <c r="D1815" i="3" s="1"/>
  <c r="AH1818" i="3"/>
  <c r="AI1818" i="3" s="1"/>
  <c r="O1817" i="3"/>
  <c r="A1817" i="3" s="1"/>
  <c r="B1817" i="3" s="1"/>
  <c r="AF1817" i="3"/>
  <c r="R1812" i="3"/>
  <c r="G1812" i="3"/>
  <c r="H1812" i="3" s="1"/>
  <c r="Q1817" i="3"/>
  <c r="P1814" i="3"/>
  <c r="Q1814" i="3" s="1"/>
  <c r="R1815" i="3"/>
  <c r="G1815" i="3" s="1"/>
  <c r="H1815" i="3" s="1"/>
  <c r="AL1815" i="3"/>
  <c r="AK1817" i="3"/>
  <c r="AJ1814" i="3"/>
  <c r="AK1814" i="3" s="1"/>
  <c r="AL1814" i="3" s="1"/>
  <c r="K1825" i="3"/>
  <c r="J1822" i="3"/>
  <c r="AE1821" i="3"/>
  <c r="AD1818" i="3"/>
  <c r="AE1818" i="3" s="1"/>
  <c r="AF1818" i="3" s="1"/>
  <c r="AB1823" i="3"/>
  <c r="AA1820" i="3"/>
  <c r="AB1820" i="3" s="1"/>
  <c r="AC1820" i="3" s="1"/>
  <c r="K1820" i="3" l="1"/>
  <c r="U1817" i="3"/>
  <c r="C1817" i="3" s="1"/>
  <c r="D1817" i="3" s="1"/>
  <c r="T1819" i="3"/>
  <c r="S1816" i="3"/>
  <c r="T1816" i="3" s="1"/>
  <c r="E1818" i="3"/>
  <c r="F1818" i="3" s="1"/>
  <c r="L1818" i="3"/>
  <c r="I1821" i="3"/>
  <c r="L1819" i="3"/>
  <c r="E1819" i="3" s="1"/>
  <c r="F1819" i="3" s="1"/>
  <c r="AG1822" i="3"/>
  <c r="AH1825" i="3"/>
  <c r="Y1819" i="3"/>
  <c r="V1821" i="3"/>
  <c r="AF1821" i="3" s="1"/>
  <c r="AC1819" i="3"/>
  <c r="AI1819" i="3"/>
  <c r="N1823" i="3"/>
  <c r="M1820" i="3"/>
  <c r="N1820" i="3" s="1"/>
  <c r="O1820" i="3" s="1"/>
  <c r="A1820" i="3" s="1"/>
  <c r="B1820" i="3" s="1"/>
  <c r="X1819" i="3"/>
  <c r="Z1819" i="3" s="1"/>
  <c r="W1816" i="3"/>
  <c r="X1816" i="3" s="1"/>
  <c r="Z1816" i="3" s="1"/>
  <c r="U1814" i="3"/>
  <c r="C1814" i="3"/>
  <c r="D1814" i="3" s="1"/>
  <c r="AH1820" i="3"/>
  <c r="AI1820" i="3" s="1"/>
  <c r="Z1817" i="3"/>
  <c r="R1817" i="3"/>
  <c r="G1817" i="3" s="1"/>
  <c r="H1817" i="3" s="1"/>
  <c r="P1816" i="3"/>
  <c r="Q1816" i="3" s="1"/>
  <c r="Q1819" i="3"/>
  <c r="AA1822" i="3"/>
  <c r="AB1825" i="3"/>
  <c r="AK1819" i="3"/>
  <c r="AL1817" i="3"/>
  <c r="AJ1816" i="3"/>
  <c r="AK1816" i="3" s="1"/>
  <c r="AL1816" i="3" s="1"/>
  <c r="R1814" i="3"/>
  <c r="G1814" i="3"/>
  <c r="H1814" i="3" s="1"/>
  <c r="K1827" i="3"/>
  <c r="J1824" i="3"/>
  <c r="AD1820" i="3"/>
  <c r="AE1820" i="3" s="1"/>
  <c r="AF1820" i="3" s="1"/>
  <c r="AE1823" i="3"/>
  <c r="AB1822" i="3" l="1"/>
  <c r="AC1822" i="3" s="1"/>
  <c r="E1820" i="3"/>
  <c r="F1820" i="3" s="1"/>
  <c r="L1820" i="3"/>
  <c r="N1825" i="3"/>
  <c r="M1822" i="3"/>
  <c r="N1822" i="3" s="1"/>
  <c r="O1822" i="3" s="1"/>
  <c r="A1822" i="3" s="1"/>
  <c r="B1822" i="3" s="1"/>
  <c r="AG1824" i="3"/>
  <c r="AH1827" i="3"/>
  <c r="I1823" i="3"/>
  <c r="K1824" i="3" s="1"/>
  <c r="L1821" i="3"/>
  <c r="E1821" i="3" s="1"/>
  <c r="F1821" i="3" s="1"/>
  <c r="T1821" i="3"/>
  <c r="U1819" i="3"/>
  <c r="C1819" i="3" s="1"/>
  <c r="D1819" i="3" s="1"/>
  <c r="S1818" i="3"/>
  <c r="T1818" i="3" s="1"/>
  <c r="W1818" i="3"/>
  <c r="X1818" i="3" s="1"/>
  <c r="Z1818" i="3" s="1"/>
  <c r="X1821" i="3"/>
  <c r="Z1821" i="3" s="1"/>
  <c r="U1816" i="3"/>
  <c r="C1816" i="3"/>
  <c r="D1816" i="3" s="1"/>
  <c r="K1822" i="3"/>
  <c r="V1823" i="3"/>
  <c r="AF1823" i="3" s="1"/>
  <c r="Y1821" i="3"/>
  <c r="AC1821" i="3"/>
  <c r="AI1821" i="3"/>
  <c r="O1821" i="3"/>
  <c r="A1821" i="3" s="1"/>
  <c r="B1821" i="3" s="1"/>
  <c r="AH1822" i="3"/>
  <c r="AI1822" i="3" s="1"/>
  <c r="K1829" i="3"/>
  <c r="J1826" i="3"/>
  <c r="R1819" i="3"/>
  <c r="G1819" i="3" s="1"/>
  <c r="H1819" i="3" s="1"/>
  <c r="Q1821" i="3"/>
  <c r="P1818" i="3"/>
  <c r="Q1818" i="3" s="1"/>
  <c r="AA1824" i="3"/>
  <c r="AB1827" i="3"/>
  <c r="AD1822" i="3"/>
  <c r="AE1822" i="3" s="1"/>
  <c r="AF1822" i="3" s="1"/>
  <c r="AE1825" i="3"/>
  <c r="AJ1818" i="3"/>
  <c r="AK1818" i="3" s="1"/>
  <c r="AL1818" i="3" s="1"/>
  <c r="AL1819" i="3"/>
  <c r="AK1821" i="3"/>
  <c r="G1816" i="3"/>
  <c r="H1816" i="3" s="1"/>
  <c r="R1816" i="3"/>
  <c r="AB1824" i="3" l="1"/>
  <c r="AC1824" i="3" s="1"/>
  <c r="L1824" i="3"/>
  <c r="E1824" i="3"/>
  <c r="F1824" i="3" s="1"/>
  <c r="AG1826" i="3"/>
  <c r="AH1829" i="3"/>
  <c r="I1825" i="3"/>
  <c r="K1826" i="3" s="1"/>
  <c r="L1823" i="3"/>
  <c r="E1823" i="3" s="1"/>
  <c r="F1823" i="3" s="1"/>
  <c r="Y1823" i="3"/>
  <c r="V1825" i="3"/>
  <c r="AF1825" i="3" s="1"/>
  <c r="AC1823" i="3"/>
  <c r="AI1823" i="3"/>
  <c r="X1823" i="3"/>
  <c r="Z1823" i="3" s="1"/>
  <c r="W1820" i="3"/>
  <c r="X1820" i="3" s="1"/>
  <c r="Z1820" i="3" s="1"/>
  <c r="U1821" i="3"/>
  <c r="C1821" i="3" s="1"/>
  <c r="D1821" i="3" s="1"/>
  <c r="S1820" i="3"/>
  <c r="T1820" i="3" s="1"/>
  <c r="T1823" i="3"/>
  <c r="N1827" i="3"/>
  <c r="M1824" i="3"/>
  <c r="N1824" i="3" s="1"/>
  <c r="O1824" i="3" s="1"/>
  <c r="A1824" i="3" s="1"/>
  <c r="B1824" i="3" s="1"/>
  <c r="AH1824" i="3"/>
  <c r="AI1824" i="3" s="1"/>
  <c r="U1818" i="3"/>
  <c r="C1818" i="3"/>
  <c r="D1818" i="3" s="1"/>
  <c r="L1822" i="3"/>
  <c r="E1822" i="3"/>
  <c r="F1822" i="3" s="1"/>
  <c r="O1823" i="3"/>
  <c r="A1823" i="3" s="1"/>
  <c r="B1823" i="3" s="1"/>
  <c r="AE1827" i="3"/>
  <c r="AD1824" i="3"/>
  <c r="AE1824" i="3" s="1"/>
  <c r="AF1824" i="3" s="1"/>
  <c r="AL1821" i="3"/>
  <c r="AJ1820" i="3"/>
  <c r="AK1820" i="3" s="1"/>
  <c r="AL1820" i="3" s="1"/>
  <c r="AK1823" i="3"/>
  <c r="AB1829" i="3"/>
  <c r="AA1826" i="3"/>
  <c r="Q1823" i="3"/>
  <c r="P1820" i="3"/>
  <c r="Q1820" i="3" s="1"/>
  <c r="R1821" i="3"/>
  <c r="G1821" i="3" s="1"/>
  <c r="H1821" i="3" s="1"/>
  <c r="J1828" i="3"/>
  <c r="K1831" i="3"/>
  <c r="G1818" i="3"/>
  <c r="H1818" i="3" s="1"/>
  <c r="R1818" i="3"/>
  <c r="O1825" i="3" l="1"/>
  <c r="A1825" i="3" s="1"/>
  <c r="B1825" i="3" s="1"/>
  <c r="E1826" i="3"/>
  <c r="F1826" i="3" s="1"/>
  <c r="L1826" i="3"/>
  <c r="AH1826" i="3"/>
  <c r="AI1826" i="3" s="1"/>
  <c r="AB1826" i="3"/>
  <c r="AC1826" i="3" s="1"/>
  <c r="C1820" i="3"/>
  <c r="D1820" i="3" s="1"/>
  <c r="U1820" i="3"/>
  <c r="AH1831" i="3"/>
  <c r="AG1828" i="3"/>
  <c r="S1822" i="3"/>
  <c r="T1822" i="3" s="1"/>
  <c r="U1823" i="3"/>
  <c r="C1823" i="3" s="1"/>
  <c r="D1823" i="3" s="1"/>
  <c r="T1825" i="3"/>
  <c r="X1825" i="3"/>
  <c r="Z1825" i="3" s="1"/>
  <c r="W1822" i="3"/>
  <c r="X1822" i="3" s="1"/>
  <c r="Z1822" i="3" s="1"/>
  <c r="Y1825" i="3"/>
  <c r="V1827" i="3"/>
  <c r="AI1825" i="3"/>
  <c r="AC1825" i="3"/>
  <c r="N1829" i="3"/>
  <c r="M1826" i="3"/>
  <c r="N1826" i="3" s="1"/>
  <c r="O1826" i="3" s="1"/>
  <c r="A1826" i="3" s="1"/>
  <c r="B1826" i="3" s="1"/>
  <c r="I1827" i="3"/>
  <c r="K1828" i="3" s="1"/>
  <c r="L1825" i="3"/>
  <c r="E1825" i="3" s="1"/>
  <c r="F1825" i="3" s="1"/>
  <c r="AE1829" i="3"/>
  <c r="AF1827" i="3"/>
  <c r="AD1826" i="3"/>
  <c r="AE1826" i="3" s="1"/>
  <c r="AF1826" i="3" s="1"/>
  <c r="AK1825" i="3"/>
  <c r="AL1823" i="3"/>
  <c r="AJ1822" i="3"/>
  <c r="AK1822" i="3" s="1"/>
  <c r="AL1822" i="3" s="1"/>
  <c r="R1820" i="3"/>
  <c r="G1820" i="3"/>
  <c r="H1820" i="3" s="1"/>
  <c r="J1830" i="3"/>
  <c r="K1833" i="3"/>
  <c r="R1823" i="3"/>
  <c r="G1823" i="3" s="1"/>
  <c r="H1823" i="3" s="1"/>
  <c r="P1822" i="3"/>
  <c r="Q1822" i="3" s="1"/>
  <c r="Q1825" i="3"/>
  <c r="AA1828" i="3"/>
  <c r="AB1831" i="3"/>
  <c r="AB1828" i="3" l="1"/>
  <c r="AC1828" i="3" s="1"/>
  <c r="L1828" i="3"/>
  <c r="E1828" i="3"/>
  <c r="F1828" i="3" s="1"/>
  <c r="M1828" i="3"/>
  <c r="N1828" i="3" s="1"/>
  <c r="O1828" i="3" s="1"/>
  <c r="A1828" i="3" s="1"/>
  <c r="B1828" i="3" s="1"/>
  <c r="N1831" i="3"/>
  <c r="W1824" i="3"/>
  <c r="X1824" i="3" s="1"/>
  <c r="Z1824" i="3" s="1"/>
  <c r="X1827" i="3"/>
  <c r="Z1827" i="3" s="1"/>
  <c r="U1822" i="3"/>
  <c r="C1822" i="3"/>
  <c r="D1822" i="3" s="1"/>
  <c r="I1829" i="3"/>
  <c r="L1827" i="3"/>
  <c r="E1827" i="3" s="1"/>
  <c r="F1827" i="3" s="1"/>
  <c r="AH1833" i="3"/>
  <c r="AG1830" i="3"/>
  <c r="V1829" i="3"/>
  <c r="Y1827" i="3"/>
  <c r="AI1827" i="3"/>
  <c r="AC1827" i="3"/>
  <c r="S1824" i="3"/>
  <c r="T1824" i="3" s="1"/>
  <c r="T1827" i="3"/>
  <c r="U1825" i="3"/>
  <c r="C1825" i="3" s="1"/>
  <c r="D1825" i="3" s="1"/>
  <c r="O1827" i="3"/>
  <c r="A1827" i="3" s="1"/>
  <c r="B1827" i="3" s="1"/>
  <c r="AH1828" i="3"/>
  <c r="AI1828" i="3" s="1"/>
  <c r="R1822" i="3"/>
  <c r="G1822" i="3"/>
  <c r="H1822" i="3" s="1"/>
  <c r="P1824" i="3"/>
  <c r="Q1824" i="3" s="1"/>
  <c r="R1825" i="3"/>
  <c r="G1825" i="3" s="1"/>
  <c r="H1825" i="3" s="1"/>
  <c r="Q1827" i="3"/>
  <c r="K1835" i="3"/>
  <c r="J1832" i="3"/>
  <c r="AJ1824" i="3"/>
  <c r="AK1824" i="3" s="1"/>
  <c r="AL1824" i="3" s="1"/>
  <c r="AL1825" i="3"/>
  <c r="AK1827" i="3"/>
  <c r="AE1831" i="3"/>
  <c r="AD1828" i="3"/>
  <c r="AE1828" i="3" s="1"/>
  <c r="AF1828" i="3" s="1"/>
  <c r="AB1833" i="3"/>
  <c r="AA1830" i="3"/>
  <c r="AH1830" i="3" l="1"/>
  <c r="AI1830" i="3" s="1"/>
  <c r="I1831" i="3"/>
  <c r="K1832" i="3" s="1"/>
  <c r="L1829" i="3"/>
  <c r="E1829" i="3" s="1"/>
  <c r="F1829" i="3" s="1"/>
  <c r="U1827" i="3"/>
  <c r="C1827" i="3" s="1"/>
  <c r="D1827" i="3" s="1"/>
  <c r="S1826" i="3"/>
  <c r="T1826" i="3" s="1"/>
  <c r="T1829" i="3"/>
  <c r="AB1830" i="3"/>
  <c r="AC1830" i="3" s="1"/>
  <c r="O1829" i="3"/>
  <c r="A1829" i="3" s="1"/>
  <c r="B1829" i="3" s="1"/>
  <c r="V1831" i="3"/>
  <c r="AF1831" i="3" s="1"/>
  <c r="Y1829" i="3"/>
  <c r="AC1829" i="3"/>
  <c r="AI1829" i="3"/>
  <c r="X1829" i="3"/>
  <c r="Z1829" i="3" s="1"/>
  <c r="W1826" i="3"/>
  <c r="X1826" i="3" s="1"/>
  <c r="Z1826" i="3" s="1"/>
  <c r="C1824" i="3"/>
  <c r="D1824" i="3" s="1"/>
  <c r="U1824" i="3"/>
  <c r="AG1832" i="3"/>
  <c r="AH1832" i="3" s="1"/>
  <c r="AI1832" i="3" s="1"/>
  <c r="AH1835" i="3"/>
  <c r="N1833" i="3"/>
  <c r="M1830" i="3"/>
  <c r="N1830" i="3" s="1"/>
  <c r="O1830" i="3" s="1"/>
  <c r="A1830" i="3" s="1"/>
  <c r="B1830" i="3" s="1"/>
  <c r="K1830" i="3"/>
  <c r="AF1829" i="3"/>
  <c r="K1837" i="3"/>
  <c r="J1834" i="3"/>
  <c r="AD1830" i="3"/>
  <c r="AE1830" i="3" s="1"/>
  <c r="AF1830" i="3" s="1"/>
  <c r="AE1833" i="3"/>
  <c r="R1824" i="3"/>
  <c r="G1824" i="3"/>
  <c r="H1824" i="3" s="1"/>
  <c r="AJ1826" i="3"/>
  <c r="AK1826" i="3" s="1"/>
  <c r="AL1826" i="3" s="1"/>
  <c r="AK1829" i="3"/>
  <c r="AL1827" i="3"/>
  <c r="AA1832" i="3"/>
  <c r="AB1835" i="3"/>
  <c r="Q1829" i="3"/>
  <c r="P1826" i="3"/>
  <c r="Q1826" i="3" s="1"/>
  <c r="R1827" i="3"/>
  <c r="G1827" i="3" s="1"/>
  <c r="H1827" i="3" s="1"/>
  <c r="E1832" i="3" l="1"/>
  <c r="F1832" i="3" s="1"/>
  <c r="L1832" i="3"/>
  <c r="O1831" i="3"/>
  <c r="A1831" i="3" s="1"/>
  <c r="B1831" i="3" s="1"/>
  <c r="AB1832" i="3"/>
  <c r="AC1832" i="3" s="1"/>
  <c r="AG1834" i="3"/>
  <c r="AH1837" i="3"/>
  <c r="X1831" i="3"/>
  <c r="Z1831" i="3" s="1"/>
  <c r="W1828" i="3"/>
  <c r="X1828" i="3" s="1"/>
  <c r="Z1828" i="3" s="1"/>
  <c r="S1828" i="3"/>
  <c r="T1828" i="3" s="1"/>
  <c r="T1831" i="3"/>
  <c r="U1829" i="3"/>
  <c r="C1829" i="3" s="1"/>
  <c r="D1829" i="3" s="1"/>
  <c r="I1833" i="3"/>
  <c r="K1834" i="3" s="1"/>
  <c r="E1834" i="3" s="1"/>
  <c r="F1834" i="3" s="1"/>
  <c r="L1831" i="3"/>
  <c r="E1831" i="3" s="1"/>
  <c r="F1831" i="3" s="1"/>
  <c r="L1830" i="3"/>
  <c r="E1830" i="3"/>
  <c r="F1830" i="3" s="1"/>
  <c r="M1832" i="3"/>
  <c r="N1832" i="3" s="1"/>
  <c r="O1832" i="3" s="1"/>
  <c r="A1832" i="3" s="1"/>
  <c r="B1832" i="3" s="1"/>
  <c r="N1835" i="3"/>
  <c r="V1833" i="3"/>
  <c r="Y1831" i="3"/>
  <c r="AC1831" i="3"/>
  <c r="AI1831" i="3"/>
  <c r="U1826" i="3"/>
  <c r="C1826" i="3"/>
  <c r="D1826" i="3" s="1"/>
  <c r="R1826" i="3"/>
  <c r="G1826" i="3"/>
  <c r="H1826" i="3" s="1"/>
  <c r="AB1837" i="3"/>
  <c r="AA1834" i="3"/>
  <c r="AB1834" i="3" s="1"/>
  <c r="AC1834" i="3" s="1"/>
  <c r="R1829" i="3"/>
  <c r="G1829" i="3" s="1"/>
  <c r="H1829" i="3" s="1"/>
  <c r="Q1831" i="3"/>
  <c r="P1828" i="3"/>
  <c r="Q1828" i="3" s="1"/>
  <c r="AL1829" i="3"/>
  <c r="AJ1828" i="3"/>
  <c r="AK1828" i="3" s="1"/>
  <c r="AL1828" i="3" s="1"/>
  <c r="AK1831" i="3"/>
  <c r="AF1833" i="3"/>
  <c r="AE1835" i="3"/>
  <c r="AD1832" i="3"/>
  <c r="AE1832" i="3" s="1"/>
  <c r="AF1832" i="3" s="1"/>
  <c r="J1836" i="3"/>
  <c r="K1839" i="3"/>
  <c r="L1834" i="3" l="1"/>
  <c r="U1828" i="3"/>
  <c r="C1828" i="3"/>
  <c r="D1828" i="3" s="1"/>
  <c r="Y1833" i="3"/>
  <c r="V1835" i="3"/>
  <c r="AI1833" i="3"/>
  <c r="AC1833" i="3"/>
  <c r="I1835" i="3"/>
  <c r="K1836" i="3" s="1"/>
  <c r="L1833" i="3"/>
  <c r="E1833" i="3" s="1"/>
  <c r="F1833" i="3" s="1"/>
  <c r="AH1834" i="3"/>
  <c r="AI1834" i="3" s="1"/>
  <c r="AG1836" i="3"/>
  <c r="AH1839" i="3"/>
  <c r="N1837" i="3"/>
  <c r="M1834" i="3"/>
  <c r="N1834" i="3" s="1"/>
  <c r="O1834" i="3" s="1"/>
  <c r="A1834" i="3" s="1"/>
  <c r="B1834" i="3" s="1"/>
  <c r="T1833" i="3"/>
  <c r="U1831" i="3"/>
  <c r="C1831" i="3" s="1"/>
  <c r="D1831" i="3" s="1"/>
  <c r="S1830" i="3"/>
  <c r="T1830" i="3" s="1"/>
  <c r="W1830" i="3"/>
  <c r="X1830" i="3" s="1"/>
  <c r="Z1830" i="3" s="1"/>
  <c r="X1833" i="3"/>
  <c r="O1833" i="3"/>
  <c r="A1833" i="3" s="1"/>
  <c r="B1833" i="3" s="1"/>
  <c r="AL1831" i="3"/>
  <c r="AJ1830" i="3"/>
  <c r="AK1830" i="3" s="1"/>
  <c r="AL1830" i="3" s="1"/>
  <c r="AK1833" i="3"/>
  <c r="R1831" i="3"/>
  <c r="G1831" i="3" s="1"/>
  <c r="H1831" i="3" s="1"/>
  <c r="Q1833" i="3"/>
  <c r="P1830" i="3"/>
  <c r="Q1830" i="3" s="1"/>
  <c r="AB1839" i="3"/>
  <c r="AA1836" i="3"/>
  <c r="AB1836" i="3" s="1"/>
  <c r="AC1836" i="3" s="1"/>
  <c r="K1841" i="3"/>
  <c r="J1838" i="3"/>
  <c r="R1828" i="3"/>
  <c r="G1828" i="3"/>
  <c r="H1828" i="3" s="1"/>
  <c r="AF1835" i="3"/>
  <c r="AE1837" i="3"/>
  <c r="AD1834" i="3"/>
  <c r="AE1834" i="3" s="1"/>
  <c r="AF1834" i="3" s="1"/>
  <c r="O1835" i="3" l="1"/>
  <c r="A1835" i="3" s="1"/>
  <c r="B1835" i="3" s="1"/>
  <c r="E1836" i="3"/>
  <c r="F1836" i="3" s="1"/>
  <c r="L1836" i="3"/>
  <c r="AH1836" i="3"/>
  <c r="AI1836" i="3" s="1"/>
  <c r="W1832" i="3"/>
  <c r="X1832" i="3" s="1"/>
  <c r="Z1832" i="3" s="1"/>
  <c r="X1835" i="3"/>
  <c r="Z1835" i="3" s="1"/>
  <c r="T1835" i="3"/>
  <c r="U1833" i="3"/>
  <c r="C1833" i="3" s="1"/>
  <c r="D1833" i="3" s="1"/>
  <c r="S1832" i="3"/>
  <c r="T1832" i="3" s="1"/>
  <c r="AG1838" i="3"/>
  <c r="AH1841" i="3"/>
  <c r="N1839" i="3"/>
  <c r="M1836" i="3"/>
  <c r="N1836" i="3" s="1"/>
  <c r="O1836" i="3" s="1"/>
  <c r="A1836" i="3" s="1"/>
  <c r="B1836" i="3" s="1"/>
  <c r="Z1833" i="3"/>
  <c r="U1830" i="3"/>
  <c r="C1830" i="3"/>
  <c r="D1830" i="3" s="1"/>
  <c r="I1837" i="3"/>
  <c r="O1837" i="3" s="1"/>
  <c r="A1837" i="3" s="1"/>
  <c r="B1837" i="3" s="1"/>
  <c r="L1835" i="3"/>
  <c r="E1835" i="3" s="1"/>
  <c r="F1835" i="3" s="1"/>
  <c r="V1837" i="3"/>
  <c r="AF1837" i="3" s="1"/>
  <c r="Y1835" i="3"/>
  <c r="AC1835" i="3"/>
  <c r="AI1835" i="3"/>
  <c r="AB1841" i="3"/>
  <c r="AA1838" i="3"/>
  <c r="AK1835" i="3"/>
  <c r="AL1833" i="3"/>
  <c r="AJ1832" i="3"/>
  <c r="AK1832" i="3" s="1"/>
  <c r="AL1832" i="3" s="1"/>
  <c r="J1840" i="3"/>
  <c r="K1843" i="3"/>
  <c r="R1833" i="3"/>
  <c r="G1833" i="3" s="1"/>
  <c r="H1833" i="3" s="1"/>
  <c r="Q1835" i="3"/>
  <c r="P1832" i="3"/>
  <c r="Q1832" i="3" s="1"/>
  <c r="AE1839" i="3"/>
  <c r="AD1836" i="3"/>
  <c r="AE1836" i="3" s="1"/>
  <c r="AF1836" i="3" s="1"/>
  <c r="R1830" i="3"/>
  <c r="G1830" i="3"/>
  <c r="H1830" i="3" s="1"/>
  <c r="M1838" i="3" l="1"/>
  <c r="N1838" i="3" s="1"/>
  <c r="O1838" i="3" s="1"/>
  <c r="A1838" i="3" s="1"/>
  <c r="B1838" i="3" s="1"/>
  <c r="N1841" i="3"/>
  <c r="C1832" i="3"/>
  <c r="D1832" i="3" s="1"/>
  <c r="U1832" i="3"/>
  <c r="Y1837" i="3"/>
  <c r="V1839" i="3"/>
  <c r="AF1839" i="3" s="1"/>
  <c r="AC1837" i="3"/>
  <c r="AI1837" i="3"/>
  <c r="X1837" i="3"/>
  <c r="Z1837" i="3" s="1"/>
  <c r="W1834" i="3"/>
  <c r="X1834" i="3" s="1"/>
  <c r="Z1834" i="3" s="1"/>
  <c r="AG1840" i="3"/>
  <c r="AH1843" i="3"/>
  <c r="U1835" i="3"/>
  <c r="C1835" i="3" s="1"/>
  <c r="D1835" i="3" s="1"/>
  <c r="S1834" i="3"/>
  <c r="T1834" i="3" s="1"/>
  <c r="T1837" i="3"/>
  <c r="AB1838" i="3"/>
  <c r="AC1838" i="3" s="1"/>
  <c r="I1839" i="3"/>
  <c r="K1840" i="3" s="1"/>
  <c r="L1837" i="3"/>
  <c r="E1837" i="3" s="1"/>
  <c r="F1837" i="3" s="1"/>
  <c r="AH1838" i="3"/>
  <c r="AI1838" i="3" s="1"/>
  <c r="K1838" i="3"/>
  <c r="K1845" i="3"/>
  <c r="J1842" i="3"/>
  <c r="AA1840" i="3"/>
  <c r="AB1843" i="3"/>
  <c r="AD1838" i="3"/>
  <c r="AE1838" i="3" s="1"/>
  <c r="AF1838" i="3" s="1"/>
  <c r="AE1841" i="3"/>
  <c r="R1832" i="3"/>
  <c r="G1832" i="3"/>
  <c r="H1832" i="3" s="1"/>
  <c r="Q1837" i="3"/>
  <c r="P1834" i="3"/>
  <c r="Q1834" i="3" s="1"/>
  <c r="R1835" i="3"/>
  <c r="G1835" i="3" s="1"/>
  <c r="H1835" i="3" s="1"/>
  <c r="AJ1834" i="3"/>
  <c r="AK1834" i="3" s="1"/>
  <c r="AL1834" i="3" s="1"/>
  <c r="AL1835" i="3"/>
  <c r="AK1837" i="3"/>
  <c r="L1840" i="3" l="1"/>
  <c r="E1840" i="3"/>
  <c r="F1840" i="3" s="1"/>
  <c r="AB1840" i="3"/>
  <c r="AC1840" i="3" s="1"/>
  <c r="I1841" i="3"/>
  <c r="K1842" i="3" s="1"/>
  <c r="L1839" i="3"/>
  <c r="E1839" i="3" s="1"/>
  <c r="F1839" i="3" s="1"/>
  <c r="C1834" i="3"/>
  <c r="D1834" i="3" s="1"/>
  <c r="U1834" i="3"/>
  <c r="AH1840" i="3"/>
  <c r="AI1840" i="3" s="1"/>
  <c r="O1839" i="3"/>
  <c r="A1839" i="3" s="1"/>
  <c r="B1839" i="3" s="1"/>
  <c r="U1837" i="3"/>
  <c r="C1837" i="3" s="1"/>
  <c r="D1837" i="3" s="1"/>
  <c r="S1836" i="3"/>
  <c r="T1836" i="3" s="1"/>
  <c r="T1839" i="3"/>
  <c r="AG1842" i="3"/>
  <c r="AH1845" i="3"/>
  <c r="X1839" i="3"/>
  <c r="W1836" i="3"/>
  <c r="X1836" i="3" s="1"/>
  <c r="Z1836" i="3" s="1"/>
  <c r="V1841" i="3"/>
  <c r="Y1839" i="3"/>
  <c r="AI1839" i="3"/>
  <c r="AC1839" i="3"/>
  <c r="M1840" i="3"/>
  <c r="N1840" i="3" s="1"/>
  <c r="O1840" i="3" s="1"/>
  <c r="A1840" i="3" s="1"/>
  <c r="B1840" i="3" s="1"/>
  <c r="N1843" i="3"/>
  <c r="E1838" i="3"/>
  <c r="F1838" i="3" s="1"/>
  <c r="L1838" i="3"/>
  <c r="R1837" i="3"/>
  <c r="G1837" i="3" s="1"/>
  <c r="H1837" i="3" s="1"/>
  <c r="P1836" i="3"/>
  <c r="Q1836" i="3" s="1"/>
  <c r="Q1839" i="3"/>
  <c r="R1834" i="3"/>
  <c r="G1834" i="3"/>
  <c r="H1834" i="3" s="1"/>
  <c r="AF1841" i="3"/>
  <c r="AE1843" i="3"/>
  <c r="AD1840" i="3"/>
  <c r="AE1840" i="3" s="1"/>
  <c r="AF1840" i="3" s="1"/>
  <c r="AA1842" i="3"/>
  <c r="AB1842" i="3" s="1"/>
  <c r="AC1842" i="3" s="1"/>
  <c r="AB1845" i="3"/>
  <c r="K1847" i="3"/>
  <c r="J1844" i="3"/>
  <c r="AL1837" i="3"/>
  <c r="AJ1836" i="3"/>
  <c r="AK1836" i="3" s="1"/>
  <c r="AL1836" i="3" s="1"/>
  <c r="AK1839" i="3"/>
  <c r="L1842" i="3" l="1"/>
  <c r="E1842" i="3"/>
  <c r="F1842" i="3" s="1"/>
  <c r="AH1842" i="3"/>
  <c r="AI1842" i="3" s="1"/>
  <c r="X1841" i="3"/>
  <c r="Z1841" i="3" s="1"/>
  <c r="W1838" i="3"/>
  <c r="X1838" i="3" s="1"/>
  <c r="Z1838" i="3" s="1"/>
  <c r="U1839" i="3"/>
  <c r="C1839" i="3" s="1"/>
  <c r="D1839" i="3" s="1"/>
  <c r="T1841" i="3"/>
  <c r="S1838" i="3"/>
  <c r="T1838" i="3" s="1"/>
  <c r="I1843" i="3"/>
  <c r="K1844" i="3" s="1"/>
  <c r="E1844" i="3" s="1"/>
  <c r="F1844" i="3" s="1"/>
  <c r="L1841" i="3"/>
  <c r="E1841" i="3" s="1"/>
  <c r="F1841" i="3" s="1"/>
  <c r="V1843" i="3"/>
  <c r="Y1841" i="3"/>
  <c r="AC1841" i="3"/>
  <c r="AI1841" i="3"/>
  <c r="AG1844" i="3"/>
  <c r="AH1844" i="3" s="1"/>
  <c r="AI1844" i="3" s="1"/>
  <c r="AH1847" i="3"/>
  <c r="Z1839" i="3"/>
  <c r="M1842" i="3"/>
  <c r="N1842" i="3" s="1"/>
  <c r="O1842" i="3" s="1"/>
  <c r="A1842" i="3" s="1"/>
  <c r="B1842" i="3" s="1"/>
  <c r="N1845" i="3"/>
  <c r="U1836" i="3"/>
  <c r="C1836" i="3"/>
  <c r="D1836" i="3" s="1"/>
  <c r="O1841" i="3"/>
  <c r="A1841" i="3" s="1"/>
  <c r="B1841" i="3" s="1"/>
  <c r="AJ1838" i="3"/>
  <c r="AK1838" i="3" s="1"/>
  <c r="AL1838" i="3" s="1"/>
  <c r="AK1841" i="3"/>
  <c r="AL1839" i="3"/>
  <c r="AE1845" i="3"/>
  <c r="AD1842" i="3"/>
  <c r="AE1842" i="3" s="1"/>
  <c r="AF1842" i="3" s="1"/>
  <c r="AF1843" i="3"/>
  <c r="P1838" i="3"/>
  <c r="Q1838" i="3" s="1"/>
  <c r="R1839" i="3"/>
  <c r="G1839" i="3" s="1"/>
  <c r="H1839" i="3" s="1"/>
  <c r="Q1841" i="3"/>
  <c r="J1846" i="3"/>
  <c r="K1849" i="3"/>
  <c r="AA1844" i="3"/>
  <c r="AB1847" i="3"/>
  <c r="G1836" i="3"/>
  <c r="H1836" i="3" s="1"/>
  <c r="R1836" i="3"/>
  <c r="AB1844" i="3" l="1"/>
  <c r="AC1844" i="3" s="1"/>
  <c r="N1847" i="3"/>
  <c r="M1844" i="3"/>
  <c r="N1844" i="3" s="1"/>
  <c r="O1844" i="3" s="1"/>
  <c r="A1844" i="3" s="1"/>
  <c r="B1844" i="3" s="1"/>
  <c r="C1838" i="3"/>
  <c r="D1838" i="3" s="1"/>
  <c r="U1838" i="3"/>
  <c r="W1840" i="3"/>
  <c r="X1840" i="3" s="1"/>
  <c r="Z1840" i="3" s="1"/>
  <c r="X1843" i="3"/>
  <c r="Z1843" i="3" s="1"/>
  <c r="L1844" i="3"/>
  <c r="I1845" i="3"/>
  <c r="K1846" i="3" s="1"/>
  <c r="L1843" i="3"/>
  <c r="E1843" i="3" s="1"/>
  <c r="F1843" i="3" s="1"/>
  <c r="AG1846" i="3"/>
  <c r="AH1849" i="3"/>
  <c r="V1845" i="3"/>
  <c r="AF1845" i="3" s="1"/>
  <c r="Y1843" i="3"/>
  <c r="AI1843" i="3"/>
  <c r="AC1843" i="3"/>
  <c r="S1840" i="3"/>
  <c r="T1840" i="3" s="1"/>
  <c r="T1843" i="3"/>
  <c r="U1841" i="3"/>
  <c r="C1841" i="3" s="1"/>
  <c r="D1841" i="3" s="1"/>
  <c r="O1843" i="3"/>
  <c r="A1843" i="3" s="1"/>
  <c r="B1843" i="3" s="1"/>
  <c r="AA1846" i="3"/>
  <c r="AB1846" i="3" s="1"/>
  <c r="AC1846" i="3" s="1"/>
  <c r="AB1849" i="3"/>
  <c r="G1838" i="3"/>
  <c r="H1838" i="3" s="1"/>
  <c r="R1838" i="3"/>
  <c r="AL1841" i="3"/>
  <c r="AJ1840" i="3"/>
  <c r="AK1840" i="3" s="1"/>
  <c r="AL1840" i="3" s="1"/>
  <c r="AK1843" i="3"/>
  <c r="AE1847" i="3"/>
  <c r="AD1844" i="3"/>
  <c r="AE1844" i="3" s="1"/>
  <c r="AF1844" i="3" s="1"/>
  <c r="J1848" i="3"/>
  <c r="K1851" i="3"/>
  <c r="R1841" i="3"/>
  <c r="G1841" i="3" s="1"/>
  <c r="H1841" i="3" s="1"/>
  <c r="Q1843" i="3"/>
  <c r="P1840" i="3"/>
  <c r="Q1840" i="3" s="1"/>
  <c r="L1846" i="3" l="1"/>
  <c r="E1846" i="3"/>
  <c r="F1846" i="3" s="1"/>
  <c r="T1845" i="3"/>
  <c r="U1843" i="3"/>
  <c r="C1843" i="3" s="1"/>
  <c r="D1843" i="3" s="1"/>
  <c r="S1842" i="3"/>
  <c r="T1842" i="3" s="1"/>
  <c r="AG1848" i="3"/>
  <c r="AH1851" i="3"/>
  <c r="M1846" i="3"/>
  <c r="N1846" i="3" s="1"/>
  <c r="O1846" i="3" s="1"/>
  <c r="A1846" i="3" s="1"/>
  <c r="B1846" i="3" s="1"/>
  <c r="N1849" i="3"/>
  <c r="O1845" i="3"/>
  <c r="A1845" i="3" s="1"/>
  <c r="B1845" i="3" s="1"/>
  <c r="I1847" i="3"/>
  <c r="L1845" i="3"/>
  <c r="E1845" i="3" s="1"/>
  <c r="F1845" i="3" s="1"/>
  <c r="V1847" i="3"/>
  <c r="Y1845" i="3"/>
  <c r="AC1845" i="3"/>
  <c r="AI1845" i="3"/>
  <c r="X1845" i="3"/>
  <c r="Z1845" i="3" s="1"/>
  <c r="W1842" i="3"/>
  <c r="X1842" i="3" s="1"/>
  <c r="Z1842" i="3" s="1"/>
  <c r="U1840" i="3"/>
  <c r="C1840" i="3"/>
  <c r="D1840" i="3" s="1"/>
  <c r="AH1846" i="3"/>
  <c r="AI1846" i="3" s="1"/>
  <c r="K1853" i="3"/>
  <c r="J1850" i="3"/>
  <c r="Q1845" i="3"/>
  <c r="P1842" i="3"/>
  <c r="Q1842" i="3" s="1"/>
  <c r="R1843" i="3"/>
  <c r="G1843" i="3" s="1"/>
  <c r="H1843" i="3" s="1"/>
  <c r="AL1843" i="3"/>
  <c r="AK1845" i="3"/>
  <c r="AJ1842" i="3"/>
  <c r="AK1842" i="3" s="1"/>
  <c r="AL1842" i="3" s="1"/>
  <c r="AA1848" i="3"/>
  <c r="AB1851" i="3"/>
  <c r="R1840" i="3"/>
  <c r="G1840" i="3"/>
  <c r="H1840" i="3" s="1"/>
  <c r="AE1849" i="3"/>
  <c r="AD1846" i="3"/>
  <c r="AE1846" i="3" s="1"/>
  <c r="AF1846" i="3" s="1"/>
  <c r="AB1848" i="3" l="1"/>
  <c r="AC1848" i="3" s="1"/>
  <c r="I1849" i="3"/>
  <c r="K1850" i="3" s="1"/>
  <c r="L1850" i="3" s="1"/>
  <c r="L1847" i="3"/>
  <c r="E1847" i="3" s="1"/>
  <c r="F1847" i="3" s="1"/>
  <c r="C1842" i="3"/>
  <c r="D1842" i="3" s="1"/>
  <c r="U1842" i="3"/>
  <c r="O1847" i="3"/>
  <c r="A1847" i="3" s="1"/>
  <c r="B1847" i="3" s="1"/>
  <c r="V1849" i="3"/>
  <c r="Y1847" i="3"/>
  <c r="AC1847" i="3"/>
  <c r="AI1847" i="3"/>
  <c r="M1848" i="3"/>
  <c r="N1848" i="3" s="1"/>
  <c r="O1848" i="3" s="1"/>
  <c r="A1848" i="3" s="1"/>
  <c r="B1848" i="3" s="1"/>
  <c r="N1851" i="3"/>
  <c r="S1844" i="3"/>
  <c r="T1844" i="3" s="1"/>
  <c r="T1847" i="3"/>
  <c r="U1845" i="3"/>
  <c r="C1845" i="3" s="1"/>
  <c r="D1845" i="3" s="1"/>
  <c r="W1844" i="3"/>
  <c r="X1844" i="3" s="1"/>
  <c r="Z1844" i="3" s="1"/>
  <c r="X1847" i="3"/>
  <c r="AH1853" i="3"/>
  <c r="AG1850" i="3"/>
  <c r="AH1848" i="3"/>
  <c r="AI1848" i="3" s="1"/>
  <c r="AF1847" i="3"/>
  <c r="K1848" i="3"/>
  <c r="G1842" i="3"/>
  <c r="H1842" i="3" s="1"/>
  <c r="R1842" i="3"/>
  <c r="K1855" i="3"/>
  <c r="J1852" i="3"/>
  <c r="AD1848" i="3"/>
  <c r="AE1848" i="3" s="1"/>
  <c r="AF1848" i="3" s="1"/>
  <c r="AE1851" i="3"/>
  <c r="AB1853" i="3"/>
  <c r="AA1850" i="3"/>
  <c r="AK1847" i="3"/>
  <c r="AJ1844" i="3"/>
  <c r="AK1844" i="3" s="1"/>
  <c r="AL1844" i="3" s="1"/>
  <c r="AL1845" i="3"/>
  <c r="R1845" i="3"/>
  <c r="G1845" i="3" s="1"/>
  <c r="H1845" i="3" s="1"/>
  <c r="Q1847" i="3"/>
  <c r="P1844" i="3"/>
  <c r="Q1844" i="3" s="1"/>
  <c r="AB1850" i="3" l="1"/>
  <c r="AC1850" i="3" s="1"/>
  <c r="O1849" i="3"/>
  <c r="A1849" i="3" s="1"/>
  <c r="B1849" i="3" s="1"/>
  <c r="X1849" i="3"/>
  <c r="W1846" i="3"/>
  <c r="X1846" i="3" s="1"/>
  <c r="Z1846" i="3" s="1"/>
  <c r="U1847" i="3"/>
  <c r="C1847" i="3" s="1"/>
  <c r="D1847" i="3" s="1"/>
  <c r="S1846" i="3"/>
  <c r="T1846" i="3" s="1"/>
  <c r="T1849" i="3"/>
  <c r="E1848" i="3"/>
  <c r="F1848" i="3" s="1"/>
  <c r="L1848" i="3"/>
  <c r="M1850" i="3"/>
  <c r="N1850" i="3" s="1"/>
  <c r="O1850" i="3" s="1"/>
  <c r="A1850" i="3" s="1"/>
  <c r="B1850" i="3" s="1"/>
  <c r="N1853" i="3"/>
  <c r="I1851" i="3"/>
  <c r="O1851" i="3" s="1"/>
  <c r="A1851" i="3" s="1"/>
  <c r="B1851" i="3" s="1"/>
  <c r="L1849" i="3"/>
  <c r="E1849" i="3" s="1"/>
  <c r="F1849" i="3" s="1"/>
  <c r="AH1850" i="3"/>
  <c r="AI1850" i="3" s="1"/>
  <c r="Z1847" i="3"/>
  <c r="U1844" i="3"/>
  <c r="C1844" i="3"/>
  <c r="D1844" i="3" s="1"/>
  <c r="V1851" i="3"/>
  <c r="Y1849" i="3"/>
  <c r="Z1849" i="3"/>
  <c r="AC1849" i="3"/>
  <c r="AI1849" i="3"/>
  <c r="AG1852" i="3"/>
  <c r="AH1855" i="3"/>
  <c r="E1850" i="3"/>
  <c r="F1850" i="3" s="1"/>
  <c r="AF1849" i="3"/>
  <c r="AB1855" i="3"/>
  <c r="AA1852" i="3"/>
  <c r="AL1847" i="3"/>
  <c r="AK1849" i="3"/>
  <c r="AJ1846" i="3"/>
  <c r="AK1846" i="3" s="1"/>
  <c r="AL1846" i="3" s="1"/>
  <c r="R1844" i="3"/>
  <c r="G1844" i="3"/>
  <c r="H1844" i="3" s="1"/>
  <c r="R1847" i="3"/>
  <c r="G1847" i="3" s="1"/>
  <c r="H1847" i="3" s="1"/>
  <c r="P1846" i="3"/>
  <c r="Q1846" i="3" s="1"/>
  <c r="Q1849" i="3"/>
  <c r="J1854" i="3"/>
  <c r="K1857" i="3"/>
  <c r="AE1853" i="3"/>
  <c r="AD1850" i="3"/>
  <c r="AE1850" i="3" s="1"/>
  <c r="AF1850" i="3" s="1"/>
  <c r="Y1851" i="3" l="1"/>
  <c r="V1853" i="3"/>
  <c r="AF1853" i="3" s="1"/>
  <c r="AC1851" i="3"/>
  <c r="AI1851" i="3"/>
  <c r="U1849" i="3"/>
  <c r="C1849" i="3" s="1"/>
  <c r="D1849" i="3" s="1"/>
  <c r="S1848" i="3"/>
  <c r="T1848" i="3" s="1"/>
  <c r="T1851" i="3"/>
  <c r="X1851" i="3"/>
  <c r="W1848" i="3"/>
  <c r="X1848" i="3" s="1"/>
  <c r="Z1848" i="3" s="1"/>
  <c r="AB1852" i="3"/>
  <c r="AC1852" i="3" s="1"/>
  <c r="AF1851" i="3"/>
  <c r="K1852" i="3"/>
  <c r="M1852" i="3"/>
  <c r="N1852" i="3" s="1"/>
  <c r="O1852" i="3" s="1"/>
  <c r="A1852" i="3" s="1"/>
  <c r="B1852" i="3" s="1"/>
  <c r="N1855" i="3"/>
  <c r="I1853" i="3"/>
  <c r="K1854" i="3" s="1"/>
  <c r="L1851" i="3"/>
  <c r="E1851" i="3" s="1"/>
  <c r="F1851" i="3" s="1"/>
  <c r="AG1854" i="3"/>
  <c r="AH1857" i="3"/>
  <c r="U1846" i="3"/>
  <c r="C1846" i="3"/>
  <c r="D1846" i="3" s="1"/>
  <c r="AH1852" i="3"/>
  <c r="AI1852" i="3" s="1"/>
  <c r="G1846" i="3"/>
  <c r="H1846" i="3" s="1"/>
  <c r="R1846" i="3"/>
  <c r="R1849" i="3"/>
  <c r="G1849" i="3" s="1"/>
  <c r="H1849" i="3" s="1"/>
  <c r="Q1851" i="3"/>
  <c r="P1848" i="3"/>
  <c r="Q1848" i="3" s="1"/>
  <c r="AK1851" i="3"/>
  <c r="AJ1848" i="3"/>
  <c r="AK1848" i="3" s="1"/>
  <c r="AL1848" i="3" s="1"/>
  <c r="AL1849" i="3"/>
  <c r="AB1857" i="3"/>
  <c r="AA1854" i="3"/>
  <c r="AD1852" i="3"/>
  <c r="AE1852" i="3" s="1"/>
  <c r="AF1852" i="3" s="1"/>
  <c r="AE1855" i="3"/>
  <c r="J1856" i="3"/>
  <c r="K1859" i="3"/>
  <c r="E1854" i="3" l="1"/>
  <c r="F1854" i="3" s="1"/>
  <c r="L1854" i="3"/>
  <c r="M1854" i="3"/>
  <c r="N1854" i="3" s="1"/>
  <c r="O1854" i="3" s="1"/>
  <c r="A1854" i="3" s="1"/>
  <c r="B1854" i="3" s="1"/>
  <c r="N1857" i="3"/>
  <c r="X1853" i="3"/>
  <c r="W1850" i="3"/>
  <c r="X1850" i="3" s="1"/>
  <c r="Z1850" i="3" s="1"/>
  <c r="Z1851" i="3"/>
  <c r="AG1856" i="3"/>
  <c r="AH1859" i="3"/>
  <c r="I1855" i="3"/>
  <c r="O1855" i="3" s="1"/>
  <c r="A1855" i="3" s="1"/>
  <c r="B1855" i="3" s="1"/>
  <c r="L1853" i="3"/>
  <c r="E1853" i="3" s="1"/>
  <c r="F1853" i="3" s="1"/>
  <c r="E1852" i="3"/>
  <c r="F1852" i="3" s="1"/>
  <c r="L1852" i="3"/>
  <c r="Y1853" i="3"/>
  <c r="V1855" i="3"/>
  <c r="AC1853" i="3"/>
  <c r="AI1853" i="3"/>
  <c r="C1848" i="3"/>
  <c r="D1848" i="3" s="1"/>
  <c r="U1848" i="3"/>
  <c r="S1850" i="3"/>
  <c r="T1850" i="3" s="1"/>
  <c r="T1853" i="3"/>
  <c r="U1851" i="3"/>
  <c r="C1851" i="3" s="1"/>
  <c r="D1851" i="3" s="1"/>
  <c r="O1853" i="3"/>
  <c r="A1853" i="3" s="1"/>
  <c r="B1853" i="3" s="1"/>
  <c r="AB1854" i="3"/>
  <c r="AC1854" i="3" s="1"/>
  <c r="AH1854" i="3"/>
  <c r="AI1854" i="3" s="1"/>
  <c r="AE1857" i="3"/>
  <c r="AD1854" i="3"/>
  <c r="AE1854" i="3" s="1"/>
  <c r="AF1854" i="3" s="1"/>
  <c r="AA1856" i="3"/>
  <c r="AB1859" i="3"/>
  <c r="AK1853" i="3"/>
  <c r="AL1851" i="3"/>
  <c r="AJ1850" i="3"/>
  <c r="AK1850" i="3" s="1"/>
  <c r="AL1850" i="3" s="1"/>
  <c r="R1851" i="3"/>
  <c r="G1851" i="3" s="1"/>
  <c r="H1851" i="3" s="1"/>
  <c r="P1850" i="3"/>
  <c r="Q1850" i="3" s="1"/>
  <c r="Q1853" i="3"/>
  <c r="R1848" i="3"/>
  <c r="G1848" i="3"/>
  <c r="H1848" i="3" s="1"/>
  <c r="K1861" i="3"/>
  <c r="J1858" i="3"/>
  <c r="AB1856" i="3" l="1"/>
  <c r="AC1856" i="3" s="1"/>
  <c r="Y1855" i="3"/>
  <c r="V1857" i="3"/>
  <c r="AF1857" i="3" s="1"/>
  <c r="AI1855" i="3"/>
  <c r="AC1855" i="3"/>
  <c r="AG1858" i="3"/>
  <c r="AH1861" i="3"/>
  <c r="W1852" i="3"/>
  <c r="X1852" i="3" s="1"/>
  <c r="Z1852" i="3" s="1"/>
  <c r="X1855" i="3"/>
  <c r="U1850" i="3"/>
  <c r="C1850" i="3"/>
  <c r="D1850" i="3" s="1"/>
  <c r="AH1856" i="3"/>
  <c r="AI1856" i="3" s="1"/>
  <c r="AF1855" i="3"/>
  <c r="K1856" i="3"/>
  <c r="M1856" i="3"/>
  <c r="N1856" i="3" s="1"/>
  <c r="O1856" i="3" s="1"/>
  <c r="A1856" i="3" s="1"/>
  <c r="B1856" i="3" s="1"/>
  <c r="N1859" i="3"/>
  <c r="S1852" i="3"/>
  <c r="T1852" i="3" s="1"/>
  <c r="T1855" i="3"/>
  <c r="U1853" i="3"/>
  <c r="C1853" i="3" s="1"/>
  <c r="D1853" i="3" s="1"/>
  <c r="I1857" i="3"/>
  <c r="K1858" i="3" s="1"/>
  <c r="L1858" i="3" s="1"/>
  <c r="L1855" i="3"/>
  <c r="E1855" i="3" s="1"/>
  <c r="F1855" i="3" s="1"/>
  <c r="Z1853" i="3"/>
  <c r="AA1858" i="3"/>
  <c r="AB1858" i="3" s="1"/>
  <c r="AC1858" i="3" s="1"/>
  <c r="AB1861" i="3"/>
  <c r="AE1859" i="3"/>
  <c r="AD1856" i="3"/>
  <c r="AE1856" i="3" s="1"/>
  <c r="AF1856" i="3" s="1"/>
  <c r="R1850" i="3"/>
  <c r="G1850" i="3"/>
  <c r="H1850" i="3" s="1"/>
  <c r="AL1853" i="3"/>
  <c r="AJ1852" i="3"/>
  <c r="AK1852" i="3" s="1"/>
  <c r="AL1852" i="3" s="1"/>
  <c r="AK1855" i="3"/>
  <c r="K1863" i="3"/>
  <c r="J1860" i="3"/>
  <c r="R1853" i="3"/>
  <c r="G1853" i="3" s="1"/>
  <c r="H1853" i="3" s="1"/>
  <c r="P1852" i="3"/>
  <c r="Q1852" i="3" s="1"/>
  <c r="Q1855" i="3"/>
  <c r="O1857" i="3" l="1"/>
  <c r="A1857" i="3" s="1"/>
  <c r="B1857" i="3" s="1"/>
  <c r="AH1858" i="3"/>
  <c r="AI1858" i="3" s="1"/>
  <c r="W1854" i="3"/>
  <c r="X1854" i="3" s="1"/>
  <c r="Z1854" i="3" s="1"/>
  <c r="X1857" i="3"/>
  <c r="Z1857" i="3" s="1"/>
  <c r="Y1857" i="3"/>
  <c r="V1859" i="3"/>
  <c r="AI1857" i="3"/>
  <c r="AC1857" i="3"/>
  <c r="I1859" i="3"/>
  <c r="O1859" i="3" s="1"/>
  <c r="A1859" i="3" s="1"/>
  <c r="B1859" i="3" s="1"/>
  <c r="L1857" i="3"/>
  <c r="E1857" i="3" s="1"/>
  <c r="F1857" i="3" s="1"/>
  <c r="M1858" i="3"/>
  <c r="N1858" i="3" s="1"/>
  <c r="O1858" i="3" s="1"/>
  <c r="A1858" i="3" s="1"/>
  <c r="B1858" i="3" s="1"/>
  <c r="N1861" i="3"/>
  <c r="E1858" i="3"/>
  <c r="F1858" i="3" s="1"/>
  <c r="Z1855" i="3"/>
  <c r="S1854" i="3"/>
  <c r="T1854" i="3" s="1"/>
  <c r="T1857" i="3"/>
  <c r="U1855" i="3"/>
  <c r="C1855" i="3" s="1"/>
  <c r="D1855" i="3" s="1"/>
  <c r="C1852" i="3"/>
  <c r="D1852" i="3" s="1"/>
  <c r="U1852" i="3"/>
  <c r="L1856" i="3"/>
  <c r="E1856" i="3"/>
  <c r="F1856" i="3" s="1"/>
  <c r="AG1860" i="3"/>
  <c r="AH1860" i="3" s="1"/>
  <c r="AI1860" i="3" s="1"/>
  <c r="AH1863" i="3"/>
  <c r="P1854" i="3"/>
  <c r="Q1854" i="3" s="1"/>
  <c r="Q1857" i="3"/>
  <c r="R1855" i="3"/>
  <c r="G1855" i="3" s="1"/>
  <c r="H1855" i="3" s="1"/>
  <c r="AB1863" i="3"/>
  <c r="AA1860" i="3"/>
  <c r="AB1860" i="3" s="1"/>
  <c r="AC1860" i="3" s="1"/>
  <c r="AL1855" i="3"/>
  <c r="AJ1854" i="3"/>
  <c r="AK1854" i="3" s="1"/>
  <c r="AL1854" i="3" s="1"/>
  <c r="AK1857" i="3"/>
  <c r="R1852" i="3"/>
  <c r="G1852" i="3"/>
  <c r="H1852" i="3" s="1"/>
  <c r="K1865" i="3"/>
  <c r="J1862" i="3"/>
  <c r="AE1861" i="3"/>
  <c r="AD1858" i="3"/>
  <c r="AE1858" i="3" s="1"/>
  <c r="AF1858" i="3" s="1"/>
  <c r="AF1859" i="3"/>
  <c r="K1860" i="3" l="1"/>
  <c r="E1860" i="3" s="1"/>
  <c r="F1860" i="3" s="1"/>
  <c r="W1856" i="3"/>
  <c r="X1856" i="3" s="1"/>
  <c r="Z1856" i="3" s="1"/>
  <c r="X1859" i="3"/>
  <c r="AH1865" i="3"/>
  <c r="AG1862" i="3"/>
  <c r="U1854" i="3"/>
  <c r="C1854" i="3"/>
  <c r="D1854" i="3" s="1"/>
  <c r="S1856" i="3"/>
  <c r="T1856" i="3" s="1"/>
  <c r="U1857" i="3"/>
  <c r="C1857" i="3" s="1"/>
  <c r="D1857" i="3" s="1"/>
  <c r="T1859" i="3"/>
  <c r="N1863" i="3"/>
  <c r="M1860" i="3"/>
  <c r="N1860" i="3" s="1"/>
  <c r="O1860" i="3" s="1"/>
  <c r="A1860" i="3" s="1"/>
  <c r="B1860" i="3" s="1"/>
  <c r="I1861" i="3"/>
  <c r="K1862" i="3" s="1"/>
  <c r="L1859" i="3"/>
  <c r="E1859" i="3" s="1"/>
  <c r="F1859" i="3" s="1"/>
  <c r="V1861" i="3"/>
  <c r="AF1861" i="3" s="1"/>
  <c r="Y1859" i="3"/>
  <c r="AI1859" i="3"/>
  <c r="AC1859" i="3"/>
  <c r="AE1863" i="3"/>
  <c r="AD1860" i="3"/>
  <c r="AE1860" i="3" s="1"/>
  <c r="AF1860" i="3" s="1"/>
  <c r="AB1865" i="3"/>
  <c r="AA1862" i="3"/>
  <c r="R1857" i="3"/>
  <c r="G1857" i="3" s="1"/>
  <c r="H1857" i="3" s="1"/>
  <c r="P1856" i="3"/>
  <c r="Q1856" i="3" s="1"/>
  <c r="Q1859" i="3"/>
  <c r="J1864" i="3"/>
  <c r="K1867" i="3"/>
  <c r="AL1857" i="3"/>
  <c r="AK1859" i="3"/>
  <c r="AJ1856" i="3"/>
  <c r="AK1856" i="3" s="1"/>
  <c r="AL1856" i="3" s="1"/>
  <c r="G1854" i="3"/>
  <c r="H1854" i="3" s="1"/>
  <c r="R1854" i="3"/>
  <c r="L1860" i="3" l="1"/>
  <c r="AB1862" i="3"/>
  <c r="AC1862" i="3" s="1"/>
  <c r="L1862" i="3"/>
  <c r="E1862" i="3"/>
  <c r="F1862" i="3" s="1"/>
  <c r="T1861" i="3"/>
  <c r="U1859" i="3"/>
  <c r="C1859" i="3" s="1"/>
  <c r="D1859" i="3" s="1"/>
  <c r="S1858" i="3"/>
  <c r="T1858" i="3" s="1"/>
  <c r="N1865" i="3"/>
  <c r="M1862" i="3"/>
  <c r="N1862" i="3" s="1"/>
  <c r="O1862" i="3" s="1"/>
  <c r="A1862" i="3" s="1"/>
  <c r="B1862" i="3" s="1"/>
  <c r="AG1864" i="3"/>
  <c r="AH1867" i="3"/>
  <c r="I1863" i="3"/>
  <c r="K1864" i="3" s="1"/>
  <c r="E1864" i="3" s="1"/>
  <c r="F1864" i="3" s="1"/>
  <c r="L1861" i="3"/>
  <c r="E1861" i="3" s="1"/>
  <c r="F1861" i="3" s="1"/>
  <c r="W1858" i="3"/>
  <c r="X1858" i="3" s="1"/>
  <c r="Z1858" i="3" s="1"/>
  <c r="X1861" i="3"/>
  <c r="Z1861" i="3" s="1"/>
  <c r="Y1861" i="3"/>
  <c r="V1863" i="3"/>
  <c r="AF1863" i="3" s="1"/>
  <c r="AI1861" i="3"/>
  <c r="AC1861" i="3"/>
  <c r="U1856" i="3"/>
  <c r="C1856" i="3"/>
  <c r="D1856" i="3" s="1"/>
  <c r="Z1859" i="3"/>
  <c r="O1861" i="3"/>
  <c r="A1861" i="3" s="1"/>
  <c r="B1861" i="3" s="1"/>
  <c r="AH1862" i="3"/>
  <c r="AI1862" i="3" s="1"/>
  <c r="R1859" i="3"/>
  <c r="G1859" i="3" s="1"/>
  <c r="H1859" i="3" s="1"/>
  <c r="Q1861" i="3"/>
  <c r="P1858" i="3"/>
  <c r="Q1858" i="3" s="1"/>
  <c r="J1866" i="3"/>
  <c r="K1869" i="3"/>
  <c r="G1856" i="3"/>
  <c r="H1856" i="3" s="1"/>
  <c r="R1856" i="3"/>
  <c r="AE1865" i="3"/>
  <c r="AD1862" i="3"/>
  <c r="AE1862" i="3" s="1"/>
  <c r="AF1862" i="3" s="1"/>
  <c r="AB1867" i="3"/>
  <c r="AA1864" i="3"/>
  <c r="AK1861" i="3"/>
  <c r="AL1859" i="3"/>
  <c r="AJ1858" i="3"/>
  <c r="AK1858" i="3" s="1"/>
  <c r="AL1858" i="3" s="1"/>
  <c r="AB1864" i="3" l="1"/>
  <c r="AC1864" i="3" s="1"/>
  <c r="U1858" i="3"/>
  <c r="C1858" i="3"/>
  <c r="D1858" i="3" s="1"/>
  <c r="AG1866" i="3"/>
  <c r="AH1869" i="3"/>
  <c r="N1867" i="3"/>
  <c r="M1864" i="3"/>
  <c r="N1864" i="3" s="1"/>
  <c r="O1864" i="3" s="1"/>
  <c r="A1864" i="3" s="1"/>
  <c r="B1864" i="3" s="1"/>
  <c r="U1861" i="3"/>
  <c r="C1861" i="3" s="1"/>
  <c r="D1861" i="3" s="1"/>
  <c r="T1863" i="3"/>
  <c r="S1860" i="3"/>
  <c r="T1860" i="3" s="1"/>
  <c r="L1864" i="3"/>
  <c r="W1860" i="3"/>
  <c r="X1860" i="3" s="1"/>
  <c r="Z1860" i="3" s="1"/>
  <c r="X1863" i="3"/>
  <c r="I1865" i="3"/>
  <c r="K1866" i="3" s="1"/>
  <c r="L1863" i="3"/>
  <c r="E1863" i="3" s="1"/>
  <c r="F1863" i="3" s="1"/>
  <c r="Y1863" i="3"/>
  <c r="V1865" i="3"/>
  <c r="AF1865" i="3" s="1"/>
  <c r="AC1863" i="3"/>
  <c r="AI1863" i="3"/>
  <c r="AH1864" i="3"/>
  <c r="AI1864" i="3" s="1"/>
  <c r="O1863" i="3"/>
  <c r="A1863" i="3" s="1"/>
  <c r="B1863" i="3" s="1"/>
  <c r="AL1861" i="3"/>
  <c r="AJ1860" i="3"/>
  <c r="AK1860" i="3" s="1"/>
  <c r="AL1860" i="3" s="1"/>
  <c r="AK1863" i="3"/>
  <c r="AD1864" i="3"/>
  <c r="AE1864" i="3" s="1"/>
  <c r="AF1864" i="3" s="1"/>
  <c r="AE1867" i="3"/>
  <c r="R1861" i="3"/>
  <c r="G1861" i="3" s="1"/>
  <c r="H1861" i="3" s="1"/>
  <c r="Q1863" i="3"/>
  <c r="P1860" i="3"/>
  <c r="Q1860" i="3" s="1"/>
  <c r="J1868" i="3"/>
  <c r="K1871" i="3"/>
  <c r="G1858" i="3"/>
  <c r="H1858" i="3" s="1"/>
  <c r="R1858" i="3"/>
  <c r="AB1869" i="3"/>
  <c r="AA1866" i="3"/>
  <c r="O1865" i="3" l="1"/>
  <c r="A1865" i="3" s="1"/>
  <c r="B1865" i="3" s="1"/>
  <c r="L1866" i="3"/>
  <c r="E1866" i="3"/>
  <c r="F1866" i="3" s="1"/>
  <c r="Y1865" i="3"/>
  <c r="V1867" i="3"/>
  <c r="AI1865" i="3"/>
  <c r="AC1865" i="3"/>
  <c r="X1865" i="3"/>
  <c r="Z1865" i="3" s="1"/>
  <c r="W1862" i="3"/>
  <c r="X1862" i="3" s="1"/>
  <c r="Z1862" i="3" s="1"/>
  <c r="AH1866" i="3"/>
  <c r="AI1866" i="3" s="1"/>
  <c r="AB1866" i="3"/>
  <c r="AC1866" i="3" s="1"/>
  <c r="Z1863" i="3"/>
  <c r="U1863" i="3"/>
  <c r="C1863" i="3" s="1"/>
  <c r="D1863" i="3" s="1"/>
  <c r="S1862" i="3"/>
  <c r="T1862" i="3" s="1"/>
  <c r="T1865" i="3"/>
  <c r="C1860" i="3"/>
  <c r="D1860" i="3" s="1"/>
  <c r="U1860" i="3"/>
  <c r="M1866" i="3"/>
  <c r="N1866" i="3" s="1"/>
  <c r="O1866" i="3" s="1"/>
  <c r="A1866" i="3" s="1"/>
  <c r="B1866" i="3" s="1"/>
  <c r="N1869" i="3"/>
  <c r="I1867" i="3"/>
  <c r="L1865" i="3"/>
  <c r="E1865" i="3" s="1"/>
  <c r="F1865" i="3" s="1"/>
  <c r="AH1871" i="3"/>
  <c r="AG1868" i="3"/>
  <c r="P1862" i="3"/>
  <c r="Q1862" i="3" s="1"/>
  <c r="R1863" i="3"/>
  <c r="G1863" i="3" s="1"/>
  <c r="H1863" i="3" s="1"/>
  <c r="Q1865" i="3"/>
  <c r="R1860" i="3"/>
  <c r="G1860" i="3"/>
  <c r="H1860" i="3" s="1"/>
  <c r="AF1867" i="3"/>
  <c r="AE1869" i="3"/>
  <c r="AD1866" i="3"/>
  <c r="AE1866" i="3" s="1"/>
  <c r="AF1866" i="3" s="1"/>
  <c r="AK1865" i="3"/>
  <c r="AL1863" i="3"/>
  <c r="AJ1862" i="3"/>
  <c r="AK1862" i="3" s="1"/>
  <c r="AL1862" i="3" s="1"/>
  <c r="AA1868" i="3"/>
  <c r="AB1868" i="3" s="1"/>
  <c r="AC1868" i="3" s="1"/>
  <c r="AB1871" i="3"/>
  <c r="J1870" i="3"/>
  <c r="K1873" i="3"/>
  <c r="AH1868" i="3" l="1"/>
  <c r="AI1868" i="3" s="1"/>
  <c r="I1869" i="3"/>
  <c r="L1867" i="3"/>
  <c r="E1867" i="3" s="1"/>
  <c r="F1867" i="3" s="1"/>
  <c r="C1862" i="3"/>
  <c r="D1862" i="3" s="1"/>
  <c r="U1862" i="3"/>
  <c r="K1868" i="3"/>
  <c r="O1867" i="3"/>
  <c r="A1867" i="3" s="1"/>
  <c r="B1867" i="3" s="1"/>
  <c r="M1868" i="3"/>
  <c r="N1868" i="3" s="1"/>
  <c r="O1868" i="3" s="1"/>
  <c r="A1868" i="3" s="1"/>
  <c r="B1868" i="3" s="1"/>
  <c r="N1871" i="3"/>
  <c r="AH1873" i="3"/>
  <c r="AG1870" i="3"/>
  <c r="S1864" i="3"/>
  <c r="T1864" i="3" s="1"/>
  <c r="T1867" i="3"/>
  <c r="U1865" i="3"/>
  <c r="C1865" i="3" s="1"/>
  <c r="D1865" i="3" s="1"/>
  <c r="W1864" i="3"/>
  <c r="X1864" i="3" s="1"/>
  <c r="Z1864" i="3" s="1"/>
  <c r="X1867" i="3"/>
  <c r="Z1867" i="3" s="1"/>
  <c r="V1869" i="3"/>
  <c r="Y1867" i="3"/>
  <c r="AC1867" i="3"/>
  <c r="AI1867" i="3"/>
  <c r="AD1868" i="3"/>
  <c r="AE1868" i="3" s="1"/>
  <c r="AF1868" i="3" s="1"/>
  <c r="AE1871" i="3"/>
  <c r="J1872" i="3"/>
  <c r="K1875" i="3"/>
  <c r="P1864" i="3"/>
  <c r="Q1864" i="3" s="1"/>
  <c r="Q1867" i="3"/>
  <c r="R1865" i="3"/>
  <c r="G1865" i="3" s="1"/>
  <c r="H1865" i="3" s="1"/>
  <c r="R1862" i="3"/>
  <c r="G1862" i="3"/>
  <c r="H1862" i="3" s="1"/>
  <c r="AB1873" i="3"/>
  <c r="AA1870" i="3"/>
  <c r="AK1867" i="3"/>
  <c r="AJ1864" i="3"/>
  <c r="AK1864" i="3" s="1"/>
  <c r="AL1864" i="3" s="1"/>
  <c r="AL1865" i="3"/>
  <c r="U1864" i="3" l="1"/>
  <c r="C1864" i="3"/>
  <c r="D1864" i="3" s="1"/>
  <c r="M1870" i="3"/>
  <c r="N1870" i="3" s="1"/>
  <c r="O1870" i="3" s="1"/>
  <c r="A1870" i="3" s="1"/>
  <c r="B1870" i="3" s="1"/>
  <c r="N1873" i="3"/>
  <c r="I1871" i="3"/>
  <c r="L1869" i="3"/>
  <c r="E1869" i="3" s="1"/>
  <c r="F1869" i="3" s="1"/>
  <c r="T1869" i="3"/>
  <c r="S1866" i="3"/>
  <c r="T1866" i="3" s="1"/>
  <c r="U1867" i="3"/>
  <c r="C1867" i="3" s="1"/>
  <c r="D1867" i="3" s="1"/>
  <c r="AH1875" i="3"/>
  <c r="AG1872" i="3"/>
  <c r="AB1870" i="3"/>
  <c r="AC1870" i="3" s="1"/>
  <c r="K1870" i="3"/>
  <c r="W1866" i="3"/>
  <c r="X1866" i="3" s="1"/>
  <c r="Z1866" i="3" s="1"/>
  <c r="X1869" i="3"/>
  <c r="E1868" i="3"/>
  <c r="F1868" i="3" s="1"/>
  <c r="L1868" i="3"/>
  <c r="Y1869" i="3"/>
  <c r="V1871" i="3"/>
  <c r="AI1869" i="3"/>
  <c r="AC1869" i="3"/>
  <c r="AF1869" i="3"/>
  <c r="AH1870" i="3"/>
  <c r="AI1870" i="3" s="1"/>
  <c r="O1869" i="3"/>
  <c r="A1869" i="3" s="1"/>
  <c r="B1869" i="3" s="1"/>
  <c r="J1874" i="3"/>
  <c r="K1877" i="3"/>
  <c r="G1864" i="3"/>
  <c r="H1864" i="3" s="1"/>
  <c r="R1864" i="3"/>
  <c r="AD1870" i="3"/>
  <c r="AE1870" i="3" s="1"/>
  <c r="AF1870" i="3" s="1"/>
  <c r="AE1873" i="3"/>
  <c r="AB1875" i="3"/>
  <c r="AA1872" i="3"/>
  <c r="R1867" i="3"/>
  <c r="G1867" i="3" s="1"/>
  <c r="H1867" i="3" s="1"/>
  <c r="Q1869" i="3"/>
  <c r="P1866" i="3"/>
  <c r="Q1866" i="3" s="1"/>
  <c r="AJ1866" i="3"/>
  <c r="AK1866" i="3" s="1"/>
  <c r="AL1866" i="3" s="1"/>
  <c r="AK1869" i="3"/>
  <c r="AL1867" i="3"/>
  <c r="V1873" i="3" l="1"/>
  <c r="Y1871" i="3"/>
  <c r="AC1871" i="3"/>
  <c r="AI1871" i="3"/>
  <c r="U1866" i="3"/>
  <c r="C1866" i="3"/>
  <c r="D1866" i="3" s="1"/>
  <c r="M1872" i="3"/>
  <c r="N1872" i="3" s="1"/>
  <c r="O1872" i="3" s="1"/>
  <c r="A1872" i="3" s="1"/>
  <c r="B1872" i="3" s="1"/>
  <c r="N1875" i="3"/>
  <c r="AF1871" i="3"/>
  <c r="AH1872" i="3"/>
  <c r="AI1872" i="3" s="1"/>
  <c r="W1868" i="3"/>
  <c r="X1868" i="3" s="1"/>
  <c r="Z1868" i="3" s="1"/>
  <c r="X1871" i="3"/>
  <c r="I1873" i="3"/>
  <c r="O1873" i="3" s="1"/>
  <c r="A1873" i="3" s="1"/>
  <c r="B1873" i="3" s="1"/>
  <c r="L1871" i="3"/>
  <c r="E1871" i="3" s="1"/>
  <c r="F1871" i="3" s="1"/>
  <c r="E1870" i="3"/>
  <c r="F1870" i="3" s="1"/>
  <c r="L1870" i="3"/>
  <c r="AG1874" i="3"/>
  <c r="AH1877" i="3"/>
  <c r="T1871" i="3"/>
  <c r="S1868" i="3"/>
  <c r="T1868" i="3" s="1"/>
  <c r="U1869" i="3"/>
  <c r="C1869" i="3" s="1"/>
  <c r="D1869" i="3" s="1"/>
  <c r="AB1872" i="3"/>
  <c r="AC1872" i="3" s="1"/>
  <c r="Z1869" i="3"/>
  <c r="K1872" i="3"/>
  <c r="O1871" i="3"/>
  <c r="A1871" i="3" s="1"/>
  <c r="B1871" i="3" s="1"/>
  <c r="AB1877" i="3"/>
  <c r="AA1874" i="3"/>
  <c r="K1879" i="3"/>
  <c r="J1876" i="3"/>
  <c r="AD1872" i="3"/>
  <c r="AE1872" i="3" s="1"/>
  <c r="AF1872" i="3" s="1"/>
  <c r="AE1875" i="3"/>
  <c r="Q1871" i="3"/>
  <c r="P1868" i="3"/>
  <c r="Q1868" i="3" s="1"/>
  <c r="R1869" i="3"/>
  <c r="G1869" i="3" s="1"/>
  <c r="H1869" i="3" s="1"/>
  <c r="G1866" i="3"/>
  <c r="H1866" i="3" s="1"/>
  <c r="R1866" i="3"/>
  <c r="AK1871" i="3"/>
  <c r="AJ1868" i="3"/>
  <c r="AK1868" i="3" s="1"/>
  <c r="AL1868" i="3" s="1"/>
  <c r="AL1869" i="3"/>
  <c r="AB1874" i="3" l="1"/>
  <c r="AC1874" i="3" s="1"/>
  <c r="AH1874" i="3"/>
  <c r="AI1874" i="3" s="1"/>
  <c r="Y1873" i="3"/>
  <c r="V1875" i="3"/>
  <c r="AF1875" i="3" s="1"/>
  <c r="AC1873" i="3"/>
  <c r="AI1873" i="3"/>
  <c r="M1874" i="3"/>
  <c r="N1874" i="3" s="1"/>
  <c r="O1874" i="3" s="1"/>
  <c r="A1874" i="3" s="1"/>
  <c r="B1874" i="3" s="1"/>
  <c r="N1877" i="3"/>
  <c r="U1871" i="3"/>
  <c r="C1871" i="3" s="1"/>
  <c r="D1871" i="3" s="1"/>
  <c r="S1870" i="3"/>
  <c r="T1870" i="3" s="1"/>
  <c r="T1873" i="3"/>
  <c r="W1870" i="3"/>
  <c r="X1870" i="3" s="1"/>
  <c r="Z1870" i="3" s="1"/>
  <c r="X1873" i="3"/>
  <c r="AH1879" i="3"/>
  <c r="AG1876" i="3"/>
  <c r="E1872" i="3"/>
  <c r="F1872" i="3" s="1"/>
  <c r="L1872" i="3"/>
  <c r="U1868" i="3"/>
  <c r="C1868" i="3"/>
  <c r="D1868" i="3" s="1"/>
  <c r="I1875" i="3"/>
  <c r="O1875" i="3" s="1"/>
  <c r="A1875" i="3" s="1"/>
  <c r="B1875" i="3" s="1"/>
  <c r="L1873" i="3"/>
  <c r="E1873" i="3" s="1"/>
  <c r="F1873" i="3" s="1"/>
  <c r="AF1873" i="3"/>
  <c r="K1874" i="3"/>
  <c r="Z1871" i="3"/>
  <c r="R1871" i="3"/>
  <c r="G1871" i="3" s="1"/>
  <c r="H1871" i="3" s="1"/>
  <c r="Q1873" i="3"/>
  <c r="P1870" i="3"/>
  <c r="Q1870" i="3" s="1"/>
  <c r="AD1874" i="3"/>
  <c r="AE1874" i="3" s="1"/>
  <c r="AF1874" i="3" s="1"/>
  <c r="AE1877" i="3"/>
  <c r="AB1879" i="3"/>
  <c r="AA1876" i="3"/>
  <c r="J1878" i="3"/>
  <c r="K1881" i="3"/>
  <c r="AK1873" i="3"/>
  <c r="AL1871" i="3"/>
  <c r="AJ1870" i="3"/>
  <c r="AK1870" i="3" s="1"/>
  <c r="AL1870" i="3" s="1"/>
  <c r="G1868" i="3"/>
  <c r="H1868" i="3" s="1"/>
  <c r="R1868" i="3"/>
  <c r="K1876" i="3" l="1"/>
  <c r="E1876" i="3" s="1"/>
  <c r="F1876" i="3" s="1"/>
  <c r="T1875" i="3"/>
  <c r="U1873" i="3"/>
  <c r="C1873" i="3" s="1"/>
  <c r="D1873" i="3" s="1"/>
  <c r="S1872" i="3"/>
  <c r="T1872" i="3" s="1"/>
  <c r="E1874" i="3"/>
  <c r="F1874" i="3" s="1"/>
  <c r="L1874" i="3"/>
  <c r="I1877" i="3"/>
  <c r="L1875" i="3"/>
  <c r="E1875" i="3" s="1"/>
  <c r="F1875" i="3" s="1"/>
  <c r="W1872" i="3"/>
  <c r="X1872" i="3" s="1"/>
  <c r="Z1872" i="3" s="1"/>
  <c r="X1875" i="3"/>
  <c r="Z1875" i="3" s="1"/>
  <c r="AH1876" i="3"/>
  <c r="AI1876" i="3" s="1"/>
  <c r="AB1876" i="3"/>
  <c r="AC1876" i="3" s="1"/>
  <c r="Z1873" i="3"/>
  <c r="AG1878" i="3"/>
  <c r="AH1881" i="3"/>
  <c r="C1870" i="3"/>
  <c r="D1870" i="3" s="1"/>
  <c r="U1870" i="3"/>
  <c r="Y1875" i="3"/>
  <c r="V1877" i="3"/>
  <c r="AF1877" i="3" s="1"/>
  <c r="AI1875" i="3"/>
  <c r="AC1875" i="3"/>
  <c r="N1879" i="3"/>
  <c r="O1877" i="3"/>
  <c r="A1877" i="3" s="1"/>
  <c r="B1877" i="3" s="1"/>
  <c r="M1876" i="3"/>
  <c r="N1876" i="3" s="1"/>
  <c r="O1876" i="3" s="1"/>
  <c r="A1876" i="3" s="1"/>
  <c r="B1876" i="3" s="1"/>
  <c r="AL1873" i="3"/>
  <c r="AK1875" i="3"/>
  <c r="AJ1872" i="3"/>
  <c r="AK1872" i="3" s="1"/>
  <c r="AL1872" i="3" s="1"/>
  <c r="AE1879" i="3"/>
  <c r="AD1876" i="3"/>
  <c r="AE1876" i="3" s="1"/>
  <c r="AF1876" i="3" s="1"/>
  <c r="R1873" i="3"/>
  <c r="G1873" i="3" s="1"/>
  <c r="H1873" i="3" s="1"/>
  <c r="P1872" i="3"/>
  <c r="Q1872" i="3" s="1"/>
  <c r="Q1875" i="3"/>
  <c r="G1870" i="3"/>
  <c r="H1870" i="3" s="1"/>
  <c r="R1870" i="3"/>
  <c r="K1883" i="3"/>
  <c r="J1880" i="3"/>
  <c r="AA1878" i="3"/>
  <c r="AB1881" i="3"/>
  <c r="AB1878" i="3" l="1"/>
  <c r="AC1878" i="3" s="1"/>
  <c r="L1876" i="3"/>
  <c r="AH1878" i="3"/>
  <c r="AI1878" i="3" s="1"/>
  <c r="I1879" i="3"/>
  <c r="O1879" i="3" s="1"/>
  <c r="A1879" i="3" s="1"/>
  <c r="B1879" i="3" s="1"/>
  <c r="L1877" i="3"/>
  <c r="E1877" i="3" s="1"/>
  <c r="F1877" i="3" s="1"/>
  <c r="AG1880" i="3"/>
  <c r="AH1883" i="3"/>
  <c r="C1872" i="3"/>
  <c r="D1872" i="3" s="1"/>
  <c r="U1872" i="3"/>
  <c r="K1878" i="3"/>
  <c r="W1874" i="3"/>
  <c r="X1874" i="3" s="1"/>
  <c r="Z1874" i="3" s="1"/>
  <c r="X1877" i="3"/>
  <c r="Z1877" i="3" s="1"/>
  <c r="T1877" i="3"/>
  <c r="U1875" i="3"/>
  <c r="C1875" i="3" s="1"/>
  <c r="D1875" i="3" s="1"/>
  <c r="S1874" i="3"/>
  <c r="T1874" i="3" s="1"/>
  <c r="N1881" i="3"/>
  <c r="M1878" i="3"/>
  <c r="N1878" i="3" s="1"/>
  <c r="O1878" i="3" s="1"/>
  <c r="A1878" i="3" s="1"/>
  <c r="B1878" i="3" s="1"/>
  <c r="Y1877" i="3"/>
  <c r="V1879" i="3"/>
  <c r="AF1879" i="3" s="1"/>
  <c r="AI1877" i="3"/>
  <c r="AC1877" i="3"/>
  <c r="AB1883" i="3"/>
  <c r="AA1880" i="3"/>
  <c r="G1872" i="3"/>
  <c r="H1872" i="3" s="1"/>
  <c r="R1872" i="3"/>
  <c r="AE1881" i="3"/>
  <c r="AD1878" i="3"/>
  <c r="AE1878" i="3" s="1"/>
  <c r="AF1878" i="3" s="1"/>
  <c r="K1885" i="3"/>
  <c r="J1882" i="3"/>
  <c r="Q1877" i="3"/>
  <c r="P1874" i="3"/>
  <c r="Q1874" i="3" s="1"/>
  <c r="R1875" i="3"/>
  <c r="G1875" i="3" s="1"/>
  <c r="H1875" i="3" s="1"/>
  <c r="AJ1874" i="3"/>
  <c r="AK1874" i="3" s="1"/>
  <c r="AL1874" i="3" s="1"/>
  <c r="AK1877" i="3"/>
  <c r="AL1875" i="3"/>
  <c r="K1880" i="3" l="1"/>
  <c r="C1874" i="3"/>
  <c r="D1874" i="3" s="1"/>
  <c r="U1874" i="3"/>
  <c r="M1880" i="3"/>
  <c r="N1880" i="3" s="1"/>
  <c r="O1880" i="3" s="1"/>
  <c r="A1880" i="3" s="1"/>
  <c r="B1880" i="3" s="1"/>
  <c r="N1883" i="3"/>
  <c r="E1878" i="3"/>
  <c r="F1878" i="3" s="1"/>
  <c r="L1878" i="3"/>
  <c r="I1881" i="3"/>
  <c r="O1881" i="3" s="1"/>
  <c r="A1881" i="3" s="1"/>
  <c r="B1881" i="3" s="1"/>
  <c r="L1879" i="3"/>
  <c r="E1879" i="3" s="1"/>
  <c r="F1879" i="3" s="1"/>
  <c r="AH1880" i="3"/>
  <c r="AI1880" i="3" s="1"/>
  <c r="V1881" i="3"/>
  <c r="AF1881" i="3" s="1"/>
  <c r="Y1879" i="3"/>
  <c r="AI1879" i="3"/>
  <c r="AC1879" i="3"/>
  <c r="W1876" i="3"/>
  <c r="X1876" i="3" s="1"/>
  <c r="Z1876" i="3" s="1"/>
  <c r="X1879" i="3"/>
  <c r="S1876" i="3"/>
  <c r="T1876" i="3" s="1"/>
  <c r="U1877" i="3"/>
  <c r="C1877" i="3" s="1"/>
  <c r="D1877" i="3" s="1"/>
  <c r="T1879" i="3"/>
  <c r="AH1885" i="3"/>
  <c r="AG1882" i="3"/>
  <c r="AB1880" i="3"/>
  <c r="AC1880" i="3" s="1"/>
  <c r="AD1880" i="3"/>
  <c r="AE1880" i="3" s="1"/>
  <c r="AF1880" i="3" s="1"/>
  <c r="AE1883" i="3"/>
  <c r="AB1885" i="3"/>
  <c r="AA1882" i="3"/>
  <c r="AK1879" i="3"/>
  <c r="AL1877" i="3"/>
  <c r="AJ1876" i="3"/>
  <c r="AK1876" i="3" s="1"/>
  <c r="AL1876" i="3" s="1"/>
  <c r="G1874" i="3"/>
  <c r="H1874" i="3" s="1"/>
  <c r="R1874" i="3"/>
  <c r="K1887" i="3"/>
  <c r="J1884" i="3"/>
  <c r="R1877" i="3"/>
  <c r="G1877" i="3" s="1"/>
  <c r="H1877" i="3" s="1"/>
  <c r="P1876" i="3"/>
  <c r="Q1876" i="3" s="1"/>
  <c r="Q1879" i="3"/>
  <c r="AH1882" i="3" l="1"/>
  <c r="AI1882" i="3" s="1"/>
  <c r="AB1882" i="3"/>
  <c r="AC1882" i="3" s="1"/>
  <c r="K1882" i="3"/>
  <c r="L1882" i="3" s="1"/>
  <c r="E1880" i="3"/>
  <c r="F1880" i="3" s="1"/>
  <c r="L1880" i="3"/>
  <c r="AH1887" i="3"/>
  <c r="AG1884" i="3"/>
  <c r="X1881" i="3"/>
  <c r="Z1881" i="3" s="1"/>
  <c r="W1878" i="3"/>
  <c r="X1878" i="3" s="1"/>
  <c r="Z1878" i="3" s="1"/>
  <c r="U1879" i="3"/>
  <c r="C1879" i="3" s="1"/>
  <c r="D1879" i="3" s="1"/>
  <c r="S1878" i="3"/>
  <c r="T1878" i="3" s="1"/>
  <c r="T1881" i="3"/>
  <c r="M1882" i="3"/>
  <c r="N1882" i="3" s="1"/>
  <c r="O1882" i="3" s="1"/>
  <c r="A1882" i="3" s="1"/>
  <c r="B1882" i="3" s="1"/>
  <c r="N1885" i="3"/>
  <c r="E1882" i="3"/>
  <c r="F1882" i="3" s="1"/>
  <c r="C1876" i="3"/>
  <c r="D1876" i="3" s="1"/>
  <c r="U1876" i="3"/>
  <c r="Y1881" i="3"/>
  <c r="V1883" i="3"/>
  <c r="AF1883" i="3" s="1"/>
  <c r="AI1881" i="3"/>
  <c r="AC1881" i="3"/>
  <c r="I1883" i="3"/>
  <c r="O1883" i="3" s="1"/>
  <c r="A1883" i="3" s="1"/>
  <c r="B1883" i="3" s="1"/>
  <c r="L1881" i="3"/>
  <c r="E1881" i="3" s="1"/>
  <c r="F1881" i="3" s="1"/>
  <c r="Z1879" i="3"/>
  <c r="AB1887" i="3"/>
  <c r="AA1884" i="3"/>
  <c r="P1878" i="3"/>
  <c r="Q1878" i="3" s="1"/>
  <c r="Q1881" i="3"/>
  <c r="R1879" i="3"/>
  <c r="G1879" i="3" s="1"/>
  <c r="H1879" i="3" s="1"/>
  <c r="G1876" i="3"/>
  <c r="H1876" i="3" s="1"/>
  <c r="R1876" i="3"/>
  <c r="AK1881" i="3"/>
  <c r="AL1879" i="3"/>
  <c r="AJ1878" i="3"/>
  <c r="AK1878" i="3" s="1"/>
  <c r="AL1878" i="3" s="1"/>
  <c r="K1889" i="3"/>
  <c r="J1886" i="3"/>
  <c r="AE1885" i="3"/>
  <c r="AD1882" i="3"/>
  <c r="AE1882" i="3" s="1"/>
  <c r="AF1882" i="3" s="1"/>
  <c r="K1884" i="3" l="1"/>
  <c r="E1884" i="3" s="1"/>
  <c r="F1884" i="3" s="1"/>
  <c r="AB1884" i="3"/>
  <c r="AC1884" i="3" s="1"/>
  <c r="AH1884" i="3"/>
  <c r="AI1884" i="3" s="1"/>
  <c r="N1887" i="3"/>
  <c r="M1884" i="3"/>
  <c r="N1884" i="3" s="1"/>
  <c r="O1884" i="3" s="1"/>
  <c r="A1884" i="3" s="1"/>
  <c r="B1884" i="3" s="1"/>
  <c r="AG1886" i="3"/>
  <c r="AH1889" i="3"/>
  <c r="L1884" i="3"/>
  <c r="C1878" i="3"/>
  <c r="D1878" i="3" s="1"/>
  <c r="U1878" i="3"/>
  <c r="I1885" i="3"/>
  <c r="K1886" i="3" s="1"/>
  <c r="L1883" i="3"/>
  <c r="E1883" i="3" s="1"/>
  <c r="F1883" i="3" s="1"/>
  <c r="Y1883" i="3"/>
  <c r="V1885" i="3"/>
  <c r="AC1883" i="3"/>
  <c r="AI1883" i="3"/>
  <c r="T1883" i="3"/>
  <c r="S1880" i="3"/>
  <c r="T1880" i="3" s="1"/>
  <c r="U1881" i="3"/>
  <c r="C1881" i="3" s="1"/>
  <c r="D1881" i="3" s="1"/>
  <c r="W1880" i="3"/>
  <c r="X1880" i="3" s="1"/>
  <c r="Z1880" i="3" s="1"/>
  <c r="X1883" i="3"/>
  <c r="Z1883" i="3" s="1"/>
  <c r="AJ1880" i="3"/>
  <c r="AK1880" i="3" s="1"/>
  <c r="AL1880" i="3" s="1"/>
  <c r="AL1881" i="3"/>
  <c r="AK1883" i="3"/>
  <c r="AB1889" i="3"/>
  <c r="AA1886" i="3"/>
  <c r="AB1886" i="3" s="1"/>
  <c r="AC1886" i="3" s="1"/>
  <c r="G1878" i="3"/>
  <c r="H1878" i="3" s="1"/>
  <c r="R1878" i="3"/>
  <c r="AF1885" i="3"/>
  <c r="AD1884" i="3"/>
  <c r="AE1884" i="3" s="1"/>
  <c r="AF1884" i="3" s="1"/>
  <c r="AE1887" i="3"/>
  <c r="P1880" i="3"/>
  <c r="Q1880" i="3" s="1"/>
  <c r="R1881" i="3"/>
  <c r="G1881" i="3" s="1"/>
  <c r="H1881" i="3" s="1"/>
  <c r="Q1883" i="3"/>
  <c r="K1891" i="3"/>
  <c r="J1888" i="3"/>
  <c r="L1886" i="3" l="1"/>
  <c r="E1886" i="3"/>
  <c r="F1886" i="3" s="1"/>
  <c r="I1887" i="3"/>
  <c r="L1885" i="3"/>
  <c r="E1885" i="3" s="1"/>
  <c r="F1885" i="3" s="1"/>
  <c r="AG1888" i="3"/>
  <c r="AH1891" i="3"/>
  <c r="X1885" i="3"/>
  <c r="W1882" i="3"/>
  <c r="X1882" i="3" s="1"/>
  <c r="Z1882" i="3" s="1"/>
  <c r="U1883" i="3"/>
  <c r="C1883" i="3" s="1"/>
  <c r="D1883" i="3" s="1"/>
  <c r="T1885" i="3"/>
  <c r="S1882" i="3"/>
  <c r="T1882" i="3" s="1"/>
  <c r="V1887" i="3"/>
  <c r="AF1887" i="3" s="1"/>
  <c r="Y1885" i="3"/>
  <c r="AI1885" i="3"/>
  <c r="Z1885" i="3"/>
  <c r="AC1885" i="3"/>
  <c r="AH1886" i="3"/>
  <c r="AI1886" i="3" s="1"/>
  <c r="O1885" i="3"/>
  <c r="A1885" i="3" s="1"/>
  <c r="B1885" i="3" s="1"/>
  <c r="C1880" i="3"/>
  <c r="D1880" i="3" s="1"/>
  <c r="U1880" i="3"/>
  <c r="M1886" i="3"/>
  <c r="N1886" i="3" s="1"/>
  <c r="O1886" i="3" s="1"/>
  <c r="A1886" i="3" s="1"/>
  <c r="B1886" i="3" s="1"/>
  <c r="N1889" i="3"/>
  <c r="O1887" i="3"/>
  <c r="A1887" i="3" s="1"/>
  <c r="B1887" i="3" s="1"/>
  <c r="K1888" i="3"/>
  <c r="E1888" i="3" s="1"/>
  <c r="F1888" i="3" s="1"/>
  <c r="K1893" i="3"/>
  <c r="J1890" i="3"/>
  <c r="G1880" i="3"/>
  <c r="H1880" i="3" s="1"/>
  <c r="R1880" i="3"/>
  <c r="AE1889" i="3"/>
  <c r="AD1886" i="3"/>
  <c r="AE1886" i="3" s="1"/>
  <c r="AF1886" i="3" s="1"/>
  <c r="AK1885" i="3"/>
  <c r="AJ1882" i="3"/>
  <c r="AK1882" i="3" s="1"/>
  <c r="AL1882" i="3" s="1"/>
  <c r="AL1883" i="3"/>
  <c r="R1883" i="3"/>
  <c r="G1883" i="3" s="1"/>
  <c r="H1883" i="3" s="1"/>
  <c r="Q1885" i="3"/>
  <c r="P1882" i="3"/>
  <c r="Q1882" i="3" s="1"/>
  <c r="AB1891" i="3"/>
  <c r="AA1888" i="3"/>
  <c r="AB1888" i="3" l="1"/>
  <c r="AC1888" i="3" s="1"/>
  <c r="L1888" i="3"/>
  <c r="M1888" i="3"/>
  <c r="N1888" i="3" s="1"/>
  <c r="O1888" i="3" s="1"/>
  <c r="A1888" i="3" s="1"/>
  <c r="B1888" i="3" s="1"/>
  <c r="N1891" i="3"/>
  <c r="T1887" i="3"/>
  <c r="U1885" i="3"/>
  <c r="C1885" i="3" s="1"/>
  <c r="D1885" i="3" s="1"/>
  <c r="S1884" i="3"/>
  <c r="T1884" i="3" s="1"/>
  <c r="AG1890" i="3"/>
  <c r="AH1893" i="3"/>
  <c r="I1889" i="3"/>
  <c r="L1887" i="3"/>
  <c r="E1887" i="3" s="1"/>
  <c r="F1887" i="3" s="1"/>
  <c r="C1882" i="3"/>
  <c r="D1882" i="3" s="1"/>
  <c r="U1882" i="3"/>
  <c r="X1887" i="3"/>
  <c r="Z1887" i="3" s="1"/>
  <c r="W1884" i="3"/>
  <c r="X1884" i="3" s="1"/>
  <c r="Z1884" i="3" s="1"/>
  <c r="V1889" i="3"/>
  <c r="Y1887" i="3"/>
  <c r="AI1887" i="3"/>
  <c r="AC1887" i="3"/>
  <c r="AH1888" i="3"/>
  <c r="AI1888" i="3" s="1"/>
  <c r="R1882" i="3"/>
  <c r="G1882" i="3"/>
  <c r="H1882" i="3" s="1"/>
  <c r="J1892" i="3"/>
  <c r="K1895" i="3"/>
  <c r="AB1893" i="3"/>
  <c r="AA1890" i="3"/>
  <c r="AE1891" i="3"/>
  <c r="AD1888" i="3"/>
  <c r="AE1888" i="3" s="1"/>
  <c r="AF1888" i="3" s="1"/>
  <c r="R1885" i="3"/>
  <c r="G1885" i="3" s="1"/>
  <c r="H1885" i="3" s="1"/>
  <c r="P1884" i="3"/>
  <c r="Q1884" i="3" s="1"/>
  <c r="Q1887" i="3"/>
  <c r="AJ1884" i="3"/>
  <c r="AK1884" i="3" s="1"/>
  <c r="AL1884" i="3" s="1"/>
  <c r="AL1885" i="3"/>
  <c r="AK1887" i="3"/>
  <c r="Y1889" i="3" l="1"/>
  <c r="V1891" i="3"/>
  <c r="AI1889" i="3"/>
  <c r="AC1889" i="3"/>
  <c r="AH1895" i="3"/>
  <c r="AG1892" i="3"/>
  <c r="I1891" i="3"/>
  <c r="K1892" i="3" s="1"/>
  <c r="L1889" i="3"/>
  <c r="E1889" i="3" s="1"/>
  <c r="F1889" i="3" s="1"/>
  <c r="C1884" i="3"/>
  <c r="D1884" i="3" s="1"/>
  <c r="U1884" i="3"/>
  <c r="M1890" i="3"/>
  <c r="N1890" i="3" s="1"/>
  <c r="O1890" i="3" s="1"/>
  <c r="A1890" i="3" s="1"/>
  <c r="B1890" i="3" s="1"/>
  <c r="N1893" i="3"/>
  <c r="X1889" i="3"/>
  <c r="Z1889" i="3" s="1"/>
  <c r="W1886" i="3"/>
  <c r="X1886" i="3" s="1"/>
  <c r="Z1886" i="3" s="1"/>
  <c r="AF1889" i="3"/>
  <c r="AB1890" i="3"/>
  <c r="AC1890" i="3" s="1"/>
  <c r="O1889" i="3"/>
  <c r="A1889" i="3" s="1"/>
  <c r="B1889" i="3" s="1"/>
  <c r="U1887" i="3"/>
  <c r="C1887" i="3" s="1"/>
  <c r="D1887" i="3" s="1"/>
  <c r="S1886" i="3"/>
  <c r="T1886" i="3" s="1"/>
  <c r="T1889" i="3"/>
  <c r="K1890" i="3"/>
  <c r="AH1890" i="3"/>
  <c r="AI1890" i="3" s="1"/>
  <c r="AJ1886" i="3"/>
  <c r="AK1886" i="3" s="1"/>
  <c r="AL1886" i="3" s="1"/>
  <c r="AK1889" i="3"/>
  <c r="AL1887" i="3"/>
  <c r="G1884" i="3"/>
  <c r="H1884" i="3" s="1"/>
  <c r="R1884" i="3"/>
  <c r="R1887" i="3"/>
  <c r="G1887" i="3" s="1"/>
  <c r="H1887" i="3" s="1"/>
  <c r="Q1889" i="3"/>
  <c r="P1886" i="3"/>
  <c r="Q1886" i="3" s="1"/>
  <c r="J1894" i="3"/>
  <c r="K1897" i="3"/>
  <c r="AE1893" i="3"/>
  <c r="AD1890" i="3"/>
  <c r="AE1890" i="3" s="1"/>
  <c r="AF1890" i="3" s="1"/>
  <c r="AB1895" i="3"/>
  <c r="AA1892" i="3"/>
  <c r="E1892" i="3" l="1"/>
  <c r="F1892" i="3" s="1"/>
  <c r="L1892" i="3"/>
  <c r="O1891" i="3"/>
  <c r="A1891" i="3" s="1"/>
  <c r="B1891" i="3" s="1"/>
  <c r="E1890" i="3"/>
  <c r="F1890" i="3" s="1"/>
  <c r="L1890" i="3"/>
  <c r="I1893" i="3"/>
  <c r="K1894" i="3" s="1"/>
  <c r="L1894" i="3" s="1"/>
  <c r="L1891" i="3"/>
  <c r="E1891" i="3" s="1"/>
  <c r="F1891" i="3" s="1"/>
  <c r="AB1892" i="3"/>
  <c r="AC1892" i="3" s="1"/>
  <c r="Y1891" i="3"/>
  <c r="V1893" i="3"/>
  <c r="AC1891" i="3"/>
  <c r="AI1891" i="3"/>
  <c r="C1886" i="3"/>
  <c r="D1886" i="3" s="1"/>
  <c r="U1886" i="3"/>
  <c r="M1892" i="3"/>
  <c r="N1892" i="3" s="1"/>
  <c r="O1892" i="3" s="1"/>
  <c r="A1892" i="3" s="1"/>
  <c r="B1892" i="3" s="1"/>
  <c r="N1895" i="3"/>
  <c r="AH1897" i="3"/>
  <c r="AG1894" i="3"/>
  <c r="AH1894" i="3" s="1"/>
  <c r="AI1894" i="3" s="1"/>
  <c r="S1888" i="3"/>
  <c r="T1888" i="3" s="1"/>
  <c r="T1891" i="3"/>
  <c r="U1889" i="3"/>
  <c r="C1889" i="3" s="1"/>
  <c r="D1889" i="3" s="1"/>
  <c r="W1888" i="3"/>
  <c r="X1888" i="3" s="1"/>
  <c r="Z1888" i="3" s="1"/>
  <c r="X1891" i="3"/>
  <c r="Z1891" i="3" s="1"/>
  <c r="AF1891" i="3"/>
  <c r="AH1892" i="3"/>
  <c r="AI1892" i="3" s="1"/>
  <c r="AL1889" i="3"/>
  <c r="AK1891" i="3"/>
  <c r="AJ1888" i="3"/>
  <c r="AK1888" i="3" s="1"/>
  <c r="AL1888" i="3" s="1"/>
  <c r="AB1897" i="3"/>
  <c r="AA1894" i="3"/>
  <c r="AB1894" i="3" s="1"/>
  <c r="AC1894" i="3" s="1"/>
  <c r="Q1891" i="3"/>
  <c r="P1888" i="3"/>
  <c r="Q1888" i="3" s="1"/>
  <c r="R1889" i="3"/>
  <c r="G1889" i="3" s="1"/>
  <c r="H1889" i="3" s="1"/>
  <c r="R1886" i="3"/>
  <c r="G1886" i="3"/>
  <c r="H1886" i="3" s="1"/>
  <c r="AF1893" i="3"/>
  <c r="AD1892" i="3"/>
  <c r="AE1892" i="3" s="1"/>
  <c r="AF1892" i="3" s="1"/>
  <c r="AE1895" i="3"/>
  <c r="K1899" i="3"/>
  <c r="J1896" i="3"/>
  <c r="M1894" i="3" l="1"/>
  <c r="N1894" i="3" s="1"/>
  <c r="O1894" i="3" s="1"/>
  <c r="A1894" i="3" s="1"/>
  <c r="B1894" i="3" s="1"/>
  <c r="N1897" i="3"/>
  <c r="I1895" i="3"/>
  <c r="O1895" i="3" s="1"/>
  <c r="A1895" i="3" s="1"/>
  <c r="B1895" i="3" s="1"/>
  <c r="L1893" i="3"/>
  <c r="E1893" i="3" s="1"/>
  <c r="F1893" i="3" s="1"/>
  <c r="S1890" i="3"/>
  <c r="T1890" i="3" s="1"/>
  <c r="U1891" i="3"/>
  <c r="C1891" i="3" s="1"/>
  <c r="D1891" i="3" s="1"/>
  <c r="T1893" i="3"/>
  <c r="AG1896" i="3"/>
  <c r="AH1899" i="3"/>
  <c r="E1894" i="3"/>
  <c r="F1894" i="3" s="1"/>
  <c r="K1896" i="3"/>
  <c r="L1896" i="3" s="1"/>
  <c r="X1893" i="3"/>
  <c r="W1890" i="3"/>
  <c r="X1890" i="3" s="1"/>
  <c r="Z1890" i="3" s="1"/>
  <c r="C1888" i="3"/>
  <c r="D1888" i="3" s="1"/>
  <c r="U1888" i="3"/>
  <c r="V1895" i="3"/>
  <c r="Y1893" i="3"/>
  <c r="AI1893" i="3"/>
  <c r="AC1893" i="3"/>
  <c r="O1893" i="3"/>
  <c r="A1893" i="3" s="1"/>
  <c r="B1893" i="3" s="1"/>
  <c r="AJ1890" i="3"/>
  <c r="AK1890" i="3" s="1"/>
  <c r="AL1890" i="3" s="1"/>
  <c r="AL1891" i="3"/>
  <c r="AK1893" i="3"/>
  <c r="K1901" i="3"/>
  <c r="J1898" i="3"/>
  <c r="AD1894" i="3"/>
  <c r="AE1894" i="3" s="1"/>
  <c r="AF1894" i="3" s="1"/>
  <c r="AE1897" i="3"/>
  <c r="P1890" i="3"/>
  <c r="Q1890" i="3" s="1"/>
  <c r="Q1893" i="3"/>
  <c r="R1891" i="3"/>
  <c r="G1891" i="3" s="1"/>
  <c r="H1891" i="3" s="1"/>
  <c r="AB1899" i="3"/>
  <c r="AA1896" i="3"/>
  <c r="AB1896" i="3" s="1"/>
  <c r="AC1896" i="3" s="1"/>
  <c r="R1888" i="3"/>
  <c r="G1888" i="3"/>
  <c r="H1888" i="3" s="1"/>
  <c r="AH1896" i="3" l="1"/>
  <c r="AI1896" i="3" s="1"/>
  <c r="Y1895" i="3"/>
  <c r="V1897" i="3"/>
  <c r="AC1895" i="3"/>
  <c r="AI1895" i="3"/>
  <c r="AG1898" i="3"/>
  <c r="AH1901" i="3"/>
  <c r="E1896" i="3"/>
  <c r="F1896" i="3" s="1"/>
  <c r="X1895" i="3"/>
  <c r="W1892" i="3"/>
  <c r="X1892" i="3" s="1"/>
  <c r="Z1892" i="3" s="1"/>
  <c r="C1890" i="3"/>
  <c r="D1890" i="3" s="1"/>
  <c r="U1890" i="3"/>
  <c r="M1896" i="3"/>
  <c r="N1896" i="3" s="1"/>
  <c r="O1896" i="3" s="1"/>
  <c r="A1896" i="3" s="1"/>
  <c r="B1896" i="3" s="1"/>
  <c r="N1899" i="3"/>
  <c r="U1893" i="3"/>
  <c r="C1893" i="3" s="1"/>
  <c r="D1893" i="3" s="1"/>
  <c r="T1895" i="3"/>
  <c r="S1892" i="3"/>
  <c r="T1892" i="3" s="1"/>
  <c r="I1897" i="3"/>
  <c r="O1897" i="3" s="1"/>
  <c r="A1897" i="3" s="1"/>
  <c r="B1897" i="3" s="1"/>
  <c r="L1895" i="3"/>
  <c r="E1895" i="3" s="1"/>
  <c r="F1895" i="3" s="1"/>
  <c r="AF1895" i="3"/>
  <c r="Z1893" i="3"/>
  <c r="AB1901" i="3"/>
  <c r="AA1898" i="3"/>
  <c r="AB1898" i="3" s="1"/>
  <c r="AC1898" i="3" s="1"/>
  <c r="R1890" i="3"/>
  <c r="G1890" i="3"/>
  <c r="H1890" i="3" s="1"/>
  <c r="AD1896" i="3"/>
  <c r="AE1896" i="3" s="1"/>
  <c r="AF1896" i="3" s="1"/>
  <c r="AE1899" i="3"/>
  <c r="P1892" i="3"/>
  <c r="Q1892" i="3" s="1"/>
  <c r="R1893" i="3"/>
  <c r="G1893" i="3" s="1"/>
  <c r="H1893" i="3" s="1"/>
  <c r="Q1895" i="3"/>
  <c r="AK1895" i="3"/>
  <c r="AL1893" i="3"/>
  <c r="AJ1892" i="3"/>
  <c r="AK1892" i="3" s="1"/>
  <c r="AL1892" i="3" s="1"/>
  <c r="K1903" i="3"/>
  <c r="J1900" i="3"/>
  <c r="K1898" i="3" l="1"/>
  <c r="L1898" i="3" s="1"/>
  <c r="S1894" i="3"/>
  <c r="T1894" i="3" s="1"/>
  <c r="U1895" i="3"/>
  <c r="C1895" i="3" s="1"/>
  <c r="D1895" i="3" s="1"/>
  <c r="T1897" i="3"/>
  <c r="W1894" i="3"/>
  <c r="X1894" i="3" s="1"/>
  <c r="Z1894" i="3" s="1"/>
  <c r="X1897" i="3"/>
  <c r="Z1897" i="3" s="1"/>
  <c r="V1899" i="3"/>
  <c r="Y1897" i="3"/>
  <c r="AI1897" i="3"/>
  <c r="AC1897" i="3"/>
  <c r="U1892" i="3"/>
  <c r="C1892" i="3"/>
  <c r="D1892" i="3" s="1"/>
  <c r="I1899" i="3"/>
  <c r="K1900" i="3" s="1"/>
  <c r="L1897" i="3"/>
  <c r="E1897" i="3" s="1"/>
  <c r="F1897" i="3" s="1"/>
  <c r="M1898" i="3"/>
  <c r="N1898" i="3" s="1"/>
  <c r="O1898" i="3" s="1"/>
  <c r="A1898" i="3" s="1"/>
  <c r="B1898" i="3" s="1"/>
  <c r="N1901" i="3"/>
  <c r="AH1903" i="3"/>
  <c r="AG1900" i="3"/>
  <c r="E1898" i="3"/>
  <c r="F1898" i="3" s="1"/>
  <c r="AH1898" i="3"/>
  <c r="AI1898" i="3" s="1"/>
  <c r="AF1897" i="3"/>
  <c r="Z1895" i="3"/>
  <c r="K1905" i="3"/>
  <c r="J1902" i="3"/>
  <c r="G1892" i="3"/>
  <c r="H1892" i="3" s="1"/>
  <c r="R1892" i="3"/>
  <c r="AB1903" i="3"/>
  <c r="AA1900" i="3"/>
  <c r="R1895" i="3"/>
  <c r="G1895" i="3" s="1"/>
  <c r="H1895" i="3" s="1"/>
  <c r="Q1897" i="3"/>
  <c r="P1894" i="3"/>
  <c r="Q1894" i="3" s="1"/>
  <c r="AE1901" i="3"/>
  <c r="AD1898" i="3"/>
  <c r="AE1898" i="3" s="1"/>
  <c r="AF1898" i="3" s="1"/>
  <c r="AK1897" i="3"/>
  <c r="AL1895" i="3"/>
  <c r="AJ1894" i="3"/>
  <c r="AK1894" i="3" s="1"/>
  <c r="AL1894" i="3" s="1"/>
  <c r="L1900" i="3" l="1"/>
  <c r="E1900" i="3"/>
  <c r="F1900" i="3" s="1"/>
  <c r="M1900" i="3"/>
  <c r="N1900" i="3" s="1"/>
  <c r="O1900" i="3" s="1"/>
  <c r="A1900" i="3" s="1"/>
  <c r="B1900" i="3" s="1"/>
  <c r="N1903" i="3"/>
  <c r="U1894" i="3"/>
  <c r="C1894" i="3"/>
  <c r="D1894" i="3" s="1"/>
  <c r="Y1899" i="3"/>
  <c r="V1901" i="3"/>
  <c r="AC1899" i="3"/>
  <c r="AI1899" i="3"/>
  <c r="AF1899" i="3"/>
  <c r="AH1900" i="3"/>
  <c r="AI1900" i="3" s="1"/>
  <c r="O1899" i="3"/>
  <c r="A1899" i="3" s="1"/>
  <c r="B1899" i="3" s="1"/>
  <c r="I1901" i="3"/>
  <c r="L1899" i="3"/>
  <c r="E1899" i="3" s="1"/>
  <c r="F1899" i="3" s="1"/>
  <c r="X1899" i="3"/>
  <c r="Z1899" i="3" s="1"/>
  <c r="W1896" i="3"/>
  <c r="X1896" i="3" s="1"/>
  <c r="Z1896" i="3" s="1"/>
  <c r="AH1905" i="3"/>
  <c r="AG1902" i="3"/>
  <c r="S1896" i="3"/>
  <c r="T1896" i="3" s="1"/>
  <c r="T1899" i="3"/>
  <c r="U1897" i="3"/>
  <c r="C1897" i="3" s="1"/>
  <c r="D1897" i="3" s="1"/>
  <c r="AB1900" i="3"/>
  <c r="AC1900" i="3" s="1"/>
  <c r="AK1899" i="3"/>
  <c r="AL1897" i="3"/>
  <c r="AJ1896" i="3"/>
  <c r="AK1896" i="3" s="1"/>
  <c r="AL1896" i="3" s="1"/>
  <c r="K1907" i="3"/>
  <c r="J1904" i="3"/>
  <c r="AE1903" i="3"/>
  <c r="AD1900" i="3"/>
  <c r="AE1900" i="3" s="1"/>
  <c r="AF1900" i="3" s="1"/>
  <c r="AB1905" i="3"/>
  <c r="AA1902" i="3"/>
  <c r="Q1899" i="3"/>
  <c r="P1896" i="3"/>
  <c r="Q1896" i="3" s="1"/>
  <c r="R1897" i="3"/>
  <c r="G1897" i="3" s="1"/>
  <c r="H1897" i="3" s="1"/>
  <c r="G1894" i="3"/>
  <c r="H1894" i="3" s="1"/>
  <c r="R1894" i="3"/>
  <c r="AG1904" i="3" l="1"/>
  <c r="AH1907" i="3"/>
  <c r="I1903" i="3"/>
  <c r="O1903" i="3" s="1"/>
  <c r="A1903" i="3" s="1"/>
  <c r="B1903" i="3" s="1"/>
  <c r="L1901" i="3"/>
  <c r="E1901" i="3" s="1"/>
  <c r="F1901" i="3" s="1"/>
  <c r="Y1901" i="3"/>
  <c r="V1903" i="3"/>
  <c r="AF1903" i="3" s="1"/>
  <c r="AI1901" i="3"/>
  <c r="AC1901" i="3"/>
  <c r="M1902" i="3"/>
  <c r="N1902" i="3" s="1"/>
  <c r="O1902" i="3" s="1"/>
  <c r="A1902" i="3" s="1"/>
  <c r="B1902" i="3" s="1"/>
  <c r="N1905" i="3"/>
  <c r="W1898" i="3"/>
  <c r="X1898" i="3" s="1"/>
  <c r="Z1898" i="3" s="1"/>
  <c r="X1901" i="3"/>
  <c r="Z1901" i="3" s="1"/>
  <c r="AH1902" i="3"/>
  <c r="AI1902" i="3" s="1"/>
  <c r="AF1901" i="3"/>
  <c r="O1901" i="3"/>
  <c r="A1901" i="3" s="1"/>
  <c r="B1901" i="3" s="1"/>
  <c r="T1901" i="3"/>
  <c r="S1898" i="3"/>
  <c r="T1898" i="3" s="1"/>
  <c r="U1899" i="3"/>
  <c r="C1899" i="3" s="1"/>
  <c r="D1899" i="3" s="1"/>
  <c r="C1896" i="3"/>
  <c r="D1896" i="3" s="1"/>
  <c r="U1896" i="3"/>
  <c r="K1902" i="3"/>
  <c r="AB1902" i="3"/>
  <c r="AC1902" i="3" s="1"/>
  <c r="K1909" i="3"/>
  <c r="J1906" i="3"/>
  <c r="AK1901" i="3"/>
  <c r="AJ1898" i="3"/>
  <c r="AK1898" i="3" s="1"/>
  <c r="AL1898" i="3" s="1"/>
  <c r="AL1899" i="3"/>
  <c r="P1898" i="3"/>
  <c r="Q1898" i="3" s="1"/>
  <c r="R1899" i="3"/>
  <c r="G1899" i="3" s="1"/>
  <c r="H1899" i="3" s="1"/>
  <c r="Q1901" i="3"/>
  <c r="AB1907" i="3"/>
  <c r="AA1904" i="3"/>
  <c r="AB1904" i="3" s="1"/>
  <c r="AC1904" i="3" s="1"/>
  <c r="R1896" i="3"/>
  <c r="G1896" i="3"/>
  <c r="H1896" i="3" s="1"/>
  <c r="AE1905" i="3"/>
  <c r="AD1902" i="3"/>
  <c r="AE1902" i="3" s="1"/>
  <c r="AF1902" i="3" s="1"/>
  <c r="K1904" i="3" l="1"/>
  <c r="L1904" i="3" s="1"/>
  <c r="AH1904" i="3"/>
  <c r="AI1904" i="3" s="1"/>
  <c r="AH1909" i="3"/>
  <c r="AG1906" i="3"/>
  <c r="L1902" i="3"/>
  <c r="E1902" i="3"/>
  <c r="F1902" i="3" s="1"/>
  <c r="M1904" i="3"/>
  <c r="N1904" i="3" s="1"/>
  <c r="O1904" i="3" s="1"/>
  <c r="A1904" i="3" s="1"/>
  <c r="B1904" i="3" s="1"/>
  <c r="N1907" i="3"/>
  <c r="S1900" i="3"/>
  <c r="T1900" i="3" s="1"/>
  <c r="U1901" i="3"/>
  <c r="C1901" i="3" s="1"/>
  <c r="D1901" i="3" s="1"/>
  <c r="T1903" i="3"/>
  <c r="W1900" i="3"/>
  <c r="X1900" i="3" s="1"/>
  <c r="Z1900" i="3" s="1"/>
  <c r="X1903" i="3"/>
  <c r="V1905" i="3"/>
  <c r="AF1905" i="3" s="1"/>
  <c r="Y1903" i="3"/>
  <c r="AI1903" i="3"/>
  <c r="Z1903" i="3"/>
  <c r="AC1903" i="3"/>
  <c r="U1898" i="3"/>
  <c r="C1898" i="3"/>
  <c r="D1898" i="3" s="1"/>
  <c r="I1905" i="3"/>
  <c r="K1906" i="3" s="1"/>
  <c r="L1903" i="3"/>
  <c r="E1903" i="3" s="1"/>
  <c r="F1903" i="3" s="1"/>
  <c r="G1898" i="3"/>
  <c r="H1898" i="3" s="1"/>
  <c r="R1898" i="3"/>
  <c r="AE1907" i="3"/>
  <c r="AD1904" i="3"/>
  <c r="AE1904" i="3" s="1"/>
  <c r="AF1904" i="3" s="1"/>
  <c r="R1901" i="3"/>
  <c r="G1901" i="3" s="1"/>
  <c r="H1901" i="3" s="1"/>
  <c r="Q1903" i="3"/>
  <c r="P1900" i="3"/>
  <c r="Q1900" i="3" s="1"/>
  <c r="AK1903" i="3"/>
  <c r="AL1901" i="3"/>
  <c r="AJ1900" i="3"/>
  <c r="AK1900" i="3" s="1"/>
  <c r="AL1900" i="3" s="1"/>
  <c r="AB1909" i="3"/>
  <c r="AA1906" i="3"/>
  <c r="K1911" i="3"/>
  <c r="J1908" i="3"/>
  <c r="E1904" i="3" l="1"/>
  <c r="F1904" i="3" s="1"/>
  <c r="L1906" i="3"/>
  <c r="E1906" i="3"/>
  <c r="F1906" i="3" s="1"/>
  <c r="V1907" i="3"/>
  <c r="Y1905" i="3"/>
  <c r="AC1905" i="3"/>
  <c r="AI1905" i="3"/>
  <c r="T1905" i="3"/>
  <c r="S1902" i="3"/>
  <c r="T1902" i="3" s="1"/>
  <c r="U1903" i="3"/>
  <c r="C1903" i="3" s="1"/>
  <c r="D1903" i="3" s="1"/>
  <c r="M1906" i="3"/>
  <c r="N1906" i="3" s="1"/>
  <c r="O1906" i="3" s="1"/>
  <c r="A1906" i="3" s="1"/>
  <c r="B1906" i="3" s="1"/>
  <c r="N1909" i="3"/>
  <c r="AB1906" i="3"/>
  <c r="AC1906" i="3" s="1"/>
  <c r="AH1906" i="3"/>
  <c r="AI1906" i="3" s="1"/>
  <c r="I1907" i="3"/>
  <c r="O1907" i="3" s="1"/>
  <c r="A1907" i="3" s="1"/>
  <c r="B1907" i="3" s="1"/>
  <c r="L1905" i="3"/>
  <c r="E1905" i="3" s="1"/>
  <c r="F1905" i="3" s="1"/>
  <c r="W1902" i="3"/>
  <c r="X1902" i="3" s="1"/>
  <c r="Z1902" i="3" s="1"/>
  <c r="X1905" i="3"/>
  <c r="C1900" i="3"/>
  <c r="D1900" i="3" s="1"/>
  <c r="U1900" i="3"/>
  <c r="AG1908" i="3"/>
  <c r="AH1911" i="3"/>
  <c r="K1908" i="3"/>
  <c r="E1908" i="3" s="1"/>
  <c r="F1908" i="3" s="1"/>
  <c r="O1905" i="3"/>
  <c r="A1905" i="3" s="1"/>
  <c r="B1905" i="3" s="1"/>
  <c r="AB1911" i="3"/>
  <c r="AA1908" i="3"/>
  <c r="P1902" i="3"/>
  <c r="Q1902" i="3" s="1"/>
  <c r="R1903" i="3"/>
  <c r="G1903" i="3" s="1"/>
  <c r="H1903" i="3" s="1"/>
  <c r="Q1905" i="3"/>
  <c r="AE1909" i="3"/>
  <c r="AD1906" i="3"/>
  <c r="AE1906" i="3" s="1"/>
  <c r="AF1906" i="3" s="1"/>
  <c r="J1910" i="3"/>
  <c r="K1913" i="3"/>
  <c r="AK1905" i="3"/>
  <c r="AL1903" i="3"/>
  <c r="AJ1902" i="3"/>
  <c r="AK1902" i="3" s="1"/>
  <c r="AL1902" i="3" s="1"/>
  <c r="R1900" i="3"/>
  <c r="G1900" i="3"/>
  <c r="H1900" i="3" s="1"/>
  <c r="AH1908" i="3" l="1"/>
  <c r="AI1908" i="3" s="1"/>
  <c r="L1908" i="3"/>
  <c r="W1904" i="3"/>
  <c r="X1904" i="3" s="1"/>
  <c r="Z1904" i="3" s="1"/>
  <c r="X1907" i="3"/>
  <c r="Z1907" i="3" s="1"/>
  <c r="M1908" i="3"/>
  <c r="N1908" i="3" s="1"/>
  <c r="O1908" i="3" s="1"/>
  <c r="A1908" i="3" s="1"/>
  <c r="B1908" i="3" s="1"/>
  <c r="N1911" i="3"/>
  <c r="U1902" i="3"/>
  <c r="C1902" i="3"/>
  <c r="D1902" i="3" s="1"/>
  <c r="AH1913" i="3"/>
  <c r="AG1910" i="3"/>
  <c r="Y1907" i="3"/>
  <c r="V1909" i="3"/>
  <c r="AF1909" i="3" s="1"/>
  <c r="AC1907" i="3"/>
  <c r="AI1907" i="3"/>
  <c r="I1909" i="3"/>
  <c r="K1910" i="3" s="1"/>
  <c r="L1907" i="3"/>
  <c r="E1907" i="3" s="1"/>
  <c r="F1907" i="3" s="1"/>
  <c r="S1904" i="3"/>
  <c r="T1904" i="3" s="1"/>
  <c r="T1907" i="3"/>
  <c r="U1905" i="3"/>
  <c r="C1905" i="3" s="1"/>
  <c r="D1905" i="3" s="1"/>
  <c r="Z1905" i="3"/>
  <c r="AF1907" i="3"/>
  <c r="AB1908" i="3"/>
  <c r="AC1908" i="3" s="1"/>
  <c r="G1902" i="3"/>
  <c r="H1902" i="3" s="1"/>
  <c r="R1902" i="3"/>
  <c r="J1912" i="3"/>
  <c r="K1915" i="3"/>
  <c r="AE1911" i="3"/>
  <c r="AD1908" i="3"/>
  <c r="AE1908" i="3" s="1"/>
  <c r="AF1908" i="3" s="1"/>
  <c r="AA1910" i="3"/>
  <c r="AB1913" i="3"/>
  <c r="AJ1904" i="3"/>
  <c r="AK1904" i="3" s="1"/>
  <c r="AL1904" i="3" s="1"/>
  <c r="AL1905" i="3"/>
  <c r="AK1907" i="3"/>
  <c r="P1904" i="3"/>
  <c r="Q1904" i="3" s="1"/>
  <c r="R1905" i="3"/>
  <c r="G1905" i="3" s="1"/>
  <c r="H1905" i="3" s="1"/>
  <c r="Q1907" i="3"/>
  <c r="AH1910" i="3" l="1"/>
  <c r="AI1910" i="3" s="1"/>
  <c r="AB1910" i="3"/>
  <c r="AC1910" i="3" s="1"/>
  <c r="L1910" i="3"/>
  <c r="E1910" i="3"/>
  <c r="F1910" i="3" s="1"/>
  <c r="O1909" i="3"/>
  <c r="A1909" i="3" s="1"/>
  <c r="B1909" i="3" s="1"/>
  <c r="U1904" i="3"/>
  <c r="C1904" i="3"/>
  <c r="D1904" i="3" s="1"/>
  <c r="X1909" i="3"/>
  <c r="Z1909" i="3" s="1"/>
  <c r="W1906" i="3"/>
  <c r="X1906" i="3" s="1"/>
  <c r="Z1906" i="3" s="1"/>
  <c r="T1909" i="3"/>
  <c r="U1907" i="3"/>
  <c r="C1907" i="3" s="1"/>
  <c r="D1907" i="3" s="1"/>
  <c r="S1906" i="3"/>
  <c r="T1906" i="3" s="1"/>
  <c r="I1911" i="3"/>
  <c r="O1911" i="3" s="1"/>
  <c r="A1911" i="3" s="1"/>
  <c r="B1911" i="3" s="1"/>
  <c r="L1909" i="3"/>
  <c r="E1909" i="3" s="1"/>
  <c r="F1909" i="3" s="1"/>
  <c r="V1911" i="3"/>
  <c r="Y1909" i="3"/>
  <c r="AI1909" i="3"/>
  <c r="AC1909" i="3"/>
  <c r="AG1912" i="3"/>
  <c r="AH1915" i="3"/>
  <c r="M1910" i="3"/>
  <c r="N1910" i="3" s="1"/>
  <c r="O1910" i="3" s="1"/>
  <c r="A1910" i="3" s="1"/>
  <c r="B1910" i="3" s="1"/>
  <c r="N1913" i="3"/>
  <c r="G1904" i="3"/>
  <c r="H1904" i="3" s="1"/>
  <c r="R1904" i="3"/>
  <c r="AA1912" i="3"/>
  <c r="AB1915" i="3"/>
  <c r="AD1910" i="3"/>
  <c r="AE1910" i="3" s="1"/>
  <c r="AF1910" i="3" s="1"/>
  <c r="AE1913" i="3"/>
  <c r="J1914" i="3"/>
  <c r="K1917" i="3"/>
  <c r="AK1909" i="3"/>
  <c r="AL1907" i="3"/>
  <c r="AJ1906" i="3"/>
  <c r="AK1906" i="3" s="1"/>
  <c r="AL1906" i="3" s="1"/>
  <c r="P1906" i="3"/>
  <c r="Q1906" i="3" s="1"/>
  <c r="Q1909" i="3"/>
  <c r="R1907" i="3"/>
  <c r="G1907" i="3" s="1"/>
  <c r="H1907" i="3" s="1"/>
  <c r="K1912" i="3" l="1"/>
  <c r="Y1911" i="3"/>
  <c r="V1913" i="3"/>
  <c r="AC1911" i="3"/>
  <c r="AI1911" i="3"/>
  <c r="M1912" i="3"/>
  <c r="N1912" i="3" s="1"/>
  <c r="O1912" i="3" s="1"/>
  <c r="A1912" i="3" s="1"/>
  <c r="B1912" i="3" s="1"/>
  <c r="N1915" i="3"/>
  <c r="AH1917" i="3"/>
  <c r="AG1914" i="3"/>
  <c r="T1911" i="3"/>
  <c r="S1908" i="3"/>
  <c r="T1908" i="3" s="1"/>
  <c r="U1909" i="3"/>
  <c r="C1909" i="3" s="1"/>
  <c r="D1909" i="3" s="1"/>
  <c r="AB1912" i="3"/>
  <c r="AC1912" i="3" s="1"/>
  <c r="C1906" i="3"/>
  <c r="D1906" i="3" s="1"/>
  <c r="U1906" i="3"/>
  <c r="W1908" i="3"/>
  <c r="X1908" i="3" s="1"/>
  <c r="Z1908" i="3" s="1"/>
  <c r="X1911" i="3"/>
  <c r="I1913" i="3"/>
  <c r="O1913" i="3" s="1"/>
  <c r="A1913" i="3" s="1"/>
  <c r="B1913" i="3" s="1"/>
  <c r="L1911" i="3"/>
  <c r="E1911" i="3" s="1"/>
  <c r="F1911" i="3" s="1"/>
  <c r="AF1911" i="3"/>
  <c r="AH1912" i="3"/>
  <c r="AI1912" i="3" s="1"/>
  <c r="R1906" i="3"/>
  <c r="G1906" i="3"/>
  <c r="H1906" i="3" s="1"/>
  <c r="AD1912" i="3"/>
  <c r="AE1912" i="3" s="1"/>
  <c r="AF1912" i="3" s="1"/>
  <c r="AE1915" i="3"/>
  <c r="AK1911" i="3"/>
  <c r="AL1909" i="3"/>
  <c r="AJ1908" i="3"/>
  <c r="AK1908" i="3" s="1"/>
  <c r="AL1908" i="3" s="1"/>
  <c r="AA1914" i="3"/>
  <c r="AB1917" i="3"/>
  <c r="R1909" i="3"/>
  <c r="G1909" i="3" s="1"/>
  <c r="H1909" i="3" s="1"/>
  <c r="P1908" i="3"/>
  <c r="Q1908" i="3" s="1"/>
  <c r="Q1911" i="3"/>
  <c r="K1919" i="3"/>
  <c r="J1916" i="3"/>
  <c r="L1912" i="3" l="1"/>
  <c r="E1912" i="3"/>
  <c r="F1912" i="3" s="1"/>
  <c r="I1915" i="3"/>
  <c r="L1913" i="3"/>
  <c r="E1913" i="3" s="1"/>
  <c r="F1913" i="3" s="1"/>
  <c r="C1908" i="3"/>
  <c r="D1908" i="3" s="1"/>
  <c r="U1908" i="3"/>
  <c r="K1916" i="3"/>
  <c r="AB1914" i="3"/>
  <c r="AC1914" i="3" s="1"/>
  <c r="AG1916" i="3"/>
  <c r="AH1919" i="3"/>
  <c r="Y1913" i="3"/>
  <c r="V1915" i="3"/>
  <c r="AF1915" i="3" s="1"/>
  <c r="AI1913" i="3"/>
  <c r="AC1913" i="3"/>
  <c r="X1913" i="3"/>
  <c r="Z1913" i="3" s="1"/>
  <c r="W1910" i="3"/>
  <c r="X1910" i="3" s="1"/>
  <c r="Z1910" i="3" s="1"/>
  <c r="U1911" i="3"/>
  <c r="C1911" i="3" s="1"/>
  <c r="D1911" i="3" s="1"/>
  <c r="S1910" i="3"/>
  <c r="T1910" i="3" s="1"/>
  <c r="T1913" i="3"/>
  <c r="O1915" i="3"/>
  <c r="A1915" i="3" s="1"/>
  <c r="B1915" i="3" s="1"/>
  <c r="M1914" i="3"/>
  <c r="N1914" i="3" s="1"/>
  <c r="O1914" i="3" s="1"/>
  <c r="A1914" i="3" s="1"/>
  <c r="B1914" i="3" s="1"/>
  <c r="N1917" i="3"/>
  <c r="AH1914" i="3"/>
  <c r="AI1914" i="3" s="1"/>
  <c r="AF1913" i="3"/>
  <c r="K1914" i="3"/>
  <c r="Z1911" i="3"/>
  <c r="G1908" i="3"/>
  <c r="H1908" i="3" s="1"/>
  <c r="R1908" i="3"/>
  <c r="AE1917" i="3"/>
  <c r="AD1914" i="3"/>
  <c r="AE1914" i="3" s="1"/>
  <c r="AF1914" i="3" s="1"/>
  <c r="E1916" i="3"/>
  <c r="F1916" i="3" s="1"/>
  <c r="L1916" i="3"/>
  <c r="AB1919" i="3"/>
  <c r="AA1916" i="3"/>
  <c r="AJ1910" i="3"/>
  <c r="AK1910" i="3" s="1"/>
  <c r="AL1910" i="3" s="1"/>
  <c r="AL1911" i="3"/>
  <c r="AK1913" i="3"/>
  <c r="P1910" i="3"/>
  <c r="Q1910" i="3" s="1"/>
  <c r="Q1913" i="3"/>
  <c r="R1911" i="3"/>
  <c r="G1911" i="3" s="1"/>
  <c r="H1911" i="3" s="1"/>
  <c r="J1918" i="3"/>
  <c r="K1921" i="3"/>
  <c r="AB1916" i="3" l="1"/>
  <c r="AC1916" i="3" s="1"/>
  <c r="N1919" i="3"/>
  <c r="M1916" i="3"/>
  <c r="N1916" i="3" s="1"/>
  <c r="O1916" i="3" s="1"/>
  <c r="A1916" i="3" s="1"/>
  <c r="B1916" i="3" s="1"/>
  <c r="S1912" i="3"/>
  <c r="T1912" i="3" s="1"/>
  <c r="U1913" i="3"/>
  <c r="C1913" i="3" s="1"/>
  <c r="D1913" i="3" s="1"/>
  <c r="T1915" i="3"/>
  <c r="E1914" i="3"/>
  <c r="F1914" i="3" s="1"/>
  <c r="L1914" i="3"/>
  <c r="AG1918" i="3"/>
  <c r="AH1921" i="3"/>
  <c r="I1917" i="3"/>
  <c r="O1917" i="3" s="1"/>
  <c r="A1917" i="3" s="1"/>
  <c r="B1917" i="3" s="1"/>
  <c r="L1915" i="3"/>
  <c r="E1915" i="3" s="1"/>
  <c r="F1915" i="3" s="1"/>
  <c r="C1910" i="3"/>
  <c r="D1910" i="3" s="1"/>
  <c r="U1910" i="3"/>
  <c r="X1915" i="3"/>
  <c r="Z1915" i="3" s="1"/>
  <c r="W1912" i="3"/>
  <c r="X1912" i="3" s="1"/>
  <c r="Z1912" i="3" s="1"/>
  <c r="V1917" i="3"/>
  <c r="Y1915" i="3"/>
  <c r="AI1915" i="3"/>
  <c r="AC1915" i="3"/>
  <c r="AH1916" i="3"/>
  <c r="AI1916" i="3" s="1"/>
  <c r="R1913" i="3"/>
  <c r="G1913" i="3" s="1"/>
  <c r="H1913" i="3" s="1"/>
  <c r="P1912" i="3"/>
  <c r="Q1912" i="3" s="1"/>
  <c r="Q1915" i="3"/>
  <c r="AJ1912" i="3"/>
  <c r="AK1912" i="3" s="1"/>
  <c r="AL1912" i="3" s="1"/>
  <c r="AL1913" i="3"/>
  <c r="AK1915" i="3"/>
  <c r="AD1916" i="3"/>
  <c r="AE1916" i="3" s="1"/>
  <c r="AF1916" i="3" s="1"/>
  <c r="AE1919" i="3"/>
  <c r="K1923" i="3"/>
  <c r="J1920" i="3"/>
  <c r="R1910" i="3"/>
  <c r="G1910" i="3"/>
  <c r="H1910" i="3" s="1"/>
  <c r="AA1918" i="3"/>
  <c r="AB1918" i="3" s="1"/>
  <c r="AC1918" i="3" s="1"/>
  <c r="AB1921" i="3"/>
  <c r="K1918" i="3" l="1"/>
  <c r="E1918" i="3" s="1"/>
  <c r="F1918" i="3" s="1"/>
  <c r="AH1918" i="3"/>
  <c r="AI1918" i="3" s="1"/>
  <c r="S1914" i="3"/>
  <c r="T1914" i="3" s="1"/>
  <c r="U1915" i="3"/>
  <c r="C1915" i="3" s="1"/>
  <c r="D1915" i="3" s="1"/>
  <c r="T1917" i="3"/>
  <c r="AH1923" i="3"/>
  <c r="AG1920" i="3"/>
  <c r="X1917" i="3"/>
  <c r="Z1917" i="3" s="1"/>
  <c r="W1914" i="3"/>
  <c r="X1914" i="3" s="1"/>
  <c r="Z1914" i="3" s="1"/>
  <c r="M1918" i="3"/>
  <c r="N1918" i="3" s="1"/>
  <c r="O1918" i="3" s="1"/>
  <c r="A1918" i="3" s="1"/>
  <c r="B1918" i="3" s="1"/>
  <c r="N1921" i="3"/>
  <c r="L1918" i="3"/>
  <c r="Y1917" i="3"/>
  <c r="V1919" i="3"/>
  <c r="AF1919" i="3" s="1"/>
  <c r="AC1917" i="3"/>
  <c r="AI1917" i="3"/>
  <c r="I1919" i="3"/>
  <c r="O1919" i="3" s="1"/>
  <c r="A1919" i="3" s="1"/>
  <c r="B1919" i="3" s="1"/>
  <c r="L1917" i="3"/>
  <c r="E1917" i="3" s="1"/>
  <c r="F1917" i="3" s="1"/>
  <c r="C1912" i="3"/>
  <c r="D1912" i="3" s="1"/>
  <c r="U1912" i="3"/>
  <c r="AF1917" i="3"/>
  <c r="J1922" i="3"/>
  <c r="K1925" i="3"/>
  <c r="AD1918" i="3"/>
  <c r="AE1918" i="3" s="1"/>
  <c r="AF1918" i="3" s="1"/>
  <c r="AE1921" i="3"/>
  <c r="Q1917" i="3"/>
  <c r="P1914" i="3"/>
  <c r="Q1914" i="3" s="1"/>
  <c r="R1915" i="3"/>
  <c r="G1915" i="3" s="1"/>
  <c r="H1915" i="3" s="1"/>
  <c r="AJ1914" i="3"/>
  <c r="AK1914" i="3" s="1"/>
  <c r="AL1914" i="3" s="1"/>
  <c r="AK1917" i="3"/>
  <c r="AL1915" i="3"/>
  <c r="R1912" i="3"/>
  <c r="G1912" i="3"/>
  <c r="H1912" i="3" s="1"/>
  <c r="AB1923" i="3"/>
  <c r="AA1920" i="3"/>
  <c r="AB1920" i="3" s="1"/>
  <c r="AC1920" i="3" s="1"/>
  <c r="C1914" i="3" l="1"/>
  <c r="D1914" i="3" s="1"/>
  <c r="U1914" i="3"/>
  <c r="AH1920" i="3"/>
  <c r="AI1920" i="3" s="1"/>
  <c r="M1920" i="3"/>
  <c r="N1920" i="3" s="1"/>
  <c r="O1920" i="3" s="1"/>
  <c r="A1920" i="3" s="1"/>
  <c r="B1920" i="3" s="1"/>
  <c r="N1923" i="3"/>
  <c r="I1921" i="3"/>
  <c r="K1922" i="3" s="1"/>
  <c r="L1919" i="3"/>
  <c r="E1919" i="3" s="1"/>
  <c r="F1919" i="3" s="1"/>
  <c r="Y1919" i="3"/>
  <c r="V1921" i="3"/>
  <c r="AC1919" i="3"/>
  <c r="AI1919" i="3"/>
  <c r="X1919" i="3"/>
  <c r="W1916" i="3"/>
  <c r="X1916" i="3" s="1"/>
  <c r="Z1916" i="3" s="1"/>
  <c r="S1916" i="3"/>
  <c r="T1916" i="3" s="1"/>
  <c r="U1917" i="3"/>
  <c r="C1917" i="3" s="1"/>
  <c r="D1917" i="3" s="1"/>
  <c r="T1919" i="3"/>
  <c r="AH1925" i="3"/>
  <c r="AG1922" i="3"/>
  <c r="AH1922" i="3" s="1"/>
  <c r="AI1922" i="3" s="1"/>
  <c r="K1920" i="3"/>
  <c r="AE1923" i="3"/>
  <c r="AD1920" i="3"/>
  <c r="AE1920" i="3" s="1"/>
  <c r="AF1920" i="3" s="1"/>
  <c r="R1917" i="3"/>
  <c r="G1917" i="3" s="1"/>
  <c r="H1917" i="3" s="1"/>
  <c r="Q1919" i="3"/>
  <c r="P1916" i="3"/>
  <c r="Q1916" i="3" s="1"/>
  <c r="K1927" i="3"/>
  <c r="J1924" i="3"/>
  <c r="G1914" i="3"/>
  <c r="H1914" i="3" s="1"/>
  <c r="R1914" i="3"/>
  <c r="AB1925" i="3"/>
  <c r="AA1922" i="3"/>
  <c r="AK1919" i="3"/>
  <c r="AJ1916" i="3"/>
  <c r="AK1916" i="3" s="1"/>
  <c r="AL1916" i="3" s="1"/>
  <c r="AL1917" i="3"/>
  <c r="L1922" i="3" l="1"/>
  <c r="E1922" i="3"/>
  <c r="F1922" i="3" s="1"/>
  <c r="O1921" i="3"/>
  <c r="A1921" i="3" s="1"/>
  <c r="B1921" i="3" s="1"/>
  <c r="S1918" i="3"/>
  <c r="T1918" i="3" s="1"/>
  <c r="T1921" i="3"/>
  <c r="U1919" i="3"/>
  <c r="C1919" i="3" s="1"/>
  <c r="D1919" i="3" s="1"/>
  <c r="X1921" i="3"/>
  <c r="Z1921" i="3" s="1"/>
  <c r="W1918" i="3"/>
  <c r="X1918" i="3" s="1"/>
  <c r="Z1918" i="3" s="1"/>
  <c r="Y1921" i="3"/>
  <c r="V1923" i="3"/>
  <c r="AC1921" i="3"/>
  <c r="AI1921" i="3"/>
  <c r="M1922" i="3"/>
  <c r="N1922" i="3" s="1"/>
  <c r="O1922" i="3" s="1"/>
  <c r="A1922" i="3" s="1"/>
  <c r="B1922" i="3" s="1"/>
  <c r="N1925" i="3"/>
  <c r="L1920" i="3"/>
  <c r="E1920" i="3"/>
  <c r="F1920" i="3" s="1"/>
  <c r="I1923" i="3"/>
  <c r="O1923" i="3" s="1"/>
  <c r="A1923" i="3" s="1"/>
  <c r="B1923" i="3" s="1"/>
  <c r="L1921" i="3"/>
  <c r="E1921" i="3" s="1"/>
  <c r="F1921" i="3" s="1"/>
  <c r="AB1922" i="3"/>
  <c r="AC1922" i="3" s="1"/>
  <c r="Z1919" i="3"/>
  <c r="AG1924" i="3"/>
  <c r="AH1927" i="3"/>
  <c r="C1916" i="3"/>
  <c r="D1916" i="3" s="1"/>
  <c r="U1916" i="3"/>
  <c r="K1924" i="3"/>
  <c r="L1924" i="3" s="1"/>
  <c r="AF1921" i="3"/>
  <c r="R1916" i="3"/>
  <c r="G1916" i="3"/>
  <c r="H1916" i="3" s="1"/>
  <c r="AK1921" i="3"/>
  <c r="AL1919" i="3"/>
  <c r="AJ1918" i="3"/>
  <c r="AK1918" i="3" s="1"/>
  <c r="AL1918" i="3" s="1"/>
  <c r="AE1925" i="3"/>
  <c r="AD1922" i="3"/>
  <c r="AE1922" i="3" s="1"/>
  <c r="AF1922" i="3" s="1"/>
  <c r="AB1927" i="3"/>
  <c r="AA1924" i="3"/>
  <c r="AB1924" i="3" s="1"/>
  <c r="AC1924" i="3" s="1"/>
  <c r="J1926" i="3"/>
  <c r="K1929" i="3"/>
  <c r="P1918" i="3"/>
  <c r="Q1918" i="3" s="1"/>
  <c r="Q1921" i="3"/>
  <c r="R1919" i="3"/>
  <c r="G1919" i="3" s="1"/>
  <c r="H1919" i="3" s="1"/>
  <c r="E1924" i="3" l="1"/>
  <c r="F1924" i="3" s="1"/>
  <c r="T1923" i="3"/>
  <c r="U1921" i="3"/>
  <c r="C1921" i="3" s="1"/>
  <c r="D1921" i="3" s="1"/>
  <c r="S1920" i="3"/>
  <c r="T1920" i="3" s="1"/>
  <c r="Y1923" i="3"/>
  <c r="V1925" i="3"/>
  <c r="AC1923" i="3"/>
  <c r="AI1923" i="3"/>
  <c r="M1924" i="3"/>
  <c r="N1924" i="3" s="1"/>
  <c r="O1924" i="3" s="1"/>
  <c r="A1924" i="3" s="1"/>
  <c r="B1924" i="3" s="1"/>
  <c r="N1927" i="3"/>
  <c r="C1918" i="3"/>
  <c r="D1918" i="3" s="1"/>
  <c r="U1918" i="3"/>
  <c r="AF1923" i="3"/>
  <c r="AH1924" i="3"/>
  <c r="AI1924" i="3" s="1"/>
  <c r="AH1929" i="3"/>
  <c r="AG1926" i="3"/>
  <c r="AH1926" i="3" s="1"/>
  <c r="AI1926" i="3" s="1"/>
  <c r="I1925" i="3"/>
  <c r="O1925" i="3" s="1"/>
  <c r="A1925" i="3" s="1"/>
  <c r="B1925" i="3" s="1"/>
  <c r="L1923" i="3"/>
  <c r="E1923" i="3" s="1"/>
  <c r="F1923" i="3" s="1"/>
  <c r="X1923" i="3"/>
  <c r="W1920" i="3"/>
  <c r="X1920" i="3" s="1"/>
  <c r="Z1920" i="3" s="1"/>
  <c r="P1920" i="3"/>
  <c r="Q1920" i="3" s="1"/>
  <c r="Q1923" i="3"/>
  <c r="R1921" i="3"/>
  <c r="G1921" i="3" s="1"/>
  <c r="H1921" i="3" s="1"/>
  <c r="AE1927" i="3"/>
  <c r="AF1925" i="3"/>
  <c r="AD1924" i="3"/>
  <c r="AE1924" i="3" s="1"/>
  <c r="AF1924" i="3" s="1"/>
  <c r="AL1921" i="3"/>
  <c r="AJ1920" i="3"/>
  <c r="AK1920" i="3" s="1"/>
  <c r="AL1920" i="3" s="1"/>
  <c r="AK1923" i="3"/>
  <c r="K1931" i="3"/>
  <c r="J1928" i="3"/>
  <c r="AA1926" i="3"/>
  <c r="AB1926" i="3" s="1"/>
  <c r="AC1926" i="3" s="1"/>
  <c r="AB1929" i="3"/>
  <c r="R1918" i="3"/>
  <c r="G1918" i="3"/>
  <c r="H1918" i="3" s="1"/>
  <c r="K1926" i="3" l="1"/>
  <c r="E1926" i="3" s="1"/>
  <c r="F1926" i="3" s="1"/>
  <c r="M1926" i="3"/>
  <c r="N1926" i="3" s="1"/>
  <c r="O1926" i="3" s="1"/>
  <c r="A1926" i="3" s="1"/>
  <c r="B1926" i="3" s="1"/>
  <c r="N1929" i="3"/>
  <c r="X1925" i="3"/>
  <c r="Z1925" i="3" s="1"/>
  <c r="W1922" i="3"/>
  <c r="X1922" i="3" s="1"/>
  <c r="Z1922" i="3" s="1"/>
  <c r="V1927" i="3"/>
  <c r="AF1927" i="3" s="1"/>
  <c r="Y1925" i="3"/>
  <c r="AI1925" i="3"/>
  <c r="AC1925" i="3"/>
  <c r="U1923" i="3"/>
  <c r="C1923" i="3" s="1"/>
  <c r="D1923" i="3" s="1"/>
  <c r="T1925" i="3"/>
  <c r="S1922" i="3"/>
  <c r="T1922" i="3" s="1"/>
  <c r="L1926" i="3"/>
  <c r="I1927" i="3"/>
  <c r="O1927" i="3" s="1"/>
  <c r="A1927" i="3" s="1"/>
  <c r="B1927" i="3" s="1"/>
  <c r="L1925" i="3"/>
  <c r="E1925" i="3" s="1"/>
  <c r="F1925" i="3" s="1"/>
  <c r="C1920" i="3"/>
  <c r="D1920" i="3" s="1"/>
  <c r="U1920" i="3"/>
  <c r="AH1931" i="3"/>
  <c r="AG1928" i="3"/>
  <c r="Z1923" i="3"/>
  <c r="G1920" i="3"/>
  <c r="H1920" i="3" s="1"/>
  <c r="R1920" i="3"/>
  <c r="AL1923" i="3"/>
  <c r="AK1925" i="3"/>
  <c r="AJ1922" i="3"/>
  <c r="AK1922" i="3" s="1"/>
  <c r="AL1922" i="3" s="1"/>
  <c r="AA1928" i="3"/>
  <c r="AB1931" i="3"/>
  <c r="K1933" i="3"/>
  <c r="J1930" i="3"/>
  <c r="AE1929" i="3"/>
  <c r="AD1926" i="3"/>
  <c r="AE1926" i="3" s="1"/>
  <c r="AF1926" i="3" s="1"/>
  <c r="P1922" i="3"/>
  <c r="Q1922" i="3" s="1"/>
  <c r="R1923" i="3"/>
  <c r="G1923" i="3" s="1"/>
  <c r="H1923" i="3" s="1"/>
  <c r="Q1925" i="3"/>
  <c r="K1928" i="3" l="1"/>
  <c r="L1928" i="3" s="1"/>
  <c r="U1922" i="3"/>
  <c r="C1922" i="3"/>
  <c r="D1922" i="3" s="1"/>
  <c r="AH1928" i="3"/>
  <c r="AI1928" i="3" s="1"/>
  <c r="Y1927" i="3"/>
  <c r="V1929" i="3"/>
  <c r="AC1927" i="3"/>
  <c r="AI1927" i="3"/>
  <c r="M1928" i="3"/>
  <c r="N1928" i="3" s="1"/>
  <c r="O1928" i="3" s="1"/>
  <c r="A1928" i="3" s="1"/>
  <c r="B1928" i="3" s="1"/>
  <c r="N1931" i="3"/>
  <c r="AG1930" i="3"/>
  <c r="AH1930" i="3" s="1"/>
  <c r="AI1930" i="3" s="1"/>
  <c r="AH1933" i="3"/>
  <c r="I1929" i="3"/>
  <c r="K1930" i="3" s="1"/>
  <c r="L1927" i="3"/>
  <c r="E1927" i="3" s="1"/>
  <c r="F1927" i="3" s="1"/>
  <c r="T1927" i="3"/>
  <c r="U1925" i="3"/>
  <c r="C1925" i="3" s="1"/>
  <c r="D1925" i="3" s="1"/>
  <c r="S1924" i="3"/>
  <c r="T1924" i="3" s="1"/>
  <c r="W1924" i="3"/>
  <c r="X1924" i="3" s="1"/>
  <c r="Z1924" i="3" s="1"/>
  <c r="X1927" i="3"/>
  <c r="AB1928" i="3"/>
  <c r="AC1928" i="3" s="1"/>
  <c r="R1922" i="3"/>
  <c r="G1922" i="3"/>
  <c r="H1922" i="3" s="1"/>
  <c r="AB1933" i="3"/>
  <c r="AA1930" i="3"/>
  <c r="AD1928" i="3"/>
  <c r="AE1928" i="3" s="1"/>
  <c r="AF1928" i="3" s="1"/>
  <c r="AE1931" i="3"/>
  <c r="R1925" i="3"/>
  <c r="G1925" i="3" s="1"/>
  <c r="H1925" i="3" s="1"/>
  <c r="Q1927" i="3"/>
  <c r="P1924" i="3"/>
  <c r="Q1924" i="3" s="1"/>
  <c r="K1935" i="3"/>
  <c r="J1932" i="3"/>
  <c r="AL1925" i="3"/>
  <c r="AJ1924" i="3"/>
  <c r="AK1924" i="3" s="1"/>
  <c r="AL1924" i="3" s="1"/>
  <c r="AK1927" i="3"/>
  <c r="E1928" i="3" l="1"/>
  <c r="F1928" i="3" s="1"/>
  <c r="AB1930" i="3"/>
  <c r="AC1930" i="3" s="1"/>
  <c r="O1929" i="3"/>
  <c r="A1929" i="3" s="1"/>
  <c r="B1929" i="3" s="1"/>
  <c r="E1930" i="3"/>
  <c r="F1930" i="3" s="1"/>
  <c r="L1930" i="3"/>
  <c r="T1929" i="3"/>
  <c r="U1927" i="3"/>
  <c r="C1927" i="3" s="1"/>
  <c r="D1927" i="3" s="1"/>
  <c r="S1926" i="3"/>
  <c r="T1926" i="3" s="1"/>
  <c r="W1926" i="3"/>
  <c r="X1926" i="3" s="1"/>
  <c r="Z1926" i="3" s="1"/>
  <c r="X1929" i="3"/>
  <c r="Z1929" i="3" s="1"/>
  <c r="Y1929" i="3"/>
  <c r="V1931" i="3"/>
  <c r="AF1931" i="3" s="1"/>
  <c r="AC1929" i="3"/>
  <c r="AI1929" i="3"/>
  <c r="AG1932" i="3"/>
  <c r="AH1935" i="3"/>
  <c r="U1924" i="3"/>
  <c r="C1924" i="3"/>
  <c r="D1924" i="3" s="1"/>
  <c r="I1931" i="3"/>
  <c r="O1931" i="3" s="1"/>
  <c r="A1931" i="3" s="1"/>
  <c r="B1931" i="3" s="1"/>
  <c r="L1929" i="3"/>
  <c r="E1929" i="3" s="1"/>
  <c r="F1929" i="3" s="1"/>
  <c r="N1933" i="3"/>
  <c r="M1930" i="3"/>
  <c r="N1930" i="3" s="1"/>
  <c r="O1930" i="3" s="1"/>
  <c r="A1930" i="3" s="1"/>
  <c r="B1930" i="3" s="1"/>
  <c r="K1932" i="3"/>
  <c r="E1932" i="3" s="1"/>
  <c r="F1932" i="3" s="1"/>
  <c r="AF1929" i="3"/>
  <c r="Z1927" i="3"/>
  <c r="AB1935" i="3"/>
  <c r="AA1932" i="3"/>
  <c r="K1937" i="3"/>
  <c r="J1934" i="3"/>
  <c r="AE1933" i="3"/>
  <c r="AD1930" i="3"/>
  <c r="AE1930" i="3" s="1"/>
  <c r="AF1930" i="3" s="1"/>
  <c r="G1924" i="3"/>
  <c r="H1924" i="3" s="1"/>
  <c r="R1924" i="3"/>
  <c r="AK1929" i="3"/>
  <c r="AL1927" i="3"/>
  <c r="AJ1926" i="3"/>
  <c r="AK1926" i="3" s="1"/>
  <c r="AL1926" i="3" s="1"/>
  <c r="R1927" i="3"/>
  <c r="G1927" i="3" s="1"/>
  <c r="H1927" i="3" s="1"/>
  <c r="Q1929" i="3"/>
  <c r="P1926" i="3"/>
  <c r="Q1926" i="3" s="1"/>
  <c r="AH1932" i="3" l="1"/>
  <c r="AI1932" i="3" s="1"/>
  <c r="AB1932" i="3"/>
  <c r="AC1932" i="3" s="1"/>
  <c r="AG1934" i="3"/>
  <c r="AH1937" i="3"/>
  <c r="W1928" i="3"/>
  <c r="X1928" i="3" s="1"/>
  <c r="Z1928" i="3" s="1"/>
  <c r="X1931" i="3"/>
  <c r="M1932" i="3"/>
  <c r="N1932" i="3" s="1"/>
  <c r="O1932" i="3" s="1"/>
  <c r="A1932" i="3" s="1"/>
  <c r="B1932" i="3" s="1"/>
  <c r="N1935" i="3"/>
  <c r="Y1931" i="3"/>
  <c r="V1933" i="3"/>
  <c r="AF1933" i="3" s="1"/>
  <c r="AC1931" i="3"/>
  <c r="AI1931" i="3"/>
  <c r="C1926" i="3"/>
  <c r="D1926" i="3" s="1"/>
  <c r="U1926" i="3"/>
  <c r="L1932" i="3"/>
  <c r="T1931" i="3"/>
  <c r="U1929" i="3"/>
  <c r="C1929" i="3" s="1"/>
  <c r="D1929" i="3" s="1"/>
  <c r="S1928" i="3"/>
  <c r="T1928" i="3" s="1"/>
  <c r="I1933" i="3"/>
  <c r="L1931" i="3"/>
  <c r="E1931" i="3" s="1"/>
  <c r="F1931" i="3" s="1"/>
  <c r="P1928" i="3"/>
  <c r="Q1928" i="3" s="1"/>
  <c r="R1929" i="3"/>
  <c r="G1929" i="3" s="1"/>
  <c r="H1929" i="3" s="1"/>
  <c r="Q1931" i="3"/>
  <c r="AL1929" i="3"/>
  <c r="AJ1928" i="3"/>
  <c r="AK1928" i="3" s="1"/>
  <c r="AL1928" i="3" s="1"/>
  <c r="AK1931" i="3"/>
  <c r="J1936" i="3"/>
  <c r="K1939" i="3"/>
  <c r="G1926" i="3"/>
  <c r="H1926" i="3" s="1"/>
  <c r="R1926" i="3"/>
  <c r="AD1932" i="3"/>
  <c r="AE1932" i="3" s="1"/>
  <c r="AF1932" i="3" s="1"/>
  <c r="AE1935" i="3"/>
  <c r="AB1937" i="3"/>
  <c r="AA1934" i="3"/>
  <c r="AB1934" i="3" l="1"/>
  <c r="AC1934" i="3" s="1"/>
  <c r="I1935" i="3"/>
  <c r="L1933" i="3"/>
  <c r="E1933" i="3" s="1"/>
  <c r="F1933" i="3" s="1"/>
  <c r="U1931" i="3"/>
  <c r="C1931" i="3" s="1"/>
  <c r="D1931" i="3" s="1"/>
  <c r="S1930" i="3"/>
  <c r="T1930" i="3" s="1"/>
  <c r="T1933" i="3"/>
  <c r="V1935" i="3"/>
  <c r="Y1933" i="3"/>
  <c r="AI1933" i="3"/>
  <c r="AC1933" i="3"/>
  <c r="N1937" i="3"/>
  <c r="M1934" i="3"/>
  <c r="N1934" i="3" s="1"/>
  <c r="O1934" i="3" s="1"/>
  <c r="A1934" i="3" s="1"/>
  <c r="B1934" i="3" s="1"/>
  <c r="AG1936" i="3"/>
  <c r="AH1939" i="3"/>
  <c r="K1936" i="3"/>
  <c r="L1936" i="3" s="1"/>
  <c r="AH1934" i="3"/>
  <c r="AI1934" i="3" s="1"/>
  <c r="W1930" i="3"/>
  <c r="X1930" i="3" s="1"/>
  <c r="Z1930" i="3" s="1"/>
  <c r="X1933" i="3"/>
  <c r="Z1933" i="3" s="1"/>
  <c r="C1928" i="3"/>
  <c r="D1928" i="3" s="1"/>
  <c r="U1928" i="3"/>
  <c r="K1934" i="3"/>
  <c r="Z1931" i="3"/>
  <c r="O1933" i="3"/>
  <c r="A1933" i="3" s="1"/>
  <c r="B1933" i="3" s="1"/>
  <c r="AK1933" i="3"/>
  <c r="AL1931" i="3"/>
  <c r="AJ1930" i="3"/>
  <c r="AK1930" i="3" s="1"/>
  <c r="AL1930" i="3" s="1"/>
  <c r="R1928" i="3"/>
  <c r="G1928" i="3"/>
  <c r="H1928" i="3" s="1"/>
  <c r="AB1939" i="3"/>
  <c r="AA1936" i="3"/>
  <c r="AB1936" i="3" s="1"/>
  <c r="AC1936" i="3" s="1"/>
  <c r="AE1937" i="3"/>
  <c r="AD1934" i="3"/>
  <c r="AE1934" i="3" s="1"/>
  <c r="AF1934" i="3" s="1"/>
  <c r="K1941" i="3"/>
  <c r="J1938" i="3"/>
  <c r="R1931" i="3"/>
  <c r="G1931" i="3" s="1"/>
  <c r="H1931" i="3" s="1"/>
  <c r="Q1933" i="3"/>
  <c r="P1930" i="3"/>
  <c r="Q1930" i="3" s="1"/>
  <c r="E1936" i="3" l="1"/>
  <c r="F1936" i="3" s="1"/>
  <c r="AH1936" i="3"/>
  <c r="AI1936" i="3" s="1"/>
  <c r="S1932" i="3"/>
  <c r="T1932" i="3" s="1"/>
  <c r="T1935" i="3"/>
  <c r="U1933" i="3"/>
  <c r="C1933" i="3" s="1"/>
  <c r="D1933" i="3" s="1"/>
  <c r="I1937" i="3"/>
  <c r="K1938" i="3" s="1"/>
  <c r="L1938" i="3" s="1"/>
  <c r="L1935" i="3"/>
  <c r="E1935" i="3" s="1"/>
  <c r="F1935" i="3" s="1"/>
  <c r="V1937" i="3"/>
  <c r="AF1937" i="3" s="1"/>
  <c r="Y1935" i="3"/>
  <c r="AC1935" i="3"/>
  <c r="AI1935" i="3"/>
  <c r="L1934" i="3"/>
  <c r="E1934" i="3"/>
  <c r="F1934" i="3" s="1"/>
  <c r="AG1938" i="3"/>
  <c r="AH1941" i="3"/>
  <c r="O1935" i="3"/>
  <c r="A1935" i="3" s="1"/>
  <c r="B1935" i="3" s="1"/>
  <c r="W1932" i="3"/>
  <c r="X1932" i="3" s="1"/>
  <c r="Z1932" i="3" s="1"/>
  <c r="X1935" i="3"/>
  <c r="M1936" i="3"/>
  <c r="N1936" i="3" s="1"/>
  <c r="O1936" i="3" s="1"/>
  <c r="A1936" i="3" s="1"/>
  <c r="B1936" i="3" s="1"/>
  <c r="N1939" i="3"/>
  <c r="O1937" i="3"/>
  <c r="A1937" i="3" s="1"/>
  <c r="B1937" i="3" s="1"/>
  <c r="C1930" i="3"/>
  <c r="D1930" i="3" s="1"/>
  <c r="U1930" i="3"/>
  <c r="AF1935" i="3"/>
  <c r="R1930" i="3"/>
  <c r="G1930" i="3"/>
  <c r="H1930" i="3" s="1"/>
  <c r="J1940" i="3"/>
  <c r="K1943" i="3"/>
  <c r="AD1936" i="3"/>
  <c r="AE1936" i="3" s="1"/>
  <c r="AF1936" i="3" s="1"/>
  <c r="AE1939" i="3"/>
  <c r="AB1941" i="3"/>
  <c r="AA1938" i="3"/>
  <c r="R1933" i="3"/>
  <c r="G1933" i="3" s="1"/>
  <c r="H1933" i="3" s="1"/>
  <c r="P1932" i="3"/>
  <c r="Q1932" i="3" s="1"/>
  <c r="Q1935" i="3"/>
  <c r="AK1935" i="3"/>
  <c r="AL1933" i="3"/>
  <c r="AJ1932" i="3"/>
  <c r="AK1932" i="3" s="1"/>
  <c r="AL1932" i="3" s="1"/>
  <c r="AB1938" i="3" l="1"/>
  <c r="AC1938" i="3" s="1"/>
  <c r="E1938" i="3"/>
  <c r="F1938" i="3" s="1"/>
  <c r="W1934" i="3"/>
  <c r="X1934" i="3" s="1"/>
  <c r="Z1934" i="3" s="1"/>
  <c r="X1937" i="3"/>
  <c r="Z1937" i="3" s="1"/>
  <c r="AH1943" i="3"/>
  <c r="AG1940" i="3"/>
  <c r="M1938" i="3"/>
  <c r="N1938" i="3" s="1"/>
  <c r="O1938" i="3" s="1"/>
  <c r="A1938" i="3" s="1"/>
  <c r="B1938" i="3" s="1"/>
  <c r="N1941" i="3"/>
  <c r="U1932" i="3"/>
  <c r="C1932" i="3"/>
  <c r="D1932" i="3" s="1"/>
  <c r="AH1938" i="3"/>
  <c r="AI1938" i="3" s="1"/>
  <c r="Z1935" i="3"/>
  <c r="Y1937" i="3"/>
  <c r="V1939" i="3"/>
  <c r="AI1937" i="3"/>
  <c r="AC1937" i="3"/>
  <c r="S1934" i="3"/>
  <c r="T1934" i="3" s="1"/>
  <c r="U1935" i="3"/>
  <c r="C1935" i="3" s="1"/>
  <c r="D1935" i="3" s="1"/>
  <c r="T1937" i="3"/>
  <c r="I1939" i="3"/>
  <c r="L1937" i="3"/>
  <c r="E1937" i="3" s="1"/>
  <c r="F1937" i="3" s="1"/>
  <c r="P1934" i="3"/>
  <c r="Q1934" i="3" s="1"/>
  <c r="R1935" i="3"/>
  <c r="G1935" i="3" s="1"/>
  <c r="H1935" i="3" s="1"/>
  <c r="Q1937" i="3"/>
  <c r="AF1939" i="3"/>
  <c r="AD1938" i="3"/>
  <c r="AE1938" i="3" s="1"/>
  <c r="AF1938" i="3" s="1"/>
  <c r="AE1941" i="3"/>
  <c r="K1945" i="3"/>
  <c r="J1942" i="3"/>
  <c r="AJ1934" i="3"/>
  <c r="AK1934" i="3" s="1"/>
  <c r="AL1934" i="3" s="1"/>
  <c r="AK1937" i="3"/>
  <c r="AL1935" i="3"/>
  <c r="R1932" i="3"/>
  <c r="G1932" i="3"/>
  <c r="H1932" i="3" s="1"/>
  <c r="AB1943" i="3"/>
  <c r="AA1940" i="3"/>
  <c r="AH1940" i="3" l="1"/>
  <c r="AI1940" i="3" s="1"/>
  <c r="AB1940" i="3"/>
  <c r="AC1940" i="3" s="1"/>
  <c r="I1941" i="3"/>
  <c r="K1942" i="3" s="1"/>
  <c r="L1939" i="3"/>
  <c r="E1939" i="3" s="1"/>
  <c r="F1939" i="3" s="1"/>
  <c r="X1939" i="3"/>
  <c r="W1936" i="3"/>
  <c r="X1936" i="3" s="1"/>
  <c r="Z1936" i="3" s="1"/>
  <c r="C1934" i="3"/>
  <c r="D1934" i="3" s="1"/>
  <c r="U1934" i="3"/>
  <c r="V1941" i="3"/>
  <c r="AF1941" i="3" s="1"/>
  <c r="Y1939" i="3"/>
  <c r="AC1939" i="3"/>
  <c r="AI1939" i="3"/>
  <c r="Z1939" i="3"/>
  <c r="AG1942" i="3"/>
  <c r="AH1942" i="3" s="1"/>
  <c r="AI1942" i="3" s="1"/>
  <c r="AH1945" i="3"/>
  <c r="K1940" i="3"/>
  <c r="O1939" i="3"/>
  <c r="A1939" i="3" s="1"/>
  <c r="B1939" i="3" s="1"/>
  <c r="T1939" i="3"/>
  <c r="S1936" i="3"/>
  <c r="T1936" i="3" s="1"/>
  <c r="U1937" i="3"/>
  <c r="C1937" i="3" s="1"/>
  <c r="D1937" i="3" s="1"/>
  <c r="M1940" i="3"/>
  <c r="N1940" i="3" s="1"/>
  <c r="O1940" i="3" s="1"/>
  <c r="A1940" i="3" s="1"/>
  <c r="B1940" i="3" s="1"/>
  <c r="N1943" i="3"/>
  <c r="J1944" i="3"/>
  <c r="K1947" i="3"/>
  <c r="R1934" i="3"/>
  <c r="G1934" i="3"/>
  <c r="H1934" i="3" s="1"/>
  <c r="R1937" i="3"/>
  <c r="G1937" i="3" s="1"/>
  <c r="H1937" i="3" s="1"/>
  <c r="Q1939" i="3"/>
  <c r="P1936" i="3"/>
  <c r="Q1936" i="3" s="1"/>
  <c r="AB1945" i="3"/>
  <c r="AA1942" i="3"/>
  <c r="AB1942" i="3" s="1"/>
  <c r="AC1942" i="3" s="1"/>
  <c r="AJ1936" i="3"/>
  <c r="AK1936" i="3" s="1"/>
  <c r="AL1936" i="3" s="1"/>
  <c r="AK1939" i="3"/>
  <c r="AL1937" i="3"/>
  <c r="AE1943" i="3"/>
  <c r="AD1940" i="3"/>
  <c r="AE1940" i="3" s="1"/>
  <c r="AF1940" i="3" s="1"/>
  <c r="E1942" i="3" l="1"/>
  <c r="F1942" i="3" s="1"/>
  <c r="L1942" i="3"/>
  <c r="M1942" i="3"/>
  <c r="N1942" i="3" s="1"/>
  <c r="O1942" i="3" s="1"/>
  <c r="A1942" i="3" s="1"/>
  <c r="B1942" i="3" s="1"/>
  <c r="N1945" i="3"/>
  <c r="U1936" i="3"/>
  <c r="C1936" i="3"/>
  <c r="D1936" i="3" s="1"/>
  <c r="AG1944" i="3"/>
  <c r="AH1947" i="3"/>
  <c r="E1940" i="3"/>
  <c r="F1940" i="3" s="1"/>
  <c r="L1940" i="3"/>
  <c r="Y1941" i="3"/>
  <c r="V1943" i="3"/>
  <c r="AI1941" i="3"/>
  <c r="AC1941" i="3"/>
  <c r="W1938" i="3"/>
  <c r="X1938" i="3" s="1"/>
  <c r="Z1938" i="3" s="1"/>
  <c r="X1941" i="3"/>
  <c r="T1941" i="3"/>
  <c r="S1938" i="3"/>
  <c r="T1938" i="3" s="1"/>
  <c r="U1939" i="3"/>
  <c r="C1939" i="3" s="1"/>
  <c r="D1939" i="3" s="1"/>
  <c r="I1943" i="3"/>
  <c r="O1943" i="3" s="1"/>
  <c r="A1943" i="3" s="1"/>
  <c r="B1943" i="3" s="1"/>
  <c r="L1941" i="3"/>
  <c r="E1941" i="3" s="1"/>
  <c r="F1941" i="3" s="1"/>
  <c r="O1941" i="3"/>
  <c r="A1941" i="3" s="1"/>
  <c r="B1941" i="3" s="1"/>
  <c r="P1938" i="3"/>
  <c r="Q1938" i="3" s="1"/>
  <c r="R1939" i="3"/>
  <c r="G1939" i="3" s="1"/>
  <c r="H1939" i="3" s="1"/>
  <c r="Q1941" i="3"/>
  <c r="R1936" i="3"/>
  <c r="G1936" i="3"/>
  <c r="H1936" i="3" s="1"/>
  <c r="AE1945" i="3"/>
  <c r="AD1942" i="3"/>
  <c r="AE1942" i="3" s="1"/>
  <c r="AF1942" i="3" s="1"/>
  <c r="AJ1938" i="3"/>
  <c r="AK1938" i="3" s="1"/>
  <c r="AL1938" i="3" s="1"/>
  <c r="AL1939" i="3"/>
  <c r="AK1941" i="3"/>
  <c r="AA1944" i="3"/>
  <c r="AB1947" i="3"/>
  <c r="K1949" i="3"/>
  <c r="J1946" i="3"/>
  <c r="U1938" i="3" l="1"/>
  <c r="C1938" i="3"/>
  <c r="D1938" i="3" s="1"/>
  <c r="Y1943" i="3"/>
  <c r="V1945" i="3"/>
  <c r="AF1945" i="3" s="1"/>
  <c r="AC1943" i="3"/>
  <c r="AI1943" i="3"/>
  <c r="S1940" i="3"/>
  <c r="T1940" i="3" s="1"/>
  <c r="T1943" i="3"/>
  <c r="U1941" i="3"/>
  <c r="C1941" i="3" s="1"/>
  <c r="D1941" i="3" s="1"/>
  <c r="N1947" i="3"/>
  <c r="M1944" i="3"/>
  <c r="N1944" i="3" s="1"/>
  <c r="O1944" i="3" s="1"/>
  <c r="A1944" i="3" s="1"/>
  <c r="B1944" i="3" s="1"/>
  <c r="AB1944" i="3"/>
  <c r="AC1944" i="3" s="1"/>
  <c r="AF1943" i="3"/>
  <c r="AH1944" i="3"/>
  <c r="AI1944" i="3" s="1"/>
  <c r="AG1946" i="3"/>
  <c r="AH1949" i="3"/>
  <c r="W1940" i="3"/>
  <c r="X1940" i="3" s="1"/>
  <c r="Z1940" i="3" s="1"/>
  <c r="X1943" i="3"/>
  <c r="I1945" i="3"/>
  <c r="K1946" i="3" s="1"/>
  <c r="L1946" i="3" s="1"/>
  <c r="L1943" i="3"/>
  <c r="E1943" i="3" s="1"/>
  <c r="F1943" i="3" s="1"/>
  <c r="Z1941" i="3"/>
  <c r="K1944" i="3"/>
  <c r="J1948" i="3"/>
  <c r="K1951" i="3"/>
  <c r="AK1943" i="3"/>
  <c r="AJ1940" i="3"/>
  <c r="AK1940" i="3" s="1"/>
  <c r="AL1940" i="3" s="1"/>
  <c r="AL1941" i="3"/>
  <c r="AE1947" i="3"/>
  <c r="AD1944" i="3"/>
  <c r="AE1944" i="3" s="1"/>
  <c r="AF1944" i="3" s="1"/>
  <c r="R1941" i="3"/>
  <c r="G1941" i="3" s="1"/>
  <c r="H1941" i="3" s="1"/>
  <c r="P1940" i="3"/>
  <c r="Q1940" i="3" s="1"/>
  <c r="Q1943" i="3"/>
  <c r="AB1949" i="3"/>
  <c r="AA1946" i="3"/>
  <c r="R1938" i="3"/>
  <c r="G1938" i="3"/>
  <c r="H1938" i="3" s="1"/>
  <c r="AB1946" i="3" l="1"/>
  <c r="AC1946" i="3" s="1"/>
  <c r="AH1946" i="3"/>
  <c r="AI1946" i="3" s="1"/>
  <c r="L1944" i="3"/>
  <c r="E1944" i="3"/>
  <c r="F1944" i="3" s="1"/>
  <c r="W1942" i="3"/>
  <c r="X1942" i="3" s="1"/>
  <c r="Z1942" i="3" s="1"/>
  <c r="X1945" i="3"/>
  <c r="Z1945" i="3" s="1"/>
  <c r="U1943" i="3"/>
  <c r="C1943" i="3" s="1"/>
  <c r="D1943" i="3" s="1"/>
  <c r="T1945" i="3"/>
  <c r="S1942" i="3"/>
  <c r="T1942" i="3" s="1"/>
  <c r="E1946" i="3"/>
  <c r="F1946" i="3" s="1"/>
  <c r="Z1943" i="3"/>
  <c r="I1947" i="3"/>
  <c r="L1945" i="3"/>
  <c r="E1945" i="3" s="1"/>
  <c r="F1945" i="3" s="1"/>
  <c r="M1946" i="3"/>
  <c r="N1946" i="3" s="1"/>
  <c r="O1946" i="3" s="1"/>
  <c r="A1946" i="3" s="1"/>
  <c r="B1946" i="3" s="1"/>
  <c r="N1949" i="3"/>
  <c r="O1947" i="3"/>
  <c r="A1947" i="3" s="1"/>
  <c r="B1947" i="3" s="1"/>
  <c r="AG1948" i="3"/>
  <c r="AH1951" i="3"/>
  <c r="U1940" i="3"/>
  <c r="C1940" i="3"/>
  <c r="D1940" i="3" s="1"/>
  <c r="Y1945" i="3"/>
  <c r="V1947" i="3"/>
  <c r="AF1947" i="3" s="1"/>
  <c r="AI1945" i="3"/>
  <c r="AC1945" i="3"/>
  <c r="O1945" i="3"/>
  <c r="A1945" i="3" s="1"/>
  <c r="B1945" i="3" s="1"/>
  <c r="AL1943" i="3"/>
  <c r="AK1945" i="3"/>
  <c r="AJ1942" i="3"/>
  <c r="AK1942" i="3" s="1"/>
  <c r="AL1942" i="3" s="1"/>
  <c r="G1940" i="3"/>
  <c r="H1940" i="3" s="1"/>
  <c r="R1940" i="3"/>
  <c r="K1953" i="3"/>
  <c r="J1950" i="3"/>
  <c r="AB1951" i="3"/>
  <c r="AA1948" i="3"/>
  <c r="R1943" i="3"/>
  <c r="G1943" i="3" s="1"/>
  <c r="H1943" i="3" s="1"/>
  <c r="Q1945" i="3"/>
  <c r="P1942" i="3"/>
  <c r="Q1942" i="3" s="1"/>
  <c r="AD1946" i="3"/>
  <c r="AE1946" i="3" s="1"/>
  <c r="AF1946" i="3" s="1"/>
  <c r="AE1949" i="3"/>
  <c r="AB1948" i="3" l="1"/>
  <c r="AC1948" i="3" s="1"/>
  <c r="AH1948" i="3"/>
  <c r="AI1948" i="3" s="1"/>
  <c r="I1949" i="3"/>
  <c r="O1949" i="3" s="1"/>
  <c r="A1949" i="3" s="1"/>
  <c r="B1949" i="3" s="1"/>
  <c r="L1947" i="3"/>
  <c r="E1947" i="3" s="1"/>
  <c r="F1947" i="3" s="1"/>
  <c r="S1944" i="3"/>
  <c r="T1944" i="3" s="1"/>
  <c r="U1945" i="3"/>
  <c r="C1945" i="3" s="1"/>
  <c r="D1945" i="3" s="1"/>
  <c r="T1947" i="3"/>
  <c r="V1949" i="3"/>
  <c r="Y1947" i="3"/>
  <c r="AC1947" i="3"/>
  <c r="AI1947" i="3"/>
  <c r="N1951" i="3"/>
  <c r="M1948" i="3"/>
  <c r="N1948" i="3" s="1"/>
  <c r="O1948" i="3" s="1"/>
  <c r="A1948" i="3" s="1"/>
  <c r="B1948" i="3" s="1"/>
  <c r="K1948" i="3"/>
  <c r="C1942" i="3"/>
  <c r="D1942" i="3" s="1"/>
  <c r="U1942" i="3"/>
  <c r="AH1953" i="3"/>
  <c r="AG1950" i="3"/>
  <c r="X1947" i="3"/>
  <c r="W1944" i="3"/>
  <c r="X1944" i="3" s="1"/>
  <c r="Z1944" i="3" s="1"/>
  <c r="AD1948" i="3"/>
  <c r="AE1948" i="3" s="1"/>
  <c r="AF1948" i="3" s="1"/>
  <c r="AE1951" i="3"/>
  <c r="Q1947" i="3"/>
  <c r="P1944" i="3"/>
  <c r="Q1944" i="3" s="1"/>
  <c r="R1945" i="3"/>
  <c r="G1945" i="3" s="1"/>
  <c r="H1945" i="3" s="1"/>
  <c r="AA1950" i="3"/>
  <c r="AB1953" i="3"/>
  <c r="AK1947" i="3"/>
  <c r="AL1945" i="3"/>
  <c r="AJ1944" i="3"/>
  <c r="AK1944" i="3" s="1"/>
  <c r="AL1944" i="3" s="1"/>
  <c r="R1942" i="3"/>
  <c r="G1942" i="3"/>
  <c r="H1942" i="3" s="1"/>
  <c r="J1952" i="3"/>
  <c r="K1955" i="3"/>
  <c r="K1950" i="3" l="1"/>
  <c r="V1951" i="3"/>
  <c r="Y1949" i="3"/>
  <c r="AC1949" i="3"/>
  <c r="AI1949" i="3"/>
  <c r="AH1955" i="3"/>
  <c r="AG1952" i="3"/>
  <c r="AH1952" i="3" s="1"/>
  <c r="AI1952" i="3" s="1"/>
  <c r="N1953" i="3"/>
  <c r="M1950" i="3"/>
  <c r="N1950" i="3" s="1"/>
  <c r="O1950" i="3" s="1"/>
  <c r="A1950" i="3" s="1"/>
  <c r="B1950" i="3" s="1"/>
  <c r="X1949" i="3"/>
  <c r="Z1949" i="3" s="1"/>
  <c r="W1946" i="3"/>
  <c r="X1946" i="3" s="1"/>
  <c r="Z1946" i="3" s="1"/>
  <c r="T1949" i="3"/>
  <c r="S1946" i="3"/>
  <c r="T1946" i="3" s="1"/>
  <c r="U1947" i="3"/>
  <c r="C1947" i="3" s="1"/>
  <c r="D1947" i="3" s="1"/>
  <c r="I1951" i="3"/>
  <c r="O1951" i="3" s="1"/>
  <c r="A1951" i="3" s="1"/>
  <c r="B1951" i="3" s="1"/>
  <c r="L1949" i="3"/>
  <c r="E1949" i="3" s="1"/>
  <c r="F1949" i="3" s="1"/>
  <c r="AF1949" i="3"/>
  <c r="Z1947" i="3"/>
  <c r="L1948" i="3"/>
  <c r="E1948" i="3"/>
  <c r="F1948" i="3" s="1"/>
  <c r="U1944" i="3"/>
  <c r="C1944" i="3"/>
  <c r="D1944" i="3" s="1"/>
  <c r="K1952" i="3"/>
  <c r="L1952" i="3" s="1"/>
  <c r="AB1950" i="3"/>
  <c r="AC1950" i="3" s="1"/>
  <c r="AH1950" i="3"/>
  <c r="AI1950" i="3" s="1"/>
  <c r="R1944" i="3"/>
  <c r="G1944" i="3"/>
  <c r="H1944" i="3" s="1"/>
  <c r="J1954" i="3"/>
  <c r="K1957" i="3"/>
  <c r="AJ1946" i="3"/>
  <c r="AK1946" i="3" s="1"/>
  <c r="AL1946" i="3" s="1"/>
  <c r="AL1947" i="3"/>
  <c r="AK1949" i="3"/>
  <c r="AE1953" i="3"/>
  <c r="AD1950" i="3"/>
  <c r="AE1950" i="3" s="1"/>
  <c r="AF1950" i="3" s="1"/>
  <c r="AF1951" i="3"/>
  <c r="AB1955" i="3"/>
  <c r="AA1952" i="3"/>
  <c r="P1946" i="3"/>
  <c r="Q1946" i="3" s="1"/>
  <c r="Q1949" i="3"/>
  <c r="R1947" i="3"/>
  <c r="G1947" i="3" s="1"/>
  <c r="H1947" i="3" s="1"/>
  <c r="AB1952" i="3" l="1"/>
  <c r="AC1952" i="3" s="1"/>
  <c r="E1952" i="3"/>
  <c r="F1952" i="3" s="1"/>
  <c r="L1950" i="3"/>
  <c r="E1950" i="3"/>
  <c r="F1950" i="3" s="1"/>
  <c r="I1953" i="3"/>
  <c r="K1954" i="3" s="1"/>
  <c r="L1954" i="3" s="1"/>
  <c r="L1951" i="3"/>
  <c r="E1951" i="3" s="1"/>
  <c r="F1951" i="3" s="1"/>
  <c r="M1952" i="3"/>
  <c r="N1952" i="3" s="1"/>
  <c r="O1952" i="3" s="1"/>
  <c r="A1952" i="3" s="1"/>
  <c r="B1952" i="3" s="1"/>
  <c r="N1955" i="3"/>
  <c r="O1953" i="3"/>
  <c r="A1953" i="3" s="1"/>
  <c r="B1953" i="3" s="1"/>
  <c r="V1953" i="3"/>
  <c r="AF1953" i="3" s="1"/>
  <c r="Y1951" i="3"/>
  <c r="AI1951" i="3"/>
  <c r="AC1951" i="3"/>
  <c r="S1948" i="3"/>
  <c r="T1948" i="3" s="1"/>
  <c r="T1951" i="3"/>
  <c r="U1949" i="3"/>
  <c r="C1949" i="3" s="1"/>
  <c r="D1949" i="3" s="1"/>
  <c r="AG1954" i="3"/>
  <c r="AH1957" i="3"/>
  <c r="U1946" i="3"/>
  <c r="C1946" i="3"/>
  <c r="D1946" i="3" s="1"/>
  <c r="X1951" i="3"/>
  <c r="Z1951" i="3" s="1"/>
  <c r="W1948" i="3"/>
  <c r="X1948" i="3" s="1"/>
  <c r="Z1948" i="3" s="1"/>
  <c r="G1946" i="3"/>
  <c r="H1946" i="3" s="1"/>
  <c r="R1946" i="3"/>
  <c r="R1949" i="3"/>
  <c r="G1949" i="3" s="1"/>
  <c r="H1949" i="3" s="1"/>
  <c r="P1948" i="3"/>
  <c r="Q1948" i="3" s="1"/>
  <c r="Q1951" i="3"/>
  <c r="AB1957" i="3"/>
  <c r="AA1954" i="3"/>
  <c r="AD1952" i="3"/>
  <c r="AE1952" i="3" s="1"/>
  <c r="AF1952" i="3" s="1"/>
  <c r="AE1955" i="3"/>
  <c r="AJ1948" i="3"/>
  <c r="AK1948" i="3" s="1"/>
  <c r="AL1948" i="3" s="1"/>
  <c r="AK1951" i="3"/>
  <c r="AL1949" i="3"/>
  <c r="J1956" i="3"/>
  <c r="K1959" i="3"/>
  <c r="AB1954" i="3" l="1"/>
  <c r="AC1954" i="3" s="1"/>
  <c r="E1954" i="3"/>
  <c r="F1954" i="3" s="1"/>
  <c r="T1953" i="3"/>
  <c r="S1950" i="3"/>
  <c r="T1950" i="3" s="1"/>
  <c r="U1951" i="3"/>
  <c r="C1951" i="3" s="1"/>
  <c r="D1951" i="3" s="1"/>
  <c r="I1955" i="3"/>
  <c r="O1955" i="3" s="1"/>
  <c r="A1955" i="3" s="1"/>
  <c r="B1955" i="3" s="1"/>
  <c r="L1953" i="3"/>
  <c r="E1953" i="3" s="1"/>
  <c r="F1953" i="3" s="1"/>
  <c r="V1955" i="3"/>
  <c r="AF1955" i="3" s="1"/>
  <c r="Y1953" i="3"/>
  <c r="AI1953" i="3"/>
  <c r="AC1953" i="3"/>
  <c r="X1953" i="3"/>
  <c r="Z1953" i="3" s="1"/>
  <c r="W1950" i="3"/>
  <c r="X1950" i="3" s="1"/>
  <c r="Z1950" i="3" s="1"/>
  <c r="AG1956" i="3"/>
  <c r="AH1959" i="3"/>
  <c r="U1948" i="3"/>
  <c r="C1948" i="3"/>
  <c r="D1948" i="3" s="1"/>
  <c r="M1954" i="3"/>
  <c r="N1954" i="3" s="1"/>
  <c r="O1954" i="3" s="1"/>
  <c r="A1954" i="3" s="1"/>
  <c r="B1954" i="3" s="1"/>
  <c r="N1957" i="3"/>
  <c r="AH1954" i="3"/>
  <c r="AI1954" i="3" s="1"/>
  <c r="G1948" i="3"/>
  <c r="H1948" i="3" s="1"/>
  <c r="R1948" i="3"/>
  <c r="AE1957" i="3"/>
  <c r="AD1954" i="3"/>
  <c r="AE1954" i="3" s="1"/>
  <c r="AF1954" i="3" s="1"/>
  <c r="P1950" i="3"/>
  <c r="Q1950" i="3" s="1"/>
  <c r="Q1953" i="3"/>
  <c r="R1951" i="3"/>
  <c r="G1951" i="3" s="1"/>
  <c r="H1951" i="3" s="1"/>
  <c r="J1958" i="3"/>
  <c r="K1961" i="3"/>
  <c r="AA1956" i="3"/>
  <c r="AB1959" i="3"/>
  <c r="AK1953" i="3"/>
  <c r="AL1951" i="3"/>
  <c r="AJ1950" i="3"/>
  <c r="AK1950" i="3" s="1"/>
  <c r="AL1950" i="3" s="1"/>
  <c r="AH1956" i="3" l="1"/>
  <c r="AI1956" i="3" s="1"/>
  <c r="K1956" i="3"/>
  <c r="E1956" i="3" s="1"/>
  <c r="F1956" i="3" s="1"/>
  <c r="V1957" i="3"/>
  <c r="AF1957" i="3" s="1"/>
  <c r="Y1955" i="3"/>
  <c r="AC1955" i="3"/>
  <c r="AI1955" i="3"/>
  <c r="C1950" i="3"/>
  <c r="D1950" i="3" s="1"/>
  <c r="U1950" i="3"/>
  <c r="AH1961" i="3"/>
  <c r="AG1958" i="3"/>
  <c r="X1955" i="3"/>
  <c r="Z1955" i="3" s="1"/>
  <c r="W1952" i="3"/>
  <c r="X1952" i="3" s="1"/>
  <c r="Z1952" i="3" s="1"/>
  <c r="U1953" i="3"/>
  <c r="C1953" i="3" s="1"/>
  <c r="D1953" i="3" s="1"/>
  <c r="S1952" i="3"/>
  <c r="T1952" i="3" s="1"/>
  <c r="T1955" i="3"/>
  <c r="N1959" i="3"/>
  <c r="M1956" i="3"/>
  <c r="N1956" i="3" s="1"/>
  <c r="O1956" i="3" s="1"/>
  <c r="A1956" i="3" s="1"/>
  <c r="B1956" i="3" s="1"/>
  <c r="I1957" i="3"/>
  <c r="O1957" i="3" s="1"/>
  <c r="A1957" i="3" s="1"/>
  <c r="B1957" i="3" s="1"/>
  <c r="L1955" i="3"/>
  <c r="E1955" i="3" s="1"/>
  <c r="F1955" i="3" s="1"/>
  <c r="AB1956" i="3"/>
  <c r="AC1956" i="3" s="1"/>
  <c r="G1950" i="3"/>
  <c r="H1950" i="3" s="1"/>
  <c r="R1950" i="3"/>
  <c r="AB1961" i="3"/>
  <c r="AA1958" i="3"/>
  <c r="R1953" i="3"/>
  <c r="G1953" i="3" s="1"/>
  <c r="H1953" i="3" s="1"/>
  <c r="Q1955" i="3"/>
  <c r="P1952" i="3"/>
  <c r="Q1952" i="3" s="1"/>
  <c r="AE1959" i="3"/>
  <c r="AD1956" i="3"/>
  <c r="AE1956" i="3" s="1"/>
  <c r="AF1956" i="3" s="1"/>
  <c r="AL1953" i="3"/>
  <c r="AK1955" i="3"/>
  <c r="AJ1952" i="3"/>
  <c r="AK1952" i="3" s="1"/>
  <c r="AL1952" i="3" s="1"/>
  <c r="J1960" i="3"/>
  <c r="K1963" i="3"/>
  <c r="AB1958" i="3" l="1"/>
  <c r="AC1958" i="3" s="1"/>
  <c r="L1956" i="3"/>
  <c r="K1958" i="3"/>
  <c r="E1958" i="3" s="1"/>
  <c r="F1958" i="3" s="1"/>
  <c r="C1952" i="3"/>
  <c r="D1952" i="3" s="1"/>
  <c r="U1952" i="3"/>
  <c r="X1957" i="3"/>
  <c r="Z1957" i="3" s="1"/>
  <c r="W1954" i="3"/>
  <c r="X1954" i="3" s="1"/>
  <c r="Z1954" i="3" s="1"/>
  <c r="AH1958" i="3"/>
  <c r="AI1958" i="3" s="1"/>
  <c r="N1961" i="3"/>
  <c r="M1958" i="3"/>
  <c r="N1958" i="3" s="1"/>
  <c r="O1958" i="3" s="1"/>
  <c r="A1958" i="3" s="1"/>
  <c r="B1958" i="3" s="1"/>
  <c r="AH1963" i="3"/>
  <c r="AG1960" i="3"/>
  <c r="Y1957" i="3"/>
  <c r="V1959" i="3"/>
  <c r="AF1959" i="3" s="1"/>
  <c r="AI1957" i="3"/>
  <c r="AC1957" i="3"/>
  <c r="I1959" i="3"/>
  <c r="L1957" i="3"/>
  <c r="E1957" i="3" s="1"/>
  <c r="F1957" i="3" s="1"/>
  <c r="U1955" i="3"/>
  <c r="C1955" i="3" s="1"/>
  <c r="D1955" i="3" s="1"/>
  <c r="S1954" i="3"/>
  <c r="T1954" i="3" s="1"/>
  <c r="T1957" i="3"/>
  <c r="K1965" i="3"/>
  <c r="J1962" i="3"/>
  <c r="AB1963" i="3"/>
  <c r="AA1960" i="3"/>
  <c r="R1955" i="3"/>
  <c r="G1955" i="3" s="1"/>
  <c r="H1955" i="3" s="1"/>
  <c r="P1954" i="3"/>
  <c r="Q1954" i="3" s="1"/>
  <c r="Q1957" i="3"/>
  <c r="AE1961" i="3"/>
  <c r="AD1958" i="3"/>
  <c r="AE1958" i="3" s="1"/>
  <c r="AF1958" i="3" s="1"/>
  <c r="AK1957" i="3"/>
  <c r="AL1955" i="3"/>
  <c r="AJ1954" i="3"/>
  <c r="AK1954" i="3" s="1"/>
  <c r="AL1954" i="3" s="1"/>
  <c r="R1952" i="3"/>
  <c r="G1952" i="3"/>
  <c r="H1952" i="3" s="1"/>
  <c r="L1958" i="3" l="1"/>
  <c r="S1956" i="3"/>
  <c r="T1956" i="3" s="1"/>
  <c r="T1959" i="3"/>
  <c r="U1957" i="3"/>
  <c r="C1957" i="3" s="1"/>
  <c r="D1957" i="3" s="1"/>
  <c r="Y1959" i="3"/>
  <c r="V1961" i="3"/>
  <c r="AI1959" i="3"/>
  <c r="AC1959" i="3"/>
  <c r="N1963" i="3"/>
  <c r="M1960" i="3"/>
  <c r="N1960" i="3" s="1"/>
  <c r="O1960" i="3" s="1"/>
  <c r="A1960" i="3" s="1"/>
  <c r="B1960" i="3" s="1"/>
  <c r="U1954" i="3"/>
  <c r="C1954" i="3"/>
  <c r="D1954" i="3" s="1"/>
  <c r="I1961" i="3"/>
  <c r="O1961" i="3" s="1"/>
  <c r="A1961" i="3" s="1"/>
  <c r="B1961" i="3" s="1"/>
  <c r="L1959" i="3"/>
  <c r="E1959" i="3" s="1"/>
  <c r="F1959" i="3" s="1"/>
  <c r="AH1965" i="3"/>
  <c r="AG1962" i="3"/>
  <c r="W1956" i="3"/>
  <c r="X1956" i="3" s="1"/>
  <c r="Z1956" i="3" s="1"/>
  <c r="X1959" i="3"/>
  <c r="Z1959" i="3" s="1"/>
  <c r="AB1960" i="3"/>
  <c r="AC1960" i="3" s="1"/>
  <c r="K1960" i="3"/>
  <c r="AH1960" i="3"/>
  <c r="AI1960" i="3" s="1"/>
  <c r="O1959" i="3"/>
  <c r="A1959" i="3" s="1"/>
  <c r="B1959" i="3" s="1"/>
  <c r="G1954" i="3"/>
  <c r="H1954" i="3" s="1"/>
  <c r="R1954" i="3"/>
  <c r="R1957" i="3"/>
  <c r="G1957" i="3" s="1"/>
  <c r="H1957" i="3" s="1"/>
  <c r="Q1959" i="3"/>
  <c r="P1956" i="3"/>
  <c r="Q1956" i="3" s="1"/>
  <c r="AB1965" i="3"/>
  <c r="AA1962" i="3"/>
  <c r="AB1962" i="3" s="1"/>
  <c r="AC1962" i="3" s="1"/>
  <c r="AJ1956" i="3"/>
  <c r="AK1956" i="3" s="1"/>
  <c r="AL1956" i="3" s="1"/>
  <c r="AL1957" i="3"/>
  <c r="AK1959" i="3"/>
  <c r="AF1961" i="3"/>
  <c r="AD1960" i="3"/>
  <c r="AE1960" i="3" s="1"/>
  <c r="AF1960" i="3" s="1"/>
  <c r="AE1963" i="3"/>
  <c r="K1967" i="3"/>
  <c r="J1964" i="3"/>
  <c r="AH1962" i="3" l="1"/>
  <c r="AI1962" i="3" s="1"/>
  <c r="L1960" i="3"/>
  <c r="E1960" i="3"/>
  <c r="F1960" i="3" s="1"/>
  <c r="Y1961" i="3"/>
  <c r="V1963" i="3"/>
  <c r="AC1961" i="3"/>
  <c r="AI1961" i="3"/>
  <c r="U1956" i="3"/>
  <c r="C1956" i="3"/>
  <c r="D1956" i="3" s="1"/>
  <c r="K1962" i="3"/>
  <c r="I1963" i="3"/>
  <c r="L1961" i="3"/>
  <c r="E1961" i="3" s="1"/>
  <c r="F1961" i="3" s="1"/>
  <c r="M1962" i="3"/>
  <c r="N1962" i="3" s="1"/>
  <c r="O1962" i="3" s="1"/>
  <c r="A1962" i="3" s="1"/>
  <c r="B1962" i="3" s="1"/>
  <c r="N1965" i="3"/>
  <c r="O1963" i="3"/>
  <c r="A1963" i="3" s="1"/>
  <c r="B1963" i="3" s="1"/>
  <c r="T1961" i="3"/>
  <c r="U1959" i="3"/>
  <c r="C1959" i="3" s="1"/>
  <c r="D1959" i="3" s="1"/>
  <c r="S1958" i="3"/>
  <c r="T1958" i="3" s="1"/>
  <c r="X1961" i="3"/>
  <c r="W1958" i="3"/>
  <c r="X1958" i="3" s="1"/>
  <c r="Z1958" i="3" s="1"/>
  <c r="AH1967" i="3"/>
  <c r="AG1964" i="3"/>
  <c r="AH1964" i="3" s="1"/>
  <c r="AI1964" i="3" s="1"/>
  <c r="K1964" i="3"/>
  <c r="E1964" i="3" s="1"/>
  <c r="F1964" i="3" s="1"/>
  <c r="AB1967" i="3"/>
  <c r="AA1964" i="3"/>
  <c r="AB1964" i="3" s="1"/>
  <c r="AC1964" i="3" s="1"/>
  <c r="K1969" i="3"/>
  <c r="J1966" i="3"/>
  <c r="Q1961" i="3"/>
  <c r="P1958" i="3"/>
  <c r="Q1958" i="3" s="1"/>
  <c r="R1959" i="3"/>
  <c r="G1959" i="3" s="1"/>
  <c r="H1959" i="3" s="1"/>
  <c r="AE1965" i="3"/>
  <c r="AD1962" i="3"/>
  <c r="AE1962" i="3" s="1"/>
  <c r="AF1962" i="3" s="1"/>
  <c r="AF1963" i="3"/>
  <c r="AJ1958" i="3"/>
  <c r="AK1958" i="3" s="1"/>
  <c r="AL1958" i="3" s="1"/>
  <c r="AK1961" i="3"/>
  <c r="AL1959" i="3"/>
  <c r="R1956" i="3"/>
  <c r="G1956" i="3"/>
  <c r="H1956" i="3" s="1"/>
  <c r="L1964" i="3" l="1"/>
  <c r="AH1969" i="3"/>
  <c r="AG1966" i="3"/>
  <c r="C1958" i="3"/>
  <c r="D1958" i="3" s="1"/>
  <c r="U1958" i="3"/>
  <c r="M1964" i="3"/>
  <c r="N1964" i="3" s="1"/>
  <c r="O1964" i="3" s="1"/>
  <c r="A1964" i="3" s="1"/>
  <c r="B1964" i="3" s="1"/>
  <c r="N1967" i="3"/>
  <c r="E1962" i="3"/>
  <c r="F1962" i="3" s="1"/>
  <c r="L1962" i="3"/>
  <c r="W1960" i="3"/>
  <c r="X1960" i="3" s="1"/>
  <c r="Z1960" i="3" s="1"/>
  <c r="X1963" i="3"/>
  <c r="Z1963" i="3" s="1"/>
  <c r="I1965" i="3"/>
  <c r="O1965" i="3" s="1"/>
  <c r="A1965" i="3" s="1"/>
  <c r="B1965" i="3" s="1"/>
  <c r="L1963" i="3"/>
  <c r="E1963" i="3" s="1"/>
  <c r="F1963" i="3" s="1"/>
  <c r="Z1961" i="3"/>
  <c r="T1963" i="3"/>
  <c r="U1961" i="3"/>
  <c r="C1961" i="3" s="1"/>
  <c r="D1961" i="3" s="1"/>
  <c r="S1960" i="3"/>
  <c r="T1960" i="3" s="1"/>
  <c r="Y1963" i="3"/>
  <c r="V1965" i="3"/>
  <c r="AC1963" i="3"/>
  <c r="AI1963" i="3"/>
  <c r="G1958" i="3"/>
  <c r="H1958" i="3" s="1"/>
  <c r="R1958" i="3"/>
  <c r="AD1964" i="3"/>
  <c r="AE1964" i="3" s="1"/>
  <c r="AF1964" i="3" s="1"/>
  <c r="AE1967" i="3"/>
  <c r="AF1965" i="3"/>
  <c r="J1968" i="3"/>
  <c r="K1971" i="3"/>
  <c r="AB1969" i="3"/>
  <c r="AA1966" i="3"/>
  <c r="AK1963" i="3"/>
  <c r="AL1961" i="3"/>
  <c r="AJ1960" i="3"/>
  <c r="AK1960" i="3" s="1"/>
  <c r="AL1960" i="3" s="1"/>
  <c r="P1960" i="3"/>
  <c r="Q1960" i="3" s="1"/>
  <c r="R1961" i="3"/>
  <c r="G1961" i="3" s="1"/>
  <c r="H1961" i="3" s="1"/>
  <c r="Q1963" i="3"/>
  <c r="C1960" i="3" l="1"/>
  <c r="D1960" i="3" s="1"/>
  <c r="U1960" i="3"/>
  <c r="AB1966" i="3"/>
  <c r="AC1966" i="3" s="1"/>
  <c r="K1966" i="3"/>
  <c r="AH1966" i="3"/>
  <c r="AI1966" i="3" s="1"/>
  <c r="V1967" i="3"/>
  <c r="Y1965" i="3"/>
  <c r="AI1965" i="3"/>
  <c r="AC1965" i="3"/>
  <c r="U1963" i="3"/>
  <c r="C1963" i="3" s="1"/>
  <c r="D1963" i="3" s="1"/>
  <c r="T1965" i="3"/>
  <c r="S1962" i="3"/>
  <c r="T1962" i="3" s="1"/>
  <c r="I1967" i="3"/>
  <c r="O1967" i="3" s="1"/>
  <c r="A1967" i="3" s="1"/>
  <c r="B1967" i="3" s="1"/>
  <c r="L1965" i="3"/>
  <c r="E1965" i="3" s="1"/>
  <c r="F1965" i="3" s="1"/>
  <c r="AG1968" i="3"/>
  <c r="AH1971" i="3"/>
  <c r="W1962" i="3"/>
  <c r="X1962" i="3" s="1"/>
  <c r="Z1962" i="3" s="1"/>
  <c r="X1965" i="3"/>
  <c r="N1969" i="3"/>
  <c r="M1966" i="3"/>
  <c r="N1966" i="3" s="1"/>
  <c r="O1966" i="3" s="1"/>
  <c r="A1966" i="3" s="1"/>
  <c r="B1966" i="3" s="1"/>
  <c r="AJ1962" i="3"/>
  <c r="AK1962" i="3" s="1"/>
  <c r="AL1962" i="3" s="1"/>
  <c r="AK1965" i="3"/>
  <c r="AL1963" i="3"/>
  <c r="R1960" i="3"/>
  <c r="G1960" i="3"/>
  <c r="H1960" i="3" s="1"/>
  <c r="AB1971" i="3"/>
  <c r="AA1968" i="3"/>
  <c r="AB1968" i="3" s="1"/>
  <c r="AC1968" i="3" s="1"/>
  <c r="K1973" i="3"/>
  <c r="J1970" i="3"/>
  <c r="Q1965" i="3"/>
  <c r="P1962" i="3"/>
  <c r="Q1962" i="3" s="1"/>
  <c r="R1963" i="3"/>
  <c r="G1963" i="3" s="1"/>
  <c r="H1963" i="3" s="1"/>
  <c r="AE1969" i="3"/>
  <c r="AD1966" i="3"/>
  <c r="AE1966" i="3" s="1"/>
  <c r="AF1966" i="3" s="1"/>
  <c r="M1968" i="3" l="1"/>
  <c r="N1968" i="3" s="1"/>
  <c r="O1968" i="3" s="1"/>
  <c r="A1968" i="3" s="1"/>
  <c r="B1968" i="3" s="1"/>
  <c r="N1971" i="3"/>
  <c r="AH1973" i="3"/>
  <c r="AG1970" i="3"/>
  <c r="C1962" i="3"/>
  <c r="D1962" i="3" s="1"/>
  <c r="U1962" i="3"/>
  <c r="I1969" i="3"/>
  <c r="L1967" i="3"/>
  <c r="E1967" i="3" s="1"/>
  <c r="F1967" i="3" s="1"/>
  <c r="Y1967" i="3"/>
  <c r="V1969" i="3"/>
  <c r="AC1967" i="3"/>
  <c r="AI1967" i="3"/>
  <c r="W1964" i="3"/>
  <c r="X1964" i="3" s="1"/>
  <c r="Z1964" i="3" s="1"/>
  <c r="X1967" i="3"/>
  <c r="T1967" i="3"/>
  <c r="U1965" i="3"/>
  <c r="C1965" i="3" s="1"/>
  <c r="D1965" i="3" s="1"/>
  <c r="S1964" i="3"/>
  <c r="T1964" i="3" s="1"/>
  <c r="E1966" i="3"/>
  <c r="F1966" i="3" s="1"/>
  <c r="L1966" i="3"/>
  <c r="AF1967" i="3"/>
  <c r="K1968" i="3"/>
  <c r="AH1968" i="3"/>
  <c r="AI1968" i="3" s="1"/>
  <c r="Z1965" i="3"/>
  <c r="AA1970" i="3"/>
  <c r="AB1970" i="3" s="1"/>
  <c r="AC1970" i="3" s="1"/>
  <c r="AB1973" i="3"/>
  <c r="AE1971" i="3"/>
  <c r="AD1968" i="3"/>
  <c r="AE1968" i="3" s="1"/>
  <c r="AF1968" i="3" s="1"/>
  <c r="AF1969" i="3"/>
  <c r="AK1967" i="3"/>
  <c r="AJ1964" i="3"/>
  <c r="AK1964" i="3" s="1"/>
  <c r="AL1964" i="3" s="1"/>
  <c r="AL1965" i="3"/>
  <c r="R1965" i="3"/>
  <c r="G1965" i="3" s="1"/>
  <c r="H1965" i="3" s="1"/>
  <c r="Q1967" i="3"/>
  <c r="P1964" i="3"/>
  <c r="Q1964" i="3" s="1"/>
  <c r="K1975" i="3"/>
  <c r="J1972" i="3"/>
  <c r="G1962" i="3"/>
  <c r="H1962" i="3" s="1"/>
  <c r="R1962" i="3"/>
  <c r="AH1970" i="3" l="1"/>
  <c r="AI1970" i="3" s="1"/>
  <c r="E1968" i="3"/>
  <c r="F1968" i="3" s="1"/>
  <c r="L1968" i="3"/>
  <c r="W1966" i="3"/>
  <c r="X1966" i="3" s="1"/>
  <c r="Z1966" i="3" s="1"/>
  <c r="X1969" i="3"/>
  <c r="Z1969" i="3" s="1"/>
  <c r="I1971" i="3"/>
  <c r="L1969" i="3"/>
  <c r="E1969" i="3" s="1"/>
  <c r="F1969" i="3" s="1"/>
  <c r="AH1975" i="3"/>
  <c r="AG1972" i="3"/>
  <c r="U1967" i="3"/>
  <c r="C1967" i="3" s="1"/>
  <c r="D1967" i="3" s="1"/>
  <c r="S1966" i="3"/>
  <c r="T1966" i="3" s="1"/>
  <c r="T1969" i="3"/>
  <c r="O1971" i="3"/>
  <c r="A1971" i="3" s="1"/>
  <c r="B1971" i="3" s="1"/>
  <c r="M1970" i="3"/>
  <c r="N1970" i="3" s="1"/>
  <c r="O1970" i="3" s="1"/>
  <c r="A1970" i="3" s="1"/>
  <c r="B1970" i="3" s="1"/>
  <c r="N1973" i="3"/>
  <c r="Z1967" i="3"/>
  <c r="O1969" i="3"/>
  <c r="A1969" i="3" s="1"/>
  <c r="B1969" i="3" s="1"/>
  <c r="U1964" i="3"/>
  <c r="C1964" i="3"/>
  <c r="D1964" i="3" s="1"/>
  <c r="Y1969" i="3"/>
  <c r="V1971" i="3"/>
  <c r="AF1971" i="3" s="1"/>
  <c r="AC1969" i="3"/>
  <c r="AI1969" i="3"/>
  <c r="K1972" i="3"/>
  <c r="L1972" i="3" s="1"/>
  <c r="K1970" i="3"/>
  <c r="G1964" i="3"/>
  <c r="H1964" i="3" s="1"/>
  <c r="R1964" i="3"/>
  <c r="K1977" i="3"/>
  <c r="J1974" i="3"/>
  <c r="AA1972" i="3"/>
  <c r="AB1975" i="3"/>
  <c r="Q1969" i="3"/>
  <c r="P1966" i="3"/>
  <c r="Q1966" i="3" s="1"/>
  <c r="R1967" i="3"/>
  <c r="G1967" i="3" s="1"/>
  <c r="H1967" i="3" s="1"/>
  <c r="AJ1966" i="3"/>
  <c r="AK1966" i="3" s="1"/>
  <c r="AL1966" i="3" s="1"/>
  <c r="AK1969" i="3"/>
  <c r="AL1967" i="3"/>
  <c r="AE1973" i="3"/>
  <c r="AD1970" i="3"/>
  <c r="AE1970" i="3" s="1"/>
  <c r="AF1970" i="3" s="1"/>
  <c r="Y1971" i="3" l="1"/>
  <c r="V1973" i="3"/>
  <c r="AI1971" i="3"/>
  <c r="AC1971" i="3"/>
  <c r="N1975" i="3"/>
  <c r="M1972" i="3"/>
  <c r="N1972" i="3" s="1"/>
  <c r="O1972" i="3" s="1"/>
  <c r="A1972" i="3" s="1"/>
  <c r="B1972" i="3" s="1"/>
  <c r="C1966" i="3"/>
  <c r="D1966" i="3" s="1"/>
  <c r="U1966" i="3"/>
  <c r="AH1977" i="3"/>
  <c r="AG1974" i="3"/>
  <c r="AH1972" i="3"/>
  <c r="AI1972" i="3" s="1"/>
  <c r="E1972" i="3"/>
  <c r="F1972" i="3" s="1"/>
  <c r="I1973" i="3"/>
  <c r="O1973" i="3" s="1"/>
  <c r="A1973" i="3" s="1"/>
  <c r="B1973" i="3" s="1"/>
  <c r="L1971" i="3"/>
  <c r="E1971" i="3" s="1"/>
  <c r="F1971" i="3" s="1"/>
  <c r="L1970" i="3"/>
  <c r="E1970" i="3"/>
  <c r="F1970" i="3" s="1"/>
  <c r="U1969" i="3"/>
  <c r="C1969" i="3" s="1"/>
  <c r="D1969" i="3" s="1"/>
  <c r="T1971" i="3"/>
  <c r="S1968" i="3"/>
  <c r="T1968" i="3" s="1"/>
  <c r="W1968" i="3"/>
  <c r="X1968" i="3" s="1"/>
  <c r="Z1968" i="3" s="1"/>
  <c r="X1971" i="3"/>
  <c r="AB1972" i="3"/>
  <c r="AC1972" i="3" s="1"/>
  <c r="R1966" i="3"/>
  <c r="G1966" i="3"/>
  <c r="H1966" i="3" s="1"/>
  <c r="AE1975" i="3"/>
  <c r="AF1973" i="3"/>
  <c r="AD1972" i="3"/>
  <c r="AE1972" i="3" s="1"/>
  <c r="AF1972" i="3" s="1"/>
  <c r="AB1977" i="3"/>
  <c r="AA1974" i="3"/>
  <c r="AB1974" i="3" s="1"/>
  <c r="AC1974" i="3" s="1"/>
  <c r="J1976" i="3"/>
  <c r="K1979" i="3"/>
  <c r="AJ1968" i="3"/>
  <c r="AK1968" i="3" s="1"/>
  <c r="AL1968" i="3" s="1"/>
  <c r="AL1969" i="3"/>
  <c r="AK1971" i="3"/>
  <c r="P1968" i="3"/>
  <c r="Q1968" i="3" s="1"/>
  <c r="Q1971" i="3"/>
  <c r="R1969" i="3"/>
  <c r="G1969" i="3" s="1"/>
  <c r="H1969" i="3" s="1"/>
  <c r="T1973" i="3" l="1"/>
  <c r="U1971" i="3"/>
  <c r="C1971" i="3" s="1"/>
  <c r="D1971" i="3" s="1"/>
  <c r="S1970" i="3"/>
  <c r="T1970" i="3" s="1"/>
  <c r="AG1976" i="3"/>
  <c r="AH1979" i="3"/>
  <c r="X1973" i="3"/>
  <c r="W1970" i="3"/>
  <c r="X1970" i="3" s="1"/>
  <c r="Z1970" i="3" s="1"/>
  <c r="I1975" i="3"/>
  <c r="K1976" i="3" s="1"/>
  <c r="E1976" i="3" s="1"/>
  <c r="F1976" i="3" s="1"/>
  <c r="L1973" i="3"/>
  <c r="E1973" i="3" s="1"/>
  <c r="F1973" i="3" s="1"/>
  <c r="AH1974" i="3"/>
  <c r="AI1974" i="3" s="1"/>
  <c r="M1974" i="3"/>
  <c r="N1974" i="3" s="1"/>
  <c r="O1974" i="3" s="1"/>
  <c r="A1974" i="3" s="1"/>
  <c r="B1974" i="3" s="1"/>
  <c r="N1977" i="3"/>
  <c r="V1975" i="3"/>
  <c r="AF1975" i="3" s="1"/>
  <c r="Y1973" i="3"/>
  <c r="AI1973" i="3"/>
  <c r="AC1973" i="3"/>
  <c r="U1968" i="3"/>
  <c r="C1968" i="3"/>
  <c r="D1968" i="3" s="1"/>
  <c r="K1974" i="3"/>
  <c r="Z1971" i="3"/>
  <c r="AJ1970" i="3"/>
  <c r="AK1970" i="3" s="1"/>
  <c r="AL1970" i="3" s="1"/>
  <c r="AK1973" i="3"/>
  <c r="AL1971" i="3"/>
  <c r="AA1976" i="3"/>
  <c r="AB1979" i="3"/>
  <c r="G1968" i="3"/>
  <c r="H1968" i="3" s="1"/>
  <c r="R1968" i="3"/>
  <c r="J1978" i="3"/>
  <c r="K1981" i="3"/>
  <c r="AE1977" i="3"/>
  <c r="AD1974" i="3"/>
  <c r="AE1974" i="3" s="1"/>
  <c r="AF1974" i="3" s="1"/>
  <c r="R1971" i="3"/>
  <c r="G1971" i="3" s="1"/>
  <c r="H1971" i="3" s="1"/>
  <c r="Q1973" i="3"/>
  <c r="P1970" i="3"/>
  <c r="Q1970" i="3" s="1"/>
  <c r="O1975" i="3" l="1"/>
  <c r="A1975" i="3" s="1"/>
  <c r="B1975" i="3" s="1"/>
  <c r="AB1976" i="3"/>
  <c r="AC1976" i="3" s="1"/>
  <c r="AG1978" i="3"/>
  <c r="AH1981" i="3"/>
  <c r="L1974" i="3"/>
  <c r="E1974" i="3"/>
  <c r="F1974" i="3" s="1"/>
  <c r="N1979" i="3"/>
  <c r="M1976" i="3"/>
  <c r="N1976" i="3" s="1"/>
  <c r="O1976" i="3" s="1"/>
  <c r="A1976" i="3" s="1"/>
  <c r="B1976" i="3" s="1"/>
  <c r="U1970" i="3"/>
  <c r="C1970" i="3"/>
  <c r="D1970" i="3" s="1"/>
  <c r="I1977" i="3"/>
  <c r="O1977" i="3" s="1"/>
  <c r="A1977" i="3" s="1"/>
  <c r="B1977" i="3" s="1"/>
  <c r="L1975" i="3"/>
  <c r="E1975" i="3" s="1"/>
  <c r="F1975" i="3" s="1"/>
  <c r="S1972" i="3"/>
  <c r="T1972" i="3" s="1"/>
  <c r="T1975" i="3"/>
  <c r="U1973" i="3"/>
  <c r="C1973" i="3" s="1"/>
  <c r="D1973" i="3" s="1"/>
  <c r="L1976" i="3"/>
  <c r="W1972" i="3"/>
  <c r="X1972" i="3" s="1"/>
  <c r="Z1972" i="3" s="1"/>
  <c r="X1975" i="3"/>
  <c r="Z1975" i="3" s="1"/>
  <c r="Y1975" i="3"/>
  <c r="V1977" i="3"/>
  <c r="AF1977" i="3" s="1"/>
  <c r="AI1975" i="3"/>
  <c r="AC1975" i="3"/>
  <c r="Z1973" i="3"/>
  <c r="AH1976" i="3"/>
  <c r="AI1976" i="3" s="1"/>
  <c r="Q1975" i="3"/>
  <c r="P1972" i="3"/>
  <c r="Q1972" i="3" s="1"/>
  <c r="R1973" i="3"/>
  <c r="G1973" i="3" s="1"/>
  <c r="H1973" i="3" s="1"/>
  <c r="AE1979" i="3"/>
  <c r="AD1976" i="3"/>
  <c r="AE1976" i="3" s="1"/>
  <c r="AF1976" i="3" s="1"/>
  <c r="K1983" i="3"/>
  <c r="J1980" i="3"/>
  <c r="R1970" i="3"/>
  <c r="G1970" i="3"/>
  <c r="H1970" i="3" s="1"/>
  <c r="AA1978" i="3"/>
  <c r="AB1981" i="3"/>
  <c r="AJ1972" i="3"/>
  <c r="AK1972" i="3" s="1"/>
  <c r="AL1972" i="3" s="1"/>
  <c r="AL1973" i="3"/>
  <c r="AK1975" i="3"/>
  <c r="AB1978" i="3" l="1"/>
  <c r="AC1978" i="3" s="1"/>
  <c r="AH1978" i="3"/>
  <c r="AI1978" i="3" s="1"/>
  <c r="I1979" i="3"/>
  <c r="L1977" i="3"/>
  <c r="E1977" i="3" s="1"/>
  <c r="F1977" i="3" s="1"/>
  <c r="AG1980" i="3"/>
  <c r="AH1983" i="3"/>
  <c r="Y1977" i="3"/>
  <c r="V1979" i="3"/>
  <c r="AF1979" i="3" s="1"/>
  <c r="AC1977" i="3"/>
  <c r="AI1977" i="3"/>
  <c r="U1972" i="3"/>
  <c r="C1972" i="3"/>
  <c r="D1972" i="3" s="1"/>
  <c r="T1977" i="3"/>
  <c r="S1974" i="3"/>
  <c r="T1974" i="3" s="1"/>
  <c r="U1975" i="3"/>
  <c r="C1975" i="3" s="1"/>
  <c r="D1975" i="3" s="1"/>
  <c r="W1974" i="3"/>
  <c r="X1974" i="3" s="1"/>
  <c r="Z1974" i="3" s="1"/>
  <c r="X1977" i="3"/>
  <c r="Z1977" i="3" s="1"/>
  <c r="N1981" i="3"/>
  <c r="M1978" i="3"/>
  <c r="N1978" i="3" s="1"/>
  <c r="O1978" i="3" s="1"/>
  <c r="A1978" i="3" s="1"/>
  <c r="B1978" i="3" s="1"/>
  <c r="K1980" i="3"/>
  <c r="L1980" i="3" s="1"/>
  <c r="K1978" i="3"/>
  <c r="R1972" i="3"/>
  <c r="G1972" i="3"/>
  <c r="H1972" i="3" s="1"/>
  <c r="K1985" i="3"/>
  <c r="J1982" i="3"/>
  <c r="AD1978" i="3"/>
  <c r="AE1978" i="3" s="1"/>
  <c r="AF1978" i="3" s="1"/>
  <c r="AE1981" i="3"/>
  <c r="AK1977" i="3"/>
  <c r="AL1975" i="3"/>
  <c r="AJ1974" i="3"/>
  <c r="AK1974" i="3" s="1"/>
  <c r="AL1974" i="3" s="1"/>
  <c r="AA1980" i="3"/>
  <c r="AB1983" i="3"/>
  <c r="R1975" i="3"/>
  <c r="G1975" i="3" s="1"/>
  <c r="H1975" i="3" s="1"/>
  <c r="Q1977" i="3"/>
  <c r="P1974" i="3"/>
  <c r="Q1974" i="3" s="1"/>
  <c r="AB1980" i="3" l="1"/>
  <c r="AC1980" i="3" s="1"/>
  <c r="T1979" i="3"/>
  <c r="S1976" i="3"/>
  <c r="T1976" i="3" s="1"/>
  <c r="U1977" i="3"/>
  <c r="C1977" i="3" s="1"/>
  <c r="D1977" i="3" s="1"/>
  <c r="AH1985" i="3"/>
  <c r="AG1982" i="3"/>
  <c r="I1981" i="3"/>
  <c r="K1982" i="3" s="1"/>
  <c r="L1979" i="3"/>
  <c r="E1979" i="3" s="1"/>
  <c r="F1979" i="3" s="1"/>
  <c r="L1978" i="3"/>
  <c r="E1978" i="3"/>
  <c r="F1978" i="3" s="1"/>
  <c r="N1983" i="3"/>
  <c r="M1980" i="3"/>
  <c r="N1980" i="3" s="1"/>
  <c r="O1980" i="3" s="1"/>
  <c r="A1980" i="3" s="1"/>
  <c r="B1980" i="3" s="1"/>
  <c r="U1974" i="3"/>
  <c r="C1974" i="3"/>
  <c r="D1974" i="3" s="1"/>
  <c r="V1981" i="3"/>
  <c r="AF1981" i="3" s="1"/>
  <c r="Y1979" i="3"/>
  <c r="AI1979" i="3"/>
  <c r="AC1979" i="3"/>
  <c r="E1980" i="3"/>
  <c r="F1980" i="3" s="1"/>
  <c r="O1979" i="3"/>
  <c r="A1979" i="3" s="1"/>
  <c r="B1979" i="3" s="1"/>
  <c r="AH1980" i="3"/>
  <c r="AI1980" i="3" s="1"/>
  <c r="X1979" i="3"/>
  <c r="Z1979" i="3" s="1"/>
  <c r="W1976" i="3"/>
  <c r="X1976" i="3" s="1"/>
  <c r="Z1976" i="3" s="1"/>
  <c r="AD1980" i="3"/>
  <c r="AE1980" i="3" s="1"/>
  <c r="AF1980" i="3" s="1"/>
  <c r="AE1983" i="3"/>
  <c r="J1984" i="3"/>
  <c r="K1987" i="3"/>
  <c r="R1977" i="3"/>
  <c r="G1977" i="3" s="1"/>
  <c r="H1977" i="3" s="1"/>
  <c r="P1976" i="3"/>
  <c r="Q1976" i="3" s="1"/>
  <c r="Q1979" i="3"/>
  <c r="G1974" i="3"/>
  <c r="H1974" i="3" s="1"/>
  <c r="R1974" i="3"/>
  <c r="AB1985" i="3"/>
  <c r="AA1982" i="3"/>
  <c r="AK1979" i="3"/>
  <c r="AJ1976" i="3"/>
  <c r="AK1976" i="3" s="1"/>
  <c r="AL1976" i="3" s="1"/>
  <c r="AL1977" i="3"/>
  <c r="AH1982" i="3" l="1"/>
  <c r="AI1982" i="3" s="1"/>
  <c r="AB1982" i="3"/>
  <c r="AC1982" i="3" s="1"/>
  <c r="E1982" i="3"/>
  <c r="F1982" i="3" s="1"/>
  <c r="L1982" i="3"/>
  <c r="W1978" i="3"/>
  <c r="X1978" i="3" s="1"/>
  <c r="Z1978" i="3" s="1"/>
  <c r="X1981" i="3"/>
  <c r="AG1984" i="3"/>
  <c r="AH1987" i="3"/>
  <c r="U1979" i="3"/>
  <c r="C1979" i="3" s="1"/>
  <c r="D1979" i="3" s="1"/>
  <c r="S1978" i="3"/>
  <c r="T1978" i="3" s="1"/>
  <c r="T1981" i="3"/>
  <c r="U1976" i="3"/>
  <c r="C1976" i="3"/>
  <c r="D1976" i="3" s="1"/>
  <c r="N1985" i="3"/>
  <c r="M1982" i="3"/>
  <c r="N1982" i="3" s="1"/>
  <c r="O1982" i="3" s="1"/>
  <c r="A1982" i="3" s="1"/>
  <c r="B1982" i="3" s="1"/>
  <c r="I1983" i="3"/>
  <c r="K1984" i="3" s="1"/>
  <c r="L1981" i="3"/>
  <c r="E1981" i="3" s="1"/>
  <c r="F1981" i="3" s="1"/>
  <c r="V1983" i="3"/>
  <c r="Y1981" i="3"/>
  <c r="AI1981" i="3"/>
  <c r="Z1981" i="3"/>
  <c r="AC1981" i="3"/>
  <c r="O1981" i="3"/>
  <c r="A1981" i="3" s="1"/>
  <c r="B1981" i="3" s="1"/>
  <c r="AB1987" i="3"/>
  <c r="AA1984" i="3"/>
  <c r="AB1984" i="3" s="1"/>
  <c r="AC1984" i="3" s="1"/>
  <c r="G1976" i="3"/>
  <c r="H1976" i="3" s="1"/>
  <c r="R1976" i="3"/>
  <c r="P1978" i="3"/>
  <c r="Q1978" i="3" s="1"/>
  <c r="Q1981" i="3"/>
  <c r="R1979" i="3"/>
  <c r="G1979" i="3" s="1"/>
  <c r="H1979" i="3" s="1"/>
  <c r="AD1982" i="3"/>
  <c r="AE1982" i="3" s="1"/>
  <c r="AF1982" i="3" s="1"/>
  <c r="AE1985" i="3"/>
  <c r="AK1981" i="3"/>
  <c r="AJ1978" i="3"/>
  <c r="AK1978" i="3" s="1"/>
  <c r="AL1978" i="3" s="1"/>
  <c r="AL1979" i="3"/>
  <c r="J1986" i="3"/>
  <c r="K1989" i="3"/>
  <c r="O1983" i="3" l="1"/>
  <c r="A1983" i="3" s="1"/>
  <c r="B1983" i="3" s="1"/>
  <c r="E1984" i="3"/>
  <c r="F1984" i="3" s="1"/>
  <c r="L1984" i="3"/>
  <c r="I1985" i="3"/>
  <c r="O1985" i="3" s="1"/>
  <c r="A1985" i="3" s="1"/>
  <c r="B1985" i="3" s="1"/>
  <c r="L1983" i="3"/>
  <c r="E1983" i="3" s="1"/>
  <c r="F1983" i="3" s="1"/>
  <c r="C1978" i="3"/>
  <c r="D1978" i="3" s="1"/>
  <c r="U1978" i="3"/>
  <c r="AH1984" i="3"/>
  <c r="AI1984" i="3" s="1"/>
  <c r="N1987" i="3"/>
  <c r="M1984" i="3"/>
  <c r="N1984" i="3" s="1"/>
  <c r="O1984" i="3" s="1"/>
  <c r="A1984" i="3" s="1"/>
  <c r="B1984" i="3" s="1"/>
  <c r="T1983" i="3"/>
  <c r="U1981" i="3"/>
  <c r="C1981" i="3" s="1"/>
  <c r="D1981" i="3" s="1"/>
  <c r="S1980" i="3"/>
  <c r="T1980" i="3" s="1"/>
  <c r="AH1989" i="3"/>
  <c r="AG1986" i="3"/>
  <c r="V1985" i="3"/>
  <c r="Y1983" i="3"/>
  <c r="AI1983" i="3"/>
  <c r="AC1983" i="3"/>
  <c r="W1980" i="3"/>
  <c r="X1980" i="3" s="1"/>
  <c r="Z1980" i="3" s="1"/>
  <c r="X1983" i="3"/>
  <c r="Z1983" i="3" s="1"/>
  <c r="AF1983" i="3"/>
  <c r="R1978" i="3"/>
  <c r="G1978" i="3"/>
  <c r="H1978" i="3" s="1"/>
  <c r="AB1989" i="3"/>
  <c r="AA1986" i="3"/>
  <c r="R1981" i="3"/>
  <c r="G1981" i="3" s="1"/>
  <c r="H1981" i="3" s="1"/>
  <c r="Q1983" i="3"/>
  <c r="P1980" i="3"/>
  <c r="Q1980" i="3" s="1"/>
  <c r="AE1987" i="3"/>
  <c r="AD1984" i="3"/>
  <c r="AE1984" i="3" s="1"/>
  <c r="AF1984" i="3" s="1"/>
  <c r="J1988" i="3"/>
  <c r="K1991" i="3"/>
  <c r="AL1981" i="3"/>
  <c r="AJ1980" i="3"/>
  <c r="AK1980" i="3" s="1"/>
  <c r="AL1980" i="3" s="1"/>
  <c r="AK1983" i="3"/>
  <c r="K1986" i="3" l="1"/>
  <c r="L1986" i="3" s="1"/>
  <c r="AB1986" i="3"/>
  <c r="AC1986" i="3" s="1"/>
  <c r="X1985" i="3"/>
  <c r="W1982" i="3"/>
  <c r="X1982" i="3" s="1"/>
  <c r="Z1982" i="3" s="1"/>
  <c r="T1985" i="3"/>
  <c r="U1983" i="3"/>
  <c r="C1983" i="3" s="1"/>
  <c r="D1983" i="3" s="1"/>
  <c r="S1982" i="3"/>
  <c r="T1982" i="3" s="1"/>
  <c r="I1987" i="3"/>
  <c r="L1985" i="3"/>
  <c r="E1985" i="3" s="1"/>
  <c r="F1985" i="3" s="1"/>
  <c r="E1986" i="3"/>
  <c r="F1986" i="3" s="1"/>
  <c r="AH1986" i="3"/>
  <c r="AI1986" i="3" s="1"/>
  <c r="M1986" i="3"/>
  <c r="N1986" i="3" s="1"/>
  <c r="O1986" i="3" s="1"/>
  <c r="A1986" i="3" s="1"/>
  <c r="B1986" i="3" s="1"/>
  <c r="N1989" i="3"/>
  <c r="Y1985" i="3"/>
  <c r="V1987" i="3"/>
  <c r="Z1985" i="3"/>
  <c r="AI1985" i="3"/>
  <c r="AC1985" i="3"/>
  <c r="U1980" i="3"/>
  <c r="C1980" i="3"/>
  <c r="D1980" i="3" s="1"/>
  <c r="AG1988" i="3"/>
  <c r="AH1991" i="3"/>
  <c r="AF1985" i="3"/>
  <c r="AK1985" i="3"/>
  <c r="AL1983" i="3"/>
  <c r="AJ1982" i="3"/>
  <c r="AK1982" i="3" s="1"/>
  <c r="AL1982" i="3" s="1"/>
  <c r="K1993" i="3"/>
  <c r="J1990" i="3"/>
  <c r="AE1989" i="3"/>
  <c r="AD1986" i="3"/>
  <c r="AE1986" i="3" s="1"/>
  <c r="AF1986" i="3" s="1"/>
  <c r="AB1991" i="3"/>
  <c r="AA1988" i="3"/>
  <c r="AB1988" i="3" s="1"/>
  <c r="AC1988" i="3" s="1"/>
  <c r="Q1985" i="3"/>
  <c r="P1982" i="3"/>
  <c r="Q1982" i="3" s="1"/>
  <c r="R1983" i="3"/>
  <c r="G1983" i="3" s="1"/>
  <c r="H1983" i="3" s="1"/>
  <c r="G1980" i="3"/>
  <c r="H1980" i="3" s="1"/>
  <c r="R1980" i="3"/>
  <c r="AH1993" i="3" l="1"/>
  <c r="AG1990" i="3"/>
  <c r="I1989" i="3"/>
  <c r="K1990" i="3" s="1"/>
  <c r="E1990" i="3" s="1"/>
  <c r="F1990" i="3" s="1"/>
  <c r="L1987" i="3"/>
  <c r="E1987" i="3" s="1"/>
  <c r="F1987" i="3" s="1"/>
  <c r="Y1987" i="3"/>
  <c r="V1989" i="3"/>
  <c r="AC1987" i="3"/>
  <c r="AI1987" i="3"/>
  <c r="T1987" i="3"/>
  <c r="S1984" i="3"/>
  <c r="T1984" i="3" s="1"/>
  <c r="U1985" i="3"/>
  <c r="C1985" i="3" s="1"/>
  <c r="D1985" i="3" s="1"/>
  <c r="O1989" i="3"/>
  <c r="A1989" i="3" s="1"/>
  <c r="B1989" i="3" s="1"/>
  <c r="M1988" i="3"/>
  <c r="N1988" i="3" s="1"/>
  <c r="O1988" i="3" s="1"/>
  <c r="A1988" i="3" s="1"/>
  <c r="B1988" i="3" s="1"/>
  <c r="N1991" i="3"/>
  <c r="C1982" i="3"/>
  <c r="D1982" i="3" s="1"/>
  <c r="U1982" i="3"/>
  <c r="X1987" i="3"/>
  <c r="Z1987" i="3" s="1"/>
  <c r="W1984" i="3"/>
  <c r="X1984" i="3" s="1"/>
  <c r="Z1984" i="3" s="1"/>
  <c r="O1987" i="3"/>
  <c r="A1987" i="3" s="1"/>
  <c r="B1987" i="3" s="1"/>
  <c r="AH1988" i="3"/>
  <c r="AI1988" i="3" s="1"/>
  <c r="AF1987" i="3"/>
  <c r="K1988" i="3"/>
  <c r="AB1993" i="3"/>
  <c r="AA1990" i="3"/>
  <c r="AE1991" i="3"/>
  <c r="AF1989" i="3"/>
  <c r="AD1988" i="3"/>
  <c r="AE1988" i="3" s="1"/>
  <c r="AF1988" i="3" s="1"/>
  <c r="Q1987" i="3"/>
  <c r="P1984" i="3"/>
  <c r="Q1984" i="3" s="1"/>
  <c r="R1985" i="3"/>
  <c r="G1985" i="3" s="1"/>
  <c r="H1985" i="3" s="1"/>
  <c r="J1992" i="3"/>
  <c r="K1995" i="3"/>
  <c r="R1982" i="3"/>
  <c r="G1982" i="3"/>
  <c r="H1982" i="3" s="1"/>
  <c r="AJ1984" i="3"/>
  <c r="AK1984" i="3" s="1"/>
  <c r="AL1984" i="3" s="1"/>
  <c r="AK1987" i="3"/>
  <c r="AL1985" i="3"/>
  <c r="L1990" i="3" l="1"/>
  <c r="AB1990" i="3"/>
  <c r="AC1990" i="3" s="1"/>
  <c r="L1988" i="3"/>
  <c r="E1988" i="3"/>
  <c r="F1988" i="3" s="1"/>
  <c r="AH1995" i="3"/>
  <c r="AG1992" i="3"/>
  <c r="W1986" i="3"/>
  <c r="X1986" i="3" s="1"/>
  <c r="Z1986" i="3" s="1"/>
  <c r="X1989" i="3"/>
  <c r="T1989" i="3"/>
  <c r="U1987" i="3"/>
  <c r="C1987" i="3" s="1"/>
  <c r="D1987" i="3" s="1"/>
  <c r="S1986" i="3"/>
  <c r="T1986" i="3" s="1"/>
  <c r="V1991" i="3"/>
  <c r="AF1991" i="3" s="1"/>
  <c r="Y1989" i="3"/>
  <c r="AC1989" i="3"/>
  <c r="AI1989" i="3"/>
  <c r="AH1990" i="3"/>
  <c r="AI1990" i="3" s="1"/>
  <c r="N1993" i="3"/>
  <c r="M1990" i="3"/>
  <c r="N1990" i="3" s="1"/>
  <c r="O1990" i="3" s="1"/>
  <c r="A1990" i="3" s="1"/>
  <c r="B1990" i="3" s="1"/>
  <c r="C1984" i="3"/>
  <c r="D1984" i="3" s="1"/>
  <c r="U1984" i="3"/>
  <c r="I1991" i="3"/>
  <c r="L1989" i="3"/>
  <c r="E1989" i="3" s="1"/>
  <c r="F1989" i="3" s="1"/>
  <c r="AB1995" i="3"/>
  <c r="AA1992" i="3"/>
  <c r="AL1987" i="3"/>
  <c r="AK1989" i="3"/>
  <c r="AJ1986" i="3"/>
  <c r="AK1986" i="3" s="1"/>
  <c r="AL1986" i="3" s="1"/>
  <c r="K1997" i="3"/>
  <c r="J1994" i="3"/>
  <c r="R1987" i="3"/>
  <c r="G1987" i="3" s="1"/>
  <c r="H1987" i="3" s="1"/>
  <c r="Q1989" i="3"/>
  <c r="P1986" i="3"/>
  <c r="Q1986" i="3" s="1"/>
  <c r="AE1993" i="3"/>
  <c r="AD1990" i="3"/>
  <c r="AE1990" i="3" s="1"/>
  <c r="AF1990" i="3" s="1"/>
  <c r="R1984" i="3"/>
  <c r="G1984" i="3"/>
  <c r="H1984" i="3" s="1"/>
  <c r="I1993" i="3" l="1"/>
  <c r="L1991" i="3"/>
  <c r="E1991" i="3" s="1"/>
  <c r="F1991" i="3" s="1"/>
  <c r="C1986" i="3"/>
  <c r="D1986" i="3" s="1"/>
  <c r="U1986" i="3"/>
  <c r="X1991" i="3"/>
  <c r="Z1991" i="3" s="1"/>
  <c r="W1988" i="3"/>
  <c r="X1988" i="3" s="1"/>
  <c r="Z1988" i="3" s="1"/>
  <c r="O1993" i="3"/>
  <c r="A1993" i="3" s="1"/>
  <c r="B1993" i="3" s="1"/>
  <c r="M1992" i="3"/>
  <c r="N1992" i="3" s="1"/>
  <c r="O1992" i="3" s="1"/>
  <c r="A1992" i="3" s="1"/>
  <c r="B1992" i="3" s="1"/>
  <c r="N1995" i="3"/>
  <c r="K1994" i="3"/>
  <c r="L1994" i="3" s="1"/>
  <c r="AB1992" i="3"/>
  <c r="AC1992" i="3" s="1"/>
  <c r="Z1989" i="3"/>
  <c r="AH1992" i="3"/>
  <c r="AI1992" i="3" s="1"/>
  <c r="V1993" i="3"/>
  <c r="Y1991" i="3"/>
  <c r="AC1991" i="3"/>
  <c r="AI1991" i="3"/>
  <c r="AH1997" i="3"/>
  <c r="AG1994" i="3"/>
  <c r="S1988" i="3"/>
  <c r="T1988" i="3" s="1"/>
  <c r="T1991" i="3"/>
  <c r="U1989" i="3"/>
  <c r="C1989" i="3" s="1"/>
  <c r="D1989" i="3" s="1"/>
  <c r="O1991" i="3"/>
  <c r="A1991" i="3" s="1"/>
  <c r="B1991" i="3" s="1"/>
  <c r="K1992" i="3"/>
  <c r="R1986" i="3"/>
  <c r="G1986" i="3"/>
  <c r="H1986" i="3" s="1"/>
  <c r="AD1992" i="3"/>
  <c r="AE1992" i="3" s="1"/>
  <c r="AF1992" i="3" s="1"/>
  <c r="AE1995" i="3"/>
  <c r="AK1991" i="3"/>
  <c r="AL1989" i="3"/>
  <c r="AJ1988" i="3"/>
  <c r="AK1988" i="3" s="1"/>
  <c r="AL1988" i="3" s="1"/>
  <c r="R1989" i="3"/>
  <c r="G1989" i="3" s="1"/>
  <c r="H1989" i="3" s="1"/>
  <c r="Q1991" i="3"/>
  <c r="P1988" i="3"/>
  <c r="Q1988" i="3" s="1"/>
  <c r="J1996" i="3"/>
  <c r="K1999" i="3"/>
  <c r="AA1994" i="3"/>
  <c r="AB1997" i="3"/>
  <c r="E1994" i="3" l="1"/>
  <c r="F1994" i="3" s="1"/>
  <c r="E1992" i="3"/>
  <c r="F1992" i="3" s="1"/>
  <c r="L1992" i="3"/>
  <c r="Y1993" i="3"/>
  <c r="V1995" i="3"/>
  <c r="AI1993" i="3"/>
  <c r="AC1993" i="3"/>
  <c r="S1990" i="3"/>
  <c r="T1990" i="3" s="1"/>
  <c r="U1991" i="3"/>
  <c r="C1991" i="3" s="1"/>
  <c r="D1991" i="3" s="1"/>
  <c r="T1993" i="3"/>
  <c r="N1997" i="3"/>
  <c r="M1994" i="3"/>
  <c r="N1994" i="3" s="1"/>
  <c r="O1994" i="3" s="1"/>
  <c r="A1994" i="3" s="1"/>
  <c r="B1994" i="3" s="1"/>
  <c r="X1993" i="3"/>
  <c r="W1990" i="3"/>
  <c r="X1990" i="3" s="1"/>
  <c r="Z1990" i="3" s="1"/>
  <c r="I1995" i="3"/>
  <c r="K1996" i="3" s="1"/>
  <c r="L1993" i="3"/>
  <c r="E1993" i="3" s="1"/>
  <c r="F1993" i="3" s="1"/>
  <c r="AF1993" i="3"/>
  <c r="AH1994" i="3"/>
  <c r="AI1994" i="3" s="1"/>
  <c r="U1988" i="3"/>
  <c r="C1988" i="3"/>
  <c r="D1988" i="3" s="1"/>
  <c r="AG1996" i="3"/>
  <c r="AH1996" i="3" s="1"/>
  <c r="AI1996" i="3" s="1"/>
  <c r="AH1999" i="3"/>
  <c r="AB1994" i="3"/>
  <c r="AC1994" i="3" s="1"/>
  <c r="K2001" i="3"/>
  <c r="J1998" i="3"/>
  <c r="P1990" i="3"/>
  <c r="Q1990" i="3" s="1"/>
  <c r="R1991" i="3"/>
  <c r="G1991" i="3" s="1"/>
  <c r="H1991" i="3" s="1"/>
  <c r="Q1993" i="3"/>
  <c r="AK1993" i="3"/>
  <c r="AL1991" i="3"/>
  <c r="AJ1990" i="3"/>
  <c r="AK1990" i="3" s="1"/>
  <c r="AL1990" i="3" s="1"/>
  <c r="AA1996" i="3"/>
  <c r="AB1996" i="3" s="1"/>
  <c r="AC1996" i="3" s="1"/>
  <c r="AB1999" i="3"/>
  <c r="R1988" i="3"/>
  <c r="G1988" i="3"/>
  <c r="H1988" i="3" s="1"/>
  <c r="AF1995" i="3"/>
  <c r="AE1997" i="3"/>
  <c r="AD1994" i="3"/>
  <c r="AE1994" i="3" s="1"/>
  <c r="AF1994" i="3" s="1"/>
  <c r="E1996" i="3" l="1"/>
  <c r="F1996" i="3" s="1"/>
  <c r="L1996" i="3"/>
  <c r="O1995" i="3"/>
  <c r="A1995" i="3" s="1"/>
  <c r="B1995" i="3" s="1"/>
  <c r="X1995" i="3"/>
  <c r="Z1995" i="3" s="1"/>
  <c r="W1992" i="3"/>
  <c r="X1992" i="3" s="1"/>
  <c r="Z1992" i="3" s="1"/>
  <c r="S1992" i="3"/>
  <c r="T1992" i="3" s="1"/>
  <c r="U1993" i="3"/>
  <c r="C1993" i="3" s="1"/>
  <c r="D1993" i="3" s="1"/>
  <c r="T1995" i="3"/>
  <c r="M1996" i="3"/>
  <c r="N1996" i="3" s="1"/>
  <c r="O1996" i="3" s="1"/>
  <c r="A1996" i="3" s="1"/>
  <c r="B1996" i="3" s="1"/>
  <c r="N1999" i="3"/>
  <c r="Z1993" i="3"/>
  <c r="AH2001" i="3"/>
  <c r="AG1998" i="3"/>
  <c r="I1997" i="3"/>
  <c r="O1997" i="3" s="1"/>
  <c r="A1997" i="3" s="1"/>
  <c r="B1997" i="3" s="1"/>
  <c r="L1995" i="3"/>
  <c r="E1995" i="3" s="1"/>
  <c r="F1995" i="3" s="1"/>
  <c r="U1990" i="3"/>
  <c r="C1990" i="3"/>
  <c r="D1990" i="3" s="1"/>
  <c r="Y1995" i="3"/>
  <c r="V1997" i="3"/>
  <c r="AI1995" i="3"/>
  <c r="AC1995" i="3"/>
  <c r="K1998" i="3"/>
  <c r="L1998" i="3" s="1"/>
  <c r="AD1996" i="3"/>
  <c r="AE1996" i="3" s="1"/>
  <c r="AF1996" i="3" s="1"/>
  <c r="AE1999" i="3"/>
  <c r="J2000" i="3"/>
  <c r="K2003" i="3"/>
  <c r="R1993" i="3"/>
  <c r="G1993" i="3" s="1"/>
  <c r="H1993" i="3" s="1"/>
  <c r="P1992" i="3"/>
  <c r="Q1992" i="3" s="1"/>
  <c r="Q1995" i="3"/>
  <c r="AL1993" i="3"/>
  <c r="AJ1992" i="3"/>
  <c r="AK1992" i="3" s="1"/>
  <c r="AL1992" i="3" s="1"/>
  <c r="AK1995" i="3"/>
  <c r="AA1998" i="3"/>
  <c r="AB2001" i="3"/>
  <c r="G1990" i="3"/>
  <c r="H1990" i="3" s="1"/>
  <c r="R1990" i="3"/>
  <c r="AB1998" i="3" l="1"/>
  <c r="AC1998" i="3" s="1"/>
  <c r="AH2003" i="3"/>
  <c r="AG2000" i="3"/>
  <c r="I1999" i="3"/>
  <c r="K2000" i="3" s="1"/>
  <c r="E2000" i="3" s="1"/>
  <c r="F2000" i="3" s="1"/>
  <c r="L1997" i="3"/>
  <c r="E1997" i="3" s="1"/>
  <c r="F1997" i="3" s="1"/>
  <c r="T1997" i="3"/>
  <c r="U1995" i="3"/>
  <c r="C1995" i="3" s="1"/>
  <c r="D1995" i="3" s="1"/>
  <c r="S1994" i="3"/>
  <c r="T1994" i="3" s="1"/>
  <c r="X1997" i="3"/>
  <c r="W1994" i="3"/>
  <c r="X1994" i="3" s="1"/>
  <c r="Z1994" i="3" s="1"/>
  <c r="C1992" i="3"/>
  <c r="D1992" i="3" s="1"/>
  <c r="U1992" i="3"/>
  <c r="AH1998" i="3"/>
  <c r="AI1998" i="3" s="1"/>
  <c r="Y1997" i="3"/>
  <c r="V1999" i="3"/>
  <c r="AF1999" i="3" s="1"/>
  <c r="AI1997" i="3"/>
  <c r="AC1997" i="3"/>
  <c r="N2001" i="3"/>
  <c r="M1998" i="3"/>
  <c r="N1998" i="3" s="1"/>
  <c r="O1998" i="3" s="1"/>
  <c r="A1998" i="3" s="1"/>
  <c r="B1998" i="3" s="1"/>
  <c r="O1999" i="3"/>
  <c r="A1999" i="3" s="1"/>
  <c r="B1999" i="3" s="1"/>
  <c r="E1998" i="3"/>
  <c r="F1998" i="3" s="1"/>
  <c r="AF1997" i="3"/>
  <c r="AL1995" i="3"/>
  <c r="AJ1994" i="3"/>
  <c r="AK1994" i="3" s="1"/>
  <c r="AL1994" i="3" s="1"/>
  <c r="AK1997" i="3"/>
  <c r="R1995" i="3"/>
  <c r="G1995" i="3" s="1"/>
  <c r="H1995" i="3" s="1"/>
  <c r="Q1997" i="3"/>
  <c r="P1994" i="3"/>
  <c r="Q1994" i="3" s="1"/>
  <c r="AA2000" i="3"/>
  <c r="AB2003" i="3"/>
  <c r="J2002" i="3"/>
  <c r="K2005" i="3"/>
  <c r="AE2001" i="3"/>
  <c r="AD1998" i="3"/>
  <c r="AE1998" i="3" s="1"/>
  <c r="AF1998" i="3" s="1"/>
  <c r="R1992" i="3"/>
  <c r="G1992" i="3"/>
  <c r="H1992" i="3" s="1"/>
  <c r="AB2000" i="3" l="1"/>
  <c r="AC2000" i="3" s="1"/>
  <c r="L2000" i="3"/>
  <c r="W1996" i="3"/>
  <c r="X1996" i="3" s="1"/>
  <c r="Z1996" i="3" s="1"/>
  <c r="X1999" i="3"/>
  <c r="Z1999" i="3" s="1"/>
  <c r="AH2005" i="3"/>
  <c r="AG2002" i="3"/>
  <c r="U1997" i="3"/>
  <c r="C1997" i="3" s="1"/>
  <c r="D1997" i="3" s="1"/>
  <c r="S1996" i="3"/>
  <c r="T1996" i="3" s="1"/>
  <c r="T1999" i="3"/>
  <c r="N2003" i="3"/>
  <c r="M2000" i="3"/>
  <c r="N2000" i="3" s="1"/>
  <c r="O2000" i="3" s="1"/>
  <c r="A2000" i="3" s="1"/>
  <c r="B2000" i="3" s="1"/>
  <c r="V2001" i="3"/>
  <c r="AF2001" i="3" s="1"/>
  <c r="Y1999" i="3"/>
  <c r="AI1999" i="3"/>
  <c r="AC1999" i="3"/>
  <c r="AH2000" i="3"/>
  <c r="AI2000" i="3" s="1"/>
  <c r="U1994" i="3"/>
  <c r="C1994" i="3"/>
  <c r="D1994" i="3" s="1"/>
  <c r="I2001" i="3"/>
  <c r="L1999" i="3"/>
  <c r="E1999" i="3" s="1"/>
  <c r="F1999" i="3" s="1"/>
  <c r="Z1997" i="3"/>
  <c r="Q1999" i="3"/>
  <c r="P1996" i="3"/>
  <c r="Q1996" i="3" s="1"/>
  <c r="R1997" i="3"/>
  <c r="G1997" i="3" s="1"/>
  <c r="H1997" i="3" s="1"/>
  <c r="G1994" i="3"/>
  <c r="H1994" i="3" s="1"/>
  <c r="R1994" i="3"/>
  <c r="AD2000" i="3"/>
  <c r="AE2000" i="3" s="1"/>
  <c r="AF2000" i="3" s="1"/>
  <c r="AE2003" i="3"/>
  <c r="J2004" i="3"/>
  <c r="K2007" i="3"/>
  <c r="AA2002" i="3"/>
  <c r="AB2005" i="3"/>
  <c r="AK1999" i="3"/>
  <c r="AJ1996" i="3"/>
  <c r="AK1996" i="3" s="1"/>
  <c r="AL1996" i="3" s="1"/>
  <c r="AL1997" i="3"/>
  <c r="AH2002" i="3" l="1"/>
  <c r="AI2002" i="3" s="1"/>
  <c r="AB2002" i="3"/>
  <c r="AC2002" i="3" s="1"/>
  <c r="I2003" i="3"/>
  <c r="L2001" i="3"/>
  <c r="E2001" i="3" s="1"/>
  <c r="F2001" i="3" s="1"/>
  <c r="N2005" i="3"/>
  <c r="M2002" i="3"/>
  <c r="N2002" i="3" s="1"/>
  <c r="O2002" i="3" s="1"/>
  <c r="A2002" i="3" s="1"/>
  <c r="B2002" i="3" s="1"/>
  <c r="W1998" i="3"/>
  <c r="X1998" i="3" s="1"/>
  <c r="Z1998" i="3" s="1"/>
  <c r="X2001" i="3"/>
  <c r="Z2001" i="3" s="1"/>
  <c r="K2002" i="3"/>
  <c r="O2001" i="3"/>
  <c r="A2001" i="3" s="1"/>
  <c r="B2001" i="3" s="1"/>
  <c r="C1996" i="3"/>
  <c r="D1996" i="3" s="1"/>
  <c r="U1996" i="3"/>
  <c r="V2003" i="3"/>
  <c r="AF2003" i="3" s="1"/>
  <c r="Y2001" i="3"/>
  <c r="AI2001" i="3"/>
  <c r="AC2001" i="3"/>
  <c r="S1998" i="3"/>
  <c r="T1998" i="3" s="1"/>
  <c r="U1999" i="3"/>
  <c r="C1999" i="3" s="1"/>
  <c r="D1999" i="3" s="1"/>
  <c r="T2001" i="3"/>
  <c r="AG2004" i="3"/>
  <c r="AH2007" i="3"/>
  <c r="AD2002" i="3"/>
  <c r="AE2002" i="3" s="1"/>
  <c r="AF2002" i="3" s="1"/>
  <c r="AE2005" i="3"/>
  <c r="AB2007" i="3"/>
  <c r="AA2004" i="3"/>
  <c r="J2006" i="3"/>
  <c r="K2009" i="3"/>
  <c r="Q2001" i="3"/>
  <c r="P1998" i="3"/>
  <c r="Q1998" i="3" s="1"/>
  <c r="R1999" i="3"/>
  <c r="G1999" i="3" s="1"/>
  <c r="H1999" i="3" s="1"/>
  <c r="AJ1998" i="3"/>
  <c r="AK1998" i="3" s="1"/>
  <c r="AL1998" i="3" s="1"/>
  <c r="AK2001" i="3"/>
  <c r="AL1999" i="3"/>
  <c r="R1996" i="3"/>
  <c r="G1996" i="3"/>
  <c r="H1996" i="3" s="1"/>
  <c r="AH2004" i="3" l="1"/>
  <c r="AI2004" i="3" s="1"/>
  <c r="AB2004" i="3"/>
  <c r="AC2004" i="3" s="1"/>
  <c r="I2005" i="3"/>
  <c r="L2003" i="3"/>
  <c r="E2003" i="3" s="1"/>
  <c r="F2003" i="3" s="1"/>
  <c r="C1998" i="3"/>
  <c r="D1998" i="3" s="1"/>
  <c r="U1998" i="3"/>
  <c r="Y2003" i="3"/>
  <c r="V2005" i="3"/>
  <c r="AF2005" i="3" s="1"/>
  <c r="AI2003" i="3"/>
  <c r="AC2003" i="3"/>
  <c r="AH2009" i="3"/>
  <c r="AG2006" i="3"/>
  <c r="X2003" i="3"/>
  <c r="W2000" i="3"/>
  <c r="X2000" i="3" s="1"/>
  <c r="Z2000" i="3" s="1"/>
  <c r="M2004" i="3"/>
  <c r="N2004" i="3" s="1"/>
  <c r="O2004" i="3" s="1"/>
  <c r="A2004" i="3" s="1"/>
  <c r="B2004" i="3" s="1"/>
  <c r="N2007" i="3"/>
  <c r="L2002" i="3"/>
  <c r="E2002" i="3"/>
  <c r="F2002" i="3" s="1"/>
  <c r="U2001" i="3"/>
  <c r="C2001" i="3" s="1"/>
  <c r="D2001" i="3" s="1"/>
  <c r="S2000" i="3"/>
  <c r="T2000" i="3" s="1"/>
  <c r="T2003" i="3"/>
  <c r="K2004" i="3"/>
  <c r="O2003" i="3"/>
  <c r="A2003" i="3" s="1"/>
  <c r="B2003" i="3" s="1"/>
  <c r="P2000" i="3"/>
  <c r="Q2000" i="3" s="1"/>
  <c r="Q2003" i="3"/>
  <c r="R2001" i="3"/>
  <c r="G2001" i="3" s="1"/>
  <c r="H2001" i="3" s="1"/>
  <c r="K2011" i="3"/>
  <c r="J2008" i="3"/>
  <c r="AA2006" i="3"/>
  <c r="AB2009" i="3"/>
  <c r="R1998" i="3"/>
  <c r="G1998" i="3"/>
  <c r="H1998" i="3" s="1"/>
  <c r="AK2003" i="3"/>
  <c r="AJ2000" i="3"/>
  <c r="AK2000" i="3" s="1"/>
  <c r="AL2000" i="3" s="1"/>
  <c r="AL2001" i="3"/>
  <c r="AE2007" i="3"/>
  <c r="AD2004" i="3"/>
  <c r="AE2004" i="3" s="1"/>
  <c r="AF2004" i="3" s="1"/>
  <c r="AB2006" i="3" l="1"/>
  <c r="AC2006" i="3" s="1"/>
  <c r="AH2006" i="3"/>
  <c r="AI2006" i="3" s="1"/>
  <c r="M2006" i="3"/>
  <c r="N2006" i="3" s="1"/>
  <c r="O2006" i="3" s="1"/>
  <c r="A2006" i="3" s="1"/>
  <c r="B2006" i="3" s="1"/>
  <c r="N2009" i="3"/>
  <c r="X2005" i="3"/>
  <c r="Z2005" i="3" s="1"/>
  <c r="W2002" i="3"/>
  <c r="X2002" i="3" s="1"/>
  <c r="Z2002" i="3" s="1"/>
  <c r="I2007" i="3"/>
  <c r="K2008" i="3" s="1"/>
  <c r="L2005" i="3"/>
  <c r="E2005" i="3" s="1"/>
  <c r="F2005" i="3" s="1"/>
  <c r="U2000" i="3"/>
  <c r="C2000" i="3"/>
  <c r="D2000" i="3" s="1"/>
  <c r="AG2008" i="3"/>
  <c r="AH2011" i="3"/>
  <c r="V2007" i="3"/>
  <c r="Y2005" i="3"/>
  <c r="AI2005" i="3"/>
  <c r="AC2005" i="3"/>
  <c r="K2006" i="3"/>
  <c r="U2003" i="3"/>
  <c r="C2003" i="3" s="1"/>
  <c r="D2003" i="3" s="1"/>
  <c r="S2002" i="3"/>
  <c r="T2002" i="3" s="1"/>
  <c r="T2005" i="3"/>
  <c r="O2005" i="3"/>
  <c r="A2005" i="3" s="1"/>
  <c r="B2005" i="3" s="1"/>
  <c r="Z2003" i="3"/>
  <c r="E2004" i="3"/>
  <c r="F2004" i="3" s="1"/>
  <c r="L2004" i="3"/>
  <c r="AJ2002" i="3"/>
  <c r="AK2002" i="3" s="1"/>
  <c r="AL2002" i="3" s="1"/>
  <c r="AK2005" i="3"/>
  <c r="AL2003" i="3"/>
  <c r="G2000" i="3"/>
  <c r="H2000" i="3" s="1"/>
  <c r="R2000" i="3"/>
  <c r="AD2006" i="3"/>
  <c r="AE2006" i="3" s="1"/>
  <c r="AF2006" i="3" s="1"/>
  <c r="AE2009" i="3"/>
  <c r="Q2005" i="3"/>
  <c r="P2002" i="3"/>
  <c r="Q2002" i="3" s="1"/>
  <c r="R2003" i="3"/>
  <c r="G2003" i="3" s="1"/>
  <c r="H2003" i="3" s="1"/>
  <c r="AB2011" i="3"/>
  <c r="AA2008" i="3"/>
  <c r="AB2008" i="3" s="1"/>
  <c r="AC2008" i="3" s="1"/>
  <c r="J2010" i="3"/>
  <c r="K2013" i="3"/>
  <c r="E2008" i="3" l="1"/>
  <c r="F2008" i="3" s="1"/>
  <c r="L2008" i="3"/>
  <c r="U2002" i="3"/>
  <c r="C2002" i="3"/>
  <c r="D2002" i="3" s="1"/>
  <c r="U2005" i="3"/>
  <c r="C2005" i="3" s="1"/>
  <c r="D2005" i="3" s="1"/>
  <c r="S2004" i="3"/>
  <c r="T2004" i="3" s="1"/>
  <c r="T2007" i="3"/>
  <c r="I2009" i="3"/>
  <c r="K2010" i="3" s="1"/>
  <c r="L2007" i="3"/>
  <c r="E2007" i="3" s="1"/>
  <c r="F2007" i="3" s="1"/>
  <c r="AH2008" i="3"/>
  <c r="AI2008" i="3" s="1"/>
  <c r="O2007" i="3"/>
  <c r="A2007" i="3" s="1"/>
  <c r="B2007" i="3" s="1"/>
  <c r="Y2007" i="3"/>
  <c r="V2009" i="3"/>
  <c r="AF2009" i="3" s="1"/>
  <c r="AI2007" i="3"/>
  <c r="AC2007" i="3"/>
  <c r="E2006" i="3"/>
  <c r="F2006" i="3" s="1"/>
  <c r="L2006" i="3"/>
  <c r="M2008" i="3"/>
  <c r="N2008" i="3" s="1"/>
  <c r="O2008" i="3" s="1"/>
  <c r="A2008" i="3" s="1"/>
  <c r="B2008" i="3" s="1"/>
  <c r="N2011" i="3"/>
  <c r="AF2007" i="3"/>
  <c r="AH2013" i="3"/>
  <c r="AG2010" i="3"/>
  <c r="AH2010" i="3" s="1"/>
  <c r="AI2010" i="3" s="1"/>
  <c r="X2007" i="3"/>
  <c r="Z2007" i="3" s="1"/>
  <c r="W2004" i="3"/>
  <c r="X2004" i="3" s="1"/>
  <c r="Z2004" i="3" s="1"/>
  <c r="AB2013" i="3"/>
  <c r="AA2010" i="3"/>
  <c r="AB2010" i="3" s="1"/>
  <c r="AC2010" i="3" s="1"/>
  <c r="Q2007" i="3"/>
  <c r="P2004" i="3"/>
  <c r="Q2004" i="3" s="1"/>
  <c r="R2005" i="3"/>
  <c r="G2005" i="3" s="1"/>
  <c r="H2005" i="3" s="1"/>
  <c r="AD2008" i="3"/>
  <c r="AE2008" i="3" s="1"/>
  <c r="AF2008" i="3" s="1"/>
  <c r="AE2011" i="3"/>
  <c r="AL2005" i="3"/>
  <c r="AJ2004" i="3"/>
  <c r="AK2004" i="3" s="1"/>
  <c r="AL2004" i="3" s="1"/>
  <c r="AK2007" i="3"/>
  <c r="J2012" i="3"/>
  <c r="K2015" i="3"/>
  <c r="R2002" i="3"/>
  <c r="G2002" i="3"/>
  <c r="H2002" i="3" s="1"/>
  <c r="L2010" i="3" l="1"/>
  <c r="E2010" i="3"/>
  <c r="F2010" i="3" s="1"/>
  <c r="O2009" i="3"/>
  <c r="A2009" i="3" s="1"/>
  <c r="B2009" i="3" s="1"/>
  <c r="AH2015" i="3"/>
  <c r="AG2012" i="3"/>
  <c r="T2009" i="3"/>
  <c r="U2007" i="3"/>
  <c r="C2007" i="3" s="1"/>
  <c r="D2007" i="3" s="1"/>
  <c r="S2006" i="3"/>
  <c r="T2006" i="3" s="1"/>
  <c r="N2013" i="3"/>
  <c r="M2010" i="3"/>
  <c r="N2010" i="3" s="1"/>
  <c r="O2010" i="3" s="1"/>
  <c r="A2010" i="3" s="1"/>
  <c r="B2010" i="3" s="1"/>
  <c r="I2011" i="3"/>
  <c r="O2011" i="3" s="1"/>
  <c r="A2011" i="3" s="1"/>
  <c r="B2011" i="3" s="1"/>
  <c r="L2009" i="3"/>
  <c r="E2009" i="3" s="1"/>
  <c r="F2009" i="3" s="1"/>
  <c r="V2011" i="3"/>
  <c r="AF2011" i="3" s="1"/>
  <c r="Y2009" i="3"/>
  <c r="AI2009" i="3"/>
  <c r="AC2009" i="3"/>
  <c r="X2009" i="3"/>
  <c r="Z2009" i="3" s="1"/>
  <c r="W2006" i="3"/>
  <c r="X2006" i="3" s="1"/>
  <c r="Z2006" i="3" s="1"/>
  <c r="U2004" i="3"/>
  <c r="C2004" i="3"/>
  <c r="D2004" i="3" s="1"/>
  <c r="G2004" i="3"/>
  <c r="H2004" i="3" s="1"/>
  <c r="R2004" i="3"/>
  <c r="K2017" i="3"/>
  <c r="J2014" i="3"/>
  <c r="AA2012" i="3"/>
  <c r="AB2015" i="3"/>
  <c r="AK2009" i="3"/>
  <c r="AL2007" i="3"/>
  <c r="AJ2006" i="3"/>
  <c r="AK2006" i="3" s="1"/>
  <c r="AL2006" i="3" s="1"/>
  <c r="AE2013" i="3"/>
  <c r="AD2010" i="3"/>
  <c r="AE2010" i="3" s="1"/>
  <c r="AF2010" i="3" s="1"/>
  <c r="R2007" i="3"/>
  <c r="G2007" i="3" s="1"/>
  <c r="H2007" i="3" s="1"/>
  <c r="P2006" i="3"/>
  <c r="Q2006" i="3" s="1"/>
  <c r="Q2009" i="3"/>
  <c r="K2012" i="3" l="1"/>
  <c r="V2013" i="3"/>
  <c r="Y2011" i="3"/>
  <c r="AI2011" i="3"/>
  <c r="AC2011" i="3"/>
  <c r="W2008" i="3"/>
  <c r="X2008" i="3" s="1"/>
  <c r="Z2008" i="3" s="1"/>
  <c r="X2011" i="3"/>
  <c r="Z2011" i="3" s="1"/>
  <c r="I2013" i="3"/>
  <c r="K2014" i="3" s="1"/>
  <c r="L2011" i="3"/>
  <c r="E2011" i="3" s="1"/>
  <c r="F2011" i="3" s="1"/>
  <c r="U2006" i="3"/>
  <c r="C2006" i="3"/>
  <c r="D2006" i="3" s="1"/>
  <c r="AH2017" i="3"/>
  <c r="AG2014" i="3"/>
  <c r="AH2012" i="3"/>
  <c r="AI2012" i="3" s="1"/>
  <c r="N2015" i="3"/>
  <c r="M2012" i="3"/>
  <c r="N2012" i="3" s="1"/>
  <c r="O2012" i="3" s="1"/>
  <c r="A2012" i="3" s="1"/>
  <c r="B2012" i="3" s="1"/>
  <c r="S2008" i="3"/>
  <c r="T2008" i="3" s="1"/>
  <c r="T2011" i="3"/>
  <c r="U2009" i="3"/>
  <c r="C2009" i="3" s="1"/>
  <c r="D2009" i="3" s="1"/>
  <c r="AB2012" i="3"/>
  <c r="AC2012" i="3" s="1"/>
  <c r="P2008" i="3"/>
  <c r="Q2008" i="3" s="1"/>
  <c r="R2009" i="3"/>
  <c r="G2009" i="3" s="1"/>
  <c r="H2009" i="3" s="1"/>
  <c r="Q2011" i="3"/>
  <c r="AE2015" i="3"/>
  <c r="AD2012" i="3"/>
  <c r="AE2012" i="3" s="1"/>
  <c r="AF2012" i="3" s="1"/>
  <c r="AK2011" i="3"/>
  <c r="AL2009" i="3"/>
  <c r="AJ2008" i="3"/>
  <c r="AK2008" i="3" s="1"/>
  <c r="AL2008" i="3" s="1"/>
  <c r="R2006" i="3"/>
  <c r="G2006" i="3"/>
  <c r="H2006" i="3" s="1"/>
  <c r="AB2017" i="3"/>
  <c r="AA2014" i="3"/>
  <c r="AB2014" i="3" s="1"/>
  <c r="AC2014" i="3" s="1"/>
  <c r="J2016" i="3"/>
  <c r="K2019" i="3"/>
  <c r="O2013" i="3" l="1"/>
  <c r="A2013" i="3" s="1"/>
  <c r="B2013" i="3" s="1"/>
  <c r="L2012" i="3"/>
  <c r="E2012" i="3"/>
  <c r="F2012" i="3" s="1"/>
  <c r="E2014" i="3"/>
  <c r="F2014" i="3" s="1"/>
  <c r="L2014" i="3"/>
  <c r="U2011" i="3"/>
  <c r="C2011" i="3" s="1"/>
  <c r="D2011" i="3" s="1"/>
  <c r="S2010" i="3"/>
  <c r="T2010" i="3" s="1"/>
  <c r="T2013" i="3"/>
  <c r="AG2016" i="3"/>
  <c r="AH2019" i="3"/>
  <c r="Y2013" i="3"/>
  <c r="V2015" i="3"/>
  <c r="AF2015" i="3" s="1"/>
  <c r="AC2013" i="3"/>
  <c r="AI2013" i="3"/>
  <c r="M2014" i="3"/>
  <c r="N2014" i="3" s="1"/>
  <c r="O2014" i="3" s="1"/>
  <c r="A2014" i="3" s="1"/>
  <c r="B2014" i="3" s="1"/>
  <c r="N2017" i="3"/>
  <c r="AF2013" i="3"/>
  <c r="AH2014" i="3"/>
  <c r="AI2014" i="3" s="1"/>
  <c r="W2010" i="3"/>
  <c r="X2010" i="3" s="1"/>
  <c r="Z2010" i="3" s="1"/>
  <c r="X2013" i="3"/>
  <c r="Z2013" i="3" s="1"/>
  <c r="U2008" i="3"/>
  <c r="C2008" i="3"/>
  <c r="D2008" i="3" s="1"/>
  <c r="I2015" i="3"/>
  <c r="L2013" i="3"/>
  <c r="E2013" i="3" s="1"/>
  <c r="F2013" i="3" s="1"/>
  <c r="AJ2010" i="3"/>
  <c r="AK2010" i="3" s="1"/>
  <c r="AL2010" i="3" s="1"/>
  <c r="AL2011" i="3"/>
  <c r="AK2013" i="3"/>
  <c r="R2011" i="3"/>
  <c r="G2011" i="3" s="1"/>
  <c r="H2011" i="3" s="1"/>
  <c r="P2010" i="3"/>
  <c r="Q2010" i="3" s="1"/>
  <c r="Q2013" i="3"/>
  <c r="AD2014" i="3"/>
  <c r="AE2014" i="3" s="1"/>
  <c r="AF2014" i="3" s="1"/>
  <c r="AE2017" i="3"/>
  <c r="K2021" i="3"/>
  <c r="J2018" i="3"/>
  <c r="AB2019" i="3"/>
  <c r="AA2016" i="3"/>
  <c r="G2008" i="3"/>
  <c r="H2008" i="3" s="1"/>
  <c r="R2008" i="3"/>
  <c r="AB2016" i="3" l="1"/>
  <c r="AC2016" i="3" s="1"/>
  <c r="I2017" i="3"/>
  <c r="L2015" i="3"/>
  <c r="E2015" i="3" s="1"/>
  <c r="F2015" i="3" s="1"/>
  <c r="N2019" i="3"/>
  <c r="M2016" i="3"/>
  <c r="N2016" i="3" s="1"/>
  <c r="O2016" i="3" s="1"/>
  <c r="A2016" i="3" s="1"/>
  <c r="B2016" i="3" s="1"/>
  <c r="O2017" i="3"/>
  <c r="A2017" i="3" s="1"/>
  <c r="B2017" i="3" s="1"/>
  <c r="C2010" i="3"/>
  <c r="D2010" i="3" s="1"/>
  <c r="U2010" i="3"/>
  <c r="AG2018" i="3"/>
  <c r="AH2021" i="3"/>
  <c r="W2012" i="3"/>
  <c r="X2012" i="3" s="1"/>
  <c r="Z2012" i="3" s="1"/>
  <c r="X2015" i="3"/>
  <c r="Z2015" i="3" s="1"/>
  <c r="S2012" i="3"/>
  <c r="T2012" i="3" s="1"/>
  <c r="T2015" i="3"/>
  <c r="U2013" i="3"/>
  <c r="C2013" i="3" s="1"/>
  <c r="D2013" i="3" s="1"/>
  <c r="K2016" i="3"/>
  <c r="V2017" i="3"/>
  <c r="AF2017" i="3" s="1"/>
  <c r="Y2015" i="3"/>
  <c r="AI2015" i="3"/>
  <c r="AC2015" i="3"/>
  <c r="O2015" i="3"/>
  <c r="A2015" i="3" s="1"/>
  <c r="B2015" i="3" s="1"/>
  <c r="AH2016" i="3"/>
  <c r="AI2016" i="3" s="1"/>
  <c r="AK2015" i="3"/>
  <c r="AL2013" i="3"/>
  <c r="AJ2012" i="3"/>
  <c r="AK2012" i="3" s="1"/>
  <c r="AL2012" i="3" s="1"/>
  <c r="J2020" i="3"/>
  <c r="K2023" i="3"/>
  <c r="AB2021" i="3"/>
  <c r="AA2018" i="3"/>
  <c r="AE2019" i="3"/>
  <c r="AD2016" i="3"/>
  <c r="AE2016" i="3" s="1"/>
  <c r="AF2016" i="3" s="1"/>
  <c r="G2010" i="3"/>
  <c r="H2010" i="3" s="1"/>
  <c r="R2010" i="3"/>
  <c r="R2013" i="3"/>
  <c r="G2013" i="3" s="1"/>
  <c r="H2013" i="3" s="1"/>
  <c r="P2012" i="3"/>
  <c r="Q2012" i="3" s="1"/>
  <c r="Q2015" i="3"/>
  <c r="AB2018" i="3" l="1"/>
  <c r="AC2018" i="3" s="1"/>
  <c r="Y2017" i="3"/>
  <c r="V2019" i="3"/>
  <c r="AI2017" i="3"/>
  <c r="AC2017" i="3"/>
  <c r="U2012" i="3"/>
  <c r="C2012" i="3"/>
  <c r="D2012" i="3" s="1"/>
  <c r="AH2023" i="3"/>
  <c r="AG2020" i="3"/>
  <c r="I2019" i="3"/>
  <c r="L2017" i="3"/>
  <c r="E2017" i="3" s="1"/>
  <c r="F2017" i="3" s="1"/>
  <c r="T2017" i="3"/>
  <c r="U2015" i="3"/>
  <c r="C2015" i="3" s="1"/>
  <c r="D2015" i="3" s="1"/>
  <c r="S2014" i="3"/>
  <c r="T2014" i="3" s="1"/>
  <c r="K2018" i="3"/>
  <c r="N2021" i="3"/>
  <c r="M2018" i="3"/>
  <c r="N2018" i="3" s="1"/>
  <c r="O2018" i="3" s="1"/>
  <c r="A2018" i="3" s="1"/>
  <c r="B2018" i="3" s="1"/>
  <c r="O2019" i="3"/>
  <c r="A2019" i="3" s="1"/>
  <c r="B2019" i="3" s="1"/>
  <c r="K2020" i="3"/>
  <c r="L2020" i="3" s="1"/>
  <c r="L2016" i="3"/>
  <c r="E2016" i="3"/>
  <c r="F2016" i="3" s="1"/>
  <c r="X2017" i="3"/>
  <c r="W2014" i="3"/>
  <c r="X2014" i="3" s="1"/>
  <c r="Z2014" i="3" s="1"/>
  <c r="AH2018" i="3"/>
  <c r="AI2018" i="3" s="1"/>
  <c r="R2015" i="3"/>
  <c r="G2015" i="3" s="1"/>
  <c r="H2015" i="3" s="1"/>
  <c r="P2014" i="3"/>
  <c r="Q2014" i="3" s="1"/>
  <c r="Q2017" i="3"/>
  <c r="AB2023" i="3"/>
  <c r="AA2020" i="3"/>
  <c r="AB2020" i="3" s="1"/>
  <c r="AC2020" i="3" s="1"/>
  <c r="AK2017" i="3"/>
  <c r="AL2015" i="3"/>
  <c r="AJ2014" i="3"/>
  <c r="AK2014" i="3" s="1"/>
  <c r="AL2014" i="3" s="1"/>
  <c r="J2022" i="3"/>
  <c r="K2025" i="3"/>
  <c r="R2012" i="3"/>
  <c r="G2012" i="3"/>
  <c r="H2012" i="3" s="1"/>
  <c r="AE2021" i="3"/>
  <c r="AF2019" i="3"/>
  <c r="AD2018" i="3"/>
  <c r="AE2018" i="3" s="1"/>
  <c r="AF2018" i="3" s="1"/>
  <c r="E2020" i="3" l="1"/>
  <c r="F2020" i="3" s="1"/>
  <c r="AH2020" i="3"/>
  <c r="AI2020" i="3" s="1"/>
  <c r="M2020" i="3"/>
  <c r="N2020" i="3" s="1"/>
  <c r="O2020" i="3" s="1"/>
  <c r="A2020" i="3" s="1"/>
  <c r="B2020" i="3" s="1"/>
  <c r="N2023" i="3"/>
  <c r="S2016" i="3"/>
  <c r="T2016" i="3" s="1"/>
  <c r="U2017" i="3"/>
  <c r="C2017" i="3" s="1"/>
  <c r="D2017" i="3" s="1"/>
  <c r="T2019" i="3"/>
  <c r="Y2019" i="3"/>
  <c r="V2021" i="3"/>
  <c r="AC2019" i="3"/>
  <c r="AI2019" i="3"/>
  <c r="X2019" i="3"/>
  <c r="Z2019" i="3" s="1"/>
  <c r="W2016" i="3"/>
  <c r="X2016" i="3" s="1"/>
  <c r="Z2016" i="3" s="1"/>
  <c r="C2014" i="3"/>
  <c r="D2014" i="3" s="1"/>
  <c r="U2014" i="3"/>
  <c r="I2021" i="3"/>
  <c r="O2021" i="3" s="1"/>
  <c r="A2021" i="3" s="1"/>
  <c r="B2021" i="3" s="1"/>
  <c r="L2019" i="3"/>
  <c r="E2019" i="3" s="1"/>
  <c r="F2019" i="3" s="1"/>
  <c r="L2018" i="3"/>
  <c r="E2018" i="3"/>
  <c r="F2018" i="3" s="1"/>
  <c r="AH2025" i="3"/>
  <c r="AG2022" i="3"/>
  <c r="Z2017" i="3"/>
  <c r="AE2023" i="3"/>
  <c r="AF2021" i="3"/>
  <c r="AD2020" i="3"/>
  <c r="AE2020" i="3" s="1"/>
  <c r="AF2020" i="3" s="1"/>
  <c r="J2024" i="3"/>
  <c r="K2027" i="3"/>
  <c r="AK2019" i="3"/>
  <c r="AJ2016" i="3"/>
  <c r="AK2016" i="3" s="1"/>
  <c r="AL2016" i="3" s="1"/>
  <c r="AL2017" i="3"/>
  <c r="G2014" i="3"/>
  <c r="H2014" i="3" s="1"/>
  <c r="R2014" i="3"/>
  <c r="AB2025" i="3"/>
  <c r="AA2022" i="3"/>
  <c r="AB2022" i="3" s="1"/>
  <c r="AC2022" i="3" s="1"/>
  <c r="Q2019" i="3"/>
  <c r="P2016" i="3"/>
  <c r="Q2016" i="3" s="1"/>
  <c r="R2017" i="3"/>
  <c r="G2017" i="3" s="1"/>
  <c r="H2017" i="3" s="1"/>
  <c r="AH2022" i="3" l="1"/>
  <c r="AI2022" i="3" s="1"/>
  <c r="AH2027" i="3"/>
  <c r="AG2024" i="3"/>
  <c r="U2019" i="3"/>
  <c r="C2019" i="3" s="1"/>
  <c r="D2019" i="3" s="1"/>
  <c r="T2021" i="3"/>
  <c r="S2018" i="3"/>
  <c r="T2018" i="3" s="1"/>
  <c r="N2025" i="3"/>
  <c r="M2022" i="3"/>
  <c r="N2022" i="3" s="1"/>
  <c r="O2022" i="3" s="1"/>
  <c r="A2022" i="3" s="1"/>
  <c r="B2022" i="3" s="1"/>
  <c r="K2022" i="3"/>
  <c r="I2023" i="3"/>
  <c r="O2023" i="3" s="1"/>
  <c r="A2023" i="3" s="1"/>
  <c r="B2023" i="3" s="1"/>
  <c r="L2021" i="3"/>
  <c r="E2021" i="3" s="1"/>
  <c r="F2021" i="3" s="1"/>
  <c r="W2018" i="3"/>
  <c r="X2018" i="3" s="1"/>
  <c r="Z2018" i="3" s="1"/>
  <c r="X2021" i="3"/>
  <c r="Z2021" i="3" s="1"/>
  <c r="V2023" i="3"/>
  <c r="AF2023" i="3" s="1"/>
  <c r="Y2021" i="3"/>
  <c r="AI2021" i="3"/>
  <c r="AC2021" i="3"/>
  <c r="C2016" i="3"/>
  <c r="D2016" i="3" s="1"/>
  <c r="U2016" i="3"/>
  <c r="AJ2018" i="3"/>
  <c r="AK2018" i="3" s="1"/>
  <c r="AL2018" i="3" s="1"/>
  <c r="AL2019" i="3"/>
  <c r="AK2021" i="3"/>
  <c r="K2029" i="3"/>
  <c r="J2026" i="3"/>
  <c r="AE2025" i="3"/>
  <c r="AD2022" i="3"/>
  <c r="AE2022" i="3" s="1"/>
  <c r="AF2022" i="3" s="1"/>
  <c r="P2018" i="3"/>
  <c r="Q2018" i="3" s="1"/>
  <c r="R2019" i="3"/>
  <c r="G2019" i="3" s="1"/>
  <c r="H2019" i="3" s="1"/>
  <c r="Q2021" i="3"/>
  <c r="R2016" i="3"/>
  <c r="G2016" i="3"/>
  <c r="H2016" i="3" s="1"/>
  <c r="AB2027" i="3"/>
  <c r="AA2024" i="3"/>
  <c r="AB2024" i="3" l="1"/>
  <c r="AC2024" i="3" s="1"/>
  <c r="L2022" i="3"/>
  <c r="E2022" i="3"/>
  <c r="F2022" i="3" s="1"/>
  <c r="U2018" i="3"/>
  <c r="C2018" i="3"/>
  <c r="D2018" i="3" s="1"/>
  <c r="AH2029" i="3"/>
  <c r="AG2026" i="3"/>
  <c r="U2021" i="3"/>
  <c r="C2021" i="3" s="1"/>
  <c r="D2021" i="3" s="1"/>
  <c r="S2020" i="3"/>
  <c r="T2020" i="3" s="1"/>
  <c r="T2023" i="3"/>
  <c r="X2023" i="3"/>
  <c r="Z2023" i="3" s="1"/>
  <c r="W2020" i="3"/>
  <c r="X2020" i="3" s="1"/>
  <c r="Z2020" i="3" s="1"/>
  <c r="K2024" i="3"/>
  <c r="AH2024" i="3"/>
  <c r="AI2024" i="3" s="1"/>
  <c r="Y2023" i="3"/>
  <c r="V2025" i="3"/>
  <c r="AF2025" i="3" s="1"/>
  <c r="AI2023" i="3"/>
  <c r="AC2023" i="3"/>
  <c r="I2025" i="3"/>
  <c r="L2023" i="3"/>
  <c r="E2023" i="3" s="1"/>
  <c r="F2023" i="3" s="1"/>
  <c r="M2024" i="3"/>
  <c r="N2024" i="3" s="1"/>
  <c r="O2024" i="3" s="1"/>
  <c r="A2024" i="3" s="1"/>
  <c r="B2024" i="3" s="1"/>
  <c r="N2027" i="3"/>
  <c r="O2025" i="3"/>
  <c r="A2025" i="3" s="1"/>
  <c r="B2025" i="3" s="1"/>
  <c r="Q2023" i="3"/>
  <c r="P2020" i="3"/>
  <c r="Q2020" i="3" s="1"/>
  <c r="R2021" i="3"/>
  <c r="G2021" i="3" s="1"/>
  <c r="H2021" i="3" s="1"/>
  <c r="J2028" i="3"/>
  <c r="K2031" i="3"/>
  <c r="AB2029" i="3"/>
  <c r="AA2026" i="3"/>
  <c r="R2018" i="3"/>
  <c r="G2018" i="3"/>
  <c r="H2018" i="3" s="1"/>
  <c r="AE2027" i="3"/>
  <c r="AD2024" i="3"/>
  <c r="AE2024" i="3" s="1"/>
  <c r="AF2024" i="3" s="1"/>
  <c r="AK2023" i="3"/>
  <c r="AL2021" i="3"/>
  <c r="AJ2020" i="3"/>
  <c r="AK2020" i="3" s="1"/>
  <c r="AL2020" i="3" s="1"/>
  <c r="I2027" i="3" l="1"/>
  <c r="L2025" i="3"/>
  <c r="E2025" i="3" s="1"/>
  <c r="F2025" i="3" s="1"/>
  <c r="V2027" i="3"/>
  <c r="AF2027" i="3" s="1"/>
  <c r="Y2025" i="3"/>
  <c r="AC2025" i="3"/>
  <c r="AI2025" i="3"/>
  <c r="C2020" i="3"/>
  <c r="D2020" i="3" s="1"/>
  <c r="U2020" i="3"/>
  <c r="L2024" i="3"/>
  <c r="E2024" i="3"/>
  <c r="F2024" i="3" s="1"/>
  <c r="U2023" i="3"/>
  <c r="C2023" i="3" s="1"/>
  <c r="D2023" i="3" s="1"/>
  <c r="T2025" i="3"/>
  <c r="S2022" i="3"/>
  <c r="T2022" i="3" s="1"/>
  <c r="AH2031" i="3"/>
  <c r="AG2028" i="3"/>
  <c r="AH2028" i="3" s="1"/>
  <c r="AI2028" i="3" s="1"/>
  <c r="K2026" i="3"/>
  <c r="AB2026" i="3"/>
  <c r="AC2026" i="3" s="1"/>
  <c r="W2022" i="3"/>
  <c r="X2022" i="3" s="1"/>
  <c r="Z2022" i="3" s="1"/>
  <c r="X2025" i="3"/>
  <c r="AH2026" i="3"/>
  <c r="AI2026" i="3" s="1"/>
  <c r="N2029" i="3"/>
  <c r="M2026" i="3"/>
  <c r="N2026" i="3" s="1"/>
  <c r="O2026" i="3" s="1"/>
  <c r="A2026" i="3" s="1"/>
  <c r="B2026" i="3" s="1"/>
  <c r="J2030" i="3"/>
  <c r="K2033" i="3"/>
  <c r="R2023" i="3"/>
  <c r="G2023" i="3" s="1"/>
  <c r="H2023" i="3" s="1"/>
  <c r="P2022" i="3"/>
  <c r="Q2022" i="3" s="1"/>
  <c r="Q2025" i="3"/>
  <c r="AK2025" i="3"/>
  <c r="AL2023" i="3"/>
  <c r="AJ2022" i="3"/>
  <c r="AK2022" i="3" s="1"/>
  <c r="AL2022" i="3" s="1"/>
  <c r="R2020" i="3"/>
  <c r="G2020" i="3"/>
  <c r="H2020" i="3" s="1"/>
  <c r="AD2026" i="3"/>
  <c r="AE2026" i="3" s="1"/>
  <c r="AF2026" i="3" s="1"/>
  <c r="AE2029" i="3"/>
  <c r="AA2028" i="3"/>
  <c r="AB2028" i="3" s="1"/>
  <c r="AC2028" i="3" s="1"/>
  <c r="AB2031" i="3"/>
  <c r="X2027" i="3" l="1"/>
  <c r="W2024" i="3"/>
  <c r="X2024" i="3" s="1"/>
  <c r="Z2024" i="3" s="1"/>
  <c r="U2025" i="3"/>
  <c r="C2025" i="3" s="1"/>
  <c r="D2025" i="3" s="1"/>
  <c r="T2027" i="3"/>
  <c r="S2024" i="3"/>
  <c r="T2024" i="3" s="1"/>
  <c r="I2029" i="3"/>
  <c r="K2030" i="3" s="1"/>
  <c r="L2027" i="3"/>
  <c r="E2027" i="3" s="1"/>
  <c r="F2027" i="3" s="1"/>
  <c r="E2026" i="3"/>
  <c r="F2026" i="3" s="1"/>
  <c r="L2026" i="3"/>
  <c r="C2022" i="3"/>
  <c r="D2022" i="3" s="1"/>
  <c r="U2022" i="3"/>
  <c r="K2028" i="3"/>
  <c r="Z2025" i="3"/>
  <c r="AH2033" i="3"/>
  <c r="AG2030" i="3"/>
  <c r="AH2030" i="3" s="1"/>
  <c r="AI2030" i="3" s="1"/>
  <c r="Y2027" i="3"/>
  <c r="V2029" i="3"/>
  <c r="AF2029" i="3" s="1"/>
  <c r="AC2027" i="3"/>
  <c r="AI2027" i="3"/>
  <c r="O2027" i="3"/>
  <c r="A2027" i="3" s="1"/>
  <c r="B2027" i="3" s="1"/>
  <c r="M2028" i="3"/>
  <c r="N2028" i="3" s="1"/>
  <c r="O2028" i="3" s="1"/>
  <c r="A2028" i="3" s="1"/>
  <c r="B2028" i="3" s="1"/>
  <c r="N2031" i="3"/>
  <c r="AA2030" i="3"/>
  <c r="AB2033" i="3"/>
  <c r="AL2025" i="3"/>
  <c r="AJ2024" i="3"/>
  <c r="AK2024" i="3" s="1"/>
  <c r="AL2024" i="3" s="1"/>
  <c r="AK2027" i="3"/>
  <c r="R2022" i="3"/>
  <c r="G2022" i="3"/>
  <c r="H2022" i="3" s="1"/>
  <c r="AE2031" i="3"/>
  <c r="AD2028" i="3"/>
  <c r="AE2028" i="3" s="1"/>
  <c r="AF2028" i="3" s="1"/>
  <c r="R2025" i="3"/>
  <c r="G2025" i="3" s="1"/>
  <c r="H2025" i="3" s="1"/>
  <c r="P2024" i="3"/>
  <c r="Q2024" i="3" s="1"/>
  <c r="Q2027" i="3"/>
  <c r="J2032" i="3"/>
  <c r="K2035" i="3"/>
  <c r="O2029" i="3" l="1"/>
  <c r="A2029" i="3" s="1"/>
  <c r="B2029" i="3" s="1"/>
  <c r="AB2030" i="3"/>
  <c r="AC2030" i="3" s="1"/>
  <c r="L2030" i="3"/>
  <c r="E2030" i="3"/>
  <c r="F2030" i="3" s="1"/>
  <c r="U2024" i="3"/>
  <c r="C2024" i="3"/>
  <c r="D2024" i="3" s="1"/>
  <c r="W2026" i="3"/>
  <c r="X2026" i="3" s="1"/>
  <c r="Z2026" i="3" s="1"/>
  <c r="X2029" i="3"/>
  <c r="Z2029" i="3" s="1"/>
  <c r="M2030" i="3"/>
  <c r="N2030" i="3" s="1"/>
  <c r="O2030" i="3" s="1"/>
  <c r="A2030" i="3" s="1"/>
  <c r="B2030" i="3" s="1"/>
  <c r="N2033" i="3"/>
  <c r="Y2029" i="3"/>
  <c r="V2031" i="3"/>
  <c r="AI2029" i="3"/>
  <c r="AC2029" i="3"/>
  <c r="AH2035" i="3"/>
  <c r="AG2032" i="3"/>
  <c r="I2031" i="3"/>
  <c r="O2031" i="3" s="1"/>
  <c r="A2031" i="3" s="1"/>
  <c r="B2031" i="3" s="1"/>
  <c r="L2029" i="3"/>
  <c r="E2029" i="3" s="1"/>
  <c r="F2029" i="3" s="1"/>
  <c r="L2028" i="3"/>
  <c r="E2028" i="3"/>
  <c r="F2028" i="3" s="1"/>
  <c r="U2027" i="3"/>
  <c r="C2027" i="3" s="1"/>
  <c r="D2027" i="3" s="1"/>
  <c r="S2026" i="3"/>
  <c r="T2026" i="3" s="1"/>
  <c r="T2029" i="3"/>
  <c r="Z2027" i="3"/>
  <c r="R2024" i="3"/>
  <c r="G2024" i="3"/>
  <c r="H2024" i="3" s="1"/>
  <c r="AJ2026" i="3"/>
  <c r="AK2026" i="3" s="1"/>
  <c r="AL2026" i="3" s="1"/>
  <c r="AL2027" i="3"/>
  <c r="AK2029" i="3"/>
  <c r="R2027" i="3"/>
  <c r="G2027" i="3" s="1"/>
  <c r="H2027" i="3" s="1"/>
  <c r="P2026" i="3"/>
  <c r="Q2026" i="3" s="1"/>
  <c r="Q2029" i="3"/>
  <c r="AD2030" i="3"/>
  <c r="AE2030" i="3" s="1"/>
  <c r="AF2030" i="3" s="1"/>
  <c r="AE2033" i="3"/>
  <c r="AB2035" i="3"/>
  <c r="AA2032" i="3"/>
  <c r="K2037" i="3"/>
  <c r="J2034" i="3"/>
  <c r="AB2032" i="3" l="1"/>
  <c r="AC2032" i="3" s="1"/>
  <c r="V2033" i="3"/>
  <c r="Y2031" i="3"/>
  <c r="AI2031" i="3"/>
  <c r="AC2031" i="3"/>
  <c r="C2026" i="3"/>
  <c r="D2026" i="3" s="1"/>
  <c r="U2026" i="3"/>
  <c r="AF2031" i="3"/>
  <c r="K2032" i="3"/>
  <c r="AH2037" i="3"/>
  <c r="AG2034" i="3"/>
  <c r="U2029" i="3"/>
  <c r="C2029" i="3" s="1"/>
  <c r="D2029" i="3" s="1"/>
  <c r="T2031" i="3"/>
  <c r="S2028" i="3"/>
  <c r="T2028" i="3" s="1"/>
  <c r="N2035" i="3"/>
  <c r="M2032" i="3"/>
  <c r="N2032" i="3" s="1"/>
  <c r="O2032" i="3" s="1"/>
  <c r="A2032" i="3" s="1"/>
  <c r="B2032" i="3" s="1"/>
  <c r="AH2032" i="3"/>
  <c r="AI2032" i="3" s="1"/>
  <c r="I2033" i="3"/>
  <c r="O2033" i="3" s="1"/>
  <c r="A2033" i="3" s="1"/>
  <c r="B2033" i="3" s="1"/>
  <c r="L2031" i="3"/>
  <c r="E2031" i="3" s="1"/>
  <c r="F2031" i="3" s="1"/>
  <c r="X2031" i="3"/>
  <c r="W2028" i="3"/>
  <c r="X2028" i="3" s="1"/>
  <c r="Z2028" i="3" s="1"/>
  <c r="K2034" i="3"/>
  <c r="E2034" i="3" s="1"/>
  <c r="F2034" i="3" s="1"/>
  <c r="G2026" i="3"/>
  <c r="H2026" i="3" s="1"/>
  <c r="R2026" i="3"/>
  <c r="AL2029" i="3"/>
  <c r="AJ2028" i="3"/>
  <c r="AK2028" i="3" s="1"/>
  <c r="AL2028" i="3" s="1"/>
  <c r="AK2031" i="3"/>
  <c r="AB2037" i="3"/>
  <c r="AA2034" i="3"/>
  <c r="AB2034" i="3" s="1"/>
  <c r="AC2034" i="3" s="1"/>
  <c r="R2029" i="3"/>
  <c r="G2029" i="3" s="1"/>
  <c r="H2029" i="3" s="1"/>
  <c r="P2028" i="3"/>
  <c r="Q2028" i="3" s="1"/>
  <c r="Q2031" i="3"/>
  <c r="K2039" i="3"/>
  <c r="J2036" i="3"/>
  <c r="AE2035" i="3"/>
  <c r="AD2032" i="3"/>
  <c r="AE2032" i="3" s="1"/>
  <c r="AF2032" i="3" s="1"/>
  <c r="L2034" i="3" l="1"/>
  <c r="E2032" i="3"/>
  <c r="F2032" i="3" s="1"/>
  <c r="L2032" i="3"/>
  <c r="Y2033" i="3"/>
  <c r="V2035" i="3"/>
  <c r="Z2033" i="3"/>
  <c r="AI2033" i="3"/>
  <c r="AC2033" i="3"/>
  <c r="X2033" i="3"/>
  <c r="W2030" i="3"/>
  <c r="X2030" i="3" s="1"/>
  <c r="Z2030" i="3" s="1"/>
  <c r="U2031" i="3"/>
  <c r="C2031" i="3" s="1"/>
  <c r="D2031" i="3" s="1"/>
  <c r="T2033" i="3"/>
  <c r="S2030" i="3"/>
  <c r="T2030" i="3" s="1"/>
  <c r="AF2033" i="3"/>
  <c r="C2028" i="3"/>
  <c r="D2028" i="3" s="1"/>
  <c r="U2028" i="3"/>
  <c r="AG2036" i="3"/>
  <c r="AH2039" i="3"/>
  <c r="I2035" i="3"/>
  <c r="O2035" i="3" s="1"/>
  <c r="A2035" i="3" s="1"/>
  <c r="B2035" i="3" s="1"/>
  <c r="L2033" i="3"/>
  <c r="E2033" i="3" s="1"/>
  <c r="F2033" i="3" s="1"/>
  <c r="N2037" i="3"/>
  <c r="M2034" i="3"/>
  <c r="N2034" i="3" s="1"/>
  <c r="O2034" i="3" s="1"/>
  <c r="A2034" i="3" s="1"/>
  <c r="B2034" i="3" s="1"/>
  <c r="K2036" i="3"/>
  <c r="E2036" i="3" s="1"/>
  <c r="F2036" i="3" s="1"/>
  <c r="AH2034" i="3"/>
  <c r="AI2034" i="3" s="1"/>
  <c r="Z2031" i="3"/>
  <c r="G2028" i="3"/>
  <c r="H2028" i="3" s="1"/>
  <c r="R2028" i="3"/>
  <c r="AA2036" i="3"/>
  <c r="AB2036" i="3" s="1"/>
  <c r="AC2036" i="3" s="1"/>
  <c r="AB2039" i="3"/>
  <c r="P2030" i="3"/>
  <c r="Q2030" i="3" s="1"/>
  <c r="Q2033" i="3"/>
  <c r="R2031" i="3"/>
  <c r="G2031" i="3" s="1"/>
  <c r="H2031" i="3" s="1"/>
  <c r="K2041" i="3"/>
  <c r="J2038" i="3"/>
  <c r="AE2037" i="3"/>
  <c r="AD2034" i="3"/>
  <c r="AE2034" i="3" s="1"/>
  <c r="AF2034" i="3" s="1"/>
  <c r="AF2035" i="3"/>
  <c r="AJ2030" i="3"/>
  <c r="AK2030" i="3" s="1"/>
  <c r="AL2030" i="3" s="1"/>
  <c r="AK2033" i="3"/>
  <c r="AL2031" i="3"/>
  <c r="L2036" i="3" l="1"/>
  <c r="AH2036" i="3"/>
  <c r="AI2036" i="3" s="1"/>
  <c r="M2036" i="3"/>
  <c r="N2036" i="3" s="1"/>
  <c r="O2036" i="3" s="1"/>
  <c r="A2036" i="3" s="1"/>
  <c r="B2036" i="3" s="1"/>
  <c r="N2039" i="3"/>
  <c r="AH2041" i="3"/>
  <c r="AG2038" i="3"/>
  <c r="I2037" i="3"/>
  <c r="O2037" i="3" s="1"/>
  <c r="A2037" i="3" s="1"/>
  <c r="B2037" i="3" s="1"/>
  <c r="L2035" i="3"/>
  <c r="E2035" i="3" s="1"/>
  <c r="F2035" i="3" s="1"/>
  <c r="U2033" i="3"/>
  <c r="C2033" i="3" s="1"/>
  <c r="D2033" i="3" s="1"/>
  <c r="T2035" i="3"/>
  <c r="S2032" i="3"/>
  <c r="T2032" i="3" s="1"/>
  <c r="U2030" i="3"/>
  <c r="C2030" i="3"/>
  <c r="D2030" i="3" s="1"/>
  <c r="W2032" i="3"/>
  <c r="X2032" i="3" s="1"/>
  <c r="Z2032" i="3" s="1"/>
  <c r="X2035" i="3"/>
  <c r="Z2035" i="3" s="1"/>
  <c r="Y2035" i="3"/>
  <c r="V2037" i="3"/>
  <c r="AI2035" i="3"/>
  <c r="AC2035" i="3"/>
  <c r="R2030" i="3"/>
  <c r="G2030" i="3"/>
  <c r="H2030" i="3" s="1"/>
  <c r="AD2036" i="3"/>
  <c r="AE2036" i="3" s="1"/>
  <c r="AF2036" i="3" s="1"/>
  <c r="AE2039" i="3"/>
  <c r="AF2037" i="3"/>
  <c r="AB2041" i="3"/>
  <c r="AA2038" i="3"/>
  <c r="AB2038" i="3" s="1"/>
  <c r="AC2038" i="3" s="1"/>
  <c r="R2033" i="3"/>
  <c r="G2033" i="3" s="1"/>
  <c r="H2033" i="3" s="1"/>
  <c r="Q2035" i="3"/>
  <c r="P2032" i="3"/>
  <c r="Q2032" i="3" s="1"/>
  <c r="AL2033" i="3"/>
  <c r="AK2035" i="3"/>
  <c r="AJ2032" i="3"/>
  <c r="AK2032" i="3" s="1"/>
  <c r="AL2032" i="3" s="1"/>
  <c r="J2040" i="3"/>
  <c r="K2043" i="3"/>
  <c r="AH2038" i="3" l="1"/>
  <c r="AI2038" i="3" s="1"/>
  <c r="K2038" i="3"/>
  <c r="V2039" i="3"/>
  <c r="AF2039" i="3" s="1"/>
  <c r="Y2037" i="3"/>
  <c r="AC2037" i="3"/>
  <c r="AI2037" i="3"/>
  <c r="T2037" i="3"/>
  <c r="S2034" i="3"/>
  <c r="T2034" i="3" s="1"/>
  <c r="U2035" i="3"/>
  <c r="C2035" i="3" s="1"/>
  <c r="D2035" i="3" s="1"/>
  <c r="U2032" i="3"/>
  <c r="C2032" i="3"/>
  <c r="D2032" i="3" s="1"/>
  <c r="I2039" i="3"/>
  <c r="K2040" i="3" s="1"/>
  <c r="L2037" i="3"/>
  <c r="E2037" i="3" s="1"/>
  <c r="F2037" i="3" s="1"/>
  <c r="M2038" i="3"/>
  <c r="N2038" i="3" s="1"/>
  <c r="O2038" i="3" s="1"/>
  <c r="A2038" i="3" s="1"/>
  <c r="B2038" i="3" s="1"/>
  <c r="N2041" i="3"/>
  <c r="W2034" i="3"/>
  <c r="X2034" i="3" s="1"/>
  <c r="Z2034" i="3" s="1"/>
  <c r="X2037" i="3"/>
  <c r="AH2043" i="3"/>
  <c r="AG2040" i="3"/>
  <c r="AH2040" i="3" s="1"/>
  <c r="AI2040" i="3" s="1"/>
  <c r="AK2037" i="3"/>
  <c r="AL2035" i="3"/>
  <c r="AJ2034" i="3"/>
  <c r="AK2034" i="3" s="1"/>
  <c r="AL2034" i="3" s="1"/>
  <c r="J2042" i="3"/>
  <c r="K2045" i="3"/>
  <c r="P2034" i="3"/>
  <c r="Q2034" i="3" s="1"/>
  <c r="R2035" i="3"/>
  <c r="G2035" i="3" s="1"/>
  <c r="H2035" i="3" s="1"/>
  <c r="Q2037" i="3"/>
  <c r="AE2041" i="3"/>
  <c r="AD2038" i="3"/>
  <c r="AE2038" i="3" s="1"/>
  <c r="AF2038" i="3" s="1"/>
  <c r="R2032" i="3"/>
  <c r="G2032" i="3"/>
  <c r="H2032" i="3" s="1"/>
  <c r="AA2040" i="3"/>
  <c r="AB2043" i="3"/>
  <c r="O2039" i="3" l="1"/>
  <c r="A2039" i="3" s="1"/>
  <c r="B2039" i="3" s="1"/>
  <c r="AB2040" i="3"/>
  <c r="AC2040" i="3" s="1"/>
  <c r="E2040" i="3"/>
  <c r="F2040" i="3" s="1"/>
  <c r="L2040" i="3"/>
  <c r="E2038" i="3"/>
  <c r="F2038" i="3" s="1"/>
  <c r="L2038" i="3"/>
  <c r="Y2039" i="3"/>
  <c r="V2041" i="3"/>
  <c r="AF2041" i="3" s="1"/>
  <c r="AC2039" i="3"/>
  <c r="AI2039" i="3"/>
  <c r="X2039" i="3"/>
  <c r="Z2039" i="3" s="1"/>
  <c r="W2036" i="3"/>
  <c r="X2036" i="3" s="1"/>
  <c r="Z2036" i="3" s="1"/>
  <c r="U2037" i="3"/>
  <c r="C2037" i="3" s="1"/>
  <c r="D2037" i="3" s="1"/>
  <c r="T2039" i="3"/>
  <c r="S2036" i="3"/>
  <c r="T2036" i="3" s="1"/>
  <c r="C2034" i="3"/>
  <c r="D2034" i="3" s="1"/>
  <c r="U2034" i="3"/>
  <c r="AH2045" i="3"/>
  <c r="AG2042" i="3"/>
  <c r="N2043" i="3"/>
  <c r="M2040" i="3"/>
  <c r="N2040" i="3" s="1"/>
  <c r="O2040" i="3" s="1"/>
  <c r="A2040" i="3" s="1"/>
  <c r="B2040" i="3" s="1"/>
  <c r="I2041" i="3"/>
  <c r="O2041" i="3" s="1"/>
  <c r="A2041" i="3" s="1"/>
  <c r="B2041" i="3" s="1"/>
  <c r="L2039" i="3"/>
  <c r="E2039" i="3" s="1"/>
  <c r="F2039" i="3" s="1"/>
  <c r="Z2037" i="3"/>
  <c r="AJ2036" i="3"/>
  <c r="AK2036" i="3" s="1"/>
  <c r="AL2036" i="3" s="1"/>
  <c r="AL2037" i="3"/>
  <c r="AK2039" i="3"/>
  <c r="AB2045" i="3"/>
  <c r="AA2042" i="3"/>
  <c r="AD2040" i="3"/>
  <c r="AE2040" i="3" s="1"/>
  <c r="AF2040" i="3" s="1"/>
  <c r="AE2043" i="3"/>
  <c r="G2034" i="3"/>
  <c r="H2034" i="3" s="1"/>
  <c r="R2034" i="3"/>
  <c r="P2036" i="3"/>
  <c r="Q2036" i="3" s="1"/>
  <c r="Q2039" i="3"/>
  <c r="R2037" i="3"/>
  <c r="G2037" i="3" s="1"/>
  <c r="H2037" i="3" s="1"/>
  <c r="J2044" i="3"/>
  <c r="K2047" i="3"/>
  <c r="AB2042" i="3" l="1"/>
  <c r="AC2042" i="3" s="1"/>
  <c r="K2042" i="3"/>
  <c r="L2042" i="3" s="1"/>
  <c r="AH2042" i="3"/>
  <c r="AI2042" i="3" s="1"/>
  <c r="U2039" i="3"/>
  <c r="C2039" i="3" s="1"/>
  <c r="D2039" i="3" s="1"/>
  <c r="S2038" i="3"/>
  <c r="T2038" i="3" s="1"/>
  <c r="T2041" i="3"/>
  <c r="AH2047" i="3"/>
  <c r="AG2044" i="3"/>
  <c r="U2036" i="3"/>
  <c r="C2036" i="3"/>
  <c r="D2036" i="3" s="1"/>
  <c r="W2038" i="3"/>
  <c r="X2038" i="3" s="1"/>
  <c r="Z2038" i="3" s="1"/>
  <c r="X2041" i="3"/>
  <c r="Z2041" i="3" s="1"/>
  <c r="Y2041" i="3"/>
  <c r="V2043" i="3"/>
  <c r="AI2041" i="3"/>
  <c r="AC2041" i="3"/>
  <c r="I2043" i="3"/>
  <c r="L2041" i="3"/>
  <c r="E2041" i="3" s="1"/>
  <c r="F2041" i="3" s="1"/>
  <c r="N2045" i="3"/>
  <c r="M2042" i="3"/>
  <c r="N2042" i="3" s="1"/>
  <c r="O2042" i="3" s="1"/>
  <c r="A2042" i="3" s="1"/>
  <c r="B2042" i="3" s="1"/>
  <c r="R2036" i="3"/>
  <c r="G2036" i="3"/>
  <c r="H2036" i="3" s="1"/>
  <c r="P2038" i="3"/>
  <c r="Q2038" i="3" s="1"/>
  <c r="Q2041" i="3"/>
  <c r="R2039" i="3"/>
  <c r="G2039" i="3" s="1"/>
  <c r="H2039" i="3" s="1"/>
  <c r="AF2043" i="3"/>
  <c r="AE2045" i="3"/>
  <c r="AD2042" i="3"/>
  <c r="AE2042" i="3" s="1"/>
  <c r="AF2042" i="3" s="1"/>
  <c r="AL2039" i="3"/>
  <c r="AK2041" i="3"/>
  <c r="AJ2038" i="3"/>
  <c r="AK2038" i="3" s="1"/>
  <c r="AL2038" i="3" s="1"/>
  <c r="J2046" i="3"/>
  <c r="K2049" i="3"/>
  <c r="AA2044" i="3"/>
  <c r="AB2044" i="3" s="1"/>
  <c r="AC2044" i="3" s="1"/>
  <c r="AB2047" i="3"/>
  <c r="E2042" i="3" l="1"/>
  <c r="F2042" i="3" s="1"/>
  <c r="I2045" i="3"/>
  <c r="L2043" i="3"/>
  <c r="E2043" i="3" s="1"/>
  <c r="F2043" i="3" s="1"/>
  <c r="X2043" i="3"/>
  <c r="Z2043" i="3" s="1"/>
  <c r="W2040" i="3"/>
  <c r="X2040" i="3" s="1"/>
  <c r="Z2040" i="3" s="1"/>
  <c r="U2038" i="3"/>
  <c r="C2038" i="3"/>
  <c r="D2038" i="3" s="1"/>
  <c r="AH2044" i="3"/>
  <c r="AI2044" i="3" s="1"/>
  <c r="S2040" i="3"/>
  <c r="T2040" i="3" s="1"/>
  <c r="T2043" i="3"/>
  <c r="U2041" i="3"/>
  <c r="C2041" i="3" s="1"/>
  <c r="D2041" i="3" s="1"/>
  <c r="O2043" i="3"/>
  <c r="A2043" i="3" s="1"/>
  <c r="B2043" i="3" s="1"/>
  <c r="M2044" i="3"/>
  <c r="N2044" i="3" s="1"/>
  <c r="O2044" i="3" s="1"/>
  <c r="A2044" i="3" s="1"/>
  <c r="B2044" i="3" s="1"/>
  <c r="O2045" i="3"/>
  <c r="A2045" i="3" s="1"/>
  <c r="B2045" i="3" s="1"/>
  <c r="N2047" i="3"/>
  <c r="V2045" i="3"/>
  <c r="AF2045" i="3" s="1"/>
  <c r="Y2043" i="3"/>
  <c r="AC2043" i="3"/>
  <c r="AI2043" i="3"/>
  <c r="AG2046" i="3"/>
  <c r="AH2049" i="3"/>
  <c r="K2044" i="3"/>
  <c r="AJ2040" i="3"/>
  <c r="AK2040" i="3" s="1"/>
  <c r="AL2040" i="3" s="1"/>
  <c r="AL2041" i="3"/>
  <c r="AK2043" i="3"/>
  <c r="R2041" i="3"/>
  <c r="G2041" i="3" s="1"/>
  <c r="H2041" i="3" s="1"/>
  <c r="Q2043" i="3"/>
  <c r="P2040" i="3"/>
  <c r="Q2040" i="3" s="1"/>
  <c r="AE2047" i="3"/>
  <c r="AD2044" i="3"/>
  <c r="AE2044" i="3" s="1"/>
  <c r="AF2044" i="3" s="1"/>
  <c r="J2048" i="3"/>
  <c r="K2051" i="3"/>
  <c r="AA2046" i="3"/>
  <c r="AB2049" i="3"/>
  <c r="R2038" i="3"/>
  <c r="G2038" i="3"/>
  <c r="H2038" i="3" s="1"/>
  <c r="AH2046" i="3" l="1"/>
  <c r="AI2046" i="3" s="1"/>
  <c r="AB2046" i="3"/>
  <c r="AC2046" i="3" s="1"/>
  <c r="AH2051" i="3"/>
  <c r="AG2048" i="3"/>
  <c r="S2042" i="3"/>
  <c r="T2042" i="3" s="1"/>
  <c r="T2045" i="3"/>
  <c r="U2043" i="3"/>
  <c r="C2043" i="3" s="1"/>
  <c r="D2043" i="3" s="1"/>
  <c r="I2047" i="3"/>
  <c r="O2047" i="3" s="1"/>
  <c r="A2047" i="3" s="1"/>
  <c r="B2047" i="3" s="1"/>
  <c r="L2045" i="3"/>
  <c r="E2045" i="3" s="1"/>
  <c r="F2045" i="3" s="1"/>
  <c r="M2046" i="3"/>
  <c r="N2046" i="3" s="1"/>
  <c r="O2046" i="3" s="1"/>
  <c r="A2046" i="3" s="1"/>
  <c r="B2046" i="3" s="1"/>
  <c r="N2049" i="3"/>
  <c r="Y2045" i="3"/>
  <c r="V2047" i="3"/>
  <c r="AF2047" i="3" s="1"/>
  <c r="AC2045" i="3"/>
  <c r="AI2045" i="3"/>
  <c r="X2045" i="3"/>
  <c r="Z2045" i="3" s="1"/>
  <c r="W2042" i="3"/>
  <c r="X2042" i="3" s="1"/>
  <c r="Z2042" i="3" s="1"/>
  <c r="K2046" i="3"/>
  <c r="L2044" i="3"/>
  <c r="E2044" i="3"/>
  <c r="F2044" i="3" s="1"/>
  <c r="U2040" i="3"/>
  <c r="C2040" i="3"/>
  <c r="D2040" i="3" s="1"/>
  <c r="P2042" i="3"/>
  <c r="Q2042" i="3" s="1"/>
  <c r="R2043" i="3"/>
  <c r="G2043" i="3" s="1"/>
  <c r="H2043" i="3" s="1"/>
  <c r="Q2045" i="3"/>
  <c r="AB2051" i="3"/>
  <c r="AA2048" i="3"/>
  <c r="R2040" i="3"/>
  <c r="G2040" i="3"/>
  <c r="H2040" i="3" s="1"/>
  <c r="K2053" i="3"/>
  <c r="J2050" i="3"/>
  <c r="AE2049" i="3"/>
  <c r="AD2046" i="3"/>
  <c r="AE2046" i="3" s="1"/>
  <c r="AF2046" i="3" s="1"/>
  <c r="AL2043" i="3"/>
  <c r="AK2045" i="3"/>
  <c r="AJ2042" i="3"/>
  <c r="AK2042" i="3" s="1"/>
  <c r="AL2042" i="3" s="1"/>
  <c r="AB2048" i="3" l="1"/>
  <c r="AC2048" i="3" s="1"/>
  <c r="AH2048" i="3"/>
  <c r="AI2048" i="3" s="1"/>
  <c r="T2047" i="3"/>
  <c r="U2045" i="3"/>
  <c r="C2045" i="3" s="1"/>
  <c r="D2045" i="3" s="1"/>
  <c r="S2044" i="3"/>
  <c r="T2044" i="3" s="1"/>
  <c r="AG2050" i="3"/>
  <c r="AH2053" i="3"/>
  <c r="W2044" i="3"/>
  <c r="X2044" i="3" s="1"/>
  <c r="Z2044" i="3" s="1"/>
  <c r="X2047" i="3"/>
  <c r="Z2047" i="3" s="1"/>
  <c r="Y2047" i="3"/>
  <c r="V2049" i="3"/>
  <c r="AC2047" i="3"/>
  <c r="AI2047" i="3"/>
  <c r="N2051" i="3"/>
  <c r="M2048" i="3"/>
  <c r="N2048" i="3" s="1"/>
  <c r="O2048" i="3" s="1"/>
  <c r="A2048" i="3" s="1"/>
  <c r="B2048" i="3" s="1"/>
  <c r="I2049" i="3"/>
  <c r="L2047" i="3"/>
  <c r="E2047" i="3" s="1"/>
  <c r="F2047" i="3" s="1"/>
  <c r="E2046" i="3"/>
  <c r="F2046" i="3" s="1"/>
  <c r="L2046" i="3"/>
  <c r="C2042" i="3"/>
  <c r="D2042" i="3" s="1"/>
  <c r="U2042" i="3"/>
  <c r="K2048" i="3"/>
  <c r="G2042" i="3"/>
  <c r="H2042" i="3" s="1"/>
  <c r="R2042" i="3"/>
  <c r="AK2047" i="3"/>
  <c r="AL2045" i="3"/>
  <c r="AJ2044" i="3"/>
  <c r="AK2044" i="3" s="1"/>
  <c r="AL2044" i="3" s="1"/>
  <c r="AF2049" i="3"/>
  <c r="AE2051" i="3"/>
  <c r="AD2048" i="3"/>
  <c r="AE2048" i="3" s="1"/>
  <c r="AF2048" i="3" s="1"/>
  <c r="J2052" i="3"/>
  <c r="K2055" i="3"/>
  <c r="R2045" i="3"/>
  <c r="G2045" i="3" s="1"/>
  <c r="H2045" i="3" s="1"/>
  <c r="P2044" i="3"/>
  <c r="Q2044" i="3" s="1"/>
  <c r="Q2047" i="3"/>
  <c r="AB2053" i="3"/>
  <c r="AA2050" i="3"/>
  <c r="AB2050" i="3" l="1"/>
  <c r="AC2050" i="3" s="1"/>
  <c r="I2051" i="3"/>
  <c r="O2051" i="3" s="1"/>
  <c r="A2051" i="3" s="1"/>
  <c r="B2051" i="3" s="1"/>
  <c r="L2049" i="3"/>
  <c r="E2049" i="3" s="1"/>
  <c r="F2049" i="3" s="1"/>
  <c r="AG2052" i="3"/>
  <c r="AH2055" i="3"/>
  <c r="S2046" i="3"/>
  <c r="T2046" i="3" s="1"/>
  <c r="T2049" i="3"/>
  <c r="U2047" i="3"/>
  <c r="C2047" i="3" s="1"/>
  <c r="D2047" i="3" s="1"/>
  <c r="M2050" i="3"/>
  <c r="N2050" i="3" s="1"/>
  <c r="O2050" i="3" s="1"/>
  <c r="A2050" i="3" s="1"/>
  <c r="B2050" i="3" s="1"/>
  <c r="N2053" i="3"/>
  <c r="V2051" i="3"/>
  <c r="AF2051" i="3" s="1"/>
  <c r="Y2049" i="3"/>
  <c r="AI2049" i="3"/>
  <c r="AC2049" i="3"/>
  <c r="K2052" i="3"/>
  <c r="E2052" i="3" s="1"/>
  <c r="F2052" i="3" s="1"/>
  <c r="C2044" i="3"/>
  <c r="D2044" i="3" s="1"/>
  <c r="U2044" i="3"/>
  <c r="K2050" i="3"/>
  <c r="O2049" i="3"/>
  <c r="A2049" i="3" s="1"/>
  <c r="B2049" i="3" s="1"/>
  <c r="L2048" i="3"/>
  <c r="E2048" i="3"/>
  <c r="F2048" i="3" s="1"/>
  <c r="W2046" i="3"/>
  <c r="X2046" i="3" s="1"/>
  <c r="Z2046" i="3" s="1"/>
  <c r="X2049" i="3"/>
  <c r="Z2049" i="3" s="1"/>
  <c r="AH2050" i="3"/>
  <c r="AI2050" i="3" s="1"/>
  <c r="AB2055" i="3"/>
  <c r="AA2052" i="3"/>
  <c r="G2044" i="3"/>
  <c r="H2044" i="3" s="1"/>
  <c r="R2044" i="3"/>
  <c r="J2054" i="3"/>
  <c r="K2057" i="3"/>
  <c r="R2047" i="3"/>
  <c r="G2047" i="3" s="1"/>
  <c r="H2047" i="3" s="1"/>
  <c r="P2046" i="3"/>
  <c r="Q2046" i="3" s="1"/>
  <c r="Q2049" i="3"/>
  <c r="AD2050" i="3"/>
  <c r="AE2050" i="3" s="1"/>
  <c r="AF2050" i="3" s="1"/>
  <c r="AE2053" i="3"/>
  <c r="AL2047" i="3"/>
  <c r="AJ2046" i="3"/>
  <c r="AK2046" i="3" s="1"/>
  <c r="AL2046" i="3" s="1"/>
  <c r="AK2049" i="3"/>
  <c r="AB2052" i="3" l="1"/>
  <c r="AC2052" i="3" s="1"/>
  <c r="I2053" i="3"/>
  <c r="L2051" i="3"/>
  <c r="E2051" i="3" s="1"/>
  <c r="F2051" i="3" s="1"/>
  <c r="U2046" i="3"/>
  <c r="C2046" i="3"/>
  <c r="D2046" i="3" s="1"/>
  <c r="L2052" i="3"/>
  <c r="AG2054" i="3"/>
  <c r="AH2057" i="3"/>
  <c r="O2053" i="3"/>
  <c r="A2053" i="3" s="1"/>
  <c r="B2053" i="3" s="1"/>
  <c r="M2052" i="3"/>
  <c r="N2052" i="3" s="1"/>
  <c r="O2052" i="3" s="1"/>
  <c r="A2052" i="3" s="1"/>
  <c r="B2052" i="3" s="1"/>
  <c r="N2055" i="3"/>
  <c r="U2049" i="3"/>
  <c r="C2049" i="3" s="1"/>
  <c r="D2049" i="3" s="1"/>
  <c r="T2051" i="3"/>
  <c r="S2048" i="3"/>
  <c r="T2048" i="3" s="1"/>
  <c r="AH2052" i="3"/>
  <c r="AI2052" i="3" s="1"/>
  <c r="W2048" i="3"/>
  <c r="X2048" i="3" s="1"/>
  <c r="Z2048" i="3" s="1"/>
  <c r="X2051" i="3"/>
  <c r="L2050" i="3"/>
  <c r="E2050" i="3"/>
  <c r="F2050" i="3" s="1"/>
  <c r="Y2051" i="3"/>
  <c r="V2053" i="3"/>
  <c r="AF2053" i="3" s="1"/>
  <c r="AC2051" i="3"/>
  <c r="AI2051" i="3"/>
  <c r="K2054" i="3"/>
  <c r="L2054" i="3" s="1"/>
  <c r="AD2052" i="3"/>
  <c r="AE2052" i="3" s="1"/>
  <c r="AF2052" i="3" s="1"/>
  <c r="AE2055" i="3"/>
  <c r="AB2057" i="3"/>
  <c r="AA2054" i="3"/>
  <c r="R2046" i="3"/>
  <c r="G2046" i="3"/>
  <c r="H2046" i="3" s="1"/>
  <c r="AJ2048" i="3"/>
  <c r="AK2048" i="3" s="1"/>
  <c r="AL2048" i="3" s="1"/>
  <c r="AL2049" i="3"/>
  <c r="AK2051" i="3"/>
  <c r="R2049" i="3"/>
  <c r="G2049" i="3" s="1"/>
  <c r="H2049" i="3" s="1"/>
  <c r="Q2051" i="3"/>
  <c r="P2048" i="3"/>
  <c r="Q2048" i="3" s="1"/>
  <c r="J2056" i="3"/>
  <c r="K2059" i="3"/>
  <c r="AB2054" i="3" l="1"/>
  <c r="AC2054" i="3" s="1"/>
  <c r="E2054" i="3"/>
  <c r="F2054" i="3" s="1"/>
  <c r="I2055" i="3"/>
  <c r="L2053" i="3"/>
  <c r="E2053" i="3" s="1"/>
  <c r="F2053" i="3" s="1"/>
  <c r="C2048" i="3"/>
  <c r="D2048" i="3" s="1"/>
  <c r="U2048" i="3"/>
  <c r="AH2054" i="3"/>
  <c r="AI2054" i="3" s="1"/>
  <c r="X2053" i="3"/>
  <c r="W2050" i="3"/>
  <c r="X2050" i="3" s="1"/>
  <c r="Z2050" i="3" s="1"/>
  <c r="M2054" i="3"/>
  <c r="N2054" i="3" s="1"/>
  <c r="O2054" i="3" s="1"/>
  <c r="A2054" i="3" s="1"/>
  <c r="B2054" i="3" s="1"/>
  <c r="O2055" i="3"/>
  <c r="A2055" i="3" s="1"/>
  <c r="B2055" i="3" s="1"/>
  <c r="N2057" i="3"/>
  <c r="Z2051" i="3"/>
  <c r="Y2053" i="3"/>
  <c r="V2055" i="3"/>
  <c r="AI2053" i="3"/>
  <c r="AC2053" i="3"/>
  <c r="T2053" i="3"/>
  <c r="U2051" i="3"/>
  <c r="C2051" i="3" s="1"/>
  <c r="D2051" i="3" s="1"/>
  <c r="S2050" i="3"/>
  <c r="T2050" i="3" s="1"/>
  <c r="AH2059" i="3"/>
  <c r="AG2056" i="3"/>
  <c r="G2048" i="3"/>
  <c r="H2048" i="3" s="1"/>
  <c r="R2048" i="3"/>
  <c r="Q2053" i="3"/>
  <c r="P2050" i="3"/>
  <c r="Q2050" i="3" s="1"/>
  <c r="R2051" i="3"/>
  <c r="G2051" i="3" s="1"/>
  <c r="H2051" i="3" s="1"/>
  <c r="J2058" i="3"/>
  <c r="K2061" i="3"/>
  <c r="AB2059" i="3"/>
  <c r="AA2056" i="3"/>
  <c r="AB2056" i="3" s="1"/>
  <c r="AC2056" i="3" s="1"/>
  <c r="AF2055" i="3"/>
  <c r="AD2054" i="3"/>
  <c r="AE2054" i="3" s="1"/>
  <c r="AF2054" i="3" s="1"/>
  <c r="AE2057" i="3"/>
  <c r="AK2053" i="3"/>
  <c r="AL2051" i="3"/>
  <c r="AJ2050" i="3"/>
  <c r="AK2050" i="3" s="1"/>
  <c r="AL2050" i="3" s="1"/>
  <c r="AH2056" i="3" l="1"/>
  <c r="AI2056" i="3" s="1"/>
  <c r="T2055" i="3"/>
  <c r="U2053" i="3"/>
  <c r="C2053" i="3" s="1"/>
  <c r="D2053" i="3" s="1"/>
  <c r="S2052" i="3"/>
  <c r="T2052" i="3" s="1"/>
  <c r="Y2055" i="3"/>
  <c r="V2057" i="3"/>
  <c r="AI2055" i="3"/>
  <c r="AC2055" i="3"/>
  <c r="N2059" i="3"/>
  <c r="M2056" i="3"/>
  <c r="N2056" i="3" s="1"/>
  <c r="O2056" i="3" s="1"/>
  <c r="A2056" i="3" s="1"/>
  <c r="B2056" i="3" s="1"/>
  <c r="W2052" i="3"/>
  <c r="X2052" i="3" s="1"/>
  <c r="Z2052" i="3" s="1"/>
  <c r="X2055" i="3"/>
  <c r="I2057" i="3"/>
  <c r="L2055" i="3"/>
  <c r="E2055" i="3" s="1"/>
  <c r="F2055" i="3" s="1"/>
  <c r="K2056" i="3"/>
  <c r="AG2058" i="3"/>
  <c r="AH2058" i="3" s="1"/>
  <c r="AI2058" i="3" s="1"/>
  <c r="AH2061" i="3"/>
  <c r="U2050" i="3"/>
  <c r="C2050" i="3"/>
  <c r="D2050" i="3" s="1"/>
  <c r="K2058" i="3"/>
  <c r="L2058" i="3" s="1"/>
  <c r="Z2053" i="3"/>
  <c r="J2060" i="3"/>
  <c r="K2063" i="3"/>
  <c r="R2050" i="3"/>
  <c r="G2050" i="3"/>
  <c r="H2050" i="3" s="1"/>
  <c r="AE2059" i="3"/>
  <c r="AF2057" i="3"/>
  <c r="AD2056" i="3"/>
  <c r="AE2056" i="3" s="1"/>
  <c r="AF2056" i="3" s="1"/>
  <c r="AJ2052" i="3"/>
  <c r="AK2052" i="3" s="1"/>
  <c r="AL2052" i="3" s="1"/>
  <c r="AK2055" i="3"/>
  <c r="AL2053" i="3"/>
  <c r="AB2061" i="3"/>
  <c r="AA2058" i="3"/>
  <c r="P2052" i="3"/>
  <c r="Q2052" i="3" s="1"/>
  <c r="Q2055" i="3"/>
  <c r="R2053" i="3"/>
  <c r="G2053" i="3" s="1"/>
  <c r="H2053" i="3" s="1"/>
  <c r="E2058" i="3" l="1"/>
  <c r="F2058" i="3" s="1"/>
  <c r="AB2058" i="3"/>
  <c r="AC2058" i="3" s="1"/>
  <c r="X2057" i="3"/>
  <c r="W2054" i="3"/>
  <c r="X2054" i="3" s="1"/>
  <c r="Z2054" i="3" s="1"/>
  <c r="M2058" i="3"/>
  <c r="N2058" i="3" s="1"/>
  <c r="O2058" i="3" s="1"/>
  <c r="A2058" i="3" s="1"/>
  <c r="B2058" i="3" s="1"/>
  <c r="N2061" i="3"/>
  <c r="V2059" i="3"/>
  <c r="AF2059" i="3" s="1"/>
  <c r="Y2057" i="3"/>
  <c r="AC2057" i="3"/>
  <c r="AI2057" i="3"/>
  <c r="S2054" i="3"/>
  <c r="T2054" i="3" s="1"/>
  <c r="U2055" i="3"/>
  <c r="C2055" i="3" s="1"/>
  <c r="D2055" i="3" s="1"/>
  <c r="T2057" i="3"/>
  <c r="AH2063" i="3"/>
  <c r="AG2060" i="3"/>
  <c r="AH2060" i="3" s="1"/>
  <c r="AI2060" i="3" s="1"/>
  <c r="I2059" i="3"/>
  <c r="L2057" i="3"/>
  <c r="E2057" i="3" s="1"/>
  <c r="F2057" i="3" s="1"/>
  <c r="O2057" i="3"/>
  <c r="A2057" i="3" s="1"/>
  <c r="B2057" i="3" s="1"/>
  <c r="Z2055" i="3"/>
  <c r="U2052" i="3"/>
  <c r="C2052" i="3"/>
  <c r="D2052" i="3" s="1"/>
  <c r="L2056" i="3"/>
  <c r="E2056" i="3"/>
  <c r="F2056" i="3" s="1"/>
  <c r="K2060" i="3"/>
  <c r="L2060" i="3" s="1"/>
  <c r="AD2058" i="3"/>
  <c r="AE2058" i="3" s="1"/>
  <c r="AF2058" i="3" s="1"/>
  <c r="AE2061" i="3"/>
  <c r="G2052" i="3"/>
  <c r="H2052" i="3" s="1"/>
  <c r="R2052" i="3"/>
  <c r="K2065" i="3"/>
  <c r="J2062" i="3"/>
  <c r="AB2063" i="3"/>
  <c r="AA2060" i="3"/>
  <c r="R2055" i="3"/>
  <c r="G2055" i="3" s="1"/>
  <c r="H2055" i="3" s="1"/>
  <c r="P2054" i="3"/>
  <c r="Q2054" i="3" s="1"/>
  <c r="Q2057" i="3"/>
  <c r="AK2057" i="3"/>
  <c r="AL2055" i="3"/>
  <c r="AJ2054" i="3"/>
  <c r="AK2054" i="3" s="1"/>
  <c r="AL2054" i="3" s="1"/>
  <c r="E2060" i="3" l="1"/>
  <c r="F2060" i="3" s="1"/>
  <c r="AB2060" i="3"/>
  <c r="AC2060" i="3" s="1"/>
  <c r="I2061" i="3"/>
  <c r="L2059" i="3"/>
  <c r="E2059" i="3" s="1"/>
  <c r="F2059" i="3" s="1"/>
  <c r="T2059" i="3"/>
  <c r="S2056" i="3"/>
  <c r="T2056" i="3" s="1"/>
  <c r="U2057" i="3"/>
  <c r="C2057" i="3" s="1"/>
  <c r="D2057" i="3" s="1"/>
  <c r="X2059" i="3"/>
  <c r="Z2059" i="3" s="1"/>
  <c r="W2056" i="3"/>
  <c r="X2056" i="3" s="1"/>
  <c r="Z2056" i="3" s="1"/>
  <c r="AG2062" i="3"/>
  <c r="AH2065" i="3"/>
  <c r="V2061" i="3"/>
  <c r="AF2061" i="3" s="1"/>
  <c r="Y2059" i="3"/>
  <c r="AC2059" i="3"/>
  <c r="AI2059" i="3"/>
  <c r="O2059" i="3"/>
  <c r="A2059" i="3" s="1"/>
  <c r="B2059" i="3" s="1"/>
  <c r="Z2057" i="3"/>
  <c r="C2054" i="3"/>
  <c r="D2054" i="3" s="1"/>
  <c r="U2054" i="3"/>
  <c r="M2060" i="3"/>
  <c r="N2060" i="3" s="1"/>
  <c r="O2060" i="3" s="1"/>
  <c r="A2060" i="3" s="1"/>
  <c r="B2060" i="3" s="1"/>
  <c r="N2063" i="3"/>
  <c r="AK2059" i="3"/>
  <c r="AJ2056" i="3"/>
  <c r="AK2056" i="3" s="1"/>
  <c r="AL2056" i="3" s="1"/>
  <c r="AL2057" i="3"/>
  <c r="G2054" i="3"/>
  <c r="H2054" i="3" s="1"/>
  <c r="R2054" i="3"/>
  <c r="AE2063" i="3"/>
  <c r="AD2060" i="3"/>
  <c r="AE2060" i="3" s="1"/>
  <c r="AF2060" i="3" s="1"/>
  <c r="R2057" i="3"/>
  <c r="G2057" i="3" s="1"/>
  <c r="H2057" i="3" s="1"/>
  <c r="Q2059" i="3"/>
  <c r="P2056" i="3"/>
  <c r="Q2056" i="3" s="1"/>
  <c r="AA2062" i="3"/>
  <c r="AB2065" i="3"/>
  <c r="K2067" i="3"/>
  <c r="J2064" i="3"/>
  <c r="AB2062" i="3" l="1"/>
  <c r="AC2062" i="3" s="1"/>
  <c r="I2063" i="3"/>
  <c r="L2061" i="3"/>
  <c r="E2061" i="3" s="1"/>
  <c r="F2061" i="3" s="1"/>
  <c r="N2065" i="3"/>
  <c r="M2062" i="3"/>
  <c r="N2062" i="3" s="1"/>
  <c r="O2062" i="3" s="1"/>
  <c r="A2062" i="3" s="1"/>
  <c r="B2062" i="3" s="1"/>
  <c r="AG2064" i="3"/>
  <c r="AH2067" i="3"/>
  <c r="X2061" i="3"/>
  <c r="W2058" i="3"/>
  <c r="X2058" i="3" s="1"/>
  <c r="Z2058" i="3" s="1"/>
  <c r="V2063" i="3"/>
  <c r="AF2063" i="3" s="1"/>
  <c r="Y2061" i="3"/>
  <c r="AI2061" i="3"/>
  <c r="AC2061" i="3"/>
  <c r="S2058" i="3"/>
  <c r="T2058" i="3" s="1"/>
  <c r="U2059" i="3"/>
  <c r="C2059" i="3" s="1"/>
  <c r="D2059" i="3" s="1"/>
  <c r="T2061" i="3"/>
  <c r="O2061" i="3"/>
  <c r="A2061" i="3" s="1"/>
  <c r="B2061" i="3" s="1"/>
  <c r="U2056" i="3"/>
  <c r="C2056" i="3"/>
  <c r="D2056" i="3" s="1"/>
  <c r="K2062" i="3"/>
  <c r="AH2062" i="3"/>
  <c r="AI2062" i="3" s="1"/>
  <c r="AD2062" i="3"/>
  <c r="AE2062" i="3" s="1"/>
  <c r="AF2062" i="3" s="1"/>
  <c r="AE2065" i="3"/>
  <c r="J2066" i="3"/>
  <c r="K2069" i="3"/>
  <c r="AL2059" i="3"/>
  <c r="AJ2058" i="3"/>
  <c r="AK2058" i="3" s="1"/>
  <c r="AL2058" i="3" s="1"/>
  <c r="AK2061" i="3"/>
  <c r="P2058" i="3"/>
  <c r="Q2058" i="3" s="1"/>
  <c r="Q2061" i="3"/>
  <c r="R2059" i="3"/>
  <c r="G2059" i="3" s="1"/>
  <c r="H2059" i="3" s="1"/>
  <c r="AA2064" i="3"/>
  <c r="AB2067" i="3"/>
  <c r="G2056" i="3"/>
  <c r="H2056" i="3" s="1"/>
  <c r="R2056" i="3"/>
  <c r="AB2064" i="3" l="1"/>
  <c r="AC2064" i="3" s="1"/>
  <c r="AH2064" i="3"/>
  <c r="AI2064" i="3" s="1"/>
  <c r="C2058" i="3"/>
  <c r="D2058" i="3" s="1"/>
  <c r="U2058" i="3"/>
  <c r="X2063" i="3"/>
  <c r="W2060" i="3"/>
  <c r="X2060" i="3" s="1"/>
  <c r="Z2060" i="3" s="1"/>
  <c r="I2065" i="3"/>
  <c r="L2063" i="3"/>
  <c r="E2063" i="3" s="1"/>
  <c r="F2063" i="3" s="1"/>
  <c r="L2062" i="3"/>
  <c r="E2062" i="3"/>
  <c r="F2062" i="3" s="1"/>
  <c r="U2061" i="3"/>
  <c r="C2061" i="3" s="1"/>
  <c r="D2061" i="3" s="1"/>
  <c r="S2060" i="3"/>
  <c r="T2060" i="3" s="1"/>
  <c r="T2063" i="3"/>
  <c r="M2064" i="3"/>
  <c r="N2064" i="3" s="1"/>
  <c r="O2064" i="3" s="1"/>
  <c r="A2064" i="3" s="1"/>
  <c r="B2064" i="3" s="1"/>
  <c r="N2067" i="3"/>
  <c r="K2064" i="3"/>
  <c r="V2065" i="3"/>
  <c r="Y2063" i="3"/>
  <c r="Z2063" i="3"/>
  <c r="AC2063" i="3"/>
  <c r="AI2063" i="3"/>
  <c r="AG2066" i="3"/>
  <c r="AH2069" i="3"/>
  <c r="Z2061" i="3"/>
  <c r="O2063" i="3"/>
  <c r="A2063" i="3" s="1"/>
  <c r="B2063" i="3" s="1"/>
  <c r="J2068" i="3"/>
  <c r="K2071" i="3"/>
  <c r="AD2064" i="3"/>
  <c r="AE2064" i="3" s="1"/>
  <c r="AF2064" i="3" s="1"/>
  <c r="AE2067" i="3"/>
  <c r="G2058" i="3"/>
  <c r="H2058" i="3" s="1"/>
  <c r="R2058" i="3"/>
  <c r="AK2063" i="3"/>
  <c r="AJ2060" i="3"/>
  <c r="AK2060" i="3" s="1"/>
  <c r="AL2060" i="3" s="1"/>
  <c r="AL2061" i="3"/>
  <c r="AA2066" i="3"/>
  <c r="AB2069" i="3"/>
  <c r="R2061" i="3"/>
  <c r="G2061" i="3" s="1"/>
  <c r="H2061" i="3" s="1"/>
  <c r="P2060" i="3"/>
  <c r="Q2060" i="3" s="1"/>
  <c r="Q2063" i="3"/>
  <c r="AB2066" i="3" l="1"/>
  <c r="AC2066" i="3" s="1"/>
  <c r="V2067" i="3"/>
  <c r="Y2065" i="3"/>
  <c r="AI2065" i="3"/>
  <c r="AC2065" i="3"/>
  <c r="I2067" i="3"/>
  <c r="O2067" i="3" s="1"/>
  <c r="A2067" i="3" s="1"/>
  <c r="B2067" i="3" s="1"/>
  <c r="L2065" i="3"/>
  <c r="E2065" i="3" s="1"/>
  <c r="F2065" i="3" s="1"/>
  <c r="M2066" i="3"/>
  <c r="N2066" i="3" s="1"/>
  <c r="O2066" i="3" s="1"/>
  <c r="A2066" i="3" s="1"/>
  <c r="B2066" i="3" s="1"/>
  <c r="N2069" i="3"/>
  <c r="AF2065" i="3"/>
  <c r="AH2066" i="3"/>
  <c r="AI2066" i="3" s="1"/>
  <c r="U2060" i="3"/>
  <c r="C2060" i="3"/>
  <c r="D2060" i="3" s="1"/>
  <c r="X2065" i="3"/>
  <c r="Z2065" i="3" s="1"/>
  <c r="W2062" i="3"/>
  <c r="X2062" i="3" s="1"/>
  <c r="Z2062" i="3" s="1"/>
  <c r="O2065" i="3"/>
  <c r="A2065" i="3" s="1"/>
  <c r="B2065" i="3" s="1"/>
  <c r="K2066" i="3"/>
  <c r="AG2068" i="3"/>
  <c r="AH2068" i="3" s="1"/>
  <c r="AI2068" i="3" s="1"/>
  <c r="AH2071" i="3"/>
  <c r="L2064" i="3"/>
  <c r="E2064" i="3"/>
  <c r="F2064" i="3" s="1"/>
  <c r="T2065" i="3"/>
  <c r="S2062" i="3"/>
  <c r="T2062" i="3" s="1"/>
  <c r="U2063" i="3"/>
  <c r="C2063" i="3" s="1"/>
  <c r="D2063" i="3" s="1"/>
  <c r="G2060" i="3"/>
  <c r="H2060" i="3" s="1"/>
  <c r="R2060" i="3"/>
  <c r="AD2066" i="3"/>
  <c r="AE2066" i="3" s="1"/>
  <c r="AF2066" i="3" s="1"/>
  <c r="AF2067" i="3"/>
  <c r="AE2069" i="3"/>
  <c r="P2062" i="3"/>
  <c r="Q2062" i="3" s="1"/>
  <c r="R2063" i="3"/>
  <c r="G2063" i="3" s="1"/>
  <c r="H2063" i="3" s="1"/>
  <c r="Q2065" i="3"/>
  <c r="AB2071" i="3"/>
  <c r="AA2068" i="3"/>
  <c r="AB2068" i="3" s="1"/>
  <c r="AC2068" i="3" s="1"/>
  <c r="AJ2062" i="3"/>
  <c r="AK2062" i="3" s="1"/>
  <c r="AL2062" i="3" s="1"/>
  <c r="AK2065" i="3"/>
  <c r="AL2063" i="3"/>
  <c r="J2070" i="3"/>
  <c r="K2073" i="3"/>
  <c r="U2065" i="3" l="1"/>
  <c r="C2065" i="3" s="1"/>
  <c r="D2065" i="3" s="1"/>
  <c r="T2067" i="3"/>
  <c r="S2064" i="3"/>
  <c r="T2064" i="3" s="1"/>
  <c r="Y2067" i="3"/>
  <c r="V2069" i="3"/>
  <c r="AI2067" i="3"/>
  <c r="AC2067" i="3"/>
  <c r="I2069" i="3"/>
  <c r="O2069" i="3" s="1"/>
  <c r="A2069" i="3" s="1"/>
  <c r="B2069" i="3" s="1"/>
  <c r="L2067" i="3"/>
  <c r="E2067" i="3" s="1"/>
  <c r="F2067" i="3" s="1"/>
  <c r="L2066" i="3"/>
  <c r="E2066" i="3"/>
  <c r="F2066" i="3" s="1"/>
  <c r="K2068" i="3"/>
  <c r="U2062" i="3"/>
  <c r="C2062" i="3"/>
  <c r="D2062" i="3" s="1"/>
  <c r="AH2073" i="3"/>
  <c r="AG2070" i="3"/>
  <c r="N2071" i="3"/>
  <c r="M2068" i="3"/>
  <c r="N2068" i="3" s="1"/>
  <c r="O2068" i="3" s="1"/>
  <c r="A2068" i="3" s="1"/>
  <c r="B2068" i="3" s="1"/>
  <c r="W2064" i="3"/>
  <c r="X2064" i="3" s="1"/>
  <c r="Z2064" i="3" s="1"/>
  <c r="X2067" i="3"/>
  <c r="Z2067" i="3" s="1"/>
  <c r="AA2070" i="3"/>
  <c r="AB2073" i="3"/>
  <c r="R2065" i="3"/>
  <c r="G2065" i="3" s="1"/>
  <c r="H2065" i="3" s="1"/>
  <c r="Q2067" i="3"/>
  <c r="P2064" i="3"/>
  <c r="Q2064" i="3" s="1"/>
  <c r="J2072" i="3"/>
  <c r="K2075" i="3"/>
  <c r="AK2067" i="3"/>
  <c r="AJ2064" i="3"/>
  <c r="AK2064" i="3" s="1"/>
  <c r="AL2064" i="3" s="1"/>
  <c r="AL2065" i="3"/>
  <c r="G2062" i="3"/>
  <c r="H2062" i="3" s="1"/>
  <c r="R2062" i="3"/>
  <c r="AE2071" i="3"/>
  <c r="AF2069" i="3"/>
  <c r="AD2068" i="3"/>
  <c r="AE2068" i="3" s="1"/>
  <c r="AF2068" i="3" s="1"/>
  <c r="K2070" i="3" l="1"/>
  <c r="AB2070" i="3"/>
  <c r="AC2070" i="3" s="1"/>
  <c r="AH2070" i="3"/>
  <c r="AI2070" i="3" s="1"/>
  <c r="AG2072" i="3"/>
  <c r="AH2075" i="3"/>
  <c r="E2068" i="3"/>
  <c r="F2068" i="3" s="1"/>
  <c r="L2068" i="3"/>
  <c r="I2071" i="3"/>
  <c r="O2071" i="3" s="1"/>
  <c r="A2071" i="3" s="1"/>
  <c r="B2071" i="3" s="1"/>
  <c r="L2069" i="3"/>
  <c r="E2069" i="3" s="1"/>
  <c r="F2069" i="3" s="1"/>
  <c r="V2071" i="3"/>
  <c r="Y2069" i="3"/>
  <c r="AI2069" i="3"/>
  <c r="AC2069" i="3"/>
  <c r="X2069" i="3"/>
  <c r="W2066" i="3"/>
  <c r="X2066" i="3" s="1"/>
  <c r="Z2066" i="3" s="1"/>
  <c r="M2070" i="3"/>
  <c r="N2070" i="3" s="1"/>
  <c r="O2070" i="3" s="1"/>
  <c r="A2070" i="3" s="1"/>
  <c r="B2070" i="3" s="1"/>
  <c r="N2073" i="3"/>
  <c r="C2064" i="3"/>
  <c r="D2064" i="3" s="1"/>
  <c r="U2064" i="3"/>
  <c r="T2069" i="3"/>
  <c r="U2067" i="3"/>
  <c r="C2067" i="3" s="1"/>
  <c r="D2067" i="3" s="1"/>
  <c r="S2066" i="3"/>
  <c r="T2066" i="3" s="1"/>
  <c r="AJ2066" i="3"/>
  <c r="AK2066" i="3" s="1"/>
  <c r="AL2066" i="3" s="1"/>
  <c r="AK2069" i="3"/>
  <c r="AL2067" i="3"/>
  <c r="R2067" i="3"/>
  <c r="G2067" i="3" s="1"/>
  <c r="H2067" i="3" s="1"/>
  <c r="P2066" i="3"/>
  <c r="Q2066" i="3" s="1"/>
  <c r="Q2069" i="3"/>
  <c r="R2064" i="3"/>
  <c r="G2064" i="3"/>
  <c r="H2064" i="3" s="1"/>
  <c r="AB2075" i="3"/>
  <c r="AA2072" i="3"/>
  <c r="AB2072" i="3" s="1"/>
  <c r="AC2072" i="3" s="1"/>
  <c r="AF2071" i="3"/>
  <c r="AD2070" i="3"/>
  <c r="AE2070" i="3" s="1"/>
  <c r="AF2070" i="3" s="1"/>
  <c r="AE2073" i="3"/>
  <c r="J2074" i="3"/>
  <c r="K2077" i="3"/>
  <c r="K2072" i="3" l="1"/>
  <c r="E2072" i="3" s="1"/>
  <c r="F2072" i="3" s="1"/>
  <c r="L2070" i="3"/>
  <c r="E2070" i="3"/>
  <c r="F2070" i="3" s="1"/>
  <c r="L2072" i="3"/>
  <c r="W2068" i="3"/>
  <c r="X2068" i="3" s="1"/>
  <c r="Z2068" i="3" s="1"/>
  <c r="X2071" i="3"/>
  <c r="C2066" i="3"/>
  <c r="D2066" i="3" s="1"/>
  <c r="U2066" i="3"/>
  <c r="I2073" i="3"/>
  <c r="O2073" i="3" s="1"/>
  <c r="A2073" i="3" s="1"/>
  <c r="B2073" i="3" s="1"/>
  <c r="L2071" i="3"/>
  <c r="E2071" i="3" s="1"/>
  <c r="F2071" i="3" s="1"/>
  <c r="AH2072" i="3"/>
  <c r="AI2072" i="3" s="1"/>
  <c r="AH2077" i="3"/>
  <c r="AG2074" i="3"/>
  <c r="Z2069" i="3"/>
  <c r="U2069" i="3"/>
  <c r="C2069" i="3" s="1"/>
  <c r="D2069" i="3" s="1"/>
  <c r="T2071" i="3"/>
  <c r="S2068" i="3"/>
  <c r="T2068" i="3" s="1"/>
  <c r="M2072" i="3"/>
  <c r="N2072" i="3" s="1"/>
  <c r="O2072" i="3" s="1"/>
  <c r="A2072" i="3" s="1"/>
  <c r="B2072" i="3" s="1"/>
  <c r="N2075" i="3"/>
  <c r="Y2071" i="3"/>
  <c r="V2073" i="3"/>
  <c r="AF2073" i="3" s="1"/>
  <c r="AI2071" i="3"/>
  <c r="AC2071" i="3"/>
  <c r="Z2071" i="3"/>
  <c r="AB2077" i="3"/>
  <c r="AA2074" i="3"/>
  <c r="AE2075" i="3"/>
  <c r="AD2072" i="3"/>
  <c r="AE2072" i="3" s="1"/>
  <c r="AF2072" i="3" s="1"/>
  <c r="G2066" i="3"/>
  <c r="H2066" i="3" s="1"/>
  <c r="R2066" i="3"/>
  <c r="K2079" i="3"/>
  <c r="J2076" i="3"/>
  <c r="R2069" i="3"/>
  <c r="G2069" i="3" s="1"/>
  <c r="H2069" i="3" s="1"/>
  <c r="Q2071" i="3"/>
  <c r="P2068" i="3"/>
  <c r="Q2068" i="3" s="1"/>
  <c r="AK2071" i="3"/>
  <c r="AL2069" i="3"/>
  <c r="AJ2068" i="3"/>
  <c r="AK2068" i="3" s="1"/>
  <c r="AL2068" i="3" s="1"/>
  <c r="S2070" i="3" l="1"/>
  <c r="T2070" i="3" s="1"/>
  <c r="T2073" i="3"/>
  <c r="U2071" i="3"/>
  <c r="C2071" i="3" s="1"/>
  <c r="D2071" i="3" s="1"/>
  <c r="I2075" i="3"/>
  <c r="K2076" i="3" s="1"/>
  <c r="L2073" i="3"/>
  <c r="E2073" i="3" s="1"/>
  <c r="F2073" i="3" s="1"/>
  <c r="C2068" i="3"/>
  <c r="D2068" i="3" s="1"/>
  <c r="U2068" i="3"/>
  <c r="X2073" i="3"/>
  <c r="Z2073" i="3" s="1"/>
  <c r="W2070" i="3"/>
  <c r="X2070" i="3" s="1"/>
  <c r="Z2070" i="3" s="1"/>
  <c r="AH2074" i="3"/>
  <c r="AI2074" i="3" s="1"/>
  <c r="V2075" i="3"/>
  <c r="AF2075" i="3" s="1"/>
  <c r="Y2073" i="3"/>
  <c r="AC2073" i="3"/>
  <c r="AI2073" i="3"/>
  <c r="K2074" i="3"/>
  <c r="M2074" i="3"/>
  <c r="N2074" i="3" s="1"/>
  <c r="O2074" i="3" s="1"/>
  <c r="A2074" i="3" s="1"/>
  <c r="B2074" i="3" s="1"/>
  <c r="N2077" i="3"/>
  <c r="AH2079" i="3"/>
  <c r="AG2076" i="3"/>
  <c r="AH2076" i="3" s="1"/>
  <c r="AI2076" i="3" s="1"/>
  <c r="AB2074" i="3"/>
  <c r="AC2074" i="3" s="1"/>
  <c r="J2078" i="3"/>
  <c r="K2081" i="3"/>
  <c r="AE2077" i="3"/>
  <c r="AD2074" i="3"/>
  <c r="AE2074" i="3" s="1"/>
  <c r="AF2074" i="3" s="1"/>
  <c r="P2070" i="3"/>
  <c r="Q2070" i="3" s="1"/>
  <c r="R2071" i="3"/>
  <c r="G2071" i="3" s="1"/>
  <c r="H2071" i="3" s="1"/>
  <c r="Q2073" i="3"/>
  <c r="G2068" i="3"/>
  <c r="H2068" i="3" s="1"/>
  <c r="R2068" i="3"/>
  <c r="AK2073" i="3"/>
  <c r="AL2071" i="3"/>
  <c r="AJ2070" i="3"/>
  <c r="AK2070" i="3" s="1"/>
  <c r="AL2070" i="3" s="1"/>
  <c r="AB2079" i="3"/>
  <c r="AA2076" i="3"/>
  <c r="AB2076" i="3" l="1"/>
  <c r="AC2076" i="3" s="1"/>
  <c r="L2076" i="3"/>
  <c r="E2076" i="3"/>
  <c r="F2076" i="3" s="1"/>
  <c r="O2075" i="3"/>
  <c r="A2075" i="3" s="1"/>
  <c r="B2075" i="3" s="1"/>
  <c r="AH2081" i="3"/>
  <c r="AG2078" i="3"/>
  <c r="L2074" i="3"/>
  <c r="E2074" i="3"/>
  <c r="F2074" i="3" s="1"/>
  <c r="C2070" i="3"/>
  <c r="D2070" i="3" s="1"/>
  <c r="U2070" i="3"/>
  <c r="S2072" i="3"/>
  <c r="T2072" i="3" s="1"/>
  <c r="T2075" i="3"/>
  <c r="U2073" i="3"/>
  <c r="C2073" i="3" s="1"/>
  <c r="D2073" i="3" s="1"/>
  <c r="M2076" i="3"/>
  <c r="N2076" i="3" s="1"/>
  <c r="O2076" i="3" s="1"/>
  <c r="A2076" i="3" s="1"/>
  <c r="B2076" i="3" s="1"/>
  <c r="N2079" i="3"/>
  <c r="V2077" i="3"/>
  <c r="AF2077" i="3" s="1"/>
  <c r="Y2075" i="3"/>
  <c r="AC2075" i="3"/>
  <c r="AI2075" i="3"/>
  <c r="W2072" i="3"/>
  <c r="X2072" i="3" s="1"/>
  <c r="Z2072" i="3" s="1"/>
  <c r="X2075" i="3"/>
  <c r="Z2075" i="3" s="1"/>
  <c r="I2077" i="3"/>
  <c r="L2075" i="3"/>
  <c r="E2075" i="3" s="1"/>
  <c r="F2075" i="3" s="1"/>
  <c r="J2080" i="3"/>
  <c r="K2083" i="3"/>
  <c r="AA2078" i="3"/>
  <c r="AB2081" i="3"/>
  <c r="Q2075" i="3"/>
  <c r="P2072" i="3"/>
  <c r="Q2072" i="3" s="1"/>
  <c r="R2073" i="3"/>
  <c r="G2073" i="3" s="1"/>
  <c r="H2073" i="3" s="1"/>
  <c r="AK2075" i="3"/>
  <c r="AL2073" i="3"/>
  <c r="AJ2072" i="3"/>
  <c r="AK2072" i="3" s="1"/>
  <c r="AL2072" i="3" s="1"/>
  <c r="G2070" i="3"/>
  <c r="H2070" i="3" s="1"/>
  <c r="R2070" i="3"/>
  <c r="AD2076" i="3"/>
  <c r="AE2076" i="3" s="1"/>
  <c r="AF2076" i="3" s="1"/>
  <c r="AE2079" i="3"/>
  <c r="AB2078" i="3" l="1"/>
  <c r="AC2078" i="3" s="1"/>
  <c r="AH2078" i="3"/>
  <c r="AI2078" i="3" s="1"/>
  <c r="I2079" i="3"/>
  <c r="L2077" i="3"/>
  <c r="E2077" i="3" s="1"/>
  <c r="F2077" i="3" s="1"/>
  <c r="S2074" i="3"/>
  <c r="T2074" i="3" s="1"/>
  <c r="U2075" i="3"/>
  <c r="C2075" i="3" s="1"/>
  <c r="D2075" i="3" s="1"/>
  <c r="T2077" i="3"/>
  <c r="AH2083" i="3"/>
  <c r="AG2080" i="3"/>
  <c r="V2079" i="3"/>
  <c r="Y2077" i="3"/>
  <c r="AC2077" i="3"/>
  <c r="AI2077" i="3"/>
  <c r="O2077" i="3"/>
  <c r="A2077" i="3" s="1"/>
  <c r="B2077" i="3" s="1"/>
  <c r="K2078" i="3"/>
  <c r="W2074" i="3"/>
  <c r="X2074" i="3" s="1"/>
  <c r="Z2074" i="3" s="1"/>
  <c r="X2077" i="3"/>
  <c r="M2078" i="3"/>
  <c r="N2078" i="3" s="1"/>
  <c r="O2078" i="3" s="1"/>
  <c r="A2078" i="3" s="1"/>
  <c r="B2078" i="3" s="1"/>
  <c r="N2081" i="3"/>
  <c r="C2072" i="3"/>
  <c r="D2072" i="3" s="1"/>
  <c r="U2072" i="3"/>
  <c r="R2075" i="3"/>
  <c r="G2075" i="3" s="1"/>
  <c r="H2075" i="3" s="1"/>
  <c r="P2074" i="3"/>
  <c r="Q2074" i="3" s="1"/>
  <c r="Q2077" i="3"/>
  <c r="J2082" i="3"/>
  <c r="K2085" i="3"/>
  <c r="G2072" i="3"/>
  <c r="H2072" i="3" s="1"/>
  <c r="R2072" i="3"/>
  <c r="AK2077" i="3"/>
  <c r="AJ2074" i="3"/>
  <c r="AK2074" i="3" s="1"/>
  <c r="AL2074" i="3" s="1"/>
  <c r="AL2075" i="3"/>
  <c r="AF2079" i="3"/>
  <c r="AD2078" i="3"/>
  <c r="AE2078" i="3" s="1"/>
  <c r="AF2078" i="3" s="1"/>
  <c r="AE2081" i="3"/>
  <c r="AB2083" i="3"/>
  <c r="AA2080" i="3"/>
  <c r="AB2080" i="3" s="1"/>
  <c r="AC2080" i="3" s="1"/>
  <c r="X2079" i="3" l="1"/>
  <c r="W2076" i="3"/>
  <c r="X2076" i="3" s="1"/>
  <c r="Z2076" i="3" s="1"/>
  <c r="Y2079" i="3"/>
  <c r="V2081" i="3"/>
  <c r="AC2079" i="3"/>
  <c r="AI2079" i="3"/>
  <c r="S2076" i="3"/>
  <c r="T2076" i="3" s="1"/>
  <c r="T2079" i="3"/>
  <c r="U2077" i="3"/>
  <c r="C2077" i="3" s="1"/>
  <c r="D2077" i="3" s="1"/>
  <c r="I2081" i="3"/>
  <c r="O2081" i="3" s="1"/>
  <c r="A2081" i="3" s="1"/>
  <c r="B2081" i="3" s="1"/>
  <c r="L2079" i="3"/>
  <c r="E2079" i="3" s="1"/>
  <c r="F2079" i="3" s="1"/>
  <c r="AH2085" i="3"/>
  <c r="AG2082" i="3"/>
  <c r="K2082" i="3"/>
  <c r="E2082" i="3" s="1"/>
  <c r="F2082" i="3" s="1"/>
  <c r="M2080" i="3"/>
  <c r="N2080" i="3" s="1"/>
  <c r="O2080" i="3" s="1"/>
  <c r="A2080" i="3" s="1"/>
  <c r="B2080" i="3" s="1"/>
  <c r="N2083" i="3"/>
  <c r="L2078" i="3"/>
  <c r="E2078" i="3"/>
  <c r="F2078" i="3" s="1"/>
  <c r="U2074" i="3"/>
  <c r="C2074" i="3"/>
  <c r="D2074" i="3" s="1"/>
  <c r="K2080" i="3"/>
  <c r="O2079" i="3"/>
  <c r="A2079" i="3" s="1"/>
  <c r="B2079" i="3" s="1"/>
  <c r="Z2077" i="3"/>
  <c r="AH2080" i="3"/>
  <c r="AI2080" i="3" s="1"/>
  <c r="AA2082" i="3"/>
  <c r="AB2085" i="3"/>
  <c r="P2076" i="3"/>
  <c r="Q2076" i="3" s="1"/>
  <c r="Q2079" i="3"/>
  <c r="R2077" i="3"/>
  <c r="G2077" i="3" s="1"/>
  <c r="H2077" i="3" s="1"/>
  <c r="AE2083" i="3"/>
  <c r="AD2080" i="3"/>
  <c r="AE2080" i="3" s="1"/>
  <c r="AF2080" i="3" s="1"/>
  <c r="AF2081" i="3"/>
  <c r="J2084" i="3"/>
  <c r="K2087" i="3"/>
  <c r="AJ2076" i="3"/>
  <c r="AK2076" i="3" s="1"/>
  <c r="AL2076" i="3" s="1"/>
  <c r="AL2077" i="3"/>
  <c r="AK2079" i="3"/>
  <c r="G2074" i="3"/>
  <c r="H2074" i="3" s="1"/>
  <c r="R2074" i="3"/>
  <c r="AB2082" i="3" l="1"/>
  <c r="AC2082" i="3" s="1"/>
  <c r="AH2082" i="3"/>
  <c r="AI2082" i="3" s="1"/>
  <c r="L2082" i="3"/>
  <c r="AG2084" i="3"/>
  <c r="AH2087" i="3"/>
  <c r="U2079" i="3"/>
  <c r="C2079" i="3" s="1"/>
  <c r="D2079" i="3" s="1"/>
  <c r="T2081" i="3"/>
  <c r="S2078" i="3"/>
  <c r="T2078" i="3" s="1"/>
  <c r="X2081" i="3"/>
  <c r="Z2081" i="3" s="1"/>
  <c r="W2078" i="3"/>
  <c r="X2078" i="3" s="1"/>
  <c r="Z2078" i="3" s="1"/>
  <c r="M2082" i="3"/>
  <c r="N2082" i="3" s="1"/>
  <c r="O2082" i="3" s="1"/>
  <c r="A2082" i="3" s="1"/>
  <c r="B2082" i="3" s="1"/>
  <c r="N2085" i="3"/>
  <c r="I2083" i="3"/>
  <c r="L2081" i="3"/>
  <c r="E2081" i="3" s="1"/>
  <c r="F2081" i="3" s="1"/>
  <c r="Z2079" i="3"/>
  <c r="E2080" i="3"/>
  <c r="F2080" i="3" s="1"/>
  <c r="L2080" i="3"/>
  <c r="C2076" i="3"/>
  <c r="D2076" i="3" s="1"/>
  <c r="U2076" i="3"/>
  <c r="V2083" i="3"/>
  <c r="AF2083" i="3" s="1"/>
  <c r="Y2081" i="3"/>
  <c r="AC2081" i="3"/>
  <c r="AI2081" i="3"/>
  <c r="AB2087" i="3"/>
  <c r="AA2084" i="3"/>
  <c r="R2076" i="3"/>
  <c r="G2076" i="3"/>
  <c r="H2076" i="3" s="1"/>
  <c r="AE2085" i="3"/>
  <c r="AD2082" i="3"/>
  <c r="AE2082" i="3" s="1"/>
  <c r="AF2082" i="3" s="1"/>
  <c r="AK2081" i="3"/>
  <c r="AL2079" i="3"/>
  <c r="AJ2078" i="3"/>
  <c r="AK2078" i="3" s="1"/>
  <c r="AL2078" i="3" s="1"/>
  <c r="J2086" i="3"/>
  <c r="K2089" i="3"/>
  <c r="Q2081" i="3"/>
  <c r="P2078" i="3"/>
  <c r="Q2078" i="3" s="1"/>
  <c r="R2079" i="3"/>
  <c r="G2079" i="3" s="1"/>
  <c r="H2079" i="3" s="1"/>
  <c r="AB2084" i="3" l="1"/>
  <c r="AC2084" i="3" s="1"/>
  <c r="N2087" i="3"/>
  <c r="M2084" i="3"/>
  <c r="N2084" i="3" s="1"/>
  <c r="O2084" i="3" s="1"/>
  <c r="A2084" i="3" s="1"/>
  <c r="B2084" i="3" s="1"/>
  <c r="C2078" i="3"/>
  <c r="D2078" i="3" s="1"/>
  <c r="U2078" i="3"/>
  <c r="AH2084" i="3"/>
  <c r="AI2084" i="3" s="1"/>
  <c r="I2085" i="3"/>
  <c r="O2085" i="3" s="1"/>
  <c r="A2085" i="3" s="1"/>
  <c r="B2085" i="3" s="1"/>
  <c r="L2083" i="3"/>
  <c r="E2083" i="3" s="1"/>
  <c r="F2083" i="3" s="1"/>
  <c r="U2081" i="3"/>
  <c r="C2081" i="3" s="1"/>
  <c r="D2081" i="3" s="1"/>
  <c r="T2083" i="3"/>
  <c r="S2080" i="3"/>
  <c r="T2080" i="3" s="1"/>
  <c r="X2083" i="3"/>
  <c r="W2080" i="3"/>
  <c r="X2080" i="3" s="1"/>
  <c r="Z2080" i="3" s="1"/>
  <c r="AH2089" i="3"/>
  <c r="AG2086" i="3"/>
  <c r="O2083" i="3"/>
  <c r="A2083" i="3" s="1"/>
  <c r="B2083" i="3" s="1"/>
  <c r="V2085" i="3"/>
  <c r="AF2085" i="3" s="1"/>
  <c r="Y2083" i="3"/>
  <c r="AI2083" i="3"/>
  <c r="AC2083" i="3"/>
  <c r="K2084" i="3"/>
  <c r="G2078" i="3"/>
  <c r="H2078" i="3" s="1"/>
  <c r="R2078" i="3"/>
  <c r="AA2086" i="3"/>
  <c r="AB2089" i="3"/>
  <c r="K2091" i="3"/>
  <c r="J2088" i="3"/>
  <c r="R2081" i="3"/>
  <c r="G2081" i="3" s="1"/>
  <c r="H2081" i="3" s="1"/>
  <c r="Q2083" i="3"/>
  <c r="P2080" i="3"/>
  <c r="Q2080" i="3" s="1"/>
  <c r="AK2083" i="3"/>
  <c r="AL2081" i="3"/>
  <c r="AJ2080" i="3"/>
  <c r="AK2080" i="3" s="1"/>
  <c r="AL2080" i="3" s="1"/>
  <c r="AD2084" i="3"/>
  <c r="AE2084" i="3" s="1"/>
  <c r="AF2084" i="3" s="1"/>
  <c r="AE2087" i="3"/>
  <c r="AH2086" i="3" l="1"/>
  <c r="AI2086" i="3" s="1"/>
  <c r="AB2086" i="3"/>
  <c r="AC2086" i="3" s="1"/>
  <c r="W2082" i="3"/>
  <c r="X2082" i="3" s="1"/>
  <c r="Z2082" i="3" s="1"/>
  <c r="X2085" i="3"/>
  <c r="Z2085" i="3" s="1"/>
  <c r="Z2083" i="3"/>
  <c r="K2086" i="3"/>
  <c r="N2089" i="3"/>
  <c r="M2086" i="3"/>
  <c r="N2086" i="3" s="1"/>
  <c r="O2086" i="3" s="1"/>
  <c r="A2086" i="3" s="1"/>
  <c r="B2086" i="3" s="1"/>
  <c r="Y2085" i="3"/>
  <c r="V2087" i="3"/>
  <c r="AI2085" i="3"/>
  <c r="AC2085" i="3"/>
  <c r="AH2091" i="3"/>
  <c r="AG2088" i="3"/>
  <c r="AH2088" i="3" s="1"/>
  <c r="AI2088" i="3" s="1"/>
  <c r="S2082" i="3"/>
  <c r="T2082" i="3" s="1"/>
  <c r="T2085" i="3"/>
  <c r="U2083" i="3"/>
  <c r="C2083" i="3" s="1"/>
  <c r="D2083" i="3" s="1"/>
  <c r="E2084" i="3"/>
  <c r="F2084" i="3" s="1"/>
  <c r="L2084" i="3"/>
  <c r="U2080" i="3"/>
  <c r="C2080" i="3"/>
  <c r="D2080" i="3" s="1"/>
  <c r="I2087" i="3"/>
  <c r="K2088" i="3" s="1"/>
  <c r="L2085" i="3"/>
  <c r="E2085" i="3" s="1"/>
  <c r="F2085" i="3" s="1"/>
  <c r="AD2086" i="3"/>
  <c r="AE2086" i="3" s="1"/>
  <c r="AF2086" i="3" s="1"/>
  <c r="AE2089" i="3"/>
  <c r="AF2087" i="3"/>
  <c r="AJ2082" i="3"/>
  <c r="AK2082" i="3" s="1"/>
  <c r="AL2082" i="3" s="1"/>
  <c r="AK2085" i="3"/>
  <c r="AL2083" i="3"/>
  <c r="G2080" i="3"/>
  <c r="H2080" i="3" s="1"/>
  <c r="R2080" i="3"/>
  <c r="AB2091" i="3"/>
  <c r="AA2088" i="3"/>
  <c r="AB2088" i="3" s="1"/>
  <c r="AC2088" i="3" s="1"/>
  <c r="P2082" i="3"/>
  <c r="Q2082" i="3" s="1"/>
  <c r="Q2085" i="3"/>
  <c r="R2083" i="3"/>
  <c r="G2083" i="3" s="1"/>
  <c r="H2083" i="3" s="1"/>
  <c r="J2090" i="3"/>
  <c r="K2093" i="3"/>
  <c r="E2088" i="3" l="1"/>
  <c r="F2088" i="3" s="1"/>
  <c r="L2088" i="3"/>
  <c r="U2082" i="3"/>
  <c r="C2082" i="3"/>
  <c r="D2082" i="3" s="1"/>
  <c r="E2086" i="3"/>
  <c r="F2086" i="3" s="1"/>
  <c r="L2086" i="3"/>
  <c r="U2085" i="3"/>
  <c r="C2085" i="3" s="1"/>
  <c r="D2085" i="3" s="1"/>
  <c r="S2084" i="3"/>
  <c r="T2084" i="3" s="1"/>
  <c r="T2087" i="3"/>
  <c r="V2089" i="3"/>
  <c r="Y2087" i="3"/>
  <c r="AC2087" i="3"/>
  <c r="AI2087" i="3"/>
  <c r="M2088" i="3"/>
  <c r="N2088" i="3" s="1"/>
  <c r="O2088" i="3" s="1"/>
  <c r="A2088" i="3" s="1"/>
  <c r="B2088" i="3" s="1"/>
  <c r="N2091" i="3"/>
  <c r="W2084" i="3"/>
  <c r="X2084" i="3" s="1"/>
  <c r="Z2084" i="3" s="1"/>
  <c r="X2087" i="3"/>
  <c r="AG2090" i="3"/>
  <c r="AH2090" i="3" s="1"/>
  <c r="AI2090" i="3" s="1"/>
  <c r="AH2093" i="3"/>
  <c r="O2087" i="3"/>
  <c r="A2087" i="3" s="1"/>
  <c r="B2087" i="3" s="1"/>
  <c r="I2089" i="3"/>
  <c r="L2087" i="3"/>
  <c r="E2087" i="3" s="1"/>
  <c r="F2087" i="3" s="1"/>
  <c r="AB2093" i="3"/>
  <c r="AA2090" i="3"/>
  <c r="AB2090" i="3" s="1"/>
  <c r="AC2090" i="3" s="1"/>
  <c r="AK2087" i="3"/>
  <c r="AL2085" i="3"/>
  <c r="AJ2084" i="3"/>
  <c r="AK2084" i="3" s="1"/>
  <c r="AL2084" i="3" s="1"/>
  <c r="G2082" i="3"/>
  <c r="H2082" i="3" s="1"/>
  <c r="R2082" i="3"/>
  <c r="AE2091" i="3"/>
  <c r="AF2089" i="3"/>
  <c r="AD2088" i="3"/>
  <c r="AE2088" i="3" s="1"/>
  <c r="AF2088" i="3" s="1"/>
  <c r="J2092" i="3"/>
  <c r="K2095" i="3"/>
  <c r="Q2087" i="3"/>
  <c r="P2084" i="3"/>
  <c r="Q2084" i="3" s="1"/>
  <c r="R2085" i="3"/>
  <c r="G2085" i="3" s="1"/>
  <c r="H2085" i="3" s="1"/>
  <c r="I2091" i="3" l="1"/>
  <c r="L2089" i="3"/>
  <c r="E2089" i="3" s="1"/>
  <c r="F2089" i="3" s="1"/>
  <c r="AG2092" i="3"/>
  <c r="AH2095" i="3"/>
  <c r="M2090" i="3"/>
  <c r="N2090" i="3" s="1"/>
  <c r="O2090" i="3" s="1"/>
  <c r="A2090" i="3" s="1"/>
  <c r="B2090" i="3" s="1"/>
  <c r="N2093" i="3"/>
  <c r="S2086" i="3"/>
  <c r="T2086" i="3" s="1"/>
  <c r="T2089" i="3"/>
  <c r="U2087" i="3"/>
  <c r="C2087" i="3" s="1"/>
  <c r="D2087" i="3" s="1"/>
  <c r="Y2089" i="3"/>
  <c r="V2091" i="3"/>
  <c r="AF2091" i="3" s="1"/>
  <c r="AC2089" i="3"/>
  <c r="AI2089" i="3"/>
  <c r="W2086" i="3"/>
  <c r="X2086" i="3" s="1"/>
  <c r="Z2086" i="3" s="1"/>
  <c r="X2089" i="3"/>
  <c r="Z2089" i="3" s="1"/>
  <c r="K2090" i="3"/>
  <c r="O2089" i="3"/>
  <c r="A2089" i="3" s="1"/>
  <c r="B2089" i="3" s="1"/>
  <c r="C2084" i="3"/>
  <c r="D2084" i="3" s="1"/>
  <c r="U2084" i="3"/>
  <c r="Z2087" i="3"/>
  <c r="AB2095" i="3"/>
  <c r="AA2092" i="3"/>
  <c r="AJ2086" i="3"/>
  <c r="AK2086" i="3" s="1"/>
  <c r="AL2086" i="3" s="1"/>
  <c r="AK2089" i="3"/>
  <c r="AL2087" i="3"/>
  <c r="R2087" i="3"/>
  <c r="G2087" i="3" s="1"/>
  <c r="H2087" i="3" s="1"/>
  <c r="P2086" i="3"/>
  <c r="Q2086" i="3" s="1"/>
  <c r="Q2089" i="3"/>
  <c r="R2084" i="3"/>
  <c r="G2084" i="3"/>
  <c r="H2084" i="3" s="1"/>
  <c r="J2094" i="3"/>
  <c r="K2097" i="3"/>
  <c r="AE2093" i="3"/>
  <c r="AD2090" i="3"/>
  <c r="AE2090" i="3" s="1"/>
  <c r="AF2090" i="3" s="1"/>
  <c r="V2093" i="3" l="1"/>
  <c r="Y2091" i="3"/>
  <c r="AC2091" i="3"/>
  <c r="AI2091" i="3"/>
  <c r="C2086" i="3"/>
  <c r="D2086" i="3" s="1"/>
  <c r="U2086" i="3"/>
  <c r="AH2097" i="3"/>
  <c r="AG2094" i="3"/>
  <c r="AH2094" i="3" s="1"/>
  <c r="AI2094" i="3" s="1"/>
  <c r="I2093" i="3"/>
  <c r="L2091" i="3"/>
  <c r="E2091" i="3" s="1"/>
  <c r="F2091" i="3" s="1"/>
  <c r="X2091" i="3"/>
  <c r="W2088" i="3"/>
  <c r="X2088" i="3" s="1"/>
  <c r="Z2088" i="3" s="1"/>
  <c r="U2089" i="3"/>
  <c r="C2089" i="3" s="1"/>
  <c r="D2089" i="3" s="1"/>
  <c r="S2088" i="3"/>
  <c r="T2088" i="3" s="1"/>
  <c r="T2091" i="3"/>
  <c r="K2092" i="3"/>
  <c r="O2091" i="3"/>
  <c r="A2091" i="3" s="1"/>
  <c r="B2091" i="3" s="1"/>
  <c r="AH2092" i="3"/>
  <c r="AI2092" i="3" s="1"/>
  <c r="L2090" i="3"/>
  <c r="E2090" i="3"/>
  <c r="F2090" i="3" s="1"/>
  <c r="O2093" i="3"/>
  <c r="A2093" i="3" s="1"/>
  <c r="B2093" i="3" s="1"/>
  <c r="M2092" i="3"/>
  <c r="N2092" i="3" s="1"/>
  <c r="O2092" i="3" s="1"/>
  <c r="A2092" i="3" s="1"/>
  <c r="B2092" i="3" s="1"/>
  <c r="N2095" i="3"/>
  <c r="K2094" i="3"/>
  <c r="E2094" i="3" s="1"/>
  <c r="F2094" i="3" s="1"/>
  <c r="AB2092" i="3"/>
  <c r="AC2092" i="3" s="1"/>
  <c r="J2096" i="3"/>
  <c r="K2099" i="3"/>
  <c r="R2089" i="3"/>
  <c r="G2089" i="3" s="1"/>
  <c r="H2089" i="3" s="1"/>
  <c r="P2088" i="3"/>
  <c r="Q2088" i="3" s="1"/>
  <c r="Q2091" i="3"/>
  <c r="AK2091" i="3"/>
  <c r="AL2089" i="3"/>
  <c r="AJ2088" i="3"/>
  <c r="AK2088" i="3" s="1"/>
  <c r="AL2088" i="3" s="1"/>
  <c r="AA2094" i="3"/>
  <c r="AB2094" i="3" s="1"/>
  <c r="AC2094" i="3" s="1"/>
  <c r="AB2097" i="3"/>
  <c r="AF2093" i="3"/>
  <c r="AD2092" i="3"/>
  <c r="AE2092" i="3" s="1"/>
  <c r="AF2092" i="3" s="1"/>
  <c r="AE2095" i="3"/>
  <c r="R2086" i="3"/>
  <c r="G2086" i="3"/>
  <c r="H2086" i="3" s="1"/>
  <c r="L2094" i="3" l="1"/>
  <c r="L2092" i="3"/>
  <c r="E2092" i="3"/>
  <c r="F2092" i="3" s="1"/>
  <c r="M2094" i="3"/>
  <c r="N2094" i="3" s="1"/>
  <c r="O2094" i="3" s="1"/>
  <c r="A2094" i="3" s="1"/>
  <c r="B2094" i="3" s="1"/>
  <c r="N2097" i="3"/>
  <c r="S2090" i="3"/>
  <c r="T2090" i="3" s="1"/>
  <c r="T2093" i="3"/>
  <c r="U2091" i="3"/>
  <c r="C2091" i="3" s="1"/>
  <c r="D2091" i="3" s="1"/>
  <c r="X2093" i="3"/>
  <c r="W2090" i="3"/>
  <c r="X2090" i="3" s="1"/>
  <c r="Z2090" i="3" s="1"/>
  <c r="AH2099" i="3"/>
  <c r="AG2096" i="3"/>
  <c r="Y2093" i="3"/>
  <c r="V2095" i="3"/>
  <c r="AF2095" i="3" s="1"/>
  <c r="AI2093" i="3"/>
  <c r="AC2093" i="3"/>
  <c r="I2095" i="3"/>
  <c r="O2095" i="3" s="1"/>
  <c r="A2095" i="3" s="1"/>
  <c r="B2095" i="3" s="1"/>
  <c r="L2093" i="3"/>
  <c r="E2093" i="3" s="1"/>
  <c r="F2093" i="3" s="1"/>
  <c r="C2088" i="3"/>
  <c r="D2088" i="3" s="1"/>
  <c r="U2088" i="3"/>
  <c r="K2096" i="3"/>
  <c r="E2096" i="3" s="1"/>
  <c r="F2096" i="3" s="1"/>
  <c r="Z2091" i="3"/>
  <c r="R2088" i="3"/>
  <c r="G2088" i="3"/>
  <c r="H2088" i="3" s="1"/>
  <c r="AB2099" i="3"/>
  <c r="AA2096" i="3"/>
  <c r="AK2093" i="3"/>
  <c r="AJ2090" i="3"/>
  <c r="AK2090" i="3" s="1"/>
  <c r="AL2090" i="3" s="1"/>
  <c r="AL2091" i="3"/>
  <c r="R2091" i="3"/>
  <c r="G2091" i="3" s="1"/>
  <c r="H2091" i="3" s="1"/>
  <c r="Q2093" i="3"/>
  <c r="P2090" i="3"/>
  <c r="Q2090" i="3" s="1"/>
  <c r="J2098" i="3"/>
  <c r="K2101" i="3"/>
  <c r="AE2097" i="3"/>
  <c r="AD2094" i="3"/>
  <c r="AE2094" i="3" s="1"/>
  <c r="AF2094" i="3" s="1"/>
  <c r="AB2096" i="3" l="1"/>
  <c r="AC2096" i="3" s="1"/>
  <c r="L2096" i="3"/>
  <c r="W2092" i="3"/>
  <c r="X2092" i="3" s="1"/>
  <c r="Z2092" i="3" s="1"/>
  <c r="X2095" i="3"/>
  <c r="U2090" i="3"/>
  <c r="C2090" i="3"/>
  <c r="D2090" i="3" s="1"/>
  <c r="Z2093" i="3"/>
  <c r="I2097" i="3"/>
  <c r="K2098" i="3" s="1"/>
  <c r="E2098" i="3" s="1"/>
  <c r="F2098" i="3" s="1"/>
  <c r="L2095" i="3"/>
  <c r="E2095" i="3" s="1"/>
  <c r="F2095" i="3" s="1"/>
  <c r="V2097" i="3"/>
  <c r="Y2095" i="3"/>
  <c r="AI2095" i="3"/>
  <c r="AC2095" i="3"/>
  <c r="AH2101" i="3"/>
  <c r="AG2098" i="3"/>
  <c r="U2093" i="3"/>
  <c r="C2093" i="3" s="1"/>
  <c r="D2093" i="3" s="1"/>
  <c r="S2092" i="3"/>
  <c r="T2092" i="3" s="1"/>
  <c r="T2095" i="3"/>
  <c r="N2099" i="3"/>
  <c r="M2096" i="3"/>
  <c r="N2096" i="3" s="1"/>
  <c r="O2096" i="3" s="1"/>
  <c r="A2096" i="3" s="1"/>
  <c r="B2096" i="3" s="1"/>
  <c r="AH2096" i="3"/>
  <c r="AI2096" i="3" s="1"/>
  <c r="AE2099" i="3"/>
  <c r="AD2096" i="3"/>
  <c r="AE2096" i="3" s="1"/>
  <c r="AF2096" i="3" s="1"/>
  <c r="G2090" i="3"/>
  <c r="H2090" i="3" s="1"/>
  <c r="R2090" i="3"/>
  <c r="AK2095" i="3"/>
  <c r="AJ2092" i="3"/>
  <c r="AK2092" i="3" s="1"/>
  <c r="AL2092" i="3" s="1"/>
  <c r="AL2093" i="3"/>
  <c r="AB2101" i="3"/>
  <c r="AA2098" i="3"/>
  <c r="K2103" i="3"/>
  <c r="J2100" i="3"/>
  <c r="R2093" i="3"/>
  <c r="G2093" i="3" s="1"/>
  <c r="H2093" i="3" s="1"/>
  <c r="Q2095" i="3"/>
  <c r="P2092" i="3"/>
  <c r="Q2092" i="3" s="1"/>
  <c r="O2097" i="3" l="1"/>
  <c r="A2097" i="3" s="1"/>
  <c r="B2097" i="3" s="1"/>
  <c r="AB2098" i="3"/>
  <c r="AC2098" i="3" s="1"/>
  <c r="C2092" i="3"/>
  <c r="D2092" i="3" s="1"/>
  <c r="U2092" i="3"/>
  <c r="AH2103" i="3"/>
  <c r="AG2100" i="3"/>
  <c r="W2094" i="3"/>
  <c r="X2094" i="3" s="1"/>
  <c r="Z2094" i="3" s="1"/>
  <c r="X2097" i="3"/>
  <c r="Z2097" i="3" s="1"/>
  <c r="S2094" i="3"/>
  <c r="T2094" i="3" s="1"/>
  <c r="T2097" i="3"/>
  <c r="U2095" i="3"/>
  <c r="C2095" i="3" s="1"/>
  <c r="D2095" i="3" s="1"/>
  <c r="I2099" i="3"/>
  <c r="K2100" i="3" s="1"/>
  <c r="E2100" i="3" s="1"/>
  <c r="F2100" i="3" s="1"/>
  <c r="L2097" i="3"/>
  <c r="E2097" i="3" s="1"/>
  <c r="F2097" i="3" s="1"/>
  <c r="L2098" i="3"/>
  <c r="Y2097" i="3"/>
  <c r="V2099" i="3"/>
  <c r="AF2099" i="3" s="1"/>
  <c r="AI2097" i="3"/>
  <c r="AC2097" i="3"/>
  <c r="N2101" i="3"/>
  <c r="M2098" i="3"/>
  <c r="N2098" i="3" s="1"/>
  <c r="O2098" i="3" s="1"/>
  <c r="A2098" i="3" s="1"/>
  <c r="B2098" i="3" s="1"/>
  <c r="AF2097" i="3"/>
  <c r="AH2098" i="3"/>
  <c r="AI2098" i="3" s="1"/>
  <c r="Z2095" i="3"/>
  <c r="G2092" i="3"/>
  <c r="H2092" i="3" s="1"/>
  <c r="R2092" i="3"/>
  <c r="K2105" i="3"/>
  <c r="J2102" i="3"/>
  <c r="AA2100" i="3"/>
  <c r="AB2103" i="3"/>
  <c r="AK2097" i="3"/>
  <c r="AL2095" i="3"/>
  <c r="AJ2094" i="3"/>
  <c r="AK2094" i="3" s="1"/>
  <c r="AL2094" i="3" s="1"/>
  <c r="P2094" i="3"/>
  <c r="Q2094" i="3" s="1"/>
  <c r="R2095" i="3"/>
  <c r="G2095" i="3" s="1"/>
  <c r="H2095" i="3" s="1"/>
  <c r="Q2097" i="3"/>
  <c r="AD2098" i="3"/>
  <c r="AE2098" i="3" s="1"/>
  <c r="AF2098" i="3" s="1"/>
  <c r="AE2101" i="3"/>
  <c r="AB2100" i="3" l="1"/>
  <c r="AC2100" i="3" s="1"/>
  <c r="O2099" i="3"/>
  <c r="A2099" i="3" s="1"/>
  <c r="B2099" i="3" s="1"/>
  <c r="AH2100" i="3"/>
  <c r="AI2100" i="3" s="1"/>
  <c r="L2100" i="3"/>
  <c r="S2096" i="3"/>
  <c r="T2096" i="3" s="1"/>
  <c r="U2097" i="3"/>
  <c r="C2097" i="3" s="1"/>
  <c r="D2097" i="3" s="1"/>
  <c r="T2099" i="3"/>
  <c r="I2101" i="3"/>
  <c r="K2102" i="3" s="1"/>
  <c r="L2099" i="3"/>
  <c r="E2099" i="3" s="1"/>
  <c r="F2099" i="3" s="1"/>
  <c r="W2096" i="3"/>
  <c r="X2096" i="3" s="1"/>
  <c r="Z2096" i="3" s="1"/>
  <c r="X2099" i="3"/>
  <c r="Z2099" i="3" s="1"/>
  <c r="AG2102" i="3"/>
  <c r="AH2105" i="3"/>
  <c r="M2100" i="3"/>
  <c r="N2100" i="3" s="1"/>
  <c r="O2100" i="3" s="1"/>
  <c r="A2100" i="3" s="1"/>
  <c r="B2100" i="3" s="1"/>
  <c r="N2103" i="3"/>
  <c r="V2101" i="3"/>
  <c r="AF2101" i="3" s="1"/>
  <c r="Y2099" i="3"/>
  <c r="AI2099" i="3"/>
  <c r="AC2099" i="3"/>
  <c r="U2094" i="3"/>
  <c r="C2094" i="3"/>
  <c r="D2094" i="3" s="1"/>
  <c r="G2094" i="3"/>
  <c r="H2094" i="3" s="1"/>
  <c r="R2094" i="3"/>
  <c r="AB2105" i="3"/>
  <c r="AA2102" i="3"/>
  <c r="J2104" i="3"/>
  <c r="K2107" i="3"/>
  <c r="AE2103" i="3"/>
  <c r="AD2100" i="3"/>
  <c r="AE2100" i="3" s="1"/>
  <c r="AF2100" i="3" s="1"/>
  <c r="AL2097" i="3"/>
  <c r="AJ2096" i="3"/>
  <c r="AK2096" i="3" s="1"/>
  <c r="AL2096" i="3" s="1"/>
  <c r="AK2099" i="3"/>
  <c r="Q2099" i="3"/>
  <c r="P2096" i="3"/>
  <c r="Q2096" i="3" s="1"/>
  <c r="R2097" i="3"/>
  <c r="G2097" i="3" s="1"/>
  <c r="H2097" i="3" s="1"/>
  <c r="O2101" i="3" l="1"/>
  <c r="A2101" i="3" s="1"/>
  <c r="B2101" i="3" s="1"/>
  <c r="AH2102" i="3"/>
  <c r="AI2102" i="3" s="1"/>
  <c r="AB2102" i="3"/>
  <c r="AC2102" i="3" s="1"/>
  <c r="L2102" i="3"/>
  <c r="E2102" i="3"/>
  <c r="F2102" i="3" s="1"/>
  <c r="AG2104" i="3"/>
  <c r="AH2107" i="3"/>
  <c r="U2096" i="3"/>
  <c r="C2096" i="3"/>
  <c r="D2096" i="3" s="1"/>
  <c r="M2102" i="3"/>
  <c r="N2102" i="3" s="1"/>
  <c r="O2102" i="3" s="1"/>
  <c r="A2102" i="3" s="1"/>
  <c r="B2102" i="3" s="1"/>
  <c r="N2105" i="3"/>
  <c r="Y2101" i="3"/>
  <c r="V2103" i="3"/>
  <c r="AI2101" i="3"/>
  <c r="AC2101" i="3"/>
  <c r="W2098" i="3"/>
  <c r="X2098" i="3" s="1"/>
  <c r="Z2098" i="3" s="1"/>
  <c r="X2101" i="3"/>
  <c r="S2098" i="3"/>
  <c r="T2098" i="3" s="1"/>
  <c r="T2101" i="3"/>
  <c r="U2099" i="3"/>
  <c r="C2099" i="3" s="1"/>
  <c r="D2099" i="3" s="1"/>
  <c r="I2103" i="3"/>
  <c r="K2104" i="3" s="1"/>
  <c r="L2101" i="3"/>
  <c r="E2101" i="3" s="1"/>
  <c r="F2101" i="3" s="1"/>
  <c r="G2096" i="3"/>
  <c r="H2096" i="3" s="1"/>
  <c r="R2096" i="3"/>
  <c r="AK2101" i="3"/>
  <c r="AL2099" i="3"/>
  <c r="AJ2098" i="3"/>
  <c r="AK2098" i="3" s="1"/>
  <c r="AL2098" i="3" s="1"/>
  <c r="AE2105" i="3"/>
  <c r="AD2102" i="3"/>
  <c r="AE2102" i="3" s="1"/>
  <c r="AF2102" i="3" s="1"/>
  <c r="AF2103" i="3"/>
  <c r="J2106" i="3"/>
  <c r="K2109" i="3"/>
  <c r="AB2107" i="3"/>
  <c r="AA2104" i="3"/>
  <c r="AB2104" i="3" s="1"/>
  <c r="AC2104" i="3" s="1"/>
  <c r="R2099" i="3"/>
  <c r="G2099" i="3" s="1"/>
  <c r="H2099" i="3" s="1"/>
  <c r="P2098" i="3"/>
  <c r="Q2098" i="3" s="1"/>
  <c r="Q2101" i="3"/>
  <c r="AH2104" i="3" l="1"/>
  <c r="AI2104" i="3" s="1"/>
  <c r="E2104" i="3"/>
  <c r="F2104" i="3" s="1"/>
  <c r="L2104" i="3"/>
  <c r="C2098" i="3"/>
  <c r="D2098" i="3" s="1"/>
  <c r="U2098" i="3"/>
  <c r="O2103" i="3"/>
  <c r="A2103" i="3" s="1"/>
  <c r="B2103" i="3" s="1"/>
  <c r="W2100" i="3"/>
  <c r="X2100" i="3" s="1"/>
  <c r="Z2100" i="3" s="1"/>
  <c r="X2103" i="3"/>
  <c r="Z2103" i="3" s="1"/>
  <c r="M2104" i="3"/>
  <c r="N2104" i="3" s="1"/>
  <c r="O2104" i="3" s="1"/>
  <c r="A2104" i="3" s="1"/>
  <c r="B2104" i="3" s="1"/>
  <c r="N2107" i="3"/>
  <c r="U2101" i="3"/>
  <c r="C2101" i="3" s="1"/>
  <c r="D2101" i="3" s="1"/>
  <c r="T2103" i="3"/>
  <c r="S2100" i="3"/>
  <c r="T2100" i="3" s="1"/>
  <c r="Z2101" i="3"/>
  <c r="I2105" i="3"/>
  <c r="O2105" i="3" s="1"/>
  <c r="A2105" i="3" s="1"/>
  <c r="B2105" i="3" s="1"/>
  <c r="L2103" i="3"/>
  <c r="E2103" i="3" s="1"/>
  <c r="F2103" i="3" s="1"/>
  <c r="V2105" i="3"/>
  <c r="Y2103" i="3"/>
  <c r="AI2103" i="3"/>
  <c r="AC2103" i="3"/>
  <c r="AH2109" i="3"/>
  <c r="AG2106" i="3"/>
  <c r="AA2106" i="3"/>
  <c r="AB2109" i="3"/>
  <c r="AK2103" i="3"/>
  <c r="AL2101" i="3"/>
  <c r="AJ2100" i="3"/>
  <c r="AK2100" i="3" s="1"/>
  <c r="AL2100" i="3" s="1"/>
  <c r="R2098" i="3"/>
  <c r="G2098" i="3"/>
  <c r="H2098" i="3" s="1"/>
  <c r="R2101" i="3"/>
  <c r="G2101" i="3" s="1"/>
  <c r="H2101" i="3" s="1"/>
  <c r="Q2103" i="3"/>
  <c r="P2100" i="3"/>
  <c r="Q2100" i="3" s="1"/>
  <c r="K2111" i="3"/>
  <c r="J2108" i="3"/>
  <c r="AD2104" i="3"/>
  <c r="AE2104" i="3" s="1"/>
  <c r="AF2104" i="3" s="1"/>
  <c r="AE2107" i="3"/>
  <c r="AB2106" i="3" l="1"/>
  <c r="AC2106" i="3" s="1"/>
  <c r="S2102" i="3"/>
  <c r="T2102" i="3" s="1"/>
  <c r="U2103" i="3"/>
  <c r="C2103" i="3" s="1"/>
  <c r="D2103" i="3" s="1"/>
  <c r="T2105" i="3"/>
  <c r="AH2106" i="3"/>
  <c r="AI2106" i="3" s="1"/>
  <c r="K2106" i="3"/>
  <c r="V2107" i="3"/>
  <c r="AF2107" i="3" s="1"/>
  <c r="Y2105" i="3"/>
  <c r="AC2105" i="3"/>
  <c r="AI2105" i="3"/>
  <c r="U2100" i="3"/>
  <c r="C2100" i="3"/>
  <c r="D2100" i="3" s="1"/>
  <c r="M2106" i="3"/>
  <c r="N2106" i="3" s="1"/>
  <c r="O2106" i="3" s="1"/>
  <c r="A2106" i="3" s="1"/>
  <c r="B2106" i="3" s="1"/>
  <c r="N2109" i="3"/>
  <c r="AG2108" i="3"/>
  <c r="AH2111" i="3"/>
  <c r="I2107" i="3"/>
  <c r="O2107" i="3" s="1"/>
  <c r="A2107" i="3" s="1"/>
  <c r="B2107" i="3" s="1"/>
  <c r="L2105" i="3"/>
  <c r="E2105" i="3" s="1"/>
  <c r="F2105" i="3" s="1"/>
  <c r="X2105" i="3"/>
  <c r="Z2105" i="3" s="1"/>
  <c r="W2102" i="3"/>
  <c r="X2102" i="3" s="1"/>
  <c r="Z2102" i="3" s="1"/>
  <c r="AF2105" i="3"/>
  <c r="AD2106" i="3"/>
  <c r="AE2106" i="3" s="1"/>
  <c r="AF2106" i="3" s="1"/>
  <c r="AE2109" i="3"/>
  <c r="J2110" i="3"/>
  <c r="K2113" i="3"/>
  <c r="AB2111" i="3"/>
  <c r="AA2108" i="3"/>
  <c r="AB2108" i="3" s="1"/>
  <c r="AC2108" i="3" s="1"/>
  <c r="AJ2102" i="3"/>
  <c r="AK2102" i="3" s="1"/>
  <c r="AL2102" i="3" s="1"/>
  <c r="AL2103" i="3"/>
  <c r="AK2105" i="3"/>
  <c r="R2103" i="3"/>
  <c r="G2103" i="3" s="1"/>
  <c r="H2103" i="3" s="1"/>
  <c r="Q2105" i="3"/>
  <c r="P2102" i="3"/>
  <c r="Q2102" i="3" s="1"/>
  <c r="G2100" i="3"/>
  <c r="H2100" i="3" s="1"/>
  <c r="R2100" i="3"/>
  <c r="K2108" i="3" l="1"/>
  <c r="L2108" i="3" s="1"/>
  <c r="X2107" i="3"/>
  <c r="W2104" i="3"/>
  <c r="X2104" i="3" s="1"/>
  <c r="Z2104" i="3" s="1"/>
  <c r="AG2110" i="3"/>
  <c r="AH2113" i="3"/>
  <c r="L2106" i="3"/>
  <c r="E2106" i="3"/>
  <c r="F2106" i="3" s="1"/>
  <c r="C2102" i="3"/>
  <c r="D2102" i="3" s="1"/>
  <c r="U2102" i="3"/>
  <c r="I2109" i="3"/>
  <c r="L2107" i="3"/>
  <c r="E2107" i="3" s="1"/>
  <c r="F2107" i="3" s="1"/>
  <c r="M2108" i="3"/>
  <c r="N2108" i="3" s="1"/>
  <c r="O2108" i="3" s="1"/>
  <c r="A2108" i="3" s="1"/>
  <c r="B2108" i="3" s="1"/>
  <c r="N2111" i="3"/>
  <c r="O2109" i="3"/>
  <c r="A2109" i="3" s="1"/>
  <c r="B2109" i="3" s="1"/>
  <c r="S2104" i="3"/>
  <c r="T2104" i="3" s="1"/>
  <c r="T2107" i="3"/>
  <c r="U2105" i="3"/>
  <c r="C2105" i="3" s="1"/>
  <c r="D2105" i="3" s="1"/>
  <c r="Y2107" i="3"/>
  <c r="V2109" i="3"/>
  <c r="AF2109" i="3" s="1"/>
  <c r="AC2107" i="3"/>
  <c r="AI2107" i="3"/>
  <c r="K2110" i="3"/>
  <c r="AH2108" i="3"/>
  <c r="AI2108" i="3" s="1"/>
  <c r="AB2113" i="3"/>
  <c r="AA2110" i="3"/>
  <c r="K2115" i="3"/>
  <c r="J2112" i="3"/>
  <c r="G2102" i="3"/>
  <c r="H2102" i="3" s="1"/>
  <c r="R2102" i="3"/>
  <c r="R2105" i="3"/>
  <c r="G2105" i="3" s="1"/>
  <c r="H2105" i="3" s="1"/>
  <c r="Q2107" i="3"/>
  <c r="P2104" i="3"/>
  <c r="Q2104" i="3" s="1"/>
  <c r="AK2107" i="3"/>
  <c r="AL2105" i="3"/>
  <c r="AJ2104" i="3"/>
  <c r="AK2104" i="3" s="1"/>
  <c r="AL2104" i="3" s="1"/>
  <c r="AD2108" i="3"/>
  <c r="AE2108" i="3" s="1"/>
  <c r="AF2108" i="3" s="1"/>
  <c r="AE2111" i="3"/>
  <c r="L2110" i="3"/>
  <c r="E2110" i="3"/>
  <c r="F2110" i="3" s="1"/>
  <c r="E2108" i="3" l="1"/>
  <c r="F2108" i="3" s="1"/>
  <c r="N2113" i="3"/>
  <c r="M2110" i="3"/>
  <c r="N2110" i="3" s="1"/>
  <c r="O2110" i="3" s="1"/>
  <c r="A2110" i="3" s="1"/>
  <c r="B2110" i="3" s="1"/>
  <c r="AH2115" i="3"/>
  <c r="AG2112" i="3"/>
  <c r="X2109" i="3"/>
  <c r="Z2109" i="3" s="1"/>
  <c r="W2106" i="3"/>
  <c r="X2106" i="3" s="1"/>
  <c r="Z2106" i="3" s="1"/>
  <c r="I2111" i="3"/>
  <c r="L2109" i="3"/>
  <c r="E2109" i="3" s="1"/>
  <c r="F2109" i="3" s="1"/>
  <c r="AB2110" i="3"/>
  <c r="AC2110" i="3" s="1"/>
  <c r="Y2109" i="3"/>
  <c r="V2111" i="3"/>
  <c r="AF2111" i="3" s="1"/>
  <c r="AI2109" i="3"/>
  <c r="AC2109" i="3"/>
  <c r="U2104" i="3"/>
  <c r="C2104" i="3"/>
  <c r="D2104" i="3" s="1"/>
  <c r="AH2110" i="3"/>
  <c r="AI2110" i="3" s="1"/>
  <c r="U2107" i="3"/>
  <c r="C2107" i="3" s="1"/>
  <c r="D2107" i="3" s="1"/>
  <c r="T2109" i="3"/>
  <c r="S2106" i="3"/>
  <c r="T2106" i="3" s="1"/>
  <c r="Z2107" i="3"/>
  <c r="AD2110" i="3"/>
  <c r="AE2110" i="3" s="1"/>
  <c r="AF2110" i="3" s="1"/>
  <c r="AE2113" i="3"/>
  <c r="AJ2106" i="3"/>
  <c r="AK2106" i="3" s="1"/>
  <c r="AL2106" i="3" s="1"/>
  <c r="AL2107" i="3"/>
  <c r="AK2109" i="3"/>
  <c r="AA2112" i="3"/>
  <c r="AB2115" i="3"/>
  <c r="P2106" i="3"/>
  <c r="Q2106" i="3" s="1"/>
  <c r="Q2109" i="3"/>
  <c r="R2107" i="3"/>
  <c r="G2107" i="3" s="1"/>
  <c r="H2107" i="3" s="1"/>
  <c r="G2104" i="3"/>
  <c r="H2104" i="3" s="1"/>
  <c r="R2104" i="3"/>
  <c r="K2117" i="3"/>
  <c r="J2114" i="3"/>
  <c r="AB2112" i="3" l="1"/>
  <c r="AC2112" i="3" s="1"/>
  <c r="N2115" i="3"/>
  <c r="M2112" i="3"/>
  <c r="N2112" i="3" s="1"/>
  <c r="O2112" i="3" s="1"/>
  <c r="A2112" i="3" s="1"/>
  <c r="B2112" i="3" s="1"/>
  <c r="U2109" i="3"/>
  <c r="C2109" i="3" s="1"/>
  <c r="D2109" i="3" s="1"/>
  <c r="S2108" i="3"/>
  <c r="T2108" i="3" s="1"/>
  <c r="T2111" i="3"/>
  <c r="Y2111" i="3"/>
  <c r="V2113" i="3"/>
  <c r="AF2113" i="3" s="1"/>
  <c r="AI2111" i="3"/>
  <c r="AC2111" i="3"/>
  <c r="AH2112" i="3"/>
  <c r="AI2112" i="3" s="1"/>
  <c r="I2113" i="3"/>
  <c r="O2113" i="3" s="1"/>
  <c r="A2113" i="3" s="1"/>
  <c r="B2113" i="3" s="1"/>
  <c r="L2111" i="3"/>
  <c r="E2111" i="3" s="1"/>
  <c r="F2111" i="3" s="1"/>
  <c r="U2106" i="3"/>
  <c r="C2106" i="3"/>
  <c r="D2106" i="3" s="1"/>
  <c r="X2111" i="3"/>
  <c r="W2108" i="3"/>
  <c r="X2108" i="3" s="1"/>
  <c r="Z2108" i="3" s="1"/>
  <c r="K2112" i="3"/>
  <c r="O2111" i="3"/>
  <c r="A2111" i="3" s="1"/>
  <c r="B2111" i="3" s="1"/>
  <c r="AG2114" i="3"/>
  <c r="AH2117" i="3"/>
  <c r="K2119" i="3"/>
  <c r="J2116" i="3"/>
  <c r="R2106" i="3"/>
  <c r="G2106" i="3"/>
  <c r="H2106" i="3" s="1"/>
  <c r="AD2112" i="3"/>
  <c r="AE2112" i="3" s="1"/>
  <c r="AF2112" i="3" s="1"/>
  <c r="AE2115" i="3"/>
  <c r="P2108" i="3"/>
  <c r="Q2108" i="3" s="1"/>
  <c r="R2109" i="3"/>
  <c r="G2109" i="3" s="1"/>
  <c r="H2109" i="3" s="1"/>
  <c r="Q2111" i="3"/>
  <c r="AA2114" i="3"/>
  <c r="AB2117" i="3"/>
  <c r="AK2111" i="3"/>
  <c r="AL2109" i="3"/>
  <c r="AJ2108" i="3"/>
  <c r="AK2108" i="3" s="1"/>
  <c r="AL2108" i="3" s="1"/>
  <c r="AB2114" i="3" l="1"/>
  <c r="AC2114" i="3" s="1"/>
  <c r="AH2114" i="3"/>
  <c r="AI2114" i="3" s="1"/>
  <c r="X2113" i="3"/>
  <c r="W2110" i="3"/>
  <c r="X2110" i="3" s="1"/>
  <c r="Z2110" i="3" s="1"/>
  <c r="S2110" i="3"/>
  <c r="T2110" i="3" s="1"/>
  <c r="T2113" i="3"/>
  <c r="U2111" i="3"/>
  <c r="C2111" i="3" s="1"/>
  <c r="D2111" i="3" s="1"/>
  <c r="N2117" i="3"/>
  <c r="M2114" i="3"/>
  <c r="N2114" i="3" s="1"/>
  <c r="O2114" i="3" s="1"/>
  <c r="A2114" i="3" s="1"/>
  <c r="B2114" i="3" s="1"/>
  <c r="U2108" i="3"/>
  <c r="C2108" i="3"/>
  <c r="D2108" i="3" s="1"/>
  <c r="AH2119" i="3"/>
  <c r="AG2116" i="3"/>
  <c r="L2112" i="3"/>
  <c r="E2112" i="3"/>
  <c r="F2112" i="3" s="1"/>
  <c r="Z2111" i="3"/>
  <c r="I2115" i="3"/>
  <c r="K2116" i="3" s="1"/>
  <c r="E2116" i="3" s="1"/>
  <c r="F2116" i="3" s="1"/>
  <c r="L2113" i="3"/>
  <c r="E2113" i="3" s="1"/>
  <c r="F2113" i="3" s="1"/>
  <c r="V2115" i="3"/>
  <c r="AF2115" i="3" s="1"/>
  <c r="Y2113" i="3"/>
  <c r="AI2113" i="3"/>
  <c r="AC2113" i="3"/>
  <c r="K2114" i="3"/>
  <c r="AB2119" i="3"/>
  <c r="AA2116" i="3"/>
  <c r="K2121" i="3"/>
  <c r="J2118" i="3"/>
  <c r="P2110" i="3"/>
  <c r="Q2110" i="3" s="1"/>
  <c r="Q2113" i="3"/>
  <c r="R2111" i="3"/>
  <c r="G2111" i="3" s="1"/>
  <c r="H2111" i="3" s="1"/>
  <c r="AL2111" i="3"/>
  <c r="AK2113" i="3"/>
  <c r="AJ2110" i="3"/>
  <c r="AK2110" i="3" s="1"/>
  <c r="AL2110" i="3" s="1"/>
  <c r="R2108" i="3"/>
  <c r="G2108" i="3"/>
  <c r="H2108" i="3" s="1"/>
  <c r="AD2114" i="3"/>
  <c r="AE2114" i="3" s="1"/>
  <c r="AF2114" i="3" s="1"/>
  <c r="AE2117" i="3"/>
  <c r="AH2116" i="3" l="1"/>
  <c r="AI2116" i="3" s="1"/>
  <c r="AB2116" i="3"/>
  <c r="AC2116" i="3" s="1"/>
  <c r="E2114" i="3"/>
  <c r="F2114" i="3" s="1"/>
  <c r="L2114" i="3"/>
  <c r="I2117" i="3"/>
  <c r="O2117" i="3" s="1"/>
  <c r="A2117" i="3" s="1"/>
  <c r="B2117" i="3" s="1"/>
  <c r="L2115" i="3"/>
  <c r="E2115" i="3" s="1"/>
  <c r="F2115" i="3" s="1"/>
  <c r="M2116" i="3"/>
  <c r="N2116" i="3" s="1"/>
  <c r="O2116" i="3" s="1"/>
  <c r="A2116" i="3" s="1"/>
  <c r="B2116" i="3" s="1"/>
  <c r="N2119" i="3"/>
  <c r="L2116" i="3"/>
  <c r="C2110" i="3"/>
  <c r="D2110" i="3" s="1"/>
  <c r="U2110" i="3"/>
  <c r="O2115" i="3"/>
  <c r="A2115" i="3" s="1"/>
  <c r="B2115" i="3" s="1"/>
  <c r="X2115" i="3"/>
  <c r="Z2115" i="3" s="1"/>
  <c r="W2112" i="3"/>
  <c r="X2112" i="3" s="1"/>
  <c r="Z2112" i="3" s="1"/>
  <c r="Y2115" i="3"/>
  <c r="V2117" i="3"/>
  <c r="AF2117" i="3" s="1"/>
  <c r="AI2115" i="3"/>
  <c r="AC2115" i="3"/>
  <c r="AH2121" i="3"/>
  <c r="AG2118" i="3"/>
  <c r="AH2118" i="3" s="1"/>
  <c r="AI2118" i="3" s="1"/>
  <c r="U2113" i="3"/>
  <c r="C2113" i="3" s="1"/>
  <c r="D2113" i="3" s="1"/>
  <c r="S2112" i="3"/>
  <c r="T2112" i="3" s="1"/>
  <c r="T2115" i="3"/>
  <c r="K2118" i="3"/>
  <c r="E2118" i="3" s="1"/>
  <c r="F2118" i="3" s="1"/>
  <c r="Z2113" i="3"/>
  <c r="K2123" i="3"/>
  <c r="J2120" i="3"/>
  <c r="P2112" i="3"/>
  <c r="Q2112" i="3" s="1"/>
  <c r="R2113" i="3"/>
  <c r="G2113" i="3" s="1"/>
  <c r="H2113" i="3" s="1"/>
  <c r="Q2115" i="3"/>
  <c r="AD2116" i="3"/>
  <c r="AE2116" i="3" s="1"/>
  <c r="AF2116" i="3" s="1"/>
  <c r="AE2119" i="3"/>
  <c r="AJ2112" i="3"/>
  <c r="AK2112" i="3" s="1"/>
  <c r="AL2112" i="3" s="1"/>
  <c r="AL2113" i="3"/>
  <c r="AK2115" i="3"/>
  <c r="R2110" i="3"/>
  <c r="G2110" i="3"/>
  <c r="H2110" i="3" s="1"/>
  <c r="AB2121" i="3"/>
  <c r="AA2118" i="3"/>
  <c r="AB2118" i="3" l="1"/>
  <c r="AC2118" i="3" s="1"/>
  <c r="L2118" i="3"/>
  <c r="U2112" i="3"/>
  <c r="C2112" i="3"/>
  <c r="D2112" i="3" s="1"/>
  <c r="AH2123" i="3"/>
  <c r="AG2120" i="3"/>
  <c r="Y2117" i="3"/>
  <c r="V2119" i="3"/>
  <c r="AF2119" i="3" s="1"/>
  <c r="AI2117" i="3"/>
  <c r="AC2117" i="3"/>
  <c r="M2118" i="3"/>
  <c r="N2118" i="3" s="1"/>
  <c r="O2118" i="3" s="1"/>
  <c r="A2118" i="3" s="1"/>
  <c r="B2118" i="3" s="1"/>
  <c r="N2121" i="3"/>
  <c r="I2119" i="3"/>
  <c r="K2120" i="3" s="1"/>
  <c r="L2117" i="3"/>
  <c r="E2117" i="3" s="1"/>
  <c r="F2117" i="3" s="1"/>
  <c r="U2115" i="3"/>
  <c r="C2115" i="3" s="1"/>
  <c r="D2115" i="3" s="1"/>
  <c r="S2114" i="3"/>
  <c r="T2114" i="3" s="1"/>
  <c r="T2117" i="3"/>
  <c r="W2114" i="3"/>
  <c r="X2114" i="3" s="1"/>
  <c r="Z2114" i="3" s="1"/>
  <c r="X2117" i="3"/>
  <c r="Z2117" i="3" s="1"/>
  <c r="Q2117" i="3"/>
  <c r="R2115" i="3"/>
  <c r="G2115" i="3" s="1"/>
  <c r="H2115" i="3" s="1"/>
  <c r="P2114" i="3"/>
  <c r="Q2114" i="3" s="1"/>
  <c r="AE2121" i="3"/>
  <c r="AD2118" i="3"/>
  <c r="AE2118" i="3" s="1"/>
  <c r="AF2118" i="3" s="1"/>
  <c r="J2122" i="3"/>
  <c r="K2125" i="3"/>
  <c r="AB2123" i="3"/>
  <c r="AA2120" i="3"/>
  <c r="AB2120" i="3" s="1"/>
  <c r="AC2120" i="3" s="1"/>
  <c r="AK2117" i="3"/>
  <c r="AL2115" i="3"/>
  <c r="AJ2114" i="3"/>
  <c r="AK2114" i="3" s="1"/>
  <c r="AL2114" i="3" s="1"/>
  <c r="G2112" i="3"/>
  <c r="H2112" i="3" s="1"/>
  <c r="R2112" i="3"/>
  <c r="E2120" i="3" l="1"/>
  <c r="F2120" i="3" s="1"/>
  <c r="L2120" i="3"/>
  <c r="O2119" i="3"/>
  <c r="A2119" i="3" s="1"/>
  <c r="B2119" i="3" s="1"/>
  <c r="AH2120" i="3"/>
  <c r="AI2120" i="3" s="1"/>
  <c r="W2116" i="3"/>
  <c r="X2116" i="3" s="1"/>
  <c r="Z2116" i="3" s="1"/>
  <c r="X2119" i="3"/>
  <c r="Z2119" i="3" s="1"/>
  <c r="M2120" i="3"/>
  <c r="N2120" i="3" s="1"/>
  <c r="O2120" i="3" s="1"/>
  <c r="A2120" i="3" s="1"/>
  <c r="B2120" i="3" s="1"/>
  <c r="N2123" i="3"/>
  <c r="C2114" i="3"/>
  <c r="D2114" i="3" s="1"/>
  <c r="U2114" i="3"/>
  <c r="U2117" i="3"/>
  <c r="C2117" i="3" s="1"/>
  <c r="D2117" i="3" s="1"/>
  <c r="T2119" i="3"/>
  <c r="S2116" i="3"/>
  <c r="T2116" i="3" s="1"/>
  <c r="I2121" i="3"/>
  <c r="O2121" i="3" s="1"/>
  <c r="A2121" i="3" s="1"/>
  <c r="B2121" i="3" s="1"/>
  <c r="L2119" i="3"/>
  <c r="E2119" i="3" s="1"/>
  <c r="F2119" i="3" s="1"/>
  <c r="Y2119" i="3"/>
  <c r="V2121" i="3"/>
  <c r="AF2121" i="3" s="1"/>
  <c r="AI2119" i="3"/>
  <c r="AC2119" i="3"/>
  <c r="AG2122" i="3"/>
  <c r="AH2125" i="3"/>
  <c r="J2124" i="3"/>
  <c r="K2127" i="3"/>
  <c r="AD2120" i="3"/>
  <c r="AE2120" i="3" s="1"/>
  <c r="AF2120" i="3" s="1"/>
  <c r="AE2123" i="3"/>
  <c r="G2114" i="3"/>
  <c r="H2114" i="3" s="1"/>
  <c r="R2114" i="3"/>
  <c r="Q2119" i="3"/>
  <c r="R2117" i="3"/>
  <c r="G2117" i="3" s="1"/>
  <c r="H2117" i="3" s="1"/>
  <c r="P2116" i="3"/>
  <c r="Q2116" i="3" s="1"/>
  <c r="AL2117" i="3"/>
  <c r="AJ2116" i="3"/>
  <c r="AK2116" i="3" s="1"/>
  <c r="AL2116" i="3" s="1"/>
  <c r="AK2119" i="3"/>
  <c r="AA2122" i="3"/>
  <c r="AB2125" i="3"/>
  <c r="AB2122" i="3" l="1"/>
  <c r="AC2122" i="3" s="1"/>
  <c r="AG2124" i="3"/>
  <c r="AH2127" i="3"/>
  <c r="S2118" i="3"/>
  <c r="T2118" i="3" s="1"/>
  <c r="T2121" i="3"/>
  <c r="U2119" i="3"/>
  <c r="C2119" i="3" s="1"/>
  <c r="D2119" i="3" s="1"/>
  <c r="W2118" i="3"/>
  <c r="X2118" i="3" s="1"/>
  <c r="Z2118" i="3" s="1"/>
  <c r="X2121" i="3"/>
  <c r="Z2121" i="3" s="1"/>
  <c r="U2116" i="3"/>
  <c r="C2116" i="3"/>
  <c r="D2116" i="3" s="1"/>
  <c r="Y2121" i="3"/>
  <c r="V2123" i="3"/>
  <c r="AC2121" i="3"/>
  <c r="AI2121" i="3"/>
  <c r="I2123" i="3"/>
  <c r="O2123" i="3" s="1"/>
  <c r="A2123" i="3" s="1"/>
  <c r="B2123" i="3" s="1"/>
  <c r="L2121" i="3"/>
  <c r="E2121" i="3" s="1"/>
  <c r="F2121" i="3" s="1"/>
  <c r="M2122" i="3"/>
  <c r="N2122" i="3" s="1"/>
  <c r="O2122" i="3" s="1"/>
  <c r="A2122" i="3" s="1"/>
  <c r="B2122" i="3" s="1"/>
  <c r="N2125" i="3"/>
  <c r="AH2122" i="3"/>
  <c r="AI2122" i="3" s="1"/>
  <c r="K2122" i="3"/>
  <c r="R2116" i="3"/>
  <c r="G2116" i="3"/>
  <c r="H2116" i="3" s="1"/>
  <c r="AA2124" i="3"/>
  <c r="AB2127" i="3"/>
  <c r="AD2122" i="3"/>
  <c r="AE2122" i="3" s="1"/>
  <c r="AF2122" i="3" s="1"/>
  <c r="AE2125" i="3"/>
  <c r="AK2121" i="3"/>
  <c r="AL2119" i="3"/>
  <c r="AJ2118" i="3"/>
  <c r="AK2118" i="3" s="1"/>
  <c r="AL2118" i="3" s="1"/>
  <c r="K2129" i="3"/>
  <c r="J2126" i="3"/>
  <c r="R2119" i="3"/>
  <c r="G2119" i="3" s="1"/>
  <c r="H2119" i="3" s="1"/>
  <c r="P2118" i="3"/>
  <c r="Q2118" i="3" s="1"/>
  <c r="Q2121" i="3"/>
  <c r="I2125" i="3" l="1"/>
  <c r="K2126" i="3" s="1"/>
  <c r="E2126" i="3" s="1"/>
  <c r="F2126" i="3" s="1"/>
  <c r="L2123" i="3"/>
  <c r="E2123" i="3" s="1"/>
  <c r="F2123" i="3" s="1"/>
  <c r="Y2123" i="3"/>
  <c r="V2125" i="3"/>
  <c r="AF2125" i="3" s="1"/>
  <c r="AI2123" i="3"/>
  <c r="AC2123" i="3"/>
  <c r="S2120" i="3"/>
  <c r="T2120" i="3" s="1"/>
  <c r="T2123" i="3"/>
  <c r="U2121" i="3"/>
  <c r="C2121" i="3" s="1"/>
  <c r="D2121" i="3" s="1"/>
  <c r="K2124" i="3"/>
  <c r="AH2124" i="3"/>
  <c r="AI2124" i="3" s="1"/>
  <c r="E2122" i="3"/>
  <c r="F2122" i="3" s="1"/>
  <c r="L2122" i="3"/>
  <c r="AG2126" i="3"/>
  <c r="AH2129" i="3"/>
  <c r="N2127" i="3"/>
  <c r="M2124" i="3"/>
  <c r="N2124" i="3" s="1"/>
  <c r="O2124" i="3" s="1"/>
  <c r="A2124" i="3" s="1"/>
  <c r="B2124" i="3" s="1"/>
  <c r="O2125" i="3"/>
  <c r="A2125" i="3" s="1"/>
  <c r="B2125" i="3" s="1"/>
  <c r="W2120" i="3"/>
  <c r="X2120" i="3" s="1"/>
  <c r="Z2120" i="3" s="1"/>
  <c r="X2123" i="3"/>
  <c r="Z2123" i="3" s="1"/>
  <c r="U2118" i="3"/>
  <c r="C2118" i="3"/>
  <c r="D2118" i="3" s="1"/>
  <c r="AB2124" i="3"/>
  <c r="AC2124" i="3" s="1"/>
  <c r="AF2123" i="3"/>
  <c r="AB2129" i="3"/>
  <c r="AA2126" i="3"/>
  <c r="R2118" i="3"/>
  <c r="G2118" i="3"/>
  <c r="H2118" i="3" s="1"/>
  <c r="J2128" i="3"/>
  <c r="K2131" i="3"/>
  <c r="AD2124" i="3"/>
  <c r="AE2124" i="3" s="1"/>
  <c r="AF2124" i="3" s="1"/>
  <c r="AE2127" i="3"/>
  <c r="P2120" i="3"/>
  <c r="Q2120" i="3" s="1"/>
  <c r="R2121" i="3"/>
  <c r="G2121" i="3" s="1"/>
  <c r="H2121" i="3" s="1"/>
  <c r="Q2123" i="3"/>
  <c r="AL2121" i="3"/>
  <c r="AJ2120" i="3"/>
  <c r="AK2120" i="3" s="1"/>
  <c r="AL2120" i="3" s="1"/>
  <c r="AK2123" i="3"/>
  <c r="AB2126" i="3" l="1"/>
  <c r="AC2126" i="3" s="1"/>
  <c r="AH2126" i="3"/>
  <c r="AI2126" i="3" s="1"/>
  <c r="T2125" i="3"/>
  <c r="S2122" i="3"/>
  <c r="T2122" i="3" s="1"/>
  <c r="U2123" i="3"/>
  <c r="C2123" i="3" s="1"/>
  <c r="D2123" i="3" s="1"/>
  <c r="I2127" i="3"/>
  <c r="O2127" i="3" s="1"/>
  <c r="A2127" i="3" s="1"/>
  <c r="B2127" i="3" s="1"/>
  <c r="L2125" i="3"/>
  <c r="E2125" i="3" s="1"/>
  <c r="F2125" i="3" s="1"/>
  <c r="AH2131" i="3"/>
  <c r="AG2128" i="3"/>
  <c r="K2128" i="3"/>
  <c r="E2128" i="3" s="1"/>
  <c r="F2128" i="3" s="1"/>
  <c r="X2125" i="3"/>
  <c r="W2122" i="3"/>
  <c r="X2122" i="3" s="1"/>
  <c r="Z2122" i="3" s="1"/>
  <c r="N2129" i="3"/>
  <c r="M2126" i="3"/>
  <c r="N2126" i="3" s="1"/>
  <c r="O2126" i="3" s="1"/>
  <c r="A2126" i="3" s="1"/>
  <c r="B2126" i="3" s="1"/>
  <c r="L2124" i="3"/>
  <c r="E2124" i="3"/>
  <c r="F2124" i="3" s="1"/>
  <c r="L2126" i="3"/>
  <c r="U2120" i="3"/>
  <c r="C2120" i="3"/>
  <c r="D2120" i="3" s="1"/>
  <c r="V2127" i="3"/>
  <c r="AF2127" i="3" s="1"/>
  <c r="Y2125" i="3"/>
  <c r="AC2125" i="3"/>
  <c r="AI2125" i="3"/>
  <c r="Z2125" i="3"/>
  <c r="G2120" i="3"/>
  <c r="H2120" i="3" s="1"/>
  <c r="R2120" i="3"/>
  <c r="P2122" i="3"/>
  <c r="Q2122" i="3" s="1"/>
  <c r="Q2125" i="3"/>
  <c r="R2123" i="3"/>
  <c r="G2123" i="3" s="1"/>
  <c r="H2123" i="3" s="1"/>
  <c r="AL2123" i="3"/>
  <c r="AJ2122" i="3"/>
  <c r="AK2122" i="3" s="1"/>
  <c r="AL2122" i="3" s="1"/>
  <c r="AK2125" i="3"/>
  <c r="AD2126" i="3"/>
  <c r="AE2126" i="3" s="1"/>
  <c r="AF2126" i="3" s="1"/>
  <c r="AE2129" i="3"/>
  <c r="J2130" i="3"/>
  <c r="K2133" i="3"/>
  <c r="AB2131" i="3"/>
  <c r="AA2128" i="3"/>
  <c r="AB2128" i="3" l="1"/>
  <c r="AC2128" i="3" s="1"/>
  <c r="L2128" i="3"/>
  <c r="T2127" i="3"/>
  <c r="U2125" i="3"/>
  <c r="C2125" i="3" s="1"/>
  <c r="D2125" i="3" s="1"/>
  <c r="S2124" i="3"/>
  <c r="T2124" i="3" s="1"/>
  <c r="X2127" i="3"/>
  <c r="Z2127" i="3" s="1"/>
  <c r="W2124" i="3"/>
  <c r="X2124" i="3" s="1"/>
  <c r="Z2124" i="3" s="1"/>
  <c r="U2122" i="3"/>
  <c r="C2122" i="3"/>
  <c r="D2122" i="3" s="1"/>
  <c r="AH2133" i="3"/>
  <c r="AG2130" i="3"/>
  <c r="M2128" i="3"/>
  <c r="N2128" i="3" s="1"/>
  <c r="O2128" i="3" s="1"/>
  <c r="A2128" i="3" s="1"/>
  <c r="B2128" i="3" s="1"/>
  <c r="N2131" i="3"/>
  <c r="Y2127" i="3"/>
  <c r="V2129" i="3"/>
  <c r="AF2129" i="3" s="1"/>
  <c r="AI2127" i="3"/>
  <c r="AC2127" i="3"/>
  <c r="I2129" i="3"/>
  <c r="K2130" i="3" s="1"/>
  <c r="L2127" i="3"/>
  <c r="E2127" i="3" s="1"/>
  <c r="F2127" i="3" s="1"/>
  <c r="AH2128" i="3"/>
  <c r="AI2128" i="3" s="1"/>
  <c r="AD2128" i="3"/>
  <c r="AE2128" i="3" s="1"/>
  <c r="AF2128" i="3" s="1"/>
  <c r="AE2131" i="3"/>
  <c r="K2135" i="3"/>
  <c r="J2132" i="3"/>
  <c r="AB2133" i="3"/>
  <c r="AA2130" i="3"/>
  <c r="G2122" i="3"/>
  <c r="H2122" i="3" s="1"/>
  <c r="R2122" i="3"/>
  <c r="AK2127" i="3"/>
  <c r="AL2125" i="3"/>
  <c r="AJ2124" i="3"/>
  <c r="AK2124" i="3" s="1"/>
  <c r="AL2124" i="3" s="1"/>
  <c r="Q2127" i="3"/>
  <c r="P2124" i="3"/>
  <c r="Q2124" i="3" s="1"/>
  <c r="R2125" i="3"/>
  <c r="G2125" i="3" s="1"/>
  <c r="H2125" i="3" s="1"/>
  <c r="L2130" i="3" l="1"/>
  <c r="E2130" i="3"/>
  <c r="F2130" i="3" s="1"/>
  <c r="AB2130" i="3"/>
  <c r="AC2130" i="3" s="1"/>
  <c r="O2129" i="3"/>
  <c r="A2129" i="3" s="1"/>
  <c r="B2129" i="3" s="1"/>
  <c r="AH2130" i="3"/>
  <c r="AI2130" i="3" s="1"/>
  <c r="S2126" i="3"/>
  <c r="T2126" i="3" s="1"/>
  <c r="T2129" i="3"/>
  <c r="U2127" i="3"/>
  <c r="C2127" i="3" s="1"/>
  <c r="D2127" i="3" s="1"/>
  <c r="M2130" i="3"/>
  <c r="N2130" i="3" s="1"/>
  <c r="O2130" i="3" s="1"/>
  <c r="A2130" i="3" s="1"/>
  <c r="B2130" i="3" s="1"/>
  <c r="N2133" i="3"/>
  <c r="U2124" i="3"/>
  <c r="C2124" i="3"/>
  <c r="D2124" i="3" s="1"/>
  <c r="I2131" i="3"/>
  <c r="K2132" i="3" s="1"/>
  <c r="L2129" i="3"/>
  <c r="E2129" i="3" s="1"/>
  <c r="F2129" i="3" s="1"/>
  <c r="Y2129" i="3"/>
  <c r="V2131" i="3"/>
  <c r="AC2129" i="3"/>
  <c r="AI2129" i="3"/>
  <c r="AG2132" i="3"/>
  <c r="AH2135" i="3"/>
  <c r="X2129" i="3"/>
  <c r="W2126" i="3"/>
  <c r="X2126" i="3" s="1"/>
  <c r="Z2126" i="3" s="1"/>
  <c r="R2127" i="3"/>
  <c r="G2127" i="3" s="1"/>
  <c r="H2127" i="3" s="1"/>
  <c r="Q2129" i="3"/>
  <c r="P2126" i="3"/>
  <c r="Q2126" i="3" s="1"/>
  <c r="G2124" i="3"/>
  <c r="H2124" i="3" s="1"/>
  <c r="R2124" i="3"/>
  <c r="AL2127" i="3"/>
  <c r="AJ2126" i="3"/>
  <c r="AK2126" i="3" s="1"/>
  <c r="AL2126" i="3" s="1"/>
  <c r="AK2129" i="3"/>
  <c r="AA2132" i="3"/>
  <c r="AB2135" i="3"/>
  <c r="AE2133" i="3"/>
  <c r="AD2130" i="3"/>
  <c r="AE2130" i="3" s="1"/>
  <c r="AF2130" i="3" s="1"/>
  <c r="J2134" i="3"/>
  <c r="K2137" i="3"/>
  <c r="L2132" i="3" l="1"/>
  <c r="E2132" i="3"/>
  <c r="F2132" i="3" s="1"/>
  <c r="V2133" i="3"/>
  <c r="Y2131" i="3"/>
  <c r="AC2131" i="3"/>
  <c r="AI2131" i="3"/>
  <c r="C2126" i="3"/>
  <c r="D2126" i="3" s="1"/>
  <c r="U2126" i="3"/>
  <c r="I2133" i="3"/>
  <c r="L2131" i="3"/>
  <c r="E2131" i="3" s="1"/>
  <c r="F2131" i="3" s="1"/>
  <c r="N2135" i="3"/>
  <c r="O2133" i="3"/>
  <c r="A2133" i="3" s="1"/>
  <c r="B2133" i="3" s="1"/>
  <c r="M2132" i="3"/>
  <c r="N2132" i="3" s="1"/>
  <c r="O2132" i="3" s="1"/>
  <c r="A2132" i="3" s="1"/>
  <c r="B2132" i="3" s="1"/>
  <c r="S2128" i="3"/>
  <c r="T2128" i="3" s="1"/>
  <c r="T2131" i="3"/>
  <c r="U2129" i="3"/>
  <c r="C2129" i="3" s="1"/>
  <c r="D2129" i="3" s="1"/>
  <c r="AF2131" i="3"/>
  <c r="AB2132" i="3"/>
  <c r="AC2132" i="3" s="1"/>
  <c r="AH2132" i="3"/>
  <c r="AI2132" i="3" s="1"/>
  <c r="AG2134" i="3"/>
  <c r="AH2137" i="3"/>
  <c r="K2134" i="3"/>
  <c r="L2134" i="3" s="1"/>
  <c r="X2131" i="3"/>
  <c r="Z2131" i="3" s="1"/>
  <c r="W2128" i="3"/>
  <c r="X2128" i="3" s="1"/>
  <c r="Z2128" i="3" s="1"/>
  <c r="Z2129" i="3"/>
  <c r="O2131" i="3"/>
  <c r="A2131" i="3" s="1"/>
  <c r="B2131" i="3" s="1"/>
  <c r="R2126" i="3"/>
  <c r="G2126" i="3"/>
  <c r="H2126" i="3" s="1"/>
  <c r="K2139" i="3"/>
  <c r="J2136" i="3"/>
  <c r="AE2135" i="3"/>
  <c r="AF2133" i="3"/>
  <c r="AD2132" i="3"/>
  <c r="AE2132" i="3" s="1"/>
  <c r="AF2132" i="3" s="1"/>
  <c r="AA2134" i="3"/>
  <c r="AB2137" i="3"/>
  <c r="AL2129" i="3"/>
  <c r="AK2131" i="3"/>
  <c r="AJ2128" i="3"/>
  <c r="AK2128" i="3" s="1"/>
  <c r="AL2128" i="3" s="1"/>
  <c r="P2128" i="3"/>
  <c r="Q2128" i="3" s="1"/>
  <c r="Q2131" i="3"/>
  <c r="R2129" i="3"/>
  <c r="G2129" i="3" s="1"/>
  <c r="H2129" i="3" s="1"/>
  <c r="E2134" i="3" l="1"/>
  <c r="F2134" i="3" s="1"/>
  <c r="V2135" i="3"/>
  <c r="Y2133" i="3"/>
  <c r="AC2133" i="3"/>
  <c r="AI2133" i="3"/>
  <c r="S2130" i="3"/>
  <c r="T2130" i="3" s="1"/>
  <c r="T2133" i="3"/>
  <c r="U2131" i="3"/>
  <c r="C2131" i="3" s="1"/>
  <c r="D2131" i="3" s="1"/>
  <c r="M2134" i="3"/>
  <c r="N2134" i="3" s="1"/>
  <c r="O2134" i="3" s="1"/>
  <c r="A2134" i="3" s="1"/>
  <c r="B2134" i="3" s="1"/>
  <c r="N2137" i="3"/>
  <c r="AH2139" i="3"/>
  <c r="AG2136" i="3"/>
  <c r="X2133" i="3"/>
  <c r="W2130" i="3"/>
  <c r="X2130" i="3" s="1"/>
  <c r="Z2130" i="3" s="1"/>
  <c r="AB2134" i="3"/>
  <c r="AC2134" i="3" s="1"/>
  <c r="C2128" i="3"/>
  <c r="D2128" i="3" s="1"/>
  <c r="U2128" i="3"/>
  <c r="I2135" i="3"/>
  <c r="O2135" i="3" s="1"/>
  <c r="A2135" i="3" s="1"/>
  <c r="B2135" i="3" s="1"/>
  <c r="L2133" i="3"/>
  <c r="E2133" i="3" s="1"/>
  <c r="F2133" i="3" s="1"/>
  <c r="AH2134" i="3"/>
  <c r="AI2134" i="3" s="1"/>
  <c r="R2128" i="3"/>
  <c r="G2128" i="3"/>
  <c r="H2128" i="3" s="1"/>
  <c r="AJ2130" i="3"/>
  <c r="AK2130" i="3" s="1"/>
  <c r="AL2130" i="3" s="1"/>
  <c r="AK2133" i="3"/>
  <c r="AL2131" i="3"/>
  <c r="AB2139" i="3"/>
  <c r="AA2136" i="3"/>
  <c r="AD2134" i="3"/>
  <c r="AE2134" i="3" s="1"/>
  <c r="AF2134" i="3" s="1"/>
  <c r="AF2135" i="3"/>
  <c r="AE2137" i="3"/>
  <c r="Q2133" i="3"/>
  <c r="R2131" i="3"/>
  <c r="G2131" i="3" s="1"/>
  <c r="H2131" i="3" s="1"/>
  <c r="P2130" i="3"/>
  <c r="Q2130" i="3" s="1"/>
  <c r="J2138" i="3"/>
  <c r="K2141" i="3"/>
  <c r="C2130" i="3" l="1"/>
  <c r="D2130" i="3" s="1"/>
  <c r="U2130" i="3"/>
  <c r="AB2136" i="3"/>
  <c r="AC2136" i="3" s="1"/>
  <c r="AH2136" i="3"/>
  <c r="AI2136" i="3" s="1"/>
  <c r="I2137" i="3"/>
  <c r="K2138" i="3" s="1"/>
  <c r="L2135" i="3"/>
  <c r="E2135" i="3" s="1"/>
  <c r="F2135" i="3" s="1"/>
  <c r="AG2138" i="3"/>
  <c r="AH2138" i="3" s="1"/>
  <c r="AI2138" i="3" s="1"/>
  <c r="AH2141" i="3"/>
  <c r="V2137" i="3"/>
  <c r="Y2135" i="3"/>
  <c r="AI2135" i="3"/>
  <c r="AC2135" i="3"/>
  <c r="N2139" i="3"/>
  <c r="M2136" i="3"/>
  <c r="N2136" i="3" s="1"/>
  <c r="O2136" i="3" s="1"/>
  <c r="A2136" i="3" s="1"/>
  <c r="B2136" i="3" s="1"/>
  <c r="O2137" i="3"/>
  <c r="A2137" i="3" s="1"/>
  <c r="B2137" i="3" s="1"/>
  <c r="S2132" i="3"/>
  <c r="T2132" i="3" s="1"/>
  <c r="T2135" i="3"/>
  <c r="U2133" i="3"/>
  <c r="C2133" i="3" s="1"/>
  <c r="D2133" i="3" s="1"/>
  <c r="X2135" i="3"/>
  <c r="Z2135" i="3" s="1"/>
  <c r="W2132" i="3"/>
  <c r="X2132" i="3" s="1"/>
  <c r="Z2132" i="3" s="1"/>
  <c r="K2136" i="3"/>
  <c r="Z2133" i="3"/>
  <c r="AE2139" i="3"/>
  <c r="AF2137" i="3"/>
  <c r="AD2136" i="3"/>
  <c r="AE2136" i="3" s="1"/>
  <c r="AF2136" i="3" s="1"/>
  <c r="G2130" i="3"/>
  <c r="H2130" i="3" s="1"/>
  <c r="R2130" i="3"/>
  <c r="AA2138" i="3"/>
  <c r="AB2138" i="3" s="1"/>
  <c r="AC2138" i="3" s="1"/>
  <c r="AB2141" i="3"/>
  <c r="K2143" i="3"/>
  <c r="J2140" i="3"/>
  <c r="R2133" i="3"/>
  <c r="G2133" i="3" s="1"/>
  <c r="H2133" i="3" s="1"/>
  <c r="Q2135" i="3"/>
  <c r="P2132" i="3"/>
  <c r="Q2132" i="3" s="1"/>
  <c r="AL2133" i="3"/>
  <c r="AJ2132" i="3"/>
  <c r="AK2132" i="3" s="1"/>
  <c r="AL2132" i="3" s="1"/>
  <c r="AK2135" i="3"/>
  <c r="L2138" i="3" l="1"/>
  <c r="E2138" i="3"/>
  <c r="F2138" i="3" s="1"/>
  <c r="I2139" i="3"/>
  <c r="K2140" i="3" s="1"/>
  <c r="L2137" i="3"/>
  <c r="E2137" i="3" s="1"/>
  <c r="F2137" i="3" s="1"/>
  <c r="X2137" i="3"/>
  <c r="Z2137" i="3" s="1"/>
  <c r="W2134" i="3"/>
  <c r="X2134" i="3" s="1"/>
  <c r="Z2134" i="3" s="1"/>
  <c r="C2132" i="3"/>
  <c r="D2132" i="3" s="1"/>
  <c r="U2132" i="3"/>
  <c r="Y2137" i="3"/>
  <c r="V2139" i="3"/>
  <c r="AI2137" i="3"/>
  <c r="AC2137" i="3"/>
  <c r="T2137" i="3"/>
  <c r="U2135" i="3"/>
  <c r="C2135" i="3" s="1"/>
  <c r="D2135" i="3" s="1"/>
  <c r="S2134" i="3"/>
  <c r="T2134" i="3" s="1"/>
  <c r="N2141" i="3"/>
  <c r="M2138" i="3"/>
  <c r="N2138" i="3" s="1"/>
  <c r="O2138" i="3" s="1"/>
  <c r="A2138" i="3" s="1"/>
  <c r="B2138" i="3" s="1"/>
  <c r="L2136" i="3"/>
  <c r="E2136" i="3"/>
  <c r="F2136" i="3" s="1"/>
  <c r="AH2143" i="3"/>
  <c r="AG2140" i="3"/>
  <c r="AH2140" i="3" s="1"/>
  <c r="AI2140" i="3" s="1"/>
  <c r="G2132" i="3"/>
  <c r="H2132" i="3" s="1"/>
  <c r="R2132" i="3"/>
  <c r="K2145" i="3"/>
  <c r="J2142" i="3"/>
  <c r="AB2143" i="3"/>
  <c r="AA2140" i="3"/>
  <c r="AB2140" i="3" s="1"/>
  <c r="AC2140" i="3" s="1"/>
  <c r="AJ2134" i="3"/>
  <c r="AK2134" i="3" s="1"/>
  <c r="AL2134" i="3" s="1"/>
  <c r="AL2135" i="3"/>
  <c r="AK2137" i="3"/>
  <c r="R2135" i="3"/>
  <c r="G2135" i="3" s="1"/>
  <c r="H2135" i="3" s="1"/>
  <c r="Q2137" i="3"/>
  <c r="P2134" i="3"/>
  <c r="Q2134" i="3" s="1"/>
  <c r="AF2139" i="3"/>
  <c r="AE2141" i="3"/>
  <c r="AD2138" i="3"/>
  <c r="AE2138" i="3" s="1"/>
  <c r="AF2138" i="3" s="1"/>
  <c r="L2140" i="3" l="1"/>
  <c r="E2140" i="3"/>
  <c r="F2140" i="3" s="1"/>
  <c r="C2134" i="3"/>
  <c r="D2134" i="3" s="1"/>
  <c r="U2134" i="3"/>
  <c r="I2141" i="3"/>
  <c r="K2142" i="3" s="1"/>
  <c r="E2142" i="3" s="1"/>
  <c r="F2142" i="3" s="1"/>
  <c r="L2139" i="3"/>
  <c r="E2139" i="3" s="1"/>
  <c r="F2139" i="3" s="1"/>
  <c r="X2139" i="3"/>
  <c r="Z2139" i="3" s="1"/>
  <c r="W2136" i="3"/>
  <c r="X2136" i="3" s="1"/>
  <c r="Z2136" i="3" s="1"/>
  <c r="O2139" i="3"/>
  <c r="A2139" i="3" s="1"/>
  <c r="B2139" i="3" s="1"/>
  <c r="AH2145" i="3"/>
  <c r="AG2142" i="3"/>
  <c r="N2143" i="3"/>
  <c r="M2140" i="3"/>
  <c r="N2140" i="3" s="1"/>
  <c r="O2140" i="3" s="1"/>
  <c r="A2140" i="3" s="1"/>
  <c r="B2140" i="3" s="1"/>
  <c r="U2137" i="3"/>
  <c r="C2137" i="3" s="1"/>
  <c r="D2137" i="3" s="1"/>
  <c r="S2136" i="3"/>
  <c r="T2136" i="3" s="1"/>
  <c r="T2139" i="3"/>
  <c r="V2141" i="3"/>
  <c r="AF2141" i="3" s="1"/>
  <c r="Y2139" i="3"/>
  <c r="AC2139" i="3"/>
  <c r="AI2139" i="3"/>
  <c r="AJ2136" i="3"/>
  <c r="AK2136" i="3" s="1"/>
  <c r="AL2136" i="3" s="1"/>
  <c r="AL2137" i="3"/>
  <c r="AK2139" i="3"/>
  <c r="AA2142" i="3"/>
  <c r="AB2145" i="3"/>
  <c r="AD2140" i="3"/>
  <c r="AE2140" i="3" s="1"/>
  <c r="AF2140" i="3" s="1"/>
  <c r="AE2143" i="3"/>
  <c r="P2136" i="3"/>
  <c r="Q2136" i="3" s="1"/>
  <c r="R2137" i="3"/>
  <c r="G2137" i="3" s="1"/>
  <c r="H2137" i="3" s="1"/>
  <c r="Q2139" i="3"/>
  <c r="G2134" i="3"/>
  <c r="H2134" i="3" s="1"/>
  <c r="R2134" i="3"/>
  <c r="K2147" i="3"/>
  <c r="J2144" i="3"/>
  <c r="AB2142" i="3" l="1"/>
  <c r="AC2142" i="3" s="1"/>
  <c r="AH2142" i="3"/>
  <c r="AI2142" i="3" s="1"/>
  <c r="I2143" i="3"/>
  <c r="O2143" i="3" s="1"/>
  <c r="A2143" i="3" s="1"/>
  <c r="B2143" i="3" s="1"/>
  <c r="L2141" i="3"/>
  <c r="E2141" i="3" s="1"/>
  <c r="F2141" i="3" s="1"/>
  <c r="U2136" i="3"/>
  <c r="C2136" i="3"/>
  <c r="D2136" i="3" s="1"/>
  <c r="M2142" i="3"/>
  <c r="N2142" i="3" s="1"/>
  <c r="O2142" i="3" s="1"/>
  <c r="A2142" i="3" s="1"/>
  <c r="B2142" i="3" s="1"/>
  <c r="N2145" i="3"/>
  <c r="S2138" i="3"/>
  <c r="T2138" i="3" s="1"/>
  <c r="T2141" i="3"/>
  <c r="U2139" i="3"/>
  <c r="C2139" i="3" s="1"/>
  <c r="D2139" i="3" s="1"/>
  <c r="X2141" i="3"/>
  <c r="Z2141" i="3" s="1"/>
  <c r="W2138" i="3"/>
  <c r="X2138" i="3" s="1"/>
  <c r="Z2138" i="3" s="1"/>
  <c r="L2142" i="3"/>
  <c r="V2143" i="3"/>
  <c r="AF2143" i="3" s="1"/>
  <c r="Y2141" i="3"/>
  <c r="AC2141" i="3"/>
  <c r="AI2141" i="3"/>
  <c r="AH2147" i="3"/>
  <c r="AG2144" i="3"/>
  <c r="O2141" i="3"/>
  <c r="A2141" i="3" s="1"/>
  <c r="B2141" i="3" s="1"/>
  <c r="Q2141" i="3"/>
  <c r="R2139" i="3"/>
  <c r="G2139" i="3" s="1"/>
  <c r="H2139" i="3" s="1"/>
  <c r="P2138" i="3"/>
  <c r="Q2138" i="3" s="1"/>
  <c r="AB2147" i="3"/>
  <c r="AA2144" i="3"/>
  <c r="AE2145" i="3"/>
  <c r="AD2142" i="3"/>
  <c r="AE2142" i="3" s="1"/>
  <c r="AF2142" i="3" s="1"/>
  <c r="G2136" i="3"/>
  <c r="H2136" i="3" s="1"/>
  <c r="R2136" i="3"/>
  <c r="AJ2138" i="3"/>
  <c r="AK2138" i="3" s="1"/>
  <c r="AL2138" i="3" s="1"/>
  <c r="AK2141" i="3"/>
  <c r="AL2139" i="3"/>
  <c r="K2149" i="3"/>
  <c r="J2146" i="3"/>
  <c r="K2144" i="3" l="1"/>
  <c r="AH2144" i="3"/>
  <c r="AI2144" i="3" s="1"/>
  <c r="AB2144" i="3"/>
  <c r="AC2144" i="3" s="1"/>
  <c r="U2141" i="3"/>
  <c r="C2141" i="3" s="1"/>
  <c r="D2141" i="3" s="1"/>
  <c r="S2140" i="3"/>
  <c r="T2140" i="3" s="1"/>
  <c r="T2143" i="3"/>
  <c r="Y2143" i="3"/>
  <c r="V2145" i="3"/>
  <c r="AF2145" i="3" s="1"/>
  <c r="AI2143" i="3"/>
  <c r="AC2143" i="3"/>
  <c r="W2140" i="3"/>
  <c r="X2140" i="3" s="1"/>
  <c r="Z2140" i="3" s="1"/>
  <c r="X2143" i="3"/>
  <c r="N2147" i="3"/>
  <c r="M2144" i="3"/>
  <c r="N2144" i="3" s="1"/>
  <c r="O2144" i="3" s="1"/>
  <c r="A2144" i="3" s="1"/>
  <c r="B2144" i="3" s="1"/>
  <c r="AG2146" i="3"/>
  <c r="AH2149" i="3"/>
  <c r="I2145" i="3"/>
  <c r="L2143" i="3"/>
  <c r="E2143" i="3" s="1"/>
  <c r="F2143" i="3" s="1"/>
  <c r="C2138" i="3"/>
  <c r="D2138" i="3" s="1"/>
  <c r="U2138" i="3"/>
  <c r="AK2143" i="3"/>
  <c r="AJ2140" i="3"/>
  <c r="AK2140" i="3" s="1"/>
  <c r="AL2140" i="3" s="1"/>
  <c r="AL2141" i="3"/>
  <c r="Q2143" i="3"/>
  <c r="R2141" i="3"/>
  <c r="G2141" i="3" s="1"/>
  <c r="H2141" i="3" s="1"/>
  <c r="P2140" i="3"/>
  <c r="Q2140" i="3" s="1"/>
  <c r="J2148" i="3"/>
  <c r="K2151" i="3"/>
  <c r="G2138" i="3"/>
  <c r="H2138" i="3" s="1"/>
  <c r="R2138" i="3"/>
  <c r="AE2147" i="3"/>
  <c r="AD2144" i="3"/>
  <c r="AE2144" i="3" s="1"/>
  <c r="AF2144" i="3" s="1"/>
  <c r="AA2146" i="3"/>
  <c r="AB2149" i="3"/>
  <c r="AB2146" i="3" l="1"/>
  <c r="AC2146" i="3" s="1"/>
  <c r="L2144" i="3"/>
  <c r="E2144" i="3"/>
  <c r="F2144" i="3" s="1"/>
  <c r="I2147" i="3"/>
  <c r="K2148" i="3" s="1"/>
  <c r="L2145" i="3"/>
  <c r="E2145" i="3" s="1"/>
  <c r="F2145" i="3" s="1"/>
  <c r="Y2145" i="3"/>
  <c r="V2147" i="3"/>
  <c r="AF2147" i="3" s="1"/>
  <c r="AI2145" i="3"/>
  <c r="AC2145" i="3"/>
  <c r="W2142" i="3"/>
  <c r="X2142" i="3" s="1"/>
  <c r="Z2142" i="3" s="1"/>
  <c r="X2145" i="3"/>
  <c r="U2143" i="3"/>
  <c r="C2143" i="3" s="1"/>
  <c r="D2143" i="3" s="1"/>
  <c r="T2145" i="3"/>
  <c r="S2142" i="3"/>
  <c r="T2142" i="3" s="1"/>
  <c r="O2145" i="3"/>
  <c r="A2145" i="3" s="1"/>
  <c r="B2145" i="3" s="1"/>
  <c r="AH2146" i="3"/>
  <c r="AI2146" i="3" s="1"/>
  <c r="C2140" i="3"/>
  <c r="D2140" i="3" s="1"/>
  <c r="U2140" i="3"/>
  <c r="AG2148" i="3"/>
  <c r="AH2148" i="3" s="1"/>
  <c r="AI2148" i="3" s="1"/>
  <c r="AH2151" i="3"/>
  <c r="N2149" i="3"/>
  <c r="M2146" i="3"/>
  <c r="N2146" i="3" s="1"/>
  <c r="O2146" i="3" s="1"/>
  <c r="A2146" i="3" s="1"/>
  <c r="B2146" i="3" s="1"/>
  <c r="Z2143" i="3"/>
  <c r="K2146" i="3"/>
  <c r="AB2151" i="3"/>
  <c r="AA2148" i="3"/>
  <c r="AD2146" i="3"/>
  <c r="AE2146" i="3" s="1"/>
  <c r="AF2146" i="3" s="1"/>
  <c r="AE2149" i="3"/>
  <c r="R2140" i="3"/>
  <c r="G2140" i="3"/>
  <c r="H2140" i="3" s="1"/>
  <c r="AK2145" i="3"/>
  <c r="AL2143" i="3"/>
  <c r="AJ2142" i="3"/>
  <c r="AK2142" i="3" s="1"/>
  <c r="AL2142" i="3" s="1"/>
  <c r="J2150" i="3"/>
  <c r="K2153" i="3"/>
  <c r="P2142" i="3"/>
  <c r="Q2142" i="3" s="1"/>
  <c r="Q2145" i="3"/>
  <c r="R2143" i="3"/>
  <c r="G2143" i="3" s="1"/>
  <c r="H2143" i="3" s="1"/>
  <c r="AB2148" i="3" l="1"/>
  <c r="AC2148" i="3" s="1"/>
  <c r="L2148" i="3"/>
  <c r="E2148" i="3"/>
  <c r="F2148" i="3" s="1"/>
  <c r="L2146" i="3"/>
  <c r="E2146" i="3"/>
  <c r="F2146" i="3" s="1"/>
  <c r="W2144" i="3"/>
  <c r="X2144" i="3" s="1"/>
  <c r="Z2144" i="3" s="1"/>
  <c r="X2147" i="3"/>
  <c r="Z2147" i="3" s="1"/>
  <c r="M2148" i="3"/>
  <c r="N2148" i="3" s="1"/>
  <c r="O2148" i="3" s="1"/>
  <c r="A2148" i="3" s="1"/>
  <c r="B2148" i="3" s="1"/>
  <c r="N2151" i="3"/>
  <c r="I2149" i="3"/>
  <c r="O2149" i="3" s="1"/>
  <c r="A2149" i="3" s="1"/>
  <c r="B2149" i="3" s="1"/>
  <c r="L2147" i="3"/>
  <c r="E2147" i="3" s="1"/>
  <c r="F2147" i="3" s="1"/>
  <c r="U2145" i="3"/>
  <c r="C2145" i="3" s="1"/>
  <c r="D2145" i="3" s="1"/>
  <c r="T2147" i="3"/>
  <c r="S2144" i="3"/>
  <c r="T2144" i="3" s="1"/>
  <c r="O2147" i="3"/>
  <c r="A2147" i="3" s="1"/>
  <c r="B2147" i="3" s="1"/>
  <c r="Z2145" i="3"/>
  <c r="AH2153" i="3"/>
  <c r="AG2150" i="3"/>
  <c r="C2142" i="3"/>
  <c r="D2142" i="3" s="1"/>
  <c r="U2142" i="3"/>
  <c r="V2149" i="3"/>
  <c r="AF2149" i="3" s="1"/>
  <c r="Y2147" i="3"/>
  <c r="AC2147" i="3"/>
  <c r="AI2147" i="3"/>
  <c r="K2150" i="3"/>
  <c r="L2150" i="3" s="1"/>
  <c r="J2152" i="3"/>
  <c r="K2155" i="3"/>
  <c r="AK2147" i="3"/>
  <c r="AJ2144" i="3"/>
  <c r="AK2144" i="3" s="1"/>
  <c r="AL2144" i="3" s="1"/>
  <c r="AL2145" i="3"/>
  <c r="AE2151" i="3"/>
  <c r="AD2148" i="3"/>
  <c r="AE2148" i="3" s="1"/>
  <c r="AF2148" i="3" s="1"/>
  <c r="AA2150" i="3"/>
  <c r="AB2153" i="3"/>
  <c r="G2142" i="3"/>
  <c r="H2142" i="3" s="1"/>
  <c r="R2142" i="3"/>
  <c r="Q2147" i="3"/>
  <c r="R2145" i="3"/>
  <c r="G2145" i="3" s="1"/>
  <c r="H2145" i="3" s="1"/>
  <c r="P2144" i="3"/>
  <c r="Q2144" i="3" s="1"/>
  <c r="E2150" i="3"/>
  <c r="F2150" i="3" s="1"/>
  <c r="AB2150" i="3" l="1"/>
  <c r="AC2150" i="3" s="1"/>
  <c r="AH2150" i="3"/>
  <c r="AI2150" i="3" s="1"/>
  <c r="Y2149" i="3"/>
  <c r="V2151" i="3"/>
  <c r="AF2151" i="3" s="1"/>
  <c r="AC2149" i="3"/>
  <c r="AI2149" i="3"/>
  <c r="AG2152" i="3"/>
  <c r="AH2155" i="3"/>
  <c r="U2144" i="3"/>
  <c r="C2144" i="3"/>
  <c r="D2144" i="3" s="1"/>
  <c r="I2151" i="3"/>
  <c r="L2149" i="3"/>
  <c r="E2149" i="3" s="1"/>
  <c r="F2149" i="3" s="1"/>
  <c r="X2149" i="3"/>
  <c r="W2146" i="3"/>
  <c r="X2146" i="3" s="1"/>
  <c r="Z2146" i="3" s="1"/>
  <c r="K2152" i="3"/>
  <c r="L2152" i="3" s="1"/>
  <c r="T2149" i="3"/>
  <c r="S2146" i="3"/>
  <c r="T2146" i="3" s="1"/>
  <c r="U2147" i="3"/>
  <c r="C2147" i="3" s="1"/>
  <c r="D2147" i="3" s="1"/>
  <c r="N2153" i="3"/>
  <c r="O2151" i="3"/>
  <c r="A2151" i="3" s="1"/>
  <c r="B2151" i="3" s="1"/>
  <c r="M2150" i="3"/>
  <c r="N2150" i="3" s="1"/>
  <c r="O2150" i="3" s="1"/>
  <c r="A2150" i="3" s="1"/>
  <c r="B2150" i="3" s="1"/>
  <c r="R2144" i="3"/>
  <c r="G2144" i="3"/>
  <c r="H2144" i="3" s="1"/>
  <c r="AA2152" i="3"/>
  <c r="AB2155" i="3"/>
  <c r="AE2153" i="3"/>
  <c r="AD2150" i="3"/>
  <c r="AE2150" i="3" s="1"/>
  <c r="AF2150" i="3" s="1"/>
  <c r="K2157" i="3"/>
  <c r="J2154" i="3"/>
  <c r="Q2149" i="3"/>
  <c r="P2146" i="3"/>
  <c r="Q2146" i="3" s="1"/>
  <c r="R2147" i="3"/>
  <c r="G2147" i="3" s="1"/>
  <c r="H2147" i="3" s="1"/>
  <c r="AL2147" i="3"/>
  <c r="AJ2146" i="3"/>
  <c r="AK2146" i="3" s="1"/>
  <c r="AL2146" i="3" s="1"/>
  <c r="AK2149" i="3"/>
  <c r="AH2152" i="3" l="1"/>
  <c r="AI2152" i="3" s="1"/>
  <c r="E2152" i="3"/>
  <c r="F2152" i="3" s="1"/>
  <c r="U2146" i="3"/>
  <c r="C2146" i="3"/>
  <c r="D2146" i="3" s="1"/>
  <c r="W2148" i="3"/>
  <c r="X2148" i="3" s="1"/>
  <c r="Z2148" i="3" s="1"/>
  <c r="X2151" i="3"/>
  <c r="Z2151" i="3" s="1"/>
  <c r="Z2149" i="3"/>
  <c r="Y2151" i="3"/>
  <c r="V2153" i="3"/>
  <c r="AC2151" i="3"/>
  <c r="AI2151" i="3"/>
  <c r="N2155" i="3"/>
  <c r="M2152" i="3"/>
  <c r="N2152" i="3" s="1"/>
  <c r="O2152" i="3" s="1"/>
  <c r="A2152" i="3" s="1"/>
  <c r="B2152" i="3" s="1"/>
  <c r="I2153" i="3"/>
  <c r="O2153" i="3" s="1"/>
  <c r="A2153" i="3" s="1"/>
  <c r="B2153" i="3" s="1"/>
  <c r="L2151" i="3"/>
  <c r="E2151" i="3" s="1"/>
  <c r="F2151" i="3" s="1"/>
  <c r="U2149" i="3"/>
  <c r="C2149" i="3" s="1"/>
  <c r="D2149" i="3" s="1"/>
  <c r="S2148" i="3"/>
  <c r="T2148" i="3" s="1"/>
  <c r="T2151" i="3"/>
  <c r="AG2154" i="3"/>
  <c r="AH2154" i="3" s="1"/>
  <c r="AI2154" i="3" s="1"/>
  <c r="AH2157" i="3"/>
  <c r="AB2152" i="3"/>
  <c r="AC2152" i="3" s="1"/>
  <c r="R2146" i="3"/>
  <c r="G2146" i="3"/>
  <c r="H2146" i="3" s="1"/>
  <c r="AB2157" i="3"/>
  <c r="AA2154" i="3"/>
  <c r="AB2154" i="3" s="1"/>
  <c r="AC2154" i="3" s="1"/>
  <c r="AD2152" i="3"/>
  <c r="AE2152" i="3" s="1"/>
  <c r="AF2152" i="3" s="1"/>
  <c r="AE2155" i="3"/>
  <c r="AF2153" i="3"/>
  <c r="AJ2148" i="3"/>
  <c r="AK2148" i="3" s="1"/>
  <c r="AL2148" i="3" s="1"/>
  <c r="AL2149" i="3"/>
  <c r="AK2151" i="3"/>
  <c r="R2149" i="3"/>
  <c r="G2149" i="3" s="1"/>
  <c r="H2149" i="3" s="1"/>
  <c r="P2148" i="3"/>
  <c r="Q2148" i="3" s="1"/>
  <c r="Q2151" i="3"/>
  <c r="J2156" i="3"/>
  <c r="K2159" i="3"/>
  <c r="K2154" i="3" l="1"/>
  <c r="L2154" i="3" s="1"/>
  <c r="AH2159" i="3"/>
  <c r="AG2156" i="3"/>
  <c r="C2148" i="3"/>
  <c r="D2148" i="3" s="1"/>
  <c r="U2148" i="3"/>
  <c r="S2150" i="3"/>
  <c r="T2150" i="3" s="1"/>
  <c r="U2151" i="3"/>
  <c r="C2151" i="3" s="1"/>
  <c r="D2151" i="3" s="1"/>
  <c r="T2153" i="3"/>
  <c r="I2155" i="3"/>
  <c r="K2156" i="3" s="1"/>
  <c r="L2156" i="3" s="1"/>
  <c r="L2153" i="3"/>
  <c r="E2153" i="3" s="1"/>
  <c r="F2153" i="3" s="1"/>
  <c r="M2154" i="3"/>
  <c r="N2154" i="3" s="1"/>
  <c r="O2154" i="3" s="1"/>
  <c r="A2154" i="3" s="1"/>
  <c r="B2154" i="3" s="1"/>
  <c r="N2157" i="3"/>
  <c r="O2155" i="3"/>
  <c r="A2155" i="3" s="1"/>
  <c r="B2155" i="3" s="1"/>
  <c r="Y2153" i="3"/>
  <c r="V2155" i="3"/>
  <c r="AF2155" i="3" s="1"/>
  <c r="AI2153" i="3"/>
  <c r="AC2153" i="3"/>
  <c r="X2153" i="3"/>
  <c r="Z2153" i="3" s="1"/>
  <c r="W2150" i="3"/>
  <c r="X2150" i="3" s="1"/>
  <c r="Z2150" i="3" s="1"/>
  <c r="K2161" i="3"/>
  <c r="J2158" i="3"/>
  <c r="AJ2150" i="3"/>
  <c r="AK2150" i="3" s="1"/>
  <c r="AL2150" i="3" s="1"/>
  <c r="AK2153" i="3"/>
  <c r="AL2151" i="3"/>
  <c r="AB2159" i="3"/>
  <c r="AA2156" i="3"/>
  <c r="R2148" i="3"/>
  <c r="G2148" i="3"/>
  <c r="H2148" i="3" s="1"/>
  <c r="P2150" i="3"/>
  <c r="Q2150" i="3" s="1"/>
  <c r="R2151" i="3"/>
  <c r="G2151" i="3" s="1"/>
  <c r="H2151" i="3" s="1"/>
  <c r="Q2153" i="3"/>
  <c r="AE2157" i="3"/>
  <c r="AD2154" i="3"/>
  <c r="AE2154" i="3" s="1"/>
  <c r="AF2154" i="3" s="1"/>
  <c r="E2154" i="3" l="1"/>
  <c r="F2154" i="3" s="1"/>
  <c r="E2156" i="3"/>
  <c r="F2156" i="3" s="1"/>
  <c r="AB2156" i="3"/>
  <c r="AC2156" i="3" s="1"/>
  <c r="M2156" i="3"/>
  <c r="N2156" i="3" s="1"/>
  <c r="O2156" i="3" s="1"/>
  <c r="A2156" i="3" s="1"/>
  <c r="B2156" i="3" s="1"/>
  <c r="N2159" i="3"/>
  <c r="T2155" i="3"/>
  <c r="S2152" i="3"/>
  <c r="T2152" i="3" s="1"/>
  <c r="U2153" i="3"/>
  <c r="C2153" i="3" s="1"/>
  <c r="D2153" i="3" s="1"/>
  <c r="AG2158" i="3"/>
  <c r="AH2161" i="3"/>
  <c r="I2157" i="3"/>
  <c r="K2158" i="3" s="1"/>
  <c r="L2155" i="3"/>
  <c r="E2155" i="3" s="1"/>
  <c r="F2155" i="3" s="1"/>
  <c r="C2150" i="3"/>
  <c r="D2150" i="3" s="1"/>
  <c r="U2150" i="3"/>
  <c r="AH2156" i="3"/>
  <c r="AI2156" i="3" s="1"/>
  <c r="W2152" i="3"/>
  <c r="X2152" i="3" s="1"/>
  <c r="Z2152" i="3" s="1"/>
  <c r="X2155" i="3"/>
  <c r="Z2155" i="3" s="1"/>
  <c r="V2157" i="3"/>
  <c r="Y2155" i="3"/>
  <c r="AC2155" i="3"/>
  <c r="AI2155" i="3"/>
  <c r="R2150" i="3"/>
  <c r="G2150" i="3"/>
  <c r="H2150" i="3" s="1"/>
  <c r="AJ2152" i="3"/>
  <c r="AK2152" i="3" s="1"/>
  <c r="AL2152" i="3" s="1"/>
  <c r="AL2153" i="3"/>
  <c r="AK2155" i="3"/>
  <c r="K2163" i="3"/>
  <c r="J2160" i="3"/>
  <c r="Q2155" i="3"/>
  <c r="R2153" i="3"/>
  <c r="G2153" i="3" s="1"/>
  <c r="H2153" i="3" s="1"/>
  <c r="P2152" i="3"/>
  <c r="Q2152" i="3" s="1"/>
  <c r="AD2156" i="3"/>
  <c r="AE2156" i="3" s="1"/>
  <c r="AF2156" i="3" s="1"/>
  <c r="AE2159" i="3"/>
  <c r="AF2157" i="3"/>
  <c r="AB2161" i="3"/>
  <c r="AA2158" i="3"/>
  <c r="L2158" i="3" l="1"/>
  <c r="E2158" i="3"/>
  <c r="F2158" i="3" s="1"/>
  <c r="V2159" i="3"/>
  <c r="AF2159" i="3" s="1"/>
  <c r="Y2157" i="3"/>
  <c r="AC2157" i="3"/>
  <c r="AI2157" i="3"/>
  <c r="I2159" i="3"/>
  <c r="K2160" i="3" s="1"/>
  <c r="L2157" i="3"/>
  <c r="E2157" i="3" s="1"/>
  <c r="F2157" i="3" s="1"/>
  <c r="M2158" i="3"/>
  <c r="N2158" i="3" s="1"/>
  <c r="O2158" i="3" s="1"/>
  <c r="A2158" i="3" s="1"/>
  <c r="B2158" i="3" s="1"/>
  <c r="N2161" i="3"/>
  <c r="U2152" i="3"/>
  <c r="C2152" i="3"/>
  <c r="D2152" i="3" s="1"/>
  <c r="AB2158" i="3"/>
  <c r="AC2158" i="3" s="1"/>
  <c r="O2157" i="3"/>
  <c r="A2157" i="3" s="1"/>
  <c r="B2157" i="3" s="1"/>
  <c r="AG2160" i="3"/>
  <c r="AH2163" i="3"/>
  <c r="W2154" i="3"/>
  <c r="X2154" i="3" s="1"/>
  <c r="Z2154" i="3" s="1"/>
  <c r="X2157" i="3"/>
  <c r="Z2157" i="3" s="1"/>
  <c r="S2154" i="3"/>
  <c r="T2154" i="3" s="1"/>
  <c r="T2157" i="3"/>
  <c r="U2155" i="3"/>
  <c r="C2155" i="3" s="1"/>
  <c r="D2155" i="3" s="1"/>
  <c r="AH2158" i="3"/>
  <c r="AI2158" i="3" s="1"/>
  <c r="AB2163" i="3"/>
  <c r="AA2160" i="3"/>
  <c r="K2165" i="3"/>
  <c r="J2162" i="3"/>
  <c r="AE2161" i="3"/>
  <c r="AD2158" i="3"/>
  <c r="AE2158" i="3" s="1"/>
  <c r="AF2158" i="3" s="1"/>
  <c r="P2154" i="3"/>
  <c r="Q2154" i="3" s="1"/>
  <c r="R2155" i="3"/>
  <c r="G2155" i="3" s="1"/>
  <c r="H2155" i="3" s="1"/>
  <c r="Q2157" i="3"/>
  <c r="G2152" i="3"/>
  <c r="H2152" i="3" s="1"/>
  <c r="R2152" i="3"/>
  <c r="AJ2154" i="3"/>
  <c r="AK2154" i="3" s="1"/>
  <c r="AL2154" i="3" s="1"/>
  <c r="AL2155" i="3"/>
  <c r="AK2157" i="3"/>
  <c r="L2160" i="3" l="1"/>
  <c r="E2160" i="3"/>
  <c r="F2160" i="3" s="1"/>
  <c r="M2160" i="3"/>
  <c r="N2160" i="3" s="1"/>
  <c r="O2160" i="3" s="1"/>
  <c r="A2160" i="3" s="1"/>
  <c r="B2160" i="3" s="1"/>
  <c r="N2163" i="3"/>
  <c r="I2161" i="3"/>
  <c r="O2161" i="3" s="1"/>
  <c r="A2161" i="3" s="1"/>
  <c r="B2161" i="3" s="1"/>
  <c r="L2159" i="3"/>
  <c r="E2159" i="3" s="1"/>
  <c r="F2159" i="3" s="1"/>
  <c r="AB2160" i="3"/>
  <c r="AC2160" i="3" s="1"/>
  <c r="S2156" i="3"/>
  <c r="T2156" i="3" s="1"/>
  <c r="T2159" i="3"/>
  <c r="U2157" i="3"/>
  <c r="C2157" i="3" s="1"/>
  <c r="D2157" i="3" s="1"/>
  <c r="W2156" i="3"/>
  <c r="X2156" i="3" s="1"/>
  <c r="Z2156" i="3" s="1"/>
  <c r="X2159" i="3"/>
  <c r="Z2159" i="3" s="1"/>
  <c r="K2162" i="3"/>
  <c r="L2162" i="3" s="1"/>
  <c r="AH2160" i="3"/>
  <c r="AI2160" i="3" s="1"/>
  <c r="V2161" i="3"/>
  <c r="Y2159" i="3"/>
  <c r="AC2159" i="3"/>
  <c r="AI2159" i="3"/>
  <c r="C2154" i="3"/>
  <c r="D2154" i="3" s="1"/>
  <c r="U2154" i="3"/>
  <c r="AH2165" i="3"/>
  <c r="AG2162" i="3"/>
  <c r="O2159" i="3"/>
  <c r="A2159" i="3" s="1"/>
  <c r="B2159" i="3" s="1"/>
  <c r="R2157" i="3"/>
  <c r="G2157" i="3" s="1"/>
  <c r="H2157" i="3" s="1"/>
  <c r="Q2159" i="3"/>
  <c r="P2156" i="3"/>
  <c r="Q2156" i="3" s="1"/>
  <c r="AB2165" i="3"/>
  <c r="AA2162" i="3"/>
  <c r="K2167" i="3"/>
  <c r="J2164" i="3"/>
  <c r="R2154" i="3"/>
  <c r="G2154" i="3"/>
  <c r="H2154" i="3" s="1"/>
  <c r="AK2159" i="3"/>
  <c r="AJ2156" i="3"/>
  <c r="AK2156" i="3" s="1"/>
  <c r="AL2156" i="3" s="1"/>
  <c r="AL2157" i="3"/>
  <c r="AF2161" i="3"/>
  <c r="AE2163" i="3"/>
  <c r="AD2160" i="3"/>
  <c r="AE2160" i="3" s="1"/>
  <c r="AF2160" i="3" s="1"/>
  <c r="AH2162" i="3" l="1"/>
  <c r="AI2162" i="3" s="1"/>
  <c r="E2162" i="3"/>
  <c r="F2162" i="3" s="1"/>
  <c r="V2163" i="3"/>
  <c r="Y2161" i="3"/>
  <c r="AC2161" i="3"/>
  <c r="AI2161" i="3"/>
  <c r="AG2164" i="3"/>
  <c r="AH2167" i="3"/>
  <c r="X2161" i="3"/>
  <c r="Z2161" i="3" s="1"/>
  <c r="W2158" i="3"/>
  <c r="X2158" i="3" s="1"/>
  <c r="Z2158" i="3" s="1"/>
  <c r="C2156" i="3"/>
  <c r="D2156" i="3" s="1"/>
  <c r="U2156" i="3"/>
  <c r="M2162" i="3"/>
  <c r="N2162" i="3" s="1"/>
  <c r="O2162" i="3" s="1"/>
  <c r="A2162" i="3" s="1"/>
  <c r="B2162" i="3" s="1"/>
  <c r="N2165" i="3"/>
  <c r="AB2162" i="3"/>
  <c r="AC2162" i="3" s="1"/>
  <c r="S2158" i="3"/>
  <c r="T2158" i="3" s="1"/>
  <c r="U2159" i="3"/>
  <c r="C2159" i="3" s="1"/>
  <c r="D2159" i="3" s="1"/>
  <c r="T2161" i="3"/>
  <c r="I2163" i="3"/>
  <c r="L2161" i="3"/>
  <c r="E2161" i="3" s="1"/>
  <c r="F2161" i="3" s="1"/>
  <c r="AA2164" i="3"/>
  <c r="AB2167" i="3"/>
  <c r="AD2162" i="3"/>
  <c r="AE2162" i="3" s="1"/>
  <c r="AF2162" i="3" s="1"/>
  <c r="AE2165" i="3"/>
  <c r="AJ2158" i="3"/>
  <c r="AK2158" i="3" s="1"/>
  <c r="AL2158" i="3" s="1"/>
  <c r="AK2161" i="3"/>
  <c r="AL2159" i="3"/>
  <c r="J2166" i="3"/>
  <c r="K2169" i="3"/>
  <c r="P2158" i="3"/>
  <c r="Q2158" i="3" s="1"/>
  <c r="R2159" i="3"/>
  <c r="G2159" i="3" s="1"/>
  <c r="H2159" i="3" s="1"/>
  <c r="Q2161" i="3"/>
  <c r="R2156" i="3"/>
  <c r="G2156" i="3"/>
  <c r="H2156" i="3" s="1"/>
  <c r="I2165" i="3" l="1"/>
  <c r="L2163" i="3"/>
  <c r="E2163" i="3" s="1"/>
  <c r="F2163" i="3" s="1"/>
  <c r="U2158" i="3"/>
  <c r="C2158" i="3"/>
  <c r="D2158" i="3" s="1"/>
  <c r="W2160" i="3"/>
  <c r="X2160" i="3" s="1"/>
  <c r="Z2160" i="3" s="1"/>
  <c r="X2163" i="3"/>
  <c r="K2164" i="3"/>
  <c r="AB2164" i="3"/>
  <c r="AC2164" i="3" s="1"/>
  <c r="AH2164" i="3"/>
  <c r="AI2164" i="3" s="1"/>
  <c r="O2163" i="3"/>
  <c r="A2163" i="3" s="1"/>
  <c r="B2163" i="3" s="1"/>
  <c r="Y2163" i="3"/>
  <c r="V2165" i="3"/>
  <c r="AC2163" i="3"/>
  <c r="Z2163" i="3"/>
  <c r="AI2163" i="3"/>
  <c r="S2160" i="3"/>
  <c r="T2160" i="3" s="1"/>
  <c r="U2161" i="3"/>
  <c r="C2161" i="3" s="1"/>
  <c r="D2161" i="3" s="1"/>
  <c r="T2163" i="3"/>
  <c r="N2167" i="3"/>
  <c r="M2164" i="3"/>
  <c r="N2164" i="3" s="1"/>
  <c r="O2164" i="3" s="1"/>
  <c r="A2164" i="3" s="1"/>
  <c r="B2164" i="3" s="1"/>
  <c r="AH2169" i="3"/>
  <c r="AG2166" i="3"/>
  <c r="AF2163" i="3"/>
  <c r="K2171" i="3"/>
  <c r="J2168" i="3"/>
  <c r="AA2166" i="3"/>
  <c r="AB2169" i="3"/>
  <c r="AF2165" i="3"/>
  <c r="AD2164" i="3"/>
  <c r="AE2164" i="3" s="1"/>
  <c r="AF2164" i="3" s="1"/>
  <c r="AE2167" i="3"/>
  <c r="P2160" i="3"/>
  <c r="Q2160" i="3" s="1"/>
  <c r="Q2163" i="3"/>
  <c r="R2161" i="3"/>
  <c r="G2161" i="3" s="1"/>
  <c r="H2161" i="3" s="1"/>
  <c r="G2158" i="3"/>
  <c r="H2158" i="3" s="1"/>
  <c r="R2158" i="3"/>
  <c r="AL2161" i="3"/>
  <c r="AK2163" i="3"/>
  <c r="AJ2160" i="3"/>
  <c r="AK2160" i="3" s="1"/>
  <c r="AL2160" i="3" s="1"/>
  <c r="AH2166" i="3" l="1"/>
  <c r="AI2166" i="3" s="1"/>
  <c r="C2160" i="3"/>
  <c r="D2160" i="3" s="1"/>
  <c r="U2160" i="3"/>
  <c r="V2167" i="3"/>
  <c r="AF2167" i="3" s="1"/>
  <c r="Y2165" i="3"/>
  <c r="AC2165" i="3"/>
  <c r="AI2165" i="3"/>
  <c r="I2167" i="3"/>
  <c r="O2167" i="3" s="1"/>
  <c r="A2167" i="3" s="1"/>
  <c r="B2167" i="3" s="1"/>
  <c r="L2165" i="3"/>
  <c r="E2165" i="3" s="1"/>
  <c r="F2165" i="3" s="1"/>
  <c r="X2165" i="3"/>
  <c r="W2162" i="3"/>
  <c r="X2162" i="3" s="1"/>
  <c r="Z2162" i="3" s="1"/>
  <c r="AB2166" i="3"/>
  <c r="AC2166" i="3" s="1"/>
  <c r="S2162" i="3"/>
  <c r="T2162" i="3" s="1"/>
  <c r="T2165" i="3"/>
  <c r="U2163" i="3"/>
  <c r="C2163" i="3" s="1"/>
  <c r="D2163" i="3" s="1"/>
  <c r="L2164" i="3"/>
  <c r="E2164" i="3"/>
  <c r="F2164" i="3" s="1"/>
  <c r="M2166" i="3"/>
  <c r="N2166" i="3" s="1"/>
  <c r="O2166" i="3" s="1"/>
  <c r="A2166" i="3" s="1"/>
  <c r="B2166" i="3" s="1"/>
  <c r="N2169" i="3"/>
  <c r="AG2168" i="3"/>
  <c r="AH2168" i="3" s="1"/>
  <c r="AI2168" i="3" s="1"/>
  <c r="AH2171" i="3"/>
  <c r="O2165" i="3"/>
  <c r="A2165" i="3" s="1"/>
  <c r="B2165" i="3" s="1"/>
  <c r="K2166" i="3"/>
  <c r="G2160" i="3"/>
  <c r="H2160" i="3" s="1"/>
  <c r="R2160" i="3"/>
  <c r="AA2168" i="3"/>
  <c r="AB2171" i="3"/>
  <c r="K2173" i="3"/>
  <c r="J2170" i="3"/>
  <c r="Q2165" i="3"/>
  <c r="R2163" i="3"/>
  <c r="G2163" i="3" s="1"/>
  <c r="H2163" i="3" s="1"/>
  <c r="P2162" i="3"/>
  <c r="Q2162" i="3" s="1"/>
  <c r="AD2166" i="3"/>
  <c r="AE2166" i="3" s="1"/>
  <c r="AF2166" i="3" s="1"/>
  <c r="AE2169" i="3"/>
  <c r="AK2165" i="3"/>
  <c r="AL2163" i="3"/>
  <c r="AJ2162" i="3"/>
  <c r="AK2162" i="3" s="1"/>
  <c r="AL2162" i="3" s="1"/>
  <c r="AB2168" i="3" l="1"/>
  <c r="AC2168" i="3" s="1"/>
  <c r="K2168" i="3"/>
  <c r="E2166" i="3"/>
  <c r="F2166" i="3" s="1"/>
  <c r="L2166" i="3"/>
  <c r="T2167" i="3"/>
  <c r="U2165" i="3"/>
  <c r="C2165" i="3" s="1"/>
  <c r="D2165" i="3" s="1"/>
  <c r="S2164" i="3"/>
  <c r="T2164" i="3" s="1"/>
  <c r="X2167" i="3"/>
  <c r="Z2167" i="3" s="1"/>
  <c r="W2164" i="3"/>
  <c r="X2164" i="3" s="1"/>
  <c r="Z2164" i="3" s="1"/>
  <c r="AG2170" i="3"/>
  <c r="AH2173" i="3"/>
  <c r="N2171" i="3"/>
  <c r="M2168" i="3"/>
  <c r="N2168" i="3" s="1"/>
  <c r="O2168" i="3" s="1"/>
  <c r="A2168" i="3" s="1"/>
  <c r="B2168" i="3" s="1"/>
  <c r="V2169" i="3"/>
  <c r="Y2167" i="3"/>
  <c r="AC2167" i="3"/>
  <c r="AI2167" i="3"/>
  <c r="Z2165" i="3"/>
  <c r="C2162" i="3"/>
  <c r="D2162" i="3" s="1"/>
  <c r="U2162" i="3"/>
  <c r="I2169" i="3"/>
  <c r="O2169" i="3" s="1"/>
  <c r="A2169" i="3" s="1"/>
  <c r="B2169" i="3" s="1"/>
  <c r="L2167" i="3"/>
  <c r="E2167" i="3" s="1"/>
  <c r="F2167" i="3" s="1"/>
  <c r="P2164" i="3"/>
  <c r="Q2164" i="3" s="1"/>
  <c r="Q2167" i="3"/>
  <c r="R2165" i="3"/>
  <c r="G2165" i="3" s="1"/>
  <c r="H2165" i="3" s="1"/>
  <c r="AK2167" i="3"/>
  <c r="AJ2164" i="3"/>
  <c r="AK2164" i="3" s="1"/>
  <c r="AL2164" i="3" s="1"/>
  <c r="AL2165" i="3"/>
  <c r="AE2171" i="3"/>
  <c r="AF2169" i="3"/>
  <c r="AD2168" i="3"/>
  <c r="AE2168" i="3" s="1"/>
  <c r="AF2168" i="3" s="1"/>
  <c r="K2175" i="3"/>
  <c r="J2172" i="3"/>
  <c r="R2162" i="3"/>
  <c r="G2162" i="3"/>
  <c r="H2162" i="3" s="1"/>
  <c r="AA2170" i="3"/>
  <c r="AB2173" i="3"/>
  <c r="AB2170" i="3" l="1"/>
  <c r="AC2170" i="3" s="1"/>
  <c r="L2168" i="3"/>
  <c r="E2168" i="3"/>
  <c r="F2168" i="3" s="1"/>
  <c r="C2164" i="3"/>
  <c r="D2164" i="3" s="1"/>
  <c r="U2164" i="3"/>
  <c r="X2169" i="3"/>
  <c r="Z2169" i="3" s="1"/>
  <c r="W2166" i="3"/>
  <c r="X2166" i="3" s="1"/>
  <c r="Z2166" i="3" s="1"/>
  <c r="AH2170" i="3"/>
  <c r="AI2170" i="3" s="1"/>
  <c r="I2171" i="3"/>
  <c r="L2169" i="3"/>
  <c r="E2169" i="3" s="1"/>
  <c r="F2169" i="3" s="1"/>
  <c r="Y2169" i="3"/>
  <c r="V2171" i="3"/>
  <c r="AF2171" i="3" s="1"/>
  <c r="AC2169" i="3"/>
  <c r="AI2169" i="3"/>
  <c r="AG2172" i="3"/>
  <c r="AH2175" i="3"/>
  <c r="S2166" i="3"/>
  <c r="T2166" i="3" s="1"/>
  <c r="U2167" i="3"/>
  <c r="C2167" i="3" s="1"/>
  <c r="D2167" i="3" s="1"/>
  <c r="T2169" i="3"/>
  <c r="N2173" i="3"/>
  <c r="O2171" i="3"/>
  <c r="A2171" i="3" s="1"/>
  <c r="B2171" i="3" s="1"/>
  <c r="M2170" i="3"/>
  <c r="N2170" i="3" s="1"/>
  <c r="O2170" i="3" s="1"/>
  <c r="A2170" i="3" s="1"/>
  <c r="B2170" i="3" s="1"/>
  <c r="K2172" i="3"/>
  <c r="E2172" i="3" s="1"/>
  <c r="F2172" i="3" s="1"/>
  <c r="K2170" i="3"/>
  <c r="AK2169" i="3"/>
  <c r="AL2167" i="3"/>
  <c r="AJ2166" i="3"/>
  <c r="AK2166" i="3" s="1"/>
  <c r="AL2166" i="3" s="1"/>
  <c r="R2167" i="3"/>
  <c r="G2167" i="3" s="1"/>
  <c r="H2167" i="3" s="1"/>
  <c r="Q2169" i="3"/>
  <c r="P2166" i="3"/>
  <c r="Q2166" i="3" s="1"/>
  <c r="K2177" i="3"/>
  <c r="J2174" i="3"/>
  <c r="AA2172" i="3"/>
  <c r="AB2175" i="3"/>
  <c r="AD2170" i="3"/>
  <c r="AE2170" i="3" s="1"/>
  <c r="AF2170" i="3" s="1"/>
  <c r="AE2173" i="3"/>
  <c r="G2164" i="3"/>
  <c r="H2164" i="3" s="1"/>
  <c r="R2164" i="3"/>
  <c r="AH2172" i="3" l="1"/>
  <c r="AI2172" i="3" s="1"/>
  <c r="L2172" i="3"/>
  <c r="S2168" i="3"/>
  <c r="T2168" i="3" s="1"/>
  <c r="U2169" i="3"/>
  <c r="C2169" i="3" s="1"/>
  <c r="D2169" i="3" s="1"/>
  <c r="T2171" i="3"/>
  <c r="AG2174" i="3"/>
  <c r="AH2177" i="3"/>
  <c r="I2173" i="3"/>
  <c r="K2174" i="3" s="1"/>
  <c r="E2174" i="3" s="1"/>
  <c r="F2174" i="3" s="1"/>
  <c r="L2171" i="3"/>
  <c r="E2171" i="3" s="1"/>
  <c r="F2171" i="3" s="1"/>
  <c r="L2170" i="3"/>
  <c r="E2170" i="3"/>
  <c r="F2170" i="3" s="1"/>
  <c r="N2175" i="3"/>
  <c r="M2172" i="3"/>
  <c r="N2172" i="3" s="1"/>
  <c r="O2172" i="3" s="1"/>
  <c r="A2172" i="3" s="1"/>
  <c r="B2172" i="3" s="1"/>
  <c r="W2168" i="3"/>
  <c r="X2168" i="3" s="1"/>
  <c r="Z2168" i="3" s="1"/>
  <c r="X2171" i="3"/>
  <c r="Z2171" i="3" s="1"/>
  <c r="AB2172" i="3"/>
  <c r="AC2172" i="3" s="1"/>
  <c r="V2173" i="3"/>
  <c r="Y2171" i="3"/>
  <c r="AC2171" i="3"/>
  <c r="AI2171" i="3"/>
  <c r="C2166" i="3"/>
  <c r="D2166" i="3" s="1"/>
  <c r="U2166" i="3"/>
  <c r="AB2177" i="3"/>
  <c r="AA2174" i="3"/>
  <c r="AB2174" i="3" s="1"/>
  <c r="AC2174" i="3" s="1"/>
  <c r="AJ2168" i="3"/>
  <c r="AK2168" i="3" s="1"/>
  <c r="AL2168" i="3" s="1"/>
  <c r="AL2169" i="3"/>
  <c r="AK2171" i="3"/>
  <c r="AF2173" i="3"/>
  <c r="AE2175" i="3"/>
  <c r="AD2172" i="3"/>
  <c r="AE2172" i="3" s="1"/>
  <c r="AF2172" i="3" s="1"/>
  <c r="K2179" i="3"/>
  <c r="J2176" i="3"/>
  <c r="P2168" i="3"/>
  <c r="Q2168" i="3" s="1"/>
  <c r="Q2171" i="3"/>
  <c r="R2169" i="3"/>
  <c r="G2169" i="3" s="1"/>
  <c r="H2169" i="3" s="1"/>
  <c r="R2166" i="3"/>
  <c r="G2166" i="3"/>
  <c r="H2166" i="3" s="1"/>
  <c r="O2173" i="3" l="1"/>
  <c r="A2173" i="3" s="1"/>
  <c r="B2173" i="3" s="1"/>
  <c r="AG2176" i="3"/>
  <c r="AH2179" i="3"/>
  <c r="V2175" i="3"/>
  <c r="Y2173" i="3"/>
  <c r="AI2173" i="3"/>
  <c r="AC2173" i="3"/>
  <c r="L2174" i="3"/>
  <c r="U2168" i="3"/>
  <c r="C2168" i="3"/>
  <c r="D2168" i="3" s="1"/>
  <c r="I2175" i="3"/>
  <c r="K2176" i="3" s="1"/>
  <c r="L2176" i="3" s="1"/>
  <c r="L2173" i="3"/>
  <c r="E2173" i="3" s="1"/>
  <c r="F2173" i="3" s="1"/>
  <c r="U2171" i="3"/>
  <c r="C2171" i="3" s="1"/>
  <c r="D2171" i="3" s="1"/>
  <c r="S2170" i="3"/>
  <c r="T2170" i="3" s="1"/>
  <c r="T2173" i="3"/>
  <c r="X2173" i="3"/>
  <c r="W2170" i="3"/>
  <c r="X2170" i="3" s="1"/>
  <c r="Z2170" i="3" s="1"/>
  <c r="N2177" i="3"/>
  <c r="M2174" i="3"/>
  <c r="N2174" i="3" s="1"/>
  <c r="O2174" i="3" s="1"/>
  <c r="A2174" i="3" s="1"/>
  <c r="B2174" i="3" s="1"/>
  <c r="O2175" i="3"/>
  <c r="A2175" i="3" s="1"/>
  <c r="B2175" i="3" s="1"/>
  <c r="AH2174" i="3"/>
  <c r="AI2174" i="3" s="1"/>
  <c r="AB2179" i="3"/>
  <c r="AA2176" i="3"/>
  <c r="G2168" i="3"/>
  <c r="H2168" i="3" s="1"/>
  <c r="R2168" i="3"/>
  <c r="J2178" i="3"/>
  <c r="K2181" i="3"/>
  <c r="AF2175" i="3"/>
  <c r="AD2174" i="3"/>
  <c r="AE2174" i="3" s="1"/>
  <c r="AF2174" i="3" s="1"/>
  <c r="AE2177" i="3"/>
  <c r="Q2173" i="3"/>
  <c r="P2170" i="3"/>
  <c r="Q2170" i="3" s="1"/>
  <c r="R2171" i="3"/>
  <c r="G2171" i="3" s="1"/>
  <c r="H2171" i="3" s="1"/>
  <c r="AJ2170" i="3"/>
  <c r="AK2170" i="3" s="1"/>
  <c r="AL2170" i="3" s="1"/>
  <c r="AL2171" i="3"/>
  <c r="AK2173" i="3"/>
  <c r="AB2176" i="3" l="1"/>
  <c r="AC2176" i="3" s="1"/>
  <c r="AH2176" i="3"/>
  <c r="AI2176" i="3" s="1"/>
  <c r="W2172" i="3"/>
  <c r="X2172" i="3" s="1"/>
  <c r="Z2172" i="3" s="1"/>
  <c r="X2175" i="3"/>
  <c r="Z2175" i="3" s="1"/>
  <c r="S2172" i="3"/>
  <c r="T2172" i="3" s="1"/>
  <c r="U2173" i="3"/>
  <c r="C2173" i="3" s="1"/>
  <c r="D2173" i="3" s="1"/>
  <c r="T2175" i="3"/>
  <c r="I2177" i="3"/>
  <c r="K2178" i="3" s="1"/>
  <c r="L2175" i="3"/>
  <c r="E2175" i="3" s="1"/>
  <c r="F2175" i="3" s="1"/>
  <c r="E2176" i="3"/>
  <c r="F2176" i="3" s="1"/>
  <c r="AG2178" i="3"/>
  <c r="AH2181" i="3"/>
  <c r="M2176" i="3"/>
  <c r="N2176" i="3" s="1"/>
  <c r="O2176" i="3" s="1"/>
  <c r="A2176" i="3" s="1"/>
  <c r="B2176" i="3" s="1"/>
  <c r="N2179" i="3"/>
  <c r="C2170" i="3"/>
  <c r="D2170" i="3" s="1"/>
  <c r="U2170" i="3"/>
  <c r="Y2175" i="3"/>
  <c r="V2177" i="3"/>
  <c r="AF2177" i="3" s="1"/>
  <c r="AC2175" i="3"/>
  <c r="AI2175" i="3"/>
  <c r="Z2173" i="3"/>
  <c r="K2183" i="3"/>
  <c r="J2180" i="3"/>
  <c r="Q2175" i="3"/>
  <c r="P2172" i="3"/>
  <c r="Q2172" i="3" s="1"/>
  <c r="R2173" i="3"/>
  <c r="G2173" i="3" s="1"/>
  <c r="H2173" i="3" s="1"/>
  <c r="AE2179" i="3"/>
  <c r="AD2176" i="3"/>
  <c r="AE2176" i="3" s="1"/>
  <c r="AF2176" i="3" s="1"/>
  <c r="AJ2172" i="3"/>
  <c r="AK2172" i="3" s="1"/>
  <c r="AL2172" i="3" s="1"/>
  <c r="AL2173" i="3"/>
  <c r="AK2175" i="3"/>
  <c r="R2170" i="3"/>
  <c r="G2170" i="3"/>
  <c r="H2170" i="3" s="1"/>
  <c r="AA2178" i="3"/>
  <c r="AB2181" i="3"/>
  <c r="O2177" i="3" l="1"/>
  <c r="A2177" i="3" s="1"/>
  <c r="B2177" i="3" s="1"/>
  <c r="AB2178" i="3"/>
  <c r="AC2178" i="3" s="1"/>
  <c r="E2178" i="3"/>
  <c r="F2178" i="3" s="1"/>
  <c r="L2178" i="3"/>
  <c r="M2178" i="3"/>
  <c r="N2178" i="3" s="1"/>
  <c r="O2178" i="3" s="1"/>
  <c r="A2178" i="3" s="1"/>
  <c r="B2178" i="3" s="1"/>
  <c r="N2181" i="3"/>
  <c r="I2179" i="3"/>
  <c r="K2180" i="3" s="1"/>
  <c r="L2177" i="3"/>
  <c r="E2177" i="3" s="1"/>
  <c r="F2177" i="3" s="1"/>
  <c r="W2174" i="3"/>
  <c r="X2174" i="3" s="1"/>
  <c r="Z2174" i="3" s="1"/>
  <c r="X2177" i="3"/>
  <c r="AH2178" i="3"/>
  <c r="AI2178" i="3" s="1"/>
  <c r="V2179" i="3"/>
  <c r="AF2179" i="3" s="1"/>
  <c r="Y2177" i="3"/>
  <c r="AC2177" i="3"/>
  <c r="Z2177" i="3"/>
  <c r="AI2177" i="3"/>
  <c r="AH2183" i="3"/>
  <c r="AG2180" i="3"/>
  <c r="C2172" i="3"/>
  <c r="D2172" i="3" s="1"/>
  <c r="U2172" i="3"/>
  <c r="S2174" i="3"/>
  <c r="T2174" i="3" s="1"/>
  <c r="T2177" i="3"/>
  <c r="U2175" i="3"/>
  <c r="C2175" i="3" s="1"/>
  <c r="D2175" i="3" s="1"/>
  <c r="G2172" i="3"/>
  <c r="H2172" i="3" s="1"/>
  <c r="R2172" i="3"/>
  <c r="J2182" i="3"/>
  <c r="K2185" i="3"/>
  <c r="AJ2174" i="3"/>
  <c r="AK2174" i="3" s="1"/>
  <c r="AL2174" i="3" s="1"/>
  <c r="AK2177" i="3"/>
  <c r="AL2175" i="3"/>
  <c r="AA2180" i="3"/>
  <c r="AB2183" i="3"/>
  <c r="AE2181" i="3"/>
  <c r="AD2178" i="3"/>
  <c r="AE2178" i="3" s="1"/>
  <c r="AF2178" i="3" s="1"/>
  <c r="Q2177" i="3"/>
  <c r="P2174" i="3"/>
  <c r="Q2174" i="3" s="1"/>
  <c r="R2175" i="3"/>
  <c r="G2175" i="3" s="1"/>
  <c r="H2175" i="3" s="1"/>
  <c r="L2180" i="3" l="1"/>
  <c r="E2180" i="3"/>
  <c r="F2180" i="3" s="1"/>
  <c r="O2179" i="3"/>
  <c r="A2179" i="3" s="1"/>
  <c r="B2179" i="3" s="1"/>
  <c r="AH2180" i="3"/>
  <c r="AI2180" i="3" s="1"/>
  <c r="AB2180" i="3"/>
  <c r="AC2180" i="3" s="1"/>
  <c r="T2179" i="3"/>
  <c r="U2177" i="3"/>
  <c r="C2177" i="3" s="1"/>
  <c r="D2177" i="3" s="1"/>
  <c r="S2176" i="3"/>
  <c r="T2176" i="3" s="1"/>
  <c r="Y2179" i="3"/>
  <c r="V2181" i="3"/>
  <c r="AC2179" i="3"/>
  <c r="AI2179" i="3"/>
  <c r="X2179" i="3"/>
  <c r="Z2179" i="3" s="1"/>
  <c r="W2176" i="3"/>
  <c r="X2176" i="3" s="1"/>
  <c r="Z2176" i="3" s="1"/>
  <c r="M2180" i="3"/>
  <c r="N2180" i="3" s="1"/>
  <c r="O2180" i="3" s="1"/>
  <c r="A2180" i="3" s="1"/>
  <c r="B2180" i="3" s="1"/>
  <c r="N2183" i="3"/>
  <c r="U2174" i="3"/>
  <c r="C2174" i="3"/>
  <c r="D2174" i="3" s="1"/>
  <c r="AH2185" i="3"/>
  <c r="AG2182" i="3"/>
  <c r="I2181" i="3"/>
  <c r="O2181" i="3" s="1"/>
  <c r="A2181" i="3" s="1"/>
  <c r="B2181" i="3" s="1"/>
  <c r="L2179" i="3"/>
  <c r="E2179" i="3" s="1"/>
  <c r="F2179" i="3" s="1"/>
  <c r="AA2182" i="3"/>
  <c r="AB2185" i="3"/>
  <c r="AL2177" i="3"/>
  <c r="AJ2176" i="3"/>
  <c r="AK2176" i="3" s="1"/>
  <c r="AL2176" i="3" s="1"/>
  <c r="AK2179" i="3"/>
  <c r="K2187" i="3"/>
  <c r="J2184" i="3"/>
  <c r="Q2179" i="3"/>
  <c r="R2177" i="3"/>
  <c r="G2177" i="3" s="1"/>
  <c r="H2177" i="3" s="1"/>
  <c r="P2176" i="3"/>
  <c r="Q2176" i="3" s="1"/>
  <c r="R2174" i="3"/>
  <c r="G2174" i="3"/>
  <c r="H2174" i="3" s="1"/>
  <c r="AD2180" i="3"/>
  <c r="AE2180" i="3" s="1"/>
  <c r="AF2180" i="3" s="1"/>
  <c r="AE2183" i="3"/>
  <c r="K2182" i="3" l="1"/>
  <c r="S2178" i="3"/>
  <c r="T2178" i="3" s="1"/>
  <c r="U2179" i="3"/>
  <c r="C2179" i="3" s="1"/>
  <c r="D2179" i="3" s="1"/>
  <c r="T2181" i="3"/>
  <c r="X2181" i="3"/>
  <c r="W2178" i="3"/>
  <c r="X2178" i="3" s="1"/>
  <c r="Z2178" i="3" s="1"/>
  <c r="AB2182" i="3"/>
  <c r="AC2182" i="3" s="1"/>
  <c r="AH2182" i="3"/>
  <c r="AI2182" i="3" s="1"/>
  <c r="M2182" i="3"/>
  <c r="N2182" i="3" s="1"/>
  <c r="O2182" i="3" s="1"/>
  <c r="A2182" i="3" s="1"/>
  <c r="B2182" i="3" s="1"/>
  <c r="N2185" i="3"/>
  <c r="Y2181" i="3"/>
  <c r="V2183" i="3"/>
  <c r="AF2183" i="3" s="1"/>
  <c r="AI2181" i="3"/>
  <c r="Z2181" i="3"/>
  <c r="AC2181" i="3"/>
  <c r="U2176" i="3"/>
  <c r="C2176" i="3"/>
  <c r="D2176" i="3" s="1"/>
  <c r="AH2187" i="3"/>
  <c r="AG2184" i="3"/>
  <c r="I2183" i="3"/>
  <c r="L2181" i="3"/>
  <c r="E2181" i="3" s="1"/>
  <c r="F2181" i="3" s="1"/>
  <c r="AF2181" i="3"/>
  <c r="K2189" i="3"/>
  <c r="J2186" i="3"/>
  <c r="G2176" i="3"/>
  <c r="H2176" i="3" s="1"/>
  <c r="R2176" i="3"/>
  <c r="AK2181" i="3"/>
  <c r="AL2179" i="3"/>
  <c r="AJ2178" i="3"/>
  <c r="AK2178" i="3" s="1"/>
  <c r="AL2178" i="3" s="1"/>
  <c r="AA2184" i="3"/>
  <c r="AB2187" i="3"/>
  <c r="AE2185" i="3"/>
  <c r="AD2182" i="3"/>
  <c r="AE2182" i="3" s="1"/>
  <c r="AF2182" i="3" s="1"/>
  <c r="P2178" i="3"/>
  <c r="Q2178" i="3" s="1"/>
  <c r="R2179" i="3"/>
  <c r="G2179" i="3" s="1"/>
  <c r="H2179" i="3" s="1"/>
  <c r="Q2181" i="3"/>
  <c r="AH2184" i="3" l="1"/>
  <c r="AI2184" i="3" s="1"/>
  <c r="AB2184" i="3"/>
  <c r="AC2184" i="3" s="1"/>
  <c r="L2182" i="3"/>
  <c r="E2182" i="3"/>
  <c r="F2182" i="3" s="1"/>
  <c r="I2185" i="3"/>
  <c r="L2183" i="3"/>
  <c r="E2183" i="3" s="1"/>
  <c r="F2183" i="3" s="1"/>
  <c r="N2187" i="3"/>
  <c r="M2184" i="3"/>
  <c r="N2184" i="3" s="1"/>
  <c r="O2184" i="3" s="1"/>
  <c r="A2184" i="3" s="1"/>
  <c r="B2184" i="3" s="1"/>
  <c r="C2178" i="3"/>
  <c r="D2178" i="3" s="1"/>
  <c r="U2178" i="3"/>
  <c r="K2184" i="3"/>
  <c r="O2183" i="3"/>
  <c r="A2183" i="3" s="1"/>
  <c r="B2183" i="3" s="1"/>
  <c r="AH2189" i="3"/>
  <c r="AG2186" i="3"/>
  <c r="S2180" i="3"/>
  <c r="T2180" i="3" s="1"/>
  <c r="T2183" i="3"/>
  <c r="U2181" i="3"/>
  <c r="C2181" i="3" s="1"/>
  <c r="D2181" i="3" s="1"/>
  <c r="V2185" i="3"/>
  <c r="Y2183" i="3"/>
  <c r="AC2183" i="3"/>
  <c r="AI2183" i="3"/>
  <c r="X2183" i="3"/>
  <c r="Z2183" i="3" s="1"/>
  <c r="W2180" i="3"/>
  <c r="X2180" i="3" s="1"/>
  <c r="Z2180" i="3" s="1"/>
  <c r="P2180" i="3"/>
  <c r="Q2180" i="3" s="1"/>
  <c r="Q2183" i="3"/>
  <c r="R2181" i="3"/>
  <c r="G2181" i="3" s="1"/>
  <c r="H2181" i="3" s="1"/>
  <c r="AA2186" i="3"/>
  <c r="AB2189" i="3"/>
  <c r="AJ2180" i="3"/>
  <c r="AK2180" i="3" s="1"/>
  <c r="AL2180" i="3" s="1"/>
  <c r="AL2181" i="3"/>
  <c r="AK2183" i="3"/>
  <c r="J2188" i="3"/>
  <c r="K2191" i="3"/>
  <c r="R2178" i="3"/>
  <c r="G2178" i="3"/>
  <c r="H2178" i="3" s="1"/>
  <c r="AE2187" i="3"/>
  <c r="AD2184" i="3"/>
  <c r="AE2184" i="3" s="1"/>
  <c r="AF2184" i="3" s="1"/>
  <c r="C2180" i="3" l="1"/>
  <c r="D2180" i="3" s="1"/>
  <c r="U2180" i="3"/>
  <c r="I2187" i="3"/>
  <c r="L2185" i="3"/>
  <c r="E2185" i="3" s="1"/>
  <c r="F2185" i="3" s="1"/>
  <c r="W2182" i="3"/>
  <c r="X2182" i="3" s="1"/>
  <c r="Z2182" i="3" s="1"/>
  <c r="X2185" i="3"/>
  <c r="Z2185" i="3" s="1"/>
  <c r="T2185" i="3"/>
  <c r="S2182" i="3"/>
  <c r="T2182" i="3" s="1"/>
  <c r="U2183" i="3"/>
  <c r="C2183" i="3" s="1"/>
  <c r="D2183" i="3" s="1"/>
  <c r="AH2191" i="3"/>
  <c r="AG2188" i="3"/>
  <c r="AB2186" i="3"/>
  <c r="AC2186" i="3" s="1"/>
  <c r="O2185" i="3"/>
  <c r="A2185" i="3" s="1"/>
  <c r="B2185" i="3" s="1"/>
  <c r="V2187" i="3"/>
  <c r="Y2185" i="3"/>
  <c r="AI2185" i="3"/>
  <c r="AC2185" i="3"/>
  <c r="L2184" i="3"/>
  <c r="E2184" i="3"/>
  <c r="F2184" i="3" s="1"/>
  <c r="O2187" i="3"/>
  <c r="A2187" i="3" s="1"/>
  <c r="B2187" i="3" s="1"/>
  <c r="N2189" i="3"/>
  <c r="M2186" i="3"/>
  <c r="N2186" i="3" s="1"/>
  <c r="O2186" i="3" s="1"/>
  <c r="A2186" i="3" s="1"/>
  <c r="B2186" i="3" s="1"/>
  <c r="AF2185" i="3"/>
  <c r="K2188" i="3"/>
  <c r="L2188" i="3" s="1"/>
  <c r="K2186" i="3"/>
  <c r="AH2186" i="3"/>
  <c r="AI2186" i="3" s="1"/>
  <c r="AL2183" i="3"/>
  <c r="AJ2182" i="3"/>
  <c r="AK2182" i="3" s="1"/>
  <c r="AL2182" i="3" s="1"/>
  <c r="AK2185" i="3"/>
  <c r="AB2191" i="3"/>
  <c r="AA2188" i="3"/>
  <c r="AB2188" i="3" s="1"/>
  <c r="AC2188" i="3" s="1"/>
  <c r="R2180" i="3"/>
  <c r="G2180" i="3"/>
  <c r="H2180" i="3" s="1"/>
  <c r="R2183" i="3"/>
  <c r="G2183" i="3" s="1"/>
  <c r="H2183" i="3" s="1"/>
  <c r="Q2185" i="3"/>
  <c r="P2182" i="3"/>
  <c r="Q2182" i="3" s="1"/>
  <c r="J2190" i="3"/>
  <c r="K2193" i="3"/>
  <c r="AE2189" i="3"/>
  <c r="AD2186" i="3"/>
  <c r="AE2186" i="3" s="1"/>
  <c r="AF2186" i="3" s="1"/>
  <c r="AF2187" i="3"/>
  <c r="E2188" i="3" l="1"/>
  <c r="F2188" i="3" s="1"/>
  <c r="AG2190" i="3"/>
  <c r="AH2193" i="3"/>
  <c r="X2187" i="3"/>
  <c r="Z2187" i="3" s="1"/>
  <c r="W2184" i="3"/>
  <c r="X2184" i="3" s="1"/>
  <c r="Z2184" i="3" s="1"/>
  <c r="E2186" i="3"/>
  <c r="F2186" i="3" s="1"/>
  <c r="L2186" i="3"/>
  <c r="N2191" i="3"/>
  <c r="M2188" i="3"/>
  <c r="N2188" i="3" s="1"/>
  <c r="O2188" i="3" s="1"/>
  <c r="A2188" i="3" s="1"/>
  <c r="B2188" i="3" s="1"/>
  <c r="Y2187" i="3"/>
  <c r="V2189" i="3"/>
  <c r="AC2187" i="3"/>
  <c r="AI2187" i="3"/>
  <c r="U2185" i="3"/>
  <c r="C2185" i="3" s="1"/>
  <c r="D2185" i="3" s="1"/>
  <c r="S2184" i="3"/>
  <c r="T2184" i="3" s="1"/>
  <c r="T2187" i="3"/>
  <c r="I2189" i="3"/>
  <c r="K2190" i="3" s="1"/>
  <c r="L2187" i="3"/>
  <c r="E2187" i="3" s="1"/>
  <c r="F2187" i="3" s="1"/>
  <c r="U2182" i="3"/>
  <c r="C2182" i="3"/>
  <c r="D2182" i="3" s="1"/>
  <c r="AH2188" i="3"/>
  <c r="AI2188" i="3" s="1"/>
  <c r="AA2190" i="3"/>
  <c r="AB2193" i="3"/>
  <c r="AE2191" i="3"/>
  <c r="AD2188" i="3"/>
  <c r="AE2188" i="3" s="1"/>
  <c r="AF2188" i="3" s="1"/>
  <c r="R2185" i="3"/>
  <c r="G2185" i="3" s="1"/>
  <c r="H2185" i="3" s="1"/>
  <c r="Q2187" i="3"/>
  <c r="P2184" i="3"/>
  <c r="Q2184" i="3" s="1"/>
  <c r="J2192" i="3"/>
  <c r="K2195" i="3"/>
  <c r="G2182" i="3"/>
  <c r="H2182" i="3" s="1"/>
  <c r="R2182" i="3"/>
  <c r="AJ2184" i="3"/>
  <c r="AK2184" i="3" s="1"/>
  <c r="AL2184" i="3" s="1"/>
  <c r="AL2185" i="3"/>
  <c r="AK2187" i="3"/>
  <c r="L2190" i="3" l="1"/>
  <c r="E2190" i="3"/>
  <c r="F2190" i="3" s="1"/>
  <c r="U2184" i="3"/>
  <c r="C2184" i="3"/>
  <c r="D2184" i="3" s="1"/>
  <c r="AH2190" i="3"/>
  <c r="AI2190" i="3" s="1"/>
  <c r="O2189" i="3"/>
  <c r="A2189" i="3" s="1"/>
  <c r="B2189" i="3" s="1"/>
  <c r="N2193" i="3"/>
  <c r="M2190" i="3"/>
  <c r="N2190" i="3" s="1"/>
  <c r="O2190" i="3" s="1"/>
  <c r="A2190" i="3" s="1"/>
  <c r="B2190" i="3" s="1"/>
  <c r="S2186" i="3"/>
  <c r="T2186" i="3" s="1"/>
  <c r="T2189" i="3"/>
  <c r="U2187" i="3"/>
  <c r="C2187" i="3" s="1"/>
  <c r="D2187" i="3" s="1"/>
  <c r="AH2195" i="3"/>
  <c r="AG2192" i="3"/>
  <c r="AB2190" i="3"/>
  <c r="AC2190" i="3" s="1"/>
  <c r="Y2189" i="3"/>
  <c r="V2191" i="3"/>
  <c r="AF2191" i="3" s="1"/>
  <c r="AC2189" i="3"/>
  <c r="AI2189" i="3"/>
  <c r="I2191" i="3"/>
  <c r="O2191" i="3" s="1"/>
  <c r="A2191" i="3" s="1"/>
  <c r="B2191" i="3" s="1"/>
  <c r="L2189" i="3"/>
  <c r="E2189" i="3" s="1"/>
  <c r="F2189" i="3" s="1"/>
  <c r="W2186" i="3"/>
  <c r="X2186" i="3" s="1"/>
  <c r="Z2186" i="3" s="1"/>
  <c r="X2189" i="3"/>
  <c r="K2192" i="3"/>
  <c r="E2192" i="3" s="1"/>
  <c r="F2192" i="3" s="1"/>
  <c r="AF2189" i="3"/>
  <c r="AJ2186" i="3"/>
  <c r="AK2186" i="3" s="1"/>
  <c r="AL2186" i="3" s="1"/>
  <c r="AL2187" i="3"/>
  <c r="AK2189" i="3"/>
  <c r="R2187" i="3"/>
  <c r="G2187" i="3" s="1"/>
  <c r="H2187" i="3" s="1"/>
  <c r="Q2189" i="3"/>
  <c r="P2186" i="3"/>
  <c r="Q2186" i="3" s="1"/>
  <c r="AD2190" i="3"/>
  <c r="AE2190" i="3" s="1"/>
  <c r="AF2190" i="3" s="1"/>
  <c r="AE2193" i="3"/>
  <c r="J2194" i="3"/>
  <c r="K2197" i="3"/>
  <c r="R2184" i="3"/>
  <c r="G2184" i="3"/>
  <c r="H2184" i="3" s="1"/>
  <c r="AA2192" i="3"/>
  <c r="AB2195" i="3"/>
  <c r="AB2192" i="3" l="1"/>
  <c r="AC2192" i="3" s="1"/>
  <c r="L2192" i="3"/>
  <c r="I2193" i="3"/>
  <c r="L2191" i="3"/>
  <c r="E2191" i="3" s="1"/>
  <c r="F2191" i="3" s="1"/>
  <c r="V2193" i="3"/>
  <c r="Y2191" i="3"/>
  <c r="AI2191" i="3"/>
  <c r="AC2191" i="3"/>
  <c r="AG2194" i="3"/>
  <c r="AH2197" i="3"/>
  <c r="C2186" i="3"/>
  <c r="D2186" i="3" s="1"/>
  <c r="U2186" i="3"/>
  <c r="W2188" i="3"/>
  <c r="X2188" i="3" s="1"/>
  <c r="Z2188" i="3" s="1"/>
  <c r="X2191" i="3"/>
  <c r="Z2191" i="3" s="1"/>
  <c r="U2189" i="3"/>
  <c r="C2189" i="3" s="1"/>
  <c r="D2189" i="3" s="1"/>
  <c r="T2191" i="3"/>
  <c r="S2188" i="3"/>
  <c r="T2188" i="3" s="1"/>
  <c r="N2195" i="3"/>
  <c r="M2192" i="3"/>
  <c r="N2192" i="3" s="1"/>
  <c r="O2192" i="3" s="1"/>
  <c r="A2192" i="3" s="1"/>
  <c r="B2192" i="3" s="1"/>
  <c r="K2194" i="3"/>
  <c r="E2194" i="3" s="1"/>
  <c r="F2194" i="3" s="1"/>
  <c r="AH2192" i="3"/>
  <c r="AI2192" i="3" s="1"/>
  <c r="Z2189" i="3"/>
  <c r="R2186" i="3"/>
  <c r="G2186" i="3"/>
  <c r="H2186" i="3" s="1"/>
  <c r="AA2194" i="3"/>
  <c r="AB2197" i="3"/>
  <c r="K2199" i="3"/>
  <c r="J2196" i="3"/>
  <c r="AD2192" i="3"/>
  <c r="AE2192" i="3" s="1"/>
  <c r="AF2192" i="3" s="1"/>
  <c r="AE2195" i="3"/>
  <c r="AF2193" i="3"/>
  <c r="P2188" i="3"/>
  <c r="Q2188" i="3" s="1"/>
  <c r="Q2191" i="3"/>
  <c r="R2189" i="3"/>
  <c r="G2189" i="3" s="1"/>
  <c r="H2189" i="3" s="1"/>
  <c r="AK2191" i="3"/>
  <c r="AL2189" i="3"/>
  <c r="AJ2188" i="3"/>
  <c r="AK2188" i="3" s="1"/>
  <c r="AL2188" i="3" s="1"/>
  <c r="AB2194" i="3" l="1"/>
  <c r="AC2194" i="3" s="1"/>
  <c r="C2188" i="3"/>
  <c r="D2188" i="3" s="1"/>
  <c r="U2188" i="3"/>
  <c r="I2195" i="3"/>
  <c r="K2196" i="3" s="1"/>
  <c r="L2193" i="3"/>
  <c r="E2193" i="3" s="1"/>
  <c r="F2193" i="3" s="1"/>
  <c r="X2193" i="3"/>
  <c r="Z2193" i="3" s="1"/>
  <c r="W2190" i="3"/>
  <c r="X2190" i="3" s="1"/>
  <c r="Z2190" i="3" s="1"/>
  <c r="AG2196" i="3"/>
  <c r="AH2199" i="3"/>
  <c r="L2194" i="3"/>
  <c r="O2193" i="3"/>
  <c r="A2193" i="3" s="1"/>
  <c r="B2193" i="3" s="1"/>
  <c r="M2194" i="3"/>
  <c r="N2194" i="3" s="1"/>
  <c r="O2194" i="3" s="1"/>
  <c r="A2194" i="3" s="1"/>
  <c r="B2194" i="3" s="1"/>
  <c r="N2197" i="3"/>
  <c r="V2195" i="3"/>
  <c r="AF2195" i="3" s="1"/>
  <c r="Y2193" i="3"/>
  <c r="AC2193" i="3"/>
  <c r="AI2193" i="3"/>
  <c r="U2191" i="3"/>
  <c r="C2191" i="3" s="1"/>
  <c r="D2191" i="3" s="1"/>
  <c r="S2190" i="3"/>
  <c r="T2190" i="3" s="1"/>
  <c r="T2193" i="3"/>
  <c r="AH2194" i="3"/>
  <c r="AI2194" i="3" s="1"/>
  <c r="AE2197" i="3"/>
  <c r="AD2194" i="3"/>
  <c r="AE2194" i="3" s="1"/>
  <c r="AF2194" i="3" s="1"/>
  <c r="J2198" i="3"/>
  <c r="K2201" i="3"/>
  <c r="AA2196" i="3"/>
  <c r="AB2199" i="3"/>
  <c r="AK2193" i="3"/>
  <c r="AL2191" i="3"/>
  <c r="AJ2190" i="3"/>
  <c r="AK2190" i="3" s="1"/>
  <c r="AL2190" i="3" s="1"/>
  <c r="R2188" i="3"/>
  <c r="G2188" i="3"/>
  <c r="H2188" i="3" s="1"/>
  <c r="P2190" i="3"/>
  <c r="Q2190" i="3" s="1"/>
  <c r="Q2193" i="3"/>
  <c r="R2191" i="3"/>
  <c r="G2191" i="3" s="1"/>
  <c r="H2191" i="3" s="1"/>
  <c r="L2196" i="3" l="1"/>
  <c r="E2196" i="3"/>
  <c r="F2196" i="3" s="1"/>
  <c r="O2195" i="3"/>
  <c r="A2195" i="3" s="1"/>
  <c r="B2195" i="3" s="1"/>
  <c r="AH2196" i="3"/>
  <c r="AI2196" i="3" s="1"/>
  <c r="AB2196" i="3"/>
  <c r="AC2196" i="3" s="1"/>
  <c r="C2190" i="3"/>
  <c r="D2190" i="3" s="1"/>
  <c r="U2190" i="3"/>
  <c r="N2199" i="3"/>
  <c r="M2196" i="3"/>
  <c r="N2196" i="3" s="1"/>
  <c r="O2196" i="3" s="1"/>
  <c r="A2196" i="3" s="1"/>
  <c r="B2196" i="3" s="1"/>
  <c r="U2193" i="3"/>
  <c r="C2193" i="3" s="1"/>
  <c r="D2193" i="3" s="1"/>
  <c r="T2195" i="3"/>
  <c r="S2192" i="3"/>
  <c r="T2192" i="3" s="1"/>
  <c r="I2197" i="3"/>
  <c r="L2195" i="3"/>
  <c r="E2195" i="3" s="1"/>
  <c r="F2195" i="3" s="1"/>
  <c r="W2192" i="3"/>
  <c r="X2192" i="3" s="1"/>
  <c r="Z2192" i="3" s="1"/>
  <c r="X2195" i="3"/>
  <c r="Z2195" i="3" s="1"/>
  <c r="V2197" i="3"/>
  <c r="Y2195" i="3"/>
  <c r="AI2195" i="3"/>
  <c r="AC2195" i="3"/>
  <c r="AH2201" i="3"/>
  <c r="AG2198" i="3"/>
  <c r="K2198" i="3"/>
  <c r="L2198" i="3" s="1"/>
  <c r="AL2193" i="3"/>
  <c r="AK2195" i="3"/>
  <c r="AJ2192" i="3"/>
  <c r="AK2192" i="3" s="1"/>
  <c r="AL2192" i="3" s="1"/>
  <c r="G2190" i="3"/>
  <c r="H2190" i="3" s="1"/>
  <c r="R2190" i="3"/>
  <c r="K2203" i="3"/>
  <c r="J2200" i="3"/>
  <c r="AE2199" i="3"/>
  <c r="AD2196" i="3"/>
  <c r="AE2196" i="3" s="1"/>
  <c r="AF2196" i="3" s="1"/>
  <c r="P2192" i="3"/>
  <c r="Q2192" i="3" s="1"/>
  <c r="Q2195" i="3"/>
  <c r="R2193" i="3"/>
  <c r="G2193" i="3" s="1"/>
  <c r="H2193" i="3" s="1"/>
  <c r="AA2198" i="3"/>
  <c r="AB2201" i="3"/>
  <c r="E2198" i="3" l="1"/>
  <c r="F2198" i="3" s="1"/>
  <c r="AB2198" i="3"/>
  <c r="AC2198" i="3" s="1"/>
  <c r="V2199" i="3"/>
  <c r="Y2197" i="3"/>
  <c r="AI2197" i="3"/>
  <c r="AC2197" i="3"/>
  <c r="I2199" i="3"/>
  <c r="K2200" i="3" s="1"/>
  <c r="L2197" i="3"/>
  <c r="E2197" i="3" s="1"/>
  <c r="F2197" i="3" s="1"/>
  <c r="AH2203" i="3"/>
  <c r="AG2200" i="3"/>
  <c r="T2197" i="3"/>
  <c r="S2194" i="3"/>
  <c r="T2194" i="3" s="1"/>
  <c r="U2195" i="3"/>
  <c r="C2195" i="3" s="1"/>
  <c r="D2195" i="3" s="1"/>
  <c r="O2197" i="3"/>
  <c r="A2197" i="3" s="1"/>
  <c r="B2197" i="3" s="1"/>
  <c r="X2197" i="3"/>
  <c r="W2194" i="3"/>
  <c r="X2194" i="3" s="1"/>
  <c r="Z2194" i="3" s="1"/>
  <c r="U2192" i="3"/>
  <c r="C2192" i="3"/>
  <c r="D2192" i="3" s="1"/>
  <c r="M2198" i="3"/>
  <c r="N2198" i="3" s="1"/>
  <c r="O2198" i="3" s="1"/>
  <c r="A2198" i="3" s="1"/>
  <c r="B2198" i="3" s="1"/>
  <c r="N2201" i="3"/>
  <c r="AF2197" i="3"/>
  <c r="AH2198" i="3"/>
  <c r="AI2198" i="3" s="1"/>
  <c r="P2194" i="3"/>
  <c r="Q2194" i="3" s="1"/>
  <c r="Q2197" i="3"/>
  <c r="R2195" i="3"/>
  <c r="G2195" i="3" s="1"/>
  <c r="H2195" i="3" s="1"/>
  <c r="AD2198" i="3"/>
  <c r="AE2198" i="3" s="1"/>
  <c r="AF2198" i="3" s="1"/>
  <c r="AE2201" i="3"/>
  <c r="AL2195" i="3"/>
  <c r="AJ2194" i="3"/>
  <c r="AK2194" i="3" s="1"/>
  <c r="AL2194" i="3" s="1"/>
  <c r="AK2197" i="3"/>
  <c r="AA2200" i="3"/>
  <c r="AB2200" i="3" s="1"/>
  <c r="AC2200" i="3" s="1"/>
  <c r="AB2203" i="3"/>
  <c r="G2192" i="3"/>
  <c r="H2192" i="3" s="1"/>
  <c r="R2192" i="3"/>
  <c r="K2205" i="3"/>
  <c r="J2202" i="3"/>
  <c r="L2200" i="3" l="1"/>
  <c r="E2200" i="3"/>
  <c r="F2200" i="3" s="1"/>
  <c r="O2199" i="3"/>
  <c r="A2199" i="3" s="1"/>
  <c r="B2199" i="3" s="1"/>
  <c r="AH2200" i="3"/>
  <c r="AI2200" i="3" s="1"/>
  <c r="V2201" i="3"/>
  <c r="Y2199" i="3"/>
  <c r="AC2199" i="3"/>
  <c r="AI2199" i="3"/>
  <c r="I2201" i="3"/>
  <c r="L2199" i="3"/>
  <c r="E2199" i="3" s="1"/>
  <c r="F2199" i="3" s="1"/>
  <c r="X2199" i="3"/>
  <c r="W2196" i="3"/>
  <c r="X2196" i="3" s="1"/>
  <c r="Z2196" i="3" s="1"/>
  <c r="U2197" i="3"/>
  <c r="C2197" i="3" s="1"/>
  <c r="D2197" i="3" s="1"/>
  <c r="T2199" i="3"/>
  <c r="S2196" i="3"/>
  <c r="T2196" i="3" s="1"/>
  <c r="AF2199" i="3"/>
  <c r="Z2197" i="3"/>
  <c r="M2200" i="3"/>
  <c r="N2200" i="3" s="1"/>
  <c r="O2200" i="3" s="1"/>
  <c r="A2200" i="3" s="1"/>
  <c r="B2200" i="3" s="1"/>
  <c r="N2203" i="3"/>
  <c r="O2201" i="3"/>
  <c r="A2201" i="3" s="1"/>
  <c r="B2201" i="3" s="1"/>
  <c r="C2194" i="3"/>
  <c r="D2194" i="3" s="1"/>
  <c r="U2194" i="3"/>
  <c r="AH2205" i="3"/>
  <c r="AG2202" i="3"/>
  <c r="J2204" i="3"/>
  <c r="K2207" i="3"/>
  <c r="AD2200" i="3"/>
  <c r="AE2200" i="3" s="1"/>
  <c r="AF2200" i="3" s="1"/>
  <c r="AE2203" i="3"/>
  <c r="Q2199" i="3"/>
  <c r="R2197" i="3"/>
  <c r="G2197" i="3" s="1"/>
  <c r="H2197" i="3" s="1"/>
  <c r="P2196" i="3"/>
  <c r="Q2196" i="3" s="1"/>
  <c r="AB2205" i="3"/>
  <c r="AA2202" i="3"/>
  <c r="AK2199" i="3"/>
  <c r="AL2197" i="3"/>
  <c r="AJ2196" i="3"/>
  <c r="AK2196" i="3" s="1"/>
  <c r="AL2196" i="3" s="1"/>
  <c r="R2194" i="3"/>
  <c r="G2194" i="3"/>
  <c r="H2194" i="3" s="1"/>
  <c r="U2196" i="3" l="1"/>
  <c r="C2196" i="3"/>
  <c r="D2196" i="3" s="1"/>
  <c r="Y2201" i="3"/>
  <c r="V2203" i="3"/>
  <c r="AF2203" i="3" s="1"/>
  <c r="AC2201" i="3"/>
  <c r="AI2201" i="3"/>
  <c r="I2203" i="3"/>
  <c r="O2203" i="3" s="1"/>
  <c r="A2203" i="3" s="1"/>
  <c r="B2203" i="3" s="1"/>
  <c r="L2201" i="3"/>
  <c r="E2201" i="3" s="1"/>
  <c r="F2201" i="3" s="1"/>
  <c r="N2205" i="3"/>
  <c r="M2202" i="3"/>
  <c r="N2202" i="3" s="1"/>
  <c r="O2202" i="3" s="1"/>
  <c r="A2202" i="3" s="1"/>
  <c r="B2202" i="3" s="1"/>
  <c r="X2201" i="3"/>
  <c r="W2198" i="3"/>
  <c r="X2198" i="3" s="1"/>
  <c r="Z2198" i="3" s="1"/>
  <c r="AH2202" i="3"/>
  <c r="AI2202" i="3" s="1"/>
  <c r="Z2199" i="3"/>
  <c r="AG2204" i="3"/>
  <c r="AH2207" i="3"/>
  <c r="S2198" i="3"/>
  <c r="T2198" i="3" s="1"/>
  <c r="T2201" i="3"/>
  <c r="U2199" i="3"/>
  <c r="C2199" i="3" s="1"/>
  <c r="D2199" i="3" s="1"/>
  <c r="AB2202" i="3"/>
  <c r="AC2202" i="3" s="1"/>
  <c r="AF2201" i="3"/>
  <c r="K2202" i="3"/>
  <c r="AE2205" i="3"/>
  <c r="AD2202" i="3"/>
  <c r="AE2202" i="3" s="1"/>
  <c r="AF2202" i="3" s="1"/>
  <c r="K2209" i="3"/>
  <c r="J2206" i="3"/>
  <c r="AA2204" i="3"/>
  <c r="AB2204" i="3" s="1"/>
  <c r="AC2204" i="3" s="1"/>
  <c r="AB2207" i="3"/>
  <c r="R2199" i="3"/>
  <c r="G2199" i="3" s="1"/>
  <c r="H2199" i="3" s="1"/>
  <c r="Q2201" i="3"/>
  <c r="P2198" i="3"/>
  <c r="Q2198" i="3" s="1"/>
  <c r="AK2201" i="3"/>
  <c r="AL2199" i="3"/>
  <c r="AJ2198" i="3"/>
  <c r="AK2198" i="3" s="1"/>
  <c r="AL2198" i="3" s="1"/>
  <c r="G2196" i="3"/>
  <c r="H2196" i="3" s="1"/>
  <c r="R2196" i="3"/>
  <c r="K2204" i="3" l="1"/>
  <c r="AH2204" i="3"/>
  <c r="AI2204" i="3" s="1"/>
  <c r="U2198" i="3"/>
  <c r="C2198" i="3"/>
  <c r="D2198" i="3" s="1"/>
  <c r="W2200" i="3"/>
  <c r="X2200" i="3" s="1"/>
  <c r="Z2200" i="3" s="1"/>
  <c r="X2203" i="3"/>
  <c r="E2202" i="3"/>
  <c r="F2202" i="3" s="1"/>
  <c r="L2202" i="3"/>
  <c r="T2203" i="3"/>
  <c r="U2201" i="3"/>
  <c r="C2201" i="3" s="1"/>
  <c r="D2201" i="3" s="1"/>
  <c r="S2200" i="3"/>
  <c r="T2200" i="3" s="1"/>
  <c r="N2207" i="3"/>
  <c r="M2204" i="3"/>
  <c r="N2204" i="3" s="1"/>
  <c r="O2204" i="3" s="1"/>
  <c r="A2204" i="3" s="1"/>
  <c r="B2204" i="3" s="1"/>
  <c r="Z2201" i="3"/>
  <c r="AG2206" i="3"/>
  <c r="AH2209" i="3"/>
  <c r="I2205" i="3"/>
  <c r="K2206" i="3" s="1"/>
  <c r="L2206" i="3" s="1"/>
  <c r="L2203" i="3"/>
  <c r="E2203" i="3" s="1"/>
  <c r="F2203" i="3" s="1"/>
  <c r="V2205" i="3"/>
  <c r="AF2205" i="3" s="1"/>
  <c r="Y2203" i="3"/>
  <c r="AC2203" i="3"/>
  <c r="AI2203" i="3"/>
  <c r="Z2203" i="3"/>
  <c r="R2201" i="3"/>
  <c r="G2201" i="3" s="1"/>
  <c r="H2201" i="3" s="1"/>
  <c r="Q2203" i="3"/>
  <c r="P2200" i="3"/>
  <c r="Q2200" i="3" s="1"/>
  <c r="AJ2200" i="3"/>
  <c r="AK2200" i="3" s="1"/>
  <c r="AL2200" i="3" s="1"/>
  <c r="AK2203" i="3"/>
  <c r="AL2201" i="3"/>
  <c r="R2198" i="3"/>
  <c r="G2198" i="3"/>
  <c r="H2198" i="3" s="1"/>
  <c r="K2211" i="3"/>
  <c r="J2208" i="3"/>
  <c r="AD2204" i="3"/>
  <c r="AE2204" i="3" s="1"/>
  <c r="AF2204" i="3" s="1"/>
  <c r="AE2207" i="3"/>
  <c r="AB2209" i="3"/>
  <c r="AA2206" i="3"/>
  <c r="E2204" i="3" l="1"/>
  <c r="F2204" i="3" s="1"/>
  <c r="L2204" i="3"/>
  <c r="AB2206" i="3"/>
  <c r="AC2206" i="3" s="1"/>
  <c r="C2200" i="3"/>
  <c r="D2200" i="3" s="1"/>
  <c r="U2200" i="3"/>
  <c r="I2207" i="3"/>
  <c r="O2207" i="3" s="1"/>
  <c r="A2207" i="3" s="1"/>
  <c r="B2207" i="3" s="1"/>
  <c r="L2205" i="3"/>
  <c r="E2205" i="3" s="1"/>
  <c r="F2205" i="3" s="1"/>
  <c r="E2206" i="3"/>
  <c r="F2206" i="3" s="1"/>
  <c r="O2205" i="3"/>
  <c r="A2205" i="3" s="1"/>
  <c r="B2205" i="3" s="1"/>
  <c r="AH2211" i="3"/>
  <c r="AG2208" i="3"/>
  <c r="M2206" i="3"/>
  <c r="N2206" i="3" s="1"/>
  <c r="O2206" i="3" s="1"/>
  <c r="A2206" i="3" s="1"/>
  <c r="B2206" i="3" s="1"/>
  <c r="N2209" i="3"/>
  <c r="T2205" i="3"/>
  <c r="U2203" i="3"/>
  <c r="C2203" i="3" s="1"/>
  <c r="D2203" i="3" s="1"/>
  <c r="S2202" i="3"/>
  <c r="T2202" i="3" s="1"/>
  <c r="Y2205" i="3"/>
  <c r="V2207" i="3"/>
  <c r="AI2205" i="3"/>
  <c r="AC2205" i="3"/>
  <c r="X2205" i="3"/>
  <c r="Z2205" i="3" s="1"/>
  <c r="W2202" i="3"/>
  <c r="X2202" i="3" s="1"/>
  <c r="Z2202" i="3" s="1"/>
  <c r="AH2206" i="3"/>
  <c r="AI2206" i="3" s="1"/>
  <c r="AE2209" i="3"/>
  <c r="AF2207" i="3"/>
  <c r="AD2206" i="3"/>
  <c r="AE2206" i="3" s="1"/>
  <c r="AF2206" i="3" s="1"/>
  <c r="J2210" i="3"/>
  <c r="K2213" i="3"/>
  <c r="AK2205" i="3"/>
  <c r="AJ2202" i="3"/>
  <c r="AK2202" i="3" s="1"/>
  <c r="AL2202" i="3" s="1"/>
  <c r="AL2203" i="3"/>
  <c r="Q2205" i="3"/>
  <c r="R2203" i="3"/>
  <c r="G2203" i="3" s="1"/>
  <c r="H2203" i="3" s="1"/>
  <c r="P2202" i="3"/>
  <c r="Q2202" i="3" s="1"/>
  <c r="AA2208" i="3"/>
  <c r="AB2211" i="3"/>
  <c r="R2200" i="3"/>
  <c r="G2200" i="3"/>
  <c r="H2200" i="3" s="1"/>
  <c r="AH2208" i="3" l="1"/>
  <c r="AI2208" i="3" s="1"/>
  <c r="AB2208" i="3"/>
  <c r="AC2208" i="3" s="1"/>
  <c r="T2207" i="3"/>
  <c r="S2204" i="3"/>
  <c r="T2204" i="3" s="1"/>
  <c r="U2205" i="3"/>
  <c r="C2205" i="3" s="1"/>
  <c r="D2205" i="3" s="1"/>
  <c r="W2204" i="3"/>
  <c r="X2204" i="3" s="1"/>
  <c r="Z2204" i="3" s="1"/>
  <c r="X2207" i="3"/>
  <c r="Z2207" i="3" s="1"/>
  <c r="V2209" i="3"/>
  <c r="AF2209" i="3" s="1"/>
  <c r="Y2207" i="3"/>
  <c r="AI2207" i="3"/>
  <c r="AC2207" i="3"/>
  <c r="U2202" i="3"/>
  <c r="C2202" i="3"/>
  <c r="D2202" i="3" s="1"/>
  <c r="AH2213" i="3"/>
  <c r="AG2210" i="3"/>
  <c r="I2209" i="3"/>
  <c r="K2210" i="3" s="1"/>
  <c r="L2207" i="3"/>
  <c r="E2207" i="3" s="1"/>
  <c r="F2207" i="3" s="1"/>
  <c r="M2208" i="3"/>
  <c r="N2208" i="3" s="1"/>
  <c r="O2208" i="3" s="1"/>
  <c r="A2208" i="3" s="1"/>
  <c r="B2208" i="3" s="1"/>
  <c r="N2211" i="3"/>
  <c r="O2209" i="3"/>
  <c r="A2209" i="3" s="1"/>
  <c r="B2209" i="3" s="1"/>
  <c r="K2208" i="3"/>
  <c r="AE2211" i="3"/>
  <c r="AD2208" i="3"/>
  <c r="AE2208" i="3" s="1"/>
  <c r="AF2208" i="3" s="1"/>
  <c r="AJ2204" i="3"/>
  <c r="AK2204" i="3" s="1"/>
  <c r="AL2204" i="3" s="1"/>
  <c r="AL2205" i="3"/>
  <c r="AK2207" i="3"/>
  <c r="R2202" i="3"/>
  <c r="G2202" i="3"/>
  <c r="H2202" i="3" s="1"/>
  <c r="AB2213" i="3"/>
  <c r="AA2210" i="3"/>
  <c r="J2212" i="3"/>
  <c r="K2215" i="3"/>
  <c r="P2204" i="3"/>
  <c r="Q2204" i="3" s="1"/>
  <c r="Q2207" i="3"/>
  <c r="R2205" i="3"/>
  <c r="G2205" i="3" s="1"/>
  <c r="H2205" i="3" s="1"/>
  <c r="AH2210" i="3" l="1"/>
  <c r="AI2210" i="3" s="1"/>
  <c r="AB2210" i="3"/>
  <c r="AC2210" i="3" s="1"/>
  <c r="L2210" i="3"/>
  <c r="E2210" i="3"/>
  <c r="F2210" i="3" s="1"/>
  <c r="AH2215" i="3"/>
  <c r="AG2212" i="3"/>
  <c r="W2206" i="3"/>
  <c r="X2206" i="3" s="1"/>
  <c r="Z2206" i="3" s="1"/>
  <c r="X2209" i="3"/>
  <c r="Z2209" i="3" s="1"/>
  <c r="T2209" i="3"/>
  <c r="S2206" i="3"/>
  <c r="T2206" i="3" s="1"/>
  <c r="U2207" i="3"/>
  <c r="C2207" i="3" s="1"/>
  <c r="D2207" i="3" s="1"/>
  <c r="L2208" i="3"/>
  <c r="E2208" i="3"/>
  <c r="F2208" i="3" s="1"/>
  <c r="V2211" i="3"/>
  <c r="Y2209" i="3"/>
  <c r="AI2209" i="3"/>
  <c r="AC2209" i="3"/>
  <c r="U2204" i="3"/>
  <c r="C2204" i="3"/>
  <c r="D2204" i="3" s="1"/>
  <c r="N2213" i="3"/>
  <c r="M2210" i="3"/>
  <c r="N2210" i="3" s="1"/>
  <c r="O2210" i="3" s="1"/>
  <c r="A2210" i="3" s="1"/>
  <c r="B2210" i="3" s="1"/>
  <c r="I2211" i="3"/>
  <c r="O2211" i="3" s="1"/>
  <c r="A2211" i="3" s="1"/>
  <c r="B2211" i="3" s="1"/>
  <c r="L2209" i="3"/>
  <c r="E2209" i="3" s="1"/>
  <c r="F2209" i="3" s="1"/>
  <c r="J2214" i="3"/>
  <c r="K2217" i="3"/>
  <c r="R2204" i="3"/>
  <c r="G2204" i="3"/>
  <c r="H2204" i="3" s="1"/>
  <c r="AK2209" i="3"/>
  <c r="AL2207" i="3"/>
  <c r="AJ2206" i="3"/>
  <c r="AK2206" i="3" s="1"/>
  <c r="AL2206" i="3" s="1"/>
  <c r="AA2212" i="3"/>
  <c r="AB2215" i="3"/>
  <c r="R2207" i="3"/>
  <c r="G2207" i="3" s="1"/>
  <c r="H2207" i="3" s="1"/>
  <c r="Q2209" i="3"/>
  <c r="P2206" i="3"/>
  <c r="Q2206" i="3" s="1"/>
  <c r="AE2213" i="3"/>
  <c r="AD2210" i="3"/>
  <c r="AE2210" i="3" s="1"/>
  <c r="AF2210" i="3" s="1"/>
  <c r="K2212" i="3" l="1"/>
  <c r="E2212" i="3" s="1"/>
  <c r="F2212" i="3" s="1"/>
  <c r="V2213" i="3"/>
  <c r="Y2211" i="3"/>
  <c r="AC2211" i="3"/>
  <c r="AI2211" i="3"/>
  <c r="C2206" i="3"/>
  <c r="D2206" i="3" s="1"/>
  <c r="U2206" i="3"/>
  <c r="AB2212" i="3"/>
  <c r="AC2212" i="3" s="1"/>
  <c r="I2213" i="3"/>
  <c r="L2211" i="3"/>
  <c r="E2211" i="3" s="1"/>
  <c r="F2211" i="3" s="1"/>
  <c r="X2211" i="3"/>
  <c r="W2208" i="3"/>
  <c r="X2208" i="3" s="1"/>
  <c r="Z2208" i="3" s="1"/>
  <c r="AH2217" i="3"/>
  <c r="AG2214" i="3"/>
  <c r="M2212" i="3"/>
  <c r="N2212" i="3" s="1"/>
  <c r="O2212" i="3" s="1"/>
  <c r="A2212" i="3" s="1"/>
  <c r="B2212" i="3" s="1"/>
  <c r="N2215" i="3"/>
  <c r="U2209" i="3"/>
  <c r="C2209" i="3" s="1"/>
  <c r="D2209" i="3" s="1"/>
  <c r="S2208" i="3"/>
  <c r="T2208" i="3" s="1"/>
  <c r="T2211" i="3"/>
  <c r="AH2212" i="3"/>
  <c r="AI2212" i="3" s="1"/>
  <c r="AF2211" i="3"/>
  <c r="R2206" i="3"/>
  <c r="G2206" i="3"/>
  <c r="H2206" i="3" s="1"/>
  <c r="AA2214" i="3"/>
  <c r="AB2217" i="3"/>
  <c r="K2219" i="3"/>
  <c r="J2216" i="3"/>
  <c r="AE2215" i="3"/>
  <c r="AF2213" i="3"/>
  <c r="AD2212" i="3"/>
  <c r="AE2212" i="3" s="1"/>
  <c r="AF2212" i="3" s="1"/>
  <c r="P2208" i="3"/>
  <c r="Q2208" i="3" s="1"/>
  <c r="Q2211" i="3"/>
  <c r="R2209" i="3"/>
  <c r="G2209" i="3" s="1"/>
  <c r="H2209" i="3" s="1"/>
  <c r="AJ2208" i="3"/>
  <c r="AK2208" i="3" s="1"/>
  <c r="AL2208" i="3" s="1"/>
  <c r="AL2209" i="3"/>
  <c r="AK2211" i="3"/>
  <c r="L2212" i="3" l="1"/>
  <c r="T2213" i="3"/>
  <c r="S2210" i="3"/>
  <c r="T2210" i="3" s="1"/>
  <c r="U2211" i="3"/>
  <c r="C2211" i="3" s="1"/>
  <c r="D2211" i="3" s="1"/>
  <c r="AG2216" i="3"/>
  <c r="AH2219" i="3"/>
  <c r="I2215" i="3"/>
  <c r="O2215" i="3" s="1"/>
  <c r="A2215" i="3" s="1"/>
  <c r="B2215" i="3" s="1"/>
  <c r="L2213" i="3"/>
  <c r="E2213" i="3" s="1"/>
  <c r="F2213" i="3" s="1"/>
  <c r="V2215" i="3"/>
  <c r="Y2213" i="3"/>
  <c r="AI2213" i="3"/>
  <c r="AC2213" i="3"/>
  <c r="N2217" i="3"/>
  <c r="M2214" i="3"/>
  <c r="N2214" i="3" s="1"/>
  <c r="O2214" i="3" s="1"/>
  <c r="A2214" i="3" s="1"/>
  <c r="B2214" i="3" s="1"/>
  <c r="K2214" i="3"/>
  <c r="W2210" i="3"/>
  <c r="X2210" i="3" s="1"/>
  <c r="Z2210" i="3" s="1"/>
  <c r="X2213" i="3"/>
  <c r="Z2213" i="3" s="1"/>
  <c r="AH2214" i="3"/>
  <c r="AI2214" i="3" s="1"/>
  <c r="Z2211" i="3"/>
  <c r="U2208" i="3"/>
  <c r="C2208" i="3"/>
  <c r="D2208" i="3" s="1"/>
  <c r="AB2214" i="3"/>
  <c r="AC2214" i="3" s="1"/>
  <c r="O2213" i="3"/>
  <c r="A2213" i="3" s="1"/>
  <c r="B2213" i="3" s="1"/>
  <c r="R2208" i="3"/>
  <c r="G2208" i="3"/>
  <c r="H2208" i="3" s="1"/>
  <c r="AK2213" i="3"/>
  <c r="AL2211" i="3"/>
  <c r="AJ2210" i="3"/>
  <c r="AK2210" i="3" s="1"/>
  <c r="AL2210" i="3" s="1"/>
  <c r="P2210" i="3"/>
  <c r="Q2210" i="3" s="1"/>
  <c r="Q2213" i="3"/>
  <c r="R2211" i="3"/>
  <c r="G2211" i="3" s="1"/>
  <c r="H2211" i="3" s="1"/>
  <c r="AE2217" i="3"/>
  <c r="AD2214" i="3"/>
  <c r="AE2214" i="3" s="1"/>
  <c r="AF2214" i="3" s="1"/>
  <c r="AB2219" i="3"/>
  <c r="AA2216" i="3"/>
  <c r="K2221" i="3"/>
  <c r="J2218" i="3"/>
  <c r="AB2216" i="3" l="1"/>
  <c r="AC2216" i="3" s="1"/>
  <c r="K2216" i="3"/>
  <c r="V2217" i="3"/>
  <c r="Y2215" i="3"/>
  <c r="AI2215" i="3"/>
  <c r="AC2215" i="3"/>
  <c r="AG2218" i="3"/>
  <c r="AH2221" i="3"/>
  <c r="C2210" i="3"/>
  <c r="D2210" i="3" s="1"/>
  <c r="U2210" i="3"/>
  <c r="U2213" i="3"/>
  <c r="C2213" i="3" s="1"/>
  <c r="D2213" i="3" s="1"/>
  <c r="T2215" i="3"/>
  <c r="S2212" i="3"/>
  <c r="T2212" i="3" s="1"/>
  <c r="X2215" i="3"/>
  <c r="W2212" i="3"/>
  <c r="X2212" i="3" s="1"/>
  <c r="Z2212" i="3" s="1"/>
  <c r="N2219" i="3"/>
  <c r="M2216" i="3"/>
  <c r="N2216" i="3" s="1"/>
  <c r="O2216" i="3" s="1"/>
  <c r="A2216" i="3" s="1"/>
  <c r="B2216" i="3" s="1"/>
  <c r="I2217" i="3"/>
  <c r="O2217" i="3" s="1"/>
  <c r="A2217" i="3" s="1"/>
  <c r="B2217" i="3" s="1"/>
  <c r="L2215" i="3"/>
  <c r="E2215" i="3" s="1"/>
  <c r="F2215" i="3" s="1"/>
  <c r="AF2215" i="3"/>
  <c r="E2214" i="3"/>
  <c r="F2214" i="3" s="1"/>
  <c r="L2214" i="3"/>
  <c r="AH2216" i="3"/>
  <c r="AI2216" i="3" s="1"/>
  <c r="AB2221" i="3"/>
  <c r="AA2218" i="3"/>
  <c r="AE2219" i="3"/>
  <c r="AF2217" i="3"/>
  <c r="AD2216" i="3"/>
  <c r="AE2216" i="3" s="1"/>
  <c r="AF2216" i="3" s="1"/>
  <c r="P2212" i="3"/>
  <c r="Q2212" i="3" s="1"/>
  <c r="R2213" i="3"/>
  <c r="G2213" i="3" s="1"/>
  <c r="H2213" i="3" s="1"/>
  <c r="Q2215" i="3"/>
  <c r="AL2213" i="3"/>
  <c r="AJ2212" i="3"/>
  <c r="AK2212" i="3" s="1"/>
  <c r="AL2212" i="3" s="1"/>
  <c r="AK2215" i="3"/>
  <c r="G2210" i="3"/>
  <c r="H2210" i="3" s="1"/>
  <c r="R2210" i="3"/>
  <c r="J2220" i="3"/>
  <c r="K2223" i="3"/>
  <c r="L2216" i="3" l="1"/>
  <c r="E2216" i="3"/>
  <c r="F2216" i="3" s="1"/>
  <c r="U2212" i="3"/>
  <c r="C2212" i="3"/>
  <c r="D2212" i="3" s="1"/>
  <c r="Y2217" i="3"/>
  <c r="V2219" i="3"/>
  <c r="AF2219" i="3" s="1"/>
  <c r="AI2217" i="3"/>
  <c r="AC2217" i="3"/>
  <c r="X2217" i="3"/>
  <c r="Z2217" i="3" s="1"/>
  <c r="W2214" i="3"/>
  <c r="X2214" i="3" s="1"/>
  <c r="Z2214" i="3" s="1"/>
  <c r="AH2218" i="3"/>
  <c r="AI2218" i="3" s="1"/>
  <c r="AG2220" i="3"/>
  <c r="AH2223" i="3"/>
  <c r="AB2218" i="3"/>
  <c r="AC2218" i="3" s="1"/>
  <c r="Z2215" i="3"/>
  <c r="I2219" i="3"/>
  <c r="O2219" i="3" s="1"/>
  <c r="A2219" i="3" s="1"/>
  <c r="B2219" i="3" s="1"/>
  <c r="L2217" i="3"/>
  <c r="E2217" i="3" s="1"/>
  <c r="F2217" i="3" s="1"/>
  <c r="N2221" i="3"/>
  <c r="M2218" i="3"/>
  <c r="N2218" i="3" s="1"/>
  <c r="O2218" i="3" s="1"/>
  <c r="A2218" i="3" s="1"/>
  <c r="B2218" i="3" s="1"/>
  <c r="U2215" i="3"/>
  <c r="C2215" i="3" s="1"/>
  <c r="D2215" i="3" s="1"/>
  <c r="S2214" i="3"/>
  <c r="T2214" i="3" s="1"/>
  <c r="T2217" i="3"/>
  <c r="K2218" i="3"/>
  <c r="AB2223" i="3"/>
  <c r="AA2220" i="3"/>
  <c r="R2212" i="3"/>
  <c r="G2212" i="3"/>
  <c r="H2212" i="3" s="1"/>
  <c r="AK2217" i="3"/>
  <c r="AL2215" i="3"/>
  <c r="AJ2214" i="3"/>
  <c r="AK2214" i="3" s="1"/>
  <c r="AL2214" i="3" s="1"/>
  <c r="J2222" i="3"/>
  <c r="K2225" i="3"/>
  <c r="Q2217" i="3"/>
  <c r="R2215" i="3"/>
  <c r="G2215" i="3" s="1"/>
  <c r="H2215" i="3" s="1"/>
  <c r="P2214" i="3"/>
  <c r="Q2214" i="3" s="1"/>
  <c r="AE2221" i="3"/>
  <c r="AD2218" i="3"/>
  <c r="AE2218" i="3" s="1"/>
  <c r="AF2218" i="3" s="1"/>
  <c r="K2220" i="3" l="1"/>
  <c r="L2220" i="3" s="1"/>
  <c r="AH2220" i="3"/>
  <c r="AI2220" i="3" s="1"/>
  <c r="AB2220" i="3"/>
  <c r="AC2220" i="3" s="1"/>
  <c r="U2214" i="3"/>
  <c r="C2214" i="3"/>
  <c r="D2214" i="3" s="1"/>
  <c r="M2220" i="3"/>
  <c r="N2220" i="3" s="1"/>
  <c r="O2220" i="3" s="1"/>
  <c r="A2220" i="3" s="1"/>
  <c r="B2220" i="3" s="1"/>
  <c r="N2223" i="3"/>
  <c r="U2217" i="3"/>
  <c r="C2217" i="3" s="1"/>
  <c r="D2217" i="3" s="1"/>
  <c r="T2219" i="3"/>
  <c r="S2216" i="3"/>
  <c r="T2216" i="3" s="1"/>
  <c r="L2218" i="3"/>
  <c r="E2218" i="3"/>
  <c r="F2218" i="3" s="1"/>
  <c r="AG2222" i="3"/>
  <c r="AH2225" i="3"/>
  <c r="I2221" i="3"/>
  <c r="K2222" i="3" s="1"/>
  <c r="L2219" i="3"/>
  <c r="E2219" i="3" s="1"/>
  <c r="F2219" i="3" s="1"/>
  <c r="W2216" i="3"/>
  <c r="X2216" i="3" s="1"/>
  <c r="Z2216" i="3" s="1"/>
  <c r="X2219" i="3"/>
  <c r="Z2219" i="3" s="1"/>
  <c r="Y2219" i="3"/>
  <c r="V2221" i="3"/>
  <c r="AF2221" i="3" s="1"/>
  <c r="AI2219" i="3"/>
  <c r="AC2219" i="3"/>
  <c r="Q2219" i="3"/>
  <c r="R2217" i="3"/>
  <c r="G2217" i="3" s="1"/>
  <c r="H2217" i="3" s="1"/>
  <c r="P2216" i="3"/>
  <c r="Q2216" i="3" s="1"/>
  <c r="G2214" i="3"/>
  <c r="H2214" i="3" s="1"/>
  <c r="R2214" i="3"/>
  <c r="AJ2216" i="3"/>
  <c r="AK2216" i="3" s="1"/>
  <c r="AL2216" i="3" s="1"/>
  <c r="AL2217" i="3"/>
  <c r="AK2219" i="3"/>
  <c r="AD2220" i="3"/>
  <c r="AE2220" i="3" s="1"/>
  <c r="AF2220" i="3" s="1"/>
  <c r="AE2223" i="3"/>
  <c r="J2224" i="3"/>
  <c r="K2227" i="3"/>
  <c r="AB2225" i="3"/>
  <c r="AA2222" i="3"/>
  <c r="AB2222" i="3" s="1"/>
  <c r="AC2222" i="3" s="1"/>
  <c r="E2220" i="3" l="1"/>
  <c r="F2220" i="3" s="1"/>
  <c r="L2222" i="3"/>
  <c r="E2222" i="3"/>
  <c r="F2222" i="3" s="1"/>
  <c r="O2221" i="3"/>
  <c r="A2221" i="3" s="1"/>
  <c r="B2221" i="3" s="1"/>
  <c r="AH2227" i="3"/>
  <c r="AG2224" i="3"/>
  <c r="W2218" i="3"/>
  <c r="X2218" i="3" s="1"/>
  <c r="Z2218" i="3" s="1"/>
  <c r="X2221" i="3"/>
  <c r="Z2221" i="3" s="1"/>
  <c r="I2223" i="3"/>
  <c r="O2223" i="3" s="1"/>
  <c r="A2223" i="3" s="1"/>
  <c r="B2223" i="3" s="1"/>
  <c r="L2221" i="3"/>
  <c r="E2221" i="3" s="1"/>
  <c r="F2221" i="3" s="1"/>
  <c r="S2218" i="3"/>
  <c r="T2218" i="3" s="1"/>
  <c r="U2219" i="3"/>
  <c r="C2219" i="3" s="1"/>
  <c r="D2219" i="3" s="1"/>
  <c r="T2221" i="3"/>
  <c r="Y2221" i="3"/>
  <c r="V2223" i="3"/>
  <c r="AI2221" i="3"/>
  <c r="AC2221" i="3"/>
  <c r="U2216" i="3"/>
  <c r="C2216" i="3"/>
  <c r="D2216" i="3" s="1"/>
  <c r="N2225" i="3"/>
  <c r="M2222" i="3"/>
  <c r="N2222" i="3" s="1"/>
  <c r="O2222" i="3" s="1"/>
  <c r="A2222" i="3" s="1"/>
  <c r="B2222" i="3" s="1"/>
  <c r="AH2222" i="3"/>
  <c r="AI2222" i="3" s="1"/>
  <c r="J2226" i="3"/>
  <c r="K2229" i="3"/>
  <c r="P2218" i="3"/>
  <c r="Q2218" i="3" s="1"/>
  <c r="Q2221" i="3"/>
  <c r="R2219" i="3"/>
  <c r="G2219" i="3" s="1"/>
  <c r="H2219" i="3" s="1"/>
  <c r="AD2222" i="3"/>
  <c r="AE2222" i="3" s="1"/>
  <c r="AF2222" i="3" s="1"/>
  <c r="AE2225" i="3"/>
  <c r="AA2224" i="3"/>
  <c r="AB2227" i="3"/>
  <c r="G2216" i="3"/>
  <c r="H2216" i="3" s="1"/>
  <c r="R2216" i="3"/>
  <c r="AK2221" i="3"/>
  <c r="AJ2218" i="3"/>
  <c r="AK2218" i="3" s="1"/>
  <c r="AL2218" i="3" s="1"/>
  <c r="AL2219" i="3"/>
  <c r="K2224" i="3" l="1"/>
  <c r="Y2223" i="3"/>
  <c r="V2225" i="3"/>
  <c r="AC2223" i="3"/>
  <c r="AI2223" i="3"/>
  <c r="AH2229" i="3"/>
  <c r="AG2226" i="3"/>
  <c r="AH2226" i="3" s="1"/>
  <c r="AI2226" i="3" s="1"/>
  <c r="T2223" i="3"/>
  <c r="U2221" i="3"/>
  <c r="C2221" i="3" s="1"/>
  <c r="D2221" i="3" s="1"/>
  <c r="S2220" i="3"/>
  <c r="T2220" i="3" s="1"/>
  <c r="I2225" i="3"/>
  <c r="K2226" i="3" s="1"/>
  <c r="L2226" i="3" s="1"/>
  <c r="L2223" i="3"/>
  <c r="E2223" i="3" s="1"/>
  <c r="F2223" i="3" s="1"/>
  <c r="AB2224" i="3"/>
  <c r="AC2224" i="3" s="1"/>
  <c r="AH2224" i="3"/>
  <c r="AI2224" i="3" s="1"/>
  <c r="X2223" i="3"/>
  <c r="W2220" i="3"/>
  <c r="X2220" i="3" s="1"/>
  <c r="Z2220" i="3" s="1"/>
  <c r="N2227" i="3"/>
  <c r="M2224" i="3"/>
  <c r="N2224" i="3" s="1"/>
  <c r="O2224" i="3" s="1"/>
  <c r="A2224" i="3" s="1"/>
  <c r="B2224" i="3" s="1"/>
  <c r="C2218" i="3"/>
  <c r="D2218" i="3" s="1"/>
  <c r="U2218" i="3"/>
  <c r="AF2223" i="3"/>
  <c r="R2218" i="3"/>
  <c r="G2218" i="3"/>
  <c r="H2218" i="3" s="1"/>
  <c r="P2220" i="3"/>
  <c r="Q2220" i="3" s="1"/>
  <c r="Q2223" i="3"/>
  <c r="R2221" i="3"/>
  <c r="G2221" i="3" s="1"/>
  <c r="H2221" i="3" s="1"/>
  <c r="K2231" i="3"/>
  <c r="J2228" i="3"/>
  <c r="AJ2220" i="3"/>
  <c r="AK2220" i="3" s="1"/>
  <c r="AL2220" i="3" s="1"/>
  <c r="AL2221" i="3"/>
  <c r="AK2223" i="3"/>
  <c r="AB2229" i="3"/>
  <c r="AA2226" i="3"/>
  <c r="AB2226" i="3" s="1"/>
  <c r="AC2226" i="3" s="1"/>
  <c r="AE2227" i="3"/>
  <c r="AD2224" i="3"/>
  <c r="AE2224" i="3" s="1"/>
  <c r="AF2224" i="3" s="1"/>
  <c r="AF2225" i="3"/>
  <c r="O2225" i="3" l="1"/>
  <c r="A2225" i="3" s="1"/>
  <c r="B2225" i="3" s="1"/>
  <c r="E2226" i="3"/>
  <c r="F2226" i="3" s="1"/>
  <c r="E2224" i="3"/>
  <c r="F2224" i="3" s="1"/>
  <c r="L2224" i="3"/>
  <c r="U2223" i="3"/>
  <c r="C2223" i="3" s="1"/>
  <c r="D2223" i="3" s="1"/>
  <c r="T2225" i="3"/>
  <c r="S2222" i="3"/>
  <c r="T2222" i="3" s="1"/>
  <c r="AH2231" i="3"/>
  <c r="AG2228" i="3"/>
  <c r="V2227" i="3"/>
  <c r="Y2225" i="3"/>
  <c r="AC2225" i="3"/>
  <c r="AI2225" i="3"/>
  <c r="U2220" i="3"/>
  <c r="C2220" i="3"/>
  <c r="D2220" i="3" s="1"/>
  <c r="W2222" i="3"/>
  <c r="X2222" i="3" s="1"/>
  <c r="Z2222" i="3" s="1"/>
  <c r="X2225" i="3"/>
  <c r="Z2225" i="3" s="1"/>
  <c r="N2229" i="3"/>
  <c r="M2226" i="3"/>
  <c r="N2226" i="3" s="1"/>
  <c r="O2226" i="3" s="1"/>
  <c r="A2226" i="3" s="1"/>
  <c r="B2226" i="3" s="1"/>
  <c r="I2227" i="3"/>
  <c r="O2227" i="3" s="1"/>
  <c r="A2227" i="3" s="1"/>
  <c r="B2227" i="3" s="1"/>
  <c r="L2225" i="3"/>
  <c r="E2225" i="3" s="1"/>
  <c r="F2225" i="3" s="1"/>
  <c r="Z2223" i="3"/>
  <c r="K2233" i="3"/>
  <c r="J2230" i="3"/>
  <c r="R2220" i="3"/>
  <c r="G2220" i="3"/>
  <c r="H2220" i="3" s="1"/>
  <c r="AE2229" i="3"/>
  <c r="AF2227" i="3"/>
  <c r="AD2226" i="3"/>
  <c r="AE2226" i="3" s="1"/>
  <c r="AF2226" i="3" s="1"/>
  <c r="R2223" i="3"/>
  <c r="G2223" i="3" s="1"/>
  <c r="H2223" i="3" s="1"/>
  <c r="Q2225" i="3"/>
  <c r="P2222" i="3"/>
  <c r="Q2222" i="3" s="1"/>
  <c r="AK2225" i="3"/>
  <c r="AL2223" i="3"/>
  <c r="AJ2222" i="3"/>
  <c r="AK2222" i="3" s="1"/>
  <c r="AL2222" i="3" s="1"/>
  <c r="AB2231" i="3"/>
  <c r="AA2228" i="3"/>
  <c r="AB2228" i="3" s="1"/>
  <c r="AC2228" i="3" s="1"/>
  <c r="K2228" i="3" l="1"/>
  <c r="E2228" i="3" s="1"/>
  <c r="F2228" i="3" s="1"/>
  <c r="M2228" i="3"/>
  <c r="N2228" i="3" s="1"/>
  <c r="O2228" i="3" s="1"/>
  <c r="A2228" i="3" s="1"/>
  <c r="B2228" i="3" s="1"/>
  <c r="N2231" i="3"/>
  <c r="S2224" i="3"/>
  <c r="T2224" i="3" s="1"/>
  <c r="U2225" i="3"/>
  <c r="C2225" i="3" s="1"/>
  <c r="D2225" i="3" s="1"/>
  <c r="T2227" i="3"/>
  <c r="AH2228" i="3"/>
  <c r="AI2228" i="3" s="1"/>
  <c r="Y2227" i="3"/>
  <c r="V2229" i="3"/>
  <c r="AI2227" i="3"/>
  <c r="AC2227" i="3"/>
  <c r="U2222" i="3"/>
  <c r="C2222" i="3"/>
  <c r="D2222" i="3" s="1"/>
  <c r="I2229" i="3"/>
  <c r="O2229" i="3" s="1"/>
  <c r="A2229" i="3" s="1"/>
  <c r="B2229" i="3" s="1"/>
  <c r="L2227" i="3"/>
  <c r="E2227" i="3" s="1"/>
  <c r="F2227" i="3" s="1"/>
  <c r="W2224" i="3"/>
  <c r="X2224" i="3" s="1"/>
  <c r="Z2224" i="3" s="1"/>
  <c r="X2227" i="3"/>
  <c r="AH2233" i="3"/>
  <c r="AG2230" i="3"/>
  <c r="AH2230" i="3" s="1"/>
  <c r="AI2230" i="3" s="1"/>
  <c r="R2222" i="3"/>
  <c r="G2222" i="3"/>
  <c r="H2222" i="3" s="1"/>
  <c r="K2235" i="3"/>
  <c r="J2232" i="3"/>
  <c r="AE2231" i="3"/>
  <c r="AF2229" i="3"/>
  <c r="AD2228" i="3"/>
  <c r="AE2228" i="3" s="1"/>
  <c r="AF2228" i="3" s="1"/>
  <c r="AK2227" i="3"/>
  <c r="AJ2224" i="3"/>
  <c r="AK2224" i="3" s="1"/>
  <c r="AL2224" i="3" s="1"/>
  <c r="AL2225" i="3"/>
  <c r="AB2233" i="3"/>
  <c r="AA2230" i="3"/>
  <c r="Q2227" i="3"/>
  <c r="R2225" i="3"/>
  <c r="G2225" i="3" s="1"/>
  <c r="H2225" i="3" s="1"/>
  <c r="P2224" i="3"/>
  <c r="Q2224" i="3" s="1"/>
  <c r="L2228" i="3" l="1"/>
  <c r="K2230" i="3"/>
  <c r="X2229" i="3"/>
  <c r="W2226" i="3"/>
  <c r="X2226" i="3" s="1"/>
  <c r="Z2226" i="3" s="1"/>
  <c r="U2227" i="3"/>
  <c r="C2227" i="3" s="1"/>
  <c r="D2227" i="3" s="1"/>
  <c r="T2229" i="3"/>
  <c r="S2226" i="3"/>
  <c r="T2226" i="3" s="1"/>
  <c r="I2231" i="3"/>
  <c r="K2232" i="3" s="1"/>
  <c r="L2229" i="3"/>
  <c r="E2229" i="3" s="1"/>
  <c r="F2229" i="3" s="1"/>
  <c r="M2230" i="3"/>
  <c r="N2230" i="3" s="1"/>
  <c r="O2230" i="3" s="1"/>
  <c r="A2230" i="3" s="1"/>
  <c r="B2230" i="3" s="1"/>
  <c r="N2233" i="3"/>
  <c r="AB2230" i="3"/>
  <c r="AC2230" i="3" s="1"/>
  <c r="V2231" i="3"/>
  <c r="AF2231" i="3" s="1"/>
  <c r="Y2229" i="3"/>
  <c r="AC2229" i="3"/>
  <c r="AI2229" i="3"/>
  <c r="AG2232" i="3"/>
  <c r="AH2235" i="3"/>
  <c r="U2224" i="3"/>
  <c r="C2224" i="3"/>
  <c r="D2224" i="3" s="1"/>
  <c r="Z2227" i="3"/>
  <c r="AL2227" i="3"/>
  <c r="AJ2226" i="3"/>
  <c r="AK2226" i="3" s="1"/>
  <c r="AL2226" i="3" s="1"/>
  <c r="AK2229" i="3"/>
  <c r="AE2233" i="3"/>
  <c r="AD2230" i="3"/>
  <c r="AE2230" i="3" s="1"/>
  <c r="AF2230" i="3" s="1"/>
  <c r="P2226" i="3"/>
  <c r="Q2226" i="3" s="1"/>
  <c r="R2227" i="3"/>
  <c r="G2227" i="3" s="1"/>
  <c r="H2227" i="3" s="1"/>
  <c r="Q2229" i="3"/>
  <c r="K2237" i="3"/>
  <c r="J2234" i="3"/>
  <c r="G2224" i="3"/>
  <c r="H2224" i="3" s="1"/>
  <c r="R2224" i="3"/>
  <c r="AB2235" i="3"/>
  <c r="AA2232" i="3"/>
  <c r="E2232" i="3" l="1"/>
  <c r="F2232" i="3" s="1"/>
  <c r="L2232" i="3"/>
  <c r="O2231" i="3"/>
  <c r="A2231" i="3" s="1"/>
  <c r="B2231" i="3" s="1"/>
  <c r="E2230" i="3"/>
  <c r="F2230" i="3" s="1"/>
  <c r="L2230" i="3"/>
  <c r="U2226" i="3"/>
  <c r="C2226" i="3"/>
  <c r="D2226" i="3" s="1"/>
  <c r="AH2232" i="3"/>
  <c r="AI2232" i="3" s="1"/>
  <c r="N2235" i="3"/>
  <c r="M2232" i="3"/>
  <c r="N2232" i="3" s="1"/>
  <c r="O2232" i="3" s="1"/>
  <c r="A2232" i="3" s="1"/>
  <c r="B2232" i="3" s="1"/>
  <c r="I2233" i="3"/>
  <c r="O2233" i="3" s="1"/>
  <c r="A2233" i="3" s="1"/>
  <c r="B2233" i="3" s="1"/>
  <c r="L2231" i="3"/>
  <c r="E2231" i="3" s="1"/>
  <c r="F2231" i="3" s="1"/>
  <c r="AB2232" i="3"/>
  <c r="AC2232" i="3" s="1"/>
  <c r="Y2231" i="3"/>
  <c r="V2233" i="3"/>
  <c r="AF2233" i="3" s="1"/>
  <c r="AC2231" i="3"/>
  <c r="AI2231" i="3"/>
  <c r="W2228" i="3"/>
  <c r="X2228" i="3" s="1"/>
  <c r="Z2228" i="3" s="1"/>
  <c r="X2231" i="3"/>
  <c r="Z2231" i="3" s="1"/>
  <c r="AH2237" i="3"/>
  <c r="AG2234" i="3"/>
  <c r="S2228" i="3"/>
  <c r="T2228" i="3" s="1"/>
  <c r="T2231" i="3"/>
  <c r="U2229" i="3"/>
  <c r="C2229" i="3" s="1"/>
  <c r="D2229" i="3" s="1"/>
  <c r="Z2229" i="3"/>
  <c r="K2239" i="3"/>
  <c r="J2236" i="3"/>
  <c r="AB2237" i="3"/>
  <c r="AA2234" i="3"/>
  <c r="AD2232" i="3"/>
  <c r="AE2232" i="3" s="1"/>
  <c r="AF2232" i="3" s="1"/>
  <c r="AE2235" i="3"/>
  <c r="AK2231" i="3"/>
  <c r="AJ2228" i="3"/>
  <c r="AK2228" i="3" s="1"/>
  <c r="AL2228" i="3" s="1"/>
  <c r="AL2229" i="3"/>
  <c r="R2226" i="3"/>
  <c r="G2226" i="3"/>
  <c r="H2226" i="3" s="1"/>
  <c r="R2229" i="3"/>
  <c r="G2229" i="3" s="1"/>
  <c r="H2229" i="3" s="1"/>
  <c r="P2228" i="3"/>
  <c r="Q2228" i="3" s="1"/>
  <c r="Q2231" i="3"/>
  <c r="K2234" i="3" l="1"/>
  <c r="AH2234" i="3"/>
  <c r="AI2234" i="3" s="1"/>
  <c r="T2233" i="3"/>
  <c r="U2231" i="3"/>
  <c r="C2231" i="3" s="1"/>
  <c r="D2231" i="3" s="1"/>
  <c r="S2230" i="3"/>
  <c r="T2230" i="3" s="1"/>
  <c r="AH2239" i="3"/>
  <c r="AG2236" i="3"/>
  <c r="Y2233" i="3"/>
  <c r="V2235" i="3"/>
  <c r="AC2233" i="3"/>
  <c r="AI2233" i="3"/>
  <c r="I2235" i="3"/>
  <c r="L2233" i="3"/>
  <c r="E2233" i="3" s="1"/>
  <c r="F2233" i="3" s="1"/>
  <c r="C2228" i="3"/>
  <c r="D2228" i="3" s="1"/>
  <c r="U2228" i="3"/>
  <c r="W2230" i="3"/>
  <c r="X2230" i="3" s="1"/>
  <c r="Z2230" i="3" s="1"/>
  <c r="X2233" i="3"/>
  <c r="M2234" i="3"/>
  <c r="N2234" i="3" s="1"/>
  <c r="O2234" i="3" s="1"/>
  <c r="A2234" i="3" s="1"/>
  <c r="B2234" i="3" s="1"/>
  <c r="N2237" i="3"/>
  <c r="AB2234" i="3"/>
  <c r="AC2234" i="3" s="1"/>
  <c r="R2228" i="3"/>
  <c r="G2228" i="3"/>
  <c r="H2228" i="3" s="1"/>
  <c r="R2231" i="3"/>
  <c r="G2231" i="3" s="1"/>
  <c r="H2231" i="3" s="1"/>
  <c r="Q2233" i="3"/>
  <c r="P2230" i="3"/>
  <c r="Q2230" i="3" s="1"/>
  <c r="AK2233" i="3"/>
  <c r="AL2231" i="3"/>
  <c r="AJ2230" i="3"/>
  <c r="AK2230" i="3" s="1"/>
  <c r="AL2230" i="3" s="1"/>
  <c r="AE2237" i="3"/>
  <c r="AD2234" i="3"/>
  <c r="AE2234" i="3" s="1"/>
  <c r="AF2234" i="3" s="1"/>
  <c r="AB2239" i="3"/>
  <c r="AA2236" i="3"/>
  <c r="K2241" i="3"/>
  <c r="J2238" i="3"/>
  <c r="L2234" i="3" l="1"/>
  <c r="E2234" i="3"/>
  <c r="F2234" i="3" s="1"/>
  <c r="I2237" i="3"/>
  <c r="O2237" i="3" s="1"/>
  <c r="A2237" i="3" s="1"/>
  <c r="B2237" i="3" s="1"/>
  <c r="L2235" i="3"/>
  <c r="E2235" i="3" s="1"/>
  <c r="F2235" i="3" s="1"/>
  <c r="M2236" i="3"/>
  <c r="N2236" i="3" s="1"/>
  <c r="O2236" i="3" s="1"/>
  <c r="A2236" i="3" s="1"/>
  <c r="B2236" i="3" s="1"/>
  <c r="N2239" i="3"/>
  <c r="U2233" i="3"/>
  <c r="C2233" i="3" s="1"/>
  <c r="D2233" i="3" s="1"/>
  <c r="S2232" i="3"/>
  <c r="T2232" i="3" s="1"/>
  <c r="T2235" i="3"/>
  <c r="AH2236" i="3"/>
  <c r="AI2236" i="3" s="1"/>
  <c r="AG2238" i="3"/>
  <c r="AH2241" i="3"/>
  <c r="W2232" i="3"/>
  <c r="X2232" i="3" s="1"/>
  <c r="Z2232" i="3" s="1"/>
  <c r="X2235" i="3"/>
  <c r="Z2235" i="3" s="1"/>
  <c r="K2236" i="3"/>
  <c r="Z2233" i="3"/>
  <c r="Y2235" i="3"/>
  <c r="V2237" i="3"/>
  <c r="AF2237" i="3" s="1"/>
  <c r="AC2235" i="3"/>
  <c r="AI2235" i="3"/>
  <c r="U2230" i="3"/>
  <c r="C2230" i="3"/>
  <c r="D2230" i="3" s="1"/>
  <c r="AB2236" i="3"/>
  <c r="AC2236" i="3" s="1"/>
  <c r="AF2235" i="3"/>
  <c r="O2235" i="3"/>
  <c r="A2235" i="3" s="1"/>
  <c r="B2235" i="3" s="1"/>
  <c r="P2232" i="3"/>
  <c r="Q2232" i="3" s="1"/>
  <c r="Q2235" i="3"/>
  <c r="R2233" i="3"/>
  <c r="G2233" i="3" s="1"/>
  <c r="H2233" i="3" s="1"/>
  <c r="AE2239" i="3"/>
  <c r="AD2236" i="3"/>
  <c r="AE2236" i="3" s="1"/>
  <c r="AF2236" i="3" s="1"/>
  <c r="AJ2232" i="3"/>
  <c r="AK2232" i="3" s="1"/>
  <c r="AL2232" i="3" s="1"/>
  <c r="AK2235" i="3"/>
  <c r="AL2233" i="3"/>
  <c r="G2230" i="3"/>
  <c r="H2230" i="3" s="1"/>
  <c r="R2230" i="3"/>
  <c r="K2243" i="3"/>
  <c r="J2240" i="3"/>
  <c r="AA2238" i="3"/>
  <c r="AB2238" i="3" s="1"/>
  <c r="AC2238" i="3" s="1"/>
  <c r="AB2241" i="3"/>
  <c r="N2241" i="3" l="1"/>
  <c r="M2238" i="3"/>
  <c r="N2238" i="3" s="1"/>
  <c r="O2238" i="3" s="1"/>
  <c r="A2238" i="3" s="1"/>
  <c r="B2238" i="3" s="1"/>
  <c r="X2237" i="3"/>
  <c r="Z2237" i="3" s="1"/>
  <c r="W2234" i="3"/>
  <c r="X2234" i="3" s="1"/>
  <c r="Z2234" i="3" s="1"/>
  <c r="V2239" i="3"/>
  <c r="Y2237" i="3"/>
  <c r="AI2237" i="3"/>
  <c r="AC2237" i="3"/>
  <c r="C2232" i="3"/>
  <c r="D2232" i="3" s="1"/>
  <c r="U2232" i="3"/>
  <c r="K2238" i="3"/>
  <c r="AH2238" i="3"/>
  <c r="AI2238" i="3" s="1"/>
  <c r="I2239" i="3"/>
  <c r="K2240" i="3" s="1"/>
  <c r="L2237" i="3"/>
  <c r="E2237" i="3" s="1"/>
  <c r="F2237" i="3" s="1"/>
  <c r="L2236" i="3"/>
  <c r="E2236" i="3"/>
  <c r="F2236" i="3" s="1"/>
  <c r="AH2243" i="3"/>
  <c r="AG2240" i="3"/>
  <c r="AH2240" i="3" s="1"/>
  <c r="AI2240" i="3" s="1"/>
  <c r="S2234" i="3"/>
  <c r="T2234" i="3" s="1"/>
  <c r="T2237" i="3"/>
  <c r="U2235" i="3"/>
  <c r="C2235" i="3" s="1"/>
  <c r="D2235" i="3" s="1"/>
  <c r="K2245" i="3"/>
  <c r="J2242" i="3"/>
  <c r="G2232" i="3"/>
  <c r="H2232" i="3" s="1"/>
  <c r="R2232" i="3"/>
  <c r="AA2240" i="3"/>
  <c r="AB2240" i="3" s="1"/>
  <c r="AC2240" i="3" s="1"/>
  <c r="AB2243" i="3"/>
  <c r="AJ2234" i="3"/>
  <c r="AK2234" i="3" s="1"/>
  <c r="AL2234" i="3" s="1"/>
  <c r="AL2235" i="3"/>
  <c r="AK2237" i="3"/>
  <c r="AE2241" i="3"/>
  <c r="AD2238" i="3"/>
  <c r="AE2238" i="3" s="1"/>
  <c r="AF2238" i="3" s="1"/>
  <c r="AF2239" i="3"/>
  <c r="Q2237" i="3"/>
  <c r="P2234" i="3"/>
  <c r="Q2234" i="3" s="1"/>
  <c r="R2235" i="3"/>
  <c r="G2235" i="3" s="1"/>
  <c r="H2235" i="3" s="1"/>
  <c r="E2240" i="3" l="1"/>
  <c r="F2240" i="3" s="1"/>
  <c r="L2240" i="3"/>
  <c r="O2239" i="3"/>
  <c r="A2239" i="3" s="1"/>
  <c r="B2239" i="3" s="1"/>
  <c r="L2238" i="3"/>
  <c r="E2238" i="3"/>
  <c r="F2238" i="3" s="1"/>
  <c r="V2241" i="3"/>
  <c r="AF2241" i="3" s="1"/>
  <c r="Y2239" i="3"/>
  <c r="AI2239" i="3"/>
  <c r="AC2239" i="3"/>
  <c r="M2240" i="3"/>
  <c r="N2240" i="3" s="1"/>
  <c r="O2240" i="3" s="1"/>
  <c r="A2240" i="3" s="1"/>
  <c r="B2240" i="3" s="1"/>
  <c r="N2243" i="3"/>
  <c r="U2234" i="3"/>
  <c r="C2234" i="3"/>
  <c r="D2234" i="3" s="1"/>
  <c r="S2236" i="3"/>
  <c r="T2236" i="3" s="1"/>
  <c r="T2239" i="3"/>
  <c r="U2237" i="3"/>
  <c r="C2237" i="3" s="1"/>
  <c r="D2237" i="3" s="1"/>
  <c r="AH2245" i="3"/>
  <c r="AG2242" i="3"/>
  <c r="I2241" i="3"/>
  <c r="O2241" i="3" s="1"/>
  <c r="A2241" i="3" s="1"/>
  <c r="B2241" i="3" s="1"/>
  <c r="L2239" i="3"/>
  <c r="E2239" i="3" s="1"/>
  <c r="F2239" i="3" s="1"/>
  <c r="W2236" i="3"/>
  <c r="X2236" i="3" s="1"/>
  <c r="Z2236" i="3" s="1"/>
  <c r="X2239" i="3"/>
  <c r="Z2239" i="3" s="1"/>
  <c r="Q2239" i="3"/>
  <c r="R2237" i="3"/>
  <c r="G2237" i="3" s="1"/>
  <c r="H2237" i="3" s="1"/>
  <c r="P2236" i="3"/>
  <c r="Q2236" i="3" s="1"/>
  <c r="AK2239" i="3"/>
  <c r="AL2237" i="3"/>
  <c r="AJ2236" i="3"/>
  <c r="AK2236" i="3" s="1"/>
  <c r="AL2236" i="3" s="1"/>
  <c r="AB2245" i="3"/>
  <c r="AA2242" i="3"/>
  <c r="AB2242" i="3" s="1"/>
  <c r="AC2242" i="3" s="1"/>
  <c r="R2234" i="3"/>
  <c r="G2234" i="3"/>
  <c r="H2234" i="3" s="1"/>
  <c r="AE2243" i="3"/>
  <c r="AD2240" i="3"/>
  <c r="AE2240" i="3" s="1"/>
  <c r="AF2240" i="3" s="1"/>
  <c r="K2247" i="3"/>
  <c r="J2244" i="3"/>
  <c r="AH2242" i="3" l="1"/>
  <c r="AI2242" i="3" s="1"/>
  <c r="AH2247" i="3"/>
  <c r="AG2244" i="3"/>
  <c r="C2236" i="3"/>
  <c r="D2236" i="3" s="1"/>
  <c r="U2236" i="3"/>
  <c r="W2238" i="3"/>
  <c r="X2238" i="3" s="1"/>
  <c r="Z2238" i="3" s="1"/>
  <c r="X2241" i="3"/>
  <c r="Z2241" i="3" s="1"/>
  <c r="S2238" i="3"/>
  <c r="T2238" i="3" s="1"/>
  <c r="T2241" i="3"/>
  <c r="U2239" i="3"/>
  <c r="C2239" i="3" s="1"/>
  <c r="D2239" i="3" s="1"/>
  <c r="M2242" i="3"/>
  <c r="N2242" i="3" s="1"/>
  <c r="O2242" i="3" s="1"/>
  <c r="A2242" i="3" s="1"/>
  <c r="B2242" i="3" s="1"/>
  <c r="N2245" i="3"/>
  <c r="V2243" i="3"/>
  <c r="AF2243" i="3" s="1"/>
  <c r="Y2241" i="3"/>
  <c r="AC2241" i="3"/>
  <c r="AI2241" i="3"/>
  <c r="I2243" i="3"/>
  <c r="O2243" i="3" s="1"/>
  <c r="A2243" i="3" s="1"/>
  <c r="B2243" i="3" s="1"/>
  <c r="L2241" i="3"/>
  <c r="E2241" i="3" s="1"/>
  <c r="F2241" i="3" s="1"/>
  <c r="K2244" i="3"/>
  <c r="E2244" i="3" s="1"/>
  <c r="F2244" i="3" s="1"/>
  <c r="K2242" i="3"/>
  <c r="K2249" i="3"/>
  <c r="J2246" i="3"/>
  <c r="AK2241" i="3"/>
  <c r="AL2239" i="3"/>
  <c r="AJ2238" i="3"/>
  <c r="AK2238" i="3" s="1"/>
  <c r="AL2238" i="3" s="1"/>
  <c r="AE2245" i="3"/>
  <c r="AD2242" i="3"/>
  <c r="AE2242" i="3" s="1"/>
  <c r="AF2242" i="3" s="1"/>
  <c r="R2239" i="3"/>
  <c r="G2239" i="3" s="1"/>
  <c r="H2239" i="3" s="1"/>
  <c r="Q2241" i="3"/>
  <c r="P2238" i="3"/>
  <c r="Q2238" i="3" s="1"/>
  <c r="AA2244" i="3"/>
  <c r="AB2247" i="3"/>
  <c r="G2236" i="3"/>
  <c r="H2236" i="3" s="1"/>
  <c r="R2236" i="3"/>
  <c r="L2244" i="3" l="1"/>
  <c r="AB2244" i="3"/>
  <c r="AC2244" i="3" s="1"/>
  <c r="E2242" i="3"/>
  <c r="F2242" i="3" s="1"/>
  <c r="L2242" i="3"/>
  <c r="Y2243" i="3"/>
  <c r="V2245" i="3"/>
  <c r="AF2245" i="3" s="1"/>
  <c r="AC2243" i="3"/>
  <c r="AI2243" i="3"/>
  <c r="AH2244" i="3"/>
  <c r="AI2244" i="3" s="1"/>
  <c r="U2241" i="3"/>
  <c r="C2241" i="3" s="1"/>
  <c r="D2241" i="3" s="1"/>
  <c r="S2240" i="3"/>
  <c r="T2240" i="3" s="1"/>
  <c r="T2243" i="3"/>
  <c r="AH2249" i="3"/>
  <c r="AG2246" i="3"/>
  <c r="AH2246" i="3" s="1"/>
  <c r="AI2246" i="3" s="1"/>
  <c r="I2245" i="3"/>
  <c r="O2245" i="3" s="1"/>
  <c r="A2245" i="3" s="1"/>
  <c r="B2245" i="3" s="1"/>
  <c r="L2243" i="3"/>
  <c r="E2243" i="3" s="1"/>
  <c r="F2243" i="3" s="1"/>
  <c r="X2243" i="3"/>
  <c r="Z2243" i="3" s="1"/>
  <c r="W2240" i="3"/>
  <c r="X2240" i="3" s="1"/>
  <c r="Z2240" i="3" s="1"/>
  <c r="M2244" i="3"/>
  <c r="N2244" i="3" s="1"/>
  <c r="O2244" i="3" s="1"/>
  <c r="A2244" i="3" s="1"/>
  <c r="B2244" i="3" s="1"/>
  <c r="N2247" i="3"/>
  <c r="U2238" i="3"/>
  <c r="C2238" i="3"/>
  <c r="D2238" i="3" s="1"/>
  <c r="Q2243" i="3"/>
  <c r="R2241" i="3"/>
  <c r="G2241" i="3" s="1"/>
  <c r="H2241" i="3" s="1"/>
  <c r="P2240" i="3"/>
  <c r="Q2240" i="3" s="1"/>
  <c r="AD2244" i="3"/>
  <c r="AE2244" i="3" s="1"/>
  <c r="AF2244" i="3" s="1"/>
  <c r="AE2247" i="3"/>
  <c r="AL2241" i="3"/>
  <c r="AK2243" i="3"/>
  <c r="AJ2240" i="3"/>
  <c r="AK2240" i="3" s="1"/>
  <c r="AL2240" i="3" s="1"/>
  <c r="R2238" i="3"/>
  <c r="G2238" i="3"/>
  <c r="H2238" i="3" s="1"/>
  <c r="AA2246" i="3"/>
  <c r="AB2246" i="3" s="1"/>
  <c r="AC2246" i="3" s="1"/>
  <c r="AB2249" i="3"/>
  <c r="K2251" i="3"/>
  <c r="J2248" i="3"/>
  <c r="M2246" i="3" l="1"/>
  <c r="N2246" i="3" s="1"/>
  <c r="O2246" i="3" s="1"/>
  <c r="A2246" i="3" s="1"/>
  <c r="B2246" i="3" s="1"/>
  <c r="N2249" i="3"/>
  <c r="AH2251" i="3"/>
  <c r="AG2248" i="3"/>
  <c r="U2240" i="3"/>
  <c r="C2240" i="3"/>
  <c r="D2240" i="3" s="1"/>
  <c r="W2242" i="3"/>
  <c r="X2242" i="3" s="1"/>
  <c r="Z2242" i="3" s="1"/>
  <c r="X2245" i="3"/>
  <c r="Z2245" i="3" s="1"/>
  <c r="I2247" i="3"/>
  <c r="K2248" i="3" s="1"/>
  <c r="L2248" i="3" s="1"/>
  <c r="L2245" i="3"/>
  <c r="E2245" i="3" s="1"/>
  <c r="F2245" i="3" s="1"/>
  <c r="S2242" i="3"/>
  <c r="T2242" i="3" s="1"/>
  <c r="U2243" i="3"/>
  <c r="C2243" i="3" s="1"/>
  <c r="D2243" i="3" s="1"/>
  <c r="T2245" i="3"/>
  <c r="V2247" i="3"/>
  <c r="AF2247" i="3" s="1"/>
  <c r="Y2245" i="3"/>
  <c r="AI2245" i="3"/>
  <c r="AC2245" i="3"/>
  <c r="K2246" i="3"/>
  <c r="K2253" i="3"/>
  <c r="J2250" i="3"/>
  <c r="AK2245" i="3"/>
  <c r="AL2243" i="3"/>
  <c r="AJ2242" i="3"/>
  <c r="AK2242" i="3" s="1"/>
  <c r="AL2242" i="3" s="1"/>
  <c r="R2240" i="3"/>
  <c r="G2240" i="3"/>
  <c r="H2240" i="3" s="1"/>
  <c r="AA2248" i="3"/>
  <c r="AB2248" i="3" s="1"/>
  <c r="AC2248" i="3" s="1"/>
  <c r="AB2251" i="3"/>
  <c r="AD2246" i="3"/>
  <c r="AE2246" i="3" s="1"/>
  <c r="AF2246" i="3" s="1"/>
  <c r="AE2249" i="3"/>
  <c r="P2242" i="3"/>
  <c r="Q2242" i="3" s="1"/>
  <c r="Q2245" i="3"/>
  <c r="R2243" i="3"/>
  <c r="G2243" i="3" s="1"/>
  <c r="H2243" i="3" s="1"/>
  <c r="E2246" i="3" l="1"/>
  <c r="F2246" i="3" s="1"/>
  <c r="L2246" i="3"/>
  <c r="X2247" i="3"/>
  <c r="W2244" i="3"/>
  <c r="X2244" i="3" s="1"/>
  <c r="Z2244" i="3" s="1"/>
  <c r="M2248" i="3"/>
  <c r="N2248" i="3" s="1"/>
  <c r="O2248" i="3" s="1"/>
  <c r="A2248" i="3" s="1"/>
  <c r="B2248" i="3" s="1"/>
  <c r="N2251" i="3"/>
  <c r="AH2248" i="3"/>
  <c r="AI2248" i="3" s="1"/>
  <c r="C2242" i="3"/>
  <c r="D2242" i="3" s="1"/>
  <c r="U2242" i="3"/>
  <c r="T2247" i="3"/>
  <c r="S2244" i="3"/>
  <c r="T2244" i="3" s="1"/>
  <c r="U2245" i="3"/>
  <c r="C2245" i="3" s="1"/>
  <c r="D2245" i="3" s="1"/>
  <c r="I2249" i="3"/>
  <c r="O2249" i="3" s="1"/>
  <c r="A2249" i="3" s="1"/>
  <c r="B2249" i="3" s="1"/>
  <c r="L2247" i="3"/>
  <c r="E2247" i="3" s="1"/>
  <c r="F2247" i="3" s="1"/>
  <c r="E2248" i="3"/>
  <c r="F2248" i="3" s="1"/>
  <c r="O2247" i="3"/>
  <c r="A2247" i="3" s="1"/>
  <c r="B2247" i="3" s="1"/>
  <c r="V2249" i="3"/>
  <c r="AF2249" i="3" s="1"/>
  <c r="Y2247" i="3"/>
  <c r="AC2247" i="3"/>
  <c r="AI2247" i="3"/>
  <c r="Z2247" i="3"/>
  <c r="AG2250" i="3"/>
  <c r="AH2253" i="3"/>
  <c r="Q2247" i="3"/>
  <c r="P2244" i="3"/>
  <c r="Q2244" i="3" s="1"/>
  <c r="R2245" i="3"/>
  <c r="G2245" i="3" s="1"/>
  <c r="H2245" i="3" s="1"/>
  <c r="AD2248" i="3"/>
  <c r="AE2248" i="3" s="1"/>
  <c r="AF2248" i="3" s="1"/>
  <c r="AE2251" i="3"/>
  <c r="AK2247" i="3"/>
  <c r="AL2245" i="3"/>
  <c r="AJ2244" i="3"/>
  <c r="AK2244" i="3" s="1"/>
  <c r="AL2244" i="3" s="1"/>
  <c r="G2242" i="3"/>
  <c r="H2242" i="3" s="1"/>
  <c r="R2242" i="3"/>
  <c r="J2252" i="3"/>
  <c r="K2255" i="3"/>
  <c r="AB2253" i="3"/>
  <c r="AA2250" i="3"/>
  <c r="AB2250" i="3" l="1"/>
  <c r="AC2250" i="3" s="1"/>
  <c r="AH2250" i="3"/>
  <c r="AI2250" i="3" s="1"/>
  <c r="AH2255" i="3"/>
  <c r="AG2252" i="3"/>
  <c r="U2244" i="3"/>
  <c r="C2244" i="3"/>
  <c r="D2244" i="3" s="1"/>
  <c r="V2251" i="3"/>
  <c r="Y2249" i="3"/>
  <c r="AC2249" i="3"/>
  <c r="AI2249" i="3"/>
  <c r="I2251" i="3"/>
  <c r="K2252" i="3" s="1"/>
  <c r="L2249" i="3"/>
  <c r="E2249" i="3" s="1"/>
  <c r="F2249" i="3" s="1"/>
  <c r="N2253" i="3"/>
  <c r="M2250" i="3"/>
  <c r="N2250" i="3" s="1"/>
  <c r="O2250" i="3" s="1"/>
  <c r="A2250" i="3" s="1"/>
  <c r="B2250" i="3" s="1"/>
  <c r="W2246" i="3"/>
  <c r="X2246" i="3" s="1"/>
  <c r="Z2246" i="3" s="1"/>
  <c r="X2249" i="3"/>
  <c r="Z2249" i="3" s="1"/>
  <c r="T2249" i="3"/>
  <c r="S2246" i="3"/>
  <c r="T2246" i="3" s="1"/>
  <c r="U2247" i="3"/>
  <c r="C2247" i="3" s="1"/>
  <c r="D2247" i="3" s="1"/>
  <c r="K2250" i="3"/>
  <c r="R2247" i="3"/>
  <c r="G2247" i="3" s="1"/>
  <c r="H2247" i="3" s="1"/>
  <c r="P2246" i="3"/>
  <c r="Q2246" i="3" s="1"/>
  <c r="Q2249" i="3"/>
  <c r="AB2255" i="3"/>
  <c r="AA2252" i="3"/>
  <c r="AJ2246" i="3"/>
  <c r="AK2246" i="3" s="1"/>
  <c r="AL2246" i="3" s="1"/>
  <c r="AL2247" i="3"/>
  <c r="AK2249" i="3"/>
  <c r="AF2251" i="3"/>
  <c r="AE2253" i="3"/>
  <c r="AD2250" i="3"/>
  <c r="AE2250" i="3" s="1"/>
  <c r="AF2250" i="3" s="1"/>
  <c r="R2244" i="3"/>
  <c r="G2244" i="3"/>
  <c r="H2244" i="3" s="1"/>
  <c r="K2257" i="3"/>
  <c r="J2254" i="3"/>
  <c r="AB2252" i="3" l="1"/>
  <c r="AC2252" i="3" s="1"/>
  <c r="O2251" i="3"/>
  <c r="A2251" i="3" s="1"/>
  <c r="B2251" i="3" s="1"/>
  <c r="AH2252" i="3"/>
  <c r="AI2252" i="3" s="1"/>
  <c r="L2252" i="3"/>
  <c r="E2252" i="3"/>
  <c r="F2252" i="3" s="1"/>
  <c r="E2250" i="3"/>
  <c r="F2250" i="3" s="1"/>
  <c r="L2250" i="3"/>
  <c r="N2255" i="3"/>
  <c r="M2252" i="3"/>
  <c r="N2252" i="3" s="1"/>
  <c r="O2252" i="3" s="1"/>
  <c r="A2252" i="3" s="1"/>
  <c r="B2252" i="3" s="1"/>
  <c r="V2253" i="3"/>
  <c r="Y2251" i="3"/>
  <c r="AI2251" i="3"/>
  <c r="AC2251" i="3"/>
  <c r="AH2257" i="3"/>
  <c r="AG2254" i="3"/>
  <c r="U2249" i="3"/>
  <c r="C2249" i="3" s="1"/>
  <c r="D2249" i="3" s="1"/>
  <c r="S2248" i="3"/>
  <c r="T2248" i="3" s="1"/>
  <c r="T2251" i="3"/>
  <c r="I2253" i="3"/>
  <c r="K2254" i="3" s="1"/>
  <c r="L2251" i="3"/>
  <c r="E2251" i="3" s="1"/>
  <c r="F2251" i="3" s="1"/>
  <c r="X2251" i="3"/>
  <c r="Z2251" i="3" s="1"/>
  <c r="W2248" i="3"/>
  <c r="X2248" i="3" s="1"/>
  <c r="Z2248" i="3" s="1"/>
  <c r="U2246" i="3"/>
  <c r="C2246" i="3"/>
  <c r="D2246" i="3" s="1"/>
  <c r="AB2257" i="3"/>
  <c r="AA2254" i="3"/>
  <c r="AB2254" i="3" s="1"/>
  <c r="AC2254" i="3" s="1"/>
  <c r="AJ2248" i="3"/>
  <c r="AK2248" i="3" s="1"/>
  <c r="AL2248" i="3" s="1"/>
  <c r="AL2249" i="3"/>
  <c r="AK2251" i="3"/>
  <c r="G2246" i="3"/>
  <c r="H2246" i="3" s="1"/>
  <c r="R2246" i="3"/>
  <c r="R2249" i="3"/>
  <c r="G2249" i="3" s="1"/>
  <c r="H2249" i="3" s="1"/>
  <c r="P2248" i="3"/>
  <c r="Q2248" i="3" s="1"/>
  <c r="Q2251" i="3"/>
  <c r="J2256" i="3"/>
  <c r="K2259" i="3"/>
  <c r="AE2255" i="3"/>
  <c r="AF2253" i="3"/>
  <c r="AD2252" i="3"/>
  <c r="AE2252" i="3" s="1"/>
  <c r="AF2252" i="3" s="1"/>
  <c r="O2253" i="3" l="1"/>
  <c r="A2253" i="3" s="1"/>
  <c r="B2253" i="3" s="1"/>
  <c r="AH2254" i="3"/>
  <c r="AI2254" i="3" s="1"/>
  <c r="E2254" i="3"/>
  <c r="F2254" i="3" s="1"/>
  <c r="L2254" i="3"/>
  <c r="X2253" i="3"/>
  <c r="W2250" i="3"/>
  <c r="X2250" i="3" s="1"/>
  <c r="Z2250" i="3" s="1"/>
  <c r="U2248" i="3"/>
  <c r="C2248" i="3"/>
  <c r="D2248" i="3" s="1"/>
  <c r="AH2259" i="3"/>
  <c r="AG2256" i="3"/>
  <c r="M2254" i="3"/>
  <c r="N2254" i="3" s="1"/>
  <c r="O2254" i="3" s="1"/>
  <c r="A2254" i="3" s="1"/>
  <c r="B2254" i="3" s="1"/>
  <c r="N2257" i="3"/>
  <c r="I2255" i="3"/>
  <c r="K2256" i="3" s="1"/>
  <c r="L2253" i="3"/>
  <c r="E2253" i="3" s="1"/>
  <c r="F2253" i="3" s="1"/>
  <c r="T2253" i="3"/>
  <c r="U2251" i="3"/>
  <c r="C2251" i="3" s="1"/>
  <c r="D2251" i="3" s="1"/>
  <c r="S2250" i="3"/>
  <c r="T2250" i="3" s="1"/>
  <c r="Y2253" i="3"/>
  <c r="V2255" i="3"/>
  <c r="AC2253" i="3"/>
  <c r="Z2253" i="3"/>
  <c r="AI2253" i="3"/>
  <c r="Q2253" i="3"/>
  <c r="P2250" i="3"/>
  <c r="Q2250" i="3" s="1"/>
  <c r="R2251" i="3"/>
  <c r="G2251" i="3" s="1"/>
  <c r="H2251" i="3" s="1"/>
  <c r="AE2257" i="3"/>
  <c r="AF2255" i="3"/>
  <c r="AD2254" i="3"/>
  <c r="AE2254" i="3" s="1"/>
  <c r="AF2254" i="3" s="1"/>
  <c r="K2261" i="3"/>
  <c r="J2258" i="3"/>
  <c r="R2248" i="3"/>
  <c r="G2248" i="3"/>
  <c r="H2248" i="3" s="1"/>
  <c r="AL2251" i="3"/>
  <c r="AJ2250" i="3"/>
  <c r="AK2250" i="3" s="1"/>
  <c r="AL2250" i="3" s="1"/>
  <c r="AK2253" i="3"/>
  <c r="AA2256" i="3"/>
  <c r="AB2256" i="3" s="1"/>
  <c r="AC2256" i="3" s="1"/>
  <c r="AB2259" i="3"/>
  <c r="E2256" i="3" l="1"/>
  <c r="F2256" i="3" s="1"/>
  <c r="L2256" i="3"/>
  <c r="U2250" i="3"/>
  <c r="C2250" i="3"/>
  <c r="D2250" i="3" s="1"/>
  <c r="I2257" i="3"/>
  <c r="L2255" i="3"/>
  <c r="E2255" i="3" s="1"/>
  <c r="F2255" i="3" s="1"/>
  <c r="AH2261" i="3"/>
  <c r="AG2258" i="3"/>
  <c r="X2255" i="3"/>
  <c r="W2252" i="3"/>
  <c r="X2252" i="3" s="1"/>
  <c r="Z2252" i="3" s="1"/>
  <c r="O2255" i="3"/>
  <c r="A2255" i="3" s="1"/>
  <c r="B2255" i="3" s="1"/>
  <c r="Y2255" i="3"/>
  <c r="V2257" i="3"/>
  <c r="AF2257" i="3" s="1"/>
  <c r="AI2255" i="3"/>
  <c r="AC2255" i="3"/>
  <c r="U2253" i="3"/>
  <c r="C2253" i="3" s="1"/>
  <c r="D2253" i="3" s="1"/>
  <c r="S2252" i="3"/>
  <c r="T2252" i="3" s="1"/>
  <c r="T2255" i="3"/>
  <c r="M2256" i="3"/>
  <c r="N2256" i="3" s="1"/>
  <c r="O2256" i="3" s="1"/>
  <c r="A2256" i="3" s="1"/>
  <c r="B2256" i="3" s="1"/>
  <c r="N2259" i="3"/>
  <c r="O2257" i="3"/>
  <c r="A2257" i="3" s="1"/>
  <c r="B2257" i="3" s="1"/>
  <c r="AH2256" i="3"/>
  <c r="AI2256" i="3" s="1"/>
  <c r="P2252" i="3"/>
  <c r="Q2252" i="3" s="1"/>
  <c r="R2253" i="3"/>
  <c r="G2253" i="3" s="1"/>
  <c r="H2253" i="3" s="1"/>
  <c r="Q2255" i="3"/>
  <c r="AB2261" i="3"/>
  <c r="AA2258" i="3"/>
  <c r="AB2258" i="3" s="1"/>
  <c r="AC2258" i="3" s="1"/>
  <c r="AK2255" i="3"/>
  <c r="AL2253" i="3"/>
  <c r="AJ2252" i="3"/>
  <c r="AK2252" i="3" s="1"/>
  <c r="AL2252" i="3" s="1"/>
  <c r="J2260" i="3"/>
  <c r="K2263" i="3"/>
  <c r="AD2256" i="3"/>
  <c r="AE2256" i="3" s="1"/>
  <c r="AF2256" i="3" s="1"/>
  <c r="AE2259" i="3"/>
  <c r="G2250" i="3"/>
  <c r="H2250" i="3" s="1"/>
  <c r="R2250" i="3"/>
  <c r="S2254" i="3" l="1"/>
  <c r="T2254" i="3" s="1"/>
  <c r="T2257" i="3"/>
  <c r="U2255" i="3"/>
  <c r="C2255" i="3" s="1"/>
  <c r="D2255" i="3" s="1"/>
  <c r="I2259" i="3"/>
  <c r="K2260" i="3" s="1"/>
  <c r="L2257" i="3"/>
  <c r="E2257" i="3" s="1"/>
  <c r="F2257" i="3" s="1"/>
  <c r="AH2258" i="3"/>
  <c r="AI2258" i="3" s="1"/>
  <c r="M2258" i="3"/>
  <c r="N2258" i="3" s="1"/>
  <c r="O2258" i="3" s="1"/>
  <c r="A2258" i="3" s="1"/>
  <c r="B2258" i="3" s="1"/>
  <c r="N2261" i="3"/>
  <c r="V2259" i="3"/>
  <c r="AF2259" i="3" s="1"/>
  <c r="Y2257" i="3"/>
  <c r="AC2257" i="3"/>
  <c r="AI2257" i="3"/>
  <c r="X2257" i="3"/>
  <c r="Z2257" i="3" s="1"/>
  <c r="W2254" i="3"/>
  <c r="X2254" i="3" s="1"/>
  <c r="Z2254" i="3" s="1"/>
  <c r="K2258" i="3"/>
  <c r="AG2260" i="3"/>
  <c r="AH2263" i="3"/>
  <c r="C2252" i="3"/>
  <c r="D2252" i="3" s="1"/>
  <c r="U2252" i="3"/>
  <c r="Z2255" i="3"/>
  <c r="R2252" i="3"/>
  <c r="G2252" i="3"/>
  <c r="H2252" i="3" s="1"/>
  <c r="AE2261" i="3"/>
  <c r="AD2258" i="3"/>
  <c r="AE2258" i="3" s="1"/>
  <c r="AF2258" i="3" s="1"/>
  <c r="J2262" i="3"/>
  <c r="K2265" i="3"/>
  <c r="R2255" i="3"/>
  <c r="G2255" i="3" s="1"/>
  <c r="H2255" i="3" s="1"/>
  <c r="Q2257" i="3"/>
  <c r="P2254" i="3"/>
  <c r="Q2254" i="3" s="1"/>
  <c r="AJ2254" i="3"/>
  <c r="AK2254" i="3" s="1"/>
  <c r="AL2254" i="3" s="1"/>
  <c r="AL2255" i="3"/>
  <c r="AK2257" i="3"/>
  <c r="AA2260" i="3"/>
  <c r="AB2260" i="3" s="1"/>
  <c r="AC2260" i="3" s="1"/>
  <c r="AB2263" i="3"/>
  <c r="O2259" i="3" l="1"/>
  <c r="A2259" i="3" s="1"/>
  <c r="B2259" i="3" s="1"/>
  <c r="L2260" i="3"/>
  <c r="E2260" i="3"/>
  <c r="F2260" i="3" s="1"/>
  <c r="AH2260" i="3"/>
  <c r="AI2260" i="3" s="1"/>
  <c r="U2254" i="3"/>
  <c r="C2254" i="3"/>
  <c r="D2254" i="3" s="1"/>
  <c r="E2258" i="3"/>
  <c r="F2258" i="3" s="1"/>
  <c r="L2258" i="3"/>
  <c r="M2260" i="3"/>
  <c r="N2260" i="3" s="1"/>
  <c r="O2260" i="3" s="1"/>
  <c r="A2260" i="3" s="1"/>
  <c r="B2260" i="3" s="1"/>
  <c r="N2263" i="3"/>
  <c r="U2257" i="3"/>
  <c r="C2257" i="3" s="1"/>
  <c r="D2257" i="3" s="1"/>
  <c r="S2256" i="3"/>
  <c r="T2256" i="3" s="1"/>
  <c r="T2259" i="3"/>
  <c r="Y2259" i="3"/>
  <c r="V2261" i="3"/>
  <c r="AI2259" i="3"/>
  <c r="AC2259" i="3"/>
  <c r="AH2265" i="3"/>
  <c r="AG2262" i="3"/>
  <c r="AH2262" i="3" s="1"/>
  <c r="AI2262" i="3" s="1"/>
  <c r="X2259" i="3"/>
  <c r="W2256" i="3"/>
  <c r="X2256" i="3" s="1"/>
  <c r="Z2256" i="3" s="1"/>
  <c r="I2261" i="3"/>
  <c r="L2259" i="3"/>
  <c r="E2259" i="3" s="1"/>
  <c r="F2259" i="3" s="1"/>
  <c r="AK2259" i="3"/>
  <c r="AJ2256" i="3"/>
  <c r="AK2256" i="3" s="1"/>
  <c r="AL2256" i="3" s="1"/>
  <c r="AL2257" i="3"/>
  <c r="P2256" i="3"/>
  <c r="Q2256" i="3" s="1"/>
  <c r="Q2259" i="3"/>
  <c r="R2257" i="3"/>
  <c r="G2257" i="3" s="1"/>
  <c r="H2257" i="3" s="1"/>
  <c r="K2267" i="3"/>
  <c r="J2264" i="3"/>
  <c r="AD2260" i="3"/>
  <c r="AE2260" i="3" s="1"/>
  <c r="AF2260" i="3" s="1"/>
  <c r="AF2261" i="3"/>
  <c r="AE2263" i="3"/>
  <c r="G2254" i="3"/>
  <c r="H2254" i="3" s="1"/>
  <c r="R2254" i="3"/>
  <c r="AB2265" i="3"/>
  <c r="AA2262" i="3"/>
  <c r="AB2262" i="3" l="1"/>
  <c r="AC2262" i="3" s="1"/>
  <c r="T2261" i="3"/>
  <c r="S2258" i="3"/>
  <c r="T2258" i="3" s="1"/>
  <c r="U2259" i="3"/>
  <c r="C2259" i="3" s="1"/>
  <c r="D2259" i="3" s="1"/>
  <c r="M2262" i="3"/>
  <c r="N2262" i="3" s="1"/>
  <c r="O2262" i="3" s="1"/>
  <c r="A2262" i="3" s="1"/>
  <c r="B2262" i="3" s="1"/>
  <c r="N2265" i="3"/>
  <c r="I2263" i="3"/>
  <c r="K2264" i="3" s="1"/>
  <c r="L2261" i="3"/>
  <c r="E2261" i="3" s="1"/>
  <c r="F2261" i="3" s="1"/>
  <c r="X2261" i="3"/>
  <c r="W2258" i="3"/>
  <c r="X2258" i="3" s="1"/>
  <c r="Z2258" i="3" s="1"/>
  <c r="K2262" i="3"/>
  <c r="Z2259" i="3"/>
  <c r="O2261" i="3"/>
  <c r="A2261" i="3" s="1"/>
  <c r="B2261" i="3" s="1"/>
  <c r="C2256" i="3"/>
  <c r="D2256" i="3" s="1"/>
  <c r="U2256" i="3"/>
  <c r="AH2267" i="3"/>
  <c r="AG2264" i="3"/>
  <c r="V2263" i="3"/>
  <c r="AF2263" i="3" s="1"/>
  <c r="Y2261" i="3"/>
  <c r="AI2261" i="3"/>
  <c r="AC2261" i="3"/>
  <c r="R2259" i="3"/>
  <c r="G2259" i="3" s="1"/>
  <c r="H2259" i="3" s="1"/>
  <c r="Q2261" i="3"/>
  <c r="P2258" i="3"/>
  <c r="Q2258" i="3" s="1"/>
  <c r="AK2261" i="3"/>
  <c r="AL2259" i="3"/>
  <c r="AJ2258" i="3"/>
  <c r="AK2258" i="3" s="1"/>
  <c r="AL2258" i="3" s="1"/>
  <c r="K2269" i="3"/>
  <c r="J2266" i="3"/>
  <c r="AB2267" i="3"/>
  <c r="AA2264" i="3"/>
  <c r="AE2265" i="3"/>
  <c r="AD2262" i="3"/>
  <c r="AE2262" i="3" s="1"/>
  <c r="AF2262" i="3" s="1"/>
  <c r="G2256" i="3"/>
  <c r="H2256" i="3" s="1"/>
  <c r="R2256" i="3"/>
  <c r="AB2264" i="3" l="1"/>
  <c r="AC2264" i="3" s="1"/>
  <c r="L2264" i="3"/>
  <c r="E2264" i="3"/>
  <c r="F2264" i="3" s="1"/>
  <c r="AH2264" i="3"/>
  <c r="AI2264" i="3" s="1"/>
  <c r="AH2269" i="3"/>
  <c r="AG2266" i="3"/>
  <c r="W2260" i="3"/>
  <c r="X2260" i="3" s="1"/>
  <c r="Z2260" i="3" s="1"/>
  <c r="X2263" i="3"/>
  <c r="Z2263" i="3" s="1"/>
  <c r="M2264" i="3"/>
  <c r="N2264" i="3" s="1"/>
  <c r="O2264" i="3" s="1"/>
  <c r="A2264" i="3" s="1"/>
  <c r="B2264" i="3" s="1"/>
  <c r="N2267" i="3"/>
  <c r="U2258" i="3"/>
  <c r="C2258" i="3"/>
  <c r="D2258" i="3" s="1"/>
  <c r="Z2261" i="3"/>
  <c r="S2260" i="3"/>
  <c r="T2260" i="3" s="1"/>
  <c r="T2263" i="3"/>
  <c r="U2261" i="3"/>
  <c r="C2261" i="3" s="1"/>
  <c r="D2261" i="3" s="1"/>
  <c r="I2265" i="3"/>
  <c r="K2266" i="3" s="1"/>
  <c r="L2263" i="3"/>
  <c r="E2263" i="3" s="1"/>
  <c r="F2263" i="3" s="1"/>
  <c r="V2265" i="3"/>
  <c r="Y2263" i="3"/>
  <c r="AI2263" i="3"/>
  <c r="AC2263" i="3"/>
  <c r="E2262" i="3"/>
  <c r="F2262" i="3" s="1"/>
  <c r="L2262" i="3"/>
  <c r="O2263" i="3"/>
  <c r="A2263" i="3" s="1"/>
  <c r="B2263" i="3" s="1"/>
  <c r="AE2267" i="3"/>
  <c r="AD2264" i="3"/>
  <c r="AE2264" i="3" s="1"/>
  <c r="AF2264" i="3" s="1"/>
  <c r="Q2263" i="3"/>
  <c r="P2260" i="3"/>
  <c r="Q2260" i="3" s="1"/>
  <c r="R2261" i="3"/>
  <c r="G2261" i="3" s="1"/>
  <c r="H2261" i="3" s="1"/>
  <c r="J2268" i="3"/>
  <c r="K2271" i="3"/>
  <c r="G2258" i="3"/>
  <c r="H2258" i="3" s="1"/>
  <c r="R2258" i="3"/>
  <c r="AB2269" i="3"/>
  <c r="AA2266" i="3"/>
  <c r="AJ2260" i="3"/>
  <c r="AK2260" i="3" s="1"/>
  <c r="AL2260" i="3" s="1"/>
  <c r="AL2261" i="3"/>
  <c r="AK2263" i="3"/>
  <c r="L2266" i="3" l="1"/>
  <c r="E2266" i="3"/>
  <c r="F2266" i="3" s="1"/>
  <c r="Y2265" i="3"/>
  <c r="V2267" i="3"/>
  <c r="AF2267" i="3" s="1"/>
  <c r="AC2265" i="3"/>
  <c r="AI2265" i="3"/>
  <c r="U2263" i="3"/>
  <c r="C2263" i="3" s="1"/>
  <c r="D2263" i="3" s="1"/>
  <c r="S2262" i="3"/>
  <c r="T2262" i="3" s="1"/>
  <c r="T2265" i="3"/>
  <c r="W2262" i="3"/>
  <c r="X2262" i="3" s="1"/>
  <c r="Z2262" i="3" s="1"/>
  <c r="X2265" i="3"/>
  <c r="I2267" i="3"/>
  <c r="O2267" i="3" s="1"/>
  <c r="A2267" i="3" s="1"/>
  <c r="B2267" i="3" s="1"/>
  <c r="L2265" i="3"/>
  <c r="E2265" i="3" s="1"/>
  <c r="F2265" i="3" s="1"/>
  <c r="O2265" i="3"/>
  <c r="A2265" i="3" s="1"/>
  <c r="B2265" i="3" s="1"/>
  <c r="AH2266" i="3"/>
  <c r="AI2266" i="3" s="1"/>
  <c r="AH2271" i="3"/>
  <c r="AG2268" i="3"/>
  <c r="C2260" i="3"/>
  <c r="D2260" i="3" s="1"/>
  <c r="U2260" i="3"/>
  <c r="M2266" i="3"/>
  <c r="N2266" i="3" s="1"/>
  <c r="O2266" i="3" s="1"/>
  <c r="A2266" i="3" s="1"/>
  <c r="B2266" i="3" s="1"/>
  <c r="N2269" i="3"/>
  <c r="AB2266" i="3"/>
  <c r="AC2266" i="3" s="1"/>
  <c r="AF2265" i="3"/>
  <c r="AB2271" i="3"/>
  <c r="AA2268" i="3"/>
  <c r="AE2269" i="3"/>
  <c r="AD2266" i="3"/>
  <c r="AE2266" i="3" s="1"/>
  <c r="AF2266" i="3" s="1"/>
  <c r="R2260" i="3"/>
  <c r="G2260" i="3"/>
  <c r="H2260" i="3" s="1"/>
  <c r="AJ2262" i="3"/>
  <c r="AK2262" i="3" s="1"/>
  <c r="AL2262" i="3" s="1"/>
  <c r="AK2265" i="3"/>
  <c r="AL2263" i="3"/>
  <c r="J2270" i="3"/>
  <c r="K2273" i="3"/>
  <c r="R2263" i="3"/>
  <c r="G2263" i="3" s="1"/>
  <c r="H2263" i="3" s="1"/>
  <c r="Q2265" i="3"/>
  <c r="P2262" i="3"/>
  <c r="Q2262" i="3" s="1"/>
  <c r="AB2268" i="3" l="1"/>
  <c r="AC2268" i="3" s="1"/>
  <c r="K2268" i="3"/>
  <c r="AH2268" i="3"/>
  <c r="AI2268" i="3" s="1"/>
  <c r="W2264" i="3"/>
  <c r="X2264" i="3" s="1"/>
  <c r="Z2264" i="3" s="1"/>
  <c r="X2267" i="3"/>
  <c r="Z2267" i="3" s="1"/>
  <c r="Y2267" i="3"/>
  <c r="V2269" i="3"/>
  <c r="AI2267" i="3"/>
  <c r="AC2267" i="3"/>
  <c r="N2271" i="3"/>
  <c r="M2268" i="3"/>
  <c r="N2268" i="3" s="1"/>
  <c r="O2268" i="3" s="1"/>
  <c r="A2268" i="3" s="1"/>
  <c r="B2268" i="3" s="1"/>
  <c r="AG2270" i="3"/>
  <c r="AH2273" i="3"/>
  <c r="I2269" i="3"/>
  <c r="O2269" i="3" s="1"/>
  <c r="A2269" i="3" s="1"/>
  <c r="B2269" i="3" s="1"/>
  <c r="L2267" i="3"/>
  <c r="E2267" i="3" s="1"/>
  <c r="F2267" i="3" s="1"/>
  <c r="C2262" i="3"/>
  <c r="D2262" i="3" s="1"/>
  <c r="U2262" i="3"/>
  <c r="Z2265" i="3"/>
  <c r="S2264" i="3"/>
  <c r="T2264" i="3" s="1"/>
  <c r="U2265" i="3"/>
  <c r="C2265" i="3" s="1"/>
  <c r="D2265" i="3" s="1"/>
  <c r="T2267" i="3"/>
  <c r="AD2268" i="3"/>
  <c r="AE2268" i="3" s="1"/>
  <c r="AF2268" i="3" s="1"/>
  <c r="AE2271" i="3"/>
  <c r="AF2269" i="3"/>
  <c r="AA2270" i="3"/>
  <c r="AB2270" i="3" s="1"/>
  <c r="AC2270" i="3" s="1"/>
  <c r="AB2273" i="3"/>
  <c r="Q2267" i="3"/>
  <c r="P2264" i="3"/>
  <c r="Q2264" i="3" s="1"/>
  <c r="R2265" i="3"/>
  <c r="G2265" i="3" s="1"/>
  <c r="H2265" i="3" s="1"/>
  <c r="G2262" i="3"/>
  <c r="H2262" i="3" s="1"/>
  <c r="R2262" i="3"/>
  <c r="K2275" i="3"/>
  <c r="J2272" i="3"/>
  <c r="AJ2264" i="3"/>
  <c r="AK2264" i="3" s="1"/>
  <c r="AL2264" i="3" s="1"/>
  <c r="AL2265" i="3"/>
  <c r="AK2267" i="3"/>
  <c r="E2268" i="3" l="1"/>
  <c r="F2268" i="3" s="1"/>
  <c r="L2268" i="3"/>
  <c r="AH2270" i="3"/>
  <c r="AI2270" i="3" s="1"/>
  <c r="AG2272" i="3"/>
  <c r="AH2275" i="3"/>
  <c r="M2270" i="3"/>
  <c r="N2270" i="3" s="1"/>
  <c r="O2270" i="3" s="1"/>
  <c r="A2270" i="3" s="1"/>
  <c r="B2270" i="3" s="1"/>
  <c r="N2273" i="3"/>
  <c r="U2267" i="3"/>
  <c r="C2267" i="3" s="1"/>
  <c r="D2267" i="3" s="1"/>
  <c r="T2269" i="3"/>
  <c r="S2266" i="3"/>
  <c r="T2266" i="3" s="1"/>
  <c r="W2266" i="3"/>
  <c r="X2266" i="3" s="1"/>
  <c r="Z2266" i="3" s="1"/>
  <c r="X2269" i="3"/>
  <c r="Z2269" i="3" s="1"/>
  <c r="I2271" i="3"/>
  <c r="K2272" i="3" s="1"/>
  <c r="L2269" i="3"/>
  <c r="E2269" i="3" s="1"/>
  <c r="F2269" i="3" s="1"/>
  <c r="U2264" i="3"/>
  <c r="C2264" i="3"/>
  <c r="D2264" i="3" s="1"/>
  <c r="V2271" i="3"/>
  <c r="Y2269" i="3"/>
  <c r="AI2269" i="3"/>
  <c r="AC2269" i="3"/>
  <c r="K2270" i="3"/>
  <c r="AJ2266" i="3"/>
  <c r="AK2266" i="3" s="1"/>
  <c r="AL2266" i="3" s="1"/>
  <c r="AL2267" i="3"/>
  <c r="AK2269" i="3"/>
  <c r="P2266" i="3"/>
  <c r="Q2266" i="3" s="1"/>
  <c r="Q2269" i="3"/>
  <c r="R2267" i="3"/>
  <c r="G2267" i="3" s="1"/>
  <c r="H2267" i="3" s="1"/>
  <c r="AE2273" i="3"/>
  <c r="AF2271" i="3"/>
  <c r="AD2270" i="3"/>
  <c r="AE2270" i="3" s="1"/>
  <c r="AF2270" i="3" s="1"/>
  <c r="G2264" i="3"/>
  <c r="H2264" i="3" s="1"/>
  <c r="R2264" i="3"/>
  <c r="J2274" i="3"/>
  <c r="K2277" i="3"/>
  <c r="AA2272" i="3"/>
  <c r="AB2275" i="3"/>
  <c r="O2271" i="3" l="1"/>
  <c r="A2271" i="3" s="1"/>
  <c r="B2271" i="3" s="1"/>
  <c r="L2272" i="3"/>
  <c r="E2272" i="3"/>
  <c r="F2272" i="3" s="1"/>
  <c r="AB2272" i="3"/>
  <c r="AC2272" i="3" s="1"/>
  <c r="V2273" i="3"/>
  <c r="Y2271" i="3"/>
  <c r="AC2271" i="3"/>
  <c r="AI2271" i="3"/>
  <c r="I2273" i="3"/>
  <c r="K2274" i="3" s="1"/>
  <c r="L2271" i="3"/>
  <c r="E2271" i="3" s="1"/>
  <c r="F2271" i="3" s="1"/>
  <c r="C2266" i="3"/>
  <c r="D2266" i="3" s="1"/>
  <c r="U2266" i="3"/>
  <c r="M2272" i="3"/>
  <c r="N2272" i="3" s="1"/>
  <c r="O2272" i="3" s="1"/>
  <c r="A2272" i="3" s="1"/>
  <c r="B2272" i="3" s="1"/>
  <c r="N2275" i="3"/>
  <c r="AH2272" i="3"/>
  <c r="AI2272" i="3" s="1"/>
  <c r="AG2274" i="3"/>
  <c r="AH2277" i="3"/>
  <c r="X2271" i="3"/>
  <c r="Z2271" i="3" s="1"/>
  <c r="W2268" i="3"/>
  <c r="X2268" i="3" s="1"/>
  <c r="Z2268" i="3" s="1"/>
  <c r="L2270" i="3"/>
  <c r="E2270" i="3"/>
  <c r="F2270" i="3" s="1"/>
  <c r="S2268" i="3"/>
  <c r="T2268" i="3" s="1"/>
  <c r="T2271" i="3"/>
  <c r="U2269" i="3"/>
  <c r="C2269" i="3" s="1"/>
  <c r="D2269" i="3" s="1"/>
  <c r="K2279" i="3"/>
  <c r="J2276" i="3"/>
  <c r="AE2275" i="3"/>
  <c r="AD2272" i="3"/>
  <c r="AE2272" i="3" s="1"/>
  <c r="AF2272" i="3" s="1"/>
  <c r="AK2271" i="3"/>
  <c r="AL2269" i="3"/>
  <c r="AJ2268" i="3"/>
  <c r="AK2268" i="3" s="1"/>
  <c r="AL2268" i="3" s="1"/>
  <c r="R2269" i="3"/>
  <c r="G2269" i="3" s="1"/>
  <c r="H2269" i="3" s="1"/>
  <c r="P2268" i="3"/>
  <c r="Q2268" i="3" s="1"/>
  <c r="Q2271" i="3"/>
  <c r="AA2274" i="3"/>
  <c r="AB2277" i="3"/>
  <c r="G2266" i="3"/>
  <c r="H2266" i="3" s="1"/>
  <c r="R2266" i="3"/>
  <c r="AB2274" i="3" l="1"/>
  <c r="AC2274" i="3" s="1"/>
  <c r="E2274" i="3"/>
  <c r="F2274" i="3" s="1"/>
  <c r="L2274" i="3"/>
  <c r="AH2279" i="3"/>
  <c r="AG2276" i="3"/>
  <c r="V2275" i="3"/>
  <c r="Y2273" i="3"/>
  <c r="AI2273" i="3"/>
  <c r="AC2273" i="3"/>
  <c r="C2268" i="3"/>
  <c r="D2268" i="3" s="1"/>
  <c r="U2268" i="3"/>
  <c r="W2270" i="3"/>
  <c r="X2270" i="3" s="1"/>
  <c r="Z2270" i="3" s="1"/>
  <c r="X2273" i="3"/>
  <c r="Z2273" i="3" s="1"/>
  <c r="I2275" i="3"/>
  <c r="O2275" i="3" s="1"/>
  <c r="A2275" i="3" s="1"/>
  <c r="B2275" i="3" s="1"/>
  <c r="L2273" i="3"/>
  <c r="E2273" i="3" s="1"/>
  <c r="F2273" i="3" s="1"/>
  <c r="T2273" i="3"/>
  <c r="S2270" i="3"/>
  <c r="T2270" i="3" s="1"/>
  <c r="U2271" i="3"/>
  <c r="C2271" i="3" s="1"/>
  <c r="D2271" i="3" s="1"/>
  <c r="M2274" i="3"/>
  <c r="N2274" i="3" s="1"/>
  <c r="O2274" i="3" s="1"/>
  <c r="A2274" i="3" s="1"/>
  <c r="B2274" i="3" s="1"/>
  <c r="N2277" i="3"/>
  <c r="AH2274" i="3"/>
  <c r="AI2274" i="3" s="1"/>
  <c r="AF2273" i="3"/>
  <c r="O2273" i="3"/>
  <c r="A2273" i="3" s="1"/>
  <c r="B2273" i="3" s="1"/>
  <c r="R2268" i="3"/>
  <c r="G2268" i="3"/>
  <c r="H2268" i="3" s="1"/>
  <c r="AJ2270" i="3"/>
  <c r="AK2270" i="3" s="1"/>
  <c r="AL2270" i="3" s="1"/>
  <c r="AL2271" i="3"/>
  <c r="AK2273" i="3"/>
  <c r="P2270" i="3"/>
  <c r="Q2270" i="3" s="1"/>
  <c r="Q2273" i="3"/>
  <c r="R2271" i="3"/>
  <c r="G2271" i="3" s="1"/>
  <c r="H2271" i="3" s="1"/>
  <c r="AE2277" i="3"/>
  <c r="AD2274" i="3"/>
  <c r="AE2274" i="3" s="1"/>
  <c r="AF2274" i="3" s="1"/>
  <c r="AF2275" i="3"/>
  <c r="J2278" i="3"/>
  <c r="K2281" i="3"/>
  <c r="AB2279" i="3"/>
  <c r="AA2276" i="3"/>
  <c r="AB2276" i="3" s="1"/>
  <c r="AC2276" i="3" s="1"/>
  <c r="K2276" i="3" l="1"/>
  <c r="AH2276" i="3"/>
  <c r="AI2276" i="3" s="1"/>
  <c r="I2277" i="3"/>
  <c r="O2277" i="3" s="1"/>
  <c r="A2277" i="3" s="1"/>
  <c r="B2277" i="3" s="1"/>
  <c r="L2275" i="3"/>
  <c r="E2275" i="3" s="1"/>
  <c r="F2275" i="3" s="1"/>
  <c r="AH2281" i="3"/>
  <c r="AG2278" i="3"/>
  <c r="U2273" i="3"/>
  <c r="C2273" i="3" s="1"/>
  <c r="D2273" i="3" s="1"/>
  <c r="S2272" i="3"/>
  <c r="T2272" i="3" s="1"/>
  <c r="T2275" i="3"/>
  <c r="M2276" i="3"/>
  <c r="N2276" i="3" s="1"/>
  <c r="O2276" i="3" s="1"/>
  <c r="A2276" i="3" s="1"/>
  <c r="B2276" i="3" s="1"/>
  <c r="N2279" i="3"/>
  <c r="U2270" i="3"/>
  <c r="C2270" i="3"/>
  <c r="D2270" i="3" s="1"/>
  <c r="W2272" i="3"/>
  <c r="X2272" i="3" s="1"/>
  <c r="Z2272" i="3" s="1"/>
  <c r="X2275" i="3"/>
  <c r="Z2275" i="3" s="1"/>
  <c r="Y2275" i="3"/>
  <c r="V2277" i="3"/>
  <c r="AF2277" i="3" s="1"/>
  <c r="AI2275" i="3"/>
  <c r="AC2275" i="3"/>
  <c r="K2278" i="3"/>
  <c r="E2278" i="3" s="1"/>
  <c r="F2278" i="3" s="1"/>
  <c r="G2270" i="3"/>
  <c r="H2270" i="3" s="1"/>
  <c r="R2270" i="3"/>
  <c r="AA2278" i="3"/>
  <c r="AB2281" i="3"/>
  <c r="Q2275" i="3"/>
  <c r="P2272" i="3"/>
  <c r="Q2272" i="3" s="1"/>
  <c r="R2273" i="3"/>
  <c r="G2273" i="3" s="1"/>
  <c r="H2273" i="3" s="1"/>
  <c r="AK2275" i="3"/>
  <c r="AJ2272" i="3"/>
  <c r="AK2272" i="3" s="1"/>
  <c r="AL2272" i="3" s="1"/>
  <c r="AL2273" i="3"/>
  <c r="K2283" i="3"/>
  <c r="J2280" i="3"/>
  <c r="AD2276" i="3"/>
  <c r="AE2276" i="3" s="1"/>
  <c r="AF2276" i="3" s="1"/>
  <c r="AE2279" i="3"/>
  <c r="L2278" i="3" l="1"/>
  <c r="L2276" i="3"/>
  <c r="E2276" i="3"/>
  <c r="F2276" i="3" s="1"/>
  <c r="Y2277" i="3"/>
  <c r="V2279" i="3"/>
  <c r="AC2277" i="3"/>
  <c r="AI2277" i="3"/>
  <c r="N2281" i="3"/>
  <c r="M2278" i="3"/>
  <c r="N2278" i="3" s="1"/>
  <c r="O2278" i="3" s="1"/>
  <c r="A2278" i="3" s="1"/>
  <c r="B2278" i="3" s="1"/>
  <c r="W2274" i="3"/>
  <c r="X2274" i="3" s="1"/>
  <c r="Z2274" i="3" s="1"/>
  <c r="X2277" i="3"/>
  <c r="Z2277" i="3" s="1"/>
  <c r="C2272" i="3"/>
  <c r="D2272" i="3" s="1"/>
  <c r="U2272" i="3"/>
  <c r="AH2283" i="3"/>
  <c r="AG2280" i="3"/>
  <c r="AH2280" i="3" s="1"/>
  <c r="AI2280" i="3" s="1"/>
  <c r="I2279" i="3"/>
  <c r="L2277" i="3"/>
  <c r="E2277" i="3" s="1"/>
  <c r="F2277" i="3" s="1"/>
  <c r="S2274" i="3"/>
  <c r="T2274" i="3" s="1"/>
  <c r="U2275" i="3"/>
  <c r="C2275" i="3" s="1"/>
  <c r="D2275" i="3" s="1"/>
  <c r="T2277" i="3"/>
  <c r="AB2278" i="3"/>
  <c r="AC2278" i="3" s="1"/>
  <c r="AH2278" i="3"/>
  <c r="AI2278" i="3" s="1"/>
  <c r="Q2277" i="3"/>
  <c r="R2275" i="3"/>
  <c r="G2275" i="3" s="1"/>
  <c r="H2275" i="3" s="1"/>
  <c r="P2274" i="3"/>
  <c r="Q2274" i="3" s="1"/>
  <c r="K2285" i="3"/>
  <c r="J2282" i="3"/>
  <c r="G2272" i="3"/>
  <c r="H2272" i="3" s="1"/>
  <c r="R2272" i="3"/>
  <c r="AD2278" i="3"/>
  <c r="AE2278" i="3" s="1"/>
  <c r="AF2278" i="3" s="1"/>
  <c r="AE2281" i="3"/>
  <c r="AF2279" i="3"/>
  <c r="AJ2274" i="3"/>
  <c r="AK2274" i="3" s="1"/>
  <c r="AL2274" i="3" s="1"/>
  <c r="AL2275" i="3"/>
  <c r="AK2277" i="3"/>
  <c r="AB2283" i="3"/>
  <c r="AA2280" i="3"/>
  <c r="AB2280" i="3" s="1"/>
  <c r="AC2280" i="3" s="1"/>
  <c r="W2276" i="3" l="1"/>
  <c r="X2276" i="3" s="1"/>
  <c r="Z2276" i="3" s="1"/>
  <c r="X2279" i="3"/>
  <c r="N2283" i="3"/>
  <c r="M2280" i="3"/>
  <c r="N2280" i="3" s="1"/>
  <c r="O2280" i="3" s="1"/>
  <c r="A2280" i="3" s="1"/>
  <c r="B2280" i="3" s="1"/>
  <c r="V2281" i="3"/>
  <c r="AF2281" i="3" s="1"/>
  <c r="Y2279" i="3"/>
  <c r="AI2279" i="3"/>
  <c r="AC2279" i="3"/>
  <c r="U2277" i="3"/>
  <c r="C2277" i="3" s="1"/>
  <c r="D2277" i="3" s="1"/>
  <c r="S2276" i="3"/>
  <c r="T2276" i="3" s="1"/>
  <c r="T2279" i="3"/>
  <c r="I2281" i="3"/>
  <c r="L2279" i="3"/>
  <c r="E2279" i="3" s="1"/>
  <c r="F2279" i="3" s="1"/>
  <c r="AH2285" i="3"/>
  <c r="AG2282" i="3"/>
  <c r="C2274" i="3"/>
  <c r="D2274" i="3" s="1"/>
  <c r="U2274" i="3"/>
  <c r="K2280" i="3"/>
  <c r="O2279" i="3"/>
  <c r="A2279" i="3" s="1"/>
  <c r="B2279" i="3" s="1"/>
  <c r="AA2282" i="3"/>
  <c r="AB2285" i="3"/>
  <c r="AL2277" i="3"/>
  <c r="AJ2276" i="3"/>
  <c r="AK2276" i="3" s="1"/>
  <c r="AL2276" i="3" s="1"/>
  <c r="AK2279" i="3"/>
  <c r="R2274" i="3"/>
  <c r="G2274" i="3"/>
  <c r="H2274" i="3" s="1"/>
  <c r="J2284" i="3"/>
  <c r="K2287" i="3"/>
  <c r="AD2280" i="3"/>
  <c r="AE2280" i="3" s="1"/>
  <c r="AF2280" i="3" s="1"/>
  <c r="AE2283" i="3"/>
  <c r="R2277" i="3"/>
  <c r="G2277" i="3" s="1"/>
  <c r="H2277" i="3" s="1"/>
  <c r="Q2279" i="3"/>
  <c r="P2276" i="3"/>
  <c r="Q2276" i="3" s="1"/>
  <c r="AH2282" i="3" l="1"/>
  <c r="AI2282" i="3" s="1"/>
  <c r="AB2282" i="3"/>
  <c r="AC2282" i="3" s="1"/>
  <c r="E2280" i="3"/>
  <c r="F2280" i="3" s="1"/>
  <c r="L2280" i="3"/>
  <c r="U2279" i="3"/>
  <c r="C2279" i="3" s="1"/>
  <c r="D2279" i="3" s="1"/>
  <c r="S2278" i="3"/>
  <c r="T2278" i="3" s="1"/>
  <c r="T2281" i="3"/>
  <c r="Y2281" i="3"/>
  <c r="V2283" i="3"/>
  <c r="AF2283" i="3" s="1"/>
  <c r="AC2281" i="3"/>
  <c r="AI2281" i="3"/>
  <c r="W2278" i="3"/>
  <c r="X2278" i="3" s="1"/>
  <c r="Z2278" i="3" s="1"/>
  <c r="X2281" i="3"/>
  <c r="Z2281" i="3" s="1"/>
  <c r="AG2284" i="3"/>
  <c r="AH2287" i="3"/>
  <c r="I2283" i="3"/>
  <c r="L2281" i="3"/>
  <c r="E2281" i="3" s="1"/>
  <c r="F2281" i="3" s="1"/>
  <c r="M2282" i="3"/>
  <c r="N2282" i="3" s="1"/>
  <c r="O2282" i="3" s="1"/>
  <c r="A2282" i="3" s="1"/>
  <c r="B2282" i="3" s="1"/>
  <c r="N2285" i="3"/>
  <c r="K2282" i="3"/>
  <c r="U2276" i="3"/>
  <c r="C2276" i="3"/>
  <c r="D2276" i="3" s="1"/>
  <c r="Z2279" i="3"/>
  <c r="O2281" i="3"/>
  <c r="A2281" i="3" s="1"/>
  <c r="B2281" i="3" s="1"/>
  <c r="Q2281" i="3"/>
  <c r="P2278" i="3"/>
  <c r="Q2278" i="3" s="1"/>
  <c r="R2279" i="3"/>
  <c r="G2279" i="3" s="1"/>
  <c r="H2279" i="3" s="1"/>
  <c r="AE2285" i="3"/>
  <c r="AD2282" i="3"/>
  <c r="AE2282" i="3" s="1"/>
  <c r="AF2282" i="3" s="1"/>
  <c r="AA2284" i="3"/>
  <c r="AB2284" i="3" s="1"/>
  <c r="AC2284" i="3" s="1"/>
  <c r="AB2287" i="3"/>
  <c r="J2286" i="3"/>
  <c r="K2289" i="3"/>
  <c r="G2276" i="3"/>
  <c r="H2276" i="3" s="1"/>
  <c r="R2276" i="3"/>
  <c r="AJ2278" i="3"/>
  <c r="AK2278" i="3" s="1"/>
  <c r="AL2278" i="3" s="1"/>
  <c r="AK2281" i="3"/>
  <c r="AL2279" i="3"/>
  <c r="E2282" i="3" l="1"/>
  <c r="F2282" i="3" s="1"/>
  <c r="L2282" i="3"/>
  <c r="AH2284" i="3"/>
  <c r="AI2284" i="3" s="1"/>
  <c r="M2284" i="3"/>
  <c r="N2284" i="3" s="1"/>
  <c r="O2284" i="3" s="1"/>
  <c r="A2284" i="3" s="1"/>
  <c r="B2284" i="3" s="1"/>
  <c r="N2287" i="3"/>
  <c r="I2285" i="3"/>
  <c r="K2286" i="3" s="1"/>
  <c r="L2283" i="3"/>
  <c r="E2283" i="3" s="1"/>
  <c r="F2283" i="3" s="1"/>
  <c r="U2281" i="3"/>
  <c r="C2281" i="3" s="1"/>
  <c r="D2281" i="3" s="1"/>
  <c r="S2280" i="3"/>
  <c r="T2280" i="3" s="1"/>
  <c r="T2283" i="3"/>
  <c r="AH2289" i="3"/>
  <c r="AG2286" i="3"/>
  <c r="Y2283" i="3"/>
  <c r="V2285" i="3"/>
  <c r="AF2285" i="3" s="1"/>
  <c r="AI2283" i="3"/>
  <c r="AC2283" i="3"/>
  <c r="K2284" i="3"/>
  <c r="O2283" i="3"/>
  <c r="A2283" i="3" s="1"/>
  <c r="B2283" i="3" s="1"/>
  <c r="X2283" i="3"/>
  <c r="Z2283" i="3" s="1"/>
  <c r="W2280" i="3"/>
  <c r="X2280" i="3" s="1"/>
  <c r="Z2280" i="3" s="1"/>
  <c r="C2278" i="3"/>
  <c r="D2278" i="3" s="1"/>
  <c r="U2278" i="3"/>
  <c r="J2288" i="3"/>
  <c r="K2291" i="3"/>
  <c r="Q2283" i="3"/>
  <c r="R2281" i="3"/>
  <c r="G2281" i="3" s="1"/>
  <c r="H2281" i="3" s="1"/>
  <c r="P2280" i="3"/>
  <c r="Q2280" i="3" s="1"/>
  <c r="AB2289" i="3"/>
  <c r="AA2286" i="3"/>
  <c r="AB2286" i="3" s="1"/>
  <c r="AC2286" i="3" s="1"/>
  <c r="R2278" i="3"/>
  <c r="G2278" i="3"/>
  <c r="H2278" i="3" s="1"/>
  <c r="AE2287" i="3"/>
  <c r="AD2284" i="3"/>
  <c r="AE2284" i="3" s="1"/>
  <c r="AF2284" i="3" s="1"/>
  <c r="AK2283" i="3"/>
  <c r="AJ2280" i="3"/>
  <c r="AK2280" i="3" s="1"/>
  <c r="AL2280" i="3" s="1"/>
  <c r="AL2281" i="3"/>
  <c r="O2285" i="3" l="1"/>
  <c r="A2285" i="3" s="1"/>
  <c r="B2285" i="3" s="1"/>
  <c r="E2286" i="3"/>
  <c r="F2286" i="3" s="1"/>
  <c r="L2286" i="3"/>
  <c r="E2284" i="3"/>
  <c r="F2284" i="3" s="1"/>
  <c r="L2284" i="3"/>
  <c r="V2287" i="3"/>
  <c r="Y2285" i="3"/>
  <c r="AI2285" i="3"/>
  <c r="AC2285" i="3"/>
  <c r="X2285" i="3"/>
  <c r="Z2285" i="3" s="1"/>
  <c r="W2282" i="3"/>
  <c r="X2282" i="3" s="1"/>
  <c r="Z2282" i="3" s="1"/>
  <c r="C2280" i="3"/>
  <c r="D2280" i="3" s="1"/>
  <c r="U2280" i="3"/>
  <c r="N2289" i="3"/>
  <c r="M2286" i="3"/>
  <c r="N2286" i="3" s="1"/>
  <c r="O2286" i="3" s="1"/>
  <c r="A2286" i="3" s="1"/>
  <c r="B2286" i="3" s="1"/>
  <c r="AH2286" i="3"/>
  <c r="AI2286" i="3" s="1"/>
  <c r="AH2291" i="3"/>
  <c r="AG2288" i="3"/>
  <c r="T2285" i="3"/>
  <c r="S2282" i="3"/>
  <c r="T2282" i="3" s="1"/>
  <c r="U2283" i="3"/>
  <c r="C2283" i="3" s="1"/>
  <c r="D2283" i="3" s="1"/>
  <c r="I2287" i="3"/>
  <c r="O2287" i="3" s="1"/>
  <c r="A2287" i="3" s="1"/>
  <c r="B2287" i="3" s="1"/>
  <c r="L2285" i="3"/>
  <c r="E2285" i="3" s="1"/>
  <c r="F2285" i="3" s="1"/>
  <c r="AD2286" i="3"/>
  <c r="AE2286" i="3" s="1"/>
  <c r="AF2286" i="3" s="1"/>
  <c r="AE2289" i="3"/>
  <c r="AA2288" i="3"/>
  <c r="AB2291" i="3"/>
  <c r="G2280" i="3"/>
  <c r="H2280" i="3" s="1"/>
  <c r="R2280" i="3"/>
  <c r="J2290" i="3"/>
  <c r="K2293" i="3"/>
  <c r="AL2283" i="3"/>
  <c r="AK2285" i="3"/>
  <c r="AJ2282" i="3"/>
  <c r="AK2282" i="3" s="1"/>
  <c r="AL2282" i="3" s="1"/>
  <c r="Q2285" i="3"/>
  <c r="P2282" i="3"/>
  <c r="Q2282" i="3" s="1"/>
  <c r="R2283" i="3"/>
  <c r="G2283" i="3" s="1"/>
  <c r="H2283" i="3" s="1"/>
  <c r="AH2288" i="3" l="1"/>
  <c r="AI2288" i="3" s="1"/>
  <c r="Y2287" i="3"/>
  <c r="V2289" i="3"/>
  <c r="AC2287" i="3"/>
  <c r="AI2287" i="3"/>
  <c r="T2287" i="3"/>
  <c r="S2284" i="3"/>
  <c r="T2284" i="3" s="1"/>
  <c r="U2285" i="3"/>
  <c r="C2285" i="3" s="1"/>
  <c r="D2285" i="3" s="1"/>
  <c r="M2288" i="3"/>
  <c r="N2288" i="3" s="1"/>
  <c r="O2288" i="3" s="1"/>
  <c r="A2288" i="3" s="1"/>
  <c r="B2288" i="3" s="1"/>
  <c r="N2291" i="3"/>
  <c r="X2287" i="3"/>
  <c r="Z2287" i="3" s="1"/>
  <c r="W2284" i="3"/>
  <c r="X2284" i="3" s="1"/>
  <c r="Z2284" i="3" s="1"/>
  <c r="C2282" i="3"/>
  <c r="D2282" i="3" s="1"/>
  <c r="U2282" i="3"/>
  <c r="K2288" i="3"/>
  <c r="AF2287" i="3"/>
  <c r="I2289" i="3"/>
  <c r="O2289" i="3" s="1"/>
  <c r="A2289" i="3" s="1"/>
  <c r="B2289" i="3" s="1"/>
  <c r="L2287" i="3"/>
  <c r="E2287" i="3" s="1"/>
  <c r="F2287" i="3" s="1"/>
  <c r="AH2293" i="3"/>
  <c r="AG2290" i="3"/>
  <c r="AH2290" i="3" s="1"/>
  <c r="AI2290" i="3" s="1"/>
  <c r="K2290" i="3"/>
  <c r="E2290" i="3" s="1"/>
  <c r="F2290" i="3" s="1"/>
  <c r="AB2288" i="3"/>
  <c r="AC2288" i="3" s="1"/>
  <c r="G2282" i="3"/>
  <c r="H2282" i="3" s="1"/>
  <c r="R2282" i="3"/>
  <c r="R2285" i="3"/>
  <c r="G2285" i="3" s="1"/>
  <c r="H2285" i="3" s="1"/>
  <c r="P2284" i="3"/>
  <c r="Q2284" i="3" s="1"/>
  <c r="Q2287" i="3"/>
  <c r="AJ2284" i="3"/>
  <c r="AK2284" i="3" s="1"/>
  <c r="AL2284" i="3" s="1"/>
  <c r="AL2285" i="3"/>
  <c r="AK2287" i="3"/>
  <c r="AA2290" i="3"/>
  <c r="AB2290" i="3" s="1"/>
  <c r="AC2290" i="3" s="1"/>
  <c r="AB2293" i="3"/>
  <c r="AE2291" i="3"/>
  <c r="AF2289" i="3"/>
  <c r="AD2288" i="3"/>
  <c r="AE2288" i="3" s="1"/>
  <c r="AF2288" i="3" s="1"/>
  <c r="J2292" i="3"/>
  <c r="K2295" i="3"/>
  <c r="L2290" i="3" l="1"/>
  <c r="AG2292" i="3"/>
  <c r="AH2295" i="3"/>
  <c r="I2291" i="3"/>
  <c r="K2292" i="3" s="1"/>
  <c r="L2292" i="3" s="1"/>
  <c r="L2289" i="3"/>
  <c r="E2289" i="3" s="1"/>
  <c r="F2289" i="3" s="1"/>
  <c r="U2287" i="3"/>
  <c r="C2287" i="3" s="1"/>
  <c r="D2287" i="3" s="1"/>
  <c r="S2286" i="3"/>
  <c r="T2286" i="3" s="1"/>
  <c r="T2289" i="3"/>
  <c r="Y2289" i="3"/>
  <c r="V2291" i="3"/>
  <c r="AI2289" i="3"/>
  <c r="AC2289" i="3"/>
  <c r="M2290" i="3"/>
  <c r="N2290" i="3" s="1"/>
  <c r="O2290" i="3" s="1"/>
  <c r="A2290" i="3" s="1"/>
  <c r="B2290" i="3" s="1"/>
  <c r="N2293" i="3"/>
  <c r="C2284" i="3"/>
  <c r="D2284" i="3" s="1"/>
  <c r="U2284" i="3"/>
  <c r="E2288" i="3"/>
  <c r="F2288" i="3" s="1"/>
  <c r="L2288" i="3"/>
  <c r="W2286" i="3"/>
  <c r="X2286" i="3" s="1"/>
  <c r="Z2286" i="3" s="1"/>
  <c r="X2289" i="3"/>
  <c r="Z2289" i="3" s="1"/>
  <c r="AB2295" i="3"/>
  <c r="AA2292" i="3"/>
  <c r="AB2292" i="3" s="1"/>
  <c r="AC2292" i="3" s="1"/>
  <c r="R2287" i="3"/>
  <c r="G2287" i="3" s="1"/>
  <c r="H2287" i="3" s="1"/>
  <c r="Q2289" i="3"/>
  <c r="P2286" i="3"/>
  <c r="Q2286" i="3" s="1"/>
  <c r="K2297" i="3"/>
  <c r="J2294" i="3"/>
  <c r="AF2291" i="3"/>
  <c r="AD2290" i="3"/>
  <c r="AE2290" i="3" s="1"/>
  <c r="AF2290" i="3" s="1"/>
  <c r="AE2293" i="3"/>
  <c r="AK2289" i="3"/>
  <c r="AL2287" i="3"/>
  <c r="AJ2286" i="3"/>
  <c r="AK2286" i="3" s="1"/>
  <c r="AL2286" i="3" s="1"/>
  <c r="R2284" i="3"/>
  <c r="G2284" i="3"/>
  <c r="H2284" i="3" s="1"/>
  <c r="O2291" i="3" l="1"/>
  <c r="A2291" i="3" s="1"/>
  <c r="B2291" i="3" s="1"/>
  <c r="E2292" i="3"/>
  <c r="F2292" i="3" s="1"/>
  <c r="M2292" i="3"/>
  <c r="N2292" i="3" s="1"/>
  <c r="O2292" i="3" s="1"/>
  <c r="A2292" i="3" s="1"/>
  <c r="B2292" i="3" s="1"/>
  <c r="N2295" i="3"/>
  <c r="V2293" i="3"/>
  <c r="Y2291" i="3"/>
  <c r="AI2291" i="3"/>
  <c r="AC2291" i="3"/>
  <c r="AH2292" i="3"/>
  <c r="AI2292" i="3" s="1"/>
  <c r="W2288" i="3"/>
  <c r="X2288" i="3" s="1"/>
  <c r="Z2288" i="3" s="1"/>
  <c r="X2291" i="3"/>
  <c r="Z2291" i="3" s="1"/>
  <c r="C2286" i="3"/>
  <c r="D2286" i="3" s="1"/>
  <c r="U2286" i="3"/>
  <c r="AH2297" i="3"/>
  <c r="AG2294" i="3"/>
  <c r="AH2294" i="3" s="1"/>
  <c r="AI2294" i="3" s="1"/>
  <c r="T2291" i="3"/>
  <c r="S2288" i="3"/>
  <c r="T2288" i="3" s="1"/>
  <c r="U2289" i="3"/>
  <c r="C2289" i="3" s="1"/>
  <c r="D2289" i="3" s="1"/>
  <c r="I2293" i="3"/>
  <c r="L2291" i="3"/>
  <c r="E2291" i="3" s="1"/>
  <c r="F2291" i="3" s="1"/>
  <c r="AA2294" i="3"/>
  <c r="AB2294" i="3" s="1"/>
  <c r="AC2294" i="3" s="1"/>
  <c r="AB2297" i="3"/>
  <c r="AJ2288" i="3"/>
  <c r="AK2288" i="3" s="1"/>
  <c r="AL2288" i="3" s="1"/>
  <c r="AL2289" i="3"/>
  <c r="AK2291" i="3"/>
  <c r="J2296" i="3"/>
  <c r="K2299" i="3"/>
  <c r="R2289" i="3"/>
  <c r="G2289" i="3" s="1"/>
  <c r="H2289" i="3" s="1"/>
  <c r="Q2291" i="3"/>
  <c r="P2288" i="3"/>
  <c r="Q2288" i="3" s="1"/>
  <c r="AF2293" i="3"/>
  <c r="AD2292" i="3"/>
  <c r="AE2292" i="3" s="1"/>
  <c r="AF2292" i="3" s="1"/>
  <c r="AE2295" i="3"/>
  <c r="R2286" i="3"/>
  <c r="G2286" i="3"/>
  <c r="H2286" i="3" s="1"/>
  <c r="T2293" i="3" l="1"/>
  <c r="S2290" i="3"/>
  <c r="T2290" i="3" s="1"/>
  <c r="U2291" i="3"/>
  <c r="C2291" i="3" s="1"/>
  <c r="D2291" i="3" s="1"/>
  <c r="I2295" i="3"/>
  <c r="O2295" i="3" s="1"/>
  <c r="A2295" i="3" s="1"/>
  <c r="B2295" i="3" s="1"/>
  <c r="L2293" i="3"/>
  <c r="E2293" i="3" s="1"/>
  <c r="F2293" i="3" s="1"/>
  <c r="C2288" i="3"/>
  <c r="D2288" i="3" s="1"/>
  <c r="U2288" i="3"/>
  <c r="M2294" i="3"/>
  <c r="N2294" i="3" s="1"/>
  <c r="O2294" i="3" s="1"/>
  <c r="A2294" i="3" s="1"/>
  <c r="B2294" i="3" s="1"/>
  <c r="N2297" i="3"/>
  <c r="K2294" i="3"/>
  <c r="AG2296" i="3"/>
  <c r="AH2299" i="3"/>
  <c r="X2293" i="3"/>
  <c r="W2290" i="3"/>
  <c r="X2290" i="3" s="1"/>
  <c r="Z2290" i="3" s="1"/>
  <c r="V2295" i="3"/>
  <c r="Y2293" i="3"/>
  <c r="AC2293" i="3"/>
  <c r="AI2293" i="3"/>
  <c r="O2293" i="3"/>
  <c r="A2293" i="3" s="1"/>
  <c r="B2293" i="3" s="1"/>
  <c r="K2296" i="3"/>
  <c r="E2296" i="3" s="1"/>
  <c r="F2296" i="3" s="1"/>
  <c r="AD2294" i="3"/>
  <c r="AE2294" i="3" s="1"/>
  <c r="AF2294" i="3" s="1"/>
  <c r="AE2297" i="3"/>
  <c r="K2301" i="3"/>
  <c r="J2298" i="3"/>
  <c r="P2290" i="3"/>
  <c r="Q2290" i="3" s="1"/>
  <c r="Q2293" i="3"/>
  <c r="R2291" i="3"/>
  <c r="G2291" i="3" s="1"/>
  <c r="H2291" i="3" s="1"/>
  <c r="AL2291" i="3"/>
  <c r="AK2293" i="3"/>
  <c r="AJ2290" i="3"/>
  <c r="AK2290" i="3" s="1"/>
  <c r="AL2290" i="3" s="1"/>
  <c r="R2288" i="3"/>
  <c r="G2288" i="3"/>
  <c r="H2288" i="3" s="1"/>
  <c r="AB2299" i="3"/>
  <c r="AA2296" i="3"/>
  <c r="L2296" i="3" l="1"/>
  <c r="V2297" i="3"/>
  <c r="AF2297" i="3" s="1"/>
  <c r="Y2295" i="3"/>
  <c r="AI2295" i="3"/>
  <c r="AC2295" i="3"/>
  <c r="S2292" i="3"/>
  <c r="T2292" i="3" s="1"/>
  <c r="T2295" i="3"/>
  <c r="U2293" i="3"/>
  <c r="C2293" i="3" s="1"/>
  <c r="D2293" i="3" s="1"/>
  <c r="AH2301" i="3"/>
  <c r="AG2298" i="3"/>
  <c r="U2290" i="3"/>
  <c r="C2290" i="3"/>
  <c r="D2290" i="3" s="1"/>
  <c r="M2296" i="3"/>
  <c r="N2296" i="3" s="1"/>
  <c r="O2296" i="3" s="1"/>
  <c r="A2296" i="3" s="1"/>
  <c r="B2296" i="3" s="1"/>
  <c r="N2299" i="3"/>
  <c r="W2292" i="3"/>
  <c r="X2292" i="3" s="1"/>
  <c r="Z2292" i="3" s="1"/>
  <c r="X2295" i="3"/>
  <c r="Z2295" i="3" s="1"/>
  <c r="L2294" i="3"/>
  <c r="E2294" i="3"/>
  <c r="F2294" i="3" s="1"/>
  <c r="AF2295" i="3"/>
  <c r="I2297" i="3"/>
  <c r="K2298" i="3" s="1"/>
  <c r="E2298" i="3" s="1"/>
  <c r="F2298" i="3" s="1"/>
  <c r="L2295" i="3"/>
  <c r="E2295" i="3" s="1"/>
  <c r="F2295" i="3" s="1"/>
  <c r="AB2296" i="3"/>
  <c r="AC2296" i="3" s="1"/>
  <c r="Z2293" i="3"/>
  <c r="AH2296" i="3"/>
  <c r="AI2296" i="3" s="1"/>
  <c r="AA2298" i="3"/>
  <c r="AB2301" i="3"/>
  <c r="J2300" i="3"/>
  <c r="K2303" i="3"/>
  <c r="AJ2292" i="3"/>
  <c r="AK2292" i="3" s="1"/>
  <c r="AL2292" i="3" s="1"/>
  <c r="AL2293" i="3"/>
  <c r="AK2295" i="3"/>
  <c r="R2290" i="3"/>
  <c r="G2290" i="3"/>
  <c r="H2290" i="3" s="1"/>
  <c r="AD2296" i="3"/>
  <c r="AE2296" i="3" s="1"/>
  <c r="AF2296" i="3" s="1"/>
  <c r="AE2299" i="3"/>
  <c r="R2293" i="3"/>
  <c r="G2293" i="3" s="1"/>
  <c r="H2293" i="3" s="1"/>
  <c r="Q2295" i="3"/>
  <c r="P2292" i="3"/>
  <c r="Q2292" i="3" s="1"/>
  <c r="W2294" i="3" l="1"/>
  <c r="X2294" i="3" s="1"/>
  <c r="Z2294" i="3" s="1"/>
  <c r="X2297" i="3"/>
  <c r="AG2300" i="3"/>
  <c r="AH2303" i="3"/>
  <c r="C2292" i="3"/>
  <c r="D2292" i="3" s="1"/>
  <c r="U2292" i="3"/>
  <c r="I2299" i="3"/>
  <c r="L2297" i="3"/>
  <c r="E2297" i="3" s="1"/>
  <c r="F2297" i="3" s="1"/>
  <c r="U2295" i="3"/>
  <c r="C2295" i="3" s="1"/>
  <c r="D2295" i="3" s="1"/>
  <c r="T2297" i="3"/>
  <c r="S2294" i="3"/>
  <c r="T2294" i="3" s="1"/>
  <c r="L2298" i="3"/>
  <c r="AB2298" i="3"/>
  <c r="AC2298" i="3" s="1"/>
  <c r="O2297" i="3"/>
  <c r="A2297" i="3" s="1"/>
  <c r="B2297" i="3" s="1"/>
  <c r="AH2298" i="3"/>
  <c r="AI2298" i="3" s="1"/>
  <c r="V2299" i="3"/>
  <c r="AF2299" i="3" s="1"/>
  <c r="Y2297" i="3"/>
  <c r="AC2297" i="3"/>
  <c r="AI2297" i="3"/>
  <c r="Z2297" i="3"/>
  <c r="N2301" i="3"/>
  <c r="M2298" i="3"/>
  <c r="N2298" i="3" s="1"/>
  <c r="O2298" i="3" s="1"/>
  <c r="A2298" i="3" s="1"/>
  <c r="B2298" i="3" s="1"/>
  <c r="AK2297" i="3"/>
  <c r="AL2295" i="3"/>
  <c r="AJ2294" i="3"/>
  <c r="AK2294" i="3" s="1"/>
  <c r="AL2294" i="3" s="1"/>
  <c r="AA2300" i="3"/>
  <c r="AB2303" i="3"/>
  <c r="Q2297" i="3"/>
  <c r="P2294" i="3"/>
  <c r="Q2294" i="3" s="1"/>
  <c r="R2295" i="3"/>
  <c r="G2295" i="3" s="1"/>
  <c r="H2295" i="3" s="1"/>
  <c r="R2292" i="3"/>
  <c r="G2292" i="3"/>
  <c r="H2292" i="3" s="1"/>
  <c r="AE2301" i="3"/>
  <c r="AD2298" i="3"/>
  <c r="AE2298" i="3" s="1"/>
  <c r="AF2298" i="3" s="1"/>
  <c r="J2302" i="3"/>
  <c r="K2305" i="3"/>
  <c r="AB2300" i="3" l="1"/>
  <c r="AC2300" i="3" s="1"/>
  <c r="Y2299" i="3"/>
  <c r="V2301" i="3"/>
  <c r="AF2301" i="3" s="1"/>
  <c r="AI2299" i="3"/>
  <c r="AC2299" i="3"/>
  <c r="W2296" i="3"/>
  <c r="X2296" i="3" s="1"/>
  <c r="Z2296" i="3" s="1"/>
  <c r="X2299" i="3"/>
  <c r="Z2299" i="3" s="1"/>
  <c r="U2294" i="3"/>
  <c r="C2294" i="3"/>
  <c r="D2294" i="3" s="1"/>
  <c r="AH2300" i="3"/>
  <c r="AI2300" i="3" s="1"/>
  <c r="I2301" i="3"/>
  <c r="K2302" i="3" s="1"/>
  <c r="E2302" i="3" s="1"/>
  <c r="F2302" i="3" s="1"/>
  <c r="L2299" i="3"/>
  <c r="E2299" i="3" s="1"/>
  <c r="F2299" i="3" s="1"/>
  <c r="N2303" i="3"/>
  <c r="M2300" i="3"/>
  <c r="N2300" i="3" s="1"/>
  <c r="O2300" i="3" s="1"/>
  <c r="A2300" i="3" s="1"/>
  <c r="B2300" i="3" s="1"/>
  <c r="O2301" i="3"/>
  <c r="A2301" i="3" s="1"/>
  <c r="B2301" i="3" s="1"/>
  <c r="S2296" i="3"/>
  <c r="T2296" i="3" s="1"/>
  <c r="T2299" i="3"/>
  <c r="U2297" i="3"/>
  <c r="C2297" i="3" s="1"/>
  <c r="D2297" i="3" s="1"/>
  <c r="AG2302" i="3"/>
  <c r="AH2305" i="3"/>
  <c r="O2299" i="3"/>
  <c r="A2299" i="3" s="1"/>
  <c r="B2299" i="3" s="1"/>
  <c r="K2300" i="3"/>
  <c r="AB2305" i="3"/>
  <c r="AA2302" i="3"/>
  <c r="AK2299" i="3"/>
  <c r="AL2297" i="3"/>
  <c r="AJ2296" i="3"/>
  <c r="AK2296" i="3" s="1"/>
  <c r="AL2296" i="3" s="1"/>
  <c r="AE2303" i="3"/>
  <c r="AD2300" i="3"/>
  <c r="AE2300" i="3" s="1"/>
  <c r="AF2300" i="3" s="1"/>
  <c r="J2304" i="3"/>
  <c r="K2307" i="3"/>
  <c r="Q2299" i="3"/>
  <c r="P2296" i="3"/>
  <c r="Q2296" i="3" s="1"/>
  <c r="R2297" i="3"/>
  <c r="G2297" i="3" s="1"/>
  <c r="H2297" i="3" s="1"/>
  <c r="R2294" i="3"/>
  <c r="G2294" i="3"/>
  <c r="H2294" i="3" s="1"/>
  <c r="U2296" i="3" l="1"/>
  <c r="C2296" i="3"/>
  <c r="D2296" i="3" s="1"/>
  <c r="AB2302" i="3"/>
  <c r="AC2302" i="3" s="1"/>
  <c r="W2298" i="3"/>
  <c r="X2298" i="3" s="1"/>
  <c r="Z2298" i="3" s="1"/>
  <c r="X2301" i="3"/>
  <c r="L2302" i="3"/>
  <c r="AH2307" i="3"/>
  <c r="AG2304" i="3"/>
  <c r="T2301" i="3"/>
  <c r="S2298" i="3"/>
  <c r="T2298" i="3" s="1"/>
  <c r="U2299" i="3"/>
  <c r="C2299" i="3" s="1"/>
  <c r="D2299" i="3" s="1"/>
  <c r="M2302" i="3"/>
  <c r="N2302" i="3" s="1"/>
  <c r="O2302" i="3" s="1"/>
  <c r="A2302" i="3" s="1"/>
  <c r="B2302" i="3" s="1"/>
  <c r="N2305" i="3"/>
  <c r="Y2301" i="3"/>
  <c r="V2303" i="3"/>
  <c r="AF2303" i="3" s="1"/>
  <c r="AI2301" i="3"/>
  <c r="AC2301" i="3"/>
  <c r="Z2301" i="3"/>
  <c r="E2300" i="3"/>
  <c r="F2300" i="3" s="1"/>
  <c r="L2300" i="3"/>
  <c r="I2303" i="3"/>
  <c r="K2304" i="3" s="1"/>
  <c r="L2301" i="3"/>
  <c r="E2301" i="3" s="1"/>
  <c r="F2301" i="3" s="1"/>
  <c r="AH2302" i="3"/>
  <c r="AI2302" i="3" s="1"/>
  <c r="R2299" i="3"/>
  <c r="G2299" i="3" s="1"/>
  <c r="H2299" i="3" s="1"/>
  <c r="Q2301" i="3"/>
  <c r="P2298" i="3"/>
  <c r="Q2298" i="3" s="1"/>
  <c r="K2309" i="3"/>
  <c r="J2306" i="3"/>
  <c r="AD2302" i="3"/>
  <c r="AE2302" i="3" s="1"/>
  <c r="AF2302" i="3" s="1"/>
  <c r="AE2305" i="3"/>
  <c r="AJ2298" i="3"/>
  <c r="AK2298" i="3" s="1"/>
  <c r="AL2298" i="3" s="1"/>
  <c r="AL2299" i="3"/>
  <c r="AK2301" i="3"/>
  <c r="G2296" i="3"/>
  <c r="H2296" i="3" s="1"/>
  <c r="R2296" i="3"/>
  <c r="AA2304" i="3"/>
  <c r="AB2307" i="3"/>
  <c r="AB2304" i="3" l="1"/>
  <c r="AC2304" i="3" s="1"/>
  <c r="L2304" i="3"/>
  <c r="E2304" i="3"/>
  <c r="F2304" i="3" s="1"/>
  <c r="W2300" i="3"/>
  <c r="X2300" i="3" s="1"/>
  <c r="Z2300" i="3" s="1"/>
  <c r="X2303" i="3"/>
  <c r="Z2303" i="3" s="1"/>
  <c r="V2305" i="3"/>
  <c r="Y2303" i="3"/>
  <c r="AC2303" i="3"/>
  <c r="AI2303" i="3"/>
  <c r="O2303" i="3"/>
  <c r="A2303" i="3" s="1"/>
  <c r="B2303" i="3" s="1"/>
  <c r="AH2304" i="3"/>
  <c r="AI2304" i="3" s="1"/>
  <c r="U2301" i="3"/>
  <c r="C2301" i="3" s="1"/>
  <c r="D2301" i="3" s="1"/>
  <c r="S2300" i="3"/>
  <c r="T2300" i="3" s="1"/>
  <c r="T2303" i="3"/>
  <c r="I2305" i="3"/>
  <c r="K2306" i="3" s="1"/>
  <c r="E2306" i="3" s="1"/>
  <c r="F2306" i="3" s="1"/>
  <c r="L2303" i="3"/>
  <c r="E2303" i="3" s="1"/>
  <c r="F2303" i="3" s="1"/>
  <c r="M2304" i="3"/>
  <c r="N2304" i="3" s="1"/>
  <c r="O2304" i="3" s="1"/>
  <c r="A2304" i="3" s="1"/>
  <c r="B2304" i="3" s="1"/>
  <c r="N2307" i="3"/>
  <c r="O2305" i="3"/>
  <c r="A2305" i="3" s="1"/>
  <c r="B2305" i="3" s="1"/>
  <c r="U2298" i="3"/>
  <c r="C2298" i="3"/>
  <c r="D2298" i="3" s="1"/>
  <c r="AG2306" i="3"/>
  <c r="AH2309" i="3"/>
  <c r="AK2303" i="3"/>
  <c r="AJ2300" i="3"/>
  <c r="AK2300" i="3" s="1"/>
  <c r="AL2300" i="3" s="1"/>
  <c r="AL2301" i="3"/>
  <c r="J2308" i="3"/>
  <c r="K2311" i="3"/>
  <c r="AD2304" i="3"/>
  <c r="AE2304" i="3" s="1"/>
  <c r="AF2304" i="3" s="1"/>
  <c r="AF2305" i="3"/>
  <c r="AE2307" i="3"/>
  <c r="R2298" i="3"/>
  <c r="G2298" i="3"/>
  <c r="H2298" i="3" s="1"/>
  <c r="Q2303" i="3"/>
  <c r="P2300" i="3"/>
  <c r="Q2300" i="3" s="1"/>
  <c r="R2301" i="3"/>
  <c r="G2301" i="3" s="1"/>
  <c r="H2301" i="3" s="1"/>
  <c r="AA2306" i="3"/>
  <c r="AB2309" i="3"/>
  <c r="L2306" i="3" l="1"/>
  <c r="S2302" i="3"/>
  <c r="T2302" i="3" s="1"/>
  <c r="T2305" i="3"/>
  <c r="U2303" i="3"/>
  <c r="C2303" i="3" s="1"/>
  <c r="D2303" i="3" s="1"/>
  <c r="AB2306" i="3"/>
  <c r="AC2306" i="3" s="1"/>
  <c r="C2300" i="3"/>
  <c r="D2300" i="3" s="1"/>
  <c r="U2300" i="3"/>
  <c r="Y2305" i="3"/>
  <c r="V2307" i="3"/>
  <c r="AC2305" i="3"/>
  <c r="AI2305" i="3"/>
  <c r="M2306" i="3"/>
  <c r="N2306" i="3" s="1"/>
  <c r="O2306" i="3" s="1"/>
  <c r="A2306" i="3" s="1"/>
  <c r="B2306" i="3" s="1"/>
  <c r="N2309" i="3"/>
  <c r="AH2306" i="3"/>
  <c r="AI2306" i="3" s="1"/>
  <c r="AH2311" i="3"/>
  <c r="AG2308" i="3"/>
  <c r="I2307" i="3"/>
  <c r="O2307" i="3" s="1"/>
  <c r="A2307" i="3" s="1"/>
  <c r="B2307" i="3" s="1"/>
  <c r="L2305" i="3"/>
  <c r="E2305" i="3" s="1"/>
  <c r="F2305" i="3" s="1"/>
  <c r="W2302" i="3"/>
  <c r="X2302" i="3" s="1"/>
  <c r="Z2302" i="3" s="1"/>
  <c r="X2305" i="3"/>
  <c r="Z2305" i="3" s="1"/>
  <c r="G2300" i="3"/>
  <c r="H2300" i="3" s="1"/>
  <c r="R2300" i="3"/>
  <c r="AB2311" i="3"/>
  <c r="AA2308" i="3"/>
  <c r="P2302" i="3"/>
  <c r="Q2302" i="3" s="1"/>
  <c r="Q2305" i="3"/>
  <c r="R2303" i="3"/>
  <c r="G2303" i="3" s="1"/>
  <c r="H2303" i="3" s="1"/>
  <c r="J2310" i="3"/>
  <c r="K2313" i="3"/>
  <c r="AK2305" i="3"/>
  <c r="AL2303" i="3"/>
  <c r="AJ2302" i="3"/>
  <c r="AK2302" i="3" s="1"/>
  <c r="AL2302" i="3" s="1"/>
  <c r="AD2306" i="3"/>
  <c r="AE2306" i="3" s="1"/>
  <c r="AF2306" i="3" s="1"/>
  <c r="AE2309" i="3"/>
  <c r="K2308" i="3" l="1"/>
  <c r="AG2310" i="3"/>
  <c r="AH2313" i="3"/>
  <c r="Y2307" i="3"/>
  <c r="V2309" i="3"/>
  <c r="AF2309" i="3" s="1"/>
  <c r="AC2307" i="3"/>
  <c r="AI2307" i="3"/>
  <c r="U2305" i="3"/>
  <c r="C2305" i="3" s="1"/>
  <c r="D2305" i="3" s="1"/>
  <c r="S2304" i="3"/>
  <c r="T2304" i="3" s="1"/>
  <c r="T2307" i="3"/>
  <c r="AF2307" i="3"/>
  <c r="AH2308" i="3"/>
  <c r="AI2308" i="3" s="1"/>
  <c r="C2302" i="3"/>
  <c r="D2302" i="3" s="1"/>
  <c r="U2302" i="3"/>
  <c r="X2307" i="3"/>
  <c r="Z2307" i="3" s="1"/>
  <c r="W2304" i="3"/>
  <c r="X2304" i="3" s="1"/>
  <c r="Z2304" i="3" s="1"/>
  <c r="M2308" i="3"/>
  <c r="N2308" i="3" s="1"/>
  <c r="O2308" i="3" s="1"/>
  <c r="A2308" i="3" s="1"/>
  <c r="B2308" i="3" s="1"/>
  <c r="N2311" i="3"/>
  <c r="AB2308" i="3"/>
  <c r="AC2308" i="3" s="1"/>
  <c r="I2309" i="3"/>
  <c r="L2307" i="3"/>
  <c r="E2307" i="3" s="1"/>
  <c r="F2307" i="3" s="1"/>
  <c r="J2312" i="3"/>
  <c r="K2315" i="3"/>
  <c r="R2302" i="3"/>
  <c r="G2302" i="3"/>
  <c r="H2302" i="3" s="1"/>
  <c r="AD2308" i="3"/>
  <c r="AE2308" i="3" s="1"/>
  <c r="AF2308" i="3" s="1"/>
  <c r="AE2311" i="3"/>
  <c r="P2304" i="3"/>
  <c r="Q2304" i="3" s="1"/>
  <c r="R2305" i="3"/>
  <c r="G2305" i="3" s="1"/>
  <c r="H2305" i="3" s="1"/>
  <c r="Q2307" i="3"/>
  <c r="AA2310" i="3"/>
  <c r="AB2313" i="3"/>
  <c r="AL2305" i="3"/>
  <c r="AK2307" i="3"/>
  <c r="AJ2304" i="3"/>
  <c r="AK2304" i="3" s="1"/>
  <c r="AL2304" i="3" s="1"/>
  <c r="E2308" i="3" l="1"/>
  <c r="F2308" i="3" s="1"/>
  <c r="L2308" i="3"/>
  <c r="I2311" i="3"/>
  <c r="L2309" i="3"/>
  <c r="E2309" i="3" s="1"/>
  <c r="F2309" i="3" s="1"/>
  <c r="C2304" i="3"/>
  <c r="D2304" i="3" s="1"/>
  <c r="U2304" i="3"/>
  <c r="AH2310" i="3"/>
  <c r="AI2310" i="3" s="1"/>
  <c r="U2307" i="3"/>
  <c r="C2307" i="3" s="1"/>
  <c r="D2307" i="3" s="1"/>
  <c r="T2309" i="3"/>
  <c r="S2306" i="3"/>
  <c r="T2306" i="3" s="1"/>
  <c r="AH2315" i="3"/>
  <c r="AG2312" i="3"/>
  <c r="AB2310" i="3"/>
  <c r="AC2310" i="3" s="1"/>
  <c r="O2309" i="3"/>
  <c r="A2309" i="3" s="1"/>
  <c r="B2309" i="3" s="1"/>
  <c r="V2311" i="3"/>
  <c r="Y2309" i="3"/>
  <c r="AC2309" i="3"/>
  <c r="AI2309" i="3"/>
  <c r="M2310" i="3"/>
  <c r="N2310" i="3" s="1"/>
  <c r="O2310" i="3" s="1"/>
  <c r="A2310" i="3" s="1"/>
  <c r="B2310" i="3" s="1"/>
  <c r="N2313" i="3"/>
  <c r="W2306" i="3"/>
  <c r="X2306" i="3" s="1"/>
  <c r="Z2306" i="3" s="1"/>
  <c r="X2309" i="3"/>
  <c r="Z2309" i="3" s="1"/>
  <c r="K2310" i="3"/>
  <c r="AA2312" i="3"/>
  <c r="AB2312" i="3" s="1"/>
  <c r="AC2312" i="3" s="1"/>
  <c r="AB2315" i="3"/>
  <c r="R2304" i="3"/>
  <c r="G2304" i="3"/>
  <c r="H2304" i="3" s="1"/>
  <c r="K2317" i="3"/>
  <c r="J2314" i="3"/>
  <c r="AD2310" i="3"/>
  <c r="AE2310" i="3" s="1"/>
  <c r="AF2310" i="3" s="1"/>
  <c r="AF2311" i="3"/>
  <c r="AE2313" i="3"/>
  <c r="AJ2306" i="3"/>
  <c r="AK2306" i="3" s="1"/>
  <c r="AL2306" i="3" s="1"/>
  <c r="AK2309" i="3"/>
  <c r="AL2307" i="3"/>
  <c r="R2307" i="3"/>
  <c r="G2307" i="3" s="1"/>
  <c r="H2307" i="3" s="1"/>
  <c r="P2306" i="3"/>
  <c r="Q2306" i="3" s="1"/>
  <c r="Q2309" i="3"/>
  <c r="AH2312" i="3" l="1"/>
  <c r="AI2312" i="3" s="1"/>
  <c r="M2312" i="3"/>
  <c r="N2312" i="3" s="1"/>
  <c r="O2312" i="3" s="1"/>
  <c r="A2312" i="3" s="1"/>
  <c r="B2312" i="3" s="1"/>
  <c r="N2315" i="3"/>
  <c r="I2313" i="3"/>
  <c r="O2313" i="3" s="1"/>
  <c r="A2313" i="3" s="1"/>
  <c r="B2313" i="3" s="1"/>
  <c r="L2311" i="3"/>
  <c r="E2311" i="3" s="1"/>
  <c r="F2311" i="3" s="1"/>
  <c r="V2313" i="3"/>
  <c r="Y2311" i="3"/>
  <c r="AC2311" i="3"/>
  <c r="AI2311" i="3"/>
  <c r="AG2314" i="3"/>
  <c r="AH2317" i="3"/>
  <c r="K2314" i="3"/>
  <c r="L2314" i="3" s="1"/>
  <c r="W2308" i="3"/>
  <c r="X2308" i="3" s="1"/>
  <c r="Z2308" i="3" s="1"/>
  <c r="X2311" i="3"/>
  <c r="Z2311" i="3" s="1"/>
  <c r="T2311" i="3"/>
  <c r="U2309" i="3"/>
  <c r="C2309" i="3" s="1"/>
  <c r="D2309" i="3" s="1"/>
  <c r="S2308" i="3"/>
  <c r="T2308" i="3" s="1"/>
  <c r="O2311" i="3"/>
  <c r="A2311" i="3" s="1"/>
  <c r="B2311" i="3" s="1"/>
  <c r="L2310" i="3"/>
  <c r="E2310" i="3"/>
  <c r="F2310" i="3" s="1"/>
  <c r="U2306" i="3"/>
  <c r="C2306" i="3"/>
  <c r="D2306" i="3" s="1"/>
  <c r="K2312" i="3"/>
  <c r="R2306" i="3"/>
  <c r="G2306" i="3"/>
  <c r="H2306" i="3" s="1"/>
  <c r="AB2317" i="3"/>
  <c r="AA2314" i="3"/>
  <c r="E2314" i="3"/>
  <c r="F2314" i="3" s="1"/>
  <c r="R2309" i="3"/>
  <c r="G2309" i="3" s="1"/>
  <c r="H2309" i="3" s="1"/>
  <c r="P2308" i="3"/>
  <c r="Q2308" i="3" s="1"/>
  <c r="Q2311" i="3"/>
  <c r="AL2309" i="3"/>
  <c r="AJ2308" i="3"/>
  <c r="AK2308" i="3" s="1"/>
  <c r="AL2308" i="3" s="1"/>
  <c r="AK2311" i="3"/>
  <c r="AD2312" i="3"/>
  <c r="AE2312" i="3" s="1"/>
  <c r="AF2312" i="3" s="1"/>
  <c r="AF2313" i="3"/>
  <c r="AE2315" i="3"/>
  <c r="J2316" i="3"/>
  <c r="K2319" i="3"/>
  <c r="AB2314" i="3" l="1"/>
  <c r="AC2314" i="3" s="1"/>
  <c r="AH2314" i="3"/>
  <c r="AI2314" i="3" s="1"/>
  <c r="T2313" i="3"/>
  <c r="U2311" i="3"/>
  <c r="C2311" i="3" s="1"/>
  <c r="D2311" i="3" s="1"/>
  <c r="S2310" i="3"/>
  <c r="T2310" i="3" s="1"/>
  <c r="Y2313" i="3"/>
  <c r="V2315" i="3"/>
  <c r="AC2313" i="3"/>
  <c r="AI2313" i="3"/>
  <c r="M2314" i="3"/>
  <c r="N2314" i="3" s="1"/>
  <c r="O2314" i="3" s="1"/>
  <c r="A2314" i="3" s="1"/>
  <c r="B2314" i="3" s="1"/>
  <c r="N2317" i="3"/>
  <c r="U2308" i="3"/>
  <c r="C2308" i="3"/>
  <c r="D2308" i="3" s="1"/>
  <c r="E2312" i="3"/>
  <c r="F2312" i="3" s="1"/>
  <c r="L2312" i="3"/>
  <c r="AG2316" i="3"/>
  <c r="AH2316" i="3" s="1"/>
  <c r="AI2316" i="3" s="1"/>
  <c r="AH2319" i="3"/>
  <c r="W2310" i="3"/>
  <c r="X2310" i="3" s="1"/>
  <c r="Z2310" i="3" s="1"/>
  <c r="X2313" i="3"/>
  <c r="I2315" i="3"/>
  <c r="L2313" i="3"/>
  <c r="E2313" i="3" s="1"/>
  <c r="F2313" i="3" s="1"/>
  <c r="AA2316" i="3"/>
  <c r="AB2319" i="3"/>
  <c r="AD2314" i="3"/>
  <c r="AE2314" i="3" s="1"/>
  <c r="AF2314" i="3" s="1"/>
  <c r="AE2317" i="3"/>
  <c r="R2308" i="3"/>
  <c r="G2308" i="3"/>
  <c r="H2308" i="3" s="1"/>
  <c r="K2321" i="3"/>
  <c r="J2318" i="3"/>
  <c r="AK2313" i="3"/>
  <c r="AL2311" i="3"/>
  <c r="AJ2310" i="3"/>
  <c r="AK2310" i="3" s="1"/>
  <c r="AL2310" i="3" s="1"/>
  <c r="R2311" i="3"/>
  <c r="G2311" i="3" s="1"/>
  <c r="H2311" i="3" s="1"/>
  <c r="P2310" i="3"/>
  <c r="Q2310" i="3" s="1"/>
  <c r="Q2313" i="3"/>
  <c r="X2315" i="3" l="1"/>
  <c r="W2312" i="3"/>
  <c r="X2312" i="3" s="1"/>
  <c r="Z2312" i="3" s="1"/>
  <c r="Y2315" i="3"/>
  <c r="V2317" i="3"/>
  <c r="AF2317" i="3" s="1"/>
  <c r="AI2315" i="3"/>
  <c r="AC2315" i="3"/>
  <c r="T2315" i="3"/>
  <c r="S2312" i="3"/>
  <c r="T2312" i="3" s="1"/>
  <c r="U2313" i="3"/>
  <c r="C2313" i="3" s="1"/>
  <c r="D2313" i="3" s="1"/>
  <c r="I2317" i="3"/>
  <c r="L2315" i="3"/>
  <c r="E2315" i="3" s="1"/>
  <c r="F2315" i="3" s="1"/>
  <c r="AB2316" i="3"/>
  <c r="AC2316" i="3" s="1"/>
  <c r="K2316" i="3"/>
  <c r="O2315" i="3"/>
  <c r="A2315" i="3" s="1"/>
  <c r="B2315" i="3" s="1"/>
  <c r="AH2321" i="3"/>
  <c r="AG2318" i="3"/>
  <c r="AH2318" i="3" s="1"/>
  <c r="AI2318" i="3" s="1"/>
  <c r="N2319" i="3"/>
  <c r="M2316" i="3"/>
  <c r="N2316" i="3" s="1"/>
  <c r="O2316" i="3" s="1"/>
  <c r="A2316" i="3" s="1"/>
  <c r="B2316" i="3" s="1"/>
  <c r="C2310" i="3"/>
  <c r="D2310" i="3" s="1"/>
  <c r="U2310" i="3"/>
  <c r="AF2315" i="3"/>
  <c r="Z2313" i="3"/>
  <c r="AJ2312" i="3"/>
  <c r="AK2312" i="3" s="1"/>
  <c r="AL2312" i="3" s="1"/>
  <c r="AL2313" i="3"/>
  <c r="AK2315" i="3"/>
  <c r="AE2319" i="3"/>
  <c r="AD2316" i="3"/>
  <c r="AE2316" i="3" s="1"/>
  <c r="AF2316" i="3" s="1"/>
  <c r="R2310" i="3"/>
  <c r="G2310" i="3"/>
  <c r="H2310" i="3" s="1"/>
  <c r="Q2315" i="3"/>
  <c r="P2312" i="3"/>
  <c r="Q2312" i="3" s="1"/>
  <c r="R2313" i="3"/>
  <c r="G2313" i="3" s="1"/>
  <c r="H2313" i="3" s="1"/>
  <c r="K2323" i="3"/>
  <c r="J2320" i="3"/>
  <c r="AB2321" i="3"/>
  <c r="AA2318" i="3"/>
  <c r="AB2318" i="3" s="1"/>
  <c r="AC2318" i="3" s="1"/>
  <c r="E2316" i="3" l="1"/>
  <c r="F2316" i="3" s="1"/>
  <c r="L2316" i="3"/>
  <c r="AG2320" i="3"/>
  <c r="AH2323" i="3"/>
  <c r="X2317" i="3"/>
  <c r="W2314" i="3"/>
  <c r="X2314" i="3" s="1"/>
  <c r="Z2314" i="3" s="1"/>
  <c r="M2318" i="3"/>
  <c r="N2318" i="3" s="1"/>
  <c r="O2318" i="3" s="1"/>
  <c r="A2318" i="3" s="1"/>
  <c r="B2318" i="3" s="1"/>
  <c r="N2321" i="3"/>
  <c r="I2319" i="3"/>
  <c r="O2319" i="3" s="1"/>
  <c r="A2319" i="3" s="1"/>
  <c r="B2319" i="3" s="1"/>
  <c r="L2317" i="3"/>
  <c r="E2317" i="3" s="1"/>
  <c r="F2317" i="3" s="1"/>
  <c r="Z2315" i="3"/>
  <c r="C2312" i="3"/>
  <c r="D2312" i="3" s="1"/>
  <c r="U2312" i="3"/>
  <c r="U2315" i="3"/>
  <c r="C2315" i="3" s="1"/>
  <c r="D2315" i="3" s="1"/>
  <c r="S2314" i="3"/>
  <c r="T2314" i="3" s="1"/>
  <c r="T2317" i="3"/>
  <c r="Y2317" i="3"/>
  <c r="V2319" i="3"/>
  <c r="AF2319" i="3" s="1"/>
  <c r="AC2317" i="3"/>
  <c r="Z2317" i="3"/>
  <c r="AI2317" i="3"/>
  <c r="K2320" i="3"/>
  <c r="E2320" i="3" s="1"/>
  <c r="F2320" i="3" s="1"/>
  <c r="K2318" i="3"/>
  <c r="O2317" i="3"/>
  <c r="A2317" i="3" s="1"/>
  <c r="B2317" i="3" s="1"/>
  <c r="P2314" i="3"/>
  <c r="Q2314" i="3" s="1"/>
  <c r="Q2317" i="3"/>
  <c r="R2315" i="3"/>
  <c r="G2315" i="3" s="1"/>
  <c r="H2315" i="3" s="1"/>
  <c r="AE2321" i="3"/>
  <c r="AD2318" i="3"/>
  <c r="AE2318" i="3" s="1"/>
  <c r="AF2318" i="3" s="1"/>
  <c r="AA2320" i="3"/>
  <c r="AB2320" i="3" s="1"/>
  <c r="AC2320" i="3" s="1"/>
  <c r="AB2323" i="3"/>
  <c r="G2312" i="3"/>
  <c r="H2312" i="3" s="1"/>
  <c r="R2312" i="3"/>
  <c r="AL2315" i="3"/>
  <c r="AJ2314" i="3"/>
  <c r="AK2314" i="3" s="1"/>
  <c r="AL2314" i="3" s="1"/>
  <c r="AK2317" i="3"/>
  <c r="K2325" i="3"/>
  <c r="J2322" i="3"/>
  <c r="L2320" i="3"/>
  <c r="E2318" i="3" l="1"/>
  <c r="F2318" i="3" s="1"/>
  <c r="L2318" i="3"/>
  <c r="U2314" i="3"/>
  <c r="C2314" i="3"/>
  <c r="D2314" i="3" s="1"/>
  <c r="M2320" i="3"/>
  <c r="N2320" i="3" s="1"/>
  <c r="O2320" i="3" s="1"/>
  <c r="A2320" i="3" s="1"/>
  <c r="B2320" i="3" s="1"/>
  <c r="N2323" i="3"/>
  <c r="U2317" i="3"/>
  <c r="C2317" i="3" s="1"/>
  <c r="D2317" i="3" s="1"/>
  <c r="S2316" i="3"/>
  <c r="T2316" i="3" s="1"/>
  <c r="T2319" i="3"/>
  <c r="W2316" i="3"/>
  <c r="X2316" i="3" s="1"/>
  <c r="Z2316" i="3" s="1"/>
  <c r="X2319" i="3"/>
  <c r="Z2319" i="3" s="1"/>
  <c r="I2321" i="3"/>
  <c r="O2321" i="3" s="1"/>
  <c r="A2321" i="3" s="1"/>
  <c r="B2321" i="3" s="1"/>
  <c r="L2319" i="3"/>
  <c r="E2319" i="3" s="1"/>
  <c r="F2319" i="3" s="1"/>
  <c r="AH2320" i="3"/>
  <c r="AI2320" i="3" s="1"/>
  <c r="Y2319" i="3"/>
  <c r="V2321" i="3"/>
  <c r="AF2321" i="3" s="1"/>
  <c r="AI2319" i="3"/>
  <c r="AC2319" i="3"/>
  <c r="AG2322" i="3"/>
  <c r="AH2325" i="3"/>
  <c r="J2324" i="3"/>
  <c r="K2327" i="3"/>
  <c r="G2314" i="3"/>
  <c r="H2314" i="3" s="1"/>
  <c r="R2314" i="3"/>
  <c r="P2316" i="3"/>
  <c r="Q2316" i="3" s="1"/>
  <c r="Q2319" i="3"/>
  <c r="R2317" i="3"/>
  <c r="G2317" i="3" s="1"/>
  <c r="H2317" i="3" s="1"/>
  <c r="AJ2316" i="3"/>
  <c r="AK2316" i="3" s="1"/>
  <c r="AL2316" i="3" s="1"/>
  <c r="AL2317" i="3"/>
  <c r="AK2319" i="3"/>
  <c r="AB2325" i="3"/>
  <c r="AA2322" i="3"/>
  <c r="AE2323" i="3"/>
  <c r="AD2320" i="3"/>
  <c r="AE2320" i="3" s="1"/>
  <c r="AF2320" i="3" s="1"/>
  <c r="T2321" i="3" l="1"/>
  <c r="U2319" i="3"/>
  <c r="C2319" i="3" s="1"/>
  <c r="D2319" i="3" s="1"/>
  <c r="S2318" i="3"/>
  <c r="T2318" i="3" s="1"/>
  <c r="M2322" i="3"/>
  <c r="N2322" i="3" s="1"/>
  <c r="O2322" i="3" s="1"/>
  <c r="A2322" i="3" s="1"/>
  <c r="B2322" i="3" s="1"/>
  <c r="N2325" i="3"/>
  <c r="AH2322" i="3"/>
  <c r="AI2322" i="3" s="1"/>
  <c r="C2316" i="3"/>
  <c r="D2316" i="3" s="1"/>
  <c r="U2316" i="3"/>
  <c r="AG2324" i="3"/>
  <c r="AH2327" i="3"/>
  <c r="V2323" i="3"/>
  <c r="Y2321" i="3"/>
  <c r="AC2321" i="3"/>
  <c r="AI2321" i="3"/>
  <c r="I2323" i="3"/>
  <c r="L2321" i="3"/>
  <c r="E2321" i="3" s="1"/>
  <c r="F2321" i="3" s="1"/>
  <c r="W2318" i="3"/>
  <c r="X2318" i="3" s="1"/>
  <c r="Z2318" i="3" s="1"/>
  <c r="X2321" i="3"/>
  <c r="Z2321" i="3" s="1"/>
  <c r="AB2322" i="3"/>
  <c r="AC2322" i="3" s="1"/>
  <c r="K2322" i="3"/>
  <c r="AJ2318" i="3"/>
  <c r="AK2318" i="3" s="1"/>
  <c r="AL2318" i="3" s="1"/>
  <c r="AL2319" i="3"/>
  <c r="AK2321" i="3"/>
  <c r="G2316" i="3"/>
  <c r="H2316" i="3" s="1"/>
  <c r="R2316" i="3"/>
  <c r="J2326" i="3"/>
  <c r="K2329" i="3"/>
  <c r="AF2323" i="3"/>
  <c r="AD2322" i="3"/>
  <c r="AE2322" i="3" s="1"/>
  <c r="AF2322" i="3" s="1"/>
  <c r="AE2325" i="3"/>
  <c r="AA2324" i="3"/>
  <c r="AB2324" i="3" s="1"/>
  <c r="AC2324" i="3" s="1"/>
  <c r="AB2327" i="3"/>
  <c r="R2319" i="3"/>
  <c r="G2319" i="3" s="1"/>
  <c r="H2319" i="3" s="1"/>
  <c r="Q2321" i="3"/>
  <c r="P2318" i="3"/>
  <c r="Q2318" i="3" s="1"/>
  <c r="AH2324" i="3" l="1"/>
  <c r="AI2324" i="3" s="1"/>
  <c r="S2320" i="3"/>
  <c r="T2320" i="3" s="1"/>
  <c r="T2323" i="3"/>
  <c r="U2321" i="3"/>
  <c r="C2321" i="3" s="1"/>
  <c r="D2321" i="3" s="1"/>
  <c r="W2320" i="3"/>
  <c r="X2320" i="3" s="1"/>
  <c r="Z2320" i="3" s="1"/>
  <c r="X2323" i="3"/>
  <c r="Z2323" i="3" s="1"/>
  <c r="V2325" i="3"/>
  <c r="AF2325" i="3" s="1"/>
  <c r="Y2323" i="3"/>
  <c r="AI2323" i="3"/>
  <c r="AC2323" i="3"/>
  <c r="N2327" i="3"/>
  <c r="M2324" i="3"/>
  <c r="N2324" i="3" s="1"/>
  <c r="O2324" i="3" s="1"/>
  <c r="A2324" i="3" s="1"/>
  <c r="B2324" i="3" s="1"/>
  <c r="I2325" i="3"/>
  <c r="O2325" i="3" s="1"/>
  <c r="A2325" i="3" s="1"/>
  <c r="B2325" i="3" s="1"/>
  <c r="L2323" i="3"/>
  <c r="E2323" i="3" s="1"/>
  <c r="F2323" i="3" s="1"/>
  <c r="C2318" i="3"/>
  <c r="D2318" i="3" s="1"/>
  <c r="U2318" i="3"/>
  <c r="K2324" i="3"/>
  <c r="AG2326" i="3"/>
  <c r="AH2329" i="3"/>
  <c r="E2322" i="3"/>
  <c r="F2322" i="3" s="1"/>
  <c r="L2322" i="3"/>
  <c r="O2323" i="3"/>
  <c r="A2323" i="3" s="1"/>
  <c r="B2323" i="3" s="1"/>
  <c r="AB2329" i="3"/>
  <c r="AA2326" i="3"/>
  <c r="R2321" i="3"/>
  <c r="G2321" i="3" s="1"/>
  <c r="H2321" i="3" s="1"/>
  <c r="P2320" i="3"/>
  <c r="Q2320" i="3" s="1"/>
  <c r="Q2323" i="3"/>
  <c r="AE2327" i="3"/>
  <c r="AD2324" i="3"/>
  <c r="AE2324" i="3" s="1"/>
  <c r="AF2324" i="3" s="1"/>
  <c r="R2318" i="3"/>
  <c r="G2318" i="3"/>
  <c r="H2318" i="3" s="1"/>
  <c r="J2328" i="3"/>
  <c r="K2331" i="3"/>
  <c r="AL2321" i="3"/>
  <c r="AJ2320" i="3"/>
  <c r="AK2320" i="3" s="1"/>
  <c r="AL2320" i="3" s="1"/>
  <c r="AK2323" i="3"/>
  <c r="AB2326" i="3" l="1"/>
  <c r="AC2326" i="3" s="1"/>
  <c r="K2326" i="3"/>
  <c r="AH2326" i="3"/>
  <c r="AI2326" i="3" s="1"/>
  <c r="U2320" i="3"/>
  <c r="C2320" i="3"/>
  <c r="D2320" i="3" s="1"/>
  <c r="I2327" i="3"/>
  <c r="O2327" i="3" s="1"/>
  <c r="A2327" i="3" s="1"/>
  <c r="B2327" i="3" s="1"/>
  <c r="L2325" i="3"/>
  <c r="E2325" i="3" s="1"/>
  <c r="F2325" i="3" s="1"/>
  <c r="V2327" i="3"/>
  <c r="Y2325" i="3"/>
  <c r="AI2325" i="3"/>
  <c r="AC2325" i="3"/>
  <c r="T2325" i="3"/>
  <c r="S2322" i="3"/>
  <c r="T2322" i="3" s="1"/>
  <c r="U2323" i="3"/>
  <c r="C2323" i="3" s="1"/>
  <c r="D2323" i="3" s="1"/>
  <c r="E2324" i="3"/>
  <c r="F2324" i="3" s="1"/>
  <c r="L2324" i="3"/>
  <c r="N2329" i="3"/>
  <c r="M2326" i="3"/>
  <c r="N2326" i="3" s="1"/>
  <c r="O2326" i="3" s="1"/>
  <c r="A2326" i="3" s="1"/>
  <c r="B2326" i="3" s="1"/>
  <c r="AH2331" i="3"/>
  <c r="AG2328" i="3"/>
  <c r="W2322" i="3"/>
  <c r="X2322" i="3" s="1"/>
  <c r="Z2322" i="3" s="1"/>
  <c r="X2325" i="3"/>
  <c r="R2320" i="3"/>
  <c r="G2320" i="3"/>
  <c r="H2320" i="3" s="1"/>
  <c r="AK2325" i="3"/>
  <c r="AL2323" i="3"/>
  <c r="AJ2322" i="3"/>
  <c r="AK2322" i="3" s="1"/>
  <c r="AL2322" i="3" s="1"/>
  <c r="J2330" i="3"/>
  <c r="K2333" i="3"/>
  <c r="P2322" i="3"/>
  <c r="Q2322" i="3" s="1"/>
  <c r="Q2325" i="3"/>
  <c r="R2323" i="3"/>
  <c r="G2323" i="3" s="1"/>
  <c r="H2323" i="3" s="1"/>
  <c r="AA2328" i="3"/>
  <c r="AB2331" i="3"/>
  <c r="AE2329" i="3"/>
  <c r="AD2326" i="3"/>
  <c r="AE2326" i="3" s="1"/>
  <c r="AF2326" i="3" s="1"/>
  <c r="K2328" i="3" l="1"/>
  <c r="L2326" i="3"/>
  <c r="E2326" i="3"/>
  <c r="F2326" i="3" s="1"/>
  <c r="AH2328" i="3"/>
  <c r="AI2328" i="3" s="1"/>
  <c r="AB2328" i="3"/>
  <c r="AC2328" i="3" s="1"/>
  <c r="U2325" i="3"/>
  <c r="C2325" i="3" s="1"/>
  <c r="D2325" i="3" s="1"/>
  <c r="T2327" i="3"/>
  <c r="S2324" i="3"/>
  <c r="T2324" i="3" s="1"/>
  <c r="Y2327" i="3"/>
  <c r="V2329" i="3"/>
  <c r="AI2327" i="3"/>
  <c r="AC2327" i="3"/>
  <c r="X2327" i="3"/>
  <c r="Z2327" i="3" s="1"/>
  <c r="W2324" i="3"/>
  <c r="X2324" i="3" s="1"/>
  <c r="Z2324" i="3" s="1"/>
  <c r="AG2330" i="3"/>
  <c r="AH2333" i="3"/>
  <c r="C2322" i="3"/>
  <c r="D2322" i="3" s="1"/>
  <c r="U2322" i="3"/>
  <c r="I2329" i="3"/>
  <c r="O2329" i="3" s="1"/>
  <c r="A2329" i="3" s="1"/>
  <c r="B2329" i="3" s="1"/>
  <c r="L2327" i="3"/>
  <c r="E2327" i="3" s="1"/>
  <c r="F2327" i="3" s="1"/>
  <c r="AF2327" i="3"/>
  <c r="M2328" i="3"/>
  <c r="N2328" i="3" s="1"/>
  <c r="O2328" i="3" s="1"/>
  <c r="A2328" i="3" s="1"/>
  <c r="B2328" i="3" s="1"/>
  <c r="N2331" i="3"/>
  <c r="Z2325" i="3"/>
  <c r="AE2331" i="3"/>
  <c r="AF2329" i="3"/>
  <c r="AD2328" i="3"/>
  <c r="AE2328" i="3" s="1"/>
  <c r="AF2328" i="3" s="1"/>
  <c r="K2335" i="3"/>
  <c r="J2332" i="3"/>
  <c r="AK2327" i="3"/>
  <c r="AL2325" i="3"/>
  <c r="AJ2324" i="3"/>
  <c r="AK2324" i="3" s="1"/>
  <c r="AL2324" i="3" s="1"/>
  <c r="AA2330" i="3"/>
  <c r="AB2330" i="3" s="1"/>
  <c r="AC2330" i="3" s="1"/>
  <c r="AB2333" i="3"/>
  <c r="P2324" i="3"/>
  <c r="Q2324" i="3" s="1"/>
  <c r="R2325" i="3"/>
  <c r="G2325" i="3" s="1"/>
  <c r="H2325" i="3" s="1"/>
  <c r="Q2327" i="3"/>
  <c r="G2322" i="3"/>
  <c r="H2322" i="3" s="1"/>
  <c r="R2322" i="3"/>
  <c r="AH2330" i="3" l="1"/>
  <c r="AI2330" i="3" s="1"/>
  <c r="K2330" i="3"/>
  <c r="E2328" i="3"/>
  <c r="F2328" i="3" s="1"/>
  <c r="L2328" i="3"/>
  <c r="AG2332" i="3"/>
  <c r="AH2335" i="3"/>
  <c r="X2329" i="3"/>
  <c r="Z2329" i="3" s="1"/>
  <c r="W2326" i="3"/>
  <c r="X2326" i="3" s="1"/>
  <c r="Z2326" i="3" s="1"/>
  <c r="V2331" i="3"/>
  <c r="Y2329" i="3"/>
  <c r="AI2329" i="3"/>
  <c r="AC2329" i="3"/>
  <c r="U2324" i="3"/>
  <c r="C2324" i="3"/>
  <c r="D2324" i="3" s="1"/>
  <c r="S2326" i="3"/>
  <c r="T2326" i="3" s="1"/>
  <c r="T2329" i="3"/>
  <c r="U2327" i="3"/>
  <c r="C2327" i="3" s="1"/>
  <c r="D2327" i="3" s="1"/>
  <c r="M2330" i="3"/>
  <c r="N2330" i="3" s="1"/>
  <c r="O2330" i="3" s="1"/>
  <c r="A2330" i="3" s="1"/>
  <c r="B2330" i="3" s="1"/>
  <c r="N2333" i="3"/>
  <c r="I2331" i="3"/>
  <c r="K2332" i="3" s="1"/>
  <c r="L2329" i="3"/>
  <c r="E2329" i="3" s="1"/>
  <c r="F2329" i="3" s="1"/>
  <c r="G2324" i="3"/>
  <c r="H2324" i="3" s="1"/>
  <c r="R2324" i="3"/>
  <c r="AD2330" i="3"/>
  <c r="AE2330" i="3" s="1"/>
  <c r="AF2330" i="3" s="1"/>
  <c r="AE2333" i="3"/>
  <c r="AA2332" i="3"/>
  <c r="AB2335" i="3"/>
  <c r="AK2329" i="3"/>
  <c r="AL2327" i="3"/>
  <c r="AJ2326" i="3"/>
  <c r="AK2326" i="3" s="1"/>
  <c r="AL2326" i="3" s="1"/>
  <c r="P2326" i="3"/>
  <c r="Q2326" i="3" s="1"/>
  <c r="Q2329" i="3"/>
  <c r="R2327" i="3"/>
  <c r="G2327" i="3" s="1"/>
  <c r="H2327" i="3" s="1"/>
  <c r="J2334" i="3"/>
  <c r="K2337" i="3"/>
  <c r="L2330" i="3" l="1"/>
  <c r="E2330" i="3"/>
  <c r="F2330" i="3" s="1"/>
  <c r="E2332" i="3"/>
  <c r="F2332" i="3" s="1"/>
  <c r="L2332" i="3"/>
  <c r="O2331" i="3"/>
  <c r="A2331" i="3" s="1"/>
  <c r="B2331" i="3" s="1"/>
  <c r="Y2331" i="3"/>
  <c r="V2333" i="3"/>
  <c r="AI2331" i="3"/>
  <c r="AC2331" i="3"/>
  <c r="M2332" i="3"/>
  <c r="N2332" i="3" s="1"/>
  <c r="O2332" i="3" s="1"/>
  <c r="A2332" i="3" s="1"/>
  <c r="B2332" i="3" s="1"/>
  <c r="N2335" i="3"/>
  <c r="U2329" i="3"/>
  <c r="C2329" i="3" s="1"/>
  <c r="D2329" i="3" s="1"/>
  <c r="T2331" i="3"/>
  <c r="S2328" i="3"/>
  <c r="T2328" i="3" s="1"/>
  <c r="AG2334" i="3"/>
  <c r="AH2337" i="3"/>
  <c r="AB2332" i="3"/>
  <c r="AC2332" i="3" s="1"/>
  <c r="U2326" i="3"/>
  <c r="C2326" i="3"/>
  <c r="D2326" i="3" s="1"/>
  <c r="I2333" i="3"/>
  <c r="O2333" i="3" s="1"/>
  <c r="A2333" i="3" s="1"/>
  <c r="B2333" i="3" s="1"/>
  <c r="L2331" i="3"/>
  <c r="E2331" i="3" s="1"/>
  <c r="F2331" i="3" s="1"/>
  <c r="W2328" i="3"/>
  <c r="X2328" i="3" s="1"/>
  <c r="Z2328" i="3" s="1"/>
  <c r="X2331" i="3"/>
  <c r="AH2332" i="3"/>
  <c r="AI2332" i="3" s="1"/>
  <c r="AF2331" i="3"/>
  <c r="AD2332" i="3"/>
  <c r="AE2332" i="3" s="1"/>
  <c r="AF2332" i="3" s="1"/>
  <c r="AE2335" i="3"/>
  <c r="J2336" i="3"/>
  <c r="K2339" i="3"/>
  <c r="AK2331" i="3"/>
  <c r="AL2329" i="3"/>
  <c r="AJ2328" i="3"/>
  <c r="AK2328" i="3" s="1"/>
  <c r="AL2328" i="3" s="1"/>
  <c r="R2326" i="3"/>
  <c r="G2326" i="3"/>
  <c r="H2326" i="3" s="1"/>
  <c r="AB2337" i="3"/>
  <c r="AA2334" i="3"/>
  <c r="AB2334" i="3" s="1"/>
  <c r="AC2334" i="3" s="1"/>
  <c r="R2329" i="3"/>
  <c r="G2329" i="3" s="1"/>
  <c r="H2329" i="3" s="1"/>
  <c r="Q2331" i="3"/>
  <c r="P2328" i="3"/>
  <c r="Q2328" i="3" s="1"/>
  <c r="AG2336" i="3" l="1"/>
  <c r="AH2339" i="3"/>
  <c r="V2335" i="3"/>
  <c r="Y2333" i="3"/>
  <c r="AI2333" i="3"/>
  <c r="AC2333" i="3"/>
  <c r="C2328" i="3"/>
  <c r="D2328" i="3" s="1"/>
  <c r="U2328" i="3"/>
  <c r="M2334" i="3"/>
  <c r="N2334" i="3" s="1"/>
  <c r="O2334" i="3" s="1"/>
  <c r="A2334" i="3" s="1"/>
  <c r="B2334" i="3" s="1"/>
  <c r="N2337" i="3"/>
  <c r="AF2333" i="3"/>
  <c r="K2334" i="3"/>
  <c r="S2330" i="3"/>
  <c r="T2330" i="3" s="1"/>
  <c r="T2333" i="3"/>
  <c r="U2331" i="3"/>
  <c r="C2331" i="3" s="1"/>
  <c r="D2331" i="3" s="1"/>
  <c r="AH2334" i="3"/>
  <c r="AI2334" i="3" s="1"/>
  <c r="I2335" i="3"/>
  <c r="L2333" i="3"/>
  <c r="E2333" i="3" s="1"/>
  <c r="F2333" i="3" s="1"/>
  <c r="W2330" i="3"/>
  <c r="X2330" i="3" s="1"/>
  <c r="Z2330" i="3" s="1"/>
  <c r="X2333" i="3"/>
  <c r="Z2333" i="3" s="1"/>
  <c r="Z2331" i="3"/>
  <c r="R2331" i="3"/>
  <c r="G2331" i="3" s="1"/>
  <c r="H2331" i="3" s="1"/>
  <c r="P2330" i="3"/>
  <c r="Q2330" i="3" s="1"/>
  <c r="Q2333" i="3"/>
  <c r="J2338" i="3"/>
  <c r="K2341" i="3"/>
  <c r="AE2337" i="3"/>
  <c r="AF2335" i="3"/>
  <c r="AD2334" i="3"/>
  <c r="AE2334" i="3" s="1"/>
  <c r="AF2334" i="3" s="1"/>
  <c r="G2328" i="3"/>
  <c r="H2328" i="3" s="1"/>
  <c r="R2328" i="3"/>
  <c r="AA2336" i="3"/>
  <c r="AB2336" i="3" s="1"/>
  <c r="AC2336" i="3" s="1"/>
  <c r="AB2339" i="3"/>
  <c r="AK2333" i="3"/>
  <c r="AL2331" i="3"/>
  <c r="AJ2330" i="3"/>
  <c r="AK2330" i="3" s="1"/>
  <c r="AL2330" i="3" s="1"/>
  <c r="AH2336" i="3" l="1"/>
  <c r="AI2336" i="3" s="1"/>
  <c r="U2333" i="3"/>
  <c r="C2333" i="3" s="1"/>
  <c r="D2333" i="3" s="1"/>
  <c r="T2335" i="3"/>
  <c r="S2332" i="3"/>
  <c r="T2332" i="3" s="1"/>
  <c r="AG2338" i="3"/>
  <c r="AH2341" i="3"/>
  <c r="I2337" i="3"/>
  <c r="O2337" i="3" s="1"/>
  <c r="A2337" i="3" s="1"/>
  <c r="B2337" i="3" s="1"/>
  <c r="L2335" i="3"/>
  <c r="E2335" i="3" s="1"/>
  <c r="F2335" i="3" s="1"/>
  <c r="N2339" i="3"/>
  <c r="M2336" i="3"/>
  <c r="N2336" i="3" s="1"/>
  <c r="O2336" i="3" s="1"/>
  <c r="A2336" i="3" s="1"/>
  <c r="B2336" i="3" s="1"/>
  <c r="L2334" i="3"/>
  <c r="E2334" i="3"/>
  <c r="F2334" i="3" s="1"/>
  <c r="K2336" i="3"/>
  <c r="X2335" i="3"/>
  <c r="W2332" i="3"/>
  <c r="X2332" i="3" s="1"/>
  <c r="Z2332" i="3" s="1"/>
  <c r="C2330" i="3"/>
  <c r="D2330" i="3" s="1"/>
  <c r="U2330" i="3"/>
  <c r="Y2335" i="3"/>
  <c r="V2337" i="3"/>
  <c r="AI2335" i="3"/>
  <c r="AC2335" i="3"/>
  <c r="Z2335" i="3"/>
  <c r="K2338" i="3"/>
  <c r="E2338" i="3" s="1"/>
  <c r="F2338" i="3" s="1"/>
  <c r="O2335" i="3"/>
  <c r="A2335" i="3" s="1"/>
  <c r="B2335" i="3" s="1"/>
  <c r="R2330" i="3"/>
  <c r="G2330" i="3"/>
  <c r="H2330" i="3" s="1"/>
  <c r="AA2338" i="3"/>
  <c r="AB2338" i="3" s="1"/>
  <c r="AC2338" i="3" s="1"/>
  <c r="AB2341" i="3"/>
  <c r="K2343" i="3"/>
  <c r="J2340" i="3"/>
  <c r="AD2336" i="3"/>
  <c r="AE2336" i="3" s="1"/>
  <c r="AF2336" i="3" s="1"/>
  <c r="AF2337" i="3"/>
  <c r="AE2339" i="3"/>
  <c r="R2333" i="3"/>
  <c r="G2333" i="3" s="1"/>
  <c r="H2333" i="3" s="1"/>
  <c r="Q2335" i="3"/>
  <c r="P2332" i="3"/>
  <c r="Q2332" i="3" s="1"/>
  <c r="AJ2332" i="3"/>
  <c r="AK2332" i="3" s="1"/>
  <c r="AL2332" i="3" s="1"/>
  <c r="AL2333" i="3"/>
  <c r="AK2335" i="3"/>
  <c r="L2338" i="3" l="1"/>
  <c r="L2336" i="3"/>
  <c r="E2336" i="3"/>
  <c r="F2336" i="3" s="1"/>
  <c r="T2337" i="3"/>
  <c r="U2335" i="3"/>
  <c r="C2335" i="3" s="1"/>
  <c r="D2335" i="3" s="1"/>
  <c r="S2334" i="3"/>
  <c r="T2334" i="3" s="1"/>
  <c r="M2338" i="3"/>
  <c r="N2338" i="3" s="1"/>
  <c r="O2338" i="3" s="1"/>
  <c r="A2338" i="3" s="1"/>
  <c r="B2338" i="3" s="1"/>
  <c r="N2341" i="3"/>
  <c r="W2334" i="3"/>
  <c r="X2334" i="3" s="1"/>
  <c r="Z2334" i="3" s="1"/>
  <c r="X2337" i="3"/>
  <c r="I2339" i="3"/>
  <c r="K2340" i="3" s="1"/>
  <c r="L2337" i="3"/>
  <c r="E2337" i="3" s="1"/>
  <c r="F2337" i="3" s="1"/>
  <c r="C2332" i="3"/>
  <c r="D2332" i="3" s="1"/>
  <c r="U2332" i="3"/>
  <c r="AH2343" i="3"/>
  <c r="AG2340" i="3"/>
  <c r="V2339" i="3"/>
  <c r="AF2339" i="3" s="1"/>
  <c r="Y2337" i="3"/>
  <c r="AI2337" i="3"/>
  <c r="AC2337" i="3"/>
  <c r="Z2337" i="3"/>
  <c r="AH2338" i="3"/>
  <c r="AI2338" i="3" s="1"/>
  <c r="AJ2334" i="3"/>
  <c r="AK2334" i="3" s="1"/>
  <c r="AL2334" i="3" s="1"/>
  <c r="AK2337" i="3"/>
  <c r="AL2335" i="3"/>
  <c r="Q2337" i="3"/>
  <c r="P2334" i="3"/>
  <c r="Q2334" i="3" s="1"/>
  <c r="R2335" i="3"/>
  <c r="G2335" i="3" s="1"/>
  <c r="H2335" i="3" s="1"/>
  <c r="G2332" i="3"/>
  <c r="H2332" i="3" s="1"/>
  <c r="R2332" i="3"/>
  <c r="AD2338" i="3"/>
  <c r="AE2338" i="3" s="1"/>
  <c r="AF2338" i="3" s="1"/>
  <c r="AE2341" i="3"/>
  <c r="K2345" i="3"/>
  <c r="J2342" i="3"/>
  <c r="AA2340" i="3"/>
  <c r="AB2343" i="3"/>
  <c r="AB2340" i="3" l="1"/>
  <c r="AC2340" i="3" s="1"/>
  <c r="E2340" i="3"/>
  <c r="F2340" i="3" s="1"/>
  <c r="L2340" i="3"/>
  <c r="AH2340" i="3"/>
  <c r="AI2340" i="3" s="1"/>
  <c r="N2343" i="3"/>
  <c r="M2340" i="3"/>
  <c r="N2340" i="3" s="1"/>
  <c r="O2340" i="3" s="1"/>
  <c r="A2340" i="3" s="1"/>
  <c r="B2340" i="3" s="1"/>
  <c r="V2341" i="3"/>
  <c r="Y2339" i="3"/>
  <c r="AC2339" i="3"/>
  <c r="AI2339" i="3"/>
  <c r="X2339" i="3"/>
  <c r="Z2339" i="3" s="1"/>
  <c r="W2336" i="3"/>
  <c r="X2336" i="3" s="1"/>
  <c r="Z2336" i="3" s="1"/>
  <c r="U2337" i="3"/>
  <c r="C2337" i="3" s="1"/>
  <c r="D2337" i="3" s="1"/>
  <c r="S2336" i="3"/>
  <c r="T2336" i="3" s="1"/>
  <c r="T2339" i="3"/>
  <c r="C2334" i="3"/>
  <c r="D2334" i="3" s="1"/>
  <c r="U2334" i="3"/>
  <c r="AH2345" i="3"/>
  <c r="AG2342" i="3"/>
  <c r="I2341" i="3"/>
  <c r="K2342" i="3" s="1"/>
  <c r="L2339" i="3"/>
  <c r="E2339" i="3" s="1"/>
  <c r="F2339" i="3" s="1"/>
  <c r="O2339" i="3"/>
  <c r="A2339" i="3" s="1"/>
  <c r="B2339" i="3" s="1"/>
  <c r="G2334" i="3"/>
  <c r="H2334" i="3" s="1"/>
  <c r="R2334" i="3"/>
  <c r="AL2337" i="3"/>
  <c r="AJ2336" i="3"/>
  <c r="AK2336" i="3" s="1"/>
  <c r="AL2336" i="3" s="1"/>
  <c r="AK2339" i="3"/>
  <c r="AB2345" i="3"/>
  <c r="AA2342" i="3"/>
  <c r="J2344" i="3"/>
  <c r="K2347" i="3"/>
  <c r="AE2343" i="3"/>
  <c r="AD2340" i="3"/>
  <c r="AE2340" i="3" s="1"/>
  <c r="AF2340" i="3" s="1"/>
  <c r="P2336" i="3"/>
  <c r="Q2336" i="3" s="1"/>
  <c r="Q2339" i="3"/>
  <c r="R2337" i="3"/>
  <c r="G2337" i="3" s="1"/>
  <c r="H2337" i="3" s="1"/>
  <c r="E2342" i="3" l="1"/>
  <c r="F2342" i="3" s="1"/>
  <c r="L2342" i="3"/>
  <c r="AH2347" i="3"/>
  <c r="AG2344" i="3"/>
  <c r="C2336" i="3"/>
  <c r="D2336" i="3" s="1"/>
  <c r="U2336" i="3"/>
  <c r="Y2341" i="3"/>
  <c r="V2343" i="3"/>
  <c r="AC2341" i="3"/>
  <c r="AI2341" i="3"/>
  <c r="U2339" i="3"/>
  <c r="C2339" i="3" s="1"/>
  <c r="D2339" i="3" s="1"/>
  <c r="S2338" i="3"/>
  <c r="T2338" i="3" s="1"/>
  <c r="T2341" i="3"/>
  <c r="W2338" i="3"/>
  <c r="X2338" i="3" s="1"/>
  <c r="Z2338" i="3" s="1"/>
  <c r="X2341" i="3"/>
  <c r="N2345" i="3"/>
  <c r="M2342" i="3"/>
  <c r="N2342" i="3" s="1"/>
  <c r="O2342" i="3" s="1"/>
  <c r="A2342" i="3" s="1"/>
  <c r="B2342" i="3" s="1"/>
  <c r="AB2342" i="3"/>
  <c r="AC2342" i="3" s="1"/>
  <c r="AH2342" i="3"/>
  <c r="AI2342" i="3" s="1"/>
  <c r="I2343" i="3"/>
  <c r="O2343" i="3" s="1"/>
  <c r="A2343" i="3" s="1"/>
  <c r="B2343" i="3" s="1"/>
  <c r="L2341" i="3"/>
  <c r="E2341" i="3" s="1"/>
  <c r="F2341" i="3" s="1"/>
  <c r="AF2341" i="3"/>
  <c r="O2341" i="3"/>
  <c r="A2341" i="3" s="1"/>
  <c r="B2341" i="3" s="1"/>
  <c r="AK2341" i="3"/>
  <c r="AL2339" i="3"/>
  <c r="AJ2338" i="3"/>
  <c r="AK2338" i="3" s="1"/>
  <c r="AL2338" i="3" s="1"/>
  <c r="G2336" i="3"/>
  <c r="H2336" i="3" s="1"/>
  <c r="R2336" i="3"/>
  <c r="K2349" i="3"/>
  <c r="J2346" i="3"/>
  <c r="AA2344" i="3"/>
  <c r="AB2347" i="3"/>
  <c r="P2338" i="3"/>
  <c r="Q2338" i="3" s="1"/>
  <c r="R2339" i="3"/>
  <c r="G2339" i="3" s="1"/>
  <c r="H2339" i="3" s="1"/>
  <c r="Q2341" i="3"/>
  <c r="AD2342" i="3"/>
  <c r="AE2342" i="3" s="1"/>
  <c r="AF2342" i="3" s="1"/>
  <c r="AE2345" i="3"/>
  <c r="K2344" i="3" l="1"/>
  <c r="L2344" i="3" s="1"/>
  <c r="X2343" i="3"/>
  <c r="W2340" i="3"/>
  <c r="X2340" i="3" s="1"/>
  <c r="Z2340" i="3" s="1"/>
  <c r="Y2343" i="3"/>
  <c r="V2345" i="3"/>
  <c r="Z2343" i="3"/>
  <c r="AC2343" i="3"/>
  <c r="AI2343" i="3"/>
  <c r="C2338" i="3"/>
  <c r="D2338" i="3" s="1"/>
  <c r="U2338" i="3"/>
  <c r="Z2341" i="3"/>
  <c r="I2345" i="3"/>
  <c r="O2345" i="3" s="1"/>
  <c r="A2345" i="3" s="1"/>
  <c r="B2345" i="3" s="1"/>
  <c r="L2343" i="3"/>
  <c r="E2343" i="3" s="1"/>
  <c r="F2343" i="3" s="1"/>
  <c r="M2344" i="3"/>
  <c r="N2344" i="3" s="1"/>
  <c r="O2344" i="3" s="1"/>
  <c r="A2344" i="3" s="1"/>
  <c r="B2344" i="3" s="1"/>
  <c r="N2347" i="3"/>
  <c r="T2343" i="3"/>
  <c r="S2340" i="3"/>
  <c r="T2340" i="3" s="1"/>
  <c r="U2341" i="3"/>
  <c r="C2341" i="3" s="1"/>
  <c r="D2341" i="3" s="1"/>
  <c r="AG2346" i="3"/>
  <c r="AH2346" i="3" s="1"/>
  <c r="AI2346" i="3" s="1"/>
  <c r="AH2349" i="3"/>
  <c r="AF2343" i="3"/>
  <c r="AB2344" i="3"/>
  <c r="AC2344" i="3" s="1"/>
  <c r="AH2344" i="3"/>
  <c r="AI2344" i="3" s="1"/>
  <c r="AK2343" i="3"/>
  <c r="AL2341" i="3"/>
  <c r="AJ2340" i="3"/>
  <c r="AK2340" i="3" s="1"/>
  <c r="AL2340" i="3" s="1"/>
  <c r="AF2345" i="3"/>
  <c r="AD2344" i="3"/>
  <c r="AE2344" i="3" s="1"/>
  <c r="AF2344" i="3" s="1"/>
  <c r="AE2347" i="3"/>
  <c r="Q2343" i="3"/>
  <c r="P2340" i="3"/>
  <c r="Q2340" i="3" s="1"/>
  <c r="R2341" i="3"/>
  <c r="G2341" i="3" s="1"/>
  <c r="H2341" i="3" s="1"/>
  <c r="AB2349" i="3"/>
  <c r="AA2346" i="3"/>
  <c r="AB2346" i="3" s="1"/>
  <c r="AC2346" i="3" s="1"/>
  <c r="J2348" i="3"/>
  <c r="K2351" i="3"/>
  <c r="G2338" i="3"/>
  <c r="H2338" i="3" s="1"/>
  <c r="R2338" i="3"/>
  <c r="E2344" i="3" l="1"/>
  <c r="F2344" i="3" s="1"/>
  <c r="K2346" i="3"/>
  <c r="AH2351" i="3"/>
  <c r="AG2348" i="3"/>
  <c r="S2342" i="3"/>
  <c r="T2342" i="3" s="1"/>
  <c r="U2343" i="3"/>
  <c r="C2343" i="3" s="1"/>
  <c r="D2343" i="3" s="1"/>
  <c r="T2345" i="3"/>
  <c r="W2342" i="3"/>
  <c r="X2342" i="3" s="1"/>
  <c r="Z2342" i="3" s="1"/>
  <c r="X2345" i="3"/>
  <c r="Z2345" i="3" s="1"/>
  <c r="C2340" i="3"/>
  <c r="D2340" i="3" s="1"/>
  <c r="U2340" i="3"/>
  <c r="M2346" i="3"/>
  <c r="N2346" i="3" s="1"/>
  <c r="O2346" i="3" s="1"/>
  <c r="A2346" i="3" s="1"/>
  <c r="B2346" i="3" s="1"/>
  <c r="N2349" i="3"/>
  <c r="I2347" i="3"/>
  <c r="O2347" i="3" s="1"/>
  <c r="A2347" i="3" s="1"/>
  <c r="B2347" i="3" s="1"/>
  <c r="L2345" i="3"/>
  <c r="E2345" i="3" s="1"/>
  <c r="F2345" i="3" s="1"/>
  <c r="V2347" i="3"/>
  <c r="AF2347" i="3" s="1"/>
  <c r="Y2345" i="3"/>
  <c r="AI2345" i="3"/>
  <c r="AC2345" i="3"/>
  <c r="K2348" i="3"/>
  <c r="L2348" i="3" s="1"/>
  <c r="AL2343" i="3"/>
  <c r="AJ2342" i="3"/>
  <c r="AK2342" i="3" s="1"/>
  <c r="AL2342" i="3" s="1"/>
  <c r="AK2345" i="3"/>
  <c r="AE2349" i="3"/>
  <c r="AD2346" i="3"/>
  <c r="AE2346" i="3" s="1"/>
  <c r="AF2346" i="3" s="1"/>
  <c r="R2343" i="3"/>
  <c r="G2343" i="3" s="1"/>
  <c r="H2343" i="3" s="1"/>
  <c r="P2342" i="3"/>
  <c r="Q2342" i="3" s="1"/>
  <c r="Q2345" i="3"/>
  <c r="AA2348" i="3"/>
  <c r="AB2351" i="3"/>
  <c r="J2350" i="3"/>
  <c r="K2353" i="3"/>
  <c r="R2340" i="3"/>
  <c r="G2340" i="3"/>
  <c r="H2340" i="3" s="1"/>
  <c r="AB2348" i="3" l="1"/>
  <c r="AC2348" i="3" s="1"/>
  <c r="E2346" i="3"/>
  <c r="F2346" i="3" s="1"/>
  <c r="L2346" i="3"/>
  <c r="M2348" i="3"/>
  <c r="N2348" i="3" s="1"/>
  <c r="O2348" i="3" s="1"/>
  <c r="A2348" i="3" s="1"/>
  <c r="B2348" i="3" s="1"/>
  <c r="N2351" i="3"/>
  <c r="I2349" i="3"/>
  <c r="O2349" i="3" s="1"/>
  <c r="A2349" i="3" s="1"/>
  <c r="B2349" i="3" s="1"/>
  <c r="L2347" i="3"/>
  <c r="E2347" i="3" s="1"/>
  <c r="F2347" i="3" s="1"/>
  <c r="U2345" i="3"/>
  <c r="C2345" i="3" s="1"/>
  <c r="D2345" i="3" s="1"/>
  <c r="S2344" i="3"/>
  <c r="T2344" i="3" s="1"/>
  <c r="T2347" i="3"/>
  <c r="AH2353" i="3"/>
  <c r="AG2350" i="3"/>
  <c r="E2348" i="3"/>
  <c r="F2348" i="3" s="1"/>
  <c r="AH2348" i="3"/>
  <c r="AI2348" i="3" s="1"/>
  <c r="V2349" i="3"/>
  <c r="AF2349" i="3" s="1"/>
  <c r="Y2347" i="3"/>
  <c r="AC2347" i="3"/>
  <c r="AI2347" i="3"/>
  <c r="W2344" i="3"/>
  <c r="X2344" i="3" s="1"/>
  <c r="Z2344" i="3" s="1"/>
  <c r="X2347" i="3"/>
  <c r="C2342" i="3"/>
  <c r="D2342" i="3" s="1"/>
  <c r="U2342" i="3"/>
  <c r="J2352" i="3"/>
  <c r="K2355" i="3"/>
  <c r="AA2350" i="3"/>
  <c r="AB2353" i="3"/>
  <c r="P2344" i="3"/>
  <c r="Q2344" i="3" s="1"/>
  <c r="Q2347" i="3"/>
  <c r="R2345" i="3"/>
  <c r="G2345" i="3" s="1"/>
  <c r="H2345" i="3" s="1"/>
  <c r="AL2345" i="3"/>
  <c r="AJ2344" i="3"/>
  <c r="AK2344" i="3" s="1"/>
  <c r="AL2344" i="3" s="1"/>
  <c r="AK2347" i="3"/>
  <c r="AD2348" i="3"/>
  <c r="AE2348" i="3" s="1"/>
  <c r="AF2348" i="3" s="1"/>
  <c r="AE2351" i="3"/>
  <c r="G2342" i="3"/>
  <c r="H2342" i="3" s="1"/>
  <c r="R2342" i="3"/>
  <c r="K2350" i="3" l="1"/>
  <c r="AB2350" i="3"/>
  <c r="AC2350" i="3" s="1"/>
  <c r="AH2355" i="3"/>
  <c r="AG2352" i="3"/>
  <c r="M2350" i="3"/>
  <c r="N2350" i="3" s="1"/>
  <c r="O2350" i="3" s="1"/>
  <c r="A2350" i="3" s="1"/>
  <c r="B2350" i="3" s="1"/>
  <c r="N2353" i="3"/>
  <c r="AH2350" i="3"/>
  <c r="AI2350" i="3" s="1"/>
  <c r="Y2349" i="3"/>
  <c r="V2351" i="3"/>
  <c r="AF2351" i="3" s="1"/>
  <c r="AC2349" i="3"/>
  <c r="AI2349" i="3"/>
  <c r="C2344" i="3"/>
  <c r="D2344" i="3" s="1"/>
  <c r="U2344" i="3"/>
  <c r="X2349" i="3"/>
  <c r="W2346" i="3"/>
  <c r="X2346" i="3" s="1"/>
  <c r="Z2346" i="3" s="1"/>
  <c r="S2346" i="3"/>
  <c r="T2346" i="3" s="1"/>
  <c r="U2347" i="3"/>
  <c r="C2347" i="3" s="1"/>
  <c r="D2347" i="3" s="1"/>
  <c r="T2349" i="3"/>
  <c r="I2351" i="3"/>
  <c r="K2352" i="3" s="1"/>
  <c r="L2349" i="3"/>
  <c r="E2349" i="3" s="1"/>
  <c r="F2349" i="3" s="1"/>
  <c r="Z2347" i="3"/>
  <c r="J2354" i="3"/>
  <c r="K2357" i="3"/>
  <c r="AJ2346" i="3"/>
  <c r="AK2346" i="3" s="1"/>
  <c r="AL2346" i="3" s="1"/>
  <c r="AL2347" i="3"/>
  <c r="AK2349" i="3"/>
  <c r="R2347" i="3"/>
  <c r="G2347" i="3" s="1"/>
  <c r="H2347" i="3" s="1"/>
  <c r="P2346" i="3"/>
  <c r="Q2346" i="3" s="1"/>
  <c r="Q2349" i="3"/>
  <c r="AA2352" i="3"/>
  <c r="AB2355" i="3"/>
  <c r="AD2350" i="3"/>
  <c r="AE2350" i="3" s="1"/>
  <c r="AF2350" i="3" s="1"/>
  <c r="AE2353" i="3"/>
  <c r="G2344" i="3"/>
  <c r="H2344" i="3" s="1"/>
  <c r="R2344" i="3"/>
  <c r="L2352" i="3" l="1"/>
  <c r="E2352" i="3"/>
  <c r="F2352" i="3" s="1"/>
  <c r="E2350" i="3"/>
  <c r="F2350" i="3" s="1"/>
  <c r="L2350" i="3"/>
  <c r="C2346" i="3"/>
  <c r="D2346" i="3" s="1"/>
  <c r="U2346" i="3"/>
  <c r="N2355" i="3"/>
  <c r="M2352" i="3"/>
  <c r="N2352" i="3" s="1"/>
  <c r="O2352" i="3" s="1"/>
  <c r="A2352" i="3" s="1"/>
  <c r="B2352" i="3" s="1"/>
  <c r="AH2352" i="3"/>
  <c r="AI2352" i="3" s="1"/>
  <c r="T2351" i="3"/>
  <c r="S2348" i="3"/>
  <c r="T2348" i="3" s="1"/>
  <c r="U2349" i="3"/>
  <c r="C2349" i="3" s="1"/>
  <c r="D2349" i="3" s="1"/>
  <c r="W2348" i="3"/>
  <c r="X2348" i="3" s="1"/>
  <c r="Z2348" i="3" s="1"/>
  <c r="X2351" i="3"/>
  <c r="Z2351" i="3" s="1"/>
  <c r="Y2351" i="3"/>
  <c r="V2353" i="3"/>
  <c r="AF2353" i="3" s="1"/>
  <c r="AI2351" i="3"/>
  <c r="AC2351" i="3"/>
  <c r="AH2357" i="3"/>
  <c r="AG2354" i="3"/>
  <c r="I2353" i="3"/>
  <c r="L2351" i="3"/>
  <c r="E2351" i="3" s="1"/>
  <c r="F2351" i="3" s="1"/>
  <c r="AB2352" i="3"/>
  <c r="AC2352" i="3" s="1"/>
  <c r="Z2349" i="3"/>
  <c r="O2351" i="3"/>
  <c r="A2351" i="3" s="1"/>
  <c r="B2351" i="3" s="1"/>
  <c r="AL2349" i="3"/>
  <c r="AJ2348" i="3"/>
  <c r="AK2348" i="3" s="1"/>
  <c r="AL2348" i="3" s="1"/>
  <c r="AK2351" i="3"/>
  <c r="J2356" i="3"/>
  <c r="K2359" i="3"/>
  <c r="AB2357" i="3"/>
  <c r="AA2354" i="3"/>
  <c r="AB2354" i="3" s="1"/>
  <c r="AC2354" i="3" s="1"/>
  <c r="G2346" i="3"/>
  <c r="H2346" i="3" s="1"/>
  <c r="R2346" i="3"/>
  <c r="AE2355" i="3"/>
  <c r="AD2352" i="3"/>
  <c r="AE2352" i="3" s="1"/>
  <c r="AF2352" i="3" s="1"/>
  <c r="R2349" i="3"/>
  <c r="G2349" i="3" s="1"/>
  <c r="H2349" i="3" s="1"/>
  <c r="P2348" i="3"/>
  <c r="Q2348" i="3" s="1"/>
  <c r="Q2351" i="3"/>
  <c r="AG2356" i="3" l="1"/>
  <c r="AH2359" i="3"/>
  <c r="Y2353" i="3"/>
  <c r="V2355" i="3"/>
  <c r="AF2355" i="3" s="1"/>
  <c r="AI2353" i="3"/>
  <c r="AC2353" i="3"/>
  <c r="I2355" i="3"/>
  <c r="L2353" i="3"/>
  <c r="E2353" i="3" s="1"/>
  <c r="F2353" i="3" s="1"/>
  <c r="W2350" i="3"/>
  <c r="X2350" i="3" s="1"/>
  <c r="Z2350" i="3" s="1"/>
  <c r="X2353" i="3"/>
  <c r="Z2353" i="3" s="1"/>
  <c r="T2353" i="3"/>
  <c r="S2350" i="3"/>
  <c r="T2350" i="3" s="1"/>
  <c r="U2351" i="3"/>
  <c r="C2351" i="3" s="1"/>
  <c r="D2351" i="3" s="1"/>
  <c r="M2354" i="3"/>
  <c r="N2354" i="3" s="1"/>
  <c r="O2354" i="3" s="1"/>
  <c r="A2354" i="3" s="1"/>
  <c r="B2354" i="3" s="1"/>
  <c r="N2357" i="3"/>
  <c r="AH2354" i="3"/>
  <c r="AI2354" i="3" s="1"/>
  <c r="U2348" i="3"/>
  <c r="C2348" i="3"/>
  <c r="D2348" i="3" s="1"/>
  <c r="K2354" i="3"/>
  <c r="O2353" i="3"/>
  <c r="A2353" i="3" s="1"/>
  <c r="B2353" i="3" s="1"/>
  <c r="AL2351" i="3"/>
  <c r="AK2353" i="3"/>
  <c r="AJ2350" i="3"/>
  <c r="AK2350" i="3" s="1"/>
  <c r="AL2350" i="3" s="1"/>
  <c r="R2351" i="3"/>
  <c r="G2351" i="3" s="1"/>
  <c r="H2351" i="3" s="1"/>
  <c r="P2350" i="3"/>
  <c r="Q2350" i="3" s="1"/>
  <c r="Q2353" i="3"/>
  <c r="AD2354" i="3"/>
  <c r="AE2354" i="3" s="1"/>
  <c r="AF2354" i="3" s="1"/>
  <c r="AE2357" i="3"/>
  <c r="R2348" i="3"/>
  <c r="G2348" i="3"/>
  <c r="H2348" i="3" s="1"/>
  <c r="K2361" i="3"/>
  <c r="J2358" i="3"/>
  <c r="AA2356" i="3"/>
  <c r="AB2359" i="3"/>
  <c r="S2352" i="3" l="1"/>
  <c r="T2352" i="3" s="1"/>
  <c r="T2355" i="3"/>
  <c r="U2353" i="3"/>
  <c r="C2353" i="3" s="1"/>
  <c r="D2353" i="3" s="1"/>
  <c r="M2356" i="3"/>
  <c r="N2356" i="3" s="1"/>
  <c r="O2356" i="3" s="1"/>
  <c r="A2356" i="3" s="1"/>
  <c r="B2356" i="3" s="1"/>
  <c r="N2359" i="3"/>
  <c r="U2350" i="3"/>
  <c r="C2350" i="3"/>
  <c r="D2350" i="3" s="1"/>
  <c r="AB2356" i="3"/>
  <c r="AC2356" i="3" s="1"/>
  <c r="AH2356" i="3"/>
  <c r="AI2356" i="3" s="1"/>
  <c r="I2357" i="3"/>
  <c r="K2358" i="3" s="1"/>
  <c r="L2355" i="3"/>
  <c r="E2355" i="3" s="1"/>
  <c r="F2355" i="3" s="1"/>
  <c r="L2354" i="3"/>
  <c r="E2354" i="3"/>
  <c r="F2354" i="3" s="1"/>
  <c r="AH2361" i="3"/>
  <c r="AG2358" i="3"/>
  <c r="K2356" i="3"/>
  <c r="V2357" i="3"/>
  <c r="Y2355" i="3"/>
  <c r="AI2355" i="3"/>
  <c r="AC2355" i="3"/>
  <c r="W2352" i="3"/>
  <c r="X2352" i="3" s="1"/>
  <c r="Z2352" i="3" s="1"/>
  <c r="X2355" i="3"/>
  <c r="Z2355" i="3" s="1"/>
  <c r="O2355" i="3"/>
  <c r="A2355" i="3" s="1"/>
  <c r="B2355" i="3" s="1"/>
  <c r="K2363" i="3"/>
  <c r="J2360" i="3"/>
  <c r="R2350" i="3"/>
  <c r="G2350" i="3"/>
  <c r="H2350" i="3" s="1"/>
  <c r="Q2355" i="3"/>
  <c r="P2352" i="3"/>
  <c r="Q2352" i="3" s="1"/>
  <c r="R2353" i="3"/>
  <c r="G2353" i="3" s="1"/>
  <c r="H2353" i="3" s="1"/>
  <c r="AL2353" i="3"/>
  <c r="AK2355" i="3"/>
  <c r="AJ2352" i="3"/>
  <c r="AK2352" i="3" s="1"/>
  <c r="AL2352" i="3" s="1"/>
  <c r="AB2361" i="3"/>
  <c r="AA2358" i="3"/>
  <c r="AB2358" i="3" s="1"/>
  <c r="AC2358" i="3" s="1"/>
  <c r="AD2356" i="3"/>
  <c r="AE2356" i="3" s="1"/>
  <c r="AF2356" i="3" s="1"/>
  <c r="AE2359" i="3"/>
  <c r="AF2357" i="3"/>
  <c r="O2357" i="3" l="1"/>
  <c r="A2357" i="3" s="1"/>
  <c r="B2357" i="3" s="1"/>
  <c r="E2358" i="3"/>
  <c r="F2358" i="3" s="1"/>
  <c r="L2358" i="3"/>
  <c r="X2357" i="3"/>
  <c r="Z2357" i="3" s="1"/>
  <c r="W2354" i="3"/>
  <c r="X2354" i="3" s="1"/>
  <c r="Z2354" i="3" s="1"/>
  <c r="M2358" i="3"/>
  <c r="N2358" i="3" s="1"/>
  <c r="O2358" i="3" s="1"/>
  <c r="A2358" i="3" s="1"/>
  <c r="B2358" i="3" s="1"/>
  <c r="N2361" i="3"/>
  <c r="T2357" i="3"/>
  <c r="S2354" i="3"/>
  <c r="T2354" i="3" s="1"/>
  <c r="U2355" i="3"/>
  <c r="C2355" i="3" s="1"/>
  <c r="D2355" i="3" s="1"/>
  <c r="L2356" i="3"/>
  <c r="E2356" i="3"/>
  <c r="F2356" i="3" s="1"/>
  <c r="AH2363" i="3"/>
  <c r="AG2360" i="3"/>
  <c r="I2359" i="3"/>
  <c r="L2357" i="3"/>
  <c r="E2357" i="3" s="1"/>
  <c r="F2357" i="3" s="1"/>
  <c r="C2352" i="3"/>
  <c r="D2352" i="3" s="1"/>
  <c r="U2352" i="3"/>
  <c r="Y2357" i="3"/>
  <c r="V2359" i="3"/>
  <c r="AF2359" i="3" s="1"/>
  <c r="AC2357" i="3"/>
  <c r="AI2357" i="3"/>
  <c r="AH2358" i="3"/>
  <c r="AI2358" i="3" s="1"/>
  <c r="R2352" i="3"/>
  <c r="G2352" i="3"/>
  <c r="H2352" i="3" s="1"/>
  <c r="J2362" i="3"/>
  <c r="K2365" i="3"/>
  <c r="AA2360" i="3"/>
  <c r="AB2363" i="3"/>
  <c r="AD2358" i="3"/>
  <c r="AE2358" i="3" s="1"/>
  <c r="AF2358" i="3" s="1"/>
  <c r="AE2361" i="3"/>
  <c r="AK2357" i="3"/>
  <c r="AL2355" i="3"/>
  <c r="AJ2354" i="3"/>
  <c r="AK2354" i="3" s="1"/>
  <c r="AL2354" i="3" s="1"/>
  <c r="R2355" i="3"/>
  <c r="G2355" i="3" s="1"/>
  <c r="H2355" i="3" s="1"/>
  <c r="P2354" i="3"/>
  <c r="Q2354" i="3" s="1"/>
  <c r="Q2357" i="3"/>
  <c r="AB2360" i="3" l="1"/>
  <c r="AC2360" i="3" s="1"/>
  <c r="I2361" i="3"/>
  <c r="K2362" i="3" s="1"/>
  <c r="L2359" i="3"/>
  <c r="E2359" i="3" s="1"/>
  <c r="F2359" i="3" s="1"/>
  <c r="Y2359" i="3"/>
  <c r="V2361" i="3"/>
  <c r="AC2359" i="3"/>
  <c r="AI2359" i="3"/>
  <c r="N2363" i="3"/>
  <c r="O2361" i="3"/>
  <c r="A2361" i="3" s="1"/>
  <c r="B2361" i="3" s="1"/>
  <c r="M2360" i="3"/>
  <c r="N2360" i="3" s="1"/>
  <c r="O2360" i="3" s="1"/>
  <c r="A2360" i="3" s="1"/>
  <c r="B2360" i="3" s="1"/>
  <c r="AH2365" i="3"/>
  <c r="AG2362" i="3"/>
  <c r="W2356" i="3"/>
  <c r="X2356" i="3" s="1"/>
  <c r="Z2356" i="3" s="1"/>
  <c r="X2359" i="3"/>
  <c r="Z2359" i="3" s="1"/>
  <c r="K2360" i="3"/>
  <c r="O2359" i="3"/>
  <c r="A2359" i="3" s="1"/>
  <c r="B2359" i="3" s="1"/>
  <c r="C2354" i="3"/>
  <c r="D2354" i="3" s="1"/>
  <c r="U2354" i="3"/>
  <c r="U2357" i="3"/>
  <c r="C2357" i="3" s="1"/>
  <c r="D2357" i="3" s="1"/>
  <c r="S2356" i="3"/>
  <c r="T2356" i="3" s="1"/>
  <c r="T2359" i="3"/>
  <c r="AH2360" i="3"/>
  <c r="AI2360" i="3" s="1"/>
  <c r="R2354" i="3"/>
  <c r="G2354" i="3"/>
  <c r="H2354" i="3" s="1"/>
  <c r="AK2359" i="3"/>
  <c r="AJ2356" i="3"/>
  <c r="AK2356" i="3" s="1"/>
  <c r="AL2356" i="3" s="1"/>
  <c r="AL2357" i="3"/>
  <c r="AB2365" i="3"/>
  <c r="AA2362" i="3"/>
  <c r="AB2362" i="3" s="1"/>
  <c r="AC2362" i="3" s="1"/>
  <c r="AD2360" i="3"/>
  <c r="AE2360" i="3" s="1"/>
  <c r="AF2360" i="3" s="1"/>
  <c r="AE2363" i="3"/>
  <c r="AF2361" i="3"/>
  <c r="R2357" i="3"/>
  <c r="G2357" i="3" s="1"/>
  <c r="H2357" i="3" s="1"/>
  <c r="P2356" i="3"/>
  <c r="Q2356" i="3" s="1"/>
  <c r="Q2359" i="3"/>
  <c r="J2364" i="3"/>
  <c r="K2367" i="3"/>
  <c r="AH2362" i="3" l="1"/>
  <c r="AI2362" i="3" s="1"/>
  <c r="L2362" i="3"/>
  <c r="E2362" i="3"/>
  <c r="F2362" i="3" s="1"/>
  <c r="U2356" i="3"/>
  <c r="C2356" i="3"/>
  <c r="D2356" i="3" s="1"/>
  <c r="T2361" i="3"/>
  <c r="S2358" i="3"/>
  <c r="T2358" i="3" s="1"/>
  <c r="U2359" i="3"/>
  <c r="C2359" i="3" s="1"/>
  <c r="D2359" i="3" s="1"/>
  <c r="W2358" i="3"/>
  <c r="X2358" i="3" s="1"/>
  <c r="Z2358" i="3" s="1"/>
  <c r="X2361" i="3"/>
  <c r="AG2364" i="3"/>
  <c r="AH2367" i="3"/>
  <c r="I2363" i="3"/>
  <c r="K2364" i="3" s="1"/>
  <c r="L2364" i="3" s="1"/>
  <c r="L2361" i="3"/>
  <c r="E2361" i="3" s="1"/>
  <c r="F2361" i="3" s="1"/>
  <c r="L2360" i="3"/>
  <c r="E2360" i="3"/>
  <c r="F2360" i="3" s="1"/>
  <c r="O2363" i="3"/>
  <c r="A2363" i="3" s="1"/>
  <c r="B2363" i="3" s="1"/>
  <c r="N2365" i="3"/>
  <c r="M2362" i="3"/>
  <c r="N2362" i="3" s="1"/>
  <c r="O2362" i="3" s="1"/>
  <c r="A2362" i="3" s="1"/>
  <c r="B2362" i="3" s="1"/>
  <c r="Y2361" i="3"/>
  <c r="V2363" i="3"/>
  <c r="AF2363" i="3" s="1"/>
  <c r="AC2361" i="3"/>
  <c r="AI2361" i="3"/>
  <c r="AA2364" i="3"/>
  <c r="AB2367" i="3"/>
  <c r="AK2361" i="3"/>
  <c r="AL2359" i="3"/>
  <c r="AJ2358" i="3"/>
  <c r="AK2358" i="3" s="1"/>
  <c r="AL2358" i="3" s="1"/>
  <c r="G2356" i="3"/>
  <c r="H2356" i="3" s="1"/>
  <c r="R2356" i="3"/>
  <c r="R2359" i="3"/>
  <c r="G2359" i="3" s="1"/>
  <c r="H2359" i="3" s="1"/>
  <c r="Q2361" i="3"/>
  <c r="P2358" i="3"/>
  <c r="Q2358" i="3" s="1"/>
  <c r="AE2365" i="3"/>
  <c r="AD2362" i="3"/>
  <c r="AE2362" i="3" s="1"/>
  <c r="AF2362" i="3" s="1"/>
  <c r="J2366" i="3"/>
  <c r="K2369" i="3"/>
  <c r="E2364" i="3" l="1"/>
  <c r="F2364" i="3" s="1"/>
  <c r="I2365" i="3"/>
  <c r="K2366" i="3" s="1"/>
  <c r="L2363" i="3"/>
  <c r="E2363" i="3" s="1"/>
  <c r="F2363" i="3" s="1"/>
  <c r="W2360" i="3"/>
  <c r="X2360" i="3" s="1"/>
  <c r="Z2360" i="3" s="1"/>
  <c r="X2363" i="3"/>
  <c r="Z2363" i="3" s="1"/>
  <c r="O2365" i="3"/>
  <c r="A2365" i="3" s="1"/>
  <c r="B2365" i="3" s="1"/>
  <c r="N2367" i="3"/>
  <c r="M2364" i="3"/>
  <c r="N2364" i="3" s="1"/>
  <c r="O2364" i="3" s="1"/>
  <c r="A2364" i="3" s="1"/>
  <c r="B2364" i="3" s="1"/>
  <c r="C2358" i="3"/>
  <c r="D2358" i="3" s="1"/>
  <c r="U2358" i="3"/>
  <c r="AH2364" i="3"/>
  <c r="AI2364" i="3" s="1"/>
  <c r="Z2361" i="3"/>
  <c r="Y2363" i="3"/>
  <c r="V2365" i="3"/>
  <c r="AI2363" i="3"/>
  <c r="AC2363" i="3"/>
  <c r="T2363" i="3"/>
  <c r="U2361" i="3"/>
  <c r="C2361" i="3" s="1"/>
  <c r="D2361" i="3" s="1"/>
  <c r="S2360" i="3"/>
  <c r="T2360" i="3" s="1"/>
  <c r="AG2366" i="3"/>
  <c r="AH2369" i="3"/>
  <c r="AB2364" i="3"/>
  <c r="AC2364" i="3" s="1"/>
  <c r="AD2364" i="3"/>
  <c r="AE2364" i="3" s="1"/>
  <c r="AF2364" i="3" s="1"/>
  <c r="AE2367" i="3"/>
  <c r="Q2363" i="3"/>
  <c r="P2360" i="3"/>
  <c r="Q2360" i="3" s="1"/>
  <c r="R2361" i="3"/>
  <c r="G2361" i="3" s="1"/>
  <c r="H2361" i="3" s="1"/>
  <c r="AJ2360" i="3"/>
  <c r="AK2360" i="3" s="1"/>
  <c r="AL2360" i="3" s="1"/>
  <c r="AL2361" i="3"/>
  <c r="AK2363" i="3"/>
  <c r="R2358" i="3"/>
  <c r="G2358" i="3"/>
  <c r="H2358" i="3" s="1"/>
  <c r="J2368" i="3"/>
  <c r="K2371" i="3"/>
  <c r="AB2369" i="3"/>
  <c r="AA2366" i="3"/>
  <c r="E2366" i="3" l="1"/>
  <c r="F2366" i="3" s="1"/>
  <c r="L2366" i="3"/>
  <c r="M2366" i="3"/>
  <c r="N2366" i="3" s="1"/>
  <c r="O2366" i="3" s="1"/>
  <c r="A2366" i="3" s="1"/>
  <c r="B2366" i="3" s="1"/>
  <c r="N2369" i="3"/>
  <c r="U2363" i="3"/>
  <c r="C2363" i="3" s="1"/>
  <c r="D2363" i="3" s="1"/>
  <c r="T2365" i="3"/>
  <c r="S2362" i="3"/>
  <c r="T2362" i="3" s="1"/>
  <c r="Y2365" i="3"/>
  <c r="V2367" i="3"/>
  <c r="AI2365" i="3"/>
  <c r="AC2365" i="3"/>
  <c r="AB2366" i="3"/>
  <c r="AC2366" i="3" s="1"/>
  <c r="AF2365" i="3"/>
  <c r="AG2368" i="3"/>
  <c r="AH2371" i="3"/>
  <c r="I2367" i="3"/>
  <c r="K2368" i="3" s="1"/>
  <c r="E2368" i="3" s="1"/>
  <c r="F2368" i="3" s="1"/>
  <c r="L2365" i="3"/>
  <c r="E2365" i="3" s="1"/>
  <c r="F2365" i="3" s="1"/>
  <c r="C2360" i="3"/>
  <c r="D2360" i="3" s="1"/>
  <c r="U2360" i="3"/>
  <c r="W2362" i="3"/>
  <c r="X2362" i="3" s="1"/>
  <c r="Z2362" i="3" s="1"/>
  <c r="X2365" i="3"/>
  <c r="AH2366" i="3"/>
  <c r="AI2366" i="3" s="1"/>
  <c r="AA2368" i="3"/>
  <c r="AB2368" i="3" s="1"/>
  <c r="AC2368" i="3" s="1"/>
  <c r="AB2371" i="3"/>
  <c r="AE2369" i="3"/>
  <c r="AF2367" i="3"/>
  <c r="AD2366" i="3"/>
  <c r="AE2366" i="3" s="1"/>
  <c r="AF2366" i="3" s="1"/>
  <c r="G2360" i="3"/>
  <c r="H2360" i="3" s="1"/>
  <c r="R2360" i="3"/>
  <c r="J2370" i="3"/>
  <c r="K2373" i="3"/>
  <c r="AL2363" i="3"/>
  <c r="AK2365" i="3"/>
  <c r="AJ2362" i="3"/>
  <c r="AK2362" i="3" s="1"/>
  <c r="AL2362" i="3" s="1"/>
  <c r="R2363" i="3"/>
  <c r="G2363" i="3" s="1"/>
  <c r="H2363" i="3" s="1"/>
  <c r="P2362" i="3"/>
  <c r="Q2362" i="3" s="1"/>
  <c r="Q2365" i="3"/>
  <c r="AH2368" i="3" l="1"/>
  <c r="AI2368" i="3" s="1"/>
  <c r="N2371" i="3"/>
  <c r="M2368" i="3"/>
  <c r="N2368" i="3" s="1"/>
  <c r="O2368" i="3" s="1"/>
  <c r="A2368" i="3" s="1"/>
  <c r="B2368" i="3" s="1"/>
  <c r="V2369" i="3"/>
  <c r="AF2369" i="3" s="1"/>
  <c r="Y2367" i="3"/>
  <c r="AC2367" i="3"/>
  <c r="AI2367" i="3"/>
  <c r="L2368" i="3"/>
  <c r="I2369" i="3"/>
  <c r="O2369" i="3" s="1"/>
  <c r="A2369" i="3" s="1"/>
  <c r="B2369" i="3" s="1"/>
  <c r="L2367" i="3"/>
  <c r="E2367" i="3" s="1"/>
  <c r="F2367" i="3" s="1"/>
  <c r="U2365" i="3"/>
  <c r="C2365" i="3" s="1"/>
  <c r="D2365" i="3" s="1"/>
  <c r="S2364" i="3"/>
  <c r="T2364" i="3" s="1"/>
  <c r="T2367" i="3"/>
  <c r="O2367" i="3"/>
  <c r="A2367" i="3" s="1"/>
  <c r="B2367" i="3" s="1"/>
  <c r="AG2370" i="3"/>
  <c r="AH2373" i="3"/>
  <c r="W2364" i="3"/>
  <c r="X2364" i="3" s="1"/>
  <c r="Z2364" i="3" s="1"/>
  <c r="X2367" i="3"/>
  <c r="Z2367" i="3" s="1"/>
  <c r="C2362" i="3"/>
  <c r="D2362" i="3" s="1"/>
  <c r="U2362" i="3"/>
  <c r="Z2365" i="3"/>
  <c r="R2362" i="3"/>
  <c r="G2362" i="3"/>
  <c r="H2362" i="3" s="1"/>
  <c r="AA2370" i="3"/>
  <c r="AB2373" i="3"/>
  <c r="R2365" i="3"/>
  <c r="G2365" i="3" s="1"/>
  <c r="H2365" i="3" s="1"/>
  <c r="Q2367" i="3"/>
  <c r="P2364" i="3"/>
  <c r="Q2364" i="3" s="1"/>
  <c r="AJ2364" i="3"/>
  <c r="AK2364" i="3" s="1"/>
  <c r="AL2364" i="3" s="1"/>
  <c r="AL2365" i="3"/>
  <c r="AK2367" i="3"/>
  <c r="K2375" i="3"/>
  <c r="J2372" i="3"/>
  <c r="AD2368" i="3"/>
  <c r="AE2368" i="3" s="1"/>
  <c r="AF2368" i="3" s="1"/>
  <c r="AE2371" i="3"/>
  <c r="AH2370" i="3" l="1"/>
  <c r="AI2370" i="3" s="1"/>
  <c r="K2370" i="3"/>
  <c r="E2370" i="3" s="1"/>
  <c r="F2370" i="3" s="1"/>
  <c r="AB2370" i="3"/>
  <c r="AC2370" i="3" s="1"/>
  <c r="C2364" i="3"/>
  <c r="D2364" i="3" s="1"/>
  <c r="U2364" i="3"/>
  <c r="S2366" i="3"/>
  <c r="T2366" i="3" s="1"/>
  <c r="T2369" i="3"/>
  <c r="U2367" i="3"/>
  <c r="C2367" i="3" s="1"/>
  <c r="D2367" i="3" s="1"/>
  <c r="I2371" i="3"/>
  <c r="K2372" i="3" s="1"/>
  <c r="L2369" i="3"/>
  <c r="E2369" i="3" s="1"/>
  <c r="F2369" i="3" s="1"/>
  <c r="N2373" i="3"/>
  <c r="M2370" i="3"/>
  <c r="N2370" i="3" s="1"/>
  <c r="O2370" i="3" s="1"/>
  <c r="A2370" i="3" s="1"/>
  <c r="B2370" i="3" s="1"/>
  <c r="AG2372" i="3"/>
  <c r="AH2375" i="3"/>
  <c r="X2369" i="3"/>
  <c r="W2366" i="3"/>
  <c r="X2366" i="3" s="1"/>
  <c r="Z2366" i="3" s="1"/>
  <c r="V2371" i="3"/>
  <c r="Y2369" i="3"/>
  <c r="AI2369" i="3"/>
  <c r="AC2369" i="3"/>
  <c r="AK2369" i="3"/>
  <c r="AL2367" i="3"/>
  <c r="AJ2366" i="3"/>
  <c r="AK2366" i="3" s="1"/>
  <c r="AL2366" i="3" s="1"/>
  <c r="Q2369" i="3"/>
  <c r="P2366" i="3"/>
  <c r="Q2366" i="3" s="1"/>
  <c r="R2367" i="3"/>
  <c r="G2367" i="3" s="1"/>
  <c r="H2367" i="3" s="1"/>
  <c r="AF2371" i="3"/>
  <c r="AD2370" i="3"/>
  <c r="AE2370" i="3" s="1"/>
  <c r="AF2370" i="3" s="1"/>
  <c r="AE2373" i="3"/>
  <c r="K2377" i="3"/>
  <c r="J2374" i="3"/>
  <c r="AB2375" i="3"/>
  <c r="AA2372" i="3"/>
  <c r="AB2372" i="3" s="1"/>
  <c r="AC2372" i="3" s="1"/>
  <c r="R2364" i="3"/>
  <c r="G2364" i="3"/>
  <c r="H2364" i="3" s="1"/>
  <c r="L2370" i="3" l="1"/>
  <c r="AH2372" i="3"/>
  <c r="AI2372" i="3" s="1"/>
  <c r="L2372" i="3"/>
  <c r="E2372" i="3"/>
  <c r="F2372" i="3" s="1"/>
  <c r="O2371" i="3"/>
  <c r="A2371" i="3" s="1"/>
  <c r="B2371" i="3" s="1"/>
  <c r="W2368" i="3"/>
  <c r="X2368" i="3" s="1"/>
  <c r="Z2368" i="3" s="1"/>
  <c r="X2371" i="3"/>
  <c r="I2373" i="3"/>
  <c r="K2374" i="3" s="1"/>
  <c r="L2374" i="3" s="1"/>
  <c r="L2371" i="3"/>
  <c r="E2371" i="3" s="1"/>
  <c r="F2371" i="3" s="1"/>
  <c r="U2366" i="3"/>
  <c r="C2366" i="3"/>
  <c r="D2366" i="3" s="1"/>
  <c r="V2373" i="3"/>
  <c r="AF2373" i="3" s="1"/>
  <c r="Y2371" i="3"/>
  <c r="AC2371" i="3"/>
  <c r="Z2371" i="3"/>
  <c r="AI2371" i="3"/>
  <c r="AH2377" i="3"/>
  <c r="AG2374" i="3"/>
  <c r="N2375" i="3"/>
  <c r="M2372" i="3"/>
  <c r="N2372" i="3" s="1"/>
  <c r="O2372" i="3" s="1"/>
  <c r="A2372" i="3" s="1"/>
  <c r="B2372" i="3" s="1"/>
  <c r="U2369" i="3"/>
  <c r="C2369" i="3" s="1"/>
  <c r="D2369" i="3" s="1"/>
  <c r="S2368" i="3"/>
  <c r="T2368" i="3" s="1"/>
  <c r="T2371" i="3"/>
  <c r="Z2369" i="3"/>
  <c r="P2368" i="3"/>
  <c r="Q2368" i="3" s="1"/>
  <c r="Q2371" i="3"/>
  <c r="R2369" i="3"/>
  <c r="G2369" i="3" s="1"/>
  <c r="H2369" i="3" s="1"/>
  <c r="AA2374" i="3"/>
  <c r="AB2377" i="3"/>
  <c r="AD2372" i="3"/>
  <c r="AE2372" i="3" s="1"/>
  <c r="AF2372" i="3" s="1"/>
  <c r="AE2375" i="3"/>
  <c r="G2366" i="3"/>
  <c r="H2366" i="3" s="1"/>
  <c r="R2366" i="3"/>
  <c r="AK2371" i="3"/>
  <c r="AL2369" i="3"/>
  <c r="AJ2368" i="3"/>
  <c r="AK2368" i="3" s="1"/>
  <c r="AL2368" i="3" s="1"/>
  <c r="K2379" i="3"/>
  <c r="J2376" i="3"/>
  <c r="AH2374" i="3" l="1"/>
  <c r="AI2374" i="3" s="1"/>
  <c r="AB2374" i="3"/>
  <c r="AC2374" i="3" s="1"/>
  <c r="W2370" i="3"/>
  <c r="X2370" i="3" s="1"/>
  <c r="Z2370" i="3" s="1"/>
  <c r="X2373" i="3"/>
  <c r="Z2373" i="3" s="1"/>
  <c r="C2368" i="3"/>
  <c r="D2368" i="3" s="1"/>
  <c r="U2368" i="3"/>
  <c r="N2377" i="3"/>
  <c r="M2374" i="3"/>
  <c r="N2374" i="3" s="1"/>
  <c r="O2374" i="3" s="1"/>
  <c r="A2374" i="3" s="1"/>
  <c r="B2374" i="3" s="1"/>
  <c r="Y2373" i="3"/>
  <c r="V2375" i="3"/>
  <c r="AC2373" i="3"/>
  <c r="AI2373" i="3"/>
  <c r="I2375" i="3"/>
  <c r="O2375" i="3" s="1"/>
  <c r="A2375" i="3" s="1"/>
  <c r="B2375" i="3" s="1"/>
  <c r="L2373" i="3"/>
  <c r="E2373" i="3" s="1"/>
  <c r="F2373" i="3" s="1"/>
  <c r="E2374" i="3"/>
  <c r="F2374" i="3" s="1"/>
  <c r="T2373" i="3"/>
  <c r="U2371" i="3"/>
  <c r="C2371" i="3" s="1"/>
  <c r="D2371" i="3" s="1"/>
  <c r="S2370" i="3"/>
  <c r="T2370" i="3" s="1"/>
  <c r="AH2379" i="3"/>
  <c r="AG2376" i="3"/>
  <c r="O2373" i="3"/>
  <c r="A2373" i="3" s="1"/>
  <c r="B2373" i="3" s="1"/>
  <c r="AJ2370" i="3"/>
  <c r="AK2370" i="3" s="1"/>
  <c r="AL2370" i="3" s="1"/>
  <c r="AL2371" i="3"/>
  <c r="AK2373" i="3"/>
  <c r="AD2374" i="3"/>
  <c r="AE2374" i="3" s="1"/>
  <c r="AF2374" i="3" s="1"/>
  <c r="AE2377" i="3"/>
  <c r="K2381" i="3"/>
  <c r="J2378" i="3"/>
  <c r="AB2379" i="3"/>
  <c r="AA2376" i="3"/>
  <c r="R2368" i="3"/>
  <c r="G2368" i="3"/>
  <c r="H2368" i="3" s="1"/>
  <c r="P2370" i="3"/>
  <c r="Q2370" i="3" s="1"/>
  <c r="R2371" i="3"/>
  <c r="G2371" i="3" s="1"/>
  <c r="H2371" i="3" s="1"/>
  <c r="Q2373" i="3"/>
  <c r="AH2376" i="3" l="1"/>
  <c r="AI2376" i="3" s="1"/>
  <c r="C2370" i="3"/>
  <c r="D2370" i="3" s="1"/>
  <c r="U2370" i="3"/>
  <c r="W2372" i="3"/>
  <c r="X2372" i="3" s="1"/>
  <c r="Z2372" i="3" s="1"/>
  <c r="X2375" i="3"/>
  <c r="K2376" i="3"/>
  <c r="I2377" i="3"/>
  <c r="O2377" i="3" s="1"/>
  <c r="A2377" i="3" s="1"/>
  <c r="B2377" i="3" s="1"/>
  <c r="L2375" i="3"/>
  <c r="E2375" i="3" s="1"/>
  <c r="F2375" i="3" s="1"/>
  <c r="V2377" i="3"/>
  <c r="AF2377" i="3" s="1"/>
  <c r="Y2375" i="3"/>
  <c r="Z2375" i="3"/>
  <c r="AC2375" i="3"/>
  <c r="AI2375" i="3"/>
  <c r="AF2375" i="3"/>
  <c r="M2376" i="3"/>
  <c r="N2376" i="3" s="1"/>
  <c r="O2376" i="3" s="1"/>
  <c r="A2376" i="3" s="1"/>
  <c r="B2376" i="3" s="1"/>
  <c r="N2379" i="3"/>
  <c r="AG2378" i="3"/>
  <c r="AH2381" i="3"/>
  <c r="T2375" i="3"/>
  <c r="U2373" i="3"/>
  <c r="C2373" i="3" s="1"/>
  <c r="D2373" i="3" s="1"/>
  <c r="S2372" i="3"/>
  <c r="T2372" i="3" s="1"/>
  <c r="AB2376" i="3"/>
  <c r="AC2376" i="3" s="1"/>
  <c r="J2380" i="3"/>
  <c r="K2383" i="3"/>
  <c r="G2370" i="3"/>
  <c r="H2370" i="3" s="1"/>
  <c r="R2370" i="3"/>
  <c r="AE2379" i="3"/>
  <c r="AD2376" i="3"/>
  <c r="AE2376" i="3" s="1"/>
  <c r="AF2376" i="3" s="1"/>
  <c r="AK2375" i="3"/>
  <c r="AL2373" i="3"/>
  <c r="AJ2372" i="3"/>
  <c r="AK2372" i="3" s="1"/>
  <c r="AL2372" i="3" s="1"/>
  <c r="R2373" i="3"/>
  <c r="G2373" i="3" s="1"/>
  <c r="H2373" i="3" s="1"/>
  <c r="P2372" i="3"/>
  <c r="Q2372" i="3" s="1"/>
  <c r="Q2375" i="3"/>
  <c r="AA2378" i="3"/>
  <c r="AB2381" i="3"/>
  <c r="K2378" i="3" l="1"/>
  <c r="E2378" i="3" s="1"/>
  <c r="F2378" i="3" s="1"/>
  <c r="T2377" i="3"/>
  <c r="U2375" i="3"/>
  <c r="C2375" i="3" s="1"/>
  <c r="D2375" i="3" s="1"/>
  <c r="S2374" i="3"/>
  <c r="T2374" i="3" s="1"/>
  <c r="L2376" i="3"/>
  <c r="E2376" i="3"/>
  <c r="F2376" i="3" s="1"/>
  <c r="AH2378" i="3"/>
  <c r="AI2378" i="3" s="1"/>
  <c r="U2372" i="3"/>
  <c r="C2372" i="3"/>
  <c r="D2372" i="3" s="1"/>
  <c r="AG2380" i="3"/>
  <c r="AH2383" i="3"/>
  <c r="I2379" i="3"/>
  <c r="K2380" i="3" s="1"/>
  <c r="L2377" i="3"/>
  <c r="E2377" i="3" s="1"/>
  <c r="F2377" i="3" s="1"/>
  <c r="L2378" i="3"/>
  <c r="Y2377" i="3"/>
  <c r="V2379" i="3"/>
  <c r="AC2377" i="3"/>
  <c r="AI2377" i="3"/>
  <c r="M2378" i="3"/>
  <c r="N2378" i="3" s="1"/>
  <c r="O2378" i="3" s="1"/>
  <c r="A2378" i="3" s="1"/>
  <c r="B2378" i="3" s="1"/>
  <c r="N2381" i="3"/>
  <c r="W2374" i="3"/>
  <c r="X2374" i="3" s="1"/>
  <c r="Z2374" i="3" s="1"/>
  <c r="X2377" i="3"/>
  <c r="Z2377" i="3" s="1"/>
  <c r="AB2378" i="3"/>
  <c r="AC2378" i="3" s="1"/>
  <c r="AB2383" i="3"/>
  <c r="AA2380" i="3"/>
  <c r="G2372" i="3"/>
  <c r="H2372" i="3" s="1"/>
  <c r="R2372" i="3"/>
  <c r="AK2377" i="3"/>
  <c r="AL2375" i="3"/>
  <c r="AJ2374" i="3"/>
  <c r="AK2374" i="3" s="1"/>
  <c r="AL2374" i="3" s="1"/>
  <c r="AE2381" i="3"/>
  <c r="AD2378" i="3"/>
  <c r="AE2378" i="3" s="1"/>
  <c r="AF2378" i="3" s="1"/>
  <c r="P2374" i="3"/>
  <c r="Q2374" i="3" s="1"/>
  <c r="Q2377" i="3"/>
  <c r="R2375" i="3"/>
  <c r="G2375" i="3" s="1"/>
  <c r="H2375" i="3" s="1"/>
  <c r="K2385" i="3"/>
  <c r="J2382" i="3"/>
  <c r="L2380" i="3" l="1"/>
  <c r="E2380" i="3"/>
  <c r="F2380" i="3" s="1"/>
  <c r="V2381" i="3"/>
  <c r="Y2379" i="3"/>
  <c r="AI2379" i="3"/>
  <c r="AC2379" i="3"/>
  <c r="S2376" i="3"/>
  <c r="T2376" i="3" s="1"/>
  <c r="T2379" i="3"/>
  <c r="U2377" i="3"/>
  <c r="C2377" i="3" s="1"/>
  <c r="D2377" i="3" s="1"/>
  <c r="M2380" i="3"/>
  <c r="N2380" i="3" s="1"/>
  <c r="O2380" i="3" s="1"/>
  <c r="A2380" i="3" s="1"/>
  <c r="B2380" i="3" s="1"/>
  <c r="N2383" i="3"/>
  <c r="AF2379" i="3"/>
  <c r="W2376" i="3"/>
  <c r="X2376" i="3" s="1"/>
  <c r="Z2376" i="3" s="1"/>
  <c r="X2379" i="3"/>
  <c r="Z2379" i="3" s="1"/>
  <c r="I2381" i="3"/>
  <c r="O2381" i="3" s="1"/>
  <c r="A2381" i="3" s="1"/>
  <c r="B2381" i="3" s="1"/>
  <c r="L2379" i="3"/>
  <c r="E2379" i="3" s="1"/>
  <c r="F2379" i="3" s="1"/>
  <c r="U2374" i="3"/>
  <c r="C2374" i="3"/>
  <c r="D2374" i="3" s="1"/>
  <c r="O2379" i="3"/>
  <c r="A2379" i="3" s="1"/>
  <c r="B2379" i="3" s="1"/>
  <c r="AH2380" i="3"/>
  <c r="AI2380" i="3" s="1"/>
  <c r="AH2385" i="3"/>
  <c r="AG2382" i="3"/>
  <c r="AH2382" i="3" s="1"/>
  <c r="AI2382" i="3" s="1"/>
  <c r="AB2380" i="3"/>
  <c r="AC2380" i="3" s="1"/>
  <c r="AB2385" i="3"/>
  <c r="AA2382" i="3"/>
  <c r="AB2382" i="3" s="1"/>
  <c r="AC2382" i="3" s="1"/>
  <c r="J2384" i="3"/>
  <c r="K2387" i="3"/>
  <c r="AK2379" i="3"/>
  <c r="AL2377" i="3"/>
  <c r="AJ2376" i="3"/>
  <c r="AK2376" i="3" s="1"/>
  <c r="AL2376" i="3" s="1"/>
  <c r="R2374" i="3"/>
  <c r="G2374" i="3"/>
  <c r="H2374" i="3" s="1"/>
  <c r="AD2380" i="3"/>
  <c r="AE2380" i="3" s="1"/>
  <c r="AF2380" i="3" s="1"/>
  <c r="AE2383" i="3"/>
  <c r="AF2381" i="3"/>
  <c r="P2376" i="3"/>
  <c r="Q2376" i="3" s="1"/>
  <c r="R2377" i="3"/>
  <c r="G2377" i="3" s="1"/>
  <c r="H2377" i="3" s="1"/>
  <c r="Q2379" i="3"/>
  <c r="I2383" i="3" l="1"/>
  <c r="L2381" i="3"/>
  <c r="E2381" i="3" s="1"/>
  <c r="F2381" i="3" s="1"/>
  <c r="K2382" i="3"/>
  <c r="X2381" i="3"/>
  <c r="W2378" i="3"/>
  <c r="X2378" i="3" s="1"/>
  <c r="Z2378" i="3" s="1"/>
  <c r="T2381" i="3"/>
  <c r="U2379" i="3"/>
  <c r="C2379" i="3" s="1"/>
  <c r="D2379" i="3" s="1"/>
  <c r="S2378" i="3"/>
  <c r="T2378" i="3" s="1"/>
  <c r="Y2381" i="3"/>
  <c r="V2383" i="3"/>
  <c r="AI2381" i="3"/>
  <c r="AC2381" i="3"/>
  <c r="AH2387" i="3"/>
  <c r="AG2384" i="3"/>
  <c r="N2385" i="3"/>
  <c r="M2382" i="3"/>
  <c r="N2382" i="3" s="1"/>
  <c r="O2382" i="3" s="1"/>
  <c r="A2382" i="3" s="1"/>
  <c r="B2382" i="3" s="1"/>
  <c r="U2376" i="3"/>
  <c r="C2376" i="3"/>
  <c r="D2376" i="3" s="1"/>
  <c r="G2376" i="3"/>
  <c r="H2376" i="3" s="1"/>
  <c r="R2376" i="3"/>
  <c r="AK2381" i="3"/>
  <c r="AL2379" i="3"/>
  <c r="AJ2378" i="3"/>
  <c r="AK2378" i="3" s="1"/>
  <c r="AL2378" i="3" s="1"/>
  <c r="AF2383" i="3"/>
  <c r="AD2382" i="3"/>
  <c r="AE2382" i="3" s="1"/>
  <c r="AF2382" i="3" s="1"/>
  <c r="AE2385" i="3"/>
  <c r="R2379" i="3"/>
  <c r="G2379" i="3" s="1"/>
  <c r="H2379" i="3" s="1"/>
  <c r="Q2381" i="3"/>
  <c r="P2378" i="3"/>
  <c r="Q2378" i="3" s="1"/>
  <c r="K2389" i="3"/>
  <c r="J2386" i="3"/>
  <c r="AA2384" i="3"/>
  <c r="AB2384" i="3" s="1"/>
  <c r="AC2384" i="3" s="1"/>
  <c r="AB2387" i="3"/>
  <c r="W2380" i="3" l="1"/>
  <c r="X2380" i="3" s="1"/>
  <c r="Z2380" i="3" s="1"/>
  <c r="X2383" i="3"/>
  <c r="I2385" i="3"/>
  <c r="L2383" i="3"/>
  <c r="E2383" i="3" s="1"/>
  <c r="F2383" i="3" s="1"/>
  <c r="M2384" i="3"/>
  <c r="N2384" i="3" s="1"/>
  <c r="O2384" i="3" s="1"/>
  <c r="A2384" i="3" s="1"/>
  <c r="B2384" i="3" s="1"/>
  <c r="N2387" i="3"/>
  <c r="O2385" i="3"/>
  <c r="A2385" i="3" s="1"/>
  <c r="B2385" i="3" s="1"/>
  <c r="U2378" i="3"/>
  <c r="C2378" i="3"/>
  <c r="D2378" i="3" s="1"/>
  <c r="AG2386" i="3"/>
  <c r="AH2389" i="3"/>
  <c r="Y2383" i="3"/>
  <c r="V2385" i="3"/>
  <c r="Z2383" i="3"/>
  <c r="AC2383" i="3"/>
  <c r="AI2383" i="3"/>
  <c r="T2383" i="3"/>
  <c r="S2380" i="3"/>
  <c r="T2380" i="3" s="1"/>
  <c r="U2381" i="3"/>
  <c r="C2381" i="3" s="1"/>
  <c r="D2381" i="3" s="1"/>
  <c r="O2383" i="3"/>
  <c r="A2383" i="3" s="1"/>
  <c r="B2383" i="3" s="1"/>
  <c r="K2384" i="3"/>
  <c r="L2382" i="3"/>
  <c r="E2382" i="3"/>
  <c r="F2382" i="3" s="1"/>
  <c r="AH2384" i="3"/>
  <c r="AI2384" i="3" s="1"/>
  <c r="Z2381" i="3"/>
  <c r="G2378" i="3"/>
  <c r="H2378" i="3" s="1"/>
  <c r="R2378" i="3"/>
  <c r="AB2389" i="3"/>
  <c r="AA2386" i="3"/>
  <c r="AB2386" i="3" s="1"/>
  <c r="AC2386" i="3" s="1"/>
  <c r="K2391" i="3"/>
  <c r="J2388" i="3"/>
  <c r="AJ2380" i="3"/>
  <c r="AK2380" i="3" s="1"/>
  <c r="AL2380" i="3" s="1"/>
  <c r="AL2381" i="3"/>
  <c r="AK2383" i="3"/>
  <c r="Q2383" i="3"/>
  <c r="P2380" i="3"/>
  <c r="Q2380" i="3" s="1"/>
  <c r="R2381" i="3"/>
  <c r="G2381" i="3" s="1"/>
  <c r="H2381" i="3" s="1"/>
  <c r="AF2385" i="3"/>
  <c r="AD2384" i="3"/>
  <c r="AE2384" i="3" s="1"/>
  <c r="AF2384" i="3" s="1"/>
  <c r="AE2387" i="3"/>
  <c r="M2386" i="3" l="1"/>
  <c r="N2386" i="3" s="1"/>
  <c r="O2386" i="3" s="1"/>
  <c r="A2386" i="3" s="1"/>
  <c r="B2386" i="3" s="1"/>
  <c r="N2389" i="3"/>
  <c r="W2382" i="3"/>
  <c r="X2382" i="3" s="1"/>
  <c r="Z2382" i="3" s="1"/>
  <c r="X2385" i="3"/>
  <c r="E2384" i="3"/>
  <c r="F2384" i="3" s="1"/>
  <c r="L2384" i="3"/>
  <c r="S2382" i="3"/>
  <c r="T2382" i="3" s="1"/>
  <c r="T2385" i="3"/>
  <c r="U2383" i="3"/>
  <c r="C2383" i="3" s="1"/>
  <c r="D2383" i="3" s="1"/>
  <c r="V2387" i="3"/>
  <c r="Y2385" i="3"/>
  <c r="Z2385" i="3"/>
  <c r="AC2385" i="3"/>
  <c r="AI2385" i="3"/>
  <c r="I2387" i="3"/>
  <c r="O2387" i="3" s="1"/>
  <c r="A2387" i="3" s="1"/>
  <c r="B2387" i="3" s="1"/>
  <c r="L2385" i="3"/>
  <c r="E2385" i="3" s="1"/>
  <c r="F2385" i="3" s="1"/>
  <c r="AG2388" i="3"/>
  <c r="AH2388" i="3" s="1"/>
  <c r="AI2388" i="3" s="1"/>
  <c r="AH2391" i="3"/>
  <c r="C2380" i="3"/>
  <c r="D2380" i="3" s="1"/>
  <c r="U2380" i="3"/>
  <c r="AH2386" i="3"/>
  <c r="AI2386" i="3" s="1"/>
  <c r="K2386" i="3"/>
  <c r="AE2389" i="3"/>
  <c r="AF2387" i="3"/>
  <c r="AD2386" i="3"/>
  <c r="AE2386" i="3" s="1"/>
  <c r="AF2386" i="3" s="1"/>
  <c r="P2382" i="3"/>
  <c r="Q2382" i="3" s="1"/>
  <c r="Q2385" i="3"/>
  <c r="R2383" i="3"/>
  <c r="G2383" i="3" s="1"/>
  <c r="H2383" i="3" s="1"/>
  <c r="K2393" i="3"/>
  <c r="J2390" i="3"/>
  <c r="G2380" i="3"/>
  <c r="H2380" i="3" s="1"/>
  <c r="R2380" i="3"/>
  <c r="AJ2382" i="3"/>
  <c r="AK2382" i="3" s="1"/>
  <c r="AL2382" i="3" s="1"/>
  <c r="AL2383" i="3"/>
  <c r="AK2385" i="3"/>
  <c r="AA2388" i="3"/>
  <c r="AB2388" i="3" s="1"/>
  <c r="AC2388" i="3" s="1"/>
  <c r="AB2391" i="3"/>
  <c r="K2388" i="3" l="1"/>
  <c r="M2388" i="3"/>
  <c r="N2388" i="3" s="1"/>
  <c r="O2388" i="3" s="1"/>
  <c r="A2388" i="3" s="1"/>
  <c r="B2388" i="3" s="1"/>
  <c r="N2391" i="3"/>
  <c r="S2384" i="3"/>
  <c r="T2384" i="3" s="1"/>
  <c r="U2385" i="3"/>
  <c r="C2385" i="3" s="1"/>
  <c r="D2385" i="3" s="1"/>
  <c r="T2387" i="3"/>
  <c r="W2384" i="3"/>
  <c r="X2384" i="3" s="1"/>
  <c r="Z2384" i="3" s="1"/>
  <c r="X2387" i="3"/>
  <c r="Z2387" i="3" s="1"/>
  <c r="Y2387" i="3"/>
  <c r="V2389" i="3"/>
  <c r="AF2389" i="3" s="1"/>
  <c r="AC2387" i="3"/>
  <c r="AI2387" i="3"/>
  <c r="L2386" i="3"/>
  <c r="E2386" i="3"/>
  <c r="F2386" i="3" s="1"/>
  <c r="AG2390" i="3"/>
  <c r="AH2393" i="3"/>
  <c r="I2389" i="3"/>
  <c r="O2389" i="3" s="1"/>
  <c r="A2389" i="3" s="1"/>
  <c r="B2389" i="3" s="1"/>
  <c r="L2387" i="3"/>
  <c r="E2387" i="3" s="1"/>
  <c r="F2387" i="3" s="1"/>
  <c r="U2382" i="3"/>
  <c r="C2382" i="3"/>
  <c r="D2382" i="3" s="1"/>
  <c r="R2382" i="3"/>
  <c r="G2382" i="3"/>
  <c r="H2382" i="3" s="1"/>
  <c r="J2392" i="3"/>
  <c r="K2395" i="3"/>
  <c r="Q2387" i="3"/>
  <c r="P2384" i="3"/>
  <c r="Q2384" i="3" s="1"/>
  <c r="R2385" i="3"/>
  <c r="G2385" i="3" s="1"/>
  <c r="H2385" i="3" s="1"/>
  <c r="AD2388" i="3"/>
  <c r="AE2388" i="3" s="1"/>
  <c r="AF2388" i="3" s="1"/>
  <c r="AE2391" i="3"/>
  <c r="AK2387" i="3"/>
  <c r="AJ2384" i="3"/>
  <c r="AK2384" i="3" s="1"/>
  <c r="AL2384" i="3" s="1"/>
  <c r="AL2385" i="3"/>
  <c r="AA2390" i="3"/>
  <c r="AB2390" i="3" s="1"/>
  <c r="AC2390" i="3" s="1"/>
  <c r="AB2393" i="3"/>
  <c r="K2390" i="3" l="1"/>
  <c r="E2390" i="3" s="1"/>
  <c r="F2390" i="3" s="1"/>
  <c r="AH2390" i="3"/>
  <c r="AI2390" i="3" s="1"/>
  <c r="L2388" i="3"/>
  <c r="E2388" i="3"/>
  <c r="F2388" i="3" s="1"/>
  <c r="V2391" i="3"/>
  <c r="Y2389" i="3"/>
  <c r="AI2389" i="3"/>
  <c r="AC2389" i="3"/>
  <c r="T2389" i="3"/>
  <c r="S2386" i="3"/>
  <c r="T2386" i="3" s="1"/>
  <c r="U2387" i="3"/>
  <c r="C2387" i="3" s="1"/>
  <c r="D2387" i="3" s="1"/>
  <c r="AG2392" i="3"/>
  <c r="AH2395" i="3"/>
  <c r="N2393" i="3"/>
  <c r="M2390" i="3"/>
  <c r="N2390" i="3" s="1"/>
  <c r="O2390" i="3" s="1"/>
  <c r="A2390" i="3" s="1"/>
  <c r="B2390" i="3" s="1"/>
  <c r="I2391" i="3"/>
  <c r="K2392" i="3" s="1"/>
  <c r="L2389" i="3"/>
  <c r="E2389" i="3" s="1"/>
  <c r="F2389" i="3" s="1"/>
  <c r="X2389" i="3"/>
  <c r="W2386" i="3"/>
  <c r="X2386" i="3" s="1"/>
  <c r="Z2386" i="3" s="1"/>
  <c r="U2384" i="3"/>
  <c r="C2384" i="3"/>
  <c r="D2384" i="3" s="1"/>
  <c r="K2397" i="3"/>
  <c r="J2394" i="3"/>
  <c r="AB2395" i="3"/>
  <c r="AA2392" i="3"/>
  <c r="AD2390" i="3"/>
  <c r="AE2390" i="3" s="1"/>
  <c r="AF2390" i="3" s="1"/>
  <c r="AE2393" i="3"/>
  <c r="P2386" i="3"/>
  <c r="Q2386" i="3" s="1"/>
  <c r="Q2389" i="3"/>
  <c r="R2387" i="3"/>
  <c r="G2387" i="3" s="1"/>
  <c r="H2387" i="3" s="1"/>
  <c r="AK2389" i="3"/>
  <c r="AL2387" i="3"/>
  <c r="AJ2386" i="3"/>
  <c r="AK2386" i="3" s="1"/>
  <c r="AL2386" i="3" s="1"/>
  <c r="R2384" i="3"/>
  <c r="G2384" i="3"/>
  <c r="H2384" i="3" s="1"/>
  <c r="O2391" i="3" l="1"/>
  <c r="A2391" i="3" s="1"/>
  <c r="B2391" i="3" s="1"/>
  <c r="L2390" i="3"/>
  <c r="L2392" i="3"/>
  <c r="E2392" i="3"/>
  <c r="F2392" i="3" s="1"/>
  <c r="Y2391" i="3"/>
  <c r="V2393" i="3"/>
  <c r="AF2393" i="3" s="1"/>
  <c r="AI2391" i="3"/>
  <c r="AC2391" i="3"/>
  <c r="W2388" i="3"/>
  <c r="X2388" i="3" s="1"/>
  <c r="Z2388" i="3" s="1"/>
  <c r="X2391" i="3"/>
  <c r="S2388" i="3"/>
  <c r="T2388" i="3" s="1"/>
  <c r="T2391" i="3"/>
  <c r="U2389" i="3"/>
  <c r="C2389" i="3" s="1"/>
  <c r="D2389" i="3" s="1"/>
  <c r="AF2391" i="3"/>
  <c r="AH2392" i="3"/>
  <c r="AI2392" i="3" s="1"/>
  <c r="AG2394" i="3"/>
  <c r="AH2397" i="3"/>
  <c r="U2386" i="3"/>
  <c r="C2386" i="3"/>
  <c r="D2386" i="3" s="1"/>
  <c r="I2393" i="3"/>
  <c r="O2393" i="3" s="1"/>
  <c r="A2393" i="3" s="1"/>
  <c r="B2393" i="3" s="1"/>
  <c r="L2391" i="3"/>
  <c r="E2391" i="3" s="1"/>
  <c r="F2391" i="3" s="1"/>
  <c r="N2395" i="3"/>
  <c r="M2392" i="3"/>
  <c r="N2392" i="3" s="1"/>
  <c r="O2392" i="3" s="1"/>
  <c r="A2392" i="3" s="1"/>
  <c r="B2392" i="3" s="1"/>
  <c r="AB2392" i="3"/>
  <c r="AC2392" i="3" s="1"/>
  <c r="Z2389" i="3"/>
  <c r="Q2391" i="3"/>
  <c r="P2388" i="3"/>
  <c r="Q2388" i="3" s="1"/>
  <c r="R2389" i="3"/>
  <c r="G2389" i="3" s="1"/>
  <c r="H2389" i="3" s="1"/>
  <c r="AB2397" i="3"/>
  <c r="AA2394" i="3"/>
  <c r="AL2389" i="3"/>
  <c r="AJ2388" i="3"/>
  <c r="AK2388" i="3" s="1"/>
  <c r="AL2388" i="3" s="1"/>
  <c r="AK2391" i="3"/>
  <c r="AE2395" i="3"/>
  <c r="AD2392" i="3"/>
  <c r="AE2392" i="3" s="1"/>
  <c r="AF2392" i="3" s="1"/>
  <c r="G2386" i="3"/>
  <c r="H2386" i="3" s="1"/>
  <c r="R2386" i="3"/>
  <c r="K2399" i="3"/>
  <c r="J2396" i="3"/>
  <c r="AH2394" i="3" l="1"/>
  <c r="AI2394" i="3" s="1"/>
  <c r="AB2394" i="3"/>
  <c r="AC2394" i="3" s="1"/>
  <c r="T2393" i="3"/>
  <c r="U2391" i="3"/>
  <c r="C2391" i="3" s="1"/>
  <c r="D2391" i="3" s="1"/>
  <c r="S2390" i="3"/>
  <c r="T2390" i="3" s="1"/>
  <c r="N2397" i="3"/>
  <c r="M2394" i="3"/>
  <c r="N2394" i="3" s="1"/>
  <c r="O2394" i="3" s="1"/>
  <c r="A2394" i="3" s="1"/>
  <c r="B2394" i="3" s="1"/>
  <c r="Y2393" i="3"/>
  <c r="V2395" i="3"/>
  <c r="AF2395" i="3" s="1"/>
  <c r="AI2393" i="3"/>
  <c r="AC2393" i="3"/>
  <c r="I2395" i="3"/>
  <c r="O2395" i="3" s="1"/>
  <c r="A2395" i="3" s="1"/>
  <c r="B2395" i="3" s="1"/>
  <c r="L2393" i="3"/>
  <c r="E2393" i="3" s="1"/>
  <c r="F2393" i="3" s="1"/>
  <c r="W2390" i="3"/>
  <c r="X2390" i="3" s="1"/>
  <c r="Z2390" i="3" s="1"/>
  <c r="X2393" i="3"/>
  <c r="Z2391" i="3"/>
  <c r="AG2396" i="3"/>
  <c r="AH2396" i="3" s="1"/>
  <c r="AI2396" i="3" s="1"/>
  <c r="AH2399" i="3"/>
  <c r="U2388" i="3"/>
  <c r="C2388" i="3"/>
  <c r="D2388" i="3" s="1"/>
  <c r="K2394" i="3"/>
  <c r="R2391" i="3"/>
  <c r="G2391" i="3" s="1"/>
  <c r="H2391" i="3" s="1"/>
  <c r="Q2393" i="3"/>
  <c r="P2390" i="3"/>
  <c r="Q2390" i="3" s="1"/>
  <c r="R2388" i="3"/>
  <c r="G2388" i="3"/>
  <c r="H2388" i="3" s="1"/>
  <c r="AK2393" i="3"/>
  <c r="AL2391" i="3"/>
  <c r="AJ2390" i="3"/>
  <c r="AK2390" i="3" s="1"/>
  <c r="AL2390" i="3" s="1"/>
  <c r="J2398" i="3"/>
  <c r="K2401" i="3"/>
  <c r="AE2397" i="3"/>
  <c r="AD2394" i="3"/>
  <c r="AE2394" i="3" s="1"/>
  <c r="AF2394" i="3" s="1"/>
  <c r="AB2399" i="3"/>
  <c r="AA2396" i="3"/>
  <c r="AB2396" i="3" s="1"/>
  <c r="AC2396" i="3" s="1"/>
  <c r="K2396" i="3" l="1"/>
  <c r="E2396" i="3" s="1"/>
  <c r="F2396" i="3" s="1"/>
  <c r="L2394" i="3"/>
  <c r="E2394" i="3"/>
  <c r="F2394" i="3" s="1"/>
  <c r="AG2398" i="3"/>
  <c r="AH2401" i="3"/>
  <c r="W2392" i="3"/>
  <c r="X2392" i="3" s="1"/>
  <c r="Z2392" i="3" s="1"/>
  <c r="X2395" i="3"/>
  <c r="C2390" i="3"/>
  <c r="D2390" i="3" s="1"/>
  <c r="U2390" i="3"/>
  <c r="Z2393" i="3"/>
  <c r="U2393" i="3"/>
  <c r="C2393" i="3" s="1"/>
  <c r="D2393" i="3" s="1"/>
  <c r="S2392" i="3"/>
  <c r="T2392" i="3" s="1"/>
  <c r="T2395" i="3"/>
  <c r="I2397" i="3"/>
  <c r="O2397" i="3" s="1"/>
  <c r="A2397" i="3" s="1"/>
  <c r="B2397" i="3" s="1"/>
  <c r="L2395" i="3"/>
  <c r="E2395" i="3" s="1"/>
  <c r="F2395" i="3" s="1"/>
  <c r="V2397" i="3"/>
  <c r="AF2397" i="3" s="1"/>
  <c r="Y2395" i="3"/>
  <c r="AC2395" i="3"/>
  <c r="AI2395" i="3"/>
  <c r="N2399" i="3"/>
  <c r="M2396" i="3"/>
  <c r="N2396" i="3" s="1"/>
  <c r="O2396" i="3" s="1"/>
  <c r="A2396" i="3" s="1"/>
  <c r="B2396" i="3" s="1"/>
  <c r="R2393" i="3"/>
  <c r="G2393" i="3" s="1"/>
  <c r="H2393" i="3" s="1"/>
  <c r="Q2395" i="3"/>
  <c r="P2392" i="3"/>
  <c r="Q2392" i="3" s="1"/>
  <c r="J2400" i="3"/>
  <c r="AK2395" i="3"/>
  <c r="AL2393" i="3"/>
  <c r="AJ2392" i="3"/>
  <c r="AK2392" i="3" s="1"/>
  <c r="AL2392" i="3" s="1"/>
  <c r="R2390" i="3"/>
  <c r="G2390" i="3"/>
  <c r="H2390" i="3" s="1"/>
  <c r="AB2401" i="3"/>
  <c r="AA2398" i="3"/>
  <c r="AB2398" i="3" s="1"/>
  <c r="AC2398" i="3" s="1"/>
  <c r="AE2399" i="3"/>
  <c r="AD2396" i="3"/>
  <c r="AE2396" i="3" s="1"/>
  <c r="AF2396" i="3" s="1"/>
  <c r="L2396" i="3" l="1"/>
  <c r="U2395" i="3"/>
  <c r="C2395" i="3" s="1"/>
  <c r="D2395" i="3" s="1"/>
  <c r="S2394" i="3"/>
  <c r="T2394" i="3" s="1"/>
  <c r="T2397" i="3"/>
  <c r="AG2400" i="3"/>
  <c r="N2401" i="3"/>
  <c r="M2398" i="3"/>
  <c r="N2398" i="3" s="1"/>
  <c r="O2398" i="3" s="1"/>
  <c r="A2398" i="3" s="1"/>
  <c r="B2398" i="3" s="1"/>
  <c r="I2399" i="3"/>
  <c r="L2397" i="3"/>
  <c r="E2397" i="3" s="1"/>
  <c r="F2397" i="3" s="1"/>
  <c r="X2397" i="3"/>
  <c r="W2394" i="3"/>
  <c r="X2394" i="3" s="1"/>
  <c r="Z2394" i="3" s="1"/>
  <c r="Y2397" i="3"/>
  <c r="V2399" i="3"/>
  <c r="Z2397" i="3"/>
  <c r="AC2397" i="3"/>
  <c r="AI2397" i="3"/>
  <c r="C2392" i="3"/>
  <c r="D2392" i="3" s="1"/>
  <c r="U2392" i="3"/>
  <c r="K2398" i="3"/>
  <c r="Z2395" i="3"/>
  <c r="AH2398" i="3"/>
  <c r="AI2398" i="3" s="1"/>
  <c r="G2392" i="3"/>
  <c r="H2392" i="3" s="1"/>
  <c r="R2392" i="3"/>
  <c r="AE2401" i="3"/>
  <c r="AF2399" i="3"/>
  <c r="AD2398" i="3"/>
  <c r="AE2398" i="3" s="1"/>
  <c r="AF2398" i="3" s="1"/>
  <c r="AJ2394" i="3"/>
  <c r="AK2394" i="3" s="1"/>
  <c r="AL2394" i="3" s="1"/>
  <c r="AL2395" i="3"/>
  <c r="AK2397" i="3"/>
  <c r="AA2400" i="3"/>
  <c r="P2394" i="3"/>
  <c r="Q2394" i="3" s="1"/>
  <c r="R2395" i="3"/>
  <c r="G2395" i="3" s="1"/>
  <c r="H2395" i="3" s="1"/>
  <c r="Q2397" i="3"/>
  <c r="AH2400" i="3" l="1"/>
  <c r="AI2400" i="3" s="1"/>
  <c r="AB2400" i="3"/>
  <c r="AC2400" i="3" s="1"/>
  <c r="E2398" i="3"/>
  <c r="F2398" i="3" s="1"/>
  <c r="L2398" i="3"/>
  <c r="I2401" i="3"/>
  <c r="L2401" i="3" s="1"/>
  <c r="E2401" i="3" s="1"/>
  <c r="F2401" i="3" s="1"/>
  <c r="L2399" i="3"/>
  <c r="E2399" i="3" s="1"/>
  <c r="F2399" i="3" s="1"/>
  <c r="U2394" i="3"/>
  <c r="C2394" i="3"/>
  <c r="D2394" i="3" s="1"/>
  <c r="V2401" i="3"/>
  <c r="AF2401" i="3" s="1"/>
  <c r="Y2399" i="3"/>
  <c r="AI2399" i="3"/>
  <c r="AC2399" i="3"/>
  <c r="T2399" i="3"/>
  <c r="U2397" i="3"/>
  <c r="C2397" i="3" s="1"/>
  <c r="D2397" i="3" s="1"/>
  <c r="S2396" i="3"/>
  <c r="T2396" i="3" s="1"/>
  <c r="K2400" i="3"/>
  <c r="O2399" i="3"/>
  <c r="A2399" i="3" s="1"/>
  <c r="B2399" i="3" s="1"/>
  <c r="O2401" i="3"/>
  <c r="A2401" i="3" s="1"/>
  <c r="B2401" i="3" s="1"/>
  <c r="M2400" i="3"/>
  <c r="N2400" i="3" s="1"/>
  <c r="O2400" i="3" s="1"/>
  <c r="A2400" i="3" s="1"/>
  <c r="B2400" i="3" s="1"/>
  <c r="W2396" i="3"/>
  <c r="X2396" i="3" s="1"/>
  <c r="Z2396" i="3" s="1"/>
  <c r="X2399" i="3"/>
  <c r="Z2399" i="3" s="1"/>
  <c r="Q2399" i="3"/>
  <c r="P2396" i="3"/>
  <c r="Q2396" i="3" s="1"/>
  <c r="R2397" i="3"/>
  <c r="G2397" i="3" s="1"/>
  <c r="H2397" i="3" s="1"/>
  <c r="AD2400" i="3"/>
  <c r="AE2400" i="3" s="1"/>
  <c r="AF2400" i="3" s="1"/>
  <c r="R2394" i="3"/>
  <c r="G2394" i="3"/>
  <c r="H2394" i="3" s="1"/>
  <c r="AL2397" i="3"/>
  <c r="AJ2396" i="3"/>
  <c r="AK2396" i="3" s="1"/>
  <c r="AL2396" i="3" s="1"/>
  <c r="AK2399" i="3"/>
  <c r="U2396" i="3" l="1"/>
  <c r="C2396" i="3"/>
  <c r="D2396" i="3" s="1"/>
  <c r="L2400" i="3"/>
  <c r="E2400" i="3"/>
  <c r="F2400" i="3" s="1"/>
  <c r="Y2401" i="3"/>
  <c r="AI2401" i="3"/>
  <c r="AC2401" i="3"/>
  <c r="W2398" i="3"/>
  <c r="X2398" i="3" s="1"/>
  <c r="Z2398" i="3" s="1"/>
  <c r="X2401" i="3"/>
  <c r="W2400" i="3" s="1"/>
  <c r="X2400" i="3" s="1"/>
  <c r="Z2400" i="3" s="1"/>
  <c r="U2399" i="3"/>
  <c r="C2399" i="3" s="1"/>
  <c r="D2399" i="3" s="1"/>
  <c r="S2398" i="3"/>
  <c r="T2398" i="3" s="1"/>
  <c r="T2401" i="3"/>
  <c r="R2399" i="3"/>
  <c r="G2399" i="3" s="1"/>
  <c r="H2399" i="3" s="1"/>
  <c r="Q2401" i="3"/>
  <c r="P2398" i="3"/>
  <c r="Q2398" i="3" s="1"/>
  <c r="AK2401" i="3"/>
  <c r="AL2399" i="3"/>
  <c r="AJ2398" i="3"/>
  <c r="AK2398" i="3" s="1"/>
  <c r="AL2398" i="3" s="1"/>
  <c r="G2396" i="3"/>
  <c r="H2396" i="3" s="1"/>
  <c r="R2396" i="3"/>
  <c r="Z2401" i="3" l="1"/>
  <c r="U2401" i="3"/>
  <c r="C2401" i="3" s="1"/>
  <c r="D2401" i="3" s="1"/>
  <c r="S2400" i="3"/>
  <c r="T2400" i="3" s="1"/>
  <c r="C2398" i="3"/>
  <c r="D2398" i="3" s="1"/>
  <c r="U2398" i="3"/>
  <c r="R2401" i="3"/>
  <c r="G2401" i="3" s="1"/>
  <c r="H2401" i="3" s="1"/>
  <c r="P2400" i="3"/>
  <c r="Q2400" i="3" s="1"/>
  <c r="R2398" i="3"/>
  <c r="G2398" i="3"/>
  <c r="H2398" i="3" s="1"/>
  <c r="AJ2400" i="3"/>
  <c r="AK2400" i="3" s="1"/>
  <c r="AL2400" i="3" s="1"/>
  <c r="AL2401" i="3"/>
  <c r="U2400" i="3" l="1"/>
  <c r="C2400" i="3"/>
  <c r="D2400" i="3" s="1"/>
  <c r="R2400" i="3"/>
  <c r="G2400" i="3"/>
  <c r="H2400" i="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ruipinto</author>
  </authors>
  <commentList>
    <comment ref="F3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ruipinto:</t>
        </r>
        <r>
          <rPr>
            <sz val="9"/>
            <color indexed="81"/>
            <rFont val="Tahoma"/>
            <family val="2"/>
          </rPr>
          <t xml:space="preserve">
NR.PAGS/PLANO
(160 Pag/16 pag.)=10 planos
</t>
        </r>
      </text>
    </comment>
    <comment ref="I6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ruipinto:</t>
        </r>
        <r>
          <rPr>
            <sz val="9"/>
            <color indexed="81"/>
            <rFont val="Tahoma"/>
            <family val="2"/>
          </rPr>
          <t xml:space="preserve">
inserir tiragem a calcular os estragos necessarios</t>
        </r>
      </text>
    </comment>
  </commentList>
</comments>
</file>

<file path=xl/sharedStrings.xml><?xml version="1.0" encoding="utf-8"?>
<sst xmlns="http://schemas.openxmlformats.org/spreadsheetml/2006/main" count="2985" uniqueCount="424">
  <si>
    <t>PLANIFICAÇÕES (Miolos)</t>
  </si>
  <si>
    <t>MÁQUINA H4 / H5</t>
  </si>
  <si>
    <t>BOCAS DE 1,4 CM</t>
  </si>
  <si>
    <t>MARGENS DE LADO DE 1,5 CM</t>
  </si>
  <si>
    <t>1,4 CM</t>
  </si>
  <si>
    <t xml:space="preserve">   1,5 CM</t>
  </si>
  <si>
    <t>1 - 4 Págs. no plano</t>
  </si>
  <si>
    <t>2 - 8 Págs. no plano</t>
  </si>
  <si>
    <t>3 - 12 Págs. no plano</t>
  </si>
  <si>
    <t>4 - 16 Págs. no plano</t>
  </si>
  <si>
    <t>5 - 24 Págs. no plano</t>
  </si>
  <si>
    <t>6 - 32 Págs. no plano</t>
  </si>
  <si>
    <t>MÁQUINA P4</t>
  </si>
  <si>
    <t>BOCAS DE 1,5 CM</t>
  </si>
  <si>
    <t>MARGENS DE LADO DE 1 CM</t>
  </si>
  <si>
    <t>1,5 CM</t>
  </si>
  <si>
    <t xml:space="preserve">   1 CM</t>
  </si>
  <si>
    <t xml:space="preserve">    EXEMPLO DE MONTAGEM AO BAIXO</t>
  </si>
  <si>
    <t>1,3 CM</t>
  </si>
  <si>
    <t>EXEMPLO - 16 Págs. ao baixo no plano</t>
  </si>
  <si>
    <t xml:space="preserve"> </t>
  </si>
  <si>
    <t xml:space="preserve">INFORMAÇÃO ADICIONAL: </t>
  </si>
  <si>
    <t>PAGINAÇÃO:</t>
  </si>
  <si>
    <t xml:space="preserve"> - 4 pág.</t>
  </si>
  <si>
    <t xml:space="preserve"> - 8 pág.</t>
  </si>
  <si>
    <t xml:space="preserve"> - 12 pág.</t>
  </si>
  <si>
    <t xml:space="preserve"> - 16 pág.</t>
  </si>
  <si>
    <t xml:space="preserve"> - 24 pág.</t>
  </si>
  <si>
    <t xml:space="preserve"> - 32 pág.</t>
  </si>
  <si>
    <t>LIMITE DE GRAMAGENS POR PÁGINAÇÃO:</t>
  </si>
  <si>
    <t xml:space="preserve">PAGINAÇÃO:          </t>
  </si>
  <si>
    <t xml:space="preserve"> " NÃO TEM LIMITE ... "</t>
  </si>
  <si>
    <t xml:space="preserve">   </t>
  </si>
  <si>
    <t>MARGENS NAS LOMBADAS:</t>
  </si>
  <si>
    <t>MARGENS DE DOBRA:</t>
  </si>
  <si>
    <r>
      <t xml:space="preserve"> </t>
    </r>
    <r>
      <rPr>
        <sz val="8"/>
        <color indexed="8"/>
        <rFont val="Times New Roman"/>
        <family val="1"/>
      </rPr>
      <t xml:space="preserve">  Universal</t>
    </r>
  </si>
  <si>
    <r>
      <t xml:space="preserve"> " ATÉ </t>
    </r>
    <r>
      <rPr>
        <b/>
        <sz val="7"/>
        <color indexed="8"/>
        <rFont val="Times New Roman"/>
        <family val="1"/>
      </rPr>
      <t>200</t>
    </r>
    <r>
      <rPr>
        <sz val="7"/>
        <color indexed="8"/>
        <rFont val="Times New Roman"/>
        <family val="1"/>
      </rPr>
      <t xml:space="preserve"> GRAMAS (DOBRA EM HARMÓNIO) "</t>
    </r>
  </si>
  <si>
    <r>
      <t xml:space="preserve"> " ATÉ </t>
    </r>
    <r>
      <rPr>
        <b/>
        <sz val="7"/>
        <color indexed="8"/>
        <rFont val="Times New Roman"/>
        <family val="1"/>
      </rPr>
      <t>170</t>
    </r>
    <r>
      <rPr>
        <sz val="7"/>
        <color indexed="8"/>
        <rFont val="Times New Roman"/>
        <family val="1"/>
      </rPr>
      <t xml:space="preserve"> GRAMAS "</t>
    </r>
  </si>
  <si>
    <r>
      <t xml:space="preserve"> " ATÉ </t>
    </r>
    <r>
      <rPr>
        <b/>
        <sz val="7"/>
        <color indexed="8"/>
        <rFont val="Times New Roman"/>
        <family val="1"/>
      </rPr>
      <t>90</t>
    </r>
    <r>
      <rPr>
        <sz val="7"/>
        <color indexed="8"/>
        <rFont val="Times New Roman"/>
        <family val="1"/>
      </rPr>
      <t xml:space="preserve"> GRAMAS "</t>
    </r>
  </si>
  <si>
    <r>
      <t xml:space="preserve">LIVROS SERROTADOS : DAR </t>
    </r>
    <r>
      <rPr>
        <b/>
        <sz val="8"/>
        <color indexed="8"/>
        <rFont val="Times New Roman"/>
        <family val="1"/>
      </rPr>
      <t>0,4</t>
    </r>
    <r>
      <rPr>
        <sz val="8"/>
        <color indexed="8"/>
        <rFont val="Times New Roman"/>
        <family val="1"/>
      </rPr>
      <t xml:space="preserve"> CM</t>
    </r>
  </si>
  <si>
    <r>
      <t xml:space="preserve">LIVROS EM ESPIRAL     : DAR </t>
    </r>
    <r>
      <rPr>
        <b/>
        <sz val="8"/>
        <color indexed="8"/>
        <rFont val="Times New Roman"/>
        <family val="1"/>
      </rPr>
      <t>0,8</t>
    </r>
    <r>
      <rPr>
        <sz val="8"/>
        <color indexed="8"/>
        <rFont val="Times New Roman"/>
        <family val="1"/>
      </rPr>
      <t xml:space="preserve"> CM</t>
    </r>
  </si>
  <si>
    <r>
      <t xml:space="preserve">GRAMAGENS ATÉ 170 GRS = </t>
    </r>
    <r>
      <rPr>
        <b/>
        <sz val="8"/>
        <color indexed="8"/>
        <rFont val="Times New Roman"/>
        <family val="1"/>
      </rPr>
      <t>1</t>
    </r>
    <r>
      <rPr>
        <sz val="8"/>
        <color indexed="8"/>
        <rFont val="Times New Roman"/>
        <family val="1"/>
      </rPr>
      <t xml:space="preserve"> CM</t>
    </r>
  </si>
  <si>
    <r>
      <t xml:space="preserve">GRAMAGENS MAIORES QUE 170 GRS = </t>
    </r>
    <r>
      <rPr>
        <b/>
        <sz val="8"/>
        <color indexed="8"/>
        <rFont val="Times New Roman"/>
        <family val="1"/>
      </rPr>
      <t>1,5</t>
    </r>
    <r>
      <rPr>
        <sz val="8"/>
        <color indexed="8"/>
        <rFont val="Times New Roman"/>
        <family val="1"/>
      </rPr>
      <t xml:space="preserve"> CM</t>
    </r>
  </si>
  <si>
    <t>CAPA</t>
  </si>
  <si>
    <t>X</t>
  </si>
  <si>
    <t>FORMATO DO MIOLO</t>
  </si>
  <si>
    <t>LOMBADA</t>
  </si>
  <si>
    <t>BADANAS</t>
  </si>
  <si>
    <t>Formato minimo (miolo):</t>
  </si>
  <si>
    <t>x</t>
  </si>
  <si>
    <t>Formato máximo (miolo):</t>
  </si>
  <si>
    <t>MOLE</t>
  </si>
  <si>
    <t>FORMATO DA CAPA</t>
  </si>
  <si>
    <t>Formato minimo (capa):</t>
  </si>
  <si>
    <t>Formato máximo (capa):</t>
  </si>
  <si>
    <t>0,3 / 6</t>
  </si>
  <si>
    <t xml:space="preserve">1 CAPA </t>
  </si>
  <si>
    <t>FORMATO PLANO</t>
  </si>
  <si>
    <t>NO PLANO</t>
  </si>
  <si>
    <t>2 CAPAS</t>
  </si>
  <si>
    <t>3 CAPAS</t>
  </si>
  <si>
    <t>4 CAPAS</t>
  </si>
  <si>
    <t>6 CAPAS</t>
  </si>
  <si>
    <t>8 CAPAS</t>
  </si>
  <si>
    <t>CARTÃO</t>
  </si>
  <si>
    <t>lombada redonda</t>
  </si>
  <si>
    <t>;</t>
  </si>
  <si>
    <t>lombada quadrada</t>
  </si>
  <si>
    <t>lombada quadrada s/cabeceado</t>
  </si>
  <si>
    <t>DURA</t>
  </si>
  <si>
    <t>0,8 / 7 cm - Boleada</t>
  </si>
  <si>
    <t>56+3</t>
  </si>
  <si>
    <t>0,4 / 6,5 cm - Quadrada</t>
  </si>
  <si>
    <t>INTEGRAL</t>
  </si>
  <si>
    <t>ESPIRAL</t>
  </si>
  <si>
    <t>Formatos Máq.</t>
  </si>
  <si>
    <t>9,5 / 40</t>
  </si>
  <si>
    <t>10 / 40</t>
  </si>
  <si>
    <t>0,32 / 2,2</t>
  </si>
  <si>
    <t>SOBRECAPA</t>
  </si>
  <si>
    <t>FÓRMULAS DE CÁLCULO DOS DIVERSOS TIPOS DE CAPAS:</t>
  </si>
  <si>
    <t>1 - CAPA DURA</t>
  </si>
  <si>
    <t>ALTURA    = ALTURA + 2 x MARGEM DE DOBRA + 2 x SEIXA + 2 x ESPESSURA DO CARTÃO</t>
  </si>
  <si>
    <t>LARGURA = 2 x LARGURA DO MIOLO + ESPESSURA DO MIOLO + 2 x ESPESSURA DO CARTÃO + 2 x CHARNEIRA + 2 x MARGEM DE DOBRA</t>
  </si>
  <si>
    <t>MARGEM DE DOBRA = 1,5 CM</t>
  </si>
  <si>
    <t>SEIXA = 0,3 CM</t>
  </si>
  <si>
    <t>CHARNEIRA = 0,4 CM</t>
  </si>
  <si>
    <t>2 - CAPA MOLE</t>
  </si>
  <si>
    <t>ALTURA    = ALTURA DO MIOLO</t>
  </si>
  <si>
    <t>LARGURA = 2 x LARGURA DO MIOLO + ESPESSURA DO MIOLO</t>
  </si>
  <si>
    <t>2.1 CAPA MOLE COM BADANAS</t>
  </si>
  <si>
    <t>LARGURA = 2 x LARGURA DO MIOLO + ESPESSURA DO MIOLO + 2 x LARGURA DA BADANA</t>
  </si>
  <si>
    <t>3 - CAPA INTEGRAL</t>
  </si>
  <si>
    <t>ALTURA    = ALTURA DO MIOLO + 2 x MARGEM DE DOBRA + 2 x SEIXA</t>
  </si>
  <si>
    <t>LARGURA = 2 x LARGURA DO MIOLO + ESPESSURA DO MIOLO + 2 x MARGEM DE DOBRA + 2 x CHARNEIRA</t>
  </si>
  <si>
    <t>4 - SOBRECAPA PARA LIVRO CAPA DURA</t>
  </si>
  <si>
    <t>ALTURA    = ALTURA DO MIOLO + 2 x SEIXA</t>
  </si>
  <si>
    <t>LARGURA = 2 x LARGURA DO MIOLO + 2 ESPESSURA DO CARTÃO + 2 x CHARNEIRA + 2 x LARGURA DE BADANAS + ESPESSURA DO MIOLO</t>
  </si>
  <si>
    <t>Nº de Cadernos</t>
  </si>
  <si>
    <t>Leya</t>
  </si>
  <si>
    <t>Miolo</t>
  </si>
  <si>
    <t>Capa / Diversos</t>
  </si>
  <si>
    <t>Tiragem</t>
  </si>
  <si>
    <t>Estrago 1/1</t>
  </si>
  <si>
    <t>Estrago 2/2</t>
  </si>
  <si>
    <t>Estrago 4/4</t>
  </si>
  <si>
    <t>Estrago 5/5</t>
  </si>
  <si>
    <t>Estrago 4/0</t>
  </si>
  <si>
    <t>Estrago 0/0</t>
  </si>
  <si>
    <t>Estrago 5/0</t>
  </si>
  <si>
    <t>Estrago 6/0</t>
  </si>
  <si>
    <t>Estrago 6/1</t>
  </si>
  <si>
    <t>OPC</t>
  </si>
  <si>
    <t xml:space="preserve">G E R A L </t>
  </si>
  <si>
    <t>TABELA 6S</t>
  </si>
  <si>
    <t>PRO,PRE1,PRE2,LAV</t>
  </si>
  <si>
    <t>Prod.opc SE PRE1,PRE2 OU PRO</t>
  </si>
  <si>
    <t>Nº.CORES</t>
  </si>
  <si>
    <t>Retroverso S/N</t>
  </si>
  <si>
    <t>Configurações:</t>
  </si>
  <si>
    <t>/</t>
  </si>
  <si>
    <t>S</t>
  </si>
  <si>
    <t>OPCÇÃO</t>
  </si>
  <si>
    <t>C.CUSTO</t>
  </si>
  <si>
    <t>QTE</t>
  </si>
  <si>
    <t>REDUZIR</t>
  </si>
  <si>
    <t>MÃO-OBRA</t>
  </si>
  <si>
    <t>PRE</t>
  </si>
  <si>
    <t>-</t>
  </si>
  <si>
    <t>Velocidade média?</t>
  </si>
  <si>
    <t>S/N __</t>
  </si>
  <si>
    <t>Tipo impr.</t>
  </si>
  <si>
    <t>Velocidade mínima</t>
  </si>
  <si>
    <t>Velocidade</t>
  </si>
  <si>
    <t>até</t>
  </si>
  <si>
    <t>Mancha de impressão</t>
  </si>
  <si>
    <t>Média</t>
  </si>
  <si>
    <t>min.</t>
  </si>
  <si>
    <t>Em</t>
  </si>
  <si>
    <t>máx.</t>
  </si>
  <si>
    <t>Produção</t>
  </si>
  <si>
    <t>Acima</t>
  </si>
  <si>
    <t>Ftº.folha</t>
  </si>
  <si>
    <t>mm</t>
  </si>
  <si>
    <t>Prep./lavag.</t>
  </si>
  <si>
    <t>tempo prep.PR1</t>
  </si>
  <si>
    <t>mm:ss</t>
  </si>
  <si>
    <t>tempo prep.PR2</t>
  </si>
  <si>
    <t>tempo prep.LAV.</t>
  </si>
  <si>
    <t xml:space="preserve">Estragos </t>
  </si>
  <si>
    <t>Tabela de opções?</t>
  </si>
  <si>
    <t xml:space="preserve">Por </t>
  </si>
  <si>
    <t>Passagem</t>
  </si>
  <si>
    <t>Reduzir estrago</t>
  </si>
  <si>
    <t>´% Por Côr</t>
  </si>
  <si>
    <t>PRE1,PRE2,LAV.ESTRAGOS</t>
  </si>
  <si>
    <t>fls de acerto</t>
  </si>
  <si>
    <t>TABELA DE CÁLCULO</t>
  </si>
  <si>
    <t>5H2</t>
  </si>
  <si>
    <t>HEIDELBERG 2 - 50X70 - 1 CÔR</t>
  </si>
  <si>
    <t>6S</t>
  </si>
  <si>
    <t>PRO</t>
  </si>
  <si>
    <t>N</t>
  </si>
  <si>
    <t>1/0</t>
  </si>
  <si>
    <t>&lt;=60 gr.</t>
  </si>
  <si>
    <t>60&lt;-&gt;175</t>
  </si>
  <si>
    <t>175&lt;-&gt;250</t>
  </si>
  <si>
    <t>250&lt;-&gt;400</t>
  </si>
  <si>
    <t>ALTA</t>
  </si>
  <si>
    <t>ENTRADAS MÁQUINA</t>
  </si>
  <si>
    <t>HORA PADRÃO:</t>
  </si>
  <si>
    <t>mIm</t>
  </si>
  <si>
    <t>ENT.</t>
  </si>
  <si>
    <t>ACRÉSCIMO Á HORA PADRÃO --&gt;</t>
  </si>
  <si>
    <t>nr.de planos</t>
  </si>
  <si>
    <t>%</t>
  </si>
  <si>
    <t>PL</t>
  </si>
  <si>
    <t>COR</t>
  </si>
  <si>
    <t>TESTE</t>
  </si>
  <si>
    <t>tempos de MR1,MR2 E LAV.</t>
  </si>
  <si>
    <t>MR1,MR2 E LAV.P/CÔR</t>
  </si>
  <si>
    <t>NR.FOLHAS TOTAIS POR PLANO</t>
  </si>
  <si>
    <t>5H3</t>
  </si>
  <si>
    <t>HEIDELBERG 3 - 50X70 - 2 CÔRES</t>
  </si>
  <si>
    <t/>
  </si>
  <si>
    <t>2/0</t>
  </si>
  <si>
    <t>LIVRO C/2 PLANOS</t>
  </si>
  <si>
    <t>LIVRO C/10 PLANOS</t>
  </si>
  <si>
    <t>CORES</t>
  </si>
  <si>
    <t>% Por Côr</t>
  </si>
  <si>
    <t>5P2</t>
  </si>
  <si>
    <t>PLANETA 2 - 70X100 - 2 CÔRES ou 1/1 RETROVERSO</t>
  </si>
  <si>
    <t>1/1</t>
  </si>
  <si>
    <t>5P3</t>
  </si>
  <si>
    <t>PLANETA 3 - 70X100 - 4 CÔRES ou 2/2 RETROVERSO</t>
  </si>
  <si>
    <t>3/0</t>
  </si>
  <si>
    <t>4/0</t>
  </si>
  <si>
    <t>1/2</t>
  </si>
  <si>
    <t>2/2</t>
  </si>
  <si>
    <t>2/1</t>
  </si>
  <si>
    <t>30 MINUTOS</t>
  </si>
  <si>
    <t>5R1</t>
  </si>
  <si>
    <t xml:space="preserve">ROLAND 600 - 70X100 - 4 CÔRES </t>
  </si>
  <si>
    <t>60&lt;&gt;175</t>
  </si>
  <si>
    <t>175&lt;&gt;250</t>
  </si>
  <si>
    <t>250&lt;&gt;400</t>
  </si>
  <si>
    <t>5P5</t>
  </si>
  <si>
    <t>PLANETA 5 - 112X162 - 2 CÔRES  -  1/1 RETROVERSO</t>
  </si>
  <si>
    <t>5P7/8</t>
  </si>
  <si>
    <t xml:space="preserve">PLANETA 7/8 - 100X140 - 4 CÔRES  </t>
  </si>
  <si>
    <t>5H8</t>
  </si>
  <si>
    <t xml:space="preserve">HEIDELBERG SM-102-8 CORES 4/4 </t>
  </si>
  <si>
    <t>4/4</t>
  </si>
  <si>
    <t>redução ao estrago em relação a f7</t>
  </si>
  <si>
    <t>250&lt;&gt;300</t>
  </si>
  <si>
    <t>PRE2 ESTRAGOS (ACERTO)</t>
  </si>
  <si>
    <t>PRE1 ESTRAGOS (ACERTO)</t>
  </si>
  <si>
    <t>TABELA DE CÁLCULO PAPEL</t>
  </si>
  <si>
    <t>INTERVALOS</t>
  </si>
  <si>
    <t>PREENCHER OS CAMPOS A AZUL</t>
  </si>
  <si>
    <t>DE TIRAGEM</t>
  </si>
  <si>
    <t>SOMA</t>
  </si>
  <si>
    <t>ESTRAGO</t>
  </si>
  <si>
    <t>F</t>
  </si>
  <si>
    <t>V</t>
  </si>
  <si>
    <t>nº.cores</t>
  </si>
  <si>
    <t>TIRAGEM:</t>
  </si>
  <si>
    <t>exs.</t>
  </si>
  <si>
    <t>Nº. PÁGS</t>
  </si>
  <si>
    <t>ás</t>
  </si>
  <si>
    <t>Págs por plano</t>
  </si>
  <si>
    <t>atenção</t>
  </si>
  <si>
    <t>RESULTADO</t>
  </si>
  <si>
    <t>4 c + verniz</t>
  </si>
  <si>
    <t>Nr. Planos</t>
  </si>
  <si>
    <t>= 5/5 cores</t>
  </si>
  <si>
    <t>Quantidades:</t>
  </si>
  <si>
    <t>% estrago</t>
  </si>
  <si>
    <t>Nr. de FLS</t>
  </si>
  <si>
    <t>FOLHAS</t>
  </si>
  <si>
    <t>Nr. de Fls</t>
  </si>
  <si>
    <t>Fls</t>
  </si>
  <si>
    <t>Fls acertos</t>
  </si>
  <si>
    <t>+ Fls p/plano p/acerto</t>
  </si>
  <si>
    <t>Fls estragos</t>
  </si>
  <si>
    <t>+ Fls p/plano p/estrago</t>
  </si>
  <si>
    <t>Nr.fls p/plano</t>
  </si>
  <si>
    <t xml:space="preserve">= Folhas por plano </t>
  </si>
  <si>
    <t>Mudanças chapas p/ plano</t>
  </si>
  <si>
    <t>chapas</t>
  </si>
  <si>
    <t>cada chapa 20 folhas</t>
  </si>
  <si>
    <t>FLS</t>
  </si>
  <si>
    <t>fls p/plano</t>
  </si>
  <si>
    <t xml:space="preserve">HEIDELBERG SM-102-8 CORES 8/0 </t>
  </si>
  <si>
    <t>8/0</t>
  </si>
  <si>
    <t>7/0</t>
  </si>
  <si>
    <t>6/0</t>
  </si>
  <si>
    <t>5/0</t>
  </si>
  <si>
    <t>Bobine</t>
  </si>
  <si>
    <t>QUANTIDADE</t>
  </si>
  <si>
    <t>LARGURA</t>
  </si>
  <si>
    <t>ALTURA</t>
  </si>
  <si>
    <t>GRS</t>
  </si>
  <si>
    <t>PESO FL</t>
  </si>
  <si>
    <t>PESO TOTAL</t>
  </si>
  <si>
    <t>kg</t>
  </si>
  <si>
    <t>Kg</t>
  </si>
  <si>
    <t>Ton</t>
  </si>
  <si>
    <t>QUANTIDADE PARA ROTATIVA</t>
  </si>
  <si>
    <t>TABELAS DE VERNIZ FUNDO GERAL</t>
  </si>
  <si>
    <t>VERNIZ FUNDO GERAL</t>
  </si>
  <si>
    <r>
      <t xml:space="preserve">Se colocar </t>
    </r>
    <r>
      <rPr>
        <b/>
        <sz val="10"/>
        <rFont val="Arial"/>
        <family val="2"/>
      </rPr>
      <t>S</t>
    </r>
    <r>
      <rPr>
        <sz val="10"/>
        <rFont val="Arial"/>
        <family val="2"/>
      </rPr>
      <t xml:space="preserve"> no campo </t>
    </r>
    <r>
      <rPr>
        <b/>
        <sz val="10"/>
        <rFont val="Arial"/>
        <family val="2"/>
      </rPr>
      <t>Tabela de Opcções</t>
    </r>
    <r>
      <rPr>
        <sz val="10"/>
        <rFont val="Arial"/>
        <family val="2"/>
      </rPr>
      <t xml:space="preserve"> é afixado o ecrã com as seguintes caracteristicas</t>
    </r>
  </si>
  <si>
    <r>
      <t xml:space="preserve">S/N </t>
    </r>
    <r>
      <rPr>
        <b/>
        <u/>
        <sz val="10"/>
        <rFont val="Arial"/>
        <family val="2"/>
      </rPr>
      <t>S</t>
    </r>
  </si>
  <si>
    <r>
      <t xml:space="preserve">Se colocar </t>
    </r>
    <r>
      <rPr>
        <b/>
        <sz val="10"/>
        <rFont val="Times New Roman"/>
        <family val="1"/>
      </rPr>
      <t>S</t>
    </r>
    <r>
      <rPr>
        <sz val="10"/>
        <rFont val="Times New Roman"/>
        <family val="1"/>
      </rPr>
      <t xml:space="preserve"> no campo </t>
    </r>
    <r>
      <rPr>
        <b/>
        <sz val="10"/>
        <rFont val="Times New Roman"/>
        <family val="1"/>
      </rPr>
      <t>Tabela de Opcções</t>
    </r>
    <r>
      <rPr>
        <sz val="10"/>
        <rFont val="Times New Roman"/>
        <family val="1"/>
      </rPr>
      <t xml:space="preserve"> é afixado o ecrã com as seguintes caracteristicas</t>
    </r>
  </si>
  <si>
    <t>CAPAS</t>
  </si>
  <si>
    <t>TIRAGEM</t>
  </si>
  <si>
    <t>NºEXS</t>
  </si>
  <si>
    <t>PLAST.QUENTE</t>
  </si>
  <si>
    <t>VERNIZ</t>
  </si>
  <si>
    <t>PLAST + VERNIZ</t>
  </si>
  <si>
    <t>4 / 0</t>
  </si>
  <si>
    <t>4 / 4</t>
  </si>
  <si>
    <t>2 / 0</t>
  </si>
  <si>
    <t>2 / 2</t>
  </si>
  <si>
    <t>CORTAR EM 2</t>
  </si>
  <si>
    <t>CORTAR EM 4</t>
  </si>
  <si>
    <t>PANTONES QUE REAGEM COM A PLASTICIZAÇÃO</t>
  </si>
  <si>
    <t xml:space="preserve">                   Todos os pantones que forem constitiudos por:</t>
  </si>
  <si>
    <t>Warm red</t>
  </si>
  <si>
    <t xml:space="preserve">                   reagem com a plasticização</t>
  </si>
  <si>
    <t>Rhodamine red</t>
  </si>
  <si>
    <t>Purple</t>
  </si>
  <si>
    <t>Introduza o Nº. Do Pantone</t>
  </si>
  <si>
    <t>Violet</t>
  </si>
  <si>
    <t>Resultado</t>
  </si>
  <si>
    <t>Reflex blue</t>
  </si>
  <si>
    <t>Procedimento</t>
  </si>
  <si>
    <t>Blue 072</t>
  </si>
  <si>
    <t>Os pantones reagentes são os seguintes:</t>
  </si>
  <si>
    <t>Pantone warm red</t>
  </si>
  <si>
    <t>Pantone Rhodamine red</t>
  </si>
  <si>
    <t>Pantone purple</t>
  </si>
  <si>
    <t>Não introduzir nada aqui por baixo</t>
  </si>
  <si>
    <t>Pantone violet</t>
  </si>
  <si>
    <t>tem formulas (coluna C)</t>
  </si>
  <si>
    <t>Pantone blue 072</t>
  </si>
  <si>
    <t>Pantone reflex blue</t>
  </si>
  <si>
    <t>Cool Gray</t>
  </si>
  <si>
    <t>Black</t>
  </si>
  <si>
    <t>METALICOS</t>
  </si>
  <si>
    <t>CÁLCULO DE MATERIAIS</t>
  </si>
  <si>
    <t>FORMULA CÁLCULO DE FITILHO</t>
  </si>
  <si>
    <t>FITILHO</t>
  </si>
  <si>
    <t>Largura</t>
  </si>
  <si>
    <t>Altura</t>
  </si>
  <si>
    <t>Catetos (L)</t>
  </si>
  <si>
    <t xml:space="preserve">Catetos (A) </t>
  </si>
  <si>
    <t>Hipotenusa</t>
  </si>
  <si>
    <t>Raiz Q</t>
  </si>
  <si>
    <t>Metros</t>
  </si>
  <si>
    <t xml:space="preserve">               A</t>
  </si>
  <si>
    <t xml:space="preserve">      F</t>
  </si>
  <si>
    <t>EXEMPLO: 3000 exs X 5% X F</t>
  </si>
  <si>
    <t>L</t>
  </si>
  <si>
    <t>FORMULA CÁLCULO DE ESPIRAL</t>
  </si>
  <si>
    <t>T</t>
  </si>
  <si>
    <t>EXEMPLO: 3000 exs X 10% = T</t>
  </si>
  <si>
    <t>ESPIRAL INTERR.</t>
  </si>
  <si>
    <t xml:space="preserve">   T X Altura</t>
  </si>
  <si>
    <t>TECIDO</t>
  </si>
  <si>
    <t xml:space="preserve">                    EXEMPLO: 3000 exs / nr. Exs no plano = T</t>
  </si>
  <si>
    <t>FORMULA CÁLCULO DE TECIDO</t>
  </si>
  <si>
    <t>Nr de exs no plano</t>
  </si>
  <si>
    <t>Tecido</t>
  </si>
  <si>
    <t xml:space="preserve">    Fibra tecido</t>
  </si>
  <si>
    <t xml:space="preserve">Esta a somar 240 exs </t>
  </si>
  <si>
    <t>TECIDOS</t>
  </si>
  <si>
    <t>MEDIDAS</t>
  </si>
  <si>
    <t>Notas: achar sempre o formato da capa aberta</t>
  </si>
  <si>
    <t xml:space="preserve">TECIDO BRILLIANTA </t>
  </si>
  <si>
    <t>135 CM</t>
  </si>
  <si>
    <t xml:space="preserve">Exemplo:               21 x 23,5 </t>
  </si>
  <si>
    <t>TECIDO GELTEX</t>
  </si>
  <si>
    <t>140 CM</t>
  </si>
  <si>
    <t>Capa aberta:         48,3 x 27,6</t>
  </si>
  <si>
    <t xml:space="preserve">TECIDO BALACRON </t>
  </si>
  <si>
    <t>106 CM</t>
  </si>
  <si>
    <t>Lombada:              2 Cm</t>
  </si>
  <si>
    <t xml:space="preserve">TECIDO GUAFLEX  </t>
  </si>
  <si>
    <t>Cartão:                  2,5 Cm</t>
  </si>
  <si>
    <t xml:space="preserve">TECIDO AMOLINE </t>
  </si>
  <si>
    <t>100 CM</t>
  </si>
  <si>
    <t xml:space="preserve">TECIDO DUBLETA </t>
  </si>
  <si>
    <t>98 CM</t>
  </si>
  <si>
    <t>TECIDO BRILLIANTA 135 CM</t>
  </si>
  <si>
    <t xml:space="preserve">TECIDO CIALUX  </t>
  </si>
  <si>
    <t>PORTANTO 48,3 + 48,3 = 96,6 CM</t>
  </si>
  <si>
    <t xml:space="preserve">TECIDO TELA IRIS  </t>
  </si>
  <si>
    <t>RESULTADO: DÁ 2 EXS Á LARGURA</t>
  </si>
  <si>
    <t xml:space="preserve">TECIDO SETALUX  </t>
  </si>
  <si>
    <t>100 CM E 140 CM</t>
  </si>
  <si>
    <t xml:space="preserve">TECIDO TELA IMPERIAL </t>
  </si>
  <si>
    <t>FORMULA CÁLCULO DE CARTÃO</t>
  </si>
  <si>
    <t xml:space="preserve"> 110 cm</t>
  </si>
  <si>
    <t xml:space="preserve">  90 cm</t>
  </si>
  <si>
    <t>1 cm</t>
  </si>
  <si>
    <t>Escalão</t>
  </si>
  <si>
    <t>Estragos</t>
  </si>
  <si>
    <t>Exs plano</t>
  </si>
  <si>
    <t>Placas</t>
  </si>
  <si>
    <t>0 - 299</t>
  </si>
  <si>
    <t>300 - 499</t>
  </si>
  <si>
    <t>500 - 999</t>
  </si>
  <si>
    <t>1000 - 1999</t>
  </si>
  <si>
    <t>2000 - 4999</t>
  </si>
  <si>
    <t>5000 - 7499</t>
  </si>
  <si>
    <t>NOTAS: DAR 1 CM A TODA A VOLTA</t>
  </si>
  <si>
    <t>7500 - 9999</t>
  </si>
  <si>
    <t>NOTAS: FORMATO DA PLACA 90 x 110</t>
  </si>
  <si>
    <t>10000 - 14999</t>
  </si>
  <si>
    <t>15000 - 25000</t>
  </si>
  <si>
    <t>EXEMPLO : FORMATO 21x29 CM (Cartão sem espuma)</t>
  </si>
  <si>
    <t>1 - DAR MARGEM DE 0,6 CM NA ALTURA  (21x29,6)</t>
  </si>
  <si>
    <t>EXEMPLO : FORMATO 21x29 CM (Cartão com espuma)</t>
  </si>
  <si>
    <t>2 - DAR MARGEM DE 0,6 CM NA ALTURA  (21x29,6) + 0,3 CM NA LARGURA</t>
  </si>
  <si>
    <t xml:space="preserve">FORMULA DE CALCULO DE CARTÃO: </t>
  </si>
  <si>
    <t>Tiragem + estragos a dividir pelo nr. De exs no plano</t>
  </si>
  <si>
    <t>INFORMAÇÃO ADICIONAL</t>
  </si>
  <si>
    <t>ORDEM DE ACABAMENTO DA CAPA</t>
  </si>
  <si>
    <t>1 - PLASTIC. A MATE - ESTAMPAGEM - VERNIZ U.V. - RELEVO</t>
  </si>
  <si>
    <t>2 - ESTAMPAGEM - PLASTIC. A BRILH. - VERNIZ U.V. - RELEVO</t>
  </si>
  <si>
    <r>
      <t xml:space="preserve">1 cm </t>
    </r>
    <r>
      <rPr>
        <b/>
        <sz val="8"/>
        <color indexed="8"/>
        <rFont val="Arial"/>
        <family val="2"/>
      </rPr>
      <t xml:space="preserve">  Dá 4,5 livros p/folha</t>
    </r>
  </si>
  <si>
    <t>CAL</t>
  </si>
  <si>
    <t>11,5+3</t>
  </si>
  <si>
    <t>TIRAR 1,5 CM À ALTURA</t>
  </si>
  <si>
    <t>NºFOLHAS</t>
  </si>
  <si>
    <t>ESPESSURA (MM)</t>
  </si>
  <si>
    <t>MM (µm*/1000)</t>
  </si>
  <si>
    <t>*µm=microns</t>
  </si>
  <si>
    <t>ESPESSURA DE UM MIOLO</t>
  </si>
  <si>
    <t>1ªTIRAGEM IMPRESSA</t>
  </si>
  <si>
    <t>2ªTIRAGEM IMPRESSA</t>
  </si>
  <si>
    <t>TIRAGEM TOTAL</t>
  </si>
  <si>
    <t>FOLHAS NECESSÁRIAS</t>
  </si>
  <si>
    <t>NºPLANOS</t>
  </si>
  <si>
    <t xml:space="preserve">PARTIDAS ESCOLAR LEYA </t>
  </si>
  <si>
    <t>"MAIS 200 FLS P/ PLANO"</t>
  </si>
  <si>
    <t>NªFOLHAS 1ª IMPRESSÃO</t>
  </si>
  <si>
    <t>NªFOLHAS 2ª IMPRESSÃO</t>
  </si>
  <si>
    <t>REFS DUPLOS 60 e 80 GRS (32 E 16 págs) 94X70 CM</t>
  </si>
  <si>
    <t>PESO DO PAPEL</t>
  </si>
  <si>
    <t>LARGURA (metros)</t>
  </si>
  <si>
    <t>ALTURA (metros)</t>
  </si>
  <si>
    <r>
      <t>GRS / M</t>
    </r>
    <r>
      <rPr>
        <vertAlign val="superscript"/>
        <sz val="12"/>
        <color indexed="8"/>
        <rFont val="Calibri"/>
        <family val="2"/>
      </rPr>
      <t>2</t>
    </r>
  </si>
  <si>
    <t>PESO GRS DE UMA FOLHA</t>
  </si>
  <si>
    <t>QTD FOLHAS NECESSÁRIAS</t>
  </si>
  <si>
    <t>PESO TOTAL (KG)</t>
  </si>
  <si>
    <t>KGS</t>
  </si>
  <si>
    <t>(*PARA LIVROS COM VERNIZ + 50 FLS POR PLANO)</t>
  </si>
  <si>
    <t>(2/2 cores)</t>
  </si>
  <si>
    <t>(1/1 cor)</t>
  </si>
  <si>
    <t>(5/5 cores)</t>
  </si>
  <si>
    <t>\</t>
  </si>
  <si>
    <t>(4/4) cores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</si>
</sst>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%"/>
    <numFmt numFmtId="165" formatCode="0.0"/>
    <numFmt numFmtId="166" formatCode="#,##0.0"/>
    <numFmt numFmtId="167" formatCode="#,##0.000"/>
    <numFmt numFmtId="168" formatCode="#,##0.0000"/>
  </numFmts>
  <fonts count="101" x14ac:knownFonts="1">
    <font>
      <sz val="10"/>
      <name val="Arial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18"/>
      <color indexed="8"/>
      <name val="Batang"/>
      <family val="1"/>
    </font>
    <font>
      <sz val="10"/>
      <color indexed="8"/>
      <name val="Batang"/>
      <family val="1"/>
    </font>
    <font>
      <sz val="10"/>
      <color indexed="8"/>
      <name val="Times New Roman"/>
      <family val="1"/>
    </font>
    <font>
      <b/>
      <sz val="10"/>
      <color indexed="8"/>
      <name val="Times New Roman"/>
      <family val="1"/>
    </font>
    <font>
      <b/>
      <sz val="9"/>
      <color indexed="8"/>
      <name val="Times New Roman"/>
      <family val="1"/>
    </font>
    <font>
      <sz val="7"/>
      <color indexed="8"/>
      <name val="Times New Roman"/>
      <family val="1"/>
    </font>
    <font>
      <sz val="8"/>
      <color indexed="8"/>
      <name val="Times New Roman"/>
      <family val="1"/>
    </font>
    <font>
      <b/>
      <sz val="8"/>
      <color indexed="8"/>
      <name val="Times New Roman"/>
      <family val="1"/>
    </font>
    <font>
      <b/>
      <sz val="18"/>
      <color indexed="8"/>
      <name val="Times New Roman"/>
      <family val="1"/>
    </font>
    <font>
      <b/>
      <sz val="7"/>
      <color indexed="8"/>
      <name val="Times New Roman"/>
      <family val="1"/>
    </font>
    <font>
      <b/>
      <sz val="20"/>
      <color indexed="9"/>
      <name val="Times New Roman"/>
      <family val="1"/>
    </font>
    <font>
      <sz val="10"/>
      <name val="Times New Roman"/>
      <family val="1"/>
    </font>
    <font>
      <b/>
      <sz val="10"/>
      <name val="Times New Roman"/>
      <family val="1"/>
    </font>
    <font>
      <b/>
      <sz val="10"/>
      <color indexed="9"/>
      <name val="Times New Roman"/>
      <family val="1"/>
    </font>
    <font>
      <b/>
      <sz val="12"/>
      <color indexed="9"/>
      <name val="Times New Roman"/>
      <family val="1"/>
    </font>
    <font>
      <b/>
      <sz val="9"/>
      <color indexed="9"/>
      <name val="Times New Roman"/>
      <family val="1"/>
    </font>
    <font>
      <b/>
      <sz val="10"/>
      <color indexed="12"/>
      <name val="Times New Roman"/>
      <family val="1"/>
    </font>
    <font>
      <b/>
      <sz val="9"/>
      <color indexed="12"/>
      <name val="Times New Roman"/>
      <family val="1"/>
    </font>
    <font>
      <sz val="10"/>
      <color indexed="12"/>
      <name val="Times New Roman"/>
      <family val="1"/>
    </font>
    <font>
      <b/>
      <u/>
      <sz val="8"/>
      <color indexed="8"/>
      <name val="Times New Roman"/>
      <family val="1"/>
    </font>
    <font>
      <b/>
      <u/>
      <sz val="9"/>
      <color indexed="8"/>
      <name val="Times New Roman"/>
      <family val="1"/>
    </font>
    <font>
      <u/>
      <sz val="10"/>
      <name val="Times New Roman"/>
      <family val="1"/>
    </font>
    <font>
      <sz val="8"/>
      <name val="Times New Roman"/>
      <family val="1"/>
    </font>
    <font>
      <sz val="8"/>
      <name val="Arial"/>
      <family val="2"/>
    </font>
    <font>
      <b/>
      <sz val="12"/>
      <color indexed="8"/>
      <name val="Calibri"/>
      <family val="2"/>
    </font>
    <font>
      <b/>
      <sz val="10"/>
      <name val="Arial"/>
      <family val="2"/>
    </font>
    <font>
      <b/>
      <sz val="14"/>
      <name val="Arial"/>
      <family val="2"/>
    </font>
    <font>
      <sz val="10"/>
      <name val="Arial"/>
      <family val="2"/>
    </font>
    <font>
      <b/>
      <sz val="12"/>
      <name val="Arial"/>
      <family val="2"/>
    </font>
    <font>
      <b/>
      <u/>
      <sz val="10"/>
      <name val="Arial"/>
      <family val="2"/>
    </font>
    <font>
      <b/>
      <sz val="10"/>
      <color indexed="12"/>
      <name val="Arial"/>
      <family val="2"/>
    </font>
    <font>
      <b/>
      <sz val="10"/>
      <color indexed="10"/>
      <name val="Arial"/>
      <family val="2"/>
    </font>
    <font>
      <b/>
      <sz val="9"/>
      <name val="Arial"/>
      <family val="2"/>
    </font>
    <font>
      <b/>
      <sz val="14"/>
      <color indexed="8"/>
      <name val="Times New Roman"/>
      <family val="1"/>
    </font>
    <font>
      <sz val="14"/>
      <color indexed="8"/>
      <name val="Times New Roman"/>
      <family val="1"/>
    </font>
    <font>
      <b/>
      <sz val="18"/>
      <color indexed="9"/>
      <name val="Times New Roman"/>
      <family val="1"/>
    </font>
    <font>
      <sz val="10"/>
      <color indexed="9"/>
      <name val="Times New Roman"/>
      <family val="1"/>
    </font>
    <font>
      <b/>
      <sz val="16"/>
      <color indexed="8"/>
      <name val="Times New Roman"/>
      <family val="1"/>
    </font>
    <font>
      <sz val="18"/>
      <color indexed="8"/>
      <name val="Times New Roman"/>
      <family val="1"/>
    </font>
    <font>
      <b/>
      <sz val="12"/>
      <color indexed="8"/>
      <name val="Times New Roman"/>
      <family val="1"/>
    </font>
    <font>
      <b/>
      <sz val="12"/>
      <name val="Times New Roman"/>
      <family val="1"/>
    </font>
    <font>
      <sz val="48"/>
      <name val="Arial"/>
      <family val="2"/>
    </font>
    <font>
      <sz val="16"/>
      <name val="Times New Roman"/>
      <family val="1"/>
    </font>
    <font>
      <b/>
      <sz val="12"/>
      <color indexed="10"/>
      <name val="Times New Roman"/>
      <family val="1"/>
    </font>
    <font>
      <b/>
      <sz val="12"/>
      <color indexed="10"/>
      <name val="Arial"/>
      <family val="2"/>
    </font>
    <font>
      <sz val="8"/>
      <color indexed="8"/>
      <name val="Arial"/>
      <family val="2"/>
    </font>
    <font>
      <b/>
      <sz val="8"/>
      <color indexed="8"/>
      <name val="Arial"/>
      <family val="2"/>
    </font>
    <font>
      <b/>
      <sz val="14"/>
      <color indexed="8"/>
      <name val="Arial"/>
      <family val="2"/>
    </font>
    <font>
      <b/>
      <i/>
      <u/>
      <sz val="9"/>
      <color indexed="8"/>
      <name val="Arial"/>
      <family val="2"/>
    </font>
    <font>
      <sz val="9"/>
      <color indexed="8"/>
      <name val="Arial"/>
      <family val="2"/>
    </font>
    <font>
      <sz val="10"/>
      <color indexed="48"/>
      <name val="Arial"/>
      <family val="2"/>
    </font>
    <font>
      <sz val="10"/>
      <color indexed="8"/>
      <name val="Arial"/>
      <family val="2"/>
    </font>
    <font>
      <b/>
      <sz val="9"/>
      <color indexed="8"/>
      <name val="Arial"/>
      <family val="2"/>
    </font>
    <font>
      <b/>
      <sz val="9"/>
      <color indexed="9"/>
      <name val="Arial"/>
      <family val="2"/>
    </font>
    <font>
      <b/>
      <sz val="8"/>
      <name val="Arial"/>
      <family val="2"/>
    </font>
    <font>
      <sz val="9"/>
      <name val="Arial"/>
      <family val="2"/>
    </font>
    <font>
      <b/>
      <sz val="10"/>
      <color indexed="8"/>
      <name val="Arial"/>
      <family val="2"/>
    </font>
    <font>
      <sz val="8"/>
      <color indexed="12"/>
      <name val="Arial"/>
      <family val="2"/>
    </font>
    <font>
      <b/>
      <sz val="9"/>
      <color indexed="12"/>
      <name val="Arial"/>
      <family val="2"/>
    </font>
    <font>
      <sz val="9"/>
      <color indexed="12"/>
      <name val="Arial"/>
      <family val="2"/>
    </font>
    <font>
      <i/>
      <sz val="10"/>
      <name val="Arial"/>
      <family val="2"/>
    </font>
    <font>
      <b/>
      <u/>
      <sz val="8"/>
      <name val="Arial"/>
      <family val="2"/>
    </font>
    <font>
      <sz val="8"/>
      <color indexed="18"/>
      <name val="Arial"/>
      <family val="2"/>
    </font>
    <font>
      <sz val="10"/>
      <color indexed="12"/>
      <name val="Arial"/>
      <family val="2"/>
    </font>
    <font>
      <b/>
      <u/>
      <sz val="8"/>
      <color indexed="8"/>
      <name val="Arial"/>
      <family val="2"/>
    </font>
    <font>
      <b/>
      <sz val="24"/>
      <color indexed="8"/>
      <name val="Times New Roman"/>
      <family val="1"/>
    </font>
    <font>
      <sz val="12"/>
      <color indexed="8"/>
      <name val="Calibri"/>
      <family val="2"/>
    </font>
    <font>
      <vertAlign val="superscript"/>
      <sz val="12"/>
      <color indexed="8"/>
      <name val="Calibri"/>
      <family val="2"/>
    </font>
    <font>
      <b/>
      <sz val="18"/>
      <color indexed="8"/>
      <name val="Baskerville Old Face"/>
      <family val="1"/>
    </font>
    <font>
      <sz val="10"/>
      <name val="Baskerville Old Face"/>
      <family val="1"/>
    </font>
    <font>
      <sz val="10"/>
      <color theme="0"/>
      <name val="Baskerville Old Face"/>
      <family val="1"/>
    </font>
    <font>
      <b/>
      <sz val="9"/>
      <color theme="0"/>
      <name val="Arial"/>
      <family val="2"/>
    </font>
    <font>
      <b/>
      <sz val="12"/>
      <color theme="0"/>
      <name val="Arial"/>
      <family val="2"/>
    </font>
    <font>
      <sz val="10"/>
      <color theme="0"/>
      <name val="Arial"/>
      <family val="2"/>
    </font>
    <font>
      <b/>
      <sz val="14"/>
      <color theme="0"/>
      <name val="Arial"/>
      <family val="2"/>
    </font>
    <font>
      <sz val="14"/>
      <color theme="0"/>
      <name val="Arial"/>
      <family val="2"/>
    </font>
    <font>
      <b/>
      <sz val="20"/>
      <color theme="0"/>
      <name val="Baskerville Old Face"/>
      <family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8"/>
      <color indexed="8"/>
      <name val="Calibri"/>
      <family val="2"/>
    </font>
    <font>
      <b/>
      <sz val="10"/>
      <color indexed="8"/>
      <name val="Calibri"/>
      <family val="2"/>
    </font>
    <font>
      <b/>
      <sz val="14"/>
      <color indexed="8"/>
      <name val="Calibri"/>
      <family val="2"/>
    </font>
  </fonts>
  <fills count="3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9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65"/>
        <bgColor indexed="64"/>
      </patternFill>
    </fill>
    <fill>
      <patternFill patternType="lightGray">
        <bgColor indexed="9"/>
      </patternFill>
    </fill>
    <fill>
      <patternFill patternType="solid">
        <fgColor indexed="47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</fills>
  <borders count="87">
    <border>
      <left/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/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dotted">
        <color indexed="64"/>
      </left>
      <right style="dotted">
        <color indexed="64"/>
      </right>
      <top/>
      <bottom style="thin">
        <color indexed="64"/>
      </bottom>
      <diagonal/>
    </border>
    <border>
      <left/>
      <right style="thick">
        <color indexed="64"/>
      </right>
      <top/>
      <bottom/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/>
      <top style="dotted">
        <color indexed="64"/>
      </top>
      <bottom style="dotted">
        <color indexed="64"/>
      </bottom>
      <diagonal/>
    </border>
    <border>
      <left/>
      <right/>
      <top style="dotted">
        <color indexed="64"/>
      </top>
      <bottom style="dotted">
        <color indexed="64"/>
      </bottom>
      <diagonal/>
    </border>
    <border>
      <left/>
      <right style="thin">
        <color indexed="64"/>
      </right>
      <top style="dotted">
        <color indexed="64"/>
      </top>
      <bottom style="dotted">
        <color indexed="64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medium">
        <color indexed="64"/>
      </right>
      <top/>
      <bottom/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ck">
        <color indexed="64"/>
      </bottom>
      <diagonal/>
    </border>
    <border>
      <left style="medium">
        <color indexed="64"/>
      </left>
      <right/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 style="thick">
        <color indexed="64"/>
      </left>
      <right style="medium">
        <color indexed="64"/>
      </right>
      <top/>
      <bottom style="thin">
        <color indexed="64"/>
      </bottom>
      <diagonal/>
    </border>
    <border>
      <left style="thick">
        <color indexed="64"/>
      </left>
      <right style="medium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dotted">
        <color indexed="64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/>
      <top/>
      <bottom style="dotted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</borders>
  <cellStyleXfs count="44">
    <xf numFmtId="0" fontId="0" fillId="0" borderId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9" borderId="0" applyNumberFormat="0" applyBorder="0" applyAlignment="0" applyProtection="0"/>
    <xf numFmtId="0" fontId="4" fillId="3" borderId="0" applyNumberFormat="0" applyBorder="0" applyAlignment="0" applyProtection="0"/>
    <xf numFmtId="0" fontId="5" fillId="20" borderId="4" applyNumberFormat="0" applyAlignment="0" applyProtection="0"/>
    <xf numFmtId="0" fontId="6" fillId="21" borderId="6" applyNumberFormat="0" applyAlignment="0" applyProtection="0"/>
    <xf numFmtId="0" fontId="7" fillId="0" borderId="0" applyNumberFormat="0" applyFill="0" applyBorder="0" applyAlignment="0" applyProtection="0"/>
    <xf numFmtId="0" fontId="8" fillId="4" borderId="0" applyNumberFormat="0" applyBorder="0" applyAlignment="0" applyProtection="0"/>
    <xf numFmtId="0" fontId="9" fillId="0" borderId="1" applyNumberFormat="0" applyFill="0" applyAlignment="0" applyProtection="0"/>
    <xf numFmtId="0" fontId="10" fillId="0" borderId="2" applyNumberFormat="0" applyFill="0" applyAlignment="0" applyProtection="0"/>
    <xf numFmtId="0" fontId="11" fillId="0" borderId="3" applyNumberFormat="0" applyFill="0" applyAlignment="0" applyProtection="0"/>
    <xf numFmtId="0" fontId="11" fillId="0" borderId="0" applyNumberFormat="0" applyFill="0" applyBorder="0" applyAlignment="0" applyProtection="0"/>
    <xf numFmtId="0" fontId="12" fillId="7" borderId="4" applyNumberFormat="0" applyAlignment="0" applyProtection="0"/>
    <xf numFmtId="0" fontId="13" fillId="0" borderId="5" applyNumberFormat="0" applyFill="0" applyAlignment="0" applyProtection="0"/>
    <xf numFmtId="0" fontId="14" fillId="22" borderId="0" applyNumberFormat="0" applyBorder="0" applyAlignment="0" applyProtection="0"/>
    <xf numFmtId="0" fontId="2" fillId="0" borderId="0"/>
    <xf numFmtId="0" fontId="2" fillId="23" borderId="7" applyNumberFormat="0" applyFont="0" applyAlignment="0" applyProtection="0"/>
    <xf numFmtId="0" fontId="15" fillId="20" borderId="8" applyNumberFormat="0" applyAlignment="0" applyProtection="0"/>
    <xf numFmtId="9" fontId="1" fillId="0" borderId="0" applyFon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0" borderId="0" applyNumberFormat="0" applyFill="0" applyBorder="0" applyAlignment="0" applyProtection="0"/>
  </cellStyleXfs>
  <cellXfs count="632">
    <xf numFmtId="0" fontId="0" fillId="0" borderId="0" xfId="0"/>
    <xf numFmtId="0" fontId="21" fillId="24" borderId="0" xfId="0" applyFont="1" applyFill="1"/>
    <xf numFmtId="0" fontId="22" fillId="24" borderId="0" xfId="0" applyFont="1" applyFill="1" applyAlignment="1">
      <alignment horizontal="center"/>
    </xf>
    <xf numFmtId="0" fontId="23" fillId="24" borderId="0" xfId="0" applyFont="1" applyFill="1"/>
    <xf numFmtId="0" fontId="21" fillId="24" borderId="10" xfId="0" applyFont="1" applyFill="1" applyBorder="1"/>
    <xf numFmtId="0" fontId="21" fillId="24" borderId="11" xfId="0" applyFont="1" applyFill="1" applyBorder="1"/>
    <xf numFmtId="0" fontId="21" fillId="24" borderId="12" xfId="0" applyFont="1" applyFill="1" applyBorder="1"/>
    <xf numFmtId="0" fontId="21" fillId="24" borderId="13" xfId="0" applyFont="1" applyFill="1" applyBorder="1"/>
    <xf numFmtId="0" fontId="21" fillId="24" borderId="14" xfId="0" applyFont="1" applyFill="1" applyBorder="1"/>
    <xf numFmtId="0" fontId="24" fillId="24" borderId="13" xfId="0" applyFont="1" applyFill="1" applyBorder="1"/>
    <xf numFmtId="0" fontId="24" fillId="24" borderId="0" xfId="0" applyFont="1" applyFill="1"/>
    <xf numFmtId="0" fontId="25" fillId="24" borderId="0" xfId="0" applyFont="1" applyFill="1"/>
    <xf numFmtId="0" fontId="26" fillId="24" borderId="15" xfId="0" applyFont="1" applyFill="1" applyBorder="1"/>
    <xf numFmtId="0" fontId="26" fillId="24" borderId="16" xfId="0" applyFont="1" applyFill="1" applyBorder="1"/>
    <xf numFmtId="0" fontId="25" fillId="24" borderId="17" xfId="0" applyFont="1" applyFill="1" applyBorder="1"/>
    <xf numFmtId="0" fontId="21" fillId="24" borderId="18" xfId="0" applyFont="1" applyFill="1" applyBorder="1"/>
    <xf numFmtId="0" fontId="21" fillId="24" borderId="19" xfId="0" applyFont="1" applyFill="1" applyBorder="1"/>
    <xf numFmtId="0" fontId="21" fillId="24" borderId="20" xfId="0" applyFont="1" applyFill="1" applyBorder="1"/>
    <xf numFmtId="0" fontId="21" fillId="24" borderId="21" xfId="0" applyFont="1" applyFill="1" applyBorder="1"/>
    <xf numFmtId="0" fontId="21" fillId="24" borderId="22" xfId="0" applyFont="1" applyFill="1" applyBorder="1"/>
    <xf numFmtId="0" fontId="21" fillId="24" borderId="23" xfId="0" applyFont="1" applyFill="1" applyBorder="1"/>
    <xf numFmtId="0" fontId="25" fillId="24" borderId="13" xfId="0" applyFont="1" applyFill="1" applyBorder="1"/>
    <xf numFmtId="0" fontId="26" fillId="24" borderId="17" xfId="0" applyFont="1" applyFill="1" applyBorder="1"/>
    <xf numFmtId="0" fontId="26" fillId="24" borderId="14" xfId="0" applyFont="1" applyFill="1" applyBorder="1"/>
    <xf numFmtId="0" fontId="21" fillId="24" borderId="16" xfId="0" applyFont="1" applyFill="1" applyBorder="1"/>
    <xf numFmtId="0" fontId="21" fillId="24" borderId="17" xfId="0" applyFont="1" applyFill="1" applyBorder="1"/>
    <xf numFmtId="0" fontId="26" fillId="24" borderId="0" xfId="0" applyFont="1" applyFill="1"/>
    <xf numFmtId="0" fontId="24" fillId="24" borderId="0" xfId="0" applyFont="1" applyFill="1" applyAlignment="1">
      <alignment horizontal="center"/>
    </xf>
    <xf numFmtId="0" fontId="25" fillId="24" borderId="0" xfId="0" applyFont="1" applyFill="1" applyAlignment="1">
      <alignment horizontal="center"/>
    </xf>
    <xf numFmtId="0" fontId="25" fillId="24" borderId="19" xfId="0" applyFont="1" applyFill="1" applyBorder="1"/>
    <xf numFmtId="0" fontId="25" fillId="24" borderId="16" xfId="0" applyFont="1" applyFill="1" applyBorder="1"/>
    <xf numFmtId="0" fontId="30" fillId="25" borderId="0" xfId="0" applyFont="1" applyFill="1"/>
    <xf numFmtId="0" fontId="30" fillId="0" borderId="0" xfId="0" applyFont="1"/>
    <xf numFmtId="0" fontId="30" fillId="0" borderId="0" xfId="0" applyFont="1" applyAlignment="1">
      <alignment horizontal="center"/>
    </xf>
    <xf numFmtId="0" fontId="36" fillId="0" borderId="0" xfId="0" applyFont="1"/>
    <xf numFmtId="0" fontId="35" fillId="0" borderId="0" xfId="0" applyFont="1"/>
    <xf numFmtId="0" fontId="37" fillId="0" borderId="0" xfId="0" applyFont="1"/>
    <xf numFmtId="0" fontId="33" fillId="25" borderId="0" xfId="0" applyFont="1" applyFill="1" applyAlignment="1">
      <alignment horizontal="center"/>
    </xf>
    <xf numFmtId="0" fontId="30" fillId="0" borderId="10" xfId="0" applyFont="1" applyBorder="1"/>
    <xf numFmtId="0" fontId="30" fillId="0" borderId="11" xfId="0" applyFont="1" applyBorder="1"/>
    <xf numFmtId="0" fontId="30" fillId="0" borderId="12" xfId="0" applyFont="1" applyBorder="1"/>
    <xf numFmtId="0" fontId="30" fillId="0" borderId="13" xfId="0" applyFont="1" applyBorder="1"/>
    <xf numFmtId="0" fontId="30" fillId="0" borderId="11" xfId="0" applyFont="1" applyBorder="1" applyAlignment="1">
      <alignment horizontal="center"/>
    </xf>
    <xf numFmtId="0" fontId="30" fillId="0" borderId="24" xfId="0" applyFont="1" applyBorder="1"/>
    <xf numFmtId="0" fontId="30" fillId="0" borderId="14" xfId="0" applyFont="1" applyBorder="1"/>
    <xf numFmtId="0" fontId="30" fillId="0" borderId="13" xfId="0" applyFont="1" applyBorder="1" applyAlignment="1">
      <alignment horizontal="center"/>
    </xf>
    <xf numFmtId="0" fontId="30" fillId="0" borderId="14" xfId="0" applyFont="1" applyBorder="1" applyAlignment="1">
      <alignment horizontal="center"/>
    </xf>
    <xf numFmtId="0" fontId="30" fillId="0" borderId="13" xfId="0" applyFont="1" applyBorder="1" applyAlignment="1">
      <alignment horizontal="center" vertical="center" textRotation="90"/>
    </xf>
    <xf numFmtId="0" fontId="30" fillId="0" borderId="25" xfId="0" applyFont="1" applyBorder="1"/>
    <xf numFmtId="0" fontId="33" fillId="25" borderId="0" xfId="0" applyFont="1" applyFill="1" applyAlignment="1">
      <alignment horizontal="center" vertical="top"/>
    </xf>
    <xf numFmtId="0" fontId="30" fillId="0" borderId="19" xfId="0" applyFont="1" applyBorder="1"/>
    <xf numFmtId="0" fontId="30" fillId="0" borderId="26" xfId="0" applyFont="1" applyBorder="1"/>
    <xf numFmtId="0" fontId="30" fillId="0" borderId="20" xfId="0" applyFont="1" applyBorder="1"/>
    <xf numFmtId="0" fontId="30" fillId="0" borderId="27" xfId="0" applyFont="1" applyBorder="1"/>
    <xf numFmtId="0" fontId="30" fillId="0" borderId="18" xfId="0" applyFont="1" applyBorder="1"/>
    <xf numFmtId="0" fontId="30" fillId="0" borderId="19" xfId="0" applyFont="1" applyBorder="1" applyAlignment="1">
      <alignment horizontal="center"/>
    </xf>
    <xf numFmtId="0" fontId="30" fillId="0" borderId="28" xfId="0" applyFont="1" applyBorder="1"/>
    <xf numFmtId="0" fontId="30" fillId="0" borderId="29" xfId="0" applyFont="1" applyBorder="1"/>
    <xf numFmtId="0" fontId="30" fillId="0" borderId="14" xfId="0" applyFont="1" applyBorder="1" applyAlignment="1">
      <alignment horizontal="center" vertical="center" textRotation="90"/>
    </xf>
    <xf numFmtId="0" fontId="30" fillId="0" borderId="0" xfId="0" applyFont="1" applyAlignment="1">
      <alignment horizontal="center" vertical="center" textRotation="90"/>
    </xf>
    <xf numFmtId="0" fontId="30" fillId="0" borderId="30" xfId="0" applyFont="1" applyBorder="1"/>
    <xf numFmtId="0" fontId="30" fillId="0" borderId="31" xfId="0" applyFont="1" applyBorder="1"/>
    <xf numFmtId="0" fontId="30" fillId="0" borderId="32" xfId="0" applyFont="1" applyBorder="1"/>
    <xf numFmtId="0" fontId="30" fillId="0" borderId="33" xfId="0" applyFont="1" applyBorder="1"/>
    <xf numFmtId="0" fontId="30" fillId="0" borderId="16" xfId="0" applyFont="1" applyBorder="1"/>
    <xf numFmtId="0" fontId="30" fillId="0" borderId="11" xfId="0" applyFont="1" applyBorder="1" applyAlignment="1">
      <alignment vertical="center"/>
    </xf>
    <xf numFmtId="0" fontId="30" fillId="0" borderId="12" xfId="0" applyFont="1" applyBorder="1" applyAlignment="1">
      <alignment vertical="center"/>
    </xf>
    <xf numFmtId="0" fontId="30" fillId="0" borderId="0" xfId="0" applyFont="1" applyAlignment="1">
      <alignment vertical="center"/>
    </xf>
    <xf numFmtId="0" fontId="30" fillId="0" borderId="19" xfId="0" applyFont="1" applyBorder="1" applyAlignment="1">
      <alignment vertical="center"/>
    </xf>
    <xf numFmtId="0" fontId="38" fillId="0" borderId="0" xfId="0" applyFont="1"/>
    <xf numFmtId="0" fontId="25" fillId="0" borderId="0" xfId="0" applyFont="1"/>
    <xf numFmtId="0" fontId="21" fillId="0" borderId="0" xfId="0" applyFont="1"/>
    <xf numFmtId="0" fontId="39" fillId="0" borderId="0" xfId="0" applyFont="1"/>
    <xf numFmtId="0" fontId="40" fillId="0" borderId="0" xfId="0" applyFont="1"/>
    <xf numFmtId="0" fontId="22" fillId="24" borderId="0" xfId="0" applyFont="1" applyFill="1"/>
    <xf numFmtId="0" fontId="41" fillId="0" borderId="0" xfId="0" applyFont="1"/>
    <xf numFmtId="0" fontId="42" fillId="0" borderId="0" xfId="0" applyFont="1"/>
    <xf numFmtId="0" fontId="2" fillId="0" borderId="0" xfId="37"/>
    <xf numFmtId="0" fontId="2" fillId="0" borderId="0" xfId="37" applyAlignment="1">
      <alignment horizontal="center"/>
    </xf>
    <xf numFmtId="0" fontId="2" fillId="0" borderId="0" xfId="37" applyAlignment="1">
      <alignment vertical="center" wrapText="1"/>
    </xf>
    <xf numFmtId="0" fontId="2" fillId="0" borderId="36" xfId="37" applyBorder="1" applyAlignment="1">
      <alignment horizontal="center" vertical="center" wrapText="1"/>
    </xf>
    <xf numFmtId="0" fontId="2" fillId="0" borderId="17" xfId="37" applyBorder="1" applyAlignment="1">
      <alignment horizontal="center" vertical="center" wrapText="1"/>
    </xf>
    <xf numFmtId="0" fontId="2" fillId="0" borderId="37" xfId="37" applyBorder="1" applyAlignment="1">
      <alignment horizontal="center" vertical="center" wrapText="1"/>
    </xf>
    <xf numFmtId="0" fontId="43" fillId="0" borderId="37" xfId="37" applyFont="1" applyBorder="1" applyAlignment="1">
      <alignment horizontal="center" vertical="center" wrapText="1"/>
    </xf>
    <xf numFmtId="0" fontId="2" fillId="0" borderId="38" xfId="37" applyBorder="1" applyAlignment="1">
      <alignment horizontal="center" vertical="center" wrapText="1"/>
    </xf>
    <xf numFmtId="0" fontId="43" fillId="0" borderId="38" xfId="37" applyFont="1" applyBorder="1" applyAlignment="1">
      <alignment horizontal="center" vertical="center" wrapText="1"/>
    </xf>
    <xf numFmtId="0" fontId="2" fillId="0" borderId="15" xfId="37" applyBorder="1" applyAlignment="1">
      <alignment horizontal="center" vertical="center" wrapText="1"/>
    </xf>
    <xf numFmtId="0" fontId="2" fillId="0" borderId="39" xfId="37" applyBorder="1" applyAlignment="1">
      <alignment horizontal="center" vertical="center" wrapText="1"/>
    </xf>
    <xf numFmtId="0" fontId="2" fillId="0" borderId="40" xfId="37" applyBorder="1" applyAlignment="1">
      <alignment horizontal="center" vertical="center" wrapText="1"/>
    </xf>
    <xf numFmtId="0" fontId="2" fillId="0" borderId="16" xfId="37" applyBorder="1" applyAlignment="1">
      <alignment horizontal="center" vertical="center" wrapText="1"/>
    </xf>
    <xf numFmtId="0" fontId="43" fillId="0" borderId="17" xfId="37" applyFont="1" applyBorder="1" applyAlignment="1">
      <alignment horizontal="center" vertical="center" wrapText="1"/>
    </xf>
    <xf numFmtId="0" fontId="2" fillId="0" borderId="41" xfId="37" applyBorder="1" applyAlignment="1">
      <alignment horizontal="center" vertical="center" wrapText="1"/>
    </xf>
    <xf numFmtId="0" fontId="43" fillId="0" borderId="41" xfId="37" applyFont="1" applyBorder="1" applyAlignment="1">
      <alignment horizontal="center" vertical="center" wrapText="1"/>
    </xf>
    <xf numFmtId="3" fontId="2" fillId="0" borderId="42" xfId="37" applyNumberFormat="1" applyBorder="1" applyAlignment="1">
      <alignment horizontal="center"/>
    </xf>
    <xf numFmtId="3" fontId="2" fillId="26" borderId="42" xfId="37" applyNumberFormat="1" applyFill="1" applyBorder="1" applyAlignment="1">
      <alignment horizontal="center"/>
    </xf>
    <xf numFmtId="3" fontId="2" fillId="26" borderId="22" xfId="37" applyNumberFormat="1" applyFill="1" applyBorder="1" applyAlignment="1">
      <alignment horizontal="center"/>
    </xf>
    <xf numFmtId="3" fontId="2" fillId="26" borderId="27" xfId="37" applyNumberFormat="1" applyFill="1" applyBorder="1" applyAlignment="1">
      <alignment horizontal="center"/>
    </xf>
    <xf numFmtId="4" fontId="17" fillId="0" borderId="16" xfId="37" applyNumberFormat="1" applyFont="1" applyBorder="1" applyAlignment="1">
      <alignment horizontal="center"/>
    </xf>
    <xf numFmtId="3" fontId="2" fillId="27" borderId="43" xfId="37" applyNumberFormat="1" applyFill="1" applyBorder="1" applyAlignment="1">
      <alignment horizontal="center"/>
    </xf>
    <xf numFmtId="3" fontId="43" fillId="26" borderId="43" xfId="37" applyNumberFormat="1" applyFont="1" applyFill="1" applyBorder="1" applyAlignment="1">
      <alignment horizontal="center"/>
    </xf>
    <xf numFmtId="3" fontId="2" fillId="26" borderId="11" xfId="37" applyNumberFormat="1" applyFill="1" applyBorder="1" applyAlignment="1">
      <alignment horizontal="center"/>
    </xf>
    <xf numFmtId="3" fontId="2" fillId="26" borderId="38" xfId="37" applyNumberFormat="1" applyFill="1" applyBorder="1" applyAlignment="1">
      <alignment horizontal="center"/>
    </xf>
    <xf numFmtId="3" fontId="2" fillId="26" borderId="15" xfId="37" applyNumberFormat="1" applyFill="1" applyBorder="1" applyAlignment="1">
      <alignment horizontal="center"/>
    </xf>
    <xf numFmtId="3" fontId="43" fillId="26" borderId="15" xfId="37" applyNumberFormat="1" applyFont="1" applyFill="1" applyBorder="1" applyAlignment="1">
      <alignment horizontal="center"/>
    </xf>
    <xf numFmtId="3" fontId="2" fillId="26" borderId="21" xfId="37" applyNumberFormat="1" applyFill="1" applyBorder="1" applyAlignment="1">
      <alignment horizontal="center"/>
    </xf>
    <xf numFmtId="3" fontId="2" fillId="26" borderId="44" xfId="37" applyNumberFormat="1" applyFill="1" applyBorder="1" applyAlignment="1">
      <alignment horizontal="center"/>
    </xf>
    <xf numFmtId="3" fontId="43" fillId="26" borderId="0" xfId="37" applyNumberFormat="1" applyFont="1" applyFill="1" applyAlignment="1">
      <alignment horizontal="center"/>
    </xf>
    <xf numFmtId="166" fontId="2" fillId="26" borderId="0" xfId="37" applyNumberFormat="1" applyFill="1" applyAlignment="1">
      <alignment horizontal="center"/>
    </xf>
    <xf numFmtId="166" fontId="2" fillId="26" borderId="21" xfId="37" applyNumberFormat="1" applyFill="1" applyBorder="1" applyAlignment="1">
      <alignment horizontal="center"/>
    </xf>
    <xf numFmtId="3" fontId="43" fillId="26" borderId="21" xfId="37" applyNumberFormat="1" applyFont="1" applyFill="1" applyBorder="1" applyAlignment="1">
      <alignment horizontal="center"/>
    </xf>
    <xf numFmtId="166" fontId="2" fillId="26" borderId="27" xfId="37" applyNumberFormat="1" applyFill="1" applyBorder="1" applyAlignment="1">
      <alignment horizontal="center"/>
    </xf>
    <xf numFmtId="3" fontId="43" fillId="26" borderId="27" xfId="37" applyNumberFormat="1" applyFont="1" applyFill="1" applyBorder="1" applyAlignment="1">
      <alignment horizontal="center"/>
    </xf>
    <xf numFmtId="3" fontId="2" fillId="0" borderId="22" xfId="37" applyNumberFormat="1" applyBorder="1" applyAlignment="1">
      <alignment horizontal="center"/>
    </xf>
    <xf numFmtId="3" fontId="2" fillId="0" borderId="27" xfId="37" applyNumberFormat="1" applyBorder="1" applyAlignment="1">
      <alignment horizontal="center"/>
    </xf>
    <xf numFmtId="3" fontId="17" fillId="0" borderId="42" xfId="37" applyNumberFormat="1" applyFont="1" applyBorder="1" applyAlignment="1">
      <alignment horizontal="center"/>
    </xf>
    <xf numFmtId="3" fontId="17" fillId="0" borderId="0" xfId="37" applyNumberFormat="1" applyFont="1" applyAlignment="1">
      <alignment horizontal="center"/>
    </xf>
    <xf numFmtId="3" fontId="2" fillId="27" borderId="45" xfId="37" applyNumberFormat="1" applyFill="1" applyBorder="1" applyAlignment="1">
      <alignment horizontal="center"/>
    </xf>
    <xf numFmtId="3" fontId="43" fillId="0" borderId="45" xfId="37" applyNumberFormat="1" applyFont="1" applyBorder="1" applyAlignment="1">
      <alignment horizontal="center"/>
    </xf>
    <xf numFmtId="3" fontId="2" fillId="0" borderId="16" xfId="37" applyNumberFormat="1" applyBorder="1" applyAlignment="1">
      <alignment horizontal="center"/>
    </xf>
    <xf numFmtId="3" fontId="2" fillId="0" borderId="38" xfId="37" applyNumberFormat="1" applyBorder="1" applyAlignment="1">
      <alignment horizontal="center"/>
    </xf>
    <xf numFmtId="3" fontId="43" fillId="0" borderId="38" xfId="37" applyNumberFormat="1" applyFont="1" applyBorder="1" applyAlignment="1">
      <alignment horizontal="center"/>
    </xf>
    <xf numFmtId="3" fontId="2" fillId="27" borderId="16" xfId="37" applyNumberFormat="1" applyFill="1" applyBorder="1" applyAlignment="1">
      <alignment horizontal="center"/>
    </xf>
    <xf numFmtId="3" fontId="2" fillId="0" borderId="46" xfId="37" applyNumberFormat="1" applyBorder="1" applyAlignment="1">
      <alignment horizontal="center"/>
    </xf>
    <xf numFmtId="3" fontId="17" fillId="0" borderId="47" xfId="37" applyNumberFormat="1" applyFont="1" applyBorder="1" applyAlignment="1">
      <alignment horizontal="center"/>
    </xf>
    <xf numFmtId="3" fontId="2" fillId="0" borderId="37" xfId="37" applyNumberFormat="1" applyBorder="1" applyAlignment="1">
      <alignment horizontal="center"/>
    </xf>
    <xf numFmtId="3" fontId="43" fillId="0" borderId="16" xfId="37" applyNumberFormat="1" applyFont="1" applyBorder="1" applyAlignment="1">
      <alignment horizontal="center"/>
    </xf>
    <xf numFmtId="166" fontId="2" fillId="0" borderId="16" xfId="37" applyNumberFormat="1" applyBorder="1" applyAlignment="1">
      <alignment horizontal="center"/>
    </xf>
    <xf numFmtId="166" fontId="2" fillId="0" borderId="38" xfId="37" applyNumberFormat="1" applyBorder="1" applyAlignment="1">
      <alignment horizontal="center"/>
    </xf>
    <xf numFmtId="166" fontId="2" fillId="0" borderId="46" xfId="37" applyNumberFormat="1" applyBorder="1" applyAlignment="1">
      <alignment horizontal="center"/>
    </xf>
    <xf numFmtId="3" fontId="43" fillId="0" borderId="46" xfId="37" applyNumberFormat="1" applyFont="1" applyBorder="1" applyAlignment="1">
      <alignment horizontal="center"/>
    </xf>
    <xf numFmtId="3" fontId="17" fillId="0" borderId="16" xfId="37" applyNumberFormat="1" applyFont="1" applyBorder="1" applyAlignment="1">
      <alignment horizontal="center"/>
    </xf>
    <xf numFmtId="3" fontId="43" fillId="26" borderId="45" xfId="37" applyNumberFormat="1" applyFont="1" applyFill="1" applyBorder="1" applyAlignment="1">
      <alignment horizontal="center"/>
    </xf>
    <xf numFmtId="3" fontId="2" fillId="26" borderId="16" xfId="37" applyNumberFormat="1" applyFill="1" applyBorder="1" applyAlignment="1">
      <alignment horizontal="center"/>
    </xf>
    <xf numFmtId="3" fontId="43" fillId="26" borderId="38" xfId="37" applyNumberFormat="1" applyFont="1" applyFill="1" applyBorder="1" applyAlignment="1">
      <alignment horizontal="center"/>
    </xf>
    <xf numFmtId="3" fontId="2" fillId="26" borderId="46" xfId="37" applyNumberFormat="1" applyFill="1" applyBorder="1" applyAlignment="1">
      <alignment horizontal="center"/>
    </xf>
    <xf numFmtId="3" fontId="2" fillId="26" borderId="37" xfId="37" applyNumberFormat="1" applyFill="1" applyBorder="1" applyAlignment="1">
      <alignment horizontal="center"/>
    </xf>
    <xf numFmtId="166" fontId="2" fillId="26" borderId="16" xfId="37" applyNumberFormat="1" applyFill="1" applyBorder="1" applyAlignment="1">
      <alignment horizontal="center"/>
    </xf>
    <xf numFmtId="166" fontId="2" fillId="26" borderId="38" xfId="37" applyNumberFormat="1" applyFill="1" applyBorder="1" applyAlignment="1">
      <alignment horizontal="center"/>
    </xf>
    <xf numFmtId="166" fontId="2" fillId="26" borderId="46" xfId="37" applyNumberFormat="1" applyFill="1" applyBorder="1" applyAlignment="1">
      <alignment horizontal="center"/>
    </xf>
    <xf numFmtId="3" fontId="43" fillId="26" borderId="46" xfId="37" applyNumberFormat="1" applyFont="1" applyFill="1" applyBorder="1" applyAlignment="1">
      <alignment horizontal="center"/>
    </xf>
    <xf numFmtId="3" fontId="17" fillId="0" borderId="48" xfId="37" applyNumberFormat="1" applyFont="1" applyBorder="1" applyAlignment="1">
      <alignment horizontal="center"/>
    </xf>
    <xf numFmtId="3" fontId="17" fillId="0" borderId="40" xfId="37" applyNumberFormat="1" applyFont="1" applyBorder="1" applyAlignment="1">
      <alignment horizontal="center"/>
    </xf>
    <xf numFmtId="3" fontId="2" fillId="0" borderId="49" xfId="37" applyNumberFormat="1" applyBorder="1" applyAlignment="1">
      <alignment horizontal="center"/>
    </xf>
    <xf numFmtId="166" fontId="2" fillId="0" borderId="22" xfId="37" applyNumberFormat="1" applyBorder="1" applyAlignment="1">
      <alignment horizontal="center"/>
    </xf>
    <xf numFmtId="166" fontId="2" fillId="0" borderId="27" xfId="37" applyNumberFormat="1" applyBorder="1" applyAlignment="1">
      <alignment horizontal="center"/>
    </xf>
    <xf numFmtId="0" fontId="44" fillId="0" borderId="0" xfId="0" applyFont="1"/>
    <xf numFmtId="0" fontId="44" fillId="28" borderId="38" xfId="0" applyFont="1" applyFill="1" applyBorder="1"/>
    <xf numFmtId="0" fontId="45" fillId="0" borderId="0" xfId="0" applyFont="1"/>
    <xf numFmtId="0" fontId="46" fillId="0" borderId="0" xfId="0" applyFont="1"/>
    <xf numFmtId="0" fontId="44" fillId="28" borderId="0" xfId="0" applyFont="1" applyFill="1"/>
    <xf numFmtId="0" fontId="44" fillId="28" borderId="38" xfId="0" applyFont="1" applyFill="1" applyBorder="1" applyAlignment="1">
      <alignment horizontal="center"/>
    </xf>
    <xf numFmtId="0" fontId="46" fillId="28" borderId="38" xfId="0" applyFont="1" applyFill="1" applyBorder="1"/>
    <xf numFmtId="0" fontId="46" fillId="0" borderId="0" xfId="0" quotePrefix="1" applyFont="1" applyAlignment="1">
      <alignment horizontal="center"/>
    </xf>
    <xf numFmtId="0" fontId="46" fillId="28" borderId="38" xfId="0" quotePrefix="1" applyFont="1" applyFill="1" applyBorder="1" applyAlignment="1">
      <alignment horizontal="center"/>
    </xf>
    <xf numFmtId="0" fontId="44" fillId="0" borderId="0" xfId="0" applyFont="1" applyAlignment="1">
      <alignment horizontal="center"/>
    </xf>
    <xf numFmtId="0" fontId="44" fillId="24" borderId="0" xfId="0" applyFont="1" applyFill="1" applyAlignment="1">
      <alignment horizontal="center"/>
    </xf>
    <xf numFmtId="10" fontId="44" fillId="28" borderId="38" xfId="40" applyNumberFormat="1" applyFont="1" applyFill="1" applyBorder="1"/>
    <xf numFmtId="0" fontId="46" fillId="28" borderId="0" xfId="0" applyFont="1" applyFill="1"/>
    <xf numFmtId="0" fontId="46" fillId="28" borderId="0" xfId="0" quotePrefix="1" applyFont="1" applyFill="1" applyAlignment="1">
      <alignment horizontal="center"/>
    </xf>
    <xf numFmtId="0" fontId="47" fillId="0" borderId="0" xfId="0" applyFont="1"/>
    <xf numFmtId="9" fontId="44" fillId="0" borderId="0" xfId="40" applyFont="1"/>
    <xf numFmtId="0" fontId="49" fillId="0" borderId="0" xfId="0" applyFont="1"/>
    <xf numFmtId="0" fontId="49" fillId="0" borderId="0" xfId="0" quotePrefix="1" applyFont="1" applyAlignment="1">
      <alignment horizontal="left"/>
    </xf>
    <xf numFmtId="1" fontId="44" fillId="0" borderId="0" xfId="40" applyNumberFormat="1" applyFont="1"/>
    <xf numFmtId="0" fontId="44" fillId="0" borderId="0" xfId="0" quotePrefix="1" applyFont="1" applyAlignment="1">
      <alignment horizontal="left"/>
    </xf>
    <xf numFmtId="0" fontId="44" fillId="0" borderId="0" xfId="0" applyFont="1" applyAlignment="1">
      <alignment horizontal="left"/>
    </xf>
    <xf numFmtId="2" fontId="44" fillId="24" borderId="38" xfId="40" applyNumberFormat="1" applyFont="1" applyFill="1" applyBorder="1"/>
    <xf numFmtId="2" fontId="44" fillId="24" borderId="0" xfId="40" applyNumberFormat="1" applyFont="1" applyFill="1" applyBorder="1"/>
    <xf numFmtId="1" fontId="44" fillId="0" borderId="0" xfId="0" applyNumberFormat="1" applyFont="1"/>
    <xf numFmtId="164" fontId="44" fillId="28" borderId="38" xfId="40" applyNumberFormat="1" applyFont="1" applyFill="1" applyBorder="1"/>
    <xf numFmtId="1" fontId="44" fillId="28" borderId="38" xfId="40" applyNumberFormat="1" applyFont="1" applyFill="1" applyBorder="1" applyAlignment="1"/>
    <xf numFmtId="10" fontId="46" fillId="0" borderId="0" xfId="40" applyNumberFormat="1" applyFont="1"/>
    <xf numFmtId="0" fontId="46" fillId="0" borderId="0" xfId="0" quotePrefix="1" applyFont="1" applyAlignment="1">
      <alignment horizontal="fill"/>
    </xf>
    <xf numFmtId="0" fontId="44" fillId="28" borderId="38" xfId="0" quotePrefix="1" applyFont="1" applyFill="1" applyBorder="1" applyAlignment="1">
      <alignment horizontal="center"/>
    </xf>
    <xf numFmtId="0" fontId="50" fillId="0" borderId="0" xfId="0" applyFont="1"/>
    <xf numFmtId="0" fontId="48" fillId="28" borderId="38" xfId="0" quotePrefix="1" applyFont="1" applyFill="1" applyBorder="1" applyAlignment="1">
      <alignment horizontal="center"/>
    </xf>
    <xf numFmtId="0" fontId="51" fillId="28" borderId="38" xfId="0" applyFont="1" applyFill="1" applyBorder="1"/>
    <xf numFmtId="0" fontId="51" fillId="28" borderId="38" xfId="0" quotePrefix="1" applyFont="1" applyFill="1" applyBorder="1" applyAlignment="1">
      <alignment horizontal="left"/>
    </xf>
    <xf numFmtId="10" fontId="44" fillId="28" borderId="0" xfId="40" applyNumberFormat="1" applyFont="1" applyFill="1" applyBorder="1"/>
    <xf numFmtId="1" fontId="44" fillId="28" borderId="0" xfId="40" applyNumberFormat="1" applyFont="1" applyFill="1" applyBorder="1" applyAlignment="1"/>
    <xf numFmtId="0" fontId="49" fillId="0" borderId="50" xfId="0" applyFont="1" applyBorder="1"/>
    <xf numFmtId="0" fontId="46" fillId="0" borderId="51" xfId="0" applyFont="1" applyBorder="1"/>
    <xf numFmtId="0" fontId="46" fillId="0" borderId="52" xfId="0" applyFont="1" applyBorder="1"/>
    <xf numFmtId="0" fontId="46" fillId="29" borderId="43" xfId="0" applyFont="1" applyFill="1" applyBorder="1"/>
    <xf numFmtId="0" fontId="46" fillId="29" borderId="0" xfId="0" applyFont="1" applyFill="1"/>
    <xf numFmtId="0" fontId="46" fillId="29" borderId="49" xfId="0" applyFont="1" applyFill="1" applyBorder="1"/>
    <xf numFmtId="9" fontId="46" fillId="29" borderId="43" xfId="40" applyFont="1" applyFill="1" applyBorder="1"/>
    <xf numFmtId="9" fontId="46" fillId="29" borderId="0" xfId="40" applyFont="1" applyFill="1" applyBorder="1"/>
    <xf numFmtId="9" fontId="46" fillId="29" borderId="49" xfId="40" applyFont="1" applyFill="1" applyBorder="1"/>
    <xf numFmtId="1" fontId="46" fillId="29" borderId="53" xfId="0" applyNumberFormat="1" applyFont="1" applyFill="1" applyBorder="1"/>
    <xf numFmtId="1" fontId="46" fillId="29" borderId="54" xfId="0" applyNumberFormat="1" applyFont="1" applyFill="1" applyBorder="1"/>
    <xf numFmtId="1" fontId="46" fillId="29" borderId="55" xfId="0" applyNumberFormat="1" applyFont="1" applyFill="1" applyBorder="1"/>
    <xf numFmtId="9" fontId="46" fillId="0" borderId="0" xfId="0" applyNumberFormat="1" applyFont="1"/>
    <xf numFmtId="164" fontId="44" fillId="28" borderId="0" xfId="40" applyNumberFormat="1" applyFont="1" applyFill="1" applyBorder="1"/>
    <xf numFmtId="0" fontId="44" fillId="28" borderId="56" xfId="0" applyFont="1" applyFill="1" applyBorder="1"/>
    <xf numFmtId="0" fontId="44" fillId="28" borderId="57" xfId="0" applyFont="1" applyFill="1" applyBorder="1"/>
    <xf numFmtId="0" fontId="44" fillId="28" borderId="58" xfId="0" applyFont="1" applyFill="1" applyBorder="1"/>
    <xf numFmtId="0" fontId="52" fillId="0" borderId="59" xfId="0" applyFont="1" applyBorder="1" applyAlignment="1">
      <alignment horizontal="center"/>
    </xf>
    <xf numFmtId="0" fontId="53" fillId="0" borderId="0" xfId="0" applyFont="1"/>
    <xf numFmtId="0" fontId="52" fillId="0" borderId="43" xfId="0" applyFont="1" applyBorder="1" applyAlignment="1">
      <alignment horizontal="center"/>
    </xf>
    <xf numFmtId="0" fontId="52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0" fontId="46" fillId="0" borderId="0" xfId="0" applyFont="1" applyAlignment="1">
      <alignment horizontal="center"/>
    </xf>
    <xf numFmtId="0" fontId="46" fillId="24" borderId="0" xfId="0" applyFont="1" applyFill="1"/>
    <xf numFmtId="0" fontId="52" fillId="24" borderId="0" xfId="0" applyFont="1" applyFill="1" applyAlignment="1">
      <alignment horizontal="center"/>
    </xf>
    <xf numFmtId="10" fontId="31" fillId="0" borderId="38" xfId="40" applyNumberFormat="1" applyFont="1" applyBorder="1"/>
    <xf numFmtId="0" fontId="52" fillId="0" borderId="0" xfId="0" applyFont="1"/>
    <xf numFmtId="0" fontId="22" fillId="0" borderId="0" xfId="0" quotePrefix="1" applyFont="1"/>
    <xf numFmtId="10" fontId="21" fillId="0" borderId="0" xfId="40" applyNumberFormat="1" applyFont="1" applyBorder="1"/>
    <xf numFmtId="0" fontId="31" fillId="28" borderId="17" xfId="0" applyFont="1" applyFill="1" applyBorder="1"/>
    <xf numFmtId="10" fontId="30" fillId="0" borderId="0" xfId="40" applyNumberFormat="1" applyFont="1"/>
    <xf numFmtId="10" fontId="30" fillId="0" borderId="0" xfId="0" applyNumberFormat="1" applyFont="1"/>
    <xf numFmtId="0" fontId="22" fillId="26" borderId="38" xfId="0" applyFont="1" applyFill="1" applyBorder="1" applyAlignment="1">
      <alignment horizontal="center"/>
    </xf>
    <xf numFmtId="0" fontId="22" fillId="0" borderId="0" xfId="0" applyFont="1" applyAlignment="1">
      <alignment horizontal="right"/>
    </xf>
    <xf numFmtId="3" fontId="22" fillId="26" borderId="38" xfId="0" applyNumberFormat="1" applyFont="1" applyFill="1" applyBorder="1"/>
    <xf numFmtId="0" fontId="22" fillId="26" borderId="38" xfId="0" applyFont="1" applyFill="1" applyBorder="1"/>
    <xf numFmtId="0" fontId="21" fillId="0" borderId="43" xfId="0" applyFont="1" applyBorder="1"/>
    <xf numFmtId="0" fontId="21" fillId="25" borderId="50" xfId="0" applyFont="1" applyFill="1" applyBorder="1"/>
    <xf numFmtId="0" fontId="54" fillId="25" borderId="51" xfId="0" applyFont="1" applyFill="1" applyBorder="1"/>
    <xf numFmtId="0" fontId="55" fillId="25" borderId="51" xfId="0" applyFont="1" applyFill="1" applyBorder="1"/>
    <xf numFmtId="0" fontId="21" fillId="25" borderId="51" xfId="0" applyFont="1" applyFill="1" applyBorder="1"/>
    <xf numFmtId="0" fontId="21" fillId="25" borderId="43" xfId="0" applyFont="1" applyFill="1" applyBorder="1"/>
    <xf numFmtId="0" fontId="52" fillId="0" borderId="50" xfId="0" applyFont="1" applyBorder="1" applyAlignment="1">
      <alignment vertical="center"/>
    </xf>
    <xf numFmtId="2" fontId="56" fillId="28" borderId="57" xfId="0" applyNumberFormat="1" applyFont="1" applyFill="1" applyBorder="1" applyAlignment="1">
      <alignment vertical="center"/>
    </xf>
    <xf numFmtId="0" fontId="57" fillId="0" borderId="51" xfId="0" applyFont="1" applyBorder="1" applyAlignment="1">
      <alignment horizontal="center" vertical="center"/>
    </xf>
    <xf numFmtId="0" fontId="56" fillId="28" borderId="57" xfId="0" applyFont="1" applyFill="1" applyBorder="1" applyAlignment="1">
      <alignment horizontal="center"/>
    </xf>
    <xf numFmtId="0" fontId="52" fillId="0" borderId="60" xfId="0" applyFont="1" applyBorder="1" applyAlignment="1">
      <alignment vertical="center"/>
    </xf>
    <xf numFmtId="0" fontId="21" fillId="0" borderId="52" xfId="0" applyFont="1" applyBorder="1" applyAlignment="1">
      <alignment vertical="center"/>
    </xf>
    <xf numFmtId="10" fontId="21" fillId="25" borderId="0" xfId="40" applyNumberFormat="1" applyFont="1" applyFill="1" applyBorder="1"/>
    <xf numFmtId="0" fontId="21" fillId="0" borderId="43" xfId="0" quotePrefix="1" applyFont="1" applyBorder="1"/>
    <xf numFmtId="0" fontId="56" fillId="0" borderId="43" xfId="0" applyFont="1" applyBorder="1" applyAlignment="1">
      <alignment horizontal="left" vertical="center"/>
    </xf>
    <xf numFmtId="0" fontId="21" fillId="0" borderId="0" xfId="0" applyFont="1" applyAlignment="1">
      <alignment vertical="center"/>
    </xf>
    <xf numFmtId="10" fontId="58" fillId="0" borderId="21" xfId="40" applyNumberFormat="1" applyFont="1" applyBorder="1" applyAlignment="1">
      <alignment horizontal="center" vertical="center"/>
    </xf>
    <xf numFmtId="0" fontId="58" fillId="0" borderId="43" xfId="0" applyFont="1" applyBorder="1" applyAlignment="1">
      <alignment vertical="center"/>
    </xf>
    <xf numFmtId="3" fontId="52" fillId="29" borderId="38" xfId="0" applyNumberFormat="1" applyFont="1" applyFill="1" applyBorder="1" applyAlignment="1">
      <alignment vertical="center"/>
    </xf>
    <xf numFmtId="0" fontId="52" fillId="0" borderId="0" xfId="0" applyFont="1" applyAlignment="1">
      <alignment vertical="center"/>
    </xf>
    <xf numFmtId="10" fontId="22" fillId="28" borderId="38" xfId="40" applyNumberFormat="1" applyFont="1" applyFill="1" applyBorder="1" applyAlignment="1">
      <alignment horizontal="center" vertical="center"/>
    </xf>
    <xf numFmtId="0" fontId="21" fillId="25" borderId="0" xfId="0" applyFont="1" applyFill="1"/>
    <xf numFmtId="3" fontId="52" fillId="28" borderId="38" xfId="0" applyNumberFormat="1" applyFont="1" applyFill="1" applyBorder="1" applyAlignment="1">
      <alignment vertical="center"/>
    </xf>
    <xf numFmtId="0" fontId="21" fillId="0" borderId="49" xfId="0" applyFont="1" applyBorder="1" applyAlignment="1">
      <alignment vertical="center"/>
    </xf>
    <xf numFmtId="0" fontId="52" fillId="28" borderId="38" xfId="0" applyFont="1" applyFill="1" applyBorder="1" applyAlignment="1">
      <alignment vertical="center"/>
    </xf>
    <xf numFmtId="49" fontId="53" fillId="0" borderId="0" xfId="0" applyNumberFormat="1" applyFont="1" applyAlignment="1">
      <alignment vertical="center"/>
    </xf>
    <xf numFmtId="1" fontId="52" fillId="28" borderId="38" xfId="0" applyNumberFormat="1" applyFont="1" applyFill="1" applyBorder="1" applyAlignment="1">
      <alignment vertical="center"/>
    </xf>
    <xf numFmtId="0" fontId="58" fillId="0" borderId="53" xfId="0" applyFont="1" applyBorder="1" applyAlignment="1">
      <alignment vertical="center"/>
    </xf>
    <xf numFmtId="49" fontId="53" fillId="0" borderId="54" xfId="0" applyNumberFormat="1" applyFont="1" applyBorder="1" applyAlignment="1">
      <alignment vertical="center"/>
    </xf>
    <xf numFmtId="10" fontId="21" fillId="0" borderId="55" xfId="40" quotePrefix="1" applyNumberFormat="1" applyFont="1" applyBorder="1" applyAlignment="1">
      <alignment vertical="center"/>
    </xf>
    <xf numFmtId="0" fontId="58" fillId="0" borderId="0" xfId="0" applyFont="1" applyAlignment="1">
      <alignment vertical="center"/>
    </xf>
    <xf numFmtId="0" fontId="22" fillId="26" borderId="21" xfId="0" applyFont="1" applyFill="1" applyBorder="1"/>
    <xf numFmtId="0" fontId="58" fillId="0" borderId="15" xfId="0" applyFont="1" applyBorder="1" applyAlignment="1">
      <alignment vertical="center"/>
    </xf>
    <xf numFmtId="3" fontId="52" fillId="24" borderId="17" xfId="0" applyNumberFormat="1" applyFont="1" applyFill="1" applyBorder="1" applyAlignment="1">
      <alignment vertical="center"/>
    </xf>
    <xf numFmtId="10" fontId="21" fillId="0" borderId="0" xfId="40" quotePrefix="1" applyNumberFormat="1" applyFont="1" applyBorder="1" applyAlignment="1">
      <alignment vertical="center"/>
    </xf>
    <xf numFmtId="2" fontId="21" fillId="0" borderId="0" xfId="0" applyNumberFormat="1" applyFont="1"/>
    <xf numFmtId="0" fontId="44" fillId="28" borderId="15" xfId="0" applyFont="1" applyFill="1" applyBorder="1"/>
    <xf numFmtId="0" fontId="22" fillId="28" borderId="0" xfId="0" applyFont="1" applyFill="1"/>
    <xf numFmtId="0" fontId="31" fillId="28" borderId="38" xfId="0" applyFont="1" applyFill="1" applyBorder="1"/>
    <xf numFmtId="0" fontId="22" fillId="0" borderId="0" xfId="0" applyFont="1"/>
    <xf numFmtId="0" fontId="31" fillId="0" borderId="0" xfId="0" applyFont="1"/>
    <xf numFmtId="0" fontId="31" fillId="28" borderId="0" xfId="0" applyFont="1" applyFill="1"/>
    <xf numFmtId="0" fontId="30" fillId="28" borderId="38" xfId="0" applyFont="1" applyFill="1" applyBorder="1"/>
    <xf numFmtId="0" fontId="30" fillId="28" borderId="0" xfId="0" applyFont="1" applyFill="1"/>
    <xf numFmtId="2" fontId="22" fillId="24" borderId="0" xfId="40" applyNumberFormat="1" applyFont="1" applyFill="1" applyBorder="1"/>
    <xf numFmtId="0" fontId="22" fillId="0" borderId="0" xfId="0" applyFont="1" applyAlignment="1">
      <alignment horizontal="center"/>
    </xf>
    <xf numFmtId="0" fontId="31" fillId="0" borderId="0" xfId="0" applyFont="1" applyAlignment="1">
      <alignment horizontal="center"/>
    </xf>
    <xf numFmtId="1" fontId="22" fillId="0" borderId="0" xfId="0" applyNumberFormat="1" applyFont="1"/>
    <xf numFmtId="0" fontId="56" fillId="29" borderId="15" xfId="0" applyFont="1" applyFill="1" applyBorder="1" applyAlignment="1">
      <alignment horizontal="left" vertical="center"/>
    </xf>
    <xf numFmtId="3" fontId="52" fillId="29" borderId="17" xfId="0" applyNumberFormat="1" applyFont="1" applyFill="1" applyBorder="1" applyAlignment="1">
      <alignment vertical="center"/>
    </xf>
    <xf numFmtId="0" fontId="52" fillId="0" borderId="0" xfId="0" applyFont="1" applyAlignment="1">
      <alignment horizontal="left" vertical="center"/>
    </xf>
    <xf numFmtId="165" fontId="59" fillId="26" borderId="38" xfId="0" applyNumberFormat="1" applyFont="1" applyFill="1" applyBorder="1"/>
    <xf numFmtId="0" fontId="59" fillId="26" borderId="38" xfId="0" applyFont="1" applyFill="1" applyBorder="1"/>
    <xf numFmtId="0" fontId="59" fillId="0" borderId="15" xfId="0" applyFont="1" applyBorder="1"/>
    <xf numFmtId="0" fontId="31" fillId="0" borderId="17" xfId="0" applyFont="1" applyBorder="1"/>
    <xf numFmtId="4" fontId="52" fillId="29" borderId="38" xfId="0" applyNumberFormat="1" applyFont="1" applyFill="1" applyBorder="1" applyAlignment="1">
      <alignment horizontal="center"/>
    </xf>
    <xf numFmtId="0" fontId="22" fillId="29" borderId="38" xfId="0" applyFont="1" applyFill="1" applyBorder="1"/>
    <xf numFmtId="0" fontId="32" fillId="25" borderId="15" xfId="0" applyFont="1" applyFill="1" applyBorder="1" applyAlignment="1">
      <alignment vertical="center"/>
    </xf>
    <xf numFmtId="0" fontId="32" fillId="25" borderId="16" xfId="0" applyFont="1" applyFill="1" applyBorder="1" applyAlignment="1">
      <alignment vertical="center"/>
    </xf>
    <xf numFmtId="0" fontId="32" fillId="25" borderId="17" xfId="0" applyFont="1" applyFill="1" applyBorder="1" applyAlignment="1">
      <alignment vertical="center"/>
    </xf>
    <xf numFmtId="0" fontId="31" fillId="30" borderId="38" xfId="0" applyFont="1" applyFill="1" applyBorder="1" applyAlignment="1">
      <alignment vertical="center"/>
    </xf>
    <xf numFmtId="0" fontId="60" fillId="29" borderId="0" xfId="0" applyFont="1" applyFill="1"/>
    <xf numFmtId="0" fontId="44" fillId="29" borderId="0" xfId="0" applyFont="1" applyFill="1"/>
    <xf numFmtId="0" fontId="0" fillId="28" borderId="0" xfId="0" applyFill="1"/>
    <xf numFmtId="0" fontId="59" fillId="0" borderId="38" xfId="0" applyFont="1" applyBorder="1" applyAlignment="1">
      <alignment horizontal="center"/>
    </xf>
    <xf numFmtId="0" fontId="31" fillId="28" borderId="0" xfId="0" applyFont="1" applyFill="1" applyAlignment="1">
      <alignment horizontal="center"/>
    </xf>
    <xf numFmtId="0" fontId="59" fillId="0" borderId="10" xfId="0" applyFont="1" applyBorder="1" applyAlignment="1">
      <alignment horizontal="center"/>
    </xf>
    <xf numFmtId="0" fontId="59" fillId="28" borderId="0" xfId="0" applyFont="1" applyFill="1" applyAlignment="1">
      <alignment horizontal="center"/>
    </xf>
    <xf numFmtId="0" fontId="59" fillId="0" borderId="12" xfId="0" applyFont="1" applyBorder="1" applyAlignment="1">
      <alignment horizontal="center"/>
    </xf>
    <xf numFmtId="0" fontId="59" fillId="0" borderId="21" xfId="0" applyFont="1" applyBorder="1" applyAlignment="1">
      <alignment horizontal="center"/>
    </xf>
    <xf numFmtId="0" fontId="47" fillId="28" borderId="0" xfId="0" applyFont="1" applyFill="1" applyAlignment="1">
      <alignment horizontal="center"/>
    </xf>
    <xf numFmtId="0" fontId="59" fillId="29" borderId="61" xfId="0" applyFont="1" applyFill="1" applyBorder="1" applyAlignment="1">
      <alignment horizontal="center" vertical="center"/>
    </xf>
    <xf numFmtId="0" fontId="59" fillId="26" borderId="61" xfId="0" applyFont="1" applyFill="1" applyBorder="1" applyAlignment="1">
      <alignment horizontal="center" vertical="center" shrinkToFit="1"/>
    </xf>
    <xf numFmtId="0" fontId="62" fillId="28" borderId="0" xfId="0" applyFont="1" applyFill="1" applyAlignment="1">
      <alignment horizontal="center" vertical="center" shrinkToFit="1"/>
    </xf>
    <xf numFmtId="0" fontId="62" fillId="29" borderId="62" xfId="0" applyFont="1" applyFill="1" applyBorder="1" applyAlignment="1">
      <alignment horizontal="center" vertical="center" shrinkToFit="1"/>
    </xf>
    <xf numFmtId="0" fontId="63" fillId="28" borderId="0" xfId="0" applyFont="1" applyFill="1" applyAlignment="1">
      <alignment horizontal="center" vertical="center" shrinkToFit="1"/>
    </xf>
    <xf numFmtId="0" fontId="59" fillId="28" borderId="15" xfId="0" applyFont="1" applyFill="1" applyBorder="1" applyAlignment="1">
      <alignment horizontal="center" vertical="center"/>
    </xf>
    <xf numFmtId="0" fontId="59" fillId="28" borderId="16" xfId="0" applyFont="1" applyFill="1" applyBorder="1" applyAlignment="1">
      <alignment horizontal="center" vertical="center" shrinkToFit="1"/>
    </xf>
    <xf numFmtId="0" fontId="30" fillId="28" borderId="14" xfId="0" applyFont="1" applyFill="1" applyBorder="1"/>
    <xf numFmtId="49" fontId="59" fillId="29" borderId="63" xfId="0" applyNumberFormat="1" applyFont="1" applyFill="1" applyBorder="1" applyAlignment="1">
      <alignment horizontal="center" vertical="center"/>
    </xf>
    <xf numFmtId="0" fontId="59" fillId="29" borderId="63" xfId="0" applyFont="1" applyFill="1" applyBorder="1" applyAlignment="1">
      <alignment horizontal="center" vertical="center" shrinkToFit="1"/>
    </xf>
    <xf numFmtId="49" fontId="59" fillId="29" borderId="62" xfId="0" applyNumberFormat="1" applyFont="1" applyFill="1" applyBorder="1" applyAlignment="1">
      <alignment horizontal="center" vertical="center"/>
    </xf>
    <xf numFmtId="0" fontId="59" fillId="29" borderId="62" xfId="0" applyFont="1" applyFill="1" applyBorder="1" applyAlignment="1">
      <alignment horizontal="center" vertical="center" shrinkToFit="1"/>
    </xf>
    <xf numFmtId="1" fontId="62" fillId="29" borderId="62" xfId="0" applyNumberFormat="1" applyFont="1" applyFill="1" applyBorder="1" applyAlignment="1">
      <alignment horizontal="center" vertical="center" shrinkToFit="1"/>
    </xf>
    <xf numFmtId="0" fontId="64" fillId="24" borderId="0" xfId="0" applyFont="1" applyFill="1"/>
    <xf numFmtId="0" fontId="65" fillId="24" borderId="50" xfId="0" applyFont="1" applyFill="1" applyBorder="1"/>
    <xf numFmtId="0" fontId="64" fillId="24" borderId="52" xfId="0" applyFont="1" applyFill="1" applyBorder="1"/>
    <xf numFmtId="0" fontId="65" fillId="24" borderId="43" xfId="0" applyFont="1" applyFill="1" applyBorder="1"/>
    <xf numFmtId="0" fontId="64" fillId="24" borderId="49" xfId="0" applyFont="1" applyFill="1" applyBorder="1"/>
    <xf numFmtId="0" fontId="65" fillId="24" borderId="15" xfId="0" applyFont="1" applyFill="1" applyBorder="1"/>
    <xf numFmtId="0" fontId="64" fillId="24" borderId="17" xfId="0" applyFont="1" applyFill="1" applyBorder="1"/>
    <xf numFmtId="0" fontId="66" fillId="24" borderId="21" xfId="0" applyFont="1" applyFill="1" applyBorder="1" applyAlignment="1">
      <alignment horizontal="center" vertical="center"/>
    </xf>
    <xf numFmtId="0" fontId="64" fillId="24" borderId="0" xfId="0" applyFont="1" applyFill="1" applyAlignment="1">
      <alignment horizontal="center" vertical="center"/>
    </xf>
    <xf numFmtId="0" fontId="64" fillId="24" borderId="53" xfId="0" applyFont="1" applyFill="1" applyBorder="1"/>
    <xf numFmtId="0" fontId="64" fillId="24" borderId="55" xfId="0" applyFont="1" applyFill="1" applyBorder="1"/>
    <xf numFmtId="0" fontId="65" fillId="24" borderId="0" xfId="0" applyFont="1" applyFill="1"/>
    <xf numFmtId="1" fontId="64" fillId="24" borderId="0" xfId="0" applyNumberFormat="1" applyFont="1" applyFill="1"/>
    <xf numFmtId="1" fontId="44" fillId="0" borderId="0" xfId="0" applyNumberFormat="1" applyFont="1" applyAlignment="1">
      <alignment horizontal="center"/>
    </xf>
    <xf numFmtId="1" fontId="69" fillId="0" borderId="0" xfId="0" applyNumberFormat="1" applyFont="1"/>
    <xf numFmtId="1" fontId="0" fillId="0" borderId="0" xfId="0" applyNumberFormat="1"/>
    <xf numFmtId="0" fontId="70" fillId="24" borderId="0" xfId="0" applyFont="1" applyFill="1"/>
    <xf numFmtId="0" fontId="70" fillId="0" borderId="0" xfId="0" applyFont="1"/>
    <xf numFmtId="0" fontId="71" fillId="24" borderId="0" xfId="0" applyFont="1" applyFill="1"/>
    <xf numFmtId="0" fontId="72" fillId="24" borderId="0" xfId="0" applyFont="1" applyFill="1"/>
    <xf numFmtId="0" fontId="73" fillId="0" borderId="0" xfId="0" applyFont="1" applyAlignment="1">
      <alignment horizontal="center"/>
    </xf>
    <xf numFmtId="0" fontId="74" fillId="0" borderId="0" xfId="0" applyFont="1"/>
    <xf numFmtId="0" fontId="75" fillId="24" borderId="0" xfId="0" applyFont="1" applyFill="1"/>
    <xf numFmtId="0" fontId="65" fillId="24" borderId="38" xfId="0" applyFont="1" applyFill="1" applyBorder="1" applyAlignment="1">
      <alignment horizontal="center"/>
    </xf>
    <xf numFmtId="0" fontId="64" fillId="24" borderId="38" xfId="0" applyFont="1" applyFill="1" applyBorder="1" applyAlignment="1">
      <alignment horizontal="center"/>
    </xf>
    <xf numFmtId="0" fontId="76" fillId="24" borderId="38" xfId="0" applyFont="1" applyFill="1" applyBorder="1" applyAlignment="1">
      <alignment horizontal="center"/>
    </xf>
    <xf numFmtId="0" fontId="65" fillId="24" borderId="13" xfId="0" applyFont="1" applyFill="1" applyBorder="1"/>
    <xf numFmtId="166" fontId="64" fillId="24" borderId="38" xfId="0" applyNumberFormat="1" applyFont="1" applyFill="1" applyBorder="1" applyAlignment="1">
      <alignment horizontal="center"/>
    </xf>
    <xf numFmtId="165" fontId="76" fillId="24" borderId="38" xfId="0" applyNumberFormat="1" applyFont="1" applyFill="1" applyBorder="1" applyAlignment="1">
      <alignment horizontal="center"/>
    </xf>
    <xf numFmtId="0" fontId="68" fillId="24" borderId="0" xfId="0" applyFont="1" applyFill="1"/>
    <xf numFmtId="0" fontId="74" fillId="24" borderId="0" xfId="0" applyFont="1" applyFill="1"/>
    <xf numFmtId="0" fontId="65" fillId="24" borderId="0" xfId="0" applyFont="1" applyFill="1" applyAlignment="1">
      <alignment horizontal="left"/>
    </xf>
    <xf numFmtId="0" fontId="65" fillId="24" borderId="0" xfId="0" applyFont="1" applyFill="1" applyAlignment="1">
      <alignment horizontal="center"/>
    </xf>
    <xf numFmtId="0" fontId="65" fillId="24" borderId="0" xfId="0" applyFont="1" applyFill="1" applyAlignment="1">
      <alignment horizontal="center" textRotation="180"/>
    </xf>
    <xf numFmtId="3" fontId="68" fillId="24" borderId="0" xfId="0" applyNumberFormat="1" applyFont="1" applyFill="1"/>
    <xf numFmtId="0" fontId="75" fillId="24" borderId="0" xfId="0" applyFont="1" applyFill="1" applyAlignment="1">
      <alignment horizontal="right"/>
    </xf>
    <xf numFmtId="0" fontId="68" fillId="24" borderId="0" xfId="0" applyFont="1" applyFill="1" applyAlignment="1">
      <alignment horizontal="left"/>
    </xf>
    <xf numFmtId="0" fontId="51" fillId="0" borderId="0" xfId="0" applyFont="1" applyAlignment="1">
      <alignment horizontal="center"/>
    </xf>
    <xf numFmtId="0" fontId="75" fillId="24" borderId="0" xfId="0" applyFont="1" applyFill="1" applyAlignment="1">
      <alignment horizontal="center"/>
    </xf>
    <xf numFmtId="0" fontId="64" fillId="24" borderId="38" xfId="40" applyNumberFormat="1" applyFont="1" applyFill="1" applyBorder="1" applyAlignment="1">
      <alignment horizontal="center"/>
    </xf>
    <xf numFmtId="0" fontId="68" fillId="24" borderId="0" xfId="0" applyFont="1" applyFill="1" applyAlignment="1">
      <alignment horizontal="center"/>
    </xf>
    <xf numFmtId="166" fontId="68" fillId="24" borderId="0" xfId="0" applyNumberFormat="1" applyFont="1" applyFill="1" applyAlignment="1">
      <alignment horizontal="center"/>
    </xf>
    <xf numFmtId="165" fontId="77" fillId="24" borderId="0" xfId="0" applyNumberFormat="1" applyFont="1" applyFill="1" applyAlignment="1">
      <alignment horizontal="center"/>
    </xf>
    <xf numFmtId="0" fontId="73" fillId="0" borderId="0" xfId="0" applyFont="1"/>
    <xf numFmtId="0" fontId="47" fillId="0" borderId="0" xfId="0" applyFont="1" applyAlignment="1">
      <alignment horizontal="center"/>
    </xf>
    <xf numFmtId="0" fontId="73" fillId="24" borderId="0" xfId="0" applyFont="1" applyFill="1"/>
    <xf numFmtId="2" fontId="73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65" fontId="74" fillId="0" borderId="0" xfId="0" applyNumberFormat="1" applyFont="1" applyAlignment="1">
      <alignment horizontal="center"/>
    </xf>
    <xf numFmtId="0" fontId="42" fillId="31" borderId="0" xfId="0" applyFont="1" applyFill="1"/>
    <xf numFmtId="0" fontId="46" fillId="31" borderId="0" xfId="0" applyFont="1" applyFill="1"/>
    <xf numFmtId="0" fontId="65" fillId="32" borderId="0" xfId="0" applyFont="1" applyFill="1" applyAlignment="1">
      <alignment horizontal="left"/>
    </xf>
    <xf numFmtId="0" fontId="65" fillId="32" borderId="0" xfId="0" applyFont="1" applyFill="1" applyAlignment="1">
      <alignment horizontal="center"/>
    </xf>
    <xf numFmtId="0" fontId="73" fillId="32" borderId="0" xfId="0" applyFont="1" applyFill="1"/>
    <xf numFmtId="0" fontId="65" fillId="32" borderId="0" xfId="0" applyFont="1" applyFill="1"/>
    <xf numFmtId="0" fontId="78" fillId="0" borderId="0" xfId="0" applyFont="1"/>
    <xf numFmtId="0" fontId="65" fillId="32" borderId="0" xfId="0" applyFont="1" applyFill="1" applyAlignment="1">
      <alignment horizontal="center" textRotation="180"/>
    </xf>
    <xf numFmtId="0" fontId="46" fillId="32" borderId="0" xfId="0" applyFont="1" applyFill="1"/>
    <xf numFmtId="0" fontId="51" fillId="24" borderId="0" xfId="0" applyFont="1" applyFill="1"/>
    <xf numFmtId="0" fontId="42" fillId="24" borderId="38" xfId="0" applyFont="1" applyFill="1" applyBorder="1"/>
    <xf numFmtId="0" fontId="42" fillId="0" borderId="38" xfId="0" applyFont="1" applyBorder="1" applyAlignment="1">
      <alignment horizontal="center" textRotation="180"/>
    </xf>
    <xf numFmtId="0" fontId="74" fillId="24" borderId="38" xfId="0" applyFont="1" applyFill="1" applyBorder="1"/>
    <xf numFmtId="0" fontId="68" fillId="24" borderId="38" xfId="0" applyFont="1" applyFill="1" applyBorder="1"/>
    <xf numFmtId="0" fontId="74" fillId="0" borderId="38" xfId="0" applyFont="1" applyBorder="1" applyAlignment="1">
      <alignment horizontal="center"/>
    </xf>
    <xf numFmtId="0" fontId="42" fillId="0" borderId="0" xfId="0" applyFont="1" applyAlignment="1">
      <alignment horizontal="center"/>
    </xf>
    <xf numFmtId="0" fontId="74" fillId="0" borderId="0" xfId="0" applyFont="1" applyAlignment="1">
      <alignment horizontal="center" textRotation="180"/>
    </xf>
    <xf numFmtId="0" fontId="42" fillId="0" borderId="0" xfId="0" applyFont="1" applyAlignment="1">
      <alignment horizontal="center" textRotation="180"/>
    </xf>
    <xf numFmtId="3" fontId="68" fillId="24" borderId="38" xfId="0" applyNumberFormat="1" applyFont="1" applyFill="1" applyBorder="1"/>
    <xf numFmtId="0" fontId="42" fillId="24" borderId="0" xfId="0" applyFont="1" applyFill="1"/>
    <xf numFmtId="0" fontId="79" fillId="0" borderId="0" xfId="0" applyFont="1"/>
    <xf numFmtId="0" fontId="80" fillId="24" borderId="0" xfId="0" applyFont="1" applyFill="1"/>
    <xf numFmtId="0" fontId="80" fillId="0" borderId="0" xfId="0" applyFont="1" applyAlignment="1">
      <alignment horizontal="center" textRotation="180"/>
    </xf>
    <xf numFmtId="0" fontId="80" fillId="0" borderId="0" xfId="0" applyFont="1"/>
    <xf numFmtId="0" fontId="74" fillId="0" borderId="0" xfId="0" applyFont="1" applyAlignment="1">
      <alignment textRotation="90"/>
    </xf>
    <xf numFmtId="0" fontId="74" fillId="0" borderId="38" xfId="0" applyFont="1" applyBorder="1"/>
    <xf numFmtId="0" fontId="65" fillId="28" borderId="10" xfId="0" applyFont="1" applyFill="1" applyBorder="1"/>
    <xf numFmtId="0" fontId="65" fillId="28" borderId="11" xfId="0" applyFont="1" applyFill="1" applyBorder="1"/>
    <xf numFmtId="0" fontId="65" fillId="28" borderId="12" xfId="0" applyFont="1" applyFill="1" applyBorder="1"/>
    <xf numFmtId="0" fontId="65" fillId="28" borderId="13" xfId="0" applyFont="1" applyFill="1" applyBorder="1"/>
    <xf numFmtId="0" fontId="65" fillId="28" borderId="0" xfId="0" applyFont="1" applyFill="1"/>
    <xf numFmtId="0" fontId="65" fillId="28" borderId="14" xfId="0" applyFont="1" applyFill="1" applyBorder="1"/>
    <xf numFmtId="0" fontId="64" fillId="24" borderId="0" xfId="0" applyFont="1" applyFill="1" applyAlignment="1">
      <alignment horizontal="right"/>
    </xf>
    <xf numFmtId="0" fontId="64" fillId="24" borderId="0" xfId="0" applyFont="1" applyFill="1" applyAlignment="1">
      <alignment horizontal="left"/>
    </xf>
    <xf numFmtId="0" fontId="65" fillId="28" borderId="18" xfId="0" applyFont="1" applyFill="1" applyBorder="1"/>
    <xf numFmtId="0" fontId="65" fillId="28" borderId="19" xfId="0" applyFont="1" applyFill="1" applyBorder="1"/>
    <xf numFmtId="0" fontId="65" fillId="28" borderId="20" xfId="0" applyFont="1" applyFill="1" applyBorder="1"/>
    <xf numFmtId="0" fontId="65" fillId="0" borderId="0" xfId="0" applyFont="1"/>
    <xf numFmtId="0" fontId="68" fillId="0" borderId="0" xfId="0" applyFont="1"/>
    <xf numFmtId="0" fontId="82" fillId="0" borderId="0" xfId="0" applyFont="1"/>
    <xf numFmtId="0" fontId="64" fillId="0" borderId="0" xfId="0" applyFont="1"/>
    <xf numFmtId="0" fontId="83" fillId="0" borderId="0" xfId="0" applyFont="1"/>
    <xf numFmtId="0" fontId="2" fillId="29" borderId="34" xfId="37" applyFill="1" applyBorder="1" applyAlignment="1" applyProtection="1">
      <alignment horizontal="center" vertical="center" wrapText="1"/>
      <protection locked="0"/>
    </xf>
    <xf numFmtId="0" fontId="2" fillId="29" borderId="35" xfId="37" applyFill="1" applyBorder="1" applyAlignment="1" applyProtection="1">
      <alignment horizontal="center" vertical="center" wrapText="1"/>
      <protection locked="0"/>
    </xf>
    <xf numFmtId="0" fontId="2" fillId="29" borderId="64" xfId="37" applyFill="1" applyBorder="1" applyAlignment="1" applyProtection="1">
      <alignment horizontal="center" vertical="center" wrapText="1"/>
      <protection locked="0"/>
    </xf>
    <xf numFmtId="0" fontId="2" fillId="29" borderId="65" xfId="37" applyFill="1" applyBorder="1" applyAlignment="1" applyProtection="1">
      <alignment horizontal="center" vertical="center" wrapText="1"/>
      <protection locked="0"/>
    </xf>
    <xf numFmtId="3" fontId="17" fillId="29" borderId="48" xfId="37" applyNumberFormat="1" applyFont="1" applyFill="1" applyBorder="1" applyAlignment="1" applyProtection="1">
      <alignment horizontal="center"/>
      <protection locked="0"/>
    </xf>
    <xf numFmtId="3" fontId="17" fillId="29" borderId="40" xfId="37" applyNumberFormat="1" applyFont="1" applyFill="1" applyBorder="1" applyAlignment="1" applyProtection="1">
      <alignment horizontal="center"/>
      <protection locked="0"/>
    </xf>
    <xf numFmtId="4" fontId="2" fillId="0" borderId="0" xfId="37" applyNumberFormat="1"/>
    <xf numFmtId="4" fontId="2" fillId="0" borderId="0" xfId="37" applyNumberFormat="1" applyAlignment="1">
      <alignment vertical="center" wrapText="1"/>
    </xf>
    <xf numFmtId="3" fontId="84" fillId="33" borderId="0" xfId="0" applyNumberFormat="1" applyFont="1" applyFill="1"/>
    <xf numFmtId="0" fontId="68" fillId="29" borderId="0" xfId="0" applyFont="1" applyFill="1"/>
    <xf numFmtId="2" fontId="17" fillId="0" borderId="16" xfId="37" applyNumberFormat="1" applyFont="1" applyBorder="1" applyAlignment="1">
      <alignment horizontal="center"/>
    </xf>
    <xf numFmtId="3" fontId="17" fillId="0" borderId="66" xfId="37" applyNumberFormat="1" applyFont="1" applyBorder="1" applyAlignment="1">
      <alignment horizontal="center"/>
    </xf>
    <xf numFmtId="3" fontId="17" fillId="0" borderId="19" xfId="37" applyNumberFormat="1" applyFont="1" applyBorder="1" applyAlignment="1">
      <alignment horizontal="center"/>
    </xf>
    <xf numFmtId="3" fontId="2" fillId="27" borderId="67" xfId="37" applyNumberFormat="1" applyFill="1" applyBorder="1" applyAlignment="1">
      <alignment horizontal="center"/>
    </xf>
    <xf numFmtId="3" fontId="43" fillId="0" borderId="67" xfId="37" applyNumberFormat="1" applyFont="1" applyBorder="1" applyAlignment="1">
      <alignment horizontal="center"/>
    </xf>
    <xf numFmtId="3" fontId="2" fillId="0" borderId="19" xfId="37" applyNumberFormat="1" applyBorder="1" applyAlignment="1">
      <alignment horizontal="center"/>
    </xf>
    <xf numFmtId="3" fontId="2" fillId="0" borderId="23" xfId="37" applyNumberFormat="1" applyBorder="1" applyAlignment="1">
      <alignment horizontal="center"/>
    </xf>
    <xf numFmtId="3" fontId="43" fillId="0" borderId="23" xfId="37" applyNumberFormat="1" applyFont="1" applyBorder="1" applyAlignment="1">
      <alignment horizontal="center"/>
    </xf>
    <xf numFmtId="3" fontId="2" fillId="27" borderId="19" xfId="37" applyNumberFormat="1" applyFill="1" applyBorder="1" applyAlignment="1">
      <alignment horizontal="center"/>
    </xf>
    <xf numFmtId="3" fontId="2" fillId="0" borderId="68" xfId="37" applyNumberFormat="1" applyBorder="1" applyAlignment="1">
      <alignment horizontal="center"/>
    </xf>
    <xf numFmtId="3" fontId="2" fillId="0" borderId="69" xfId="37" applyNumberFormat="1" applyBorder="1" applyAlignment="1">
      <alignment horizontal="center"/>
    </xf>
    <xf numFmtId="3" fontId="43" fillId="0" borderId="19" xfId="37" applyNumberFormat="1" applyFont="1" applyBorder="1" applyAlignment="1">
      <alignment horizontal="center"/>
    </xf>
    <xf numFmtId="166" fontId="2" fillId="0" borderId="19" xfId="37" applyNumberFormat="1" applyBorder="1" applyAlignment="1">
      <alignment horizontal="center"/>
    </xf>
    <xf numFmtId="166" fontId="2" fillId="0" borderId="23" xfId="37" applyNumberFormat="1" applyBorder="1" applyAlignment="1">
      <alignment horizontal="center"/>
    </xf>
    <xf numFmtId="166" fontId="2" fillId="0" borderId="68" xfId="37" applyNumberFormat="1" applyBorder="1" applyAlignment="1">
      <alignment horizontal="center"/>
    </xf>
    <xf numFmtId="3" fontId="43" fillId="0" borderId="68" xfId="37" applyNumberFormat="1" applyFont="1" applyBorder="1" applyAlignment="1">
      <alignment horizontal="center"/>
    </xf>
    <xf numFmtId="3" fontId="43" fillId="26" borderId="16" xfId="37" applyNumberFormat="1" applyFont="1" applyFill="1" applyBorder="1" applyAlignment="1">
      <alignment horizontal="center"/>
    </xf>
    <xf numFmtId="3" fontId="17" fillId="0" borderId="70" xfId="37" applyNumberFormat="1" applyFont="1" applyBorder="1" applyAlignment="1">
      <alignment horizontal="center"/>
    </xf>
    <xf numFmtId="3" fontId="17" fillId="0" borderId="33" xfId="37" applyNumberFormat="1" applyFont="1" applyBorder="1" applyAlignment="1">
      <alignment horizontal="center"/>
    </xf>
    <xf numFmtId="3" fontId="2" fillId="27" borderId="71" xfId="37" applyNumberFormat="1" applyFill="1" applyBorder="1" applyAlignment="1">
      <alignment horizontal="center"/>
    </xf>
    <xf numFmtId="3" fontId="43" fillId="0" borderId="71" xfId="37" applyNumberFormat="1" applyFont="1" applyBorder="1" applyAlignment="1">
      <alignment horizontal="center"/>
    </xf>
    <xf numFmtId="3" fontId="2" fillId="0" borderId="33" xfId="37" applyNumberFormat="1" applyBorder="1" applyAlignment="1">
      <alignment horizontal="center"/>
    </xf>
    <xf numFmtId="3" fontId="2" fillId="0" borderId="72" xfId="37" applyNumberFormat="1" applyBorder="1" applyAlignment="1">
      <alignment horizontal="center"/>
    </xf>
    <xf numFmtId="3" fontId="43" fillId="0" borderId="72" xfId="37" applyNumberFormat="1" applyFont="1" applyBorder="1" applyAlignment="1">
      <alignment horizontal="center"/>
    </xf>
    <xf numFmtId="3" fontId="2" fillId="27" borderId="33" xfId="37" applyNumberFormat="1" applyFill="1" applyBorder="1" applyAlignment="1">
      <alignment horizontal="center"/>
    </xf>
    <xf numFmtId="3" fontId="2" fillId="0" borderId="73" xfId="37" applyNumberFormat="1" applyBorder="1" applyAlignment="1">
      <alignment horizontal="center"/>
    </xf>
    <xf numFmtId="3" fontId="2" fillId="0" borderId="74" xfId="37" applyNumberFormat="1" applyBorder="1" applyAlignment="1">
      <alignment horizontal="center"/>
    </xf>
    <xf numFmtId="3" fontId="43" fillId="0" borderId="33" xfId="37" applyNumberFormat="1" applyFont="1" applyBorder="1" applyAlignment="1">
      <alignment horizontal="center"/>
    </xf>
    <xf numFmtId="166" fontId="2" fillId="0" borderId="33" xfId="37" applyNumberFormat="1" applyBorder="1" applyAlignment="1">
      <alignment horizontal="center"/>
    </xf>
    <xf numFmtId="166" fontId="2" fillId="0" borderId="72" xfId="37" applyNumberFormat="1" applyBorder="1" applyAlignment="1">
      <alignment horizontal="center"/>
    </xf>
    <xf numFmtId="166" fontId="2" fillId="0" borderId="73" xfId="37" applyNumberFormat="1" applyBorder="1" applyAlignment="1">
      <alignment horizontal="center"/>
    </xf>
    <xf numFmtId="3" fontId="43" fillId="0" borderId="73" xfId="37" applyNumberFormat="1" applyFont="1" applyBorder="1" applyAlignment="1">
      <alignment horizontal="center"/>
    </xf>
    <xf numFmtId="3" fontId="2" fillId="26" borderId="75" xfId="37" applyNumberFormat="1" applyFill="1" applyBorder="1" applyAlignment="1">
      <alignment horizontal="center"/>
    </xf>
    <xf numFmtId="3" fontId="2" fillId="0" borderId="75" xfId="37" applyNumberFormat="1" applyBorder="1" applyAlignment="1">
      <alignment horizontal="center"/>
    </xf>
    <xf numFmtId="3" fontId="2" fillId="0" borderId="76" xfId="37" applyNumberFormat="1" applyBorder="1" applyAlignment="1">
      <alignment horizontal="center"/>
    </xf>
    <xf numFmtId="3" fontId="2" fillId="0" borderId="77" xfId="37" applyNumberFormat="1" applyBorder="1" applyAlignment="1">
      <alignment horizontal="center"/>
    </xf>
    <xf numFmtId="3" fontId="2" fillId="0" borderId="29" xfId="37" applyNumberFormat="1" applyBorder="1" applyAlignment="1">
      <alignment horizontal="center"/>
    </xf>
    <xf numFmtId="3" fontId="17" fillId="0" borderId="78" xfId="37" applyNumberFormat="1" applyFont="1" applyBorder="1" applyAlignment="1">
      <alignment horizontal="center"/>
    </xf>
    <xf numFmtId="3" fontId="17" fillId="0" borderId="79" xfId="37" applyNumberFormat="1" applyFont="1" applyBorder="1" applyAlignment="1">
      <alignment horizontal="center"/>
    </xf>
    <xf numFmtId="4" fontId="85" fillId="36" borderId="80" xfId="37" applyNumberFormat="1" applyFont="1" applyFill="1" applyBorder="1"/>
    <xf numFmtId="4" fontId="85" fillId="36" borderId="81" xfId="37" applyNumberFormat="1" applyFont="1" applyFill="1" applyBorder="1"/>
    <xf numFmtId="4" fontId="85" fillId="0" borderId="0" xfId="37" applyNumberFormat="1" applyFont="1"/>
    <xf numFmtId="4" fontId="85" fillId="37" borderId="23" xfId="37" applyNumberFormat="1" applyFont="1" applyFill="1" applyBorder="1"/>
    <xf numFmtId="3" fontId="85" fillId="0" borderId="23" xfId="37" applyNumberFormat="1" applyFont="1" applyBorder="1" applyAlignment="1">
      <alignment horizontal="center"/>
    </xf>
    <xf numFmtId="4" fontId="85" fillId="37" borderId="38" xfId="37" applyNumberFormat="1" applyFont="1" applyFill="1" applyBorder="1"/>
    <xf numFmtId="3" fontId="85" fillId="0" borderId="22" xfId="37" applyNumberFormat="1" applyFont="1" applyBorder="1" applyAlignment="1">
      <alignment horizontal="center"/>
    </xf>
    <xf numFmtId="9" fontId="85" fillId="0" borderId="0" xfId="37" applyNumberFormat="1" applyFont="1" applyAlignment="1">
      <alignment horizontal="center"/>
    </xf>
    <xf numFmtId="0" fontId="85" fillId="0" borderId="0" xfId="37" applyFont="1"/>
    <xf numFmtId="3" fontId="85" fillId="0" borderId="0" xfId="37" applyNumberFormat="1" applyFont="1"/>
    <xf numFmtId="4" fontId="85" fillId="35" borderId="23" xfId="37" applyNumberFormat="1" applyFont="1" applyFill="1" applyBorder="1"/>
    <xf numFmtId="4" fontId="85" fillId="0" borderId="23" xfId="37" applyNumberFormat="1" applyFont="1" applyBorder="1" applyAlignment="1">
      <alignment horizontal="center"/>
    </xf>
    <xf numFmtId="4" fontId="85" fillId="35" borderId="38" xfId="37" applyNumberFormat="1" applyFont="1" applyFill="1" applyBorder="1"/>
    <xf numFmtId="4" fontId="85" fillId="0" borderId="38" xfId="37" applyNumberFormat="1" applyFont="1" applyBorder="1" applyAlignment="1">
      <alignment horizontal="center"/>
    </xf>
    <xf numFmtId="4" fontId="43" fillId="35" borderId="38" xfId="37" applyNumberFormat="1" applyFont="1" applyFill="1" applyBorder="1"/>
    <xf numFmtId="4" fontId="43" fillId="35" borderId="38" xfId="37" applyNumberFormat="1" applyFont="1" applyFill="1" applyBorder="1" applyAlignment="1">
      <alignment horizontal="center"/>
    </xf>
    <xf numFmtId="3" fontId="85" fillId="36" borderId="62" xfId="37" applyNumberFormat="1" applyFont="1" applyFill="1" applyBorder="1" applyAlignment="1">
      <alignment horizontal="center"/>
    </xf>
    <xf numFmtId="9" fontId="85" fillId="37" borderId="0" xfId="37" applyNumberFormat="1" applyFont="1" applyFill="1" applyAlignment="1">
      <alignment horizontal="center"/>
    </xf>
    <xf numFmtId="4" fontId="2" fillId="36" borderId="85" xfId="37" applyNumberFormat="1" applyFill="1" applyBorder="1"/>
    <xf numFmtId="4" fontId="2" fillId="36" borderId="81" xfId="37" applyNumberFormat="1" applyFill="1" applyBorder="1"/>
    <xf numFmtId="167" fontId="85" fillId="0" borderId="38" xfId="37" applyNumberFormat="1" applyFont="1" applyBorder="1" applyAlignment="1">
      <alignment horizontal="center"/>
    </xf>
    <xf numFmtId="168" fontId="43" fillId="35" borderId="38" xfId="37" applyNumberFormat="1" applyFont="1" applyFill="1" applyBorder="1" applyAlignment="1">
      <alignment horizontal="center"/>
    </xf>
    <xf numFmtId="3" fontId="85" fillId="0" borderId="38" xfId="37" applyNumberFormat="1" applyFont="1" applyBorder="1" applyAlignment="1">
      <alignment horizontal="center"/>
    </xf>
    <xf numFmtId="3" fontId="43" fillId="35" borderId="38" xfId="37" applyNumberFormat="1" applyFont="1" applyFill="1" applyBorder="1" applyAlignment="1">
      <alignment horizontal="center"/>
    </xf>
    <xf numFmtId="167" fontId="85" fillId="0" borderId="23" xfId="37" applyNumberFormat="1" applyFont="1" applyBorder="1" applyAlignment="1">
      <alignment horizontal="center"/>
    </xf>
    <xf numFmtId="167" fontId="2" fillId="0" borderId="0" xfId="37" applyNumberFormat="1"/>
    <xf numFmtId="0" fontId="68" fillId="24" borderId="19" xfId="0" applyFont="1" applyFill="1" applyBorder="1"/>
    <xf numFmtId="0" fontId="46" fillId="0" borderId="19" xfId="0" applyFont="1" applyBorder="1"/>
    <xf numFmtId="0" fontId="70" fillId="24" borderId="19" xfId="0" applyFont="1" applyFill="1" applyBorder="1"/>
    <xf numFmtId="0" fontId="70" fillId="24" borderId="15" xfId="0" applyFont="1" applyFill="1" applyBorder="1"/>
    <xf numFmtId="0" fontId="70" fillId="24" borderId="16" xfId="0" applyFont="1" applyFill="1" applyBorder="1"/>
    <xf numFmtId="0" fontId="70" fillId="0" borderId="16" xfId="0" applyFont="1" applyBorder="1"/>
    <xf numFmtId="0" fontId="44" fillId="0" borderId="16" xfId="0" applyFont="1" applyBorder="1"/>
    <xf numFmtId="0" fontId="46" fillId="0" borderId="16" xfId="0" applyFont="1" applyBorder="1"/>
    <xf numFmtId="0" fontId="46" fillId="0" borderId="17" xfId="0" applyFont="1" applyBorder="1"/>
    <xf numFmtId="0" fontId="73" fillId="0" borderId="15" xfId="0" applyFont="1" applyBorder="1"/>
    <xf numFmtId="0" fontId="71" fillId="24" borderId="16" xfId="0" applyFont="1" applyFill="1" applyBorder="1"/>
    <xf numFmtId="165" fontId="74" fillId="0" borderId="16" xfId="0" applyNumberFormat="1" applyFont="1" applyBorder="1" applyAlignment="1">
      <alignment horizontal="center"/>
    </xf>
    <xf numFmtId="0" fontId="46" fillId="24" borderId="16" xfId="0" applyFont="1" applyFill="1" applyBorder="1"/>
    <xf numFmtId="0" fontId="64" fillId="24" borderId="16" xfId="0" applyFont="1" applyFill="1" applyBorder="1"/>
    <xf numFmtId="0" fontId="65" fillId="24" borderId="16" xfId="0" applyFont="1" applyFill="1" applyBorder="1" applyAlignment="1">
      <alignment horizontal="center" textRotation="180"/>
    </xf>
    <xf numFmtId="0" fontId="74" fillId="24" borderId="16" xfId="0" applyFont="1" applyFill="1" applyBorder="1"/>
    <xf numFmtId="0" fontId="74" fillId="0" borderId="16" xfId="0" applyFont="1" applyBorder="1"/>
    <xf numFmtId="0" fontId="87" fillId="0" borderId="0" xfId="0" applyFont="1" applyAlignment="1">
      <alignment horizontal="center"/>
    </xf>
    <xf numFmtId="0" fontId="88" fillId="0" borderId="0" xfId="0" applyFont="1"/>
    <xf numFmtId="0" fontId="46" fillId="0" borderId="15" xfId="0" applyFont="1" applyBorder="1"/>
    <xf numFmtId="0" fontId="65" fillId="24" borderId="18" xfId="0" applyFont="1" applyFill="1" applyBorder="1"/>
    <xf numFmtId="0" fontId="65" fillId="24" borderId="19" xfId="0" applyFont="1" applyFill="1" applyBorder="1"/>
    <xf numFmtId="0" fontId="65" fillId="24" borderId="19" xfId="0" applyFont="1" applyFill="1" applyBorder="1" applyAlignment="1">
      <alignment horizontal="left"/>
    </xf>
    <xf numFmtId="0" fontId="64" fillId="24" borderId="19" xfId="0" applyFont="1" applyFill="1" applyBorder="1"/>
    <xf numFmtId="0" fontId="65" fillId="24" borderId="19" xfId="0" applyFont="1" applyFill="1" applyBorder="1" applyAlignment="1">
      <alignment horizontal="center" textRotation="180"/>
    </xf>
    <xf numFmtId="0" fontId="74" fillId="24" borderId="19" xfId="0" applyFont="1" applyFill="1" applyBorder="1"/>
    <xf numFmtId="0" fontId="74" fillId="0" borderId="19" xfId="0" applyFont="1" applyBorder="1"/>
    <xf numFmtId="0" fontId="89" fillId="35" borderId="16" xfId="0" applyFont="1" applyFill="1" applyBorder="1"/>
    <xf numFmtId="0" fontId="89" fillId="35" borderId="17" xfId="0" applyFont="1" applyFill="1" applyBorder="1"/>
    <xf numFmtId="0" fontId="90" fillId="35" borderId="16" xfId="0" applyFont="1" applyFill="1" applyBorder="1"/>
    <xf numFmtId="0" fontId="91" fillId="35" borderId="16" xfId="0" applyFont="1" applyFill="1" applyBorder="1"/>
    <xf numFmtId="0" fontId="92" fillId="24" borderId="0" xfId="0" applyFont="1" applyFill="1"/>
    <xf numFmtId="0" fontId="90" fillId="24" borderId="0" xfId="0" applyFont="1" applyFill="1"/>
    <xf numFmtId="0" fontId="93" fillId="35" borderId="16" xfId="0" applyFont="1" applyFill="1" applyBorder="1"/>
    <xf numFmtId="0" fontId="94" fillId="35" borderId="16" xfId="0" applyFont="1" applyFill="1" applyBorder="1"/>
    <xf numFmtId="0" fontId="17" fillId="0" borderId="42" xfId="37" applyFont="1" applyBorder="1" applyAlignment="1">
      <alignment horizontal="center"/>
    </xf>
    <xf numFmtId="0" fontId="17" fillId="0" borderId="0" xfId="37" applyFont="1" applyAlignment="1">
      <alignment horizontal="center"/>
    </xf>
    <xf numFmtId="0" fontId="17" fillId="0" borderId="47" xfId="37" applyFont="1" applyBorder="1" applyAlignment="1">
      <alignment horizontal="center"/>
    </xf>
    <xf numFmtId="0" fontId="2" fillId="0" borderId="85" xfId="37" applyBorder="1" applyAlignment="1">
      <alignment horizontal="center"/>
    </xf>
    <xf numFmtId="0" fontId="2" fillId="0" borderId="81" xfId="37" applyBorder="1" applyAlignment="1">
      <alignment horizontal="center"/>
    </xf>
    <xf numFmtId="0" fontId="17" fillId="0" borderId="38" xfId="37" applyFont="1" applyBorder="1" applyAlignment="1">
      <alignment horizontal="center" vertical="center" wrapText="1"/>
    </xf>
    <xf numFmtId="0" fontId="17" fillId="0" borderId="39" xfId="37" applyFont="1" applyBorder="1" applyAlignment="1">
      <alignment horizontal="center" vertical="center" wrapText="1"/>
    </xf>
    <xf numFmtId="0" fontId="81" fillId="36" borderId="38" xfId="0" applyFont="1" applyFill="1" applyBorder="1" applyAlignment="1">
      <alignment horizontal="center"/>
    </xf>
    <xf numFmtId="165" fontId="81" fillId="36" borderId="38" xfId="0" applyNumberFormat="1" applyFont="1" applyFill="1" applyBorder="1" applyAlignment="1">
      <alignment horizontal="center"/>
    </xf>
    <xf numFmtId="0" fontId="1" fillId="0" borderId="0" xfId="0" applyFont="1"/>
    <xf numFmtId="0" fontId="24" fillId="24" borderId="19" xfId="0" applyFont="1" applyFill="1" applyBorder="1" applyAlignment="1">
      <alignment horizontal="center"/>
    </xf>
    <xf numFmtId="0" fontId="24" fillId="24" borderId="11" xfId="0" applyFont="1" applyFill="1" applyBorder="1" applyAlignment="1">
      <alignment horizontal="center"/>
    </xf>
    <xf numFmtId="0" fontId="24" fillId="24" borderId="16" xfId="0" applyFont="1" applyFill="1" applyBorder="1" applyAlignment="1">
      <alignment horizontal="center"/>
    </xf>
    <xf numFmtId="0" fontId="25" fillId="24" borderId="16" xfId="0" applyFont="1" applyFill="1" applyBorder="1" applyAlignment="1">
      <alignment horizontal="center"/>
    </xf>
    <xf numFmtId="0" fontId="25" fillId="24" borderId="19" xfId="0" applyFont="1" applyFill="1" applyBorder="1" applyAlignment="1">
      <alignment horizontal="center"/>
    </xf>
    <xf numFmtId="0" fontId="21" fillId="24" borderId="0" xfId="0" applyFont="1" applyFill="1"/>
    <xf numFmtId="0" fontId="19" fillId="24" borderId="0" xfId="0" applyFont="1" applyFill="1" applyAlignment="1">
      <alignment horizontal="center"/>
    </xf>
    <xf numFmtId="0" fontId="20" fillId="24" borderId="0" xfId="0" applyFont="1" applyFill="1" applyAlignment="1">
      <alignment horizontal="center"/>
    </xf>
    <xf numFmtId="0" fontId="20" fillId="24" borderId="0" xfId="0" applyFont="1" applyFill="1"/>
    <xf numFmtId="0" fontId="22" fillId="24" borderId="0" xfId="0" applyFont="1" applyFill="1" applyAlignment="1">
      <alignment horizontal="center"/>
    </xf>
    <xf numFmtId="0" fontId="21" fillId="24" borderId="0" xfId="0" applyFont="1" applyFill="1" applyAlignment="1">
      <alignment horizontal="center"/>
    </xf>
    <xf numFmtId="0" fontId="27" fillId="24" borderId="0" xfId="0" applyFont="1" applyFill="1" applyAlignment="1">
      <alignment horizontal="center"/>
    </xf>
    <xf numFmtId="0" fontId="23" fillId="24" borderId="0" xfId="0" applyFont="1" applyFill="1" applyAlignment="1">
      <alignment horizontal="center"/>
    </xf>
    <xf numFmtId="0" fontId="25" fillId="24" borderId="11" xfId="0" applyFont="1" applyFill="1" applyBorder="1" applyAlignment="1">
      <alignment horizontal="center"/>
    </xf>
    <xf numFmtId="0" fontId="30" fillId="0" borderId="0" xfId="0" applyFont="1" applyAlignment="1">
      <alignment horizontal="center"/>
    </xf>
    <xf numFmtId="165" fontId="30" fillId="0" borderId="0" xfId="0" applyNumberFormat="1" applyFont="1" applyAlignment="1">
      <alignment horizontal="center"/>
    </xf>
    <xf numFmtId="0" fontId="31" fillId="34" borderId="10" xfId="0" applyFont="1" applyFill="1" applyBorder="1" applyAlignment="1">
      <alignment horizontal="center" vertical="center"/>
    </xf>
    <xf numFmtId="0" fontId="31" fillId="34" borderId="11" xfId="0" applyFont="1" applyFill="1" applyBorder="1" applyAlignment="1">
      <alignment horizontal="center" vertical="center"/>
    </xf>
    <xf numFmtId="0" fontId="31" fillId="34" borderId="12" xfId="0" applyFont="1" applyFill="1" applyBorder="1" applyAlignment="1">
      <alignment horizontal="center" vertical="center"/>
    </xf>
    <xf numFmtId="0" fontId="31" fillId="34" borderId="18" xfId="0" applyFont="1" applyFill="1" applyBorder="1" applyAlignment="1">
      <alignment horizontal="center" vertical="center"/>
    </xf>
    <xf numFmtId="0" fontId="31" fillId="34" borderId="19" xfId="0" applyFont="1" applyFill="1" applyBorder="1" applyAlignment="1">
      <alignment horizontal="center" vertical="center"/>
    </xf>
    <xf numFmtId="0" fontId="31" fillId="34" borderId="20" xfId="0" applyFont="1" applyFill="1" applyBorder="1" applyAlignment="1">
      <alignment horizontal="center" vertical="center"/>
    </xf>
    <xf numFmtId="0" fontId="32" fillId="25" borderId="0" xfId="0" applyFont="1" applyFill="1" applyAlignment="1">
      <alignment horizontal="center" vertical="center"/>
    </xf>
    <xf numFmtId="0" fontId="31" fillId="29" borderId="10" xfId="0" applyFont="1" applyFill="1" applyBorder="1" applyAlignment="1">
      <alignment horizontal="center" vertical="center"/>
    </xf>
    <xf numFmtId="0" fontId="31" fillId="29" borderId="11" xfId="0" applyFont="1" applyFill="1" applyBorder="1" applyAlignment="1">
      <alignment horizontal="center" vertical="center"/>
    </xf>
    <xf numFmtId="0" fontId="31" fillId="29" borderId="12" xfId="0" applyFont="1" applyFill="1" applyBorder="1" applyAlignment="1">
      <alignment horizontal="center" vertical="center"/>
    </xf>
    <xf numFmtId="0" fontId="31" fillId="29" borderId="18" xfId="0" applyFont="1" applyFill="1" applyBorder="1" applyAlignment="1">
      <alignment horizontal="center" vertical="center"/>
    </xf>
    <xf numFmtId="0" fontId="31" fillId="29" borderId="19" xfId="0" applyFont="1" applyFill="1" applyBorder="1" applyAlignment="1">
      <alignment horizontal="center" vertical="center"/>
    </xf>
    <xf numFmtId="0" fontId="31" fillId="29" borderId="20" xfId="0" applyFont="1" applyFill="1" applyBorder="1" applyAlignment="1">
      <alignment horizontal="center" vertical="center"/>
    </xf>
    <xf numFmtId="0" fontId="22" fillId="24" borderId="0" xfId="0" applyFont="1" applyFill="1" applyAlignment="1">
      <alignment horizontal="center" vertical="center"/>
    </xf>
    <xf numFmtId="0" fontId="34" fillId="25" borderId="0" xfId="0" applyFont="1" applyFill="1" applyAlignment="1">
      <alignment horizontal="center" vertical="center"/>
    </xf>
    <xf numFmtId="0" fontId="30" fillId="0" borderId="22" xfId="0" applyFont="1" applyBorder="1" applyAlignment="1">
      <alignment horizontal="center" vertical="center" textRotation="90"/>
    </xf>
    <xf numFmtId="0" fontId="31" fillId="24" borderId="10" xfId="0" applyFont="1" applyFill="1" applyBorder="1" applyAlignment="1">
      <alignment horizontal="center" vertical="center"/>
    </xf>
    <xf numFmtId="0" fontId="31" fillId="24" borderId="11" xfId="0" applyFont="1" applyFill="1" applyBorder="1" applyAlignment="1">
      <alignment horizontal="center" vertical="center"/>
    </xf>
    <xf numFmtId="0" fontId="31" fillId="24" borderId="12" xfId="0" applyFont="1" applyFill="1" applyBorder="1" applyAlignment="1">
      <alignment horizontal="center" vertical="center"/>
    </xf>
    <xf numFmtId="0" fontId="31" fillId="24" borderId="18" xfId="0" applyFont="1" applyFill="1" applyBorder="1" applyAlignment="1">
      <alignment horizontal="center" vertical="center"/>
    </xf>
    <xf numFmtId="0" fontId="31" fillId="24" borderId="19" xfId="0" applyFont="1" applyFill="1" applyBorder="1" applyAlignment="1">
      <alignment horizontal="center" vertical="center"/>
    </xf>
    <xf numFmtId="0" fontId="31" fillId="24" borderId="20" xfId="0" applyFont="1" applyFill="1" applyBorder="1" applyAlignment="1">
      <alignment horizontal="center" vertical="center"/>
    </xf>
    <xf numFmtId="0" fontId="33" fillId="25" borderId="13" xfId="0" applyFont="1" applyFill="1" applyBorder="1" applyAlignment="1">
      <alignment horizontal="left" vertical="center"/>
    </xf>
    <xf numFmtId="0" fontId="33" fillId="25" borderId="0" xfId="0" applyFont="1" applyFill="1" applyAlignment="1">
      <alignment horizontal="left" vertical="center"/>
    </xf>
    <xf numFmtId="0" fontId="30" fillId="0" borderId="19" xfId="0" applyFont="1" applyBorder="1" applyAlignment="1">
      <alignment horizontal="center"/>
    </xf>
    <xf numFmtId="0" fontId="30" fillId="0" borderId="16" xfId="0" applyFont="1" applyBorder="1" applyAlignment="1">
      <alignment horizontal="center"/>
    </xf>
    <xf numFmtId="0" fontId="30" fillId="0" borderId="10" xfId="0" applyFont="1" applyBorder="1" applyAlignment="1">
      <alignment horizontal="center"/>
    </xf>
    <xf numFmtId="0" fontId="30" fillId="0" borderId="11" xfId="0" applyFont="1" applyBorder="1" applyAlignment="1">
      <alignment horizontal="center"/>
    </xf>
    <xf numFmtId="0" fontId="33" fillId="25" borderId="0" xfId="0" applyFont="1" applyFill="1" applyAlignment="1">
      <alignment horizontal="center" vertical="top"/>
    </xf>
    <xf numFmtId="0" fontId="30" fillId="0" borderId="14" xfId="0" applyFont="1" applyBorder="1" applyAlignment="1">
      <alignment horizontal="center" vertical="center" textRotation="90"/>
    </xf>
    <xf numFmtId="0" fontId="29" fillId="25" borderId="0" xfId="0" applyFont="1" applyFill="1" applyAlignment="1">
      <alignment horizontal="center"/>
    </xf>
    <xf numFmtId="0" fontId="33" fillId="25" borderId="0" xfId="0" applyFont="1" applyFill="1" applyAlignment="1">
      <alignment horizontal="center"/>
    </xf>
    <xf numFmtId="0" fontId="30" fillId="0" borderId="12" xfId="0" applyFont="1" applyBorder="1" applyAlignment="1">
      <alignment horizontal="center" vertical="center" textRotation="90"/>
    </xf>
    <xf numFmtId="0" fontId="30" fillId="0" borderId="82" xfId="0" applyFont="1" applyBorder="1" applyAlignment="1">
      <alignment horizontal="center" vertical="center" textRotation="90"/>
    </xf>
    <xf numFmtId="0" fontId="35" fillId="0" borderId="0" xfId="0" applyFont="1" applyAlignment="1">
      <alignment horizontal="center"/>
    </xf>
    <xf numFmtId="0" fontId="30" fillId="0" borderId="13" xfId="0" applyFont="1" applyBorder="1" applyAlignment="1">
      <alignment horizontal="center" vertical="center" textRotation="90"/>
    </xf>
    <xf numFmtId="0" fontId="30" fillId="0" borderId="0" xfId="0" applyFont="1" applyAlignment="1">
      <alignment horizontal="center" vertical="center" textRotation="90"/>
    </xf>
    <xf numFmtId="0" fontId="30" fillId="0" borderId="13" xfId="0" applyFont="1" applyBorder="1" applyAlignment="1">
      <alignment horizontal="center"/>
    </xf>
    <xf numFmtId="0" fontId="30" fillId="0" borderId="14" xfId="0" applyFont="1" applyBorder="1" applyAlignment="1">
      <alignment horizontal="center"/>
    </xf>
    <xf numFmtId="0" fontId="30" fillId="0" borderId="18" xfId="0" applyFont="1" applyBorder="1" applyAlignment="1">
      <alignment horizontal="center" vertical="center" textRotation="90"/>
    </xf>
    <xf numFmtId="0" fontId="30" fillId="0" borderId="20" xfId="0" applyFont="1" applyBorder="1" applyAlignment="1">
      <alignment horizontal="center" vertical="center" textRotation="90"/>
    </xf>
    <xf numFmtId="0" fontId="30" fillId="0" borderId="11" xfId="0" applyFont="1" applyBorder="1" applyAlignment="1">
      <alignment horizontal="center" vertical="center" textRotation="90"/>
    </xf>
    <xf numFmtId="0" fontId="30" fillId="0" borderId="83" xfId="0" applyFont="1" applyBorder="1" applyAlignment="1">
      <alignment horizontal="center" vertical="center" textRotation="90"/>
    </xf>
    <xf numFmtId="0" fontId="30" fillId="0" borderId="11" xfId="0" applyFont="1" applyBorder="1" applyAlignment="1">
      <alignment horizontal="center" vertical="center"/>
    </xf>
    <xf numFmtId="0" fontId="30" fillId="0" borderId="10" xfId="0" applyFont="1" applyBorder="1" applyAlignment="1">
      <alignment horizontal="center" vertical="center"/>
    </xf>
    <xf numFmtId="0" fontId="30" fillId="0" borderId="19" xfId="0" applyFont="1" applyBorder="1" applyAlignment="1">
      <alignment horizontal="center" vertical="center"/>
    </xf>
    <xf numFmtId="0" fontId="33" fillId="25" borderId="0" xfId="0" applyFont="1" applyFill="1" applyAlignment="1">
      <alignment horizontal="center" vertical="center"/>
    </xf>
    <xf numFmtId="0" fontId="30" fillId="25" borderId="0" xfId="0" applyFont="1" applyFill="1" applyAlignment="1">
      <alignment horizontal="center" vertical="center"/>
    </xf>
    <xf numFmtId="0" fontId="30" fillId="0" borderId="16" xfId="0" applyFont="1" applyBorder="1" applyAlignment="1">
      <alignment horizontal="center" vertical="center"/>
    </xf>
    <xf numFmtId="0" fontId="30" fillId="0" borderId="22" xfId="0" applyFont="1" applyBorder="1" applyAlignment="1">
      <alignment horizontal="center" vertical="center"/>
    </xf>
    <xf numFmtId="0" fontId="30" fillId="0" borderId="13" xfId="0" applyFont="1" applyBorder="1" applyAlignment="1">
      <alignment horizontal="center" vertical="center"/>
    </xf>
    <xf numFmtId="0" fontId="30" fillId="0" borderId="14" xfId="0" applyFont="1" applyBorder="1" applyAlignment="1">
      <alignment horizontal="center" vertical="center"/>
    </xf>
    <xf numFmtId="0" fontId="36" fillId="0" borderId="0" xfId="0" applyFont="1" applyAlignment="1">
      <alignment horizontal="left"/>
    </xf>
    <xf numFmtId="0" fontId="34" fillId="25" borderId="19" xfId="0" applyFont="1" applyFill="1" applyBorder="1" applyAlignment="1">
      <alignment horizontal="center" vertical="center"/>
    </xf>
    <xf numFmtId="0" fontId="36" fillId="0" borderId="0" xfId="0" applyFont="1" applyAlignment="1">
      <alignment horizontal="center"/>
    </xf>
    <xf numFmtId="0" fontId="30" fillId="0" borderId="10" xfId="0" applyFont="1" applyBorder="1" applyAlignment="1">
      <alignment horizontal="center" vertical="center" textRotation="90"/>
    </xf>
    <xf numFmtId="0" fontId="30" fillId="0" borderId="84" xfId="0" applyFont="1" applyBorder="1" applyAlignment="1">
      <alignment horizontal="center" vertical="center" textRotation="90"/>
    </xf>
    <xf numFmtId="0" fontId="30" fillId="0" borderId="12" xfId="0" applyFont="1" applyBorder="1" applyAlignment="1">
      <alignment horizontal="center"/>
    </xf>
    <xf numFmtId="0" fontId="29" fillId="25" borderId="0" xfId="0" applyFont="1" applyFill="1" applyAlignment="1">
      <alignment horizontal="left"/>
    </xf>
    <xf numFmtId="0" fontId="29" fillId="25" borderId="0" xfId="0" applyFont="1" applyFill="1" applyAlignment="1">
      <alignment horizontal="center" vertical="center"/>
    </xf>
    <xf numFmtId="0" fontId="29" fillId="25" borderId="14" xfId="0" applyFont="1" applyFill="1" applyBorder="1" applyAlignment="1">
      <alignment horizontal="center" vertical="center"/>
    </xf>
    <xf numFmtId="0" fontId="26" fillId="24" borderId="0" xfId="0" applyFont="1" applyFill="1"/>
    <xf numFmtId="0" fontId="30" fillId="0" borderId="0" xfId="0" applyFont="1"/>
    <xf numFmtId="0" fontId="35" fillId="0" borderId="0" xfId="0" applyFont="1" applyAlignment="1">
      <alignment horizontal="left"/>
    </xf>
    <xf numFmtId="0" fontId="36" fillId="0" borderId="16" xfId="0" applyFont="1" applyBorder="1" applyAlignment="1">
      <alignment horizontal="center"/>
    </xf>
    <xf numFmtId="49" fontId="36" fillId="0" borderId="16" xfId="0" applyNumberFormat="1" applyFont="1" applyBorder="1" applyAlignment="1">
      <alignment horizontal="center"/>
    </xf>
    <xf numFmtId="0" fontId="35" fillId="0" borderId="11" xfId="0" applyFont="1" applyBorder="1" applyAlignment="1">
      <alignment horizontal="center"/>
    </xf>
    <xf numFmtId="0" fontId="98" fillId="0" borderId="19" xfId="37" applyFont="1" applyBorder="1" applyAlignment="1">
      <alignment horizontal="center"/>
    </xf>
    <xf numFmtId="0" fontId="98" fillId="0" borderId="68" xfId="37" applyFont="1" applyBorder="1" applyAlignment="1">
      <alignment horizontal="center"/>
    </xf>
    <xf numFmtId="0" fontId="98" fillId="0" borderId="67" xfId="37" applyFont="1" applyBorder="1" applyAlignment="1">
      <alignment horizontal="center"/>
    </xf>
    <xf numFmtId="0" fontId="98" fillId="0" borderId="86" xfId="37" applyFont="1" applyBorder="1" applyAlignment="1">
      <alignment horizontal="center"/>
    </xf>
    <xf numFmtId="0" fontId="100" fillId="0" borderId="80" xfId="37" applyFont="1" applyBorder="1" applyAlignment="1">
      <alignment horizontal="center"/>
    </xf>
    <xf numFmtId="0" fontId="100" fillId="0" borderId="85" xfId="37" applyFont="1" applyBorder="1" applyAlignment="1">
      <alignment horizontal="center"/>
    </xf>
    <xf numFmtId="0" fontId="99" fillId="0" borderId="85" xfId="37" applyFont="1" applyBorder="1" applyAlignment="1">
      <alignment horizontal="center"/>
    </xf>
    <xf numFmtId="0" fontId="52" fillId="26" borderId="15" xfId="0" applyFont="1" applyFill="1" applyBorder="1" applyAlignment="1">
      <alignment horizontal="center"/>
    </xf>
    <xf numFmtId="0" fontId="52" fillId="26" borderId="16" xfId="0" applyFont="1" applyFill="1" applyBorder="1" applyAlignment="1">
      <alignment horizontal="center"/>
    </xf>
    <xf numFmtId="0" fontId="46" fillId="26" borderId="16" xfId="0" applyFont="1" applyFill="1" applyBorder="1" applyAlignment="1">
      <alignment horizontal="center"/>
    </xf>
    <xf numFmtId="0" fontId="52" fillId="26" borderId="17" xfId="0" applyFont="1" applyFill="1" applyBorder="1" applyAlignment="1">
      <alignment horizontal="center"/>
    </xf>
    <xf numFmtId="0" fontId="19" fillId="0" borderId="11" xfId="0" applyFont="1" applyBorder="1" applyAlignment="1">
      <alignment horizontal="center"/>
    </xf>
    <xf numFmtId="3" fontId="58" fillId="26" borderId="15" xfId="0" applyNumberFormat="1" applyFont="1" applyFill="1" applyBorder="1" applyAlignment="1">
      <alignment horizontal="center"/>
    </xf>
    <xf numFmtId="3" fontId="58" fillId="26" borderId="16" xfId="0" applyNumberFormat="1" applyFont="1" applyFill="1" applyBorder="1" applyAlignment="1">
      <alignment horizontal="center"/>
    </xf>
    <xf numFmtId="3" fontId="58" fillId="26" borderId="17" xfId="0" applyNumberFormat="1" applyFont="1" applyFill="1" applyBorder="1" applyAlignment="1">
      <alignment horizontal="center"/>
    </xf>
    <xf numFmtId="0" fontId="52" fillId="0" borderId="0" xfId="0" applyFont="1" applyAlignment="1">
      <alignment horizontal="left" vertical="center" wrapText="1"/>
    </xf>
    <xf numFmtId="0" fontId="21" fillId="0" borderId="0" xfId="0" applyFont="1" applyAlignment="1">
      <alignment wrapText="1"/>
    </xf>
    <xf numFmtId="0" fontId="52" fillId="0" borderId="0" xfId="0" applyFont="1" applyAlignment="1">
      <alignment horizontal="center" vertical="center"/>
    </xf>
    <xf numFmtId="0" fontId="61" fillId="26" borderId="80" xfId="0" applyFont="1" applyFill="1" applyBorder="1" applyAlignment="1">
      <alignment horizontal="center" vertical="center"/>
    </xf>
    <xf numFmtId="0" fontId="61" fillId="26" borderId="85" xfId="0" applyFont="1" applyFill="1" applyBorder="1" applyAlignment="1">
      <alignment horizontal="center" vertical="center"/>
    </xf>
    <xf numFmtId="0" fontId="61" fillId="26" borderId="81" xfId="0" applyFont="1" applyFill="1" applyBorder="1" applyAlignment="1">
      <alignment horizontal="center" vertical="center"/>
    </xf>
    <xf numFmtId="0" fontId="65" fillId="24" borderId="15" xfId="0" quotePrefix="1" applyFont="1" applyFill="1" applyBorder="1" applyAlignment="1">
      <alignment horizontal="center" vertical="center"/>
    </xf>
    <xf numFmtId="0" fontId="64" fillId="24" borderId="16" xfId="0" applyFont="1" applyFill="1" applyBorder="1" applyAlignment="1">
      <alignment horizontal="center" vertical="center"/>
    </xf>
    <xf numFmtId="0" fontId="64" fillId="24" borderId="17" xfId="0" applyFont="1" applyFill="1" applyBorder="1" applyAlignment="1">
      <alignment horizontal="center" vertical="center"/>
    </xf>
    <xf numFmtId="0" fontId="67" fillId="24" borderId="15" xfId="0" applyFont="1" applyFill="1" applyBorder="1" applyAlignment="1">
      <alignment horizontal="center" vertical="center"/>
    </xf>
    <xf numFmtId="0" fontId="68" fillId="24" borderId="16" xfId="0" applyFont="1" applyFill="1" applyBorder="1" applyAlignment="1">
      <alignment horizontal="center" vertical="center"/>
    </xf>
    <xf numFmtId="0" fontId="68" fillId="24" borderId="17" xfId="0" applyFont="1" applyFill="1" applyBorder="1" applyAlignment="1">
      <alignment horizontal="center" vertical="center"/>
    </xf>
    <xf numFmtId="0" fontId="95" fillId="35" borderId="15" xfId="0" applyFont="1" applyFill="1" applyBorder="1" applyAlignment="1">
      <alignment horizontal="center"/>
    </xf>
    <xf numFmtId="0" fontId="95" fillId="35" borderId="16" xfId="0" applyFont="1" applyFill="1" applyBorder="1" applyAlignment="1">
      <alignment horizontal="center"/>
    </xf>
    <xf numFmtId="0" fontId="73" fillId="24" borderId="0" xfId="0" applyFont="1" applyFill="1" applyAlignment="1">
      <alignment horizontal="center"/>
    </xf>
    <xf numFmtId="0" fontId="65" fillId="24" borderId="38" xfId="0" applyFont="1" applyFill="1" applyBorder="1" applyAlignment="1">
      <alignment horizontal="center"/>
    </xf>
    <xf numFmtId="0" fontId="47" fillId="0" borderId="0" xfId="0" applyFont="1" applyAlignment="1">
      <alignment horizontal="center"/>
    </xf>
    <xf numFmtId="0" fontId="91" fillId="35" borderId="0" xfId="0" applyFont="1" applyFill="1" applyAlignment="1">
      <alignment horizontal="left"/>
    </xf>
    <xf numFmtId="0" fontId="91" fillId="35" borderId="16" xfId="0" applyFont="1" applyFill="1" applyBorder="1" applyAlignment="1">
      <alignment horizontal="left"/>
    </xf>
    <xf numFmtId="0" fontId="91" fillId="35" borderId="16" xfId="0" applyFont="1" applyFill="1" applyBorder="1" applyAlignment="1">
      <alignment horizontal="center"/>
    </xf>
    <xf numFmtId="0" fontId="64" fillId="24" borderId="0" xfId="0" applyFont="1" applyFill="1" applyAlignment="1">
      <alignment horizontal="center"/>
    </xf>
    <xf numFmtId="0" fontId="73" fillId="24" borderId="38" xfId="0" applyFont="1" applyFill="1" applyBorder="1" applyAlignment="1">
      <alignment horizontal="center"/>
    </xf>
    <xf numFmtId="0" fontId="64" fillId="0" borderId="38" xfId="0" applyFont="1" applyBorder="1" applyAlignment="1">
      <alignment horizontal="center"/>
    </xf>
  </cellXfs>
  <cellStyles count="44">
    <cellStyle name="20% - Accent1" xfId="1" xr:uid="{00000000-0005-0000-0000-000000000000}"/>
    <cellStyle name="20% - Accent2" xfId="2" xr:uid="{00000000-0005-0000-0000-000001000000}"/>
    <cellStyle name="20% - Accent3" xfId="3" xr:uid="{00000000-0005-0000-0000-000002000000}"/>
    <cellStyle name="20% - Accent4" xfId="4" xr:uid="{00000000-0005-0000-0000-000003000000}"/>
    <cellStyle name="20% - Accent5" xfId="5" xr:uid="{00000000-0005-0000-0000-000004000000}"/>
    <cellStyle name="20% - Accent6" xfId="6" xr:uid="{00000000-0005-0000-0000-000005000000}"/>
    <cellStyle name="40% - Accent1" xfId="7" xr:uid="{00000000-0005-0000-0000-000006000000}"/>
    <cellStyle name="40% - Accent2" xfId="8" xr:uid="{00000000-0005-0000-0000-000007000000}"/>
    <cellStyle name="40% - Accent3" xfId="9" xr:uid="{00000000-0005-0000-0000-000008000000}"/>
    <cellStyle name="40% - Accent4" xfId="10" xr:uid="{00000000-0005-0000-0000-000009000000}"/>
    <cellStyle name="40% - Accent5" xfId="11" xr:uid="{00000000-0005-0000-0000-00000A000000}"/>
    <cellStyle name="40% - Accent6" xfId="12" xr:uid="{00000000-0005-0000-0000-00000B000000}"/>
    <cellStyle name="60% - Accent1" xfId="13" xr:uid="{00000000-0005-0000-0000-00000C000000}"/>
    <cellStyle name="60% - Accent2" xfId="14" xr:uid="{00000000-0005-0000-0000-00000D000000}"/>
    <cellStyle name="60% - Accent3" xfId="15" xr:uid="{00000000-0005-0000-0000-00000E000000}"/>
    <cellStyle name="60% - Accent4" xfId="16" xr:uid="{00000000-0005-0000-0000-00000F000000}"/>
    <cellStyle name="60% - Accent5" xfId="17" xr:uid="{00000000-0005-0000-0000-000010000000}"/>
    <cellStyle name="60% - Accent6" xfId="18" xr:uid="{00000000-0005-0000-0000-000011000000}"/>
    <cellStyle name="Accent1" xfId="19" xr:uid="{00000000-0005-0000-0000-000012000000}"/>
    <cellStyle name="Accent2" xfId="20" xr:uid="{00000000-0005-0000-0000-000013000000}"/>
    <cellStyle name="Accent3" xfId="21" xr:uid="{00000000-0005-0000-0000-000014000000}"/>
    <cellStyle name="Accent4" xfId="22" xr:uid="{00000000-0005-0000-0000-000015000000}"/>
    <cellStyle name="Accent5" xfId="23" xr:uid="{00000000-0005-0000-0000-000016000000}"/>
    <cellStyle name="Accent6" xfId="24" xr:uid="{00000000-0005-0000-0000-000017000000}"/>
    <cellStyle name="Bad" xfId="25" xr:uid="{00000000-0005-0000-0000-000018000000}"/>
    <cellStyle name="Calculation" xfId="26" xr:uid="{00000000-0005-0000-0000-000019000000}"/>
    <cellStyle name="Check Cell" xfId="27" xr:uid="{00000000-0005-0000-0000-00001A000000}"/>
    <cellStyle name="Explanatory Text" xfId="28" xr:uid="{00000000-0005-0000-0000-00001B000000}"/>
    <cellStyle name="Good" xfId="29" xr:uid="{00000000-0005-0000-0000-00001C000000}"/>
    <cellStyle name="Heading 1" xfId="30" xr:uid="{00000000-0005-0000-0000-00001D000000}"/>
    <cellStyle name="Heading 2" xfId="31" xr:uid="{00000000-0005-0000-0000-00001E000000}"/>
    <cellStyle name="Heading 3" xfId="32" xr:uid="{00000000-0005-0000-0000-00001F000000}"/>
    <cellStyle name="Heading 4" xfId="33" xr:uid="{00000000-0005-0000-0000-000020000000}"/>
    <cellStyle name="Input" xfId="34" xr:uid="{00000000-0005-0000-0000-000021000000}"/>
    <cellStyle name="Linked Cell" xfId="35" xr:uid="{00000000-0005-0000-0000-000022000000}"/>
    <cellStyle name="Neutral" xfId="36" xr:uid="{00000000-0005-0000-0000-000023000000}"/>
    <cellStyle name="Normal" xfId="0" builtinId="0"/>
    <cellStyle name="Normal_Calculo de papel leya" xfId="37" xr:uid="{00000000-0005-0000-0000-000025000000}"/>
    <cellStyle name="Note" xfId="38" xr:uid="{00000000-0005-0000-0000-000026000000}"/>
    <cellStyle name="Output" xfId="39" xr:uid="{00000000-0005-0000-0000-000027000000}"/>
    <cellStyle name="Percentagem" xfId="40" builtinId="5"/>
    <cellStyle name="Title" xfId="41" xr:uid="{00000000-0005-0000-0000-000029000000}"/>
    <cellStyle name="Total" xfId="42" builtinId="25" customBuiltin="1"/>
    <cellStyle name="Warning Text" xfId="43" xr:uid="{00000000-0005-0000-0000-00002B000000}"/>
  </cellStyles>
  <dxfs count="32">
    <dxf>
      <font>
        <b/>
        <i val="0"/>
        <condense val="0"/>
        <extend val="0"/>
        <color auto="1"/>
      </font>
      <fill>
        <patternFill>
          <bgColor indexed="10"/>
        </patternFill>
      </fill>
    </dxf>
    <dxf>
      <font>
        <b/>
        <i val="0"/>
        <condense val="0"/>
        <extend val="0"/>
        <color auto="1"/>
      </font>
      <fill>
        <patternFill>
          <bgColor indexed="10"/>
        </patternFill>
      </fill>
    </dxf>
    <dxf>
      <font>
        <b/>
        <i val="0"/>
        <condense val="0"/>
        <extend val="0"/>
        <color auto="1"/>
      </font>
      <fill>
        <patternFill>
          <bgColor indexed="10"/>
        </patternFill>
      </fill>
    </dxf>
    <dxf>
      <font>
        <b/>
        <i val="0"/>
        <condense val="0"/>
        <extend val="0"/>
        <color auto="1"/>
      </font>
      <fill>
        <patternFill>
          <bgColor indexed="10"/>
        </patternFill>
      </fill>
    </dxf>
    <dxf>
      <font>
        <b/>
        <i val="0"/>
        <condense val="0"/>
        <extend val="0"/>
        <color auto="1"/>
      </font>
      <fill>
        <patternFill>
          <bgColor indexed="10"/>
        </patternFill>
      </fill>
    </dxf>
    <dxf>
      <font>
        <b/>
        <i val="0"/>
        <condense val="0"/>
        <extend val="0"/>
        <color auto="1"/>
      </font>
      <fill>
        <patternFill>
          <bgColor indexed="10"/>
        </patternFill>
      </fill>
    </dxf>
    <dxf>
      <font>
        <b/>
        <i val="0"/>
        <condense val="0"/>
        <extend val="0"/>
        <color auto="1"/>
      </font>
      <fill>
        <patternFill>
          <bgColor indexed="10"/>
        </patternFill>
      </fill>
    </dxf>
    <dxf>
      <font>
        <b/>
        <i val="0"/>
        <condense val="0"/>
        <extend val="0"/>
        <color auto="1"/>
      </font>
      <fill>
        <patternFill>
          <bgColor indexed="10"/>
        </patternFill>
      </fill>
    </dxf>
    <dxf>
      <font>
        <b/>
        <i val="0"/>
        <condense val="0"/>
        <extend val="0"/>
        <color indexed="8"/>
      </font>
      <fill>
        <patternFill>
          <bgColor indexed="10"/>
        </patternFill>
      </fill>
    </dxf>
    <dxf>
      <font>
        <b/>
        <i val="0"/>
        <condense val="0"/>
        <extend val="0"/>
        <color indexed="8"/>
      </font>
      <fill>
        <patternFill>
          <bgColor indexed="10"/>
        </patternFill>
      </fill>
    </dxf>
    <dxf>
      <font>
        <b/>
        <i val="0"/>
        <condense val="0"/>
        <extend val="0"/>
        <color auto="1"/>
      </font>
      <fill>
        <patternFill>
          <bgColor indexed="10"/>
        </patternFill>
      </fill>
    </dxf>
    <dxf>
      <font>
        <b/>
        <i val="0"/>
        <condense val="0"/>
        <extend val="0"/>
        <color auto="1"/>
      </font>
      <fill>
        <patternFill>
          <bgColor indexed="10"/>
        </patternFill>
      </fill>
    </dxf>
    <dxf>
      <font>
        <b/>
        <i val="0"/>
        <condense val="0"/>
        <extend val="0"/>
        <color indexed="8"/>
      </font>
      <fill>
        <patternFill>
          <bgColor indexed="10"/>
        </patternFill>
      </fill>
    </dxf>
    <dxf>
      <font>
        <b/>
        <i val="0"/>
        <condense val="0"/>
        <extend val="0"/>
        <color indexed="8"/>
      </font>
      <fill>
        <patternFill>
          <bgColor indexed="10"/>
        </patternFill>
      </fill>
    </dxf>
    <dxf>
      <font>
        <b/>
        <i val="0"/>
        <condense val="0"/>
        <extend val="0"/>
        <color indexed="8"/>
      </font>
      <fill>
        <patternFill>
          <bgColor indexed="10"/>
        </patternFill>
      </fill>
    </dxf>
    <dxf>
      <font>
        <b/>
        <i val="0"/>
        <condense val="0"/>
        <extend val="0"/>
        <color indexed="8"/>
      </font>
      <fill>
        <patternFill>
          <bgColor indexed="10"/>
        </patternFill>
      </fill>
    </dxf>
    <dxf>
      <font>
        <b/>
        <i val="0"/>
        <condense val="0"/>
        <extend val="0"/>
        <color auto="1"/>
      </font>
      <fill>
        <patternFill>
          <bgColor indexed="10"/>
        </patternFill>
      </fill>
    </dxf>
    <dxf>
      <font>
        <b/>
        <i val="0"/>
        <condense val="0"/>
        <extend val="0"/>
        <color auto="1"/>
      </font>
      <fill>
        <patternFill>
          <bgColor indexed="10"/>
        </patternFill>
      </fill>
    </dxf>
    <dxf>
      <font>
        <b/>
        <i val="0"/>
        <condense val="0"/>
        <extend val="0"/>
        <color auto="1"/>
      </font>
      <fill>
        <patternFill>
          <bgColor indexed="10"/>
        </patternFill>
      </fill>
    </dxf>
    <dxf>
      <font>
        <b/>
        <i val="0"/>
        <condense val="0"/>
        <extend val="0"/>
        <color auto="1"/>
      </font>
      <fill>
        <patternFill>
          <bgColor indexed="10"/>
        </patternFill>
      </fill>
    </dxf>
    <dxf>
      <font>
        <b/>
        <i val="0"/>
        <condense val="0"/>
        <extend val="0"/>
        <color auto="1"/>
      </font>
      <fill>
        <patternFill>
          <bgColor indexed="10"/>
        </patternFill>
      </fill>
    </dxf>
    <dxf>
      <font>
        <b/>
        <i val="0"/>
        <condense val="0"/>
        <extend val="0"/>
        <color auto="1"/>
      </font>
      <fill>
        <patternFill>
          <bgColor indexed="10"/>
        </patternFill>
      </fill>
    </dxf>
    <dxf>
      <font>
        <b/>
        <i val="0"/>
        <condense val="0"/>
        <extend val="0"/>
        <color auto="1"/>
      </font>
      <fill>
        <patternFill>
          <bgColor indexed="10"/>
        </patternFill>
      </fill>
    </dxf>
    <dxf>
      <font>
        <b/>
        <i val="0"/>
        <condense val="0"/>
        <extend val="0"/>
        <color auto="1"/>
      </font>
      <fill>
        <patternFill>
          <bgColor indexed="10"/>
        </patternFill>
      </fill>
    </dxf>
    <dxf>
      <font>
        <b/>
        <i val="0"/>
        <condense val="0"/>
        <extend val="0"/>
        <color auto="1"/>
      </font>
      <fill>
        <patternFill>
          <bgColor indexed="10"/>
        </patternFill>
      </fill>
    </dxf>
    <dxf>
      <font>
        <b/>
        <i val="0"/>
        <condense val="0"/>
        <extend val="0"/>
        <color auto="1"/>
      </font>
      <fill>
        <patternFill>
          <bgColor indexed="10"/>
        </patternFill>
      </fill>
    </dxf>
    <dxf>
      <font>
        <b/>
        <i val="0"/>
        <condense val="0"/>
        <extend val="0"/>
        <color auto="1"/>
      </font>
      <fill>
        <patternFill>
          <bgColor indexed="10"/>
        </patternFill>
      </fill>
    </dxf>
    <dxf>
      <font>
        <b/>
        <i val="0"/>
        <condense val="0"/>
        <extend val="0"/>
        <color indexed="8"/>
      </font>
      <fill>
        <patternFill>
          <bgColor indexed="10"/>
        </patternFill>
      </fill>
    </dxf>
    <dxf>
      <font>
        <b/>
        <i val="0"/>
        <condense val="0"/>
        <extend val="0"/>
        <color indexed="8"/>
      </font>
      <fill>
        <patternFill>
          <bgColor indexed="10"/>
        </patternFill>
      </fill>
    </dxf>
    <dxf>
      <font>
        <b/>
        <i val="0"/>
        <condense val="0"/>
        <extend val="0"/>
        <color indexed="8"/>
      </font>
      <fill>
        <patternFill>
          <bgColor indexed="10"/>
        </patternFill>
      </fill>
    </dxf>
    <dxf>
      <font>
        <b/>
        <i val="0"/>
        <condense val="0"/>
        <extend val="0"/>
        <color indexed="8"/>
      </font>
      <fill>
        <patternFill>
          <bgColor indexed="10"/>
        </patternFill>
      </fill>
    </dxf>
    <dxf>
      <font>
        <b/>
        <i val="0"/>
        <condense val="0"/>
        <extend val="0"/>
        <color indexed="8"/>
      </font>
      <fill>
        <patternFill>
          <bgColor indexed="1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microsoft.com/office/2017/10/relationships/person" Target="persons/person0.xml"/><Relationship Id="rId18" Type="http://schemas.microsoft.com/office/2017/10/relationships/person" Target="persons/person5.xml"/><Relationship Id="rId3" Type="http://schemas.openxmlformats.org/officeDocument/2006/relationships/worksheet" Target="worksheets/sheet3.xml"/><Relationship Id="rId21" Type="http://schemas.microsoft.com/office/2017/10/relationships/person" Target="persons/person8.xml"/><Relationship Id="rId7" Type="http://schemas.openxmlformats.org/officeDocument/2006/relationships/worksheet" Target="worksheets/sheet7.xml"/><Relationship Id="rId17" Type="http://schemas.microsoft.com/office/2017/10/relationships/person" Target="persons/person4.xml"/><Relationship Id="rId2" Type="http://schemas.openxmlformats.org/officeDocument/2006/relationships/worksheet" Target="worksheets/sheet2.xml"/><Relationship Id="rId16" Type="http://schemas.microsoft.com/office/2017/10/relationships/person" Target="persons/person2.xml"/><Relationship Id="rId20" Type="http://schemas.microsoft.com/office/2017/10/relationships/person" Target="persons/person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microsoft.com/office/2017/10/relationships/person" Target="persons/person1.xml"/><Relationship Id="rId10" Type="http://schemas.openxmlformats.org/officeDocument/2006/relationships/sharedStrings" Target="sharedStrings.xml"/><Relationship Id="rId19" Type="http://schemas.microsoft.com/office/2017/10/relationships/person" Target="persons/person7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22" Type="http://schemas.microsoft.com/office/2017/10/relationships/person" Target="persons/person.xml"/><Relationship Id="rId14" Type="http://schemas.microsoft.com/office/2017/10/relationships/person" Target="persons/person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</xdr:colOff>
      <xdr:row>7</xdr:row>
      <xdr:rowOff>9525</xdr:rowOff>
    </xdr:from>
    <xdr:to>
      <xdr:col>3</xdr:col>
      <xdr:colOff>38100</xdr:colOff>
      <xdr:row>12</xdr:row>
      <xdr:rowOff>0</xdr:rowOff>
    </xdr:to>
    <xdr:sp macro="" textlink="">
      <xdr:nvSpPr>
        <xdr:cNvPr id="6703" name="Line 1">
          <a:extLst>
            <a:ext uri="{FF2B5EF4-FFF2-40B4-BE49-F238E27FC236}">
              <a16:creationId xmlns:a16="http://schemas.microsoft.com/office/drawing/2014/main" id="{00000000-0008-0000-0000-00002F1A0000}"/>
            </a:ext>
          </a:extLst>
        </xdr:cNvPr>
        <xdr:cNvSpPr>
          <a:spLocks noChangeShapeType="1"/>
        </xdr:cNvSpPr>
      </xdr:nvSpPr>
      <xdr:spPr bwMode="auto">
        <a:xfrm>
          <a:off x="1181100" y="1266825"/>
          <a:ext cx="0" cy="8001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17</xdr:row>
      <xdr:rowOff>76200</xdr:rowOff>
    </xdr:from>
    <xdr:to>
      <xdr:col>3</xdr:col>
      <xdr:colOff>0</xdr:colOff>
      <xdr:row>17</xdr:row>
      <xdr:rowOff>76200</xdr:rowOff>
    </xdr:to>
    <xdr:sp macro="" textlink="">
      <xdr:nvSpPr>
        <xdr:cNvPr id="6704" name="Line 2">
          <a:extLst>
            <a:ext uri="{FF2B5EF4-FFF2-40B4-BE49-F238E27FC236}">
              <a16:creationId xmlns:a16="http://schemas.microsoft.com/office/drawing/2014/main" id="{00000000-0008-0000-0000-0000301A0000}"/>
            </a:ext>
          </a:extLst>
        </xdr:cNvPr>
        <xdr:cNvSpPr>
          <a:spLocks noChangeShapeType="1"/>
        </xdr:cNvSpPr>
      </xdr:nvSpPr>
      <xdr:spPr bwMode="auto">
        <a:xfrm>
          <a:off x="447675" y="2952750"/>
          <a:ext cx="7048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17</xdr:row>
      <xdr:rowOff>76200</xdr:rowOff>
    </xdr:from>
    <xdr:to>
      <xdr:col>6</xdr:col>
      <xdr:colOff>0</xdr:colOff>
      <xdr:row>17</xdr:row>
      <xdr:rowOff>76200</xdr:rowOff>
    </xdr:to>
    <xdr:sp macro="" textlink="">
      <xdr:nvSpPr>
        <xdr:cNvPr id="6705" name="Line 3">
          <a:extLst>
            <a:ext uri="{FF2B5EF4-FFF2-40B4-BE49-F238E27FC236}">
              <a16:creationId xmlns:a16="http://schemas.microsoft.com/office/drawing/2014/main" id="{00000000-0008-0000-0000-0000311A0000}"/>
            </a:ext>
          </a:extLst>
        </xdr:cNvPr>
        <xdr:cNvSpPr>
          <a:spLocks noChangeShapeType="1"/>
        </xdr:cNvSpPr>
      </xdr:nvSpPr>
      <xdr:spPr bwMode="auto">
        <a:xfrm>
          <a:off x="1181100" y="2952750"/>
          <a:ext cx="666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104775</xdr:colOff>
      <xdr:row>23</xdr:row>
      <xdr:rowOff>9525</xdr:rowOff>
    </xdr:from>
    <xdr:to>
      <xdr:col>2</xdr:col>
      <xdr:colOff>104775</xdr:colOff>
      <xdr:row>28</xdr:row>
      <xdr:rowOff>9525</xdr:rowOff>
    </xdr:to>
    <xdr:sp macro="" textlink="">
      <xdr:nvSpPr>
        <xdr:cNvPr id="6706" name="Line 4">
          <a:extLst>
            <a:ext uri="{FF2B5EF4-FFF2-40B4-BE49-F238E27FC236}">
              <a16:creationId xmlns:a16="http://schemas.microsoft.com/office/drawing/2014/main" id="{00000000-0008-0000-0000-0000321A0000}"/>
            </a:ext>
          </a:extLst>
        </xdr:cNvPr>
        <xdr:cNvSpPr>
          <a:spLocks noChangeShapeType="1"/>
        </xdr:cNvSpPr>
      </xdr:nvSpPr>
      <xdr:spPr bwMode="auto">
        <a:xfrm>
          <a:off x="923925" y="38576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133350</xdr:colOff>
      <xdr:row>23</xdr:row>
      <xdr:rowOff>9525</xdr:rowOff>
    </xdr:from>
    <xdr:to>
      <xdr:col>2</xdr:col>
      <xdr:colOff>133350</xdr:colOff>
      <xdr:row>28</xdr:row>
      <xdr:rowOff>9525</xdr:rowOff>
    </xdr:to>
    <xdr:sp macro="" textlink="">
      <xdr:nvSpPr>
        <xdr:cNvPr id="6707" name="Line 5">
          <a:extLst>
            <a:ext uri="{FF2B5EF4-FFF2-40B4-BE49-F238E27FC236}">
              <a16:creationId xmlns:a16="http://schemas.microsoft.com/office/drawing/2014/main" id="{00000000-0008-0000-0000-0000331A0000}"/>
            </a:ext>
          </a:extLst>
        </xdr:cNvPr>
        <xdr:cNvSpPr>
          <a:spLocks noChangeShapeType="1"/>
        </xdr:cNvSpPr>
      </xdr:nvSpPr>
      <xdr:spPr bwMode="auto">
        <a:xfrm>
          <a:off x="952500" y="38576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200025</xdr:colOff>
      <xdr:row>23</xdr:row>
      <xdr:rowOff>9525</xdr:rowOff>
    </xdr:from>
    <xdr:to>
      <xdr:col>4</xdr:col>
      <xdr:colOff>200025</xdr:colOff>
      <xdr:row>28</xdr:row>
      <xdr:rowOff>9525</xdr:rowOff>
    </xdr:to>
    <xdr:sp macro="" textlink="">
      <xdr:nvSpPr>
        <xdr:cNvPr id="6708" name="Line 6">
          <a:extLst>
            <a:ext uri="{FF2B5EF4-FFF2-40B4-BE49-F238E27FC236}">
              <a16:creationId xmlns:a16="http://schemas.microsoft.com/office/drawing/2014/main" id="{00000000-0008-0000-0000-0000341A0000}"/>
            </a:ext>
          </a:extLst>
        </xdr:cNvPr>
        <xdr:cNvSpPr>
          <a:spLocks noChangeShapeType="1"/>
        </xdr:cNvSpPr>
      </xdr:nvSpPr>
      <xdr:spPr bwMode="auto">
        <a:xfrm>
          <a:off x="1381125" y="38576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228600</xdr:colOff>
      <xdr:row>23</xdr:row>
      <xdr:rowOff>9525</xdr:rowOff>
    </xdr:from>
    <xdr:to>
      <xdr:col>4</xdr:col>
      <xdr:colOff>228600</xdr:colOff>
      <xdr:row>28</xdr:row>
      <xdr:rowOff>9525</xdr:rowOff>
    </xdr:to>
    <xdr:sp macro="" textlink="">
      <xdr:nvSpPr>
        <xdr:cNvPr id="6709" name="Line 7">
          <a:extLst>
            <a:ext uri="{FF2B5EF4-FFF2-40B4-BE49-F238E27FC236}">
              <a16:creationId xmlns:a16="http://schemas.microsoft.com/office/drawing/2014/main" id="{00000000-0008-0000-0000-0000351A0000}"/>
            </a:ext>
          </a:extLst>
        </xdr:cNvPr>
        <xdr:cNvSpPr>
          <a:spLocks noChangeShapeType="1"/>
        </xdr:cNvSpPr>
      </xdr:nvSpPr>
      <xdr:spPr bwMode="auto">
        <a:xfrm>
          <a:off x="1409700" y="385762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25</xdr:row>
      <xdr:rowOff>76200</xdr:rowOff>
    </xdr:from>
    <xdr:to>
      <xdr:col>2</xdr:col>
      <xdr:colOff>76200</xdr:colOff>
      <xdr:row>25</xdr:row>
      <xdr:rowOff>76200</xdr:rowOff>
    </xdr:to>
    <xdr:sp macro="" textlink="">
      <xdr:nvSpPr>
        <xdr:cNvPr id="6710" name="Line 8">
          <a:extLst>
            <a:ext uri="{FF2B5EF4-FFF2-40B4-BE49-F238E27FC236}">
              <a16:creationId xmlns:a16="http://schemas.microsoft.com/office/drawing/2014/main" id="{00000000-0008-0000-0000-0000361A0000}"/>
            </a:ext>
          </a:extLst>
        </xdr:cNvPr>
        <xdr:cNvSpPr>
          <a:spLocks noChangeShapeType="1"/>
        </xdr:cNvSpPr>
      </xdr:nvSpPr>
      <xdr:spPr bwMode="auto">
        <a:xfrm>
          <a:off x="447675" y="4248150"/>
          <a:ext cx="447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133350</xdr:colOff>
      <xdr:row>25</xdr:row>
      <xdr:rowOff>76200</xdr:rowOff>
    </xdr:from>
    <xdr:to>
      <xdr:col>4</xdr:col>
      <xdr:colOff>200025</xdr:colOff>
      <xdr:row>25</xdr:row>
      <xdr:rowOff>76200</xdr:rowOff>
    </xdr:to>
    <xdr:sp macro="" textlink="">
      <xdr:nvSpPr>
        <xdr:cNvPr id="6711" name="Line 9">
          <a:extLst>
            <a:ext uri="{FF2B5EF4-FFF2-40B4-BE49-F238E27FC236}">
              <a16:creationId xmlns:a16="http://schemas.microsoft.com/office/drawing/2014/main" id="{00000000-0008-0000-0000-0000371A0000}"/>
            </a:ext>
          </a:extLst>
        </xdr:cNvPr>
        <xdr:cNvSpPr>
          <a:spLocks noChangeShapeType="1"/>
        </xdr:cNvSpPr>
      </xdr:nvSpPr>
      <xdr:spPr bwMode="auto">
        <a:xfrm>
          <a:off x="952500" y="4248150"/>
          <a:ext cx="4286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238125</xdr:colOff>
      <xdr:row>25</xdr:row>
      <xdr:rowOff>76200</xdr:rowOff>
    </xdr:from>
    <xdr:to>
      <xdr:col>6</xdr:col>
      <xdr:colOff>0</xdr:colOff>
      <xdr:row>25</xdr:row>
      <xdr:rowOff>76200</xdr:rowOff>
    </xdr:to>
    <xdr:sp macro="" textlink="">
      <xdr:nvSpPr>
        <xdr:cNvPr id="6712" name="Line 10">
          <a:extLst>
            <a:ext uri="{FF2B5EF4-FFF2-40B4-BE49-F238E27FC236}">
              <a16:creationId xmlns:a16="http://schemas.microsoft.com/office/drawing/2014/main" id="{00000000-0008-0000-0000-0000381A0000}"/>
            </a:ext>
          </a:extLst>
        </xdr:cNvPr>
        <xdr:cNvSpPr>
          <a:spLocks noChangeShapeType="1"/>
        </xdr:cNvSpPr>
      </xdr:nvSpPr>
      <xdr:spPr bwMode="auto">
        <a:xfrm>
          <a:off x="1419225" y="4248150"/>
          <a:ext cx="4286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9525</xdr:colOff>
      <xdr:row>33</xdr:row>
      <xdr:rowOff>47625</xdr:rowOff>
    </xdr:from>
    <xdr:to>
      <xdr:col>6</xdr:col>
      <xdr:colOff>0</xdr:colOff>
      <xdr:row>33</xdr:row>
      <xdr:rowOff>47625</xdr:rowOff>
    </xdr:to>
    <xdr:sp macro="" textlink="">
      <xdr:nvSpPr>
        <xdr:cNvPr id="6713" name="Line 11">
          <a:extLst>
            <a:ext uri="{FF2B5EF4-FFF2-40B4-BE49-F238E27FC236}">
              <a16:creationId xmlns:a16="http://schemas.microsoft.com/office/drawing/2014/main" id="{00000000-0008-0000-0000-0000391A0000}"/>
            </a:ext>
          </a:extLst>
        </xdr:cNvPr>
        <xdr:cNvSpPr>
          <a:spLocks noChangeShapeType="1"/>
        </xdr:cNvSpPr>
      </xdr:nvSpPr>
      <xdr:spPr bwMode="auto">
        <a:xfrm>
          <a:off x="457200" y="5514975"/>
          <a:ext cx="13906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9525</xdr:colOff>
      <xdr:row>33</xdr:row>
      <xdr:rowOff>47625</xdr:rowOff>
    </xdr:from>
    <xdr:to>
      <xdr:col>6</xdr:col>
      <xdr:colOff>0</xdr:colOff>
      <xdr:row>33</xdr:row>
      <xdr:rowOff>47625</xdr:rowOff>
    </xdr:to>
    <xdr:sp macro="" textlink="">
      <xdr:nvSpPr>
        <xdr:cNvPr id="6714" name="Line 12">
          <a:extLst>
            <a:ext uri="{FF2B5EF4-FFF2-40B4-BE49-F238E27FC236}">
              <a16:creationId xmlns:a16="http://schemas.microsoft.com/office/drawing/2014/main" id="{00000000-0008-0000-0000-00003A1A0000}"/>
            </a:ext>
          </a:extLst>
        </xdr:cNvPr>
        <xdr:cNvSpPr>
          <a:spLocks noChangeShapeType="1"/>
        </xdr:cNvSpPr>
      </xdr:nvSpPr>
      <xdr:spPr bwMode="auto">
        <a:xfrm>
          <a:off x="457200" y="5514975"/>
          <a:ext cx="13906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9525</xdr:colOff>
      <xdr:row>33</xdr:row>
      <xdr:rowOff>76200</xdr:rowOff>
    </xdr:from>
    <xdr:to>
      <xdr:col>6</xdr:col>
      <xdr:colOff>0</xdr:colOff>
      <xdr:row>33</xdr:row>
      <xdr:rowOff>76200</xdr:rowOff>
    </xdr:to>
    <xdr:sp macro="" textlink="">
      <xdr:nvSpPr>
        <xdr:cNvPr id="6715" name="Line 13">
          <a:extLst>
            <a:ext uri="{FF2B5EF4-FFF2-40B4-BE49-F238E27FC236}">
              <a16:creationId xmlns:a16="http://schemas.microsoft.com/office/drawing/2014/main" id="{00000000-0008-0000-0000-00003B1A0000}"/>
            </a:ext>
          </a:extLst>
        </xdr:cNvPr>
        <xdr:cNvSpPr>
          <a:spLocks noChangeShapeType="1"/>
        </xdr:cNvSpPr>
      </xdr:nvSpPr>
      <xdr:spPr bwMode="auto">
        <a:xfrm>
          <a:off x="457200" y="5543550"/>
          <a:ext cx="13906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31</xdr:row>
      <xdr:rowOff>9525</xdr:rowOff>
    </xdr:from>
    <xdr:to>
      <xdr:col>2</xdr:col>
      <xdr:colOff>0</xdr:colOff>
      <xdr:row>33</xdr:row>
      <xdr:rowOff>47625</xdr:rowOff>
    </xdr:to>
    <xdr:sp macro="" textlink="">
      <xdr:nvSpPr>
        <xdr:cNvPr id="6716" name="Line 14">
          <a:extLst>
            <a:ext uri="{FF2B5EF4-FFF2-40B4-BE49-F238E27FC236}">
              <a16:creationId xmlns:a16="http://schemas.microsoft.com/office/drawing/2014/main" id="{00000000-0008-0000-0000-00003C1A0000}"/>
            </a:ext>
          </a:extLst>
        </xdr:cNvPr>
        <xdr:cNvSpPr>
          <a:spLocks noChangeShapeType="1"/>
        </xdr:cNvSpPr>
      </xdr:nvSpPr>
      <xdr:spPr bwMode="auto">
        <a:xfrm>
          <a:off x="819150" y="5153025"/>
          <a:ext cx="0" cy="3619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95250</xdr:colOff>
      <xdr:row>31</xdr:row>
      <xdr:rowOff>9525</xdr:rowOff>
    </xdr:from>
    <xdr:to>
      <xdr:col>5</xdr:col>
      <xdr:colOff>95250</xdr:colOff>
      <xdr:row>33</xdr:row>
      <xdr:rowOff>47625</xdr:rowOff>
    </xdr:to>
    <xdr:sp macro="" textlink="">
      <xdr:nvSpPr>
        <xdr:cNvPr id="6717" name="Line 15">
          <a:extLst>
            <a:ext uri="{FF2B5EF4-FFF2-40B4-BE49-F238E27FC236}">
              <a16:creationId xmlns:a16="http://schemas.microsoft.com/office/drawing/2014/main" id="{00000000-0008-0000-0000-00003D1A0000}"/>
            </a:ext>
          </a:extLst>
        </xdr:cNvPr>
        <xdr:cNvSpPr>
          <a:spLocks noChangeShapeType="1"/>
        </xdr:cNvSpPr>
      </xdr:nvSpPr>
      <xdr:spPr bwMode="auto">
        <a:xfrm>
          <a:off x="1524000" y="5153025"/>
          <a:ext cx="0" cy="3619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95250</xdr:colOff>
      <xdr:row>33</xdr:row>
      <xdr:rowOff>76200</xdr:rowOff>
    </xdr:from>
    <xdr:to>
      <xdr:col>5</xdr:col>
      <xdr:colOff>95250</xdr:colOff>
      <xdr:row>36</xdr:row>
      <xdr:rowOff>0</xdr:rowOff>
    </xdr:to>
    <xdr:sp macro="" textlink="">
      <xdr:nvSpPr>
        <xdr:cNvPr id="6718" name="Line 16">
          <a:extLst>
            <a:ext uri="{FF2B5EF4-FFF2-40B4-BE49-F238E27FC236}">
              <a16:creationId xmlns:a16="http://schemas.microsoft.com/office/drawing/2014/main" id="{00000000-0008-0000-0000-00003E1A0000}"/>
            </a:ext>
          </a:extLst>
        </xdr:cNvPr>
        <xdr:cNvSpPr>
          <a:spLocks noChangeShapeType="1"/>
        </xdr:cNvSpPr>
      </xdr:nvSpPr>
      <xdr:spPr bwMode="auto">
        <a:xfrm>
          <a:off x="1524000" y="5543550"/>
          <a:ext cx="0" cy="409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33</xdr:row>
      <xdr:rowOff>76200</xdr:rowOff>
    </xdr:from>
    <xdr:to>
      <xdr:col>2</xdr:col>
      <xdr:colOff>0</xdr:colOff>
      <xdr:row>36</xdr:row>
      <xdr:rowOff>0</xdr:rowOff>
    </xdr:to>
    <xdr:sp macro="" textlink="">
      <xdr:nvSpPr>
        <xdr:cNvPr id="6719" name="Line 17">
          <a:extLst>
            <a:ext uri="{FF2B5EF4-FFF2-40B4-BE49-F238E27FC236}">
              <a16:creationId xmlns:a16="http://schemas.microsoft.com/office/drawing/2014/main" id="{00000000-0008-0000-0000-00003F1A0000}"/>
            </a:ext>
          </a:extLst>
        </xdr:cNvPr>
        <xdr:cNvSpPr>
          <a:spLocks noChangeShapeType="1"/>
        </xdr:cNvSpPr>
      </xdr:nvSpPr>
      <xdr:spPr bwMode="auto">
        <a:xfrm>
          <a:off x="819150" y="5543550"/>
          <a:ext cx="0" cy="409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28575</xdr:colOff>
      <xdr:row>39</xdr:row>
      <xdr:rowOff>0</xdr:rowOff>
    </xdr:from>
    <xdr:to>
      <xdr:col>5</xdr:col>
      <xdr:colOff>28575</xdr:colOff>
      <xdr:row>45</xdr:row>
      <xdr:rowOff>9525</xdr:rowOff>
    </xdr:to>
    <xdr:sp macro="" textlink="">
      <xdr:nvSpPr>
        <xdr:cNvPr id="6720" name="Line 18">
          <a:extLst>
            <a:ext uri="{FF2B5EF4-FFF2-40B4-BE49-F238E27FC236}">
              <a16:creationId xmlns:a16="http://schemas.microsoft.com/office/drawing/2014/main" id="{00000000-0008-0000-0000-0000401A0000}"/>
            </a:ext>
          </a:extLst>
        </xdr:cNvPr>
        <xdr:cNvSpPr>
          <a:spLocks noChangeShapeType="1"/>
        </xdr:cNvSpPr>
      </xdr:nvSpPr>
      <xdr:spPr bwMode="auto">
        <a:xfrm>
          <a:off x="1457325" y="6438900"/>
          <a:ext cx="0" cy="10001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57150</xdr:colOff>
      <xdr:row>39</xdr:row>
      <xdr:rowOff>0</xdr:rowOff>
    </xdr:from>
    <xdr:to>
      <xdr:col>5</xdr:col>
      <xdr:colOff>57150</xdr:colOff>
      <xdr:row>45</xdr:row>
      <xdr:rowOff>9525</xdr:rowOff>
    </xdr:to>
    <xdr:sp macro="" textlink="">
      <xdr:nvSpPr>
        <xdr:cNvPr id="6721" name="Line 19">
          <a:extLst>
            <a:ext uri="{FF2B5EF4-FFF2-40B4-BE49-F238E27FC236}">
              <a16:creationId xmlns:a16="http://schemas.microsoft.com/office/drawing/2014/main" id="{00000000-0008-0000-0000-0000411A0000}"/>
            </a:ext>
          </a:extLst>
        </xdr:cNvPr>
        <xdr:cNvSpPr>
          <a:spLocks noChangeShapeType="1"/>
        </xdr:cNvSpPr>
      </xdr:nvSpPr>
      <xdr:spPr bwMode="auto">
        <a:xfrm>
          <a:off x="1485900" y="6438900"/>
          <a:ext cx="0" cy="10001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40</xdr:row>
      <xdr:rowOff>152400</xdr:rowOff>
    </xdr:from>
    <xdr:to>
      <xdr:col>8</xdr:col>
      <xdr:colOff>0</xdr:colOff>
      <xdr:row>40</xdr:row>
      <xdr:rowOff>152400</xdr:rowOff>
    </xdr:to>
    <xdr:sp macro="" textlink="">
      <xdr:nvSpPr>
        <xdr:cNvPr id="6722" name="Line 20">
          <a:extLst>
            <a:ext uri="{FF2B5EF4-FFF2-40B4-BE49-F238E27FC236}">
              <a16:creationId xmlns:a16="http://schemas.microsoft.com/office/drawing/2014/main" id="{00000000-0008-0000-0000-0000421A0000}"/>
            </a:ext>
          </a:extLst>
        </xdr:cNvPr>
        <xdr:cNvSpPr>
          <a:spLocks noChangeShapeType="1"/>
        </xdr:cNvSpPr>
      </xdr:nvSpPr>
      <xdr:spPr bwMode="auto">
        <a:xfrm>
          <a:off x="447675" y="6753225"/>
          <a:ext cx="2028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41</xdr:row>
      <xdr:rowOff>19050</xdr:rowOff>
    </xdr:from>
    <xdr:to>
      <xdr:col>8</xdr:col>
      <xdr:colOff>0</xdr:colOff>
      <xdr:row>41</xdr:row>
      <xdr:rowOff>19050</xdr:rowOff>
    </xdr:to>
    <xdr:sp macro="" textlink="">
      <xdr:nvSpPr>
        <xdr:cNvPr id="6723" name="Line 21">
          <a:extLst>
            <a:ext uri="{FF2B5EF4-FFF2-40B4-BE49-F238E27FC236}">
              <a16:creationId xmlns:a16="http://schemas.microsoft.com/office/drawing/2014/main" id="{00000000-0008-0000-0000-0000431A0000}"/>
            </a:ext>
          </a:extLst>
        </xdr:cNvPr>
        <xdr:cNvSpPr>
          <a:spLocks noChangeShapeType="1"/>
        </xdr:cNvSpPr>
      </xdr:nvSpPr>
      <xdr:spPr bwMode="auto">
        <a:xfrm>
          <a:off x="447675" y="6781800"/>
          <a:ext cx="2028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43</xdr:row>
      <xdr:rowOff>9525</xdr:rowOff>
    </xdr:from>
    <xdr:to>
      <xdr:col>8</xdr:col>
      <xdr:colOff>0</xdr:colOff>
      <xdr:row>43</xdr:row>
      <xdr:rowOff>9525</xdr:rowOff>
    </xdr:to>
    <xdr:sp macro="" textlink="">
      <xdr:nvSpPr>
        <xdr:cNvPr id="6724" name="Line 22">
          <a:extLst>
            <a:ext uri="{FF2B5EF4-FFF2-40B4-BE49-F238E27FC236}">
              <a16:creationId xmlns:a16="http://schemas.microsoft.com/office/drawing/2014/main" id="{00000000-0008-0000-0000-0000441A0000}"/>
            </a:ext>
          </a:extLst>
        </xdr:cNvPr>
        <xdr:cNvSpPr>
          <a:spLocks noChangeShapeType="1"/>
        </xdr:cNvSpPr>
      </xdr:nvSpPr>
      <xdr:spPr bwMode="auto">
        <a:xfrm>
          <a:off x="447675" y="7096125"/>
          <a:ext cx="2028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43</xdr:row>
      <xdr:rowOff>38100</xdr:rowOff>
    </xdr:from>
    <xdr:to>
      <xdr:col>8</xdr:col>
      <xdr:colOff>0</xdr:colOff>
      <xdr:row>43</xdr:row>
      <xdr:rowOff>38100</xdr:rowOff>
    </xdr:to>
    <xdr:sp macro="" textlink="">
      <xdr:nvSpPr>
        <xdr:cNvPr id="6725" name="Line 23">
          <a:extLst>
            <a:ext uri="{FF2B5EF4-FFF2-40B4-BE49-F238E27FC236}">
              <a16:creationId xmlns:a16="http://schemas.microsoft.com/office/drawing/2014/main" id="{00000000-0008-0000-0000-0000451A0000}"/>
            </a:ext>
          </a:extLst>
        </xdr:cNvPr>
        <xdr:cNvSpPr>
          <a:spLocks noChangeShapeType="1"/>
        </xdr:cNvSpPr>
      </xdr:nvSpPr>
      <xdr:spPr bwMode="auto">
        <a:xfrm>
          <a:off x="447675" y="7124700"/>
          <a:ext cx="2028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142875</xdr:colOff>
      <xdr:row>39</xdr:row>
      <xdr:rowOff>9525</xdr:rowOff>
    </xdr:from>
    <xdr:to>
      <xdr:col>2</xdr:col>
      <xdr:colOff>142875</xdr:colOff>
      <xdr:row>40</xdr:row>
      <xdr:rowOff>152400</xdr:rowOff>
    </xdr:to>
    <xdr:sp macro="" textlink="">
      <xdr:nvSpPr>
        <xdr:cNvPr id="6726" name="Line 24">
          <a:extLst>
            <a:ext uri="{FF2B5EF4-FFF2-40B4-BE49-F238E27FC236}">
              <a16:creationId xmlns:a16="http://schemas.microsoft.com/office/drawing/2014/main" id="{00000000-0008-0000-0000-0000461A0000}"/>
            </a:ext>
          </a:extLst>
        </xdr:cNvPr>
        <xdr:cNvSpPr>
          <a:spLocks noChangeShapeType="1"/>
        </xdr:cNvSpPr>
      </xdr:nvSpPr>
      <xdr:spPr bwMode="auto">
        <a:xfrm>
          <a:off x="962025" y="6448425"/>
          <a:ext cx="0" cy="304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142875</xdr:colOff>
      <xdr:row>41</xdr:row>
      <xdr:rowOff>28575</xdr:rowOff>
    </xdr:from>
    <xdr:to>
      <xdr:col>2</xdr:col>
      <xdr:colOff>142875</xdr:colOff>
      <xdr:row>43</xdr:row>
      <xdr:rowOff>9525</xdr:rowOff>
    </xdr:to>
    <xdr:sp macro="" textlink="">
      <xdr:nvSpPr>
        <xdr:cNvPr id="6727" name="Line 25">
          <a:extLst>
            <a:ext uri="{FF2B5EF4-FFF2-40B4-BE49-F238E27FC236}">
              <a16:creationId xmlns:a16="http://schemas.microsoft.com/office/drawing/2014/main" id="{00000000-0008-0000-0000-0000471A0000}"/>
            </a:ext>
          </a:extLst>
        </xdr:cNvPr>
        <xdr:cNvSpPr>
          <a:spLocks noChangeShapeType="1"/>
        </xdr:cNvSpPr>
      </xdr:nvSpPr>
      <xdr:spPr bwMode="auto">
        <a:xfrm>
          <a:off x="962025" y="6791325"/>
          <a:ext cx="0" cy="304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123825</xdr:colOff>
      <xdr:row>39</xdr:row>
      <xdr:rowOff>9525</xdr:rowOff>
    </xdr:from>
    <xdr:to>
      <xdr:col>6</xdr:col>
      <xdr:colOff>123825</xdr:colOff>
      <xdr:row>40</xdr:row>
      <xdr:rowOff>152400</xdr:rowOff>
    </xdr:to>
    <xdr:sp macro="" textlink="">
      <xdr:nvSpPr>
        <xdr:cNvPr id="6728" name="Line 26">
          <a:extLst>
            <a:ext uri="{FF2B5EF4-FFF2-40B4-BE49-F238E27FC236}">
              <a16:creationId xmlns:a16="http://schemas.microsoft.com/office/drawing/2014/main" id="{00000000-0008-0000-0000-0000481A0000}"/>
            </a:ext>
          </a:extLst>
        </xdr:cNvPr>
        <xdr:cNvSpPr>
          <a:spLocks noChangeShapeType="1"/>
        </xdr:cNvSpPr>
      </xdr:nvSpPr>
      <xdr:spPr bwMode="auto">
        <a:xfrm>
          <a:off x="1971675" y="6448425"/>
          <a:ext cx="0" cy="304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123825</xdr:colOff>
      <xdr:row>41</xdr:row>
      <xdr:rowOff>28575</xdr:rowOff>
    </xdr:from>
    <xdr:to>
      <xdr:col>6</xdr:col>
      <xdr:colOff>123825</xdr:colOff>
      <xdr:row>43</xdr:row>
      <xdr:rowOff>9525</xdr:rowOff>
    </xdr:to>
    <xdr:sp macro="" textlink="">
      <xdr:nvSpPr>
        <xdr:cNvPr id="6729" name="Line 27">
          <a:extLst>
            <a:ext uri="{FF2B5EF4-FFF2-40B4-BE49-F238E27FC236}">
              <a16:creationId xmlns:a16="http://schemas.microsoft.com/office/drawing/2014/main" id="{00000000-0008-0000-0000-0000491A0000}"/>
            </a:ext>
          </a:extLst>
        </xdr:cNvPr>
        <xdr:cNvSpPr>
          <a:spLocks noChangeShapeType="1"/>
        </xdr:cNvSpPr>
      </xdr:nvSpPr>
      <xdr:spPr bwMode="auto">
        <a:xfrm>
          <a:off x="1971675" y="6791325"/>
          <a:ext cx="0" cy="304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142875</xdr:colOff>
      <xdr:row>43</xdr:row>
      <xdr:rowOff>57150</xdr:rowOff>
    </xdr:from>
    <xdr:to>
      <xdr:col>2</xdr:col>
      <xdr:colOff>142875</xdr:colOff>
      <xdr:row>45</xdr:row>
      <xdr:rowOff>0</xdr:rowOff>
    </xdr:to>
    <xdr:sp macro="" textlink="">
      <xdr:nvSpPr>
        <xdr:cNvPr id="6730" name="Line 28">
          <a:extLst>
            <a:ext uri="{FF2B5EF4-FFF2-40B4-BE49-F238E27FC236}">
              <a16:creationId xmlns:a16="http://schemas.microsoft.com/office/drawing/2014/main" id="{00000000-0008-0000-0000-00004A1A0000}"/>
            </a:ext>
          </a:extLst>
        </xdr:cNvPr>
        <xdr:cNvSpPr>
          <a:spLocks noChangeShapeType="1"/>
        </xdr:cNvSpPr>
      </xdr:nvSpPr>
      <xdr:spPr bwMode="auto">
        <a:xfrm>
          <a:off x="962025" y="7143750"/>
          <a:ext cx="0" cy="2857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123825</xdr:colOff>
      <xdr:row>43</xdr:row>
      <xdr:rowOff>47625</xdr:rowOff>
    </xdr:from>
    <xdr:to>
      <xdr:col>6</xdr:col>
      <xdr:colOff>123825</xdr:colOff>
      <xdr:row>45</xdr:row>
      <xdr:rowOff>0</xdr:rowOff>
    </xdr:to>
    <xdr:sp macro="" textlink="">
      <xdr:nvSpPr>
        <xdr:cNvPr id="6731" name="Line 29">
          <a:extLst>
            <a:ext uri="{FF2B5EF4-FFF2-40B4-BE49-F238E27FC236}">
              <a16:creationId xmlns:a16="http://schemas.microsoft.com/office/drawing/2014/main" id="{00000000-0008-0000-0000-00004B1A0000}"/>
            </a:ext>
          </a:extLst>
        </xdr:cNvPr>
        <xdr:cNvSpPr>
          <a:spLocks noChangeShapeType="1"/>
        </xdr:cNvSpPr>
      </xdr:nvSpPr>
      <xdr:spPr bwMode="auto">
        <a:xfrm>
          <a:off x="1971675" y="7134225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9525</xdr:colOff>
      <xdr:row>50</xdr:row>
      <xdr:rowOff>152400</xdr:rowOff>
    </xdr:from>
    <xdr:to>
      <xdr:col>8</xdr:col>
      <xdr:colOff>0</xdr:colOff>
      <xdr:row>50</xdr:row>
      <xdr:rowOff>152400</xdr:rowOff>
    </xdr:to>
    <xdr:sp macro="" textlink="">
      <xdr:nvSpPr>
        <xdr:cNvPr id="6732" name="Line 30">
          <a:extLst>
            <a:ext uri="{FF2B5EF4-FFF2-40B4-BE49-F238E27FC236}">
              <a16:creationId xmlns:a16="http://schemas.microsoft.com/office/drawing/2014/main" id="{00000000-0008-0000-0000-00004C1A0000}"/>
            </a:ext>
          </a:extLst>
        </xdr:cNvPr>
        <xdr:cNvSpPr>
          <a:spLocks noChangeShapeType="1"/>
        </xdr:cNvSpPr>
      </xdr:nvSpPr>
      <xdr:spPr bwMode="auto">
        <a:xfrm>
          <a:off x="457200" y="8391525"/>
          <a:ext cx="20193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9525</xdr:colOff>
      <xdr:row>51</xdr:row>
      <xdr:rowOff>19050</xdr:rowOff>
    </xdr:from>
    <xdr:to>
      <xdr:col>8</xdr:col>
      <xdr:colOff>0</xdr:colOff>
      <xdr:row>51</xdr:row>
      <xdr:rowOff>19050</xdr:rowOff>
    </xdr:to>
    <xdr:sp macro="" textlink="">
      <xdr:nvSpPr>
        <xdr:cNvPr id="6733" name="Line 31">
          <a:extLst>
            <a:ext uri="{FF2B5EF4-FFF2-40B4-BE49-F238E27FC236}">
              <a16:creationId xmlns:a16="http://schemas.microsoft.com/office/drawing/2014/main" id="{00000000-0008-0000-0000-00004D1A0000}"/>
            </a:ext>
          </a:extLst>
        </xdr:cNvPr>
        <xdr:cNvSpPr>
          <a:spLocks noChangeShapeType="1"/>
        </xdr:cNvSpPr>
      </xdr:nvSpPr>
      <xdr:spPr bwMode="auto">
        <a:xfrm>
          <a:off x="457200" y="8420100"/>
          <a:ext cx="20193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114300</xdr:colOff>
      <xdr:row>48</xdr:row>
      <xdr:rowOff>0</xdr:rowOff>
    </xdr:from>
    <xdr:to>
      <xdr:col>2</xdr:col>
      <xdr:colOff>114300</xdr:colOff>
      <xdr:row>54</xdr:row>
      <xdr:rowOff>0</xdr:rowOff>
    </xdr:to>
    <xdr:sp macro="" textlink="">
      <xdr:nvSpPr>
        <xdr:cNvPr id="6734" name="Line 32">
          <a:extLst>
            <a:ext uri="{FF2B5EF4-FFF2-40B4-BE49-F238E27FC236}">
              <a16:creationId xmlns:a16="http://schemas.microsoft.com/office/drawing/2014/main" id="{00000000-0008-0000-0000-00004E1A0000}"/>
            </a:ext>
          </a:extLst>
        </xdr:cNvPr>
        <xdr:cNvSpPr>
          <a:spLocks noChangeShapeType="1"/>
        </xdr:cNvSpPr>
      </xdr:nvSpPr>
      <xdr:spPr bwMode="auto">
        <a:xfrm>
          <a:off x="933450" y="79152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142875</xdr:colOff>
      <xdr:row>48</xdr:row>
      <xdr:rowOff>0</xdr:rowOff>
    </xdr:from>
    <xdr:to>
      <xdr:col>2</xdr:col>
      <xdr:colOff>142875</xdr:colOff>
      <xdr:row>54</xdr:row>
      <xdr:rowOff>0</xdr:rowOff>
    </xdr:to>
    <xdr:sp macro="" textlink="">
      <xdr:nvSpPr>
        <xdr:cNvPr id="6735" name="Line 33">
          <a:extLst>
            <a:ext uri="{FF2B5EF4-FFF2-40B4-BE49-F238E27FC236}">
              <a16:creationId xmlns:a16="http://schemas.microsoft.com/office/drawing/2014/main" id="{00000000-0008-0000-0000-00004F1A0000}"/>
            </a:ext>
          </a:extLst>
        </xdr:cNvPr>
        <xdr:cNvSpPr>
          <a:spLocks noChangeShapeType="1"/>
        </xdr:cNvSpPr>
      </xdr:nvSpPr>
      <xdr:spPr bwMode="auto">
        <a:xfrm>
          <a:off x="962025" y="79152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28575</xdr:colOff>
      <xdr:row>48</xdr:row>
      <xdr:rowOff>0</xdr:rowOff>
    </xdr:from>
    <xdr:to>
      <xdr:col>5</xdr:col>
      <xdr:colOff>28575</xdr:colOff>
      <xdr:row>54</xdr:row>
      <xdr:rowOff>0</xdr:rowOff>
    </xdr:to>
    <xdr:sp macro="" textlink="">
      <xdr:nvSpPr>
        <xdr:cNvPr id="6736" name="Line 34">
          <a:extLst>
            <a:ext uri="{FF2B5EF4-FFF2-40B4-BE49-F238E27FC236}">
              <a16:creationId xmlns:a16="http://schemas.microsoft.com/office/drawing/2014/main" id="{00000000-0008-0000-0000-0000501A0000}"/>
            </a:ext>
          </a:extLst>
        </xdr:cNvPr>
        <xdr:cNvSpPr>
          <a:spLocks noChangeShapeType="1"/>
        </xdr:cNvSpPr>
      </xdr:nvSpPr>
      <xdr:spPr bwMode="auto">
        <a:xfrm>
          <a:off x="1457325" y="79152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57150</xdr:colOff>
      <xdr:row>48</xdr:row>
      <xdr:rowOff>9525</xdr:rowOff>
    </xdr:from>
    <xdr:to>
      <xdr:col>5</xdr:col>
      <xdr:colOff>57150</xdr:colOff>
      <xdr:row>54</xdr:row>
      <xdr:rowOff>9525</xdr:rowOff>
    </xdr:to>
    <xdr:sp macro="" textlink="">
      <xdr:nvSpPr>
        <xdr:cNvPr id="6737" name="Line 35">
          <a:extLst>
            <a:ext uri="{FF2B5EF4-FFF2-40B4-BE49-F238E27FC236}">
              <a16:creationId xmlns:a16="http://schemas.microsoft.com/office/drawing/2014/main" id="{00000000-0008-0000-0000-0000511A0000}"/>
            </a:ext>
          </a:extLst>
        </xdr:cNvPr>
        <xdr:cNvSpPr>
          <a:spLocks noChangeShapeType="1"/>
        </xdr:cNvSpPr>
      </xdr:nvSpPr>
      <xdr:spPr bwMode="auto">
        <a:xfrm>
          <a:off x="1485900" y="7924800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104775</xdr:colOff>
      <xdr:row>48</xdr:row>
      <xdr:rowOff>9525</xdr:rowOff>
    </xdr:from>
    <xdr:to>
      <xdr:col>6</xdr:col>
      <xdr:colOff>104775</xdr:colOff>
      <xdr:row>54</xdr:row>
      <xdr:rowOff>9525</xdr:rowOff>
    </xdr:to>
    <xdr:sp macro="" textlink="">
      <xdr:nvSpPr>
        <xdr:cNvPr id="6738" name="Line 36">
          <a:extLst>
            <a:ext uri="{FF2B5EF4-FFF2-40B4-BE49-F238E27FC236}">
              <a16:creationId xmlns:a16="http://schemas.microsoft.com/office/drawing/2014/main" id="{00000000-0008-0000-0000-0000521A0000}"/>
            </a:ext>
          </a:extLst>
        </xdr:cNvPr>
        <xdr:cNvSpPr>
          <a:spLocks noChangeShapeType="1"/>
        </xdr:cNvSpPr>
      </xdr:nvSpPr>
      <xdr:spPr bwMode="auto">
        <a:xfrm>
          <a:off x="1952625" y="7924800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133350</xdr:colOff>
      <xdr:row>48</xdr:row>
      <xdr:rowOff>9525</xdr:rowOff>
    </xdr:from>
    <xdr:to>
      <xdr:col>6</xdr:col>
      <xdr:colOff>133350</xdr:colOff>
      <xdr:row>54</xdr:row>
      <xdr:rowOff>9525</xdr:rowOff>
    </xdr:to>
    <xdr:sp macro="" textlink="">
      <xdr:nvSpPr>
        <xdr:cNvPr id="6739" name="Line 37">
          <a:extLst>
            <a:ext uri="{FF2B5EF4-FFF2-40B4-BE49-F238E27FC236}">
              <a16:creationId xmlns:a16="http://schemas.microsoft.com/office/drawing/2014/main" id="{00000000-0008-0000-0000-0000531A0000}"/>
            </a:ext>
          </a:extLst>
        </xdr:cNvPr>
        <xdr:cNvSpPr>
          <a:spLocks noChangeShapeType="1"/>
        </xdr:cNvSpPr>
      </xdr:nvSpPr>
      <xdr:spPr bwMode="auto">
        <a:xfrm>
          <a:off x="1981200" y="7924800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49</xdr:row>
      <xdr:rowOff>85725</xdr:rowOff>
    </xdr:from>
    <xdr:to>
      <xdr:col>2</xdr:col>
      <xdr:colOff>104775</xdr:colOff>
      <xdr:row>49</xdr:row>
      <xdr:rowOff>85725</xdr:rowOff>
    </xdr:to>
    <xdr:sp macro="" textlink="">
      <xdr:nvSpPr>
        <xdr:cNvPr id="6740" name="Line 38">
          <a:extLst>
            <a:ext uri="{FF2B5EF4-FFF2-40B4-BE49-F238E27FC236}">
              <a16:creationId xmlns:a16="http://schemas.microsoft.com/office/drawing/2014/main" id="{00000000-0008-0000-0000-0000541A0000}"/>
            </a:ext>
          </a:extLst>
        </xdr:cNvPr>
        <xdr:cNvSpPr>
          <a:spLocks noChangeShapeType="1"/>
        </xdr:cNvSpPr>
      </xdr:nvSpPr>
      <xdr:spPr bwMode="auto">
        <a:xfrm>
          <a:off x="447675" y="8162925"/>
          <a:ext cx="476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52</xdr:row>
      <xdr:rowOff>85725</xdr:rowOff>
    </xdr:from>
    <xdr:to>
      <xdr:col>2</xdr:col>
      <xdr:colOff>104775</xdr:colOff>
      <xdr:row>52</xdr:row>
      <xdr:rowOff>85725</xdr:rowOff>
    </xdr:to>
    <xdr:sp macro="" textlink="">
      <xdr:nvSpPr>
        <xdr:cNvPr id="6741" name="Line 39">
          <a:extLst>
            <a:ext uri="{FF2B5EF4-FFF2-40B4-BE49-F238E27FC236}">
              <a16:creationId xmlns:a16="http://schemas.microsoft.com/office/drawing/2014/main" id="{00000000-0008-0000-0000-0000551A0000}"/>
            </a:ext>
          </a:extLst>
        </xdr:cNvPr>
        <xdr:cNvSpPr>
          <a:spLocks noChangeShapeType="1"/>
        </xdr:cNvSpPr>
      </xdr:nvSpPr>
      <xdr:spPr bwMode="auto">
        <a:xfrm>
          <a:off x="447675" y="8648700"/>
          <a:ext cx="476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142875</xdr:colOff>
      <xdr:row>49</xdr:row>
      <xdr:rowOff>85725</xdr:rowOff>
    </xdr:from>
    <xdr:to>
      <xdr:col>5</xdr:col>
      <xdr:colOff>19050</xdr:colOff>
      <xdr:row>49</xdr:row>
      <xdr:rowOff>85725</xdr:rowOff>
    </xdr:to>
    <xdr:sp macro="" textlink="">
      <xdr:nvSpPr>
        <xdr:cNvPr id="6742" name="Line 40">
          <a:extLst>
            <a:ext uri="{FF2B5EF4-FFF2-40B4-BE49-F238E27FC236}">
              <a16:creationId xmlns:a16="http://schemas.microsoft.com/office/drawing/2014/main" id="{00000000-0008-0000-0000-0000561A0000}"/>
            </a:ext>
          </a:extLst>
        </xdr:cNvPr>
        <xdr:cNvSpPr>
          <a:spLocks noChangeShapeType="1"/>
        </xdr:cNvSpPr>
      </xdr:nvSpPr>
      <xdr:spPr bwMode="auto">
        <a:xfrm>
          <a:off x="962025" y="8162925"/>
          <a:ext cx="485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142875</xdr:colOff>
      <xdr:row>52</xdr:row>
      <xdr:rowOff>85725</xdr:rowOff>
    </xdr:from>
    <xdr:to>
      <xdr:col>5</xdr:col>
      <xdr:colOff>19050</xdr:colOff>
      <xdr:row>52</xdr:row>
      <xdr:rowOff>85725</xdr:rowOff>
    </xdr:to>
    <xdr:sp macro="" textlink="">
      <xdr:nvSpPr>
        <xdr:cNvPr id="6743" name="Line 41">
          <a:extLst>
            <a:ext uri="{FF2B5EF4-FFF2-40B4-BE49-F238E27FC236}">
              <a16:creationId xmlns:a16="http://schemas.microsoft.com/office/drawing/2014/main" id="{00000000-0008-0000-0000-0000571A0000}"/>
            </a:ext>
          </a:extLst>
        </xdr:cNvPr>
        <xdr:cNvSpPr>
          <a:spLocks noChangeShapeType="1"/>
        </xdr:cNvSpPr>
      </xdr:nvSpPr>
      <xdr:spPr bwMode="auto">
        <a:xfrm>
          <a:off x="962025" y="8648700"/>
          <a:ext cx="485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57150</xdr:colOff>
      <xdr:row>49</xdr:row>
      <xdr:rowOff>85725</xdr:rowOff>
    </xdr:from>
    <xdr:to>
      <xdr:col>6</xdr:col>
      <xdr:colOff>95250</xdr:colOff>
      <xdr:row>49</xdr:row>
      <xdr:rowOff>85725</xdr:rowOff>
    </xdr:to>
    <xdr:sp macro="" textlink="">
      <xdr:nvSpPr>
        <xdr:cNvPr id="6744" name="Line 42">
          <a:extLst>
            <a:ext uri="{FF2B5EF4-FFF2-40B4-BE49-F238E27FC236}">
              <a16:creationId xmlns:a16="http://schemas.microsoft.com/office/drawing/2014/main" id="{00000000-0008-0000-0000-0000581A0000}"/>
            </a:ext>
          </a:extLst>
        </xdr:cNvPr>
        <xdr:cNvSpPr>
          <a:spLocks noChangeShapeType="1"/>
        </xdr:cNvSpPr>
      </xdr:nvSpPr>
      <xdr:spPr bwMode="auto">
        <a:xfrm>
          <a:off x="1485900" y="8162925"/>
          <a:ext cx="457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57150</xdr:colOff>
      <xdr:row>52</xdr:row>
      <xdr:rowOff>85725</xdr:rowOff>
    </xdr:from>
    <xdr:to>
      <xdr:col>6</xdr:col>
      <xdr:colOff>95250</xdr:colOff>
      <xdr:row>52</xdr:row>
      <xdr:rowOff>85725</xdr:rowOff>
    </xdr:to>
    <xdr:sp macro="" textlink="">
      <xdr:nvSpPr>
        <xdr:cNvPr id="6745" name="Line 43">
          <a:extLst>
            <a:ext uri="{FF2B5EF4-FFF2-40B4-BE49-F238E27FC236}">
              <a16:creationId xmlns:a16="http://schemas.microsoft.com/office/drawing/2014/main" id="{00000000-0008-0000-0000-0000591A0000}"/>
            </a:ext>
          </a:extLst>
        </xdr:cNvPr>
        <xdr:cNvSpPr>
          <a:spLocks noChangeShapeType="1"/>
        </xdr:cNvSpPr>
      </xdr:nvSpPr>
      <xdr:spPr bwMode="auto">
        <a:xfrm>
          <a:off x="1485900" y="8648700"/>
          <a:ext cx="457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142875</xdr:colOff>
      <xdr:row>49</xdr:row>
      <xdr:rowOff>85725</xdr:rowOff>
    </xdr:from>
    <xdr:to>
      <xdr:col>8</xdr:col>
      <xdr:colOff>0</xdr:colOff>
      <xdr:row>49</xdr:row>
      <xdr:rowOff>85725</xdr:rowOff>
    </xdr:to>
    <xdr:sp macro="" textlink="">
      <xdr:nvSpPr>
        <xdr:cNvPr id="6746" name="Line 44">
          <a:extLst>
            <a:ext uri="{FF2B5EF4-FFF2-40B4-BE49-F238E27FC236}">
              <a16:creationId xmlns:a16="http://schemas.microsoft.com/office/drawing/2014/main" id="{00000000-0008-0000-0000-00005A1A0000}"/>
            </a:ext>
          </a:extLst>
        </xdr:cNvPr>
        <xdr:cNvSpPr>
          <a:spLocks noChangeShapeType="1"/>
        </xdr:cNvSpPr>
      </xdr:nvSpPr>
      <xdr:spPr bwMode="auto">
        <a:xfrm>
          <a:off x="1990725" y="8162925"/>
          <a:ext cx="485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142875</xdr:colOff>
      <xdr:row>52</xdr:row>
      <xdr:rowOff>85725</xdr:rowOff>
    </xdr:from>
    <xdr:to>
      <xdr:col>8</xdr:col>
      <xdr:colOff>0</xdr:colOff>
      <xdr:row>52</xdr:row>
      <xdr:rowOff>85725</xdr:rowOff>
    </xdr:to>
    <xdr:sp macro="" textlink="">
      <xdr:nvSpPr>
        <xdr:cNvPr id="6747" name="Line 45">
          <a:extLst>
            <a:ext uri="{FF2B5EF4-FFF2-40B4-BE49-F238E27FC236}">
              <a16:creationId xmlns:a16="http://schemas.microsoft.com/office/drawing/2014/main" id="{00000000-0008-0000-0000-00005B1A0000}"/>
            </a:ext>
          </a:extLst>
        </xdr:cNvPr>
        <xdr:cNvSpPr>
          <a:spLocks noChangeShapeType="1"/>
        </xdr:cNvSpPr>
      </xdr:nvSpPr>
      <xdr:spPr bwMode="auto">
        <a:xfrm>
          <a:off x="1990725" y="8648700"/>
          <a:ext cx="485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209550</xdr:colOff>
      <xdr:row>25</xdr:row>
      <xdr:rowOff>28575</xdr:rowOff>
    </xdr:from>
    <xdr:to>
      <xdr:col>5</xdr:col>
      <xdr:colOff>209550</xdr:colOff>
      <xdr:row>25</xdr:row>
      <xdr:rowOff>133350</xdr:rowOff>
    </xdr:to>
    <xdr:sp macro="" textlink="">
      <xdr:nvSpPr>
        <xdr:cNvPr id="6748" name="Line 46">
          <a:extLst>
            <a:ext uri="{FF2B5EF4-FFF2-40B4-BE49-F238E27FC236}">
              <a16:creationId xmlns:a16="http://schemas.microsoft.com/office/drawing/2014/main" id="{00000000-0008-0000-0000-00005C1A0000}"/>
            </a:ext>
          </a:extLst>
        </xdr:cNvPr>
        <xdr:cNvSpPr>
          <a:spLocks noChangeShapeType="1"/>
        </xdr:cNvSpPr>
      </xdr:nvSpPr>
      <xdr:spPr bwMode="auto">
        <a:xfrm>
          <a:off x="1638300" y="4200525"/>
          <a:ext cx="0" cy="104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323850</xdr:colOff>
      <xdr:row>32</xdr:row>
      <xdr:rowOff>47625</xdr:rowOff>
    </xdr:from>
    <xdr:to>
      <xdr:col>2</xdr:col>
      <xdr:colOff>57150</xdr:colOff>
      <xdr:row>32</xdr:row>
      <xdr:rowOff>47625</xdr:rowOff>
    </xdr:to>
    <xdr:sp macro="" textlink="">
      <xdr:nvSpPr>
        <xdr:cNvPr id="6749" name="Line 47">
          <a:extLst>
            <a:ext uri="{FF2B5EF4-FFF2-40B4-BE49-F238E27FC236}">
              <a16:creationId xmlns:a16="http://schemas.microsoft.com/office/drawing/2014/main" id="{00000000-0008-0000-0000-00005D1A0000}"/>
            </a:ext>
          </a:extLst>
        </xdr:cNvPr>
        <xdr:cNvSpPr>
          <a:spLocks noChangeShapeType="1"/>
        </xdr:cNvSpPr>
      </xdr:nvSpPr>
      <xdr:spPr bwMode="auto">
        <a:xfrm>
          <a:off x="771525" y="5353050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47625</xdr:colOff>
      <xdr:row>32</xdr:row>
      <xdr:rowOff>47625</xdr:rowOff>
    </xdr:from>
    <xdr:to>
      <xdr:col>5</xdr:col>
      <xdr:colOff>152400</xdr:colOff>
      <xdr:row>32</xdr:row>
      <xdr:rowOff>47625</xdr:rowOff>
    </xdr:to>
    <xdr:sp macro="" textlink="">
      <xdr:nvSpPr>
        <xdr:cNvPr id="6750" name="Line 48">
          <a:extLst>
            <a:ext uri="{FF2B5EF4-FFF2-40B4-BE49-F238E27FC236}">
              <a16:creationId xmlns:a16="http://schemas.microsoft.com/office/drawing/2014/main" id="{00000000-0008-0000-0000-00005E1A0000}"/>
            </a:ext>
          </a:extLst>
        </xdr:cNvPr>
        <xdr:cNvSpPr>
          <a:spLocks noChangeShapeType="1"/>
        </xdr:cNvSpPr>
      </xdr:nvSpPr>
      <xdr:spPr bwMode="auto">
        <a:xfrm>
          <a:off x="1476375" y="5353050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47625</xdr:colOff>
      <xdr:row>34</xdr:row>
      <xdr:rowOff>123825</xdr:rowOff>
    </xdr:from>
    <xdr:to>
      <xdr:col>5</xdr:col>
      <xdr:colOff>152400</xdr:colOff>
      <xdr:row>34</xdr:row>
      <xdr:rowOff>123825</xdr:rowOff>
    </xdr:to>
    <xdr:sp macro="" textlink="">
      <xdr:nvSpPr>
        <xdr:cNvPr id="6751" name="Line 49">
          <a:extLst>
            <a:ext uri="{FF2B5EF4-FFF2-40B4-BE49-F238E27FC236}">
              <a16:creationId xmlns:a16="http://schemas.microsoft.com/office/drawing/2014/main" id="{00000000-0008-0000-0000-00005F1A0000}"/>
            </a:ext>
          </a:extLst>
        </xdr:cNvPr>
        <xdr:cNvSpPr>
          <a:spLocks noChangeShapeType="1"/>
        </xdr:cNvSpPr>
      </xdr:nvSpPr>
      <xdr:spPr bwMode="auto">
        <a:xfrm>
          <a:off x="1476375" y="5753100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323850</xdr:colOff>
      <xdr:row>34</xdr:row>
      <xdr:rowOff>123825</xdr:rowOff>
    </xdr:from>
    <xdr:to>
      <xdr:col>2</xdr:col>
      <xdr:colOff>57150</xdr:colOff>
      <xdr:row>34</xdr:row>
      <xdr:rowOff>123825</xdr:rowOff>
    </xdr:to>
    <xdr:sp macro="" textlink="">
      <xdr:nvSpPr>
        <xdr:cNvPr id="6752" name="Line 50">
          <a:extLst>
            <a:ext uri="{FF2B5EF4-FFF2-40B4-BE49-F238E27FC236}">
              <a16:creationId xmlns:a16="http://schemas.microsoft.com/office/drawing/2014/main" id="{00000000-0008-0000-0000-0000601A0000}"/>
            </a:ext>
          </a:extLst>
        </xdr:cNvPr>
        <xdr:cNvSpPr>
          <a:spLocks noChangeShapeType="1"/>
        </xdr:cNvSpPr>
      </xdr:nvSpPr>
      <xdr:spPr bwMode="auto">
        <a:xfrm>
          <a:off x="771525" y="5753100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28575</xdr:colOff>
      <xdr:row>25</xdr:row>
      <xdr:rowOff>28575</xdr:rowOff>
    </xdr:from>
    <xdr:to>
      <xdr:col>3</xdr:col>
      <xdr:colOff>28575</xdr:colOff>
      <xdr:row>25</xdr:row>
      <xdr:rowOff>133350</xdr:rowOff>
    </xdr:to>
    <xdr:sp macro="" textlink="">
      <xdr:nvSpPr>
        <xdr:cNvPr id="6753" name="Line 51">
          <a:extLst>
            <a:ext uri="{FF2B5EF4-FFF2-40B4-BE49-F238E27FC236}">
              <a16:creationId xmlns:a16="http://schemas.microsoft.com/office/drawing/2014/main" id="{00000000-0008-0000-0000-0000611A0000}"/>
            </a:ext>
          </a:extLst>
        </xdr:cNvPr>
        <xdr:cNvSpPr>
          <a:spLocks noChangeShapeType="1"/>
        </xdr:cNvSpPr>
      </xdr:nvSpPr>
      <xdr:spPr bwMode="auto">
        <a:xfrm>
          <a:off x="1181100" y="4200525"/>
          <a:ext cx="0" cy="104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219075</xdr:colOff>
      <xdr:row>25</xdr:row>
      <xdr:rowOff>28575</xdr:rowOff>
    </xdr:from>
    <xdr:to>
      <xdr:col>1</xdr:col>
      <xdr:colOff>219075</xdr:colOff>
      <xdr:row>25</xdr:row>
      <xdr:rowOff>133350</xdr:rowOff>
    </xdr:to>
    <xdr:sp macro="" textlink="">
      <xdr:nvSpPr>
        <xdr:cNvPr id="6754" name="Line 52">
          <a:extLst>
            <a:ext uri="{FF2B5EF4-FFF2-40B4-BE49-F238E27FC236}">
              <a16:creationId xmlns:a16="http://schemas.microsoft.com/office/drawing/2014/main" id="{00000000-0008-0000-0000-0000621A0000}"/>
            </a:ext>
          </a:extLst>
        </xdr:cNvPr>
        <xdr:cNvSpPr>
          <a:spLocks noChangeShapeType="1"/>
        </xdr:cNvSpPr>
      </xdr:nvSpPr>
      <xdr:spPr bwMode="auto">
        <a:xfrm>
          <a:off x="666750" y="4200525"/>
          <a:ext cx="0" cy="104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76200</xdr:colOff>
      <xdr:row>17</xdr:row>
      <xdr:rowOff>19050</xdr:rowOff>
    </xdr:from>
    <xdr:to>
      <xdr:col>5</xdr:col>
      <xdr:colOff>76200</xdr:colOff>
      <xdr:row>17</xdr:row>
      <xdr:rowOff>123825</xdr:rowOff>
    </xdr:to>
    <xdr:sp macro="" textlink="">
      <xdr:nvSpPr>
        <xdr:cNvPr id="6755" name="Line 53">
          <a:extLst>
            <a:ext uri="{FF2B5EF4-FFF2-40B4-BE49-F238E27FC236}">
              <a16:creationId xmlns:a16="http://schemas.microsoft.com/office/drawing/2014/main" id="{00000000-0008-0000-0000-0000631A0000}"/>
            </a:ext>
          </a:extLst>
        </xdr:cNvPr>
        <xdr:cNvSpPr>
          <a:spLocks noChangeShapeType="1"/>
        </xdr:cNvSpPr>
      </xdr:nvSpPr>
      <xdr:spPr bwMode="auto">
        <a:xfrm>
          <a:off x="1504950" y="2895600"/>
          <a:ext cx="0" cy="104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342900</xdr:colOff>
      <xdr:row>17</xdr:row>
      <xdr:rowOff>28575</xdr:rowOff>
    </xdr:from>
    <xdr:to>
      <xdr:col>1</xdr:col>
      <xdr:colOff>342900</xdr:colOff>
      <xdr:row>17</xdr:row>
      <xdr:rowOff>133350</xdr:rowOff>
    </xdr:to>
    <xdr:sp macro="" textlink="">
      <xdr:nvSpPr>
        <xdr:cNvPr id="6756" name="Line 54">
          <a:extLst>
            <a:ext uri="{FF2B5EF4-FFF2-40B4-BE49-F238E27FC236}">
              <a16:creationId xmlns:a16="http://schemas.microsoft.com/office/drawing/2014/main" id="{00000000-0008-0000-0000-0000641A0000}"/>
            </a:ext>
          </a:extLst>
        </xdr:cNvPr>
        <xdr:cNvSpPr>
          <a:spLocks noChangeShapeType="1"/>
        </xdr:cNvSpPr>
      </xdr:nvSpPr>
      <xdr:spPr bwMode="auto">
        <a:xfrm>
          <a:off x="790575" y="2905125"/>
          <a:ext cx="0" cy="104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95250</xdr:colOff>
      <xdr:row>40</xdr:row>
      <xdr:rowOff>0</xdr:rowOff>
    </xdr:from>
    <xdr:to>
      <xdr:col>2</xdr:col>
      <xdr:colOff>200025</xdr:colOff>
      <xdr:row>40</xdr:row>
      <xdr:rowOff>0</xdr:rowOff>
    </xdr:to>
    <xdr:sp macro="" textlink="">
      <xdr:nvSpPr>
        <xdr:cNvPr id="6757" name="Line 55">
          <a:extLst>
            <a:ext uri="{FF2B5EF4-FFF2-40B4-BE49-F238E27FC236}">
              <a16:creationId xmlns:a16="http://schemas.microsoft.com/office/drawing/2014/main" id="{00000000-0008-0000-0000-0000651A0000}"/>
            </a:ext>
          </a:extLst>
        </xdr:cNvPr>
        <xdr:cNvSpPr>
          <a:spLocks noChangeShapeType="1"/>
        </xdr:cNvSpPr>
      </xdr:nvSpPr>
      <xdr:spPr bwMode="auto">
        <a:xfrm>
          <a:off x="914400" y="66008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76200</xdr:colOff>
      <xdr:row>40</xdr:row>
      <xdr:rowOff>0</xdr:rowOff>
    </xdr:from>
    <xdr:to>
      <xdr:col>6</xdr:col>
      <xdr:colOff>180975</xdr:colOff>
      <xdr:row>40</xdr:row>
      <xdr:rowOff>0</xdr:rowOff>
    </xdr:to>
    <xdr:sp macro="" textlink="">
      <xdr:nvSpPr>
        <xdr:cNvPr id="6758" name="Line 56">
          <a:extLst>
            <a:ext uri="{FF2B5EF4-FFF2-40B4-BE49-F238E27FC236}">
              <a16:creationId xmlns:a16="http://schemas.microsoft.com/office/drawing/2014/main" id="{00000000-0008-0000-0000-0000661A0000}"/>
            </a:ext>
          </a:extLst>
        </xdr:cNvPr>
        <xdr:cNvSpPr>
          <a:spLocks noChangeShapeType="1"/>
        </xdr:cNvSpPr>
      </xdr:nvSpPr>
      <xdr:spPr bwMode="auto">
        <a:xfrm>
          <a:off x="1924050" y="66008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76200</xdr:colOff>
      <xdr:row>42</xdr:row>
      <xdr:rowOff>9525</xdr:rowOff>
    </xdr:from>
    <xdr:to>
      <xdr:col>6</xdr:col>
      <xdr:colOff>180975</xdr:colOff>
      <xdr:row>42</xdr:row>
      <xdr:rowOff>9525</xdr:rowOff>
    </xdr:to>
    <xdr:sp macro="" textlink="">
      <xdr:nvSpPr>
        <xdr:cNvPr id="6759" name="Line 57">
          <a:extLst>
            <a:ext uri="{FF2B5EF4-FFF2-40B4-BE49-F238E27FC236}">
              <a16:creationId xmlns:a16="http://schemas.microsoft.com/office/drawing/2014/main" id="{00000000-0008-0000-0000-0000671A0000}"/>
            </a:ext>
          </a:extLst>
        </xdr:cNvPr>
        <xdr:cNvSpPr>
          <a:spLocks noChangeShapeType="1"/>
        </xdr:cNvSpPr>
      </xdr:nvSpPr>
      <xdr:spPr bwMode="auto">
        <a:xfrm>
          <a:off x="1924050" y="6934200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76200</xdr:colOff>
      <xdr:row>44</xdr:row>
      <xdr:rowOff>38100</xdr:rowOff>
    </xdr:from>
    <xdr:to>
      <xdr:col>6</xdr:col>
      <xdr:colOff>180975</xdr:colOff>
      <xdr:row>44</xdr:row>
      <xdr:rowOff>38100</xdr:rowOff>
    </xdr:to>
    <xdr:sp macro="" textlink="">
      <xdr:nvSpPr>
        <xdr:cNvPr id="6760" name="Line 58">
          <a:extLst>
            <a:ext uri="{FF2B5EF4-FFF2-40B4-BE49-F238E27FC236}">
              <a16:creationId xmlns:a16="http://schemas.microsoft.com/office/drawing/2014/main" id="{00000000-0008-0000-0000-0000681A0000}"/>
            </a:ext>
          </a:extLst>
        </xdr:cNvPr>
        <xdr:cNvSpPr>
          <a:spLocks noChangeShapeType="1"/>
        </xdr:cNvSpPr>
      </xdr:nvSpPr>
      <xdr:spPr bwMode="auto">
        <a:xfrm>
          <a:off x="1924050" y="72866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95250</xdr:colOff>
      <xdr:row>42</xdr:row>
      <xdr:rowOff>19050</xdr:rowOff>
    </xdr:from>
    <xdr:to>
      <xdr:col>2</xdr:col>
      <xdr:colOff>200025</xdr:colOff>
      <xdr:row>42</xdr:row>
      <xdr:rowOff>19050</xdr:rowOff>
    </xdr:to>
    <xdr:sp macro="" textlink="">
      <xdr:nvSpPr>
        <xdr:cNvPr id="6761" name="Line 59">
          <a:extLst>
            <a:ext uri="{FF2B5EF4-FFF2-40B4-BE49-F238E27FC236}">
              <a16:creationId xmlns:a16="http://schemas.microsoft.com/office/drawing/2014/main" id="{00000000-0008-0000-0000-0000691A0000}"/>
            </a:ext>
          </a:extLst>
        </xdr:cNvPr>
        <xdr:cNvSpPr>
          <a:spLocks noChangeShapeType="1"/>
        </xdr:cNvSpPr>
      </xdr:nvSpPr>
      <xdr:spPr bwMode="auto">
        <a:xfrm>
          <a:off x="914400" y="69437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95250</xdr:colOff>
      <xdr:row>44</xdr:row>
      <xdr:rowOff>38100</xdr:rowOff>
    </xdr:from>
    <xdr:to>
      <xdr:col>2</xdr:col>
      <xdr:colOff>200025</xdr:colOff>
      <xdr:row>44</xdr:row>
      <xdr:rowOff>38100</xdr:rowOff>
    </xdr:to>
    <xdr:sp macro="" textlink="">
      <xdr:nvSpPr>
        <xdr:cNvPr id="6762" name="Line 60">
          <a:extLst>
            <a:ext uri="{FF2B5EF4-FFF2-40B4-BE49-F238E27FC236}">
              <a16:creationId xmlns:a16="http://schemas.microsoft.com/office/drawing/2014/main" id="{00000000-0008-0000-0000-00006A1A0000}"/>
            </a:ext>
          </a:extLst>
        </xdr:cNvPr>
        <xdr:cNvSpPr>
          <a:spLocks noChangeShapeType="1"/>
        </xdr:cNvSpPr>
      </xdr:nvSpPr>
      <xdr:spPr bwMode="auto">
        <a:xfrm>
          <a:off x="914400" y="72866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238125</xdr:colOff>
      <xdr:row>49</xdr:row>
      <xdr:rowOff>38100</xdr:rowOff>
    </xdr:from>
    <xdr:to>
      <xdr:col>1</xdr:col>
      <xdr:colOff>238125</xdr:colOff>
      <xdr:row>49</xdr:row>
      <xdr:rowOff>142875</xdr:rowOff>
    </xdr:to>
    <xdr:sp macro="" textlink="">
      <xdr:nvSpPr>
        <xdr:cNvPr id="6763" name="Line 61">
          <a:extLst>
            <a:ext uri="{FF2B5EF4-FFF2-40B4-BE49-F238E27FC236}">
              <a16:creationId xmlns:a16="http://schemas.microsoft.com/office/drawing/2014/main" id="{00000000-0008-0000-0000-00006B1A0000}"/>
            </a:ext>
          </a:extLst>
        </xdr:cNvPr>
        <xdr:cNvSpPr>
          <a:spLocks noChangeShapeType="1"/>
        </xdr:cNvSpPr>
      </xdr:nvSpPr>
      <xdr:spPr bwMode="auto">
        <a:xfrm>
          <a:off x="685800" y="8115300"/>
          <a:ext cx="0" cy="104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238125</xdr:colOff>
      <xdr:row>52</xdr:row>
      <xdr:rowOff>38100</xdr:rowOff>
    </xdr:from>
    <xdr:to>
      <xdr:col>1</xdr:col>
      <xdr:colOff>238125</xdr:colOff>
      <xdr:row>52</xdr:row>
      <xdr:rowOff>142875</xdr:rowOff>
    </xdr:to>
    <xdr:sp macro="" textlink="">
      <xdr:nvSpPr>
        <xdr:cNvPr id="6764" name="Line 62">
          <a:extLst>
            <a:ext uri="{FF2B5EF4-FFF2-40B4-BE49-F238E27FC236}">
              <a16:creationId xmlns:a16="http://schemas.microsoft.com/office/drawing/2014/main" id="{00000000-0008-0000-0000-00006C1A0000}"/>
            </a:ext>
          </a:extLst>
        </xdr:cNvPr>
        <xdr:cNvSpPr>
          <a:spLocks noChangeShapeType="1"/>
        </xdr:cNvSpPr>
      </xdr:nvSpPr>
      <xdr:spPr bwMode="auto">
        <a:xfrm>
          <a:off x="685800" y="8601075"/>
          <a:ext cx="0" cy="104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19050</xdr:colOff>
      <xdr:row>49</xdr:row>
      <xdr:rowOff>38100</xdr:rowOff>
    </xdr:from>
    <xdr:to>
      <xdr:col>4</xdr:col>
      <xdr:colOff>19050</xdr:colOff>
      <xdr:row>49</xdr:row>
      <xdr:rowOff>142875</xdr:rowOff>
    </xdr:to>
    <xdr:sp macro="" textlink="">
      <xdr:nvSpPr>
        <xdr:cNvPr id="6765" name="Line 63">
          <a:extLst>
            <a:ext uri="{FF2B5EF4-FFF2-40B4-BE49-F238E27FC236}">
              <a16:creationId xmlns:a16="http://schemas.microsoft.com/office/drawing/2014/main" id="{00000000-0008-0000-0000-00006D1A0000}"/>
            </a:ext>
          </a:extLst>
        </xdr:cNvPr>
        <xdr:cNvSpPr>
          <a:spLocks noChangeShapeType="1"/>
        </xdr:cNvSpPr>
      </xdr:nvSpPr>
      <xdr:spPr bwMode="auto">
        <a:xfrm>
          <a:off x="1200150" y="8115300"/>
          <a:ext cx="0" cy="104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285750</xdr:colOff>
      <xdr:row>49</xdr:row>
      <xdr:rowOff>38100</xdr:rowOff>
    </xdr:from>
    <xdr:to>
      <xdr:col>5</xdr:col>
      <xdr:colOff>285750</xdr:colOff>
      <xdr:row>49</xdr:row>
      <xdr:rowOff>142875</xdr:rowOff>
    </xdr:to>
    <xdr:sp macro="" textlink="">
      <xdr:nvSpPr>
        <xdr:cNvPr id="6766" name="Line 64">
          <a:extLst>
            <a:ext uri="{FF2B5EF4-FFF2-40B4-BE49-F238E27FC236}">
              <a16:creationId xmlns:a16="http://schemas.microsoft.com/office/drawing/2014/main" id="{00000000-0008-0000-0000-00006E1A0000}"/>
            </a:ext>
          </a:extLst>
        </xdr:cNvPr>
        <xdr:cNvSpPr>
          <a:spLocks noChangeShapeType="1"/>
        </xdr:cNvSpPr>
      </xdr:nvSpPr>
      <xdr:spPr bwMode="auto">
        <a:xfrm>
          <a:off x="1714500" y="8115300"/>
          <a:ext cx="0" cy="104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</xdr:col>
      <xdr:colOff>66675</xdr:colOff>
      <xdr:row>49</xdr:row>
      <xdr:rowOff>38100</xdr:rowOff>
    </xdr:from>
    <xdr:to>
      <xdr:col>7</xdr:col>
      <xdr:colOff>66675</xdr:colOff>
      <xdr:row>49</xdr:row>
      <xdr:rowOff>142875</xdr:rowOff>
    </xdr:to>
    <xdr:sp macro="" textlink="">
      <xdr:nvSpPr>
        <xdr:cNvPr id="6767" name="Line 65">
          <a:extLst>
            <a:ext uri="{FF2B5EF4-FFF2-40B4-BE49-F238E27FC236}">
              <a16:creationId xmlns:a16="http://schemas.microsoft.com/office/drawing/2014/main" id="{00000000-0008-0000-0000-00006F1A0000}"/>
            </a:ext>
          </a:extLst>
        </xdr:cNvPr>
        <xdr:cNvSpPr>
          <a:spLocks noChangeShapeType="1"/>
        </xdr:cNvSpPr>
      </xdr:nvSpPr>
      <xdr:spPr bwMode="auto">
        <a:xfrm>
          <a:off x="2228850" y="8115300"/>
          <a:ext cx="0" cy="104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28575</xdr:colOff>
      <xdr:row>52</xdr:row>
      <xdr:rowOff>38100</xdr:rowOff>
    </xdr:from>
    <xdr:to>
      <xdr:col>4</xdr:col>
      <xdr:colOff>28575</xdr:colOff>
      <xdr:row>52</xdr:row>
      <xdr:rowOff>142875</xdr:rowOff>
    </xdr:to>
    <xdr:sp macro="" textlink="">
      <xdr:nvSpPr>
        <xdr:cNvPr id="6768" name="Line 66">
          <a:extLst>
            <a:ext uri="{FF2B5EF4-FFF2-40B4-BE49-F238E27FC236}">
              <a16:creationId xmlns:a16="http://schemas.microsoft.com/office/drawing/2014/main" id="{00000000-0008-0000-0000-0000701A0000}"/>
            </a:ext>
          </a:extLst>
        </xdr:cNvPr>
        <xdr:cNvSpPr>
          <a:spLocks noChangeShapeType="1"/>
        </xdr:cNvSpPr>
      </xdr:nvSpPr>
      <xdr:spPr bwMode="auto">
        <a:xfrm>
          <a:off x="1209675" y="8601075"/>
          <a:ext cx="0" cy="104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285750</xdr:colOff>
      <xdr:row>52</xdr:row>
      <xdr:rowOff>38100</xdr:rowOff>
    </xdr:from>
    <xdr:to>
      <xdr:col>5</xdr:col>
      <xdr:colOff>285750</xdr:colOff>
      <xdr:row>52</xdr:row>
      <xdr:rowOff>142875</xdr:rowOff>
    </xdr:to>
    <xdr:sp macro="" textlink="">
      <xdr:nvSpPr>
        <xdr:cNvPr id="6769" name="Line 67">
          <a:extLst>
            <a:ext uri="{FF2B5EF4-FFF2-40B4-BE49-F238E27FC236}">
              <a16:creationId xmlns:a16="http://schemas.microsoft.com/office/drawing/2014/main" id="{00000000-0008-0000-0000-0000711A0000}"/>
            </a:ext>
          </a:extLst>
        </xdr:cNvPr>
        <xdr:cNvSpPr>
          <a:spLocks noChangeShapeType="1"/>
        </xdr:cNvSpPr>
      </xdr:nvSpPr>
      <xdr:spPr bwMode="auto">
        <a:xfrm>
          <a:off x="1714500" y="8601075"/>
          <a:ext cx="0" cy="104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</xdr:col>
      <xdr:colOff>66675</xdr:colOff>
      <xdr:row>52</xdr:row>
      <xdr:rowOff>38100</xdr:rowOff>
    </xdr:from>
    <xdr:to>
      <xdr:col>7</xdr:col>
      <xdr:colOff>66675</xdr:colOff>
      <xdr:row>52</xdr:row>
      <xdr:rowOff>142875</xdr:rowOff>
    </xdr:to>
    <xdr:sp macro="" textlink="">
      <xdr:nvSpPr>
        <xdr:cNvPr id="6770" name="Line 68">
          <a:extLst>
            <a:ext uri="{FF2B5EF4-FFF2-40B4-BE49-F238E27FC236}">
              <a16:creationId xmlns:a16="http://schemas.microsoft.com/office/drawing/2014/main" id="{00000000-0008-0000-0000-0000721A0000}"/>
            </a:ext>
          </a:extLst>
        </xdr:cNvPr>
        <xdr:cNvSpPr>
          <a:spLocks noChangeShapeType="1"/>
        </xdr:cNvSpPr>
      </xdr:nvSpPr>
      <xdr:spPr bwMode="auto">
        <a:xfrm>
          <a:off x="2228850" y="8601075"/>
          <a:ext cx="0" cy="104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314325</xdr:colOff>
      <xdr:row>9</xdr:row>
      <xdr:rowOff>76200</xdr:rowOff>
    </xdr:from>
    <xdr:to>
      <xdr:col>4</xdr:col>
      <xdr:colOff>47625</xdr:colOff>
      <xdr:row>9</xdr:row>
      <xdr:rowOff>76200</xdr:rowOff>
    </xdr:to>
    <xdr:sp macro="" textlink="">
      <xdr:nvSpPr>
        <xdr:cNvPr id="6771" name="Line 69">
          <a:extLst>
            <a:ext uri="{FF2B5EF4-FFF2-40B4-BE49-F238E27FC236}">
              <a16:creationId xmlns:a16="http://schemas.microsoft.com/office/drawing/2014/main" id="{00000000-0008-0000-0000-0000731A0000}"/>
            </a:ext>
          </a:extLst>
        </xdr:cNvPr>
        <xdr:cNvSpPr>
          <a:spLocks noChangeShapeType="1"/>
        </xdr:cNvSpPr>
      </xdr:nvSpPr>
      <xdr:spPr bwMode="auto">
        <a:xfrm>
          <a:off x="1133475" y="165735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314325</xdr:colOff>
      <xdr:row>62</xdr:row>
      <xdr:rowOff>9525</xdr:rowOff>
    </xdr:from>
    <xdr:to>
      <xdr:col>2</xdr:col>
      <xdr:colOff>314325</xdr:colOff>
      <xdr:row>67</xdr:row>
      <xdr:rowOff>0</xdr:rowOff>
    </xdr:to>
    <xdr:sp macro="" textlink="">
      <xdr:nvSpPr>
        <xdr:cNvPr id="6772" name="Line 70">
          <a:extLst>
            <a:ext uri="{FF2B5EF4-FFF2-40B4-BE49-F238E27FC236}">
              <a16:creationId xmlns:a16="http://schemas.microsoft.com/office/drawing/2014/main" id="{00000000-0008-0000-0000-0000741A0000}"/>
            </a:ext>
          </a:extLst>
        </xdr:cNvPr>
        <xdr:cNvSpPr>
          <a:spLocks noChangeShapeType="1"/>
        </xdr:cNvSpPr>
      </xdr:nvSpPr>
      <xdr:spPr bwMode="auto">
        <a:xfrm>
          <a:off x="1133475" y="10315575"/>
          <a:ext cx="0" cy="8001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72</xdr:row>
      <xdr:rowOff>76200</xdr:rowOff>
    </xdr:from>
    <xdr:to>
      <xdr:col>3</xdr:col>
      <xdr:colOff>0</xdr:colOff>
      <xdr:row>72</xdr:row>
      <xdr:rowOff>76200</xdr:rowOff>
    </xdr:to>
    <xdr:sp macro="" textlink="">
      <xdr:nvSpPr>
        <xdr:cNvPr id="6773" name="Line 71">
          <a:extLst>
            <a:ext uri="{FF2B5EF4-FFF2-40B4-BE49-F238E27FC236}">
              <a16:creationId xmlns:a16="http://schemas.microsoft.com/office/drawing/2014/main" id="{00000000-0008-0000-0000-0000751A0000}"/>
            </a:ext>
          </a:extLst>
        </xdr:cNvPr>
        <xdr:cNvSpPr>
          <a:spLocks noChangeShapeType="1"/>
        </xdr:cNvSpPr>
      </xdr:nvSpPr>
      <xdr:spPr bwMode="auto">
        <a:xfrm>
          <a:off x="447675" y="12001500"/>
          <a:ext cx="7048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72</xdr:row>
      <xdr:rowOff>76200</xdr:rowOff>
    </xdr:from>
    <xdr:to>
      <xdr:col>6</xdr:col>
      <xdr:colOff>0</xdr:colOff>
      <xdr:row>72</xdr:row>
      <xdr:rowOff>76200</xdr:rowOff>
    </xdr:to>
    <xdr:sp macro="" textlink="">
      <xdr:nvSpPr>
        <xdr:cNvPr id="6774" name="Line 72">
          <a:extLst>
            <a:ext uri="{FF2B5EF4-FFF2-40B4-BE49-F238E27FC236}">
              <a16:creationId xmlns:a16="http://schemas.microsoft.com/office/drawing/2014/main" id="{00000000-0008-0000-0000-0000761A0000}"/>
            </a:ext>
          </a:extLst>
        </xdr:cNvPr>
        <xdr:cNvSpPr>
          <a:spLocks noChangeShapeType="1"/>
        </xdr:cNvSpPr>
      </xdr:nvSpPr>
      <xdr:spPr bwMode="auto">
        <a:xfrm>
          <a:off x="1181100" y="12001500"/>
          <a:ext cx="666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104775</xdr:colOff>
      <xdr:row>78</xdr:row>
      <xdr:rowOff>9525</xdr:rowOff>
    </xdr:from>
    <xdr:to>
      <xdr:col>2</xdr:col>
      <xdr:colOff>104775</xdr:colOff>
      <xdr:row>83</xdr:row>
      <xdr:rowOff>9525</xdr:rowOff>
    </xdr:to>
    <xdr:sp macro="" textlink="">
      <xdr:nvSpPr>
        <xdr:cNvPr id="6775" name="Line 73">
          <a:extLst>
            <a:ext uri="{FF2B5EF4-FFF2-40B4-BE49-F238E27FC236}">
              <a16:creationId xmlns:a16="http://schemas.microsoft.com/office/drawing/2014/main" id="{00000000-0008-0000-0000-0000771A0000}"/>
            </a:ext>
          </a:extLst>
        </xdr:cNvPr>
        <xdr:cNvSpPr>
          <a:spLocks noChangeShapeType="1"/>
        </xdr:cNvSpPr>
      </xdr:nvSpPr>
      <xdr:spPr bwMode="auto">
        <a:xfrm>
          <a:off x="923925" y="1290637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133350</xdr:colOff>
      <xdr:row>78</xdr:row>
      <xdr:rowOff>9525</xdr:rowOff>
    </xdr:from>
    <xdr:to>
      <xdr:col>2</xdr:col>
      <xdr:colOff>133350</xdr:colOff>
      <xdr:row>83</xdr:row>
      <xdr:rowOff>9525</xdr:rowOff>
    </xdr:to>
    <xdr:sp macro="" textlink="">
      <xdr:nvSpPr>
        <xdr:cNvPr id="6776" name="Line 74">
          <a:extLst>
            <a:ext uri="{FF2B5EF4-FFF2-40B4-BE49-F238E27FC236}">
              <a16:creationId xmlns:a16="http://schemas.microsoft.com/office/drawing/2014/main" id="{00000000-0008-0000-0000-0000781A0000}"/>
            </a:ext>
          </a:extLst>
        </xdr:cNvPr>
        <xdr:cNvSpPr>
          <a:spLocks noChangeShapeType="1"/>
        </xdr:cNvSpPr>
      </xdr:nvSpPr>
      <xdr:spPr bwMode="auto">
        <a:xfrm>
          <a:off x="952500" y="1290637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180975</xdr:colOff>
      <xdr:row>78</xdr:row>
      <xdr:rowOff>9525</xdr:rowOff>
    </xdr:from>
    <xdr:to>
      <xdr:col>4</xdr:col>
      <xdr:colOff>180975</xdr:colOff>
      <xdr:row>83</xdr:row>
      <xdr:rowOff>9525</xdr:rowOff>
    </xdr:to>
    <xdr:sp macro="" textlink="">
      <xdr:nvSpPr>
        <xdr:cNvPr id="6777" name="Line 75">
          <a:extLst>
            <a:ext uri="{FF2B5EF4-FFF2-40B4-BE49-F238E27FC236}">
              <a16:creationId xmlns:a16="http://schemas.microsoft.com/office/drawing/2014/main" id="{00000000-0008-0000-0000-0000791A0000}"/>
            </a:ext>
          </a:extLst>
        </xdr:cNvPr>
        <xdr:cNvSpPr>
          <a:spLocks noChangeShapeType="1"/>
        </xdr:cNvSpPr>
      </xdr:nvSpPr>
      <xdr:spPr bwMode="auto">
        <a:xfrm>
          <a:off x="1362075" y="1290637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209550</xdr:colOff>
      <xdr:row>78</xdr:row>
      <xdr:rowOff>9525</xdr:rowOff>
    </xdr:from>
    <xdr:to>
      <xdr:col>4</xdr:col>
      <xdr:colOff>209550</xdr:colOff>
      <xdr:row>83</xdr:row>
      <xdr:rowOff>9525</xdr:rowOff>
    </xdr:to>
    <xdr:sp macro="" textlink="">
      <xdr:nvSpPr>
        <xdr:cNvPr id="6778" name="Line 76">
          <a:extLst>
            <a:ext uri="{FF2B5EF4-FFF2-40B4-BE49-F238E27FC236}">
              <a16:creationId xmlns:a16="http://schemas.microsoft.com/office/drawing/2014/main" id="{00000000-0008-0000-0000-00007A1A0000}"/>
            </a:ext>
          </a:extLst>
        </xdr:cNvPr>
        <xdr:cNvSpPr>
          <a:spLocks noChangeShapeType="1"/>
        </xdr:cNvSpPr>
      </xdr:nvSpPr>
      <xdr:spPr bwMode="auto">
        <a:xfrm>
          <a:off x="1390650" y="1290637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80</xdr:row>
      <xdr:rowOff>76200</xdr:rowOff>
    </xdr:from>
    <xdr:to>
      <xdr:col>2</xdr:col>
      <xdr:colOff>95250</xdr:colOff>
      <xdr:row>80</xdr:row>
      <xdr:rowOff>76200</xdr:rowOff>
    </xdr:to>
    <xdr:sp macro="" textlink="">
      <xdr:nvSpPr>
        <xdr:cNvPr id="6779" name="Line 77">
          <a:extLst>
            <a:ext uri="{FF2B5EF4-FFF2-40B4-BE49-F238E27FC236}">
              <a16:creationId xmlns:a16="http://schemas.microsoft.com/office/drawing/2014/main" id="{00000000-0008-0000-0000-00007B1A0000}"/>
            </a:ext>
          </a:extLst>
        </xdr:cNvPr>
        <xdr:cNvSpPr>
          <a:spLocks noChangeShapeType="1"/>
        </xdr:cNvSpPr>
      </xdr:nvSpPr>
      <xdr:spPr bwMode="auto">
        <a:xfrm>
          <a:off x="447675" y="13296900"/>
          <a:ext cx="4667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133350</xdr:colOff>
      <xdr:row>80</xdr:row>
      <xdr:rowOff>76200</xdr:rowOff>
    </xdr:from>
    <xdr:to>
      <xdr:col>4</xdr:col>
      <xdr:colOff>171450</xdr:colOff>
      <xdr:row>80</xdr:row>
      <xdr:rowOff>76200</xdr:rowOff>
    </xdr:to>
    <xdr:sp macro="" textlink="">
      <xdr:nvSpPr>
        <xdr:cNvPr id="6780" name="Line 78">
          <a:extLst>
            <a:ext uri="{FF2B5EF4-FFF2-40B4-BE49-F238E27FC236}">
              <a16:creationId xmlns:a16="http://schemas.microsoft.com/office/drawing/2014/main" id="{00000000-0008-0000-0000-00007C1A0000}"/>
            </a:ext>
          </a:extLst>
        </xdr:cNvPr>
        <xdr:cNvSpPr>
          <a:spLocks noChangeShapeType="1"/>
        </xdr:cNvSpPr>
      </xdr:nvSpPr>
      <xdr:spPr bwMode="auto">
        <a:xfrm>
          <a:off x="952500" y="13296900"/>
          <a:ext cx="400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219075</xdr:colOff>
      <xdr:row>80</xdr:row>
      <xdr:rowOff>76200</xdr:rowOff>
    </xdr:from>
    <xdr:to>
      <xdr:col>6</xdr:col>
      <xdr:colOff>0</xdr:colOff>
      <xdr:row>80</xdr:row>
      <xdr:rowOff>76200</xdr:rowOff>
    </xdr:to>
    <xdr:sp macro="" textlink="">
      <xdr:nvSpPr>
        <xdr:cNvPr id="6781" name="Line 79">
          <a:extLst>
            <a:ext uri="{FF2B5EF4-FFF2-40B4-BE49-F238E27FC236}">
              <a16:creationId xmlns:a16="http://schemas.microsoft.com/office/drawing/2014/main" id="{00000000-0008-0000-0000-00007D1A0000}"/>
            </a:ext>
          </a:extLst>
        </xdr:cNvPr>
        <xdr:cNvSpPr>
          <a:spLocks noChangeShapeType="1"/>
        </xdr:cNvSpPr>
      </xdr:nvSpPr>
      <xdr:spPr bwMode="auto">
        <a:xfrm>
          <a:off x="1400175" y="13296900"/>
          <a:ext cx="447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9525</xdr:colOff>
      <xdr:row>88</xdr:row>
      <xdr:rowOff>47625</xdr:rowOff>
    </xdr:from>
    <xdr:to>
      <xdr:col>6</xdr:col>
      <xdr:colOff>0</xdr:colOff>
      <xdr:row>88</xdr:row>
      <xdr:rowOff>47625</xdr:rowOff>
    </xdr:to>
    <xdr:sp macro="" textlink="">
      <xdr:nvSpPr>
        <xdr:cNvPr id="6782" name="Line 80">
          <a:extLst>
            <a:ext uri="{FF2B5EF4-FFF2-40B4-BE49-F238E27FC236}">
              <a16:creationId xmlns:a16="http://schemas.microsoft.com/office/drawing/2014/main" id="{00000000-0008-0000-0000-00007E1A0000}"/>
            </a:ext>
          </a:extLst>
        </xdr:cNvPr>
        <xdr:cNvSpPr>
          <a:spLocks noChangeShapeType="1"/>
        </xdr:cNvSpPr>
      </xdr:nvSpPr>
      <xdr:spPr bwMode="auto">
        <a:xfrm>
          <a:off x="457200" y="14563725"/>
          <a:ext cx="13906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9525</xdr:colOff>
      <xdr:row>88</xdr:row>
      <xdr:rowOff>47625</xdr:rowOff>
    </xdr:from>
    <xdr:to>
      <xdr:col>6</xdr:col>
      <xdr:colOff>0</xdr:colOff>
      <xdr:row>88</xdr:row>
      <xdr:rowOff>47625</xdr:rowOff>
    </xdr:to>
    <xdr:sp macro="" textlink="">
      <xdr:nvSpPr>
        <xdr:cNvPr id="6783" name="Line 81">
          <a:extLst>
            <a:ext uri="{FF2B5EF4-FFF2-40B4-BE49-F238E27FC236}">
              <a16:creationId xmlns:a16="http://schemas.microsoft.com/office/drawing/2014/main" id="{00000000-0008-0000-0000-00007F1A0000}"/>
            </a:ext>
          </a:extLst>
        </xdr:cNvPr>
        <xdr:cNvSpPr>
          <a:spLocks noChangeShapeType="1"/>
        </xdr:cNvSpPr>
      </xdr:nvSpPr>
      <xdr:spPr bwMode="auto">
        <a:xfrm>
          <a:off x="457200" y="14563725"/>
          <a:ext cx="13906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9525</xdr:colOff>
      <xdr:row>88</xdr:row>
      <xdr:rowOff>76200</xdr:rowOff>
    </xdr:from>
    <xdr:to>
      <xdr:col>6</xdr:col>
      <xdr:colOff>0</xdr:colOff>
      <xdr:row>88</xdr:row>
      <xdr:rowOff>76200</xdr:rowOff>
    </xdr:to>
    <xdr:sp macro="" textlink="">
      <xdr:nvSpPr>
        <xdr:cNvPr id="6784" name="Line 82">
          <a:extLst>
            <a:ext uri="{FF2B5EF4-FFF2-40B4-BE49-F238E27FC236}">
              <a16:creationId xmlns:a16="http://schemas.microsoft.com/office/drawing/2014/main" id="{00000000-0008-0000-0000-0000801A0000}"/>
            </a:ext>
          </a:extLst>
        </xdr:cNvPr>
        <xdr:cNvSpPr>
          <a:spLocks noChangeShapeType="1"/>
        </xdr:cNvSpPr>
      </xdr:nvSpPr>
      <xdr:spPr bwMode="auto">
        <a:xfrm>
          <a:off x="457200" y="14592300"/>
          <a:ext cx="13906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86</xdr:row>
      <xdr:rowOff>9525</xdr:rowOff>
    </xdr:from>
    <xdr:to>
      <xdr:col>2</xdr:col>
      <xdr:colOff>0</xdr:colOff>
      <xdr:row>88</xdr:row>
      <xdr:rowOff>47625</xdr:rowOff>
    </xdr:to>
    <xdr:sp macro="" textlink="">
      <xdr:nvSpPr>
        <xdr:cNvPr id="6785" name="Line 83">
          <a:extLst>
            <a:ext uri="{FF2B5EF4-FFF2-40B4-BE49-F238E27FC236}">
              <a16:creationId xmlns:a16="http://schemas.microsoft.com/office/drawing/2014/main" id="{00000000-0008-0000-0000-0000811A0000}"/>
            </a:ext>
          </a:extLst>
        </xdr:cNvPr>
        <xdr:cNvSpPr>
          <a:spLocks noChangeShapeType="1"/>
        </xdr:cNvSpPr>
      </xdr:nvSpPr>
      <xdr:spPr bwMode="auto">
        <a:xfrm>
          <a:off x="819150" y="14201775"/>
          <a:ext cx="0" cy="3619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95250</xdr:colOff>
      <xdr:row>86</xdr:row>
      <xdr:rowOff>9525</xdr:rowOff>
    </xdr:from>
    <xdr:to>
      <xdr:col>5</xdr:col>
      <xdr:colOff>95250</xdr:colOff>
      <xdr:row>88</xdr:row>
      <xdr:rowOff>47625</xdr:rowOff>
    </xdr:to>
    <xdr:sp macro="" textlink="">
      <xdr:nvSpPr>
        <xdr:cNvPr id="6786" name="Line 84">
          <a:extLst>
            <a:ext uri="{FF2B5EF4-FFF2-40B4-BE49-F238E27FC236}">
              <a16:creationId xmlns:a16="http://schemas.microsoft.com/office/drawing/2014/main" id="{00000000-0008-0000-0000-0000821A0000}"/>
            </a:ext>
          </a:extLst>
        </xdr:cNvPr>
        <xdr:cNvSpPr>
          <a:spLocks noChangeShapeType="1"/>
        </xdr:cNvSpPr>
      </xdr:nvSpPr>
      <xdr:spPr bwMode="auto">
        <a:xfrm>
          <a:off x="1524000" y="14201775"/>
          <a:ext cx="0" cy="3619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95250</xdr:colOff>
      <xdr:row>88</xdr:row>
      <xdr:rowOff>76200</xdr:rowOff>
    </xdr:from>
    <xdr:to>
      <xdr:col>5</xdr:col>
      <xdr:colOff>95250</xdr:colOff>
      <xdr:row>91</xdr:row>
      <xdr:rowOff>0</xdr:rowOff>
    </xdr:to>
    <xdr:sp macro="" textlink="">
      <xdr:nvSpPr>
        <xdr:cNvPr id="6787" name="Line 85">
          <a:extLst>
            <a:ext uri="{FF2B5EF4-FFF2-40B4-BE49-F238E27FC236}">
              <a16:creationId xmlns:a16="http://schemas.microsoft.com/office/drawing/2014/main" id="{00000000-0008-0000-0000-0000831A0000}"/>
            </a:ext>
          </a:extLst>
        </xdr:cNvPr>
        <xdr:cNvSpPr>
          <a:spLocks noChangeShapeType="1"/>
        </xdr:cNvSpPr>
      </xdr:nvSpPr>
      <xdr:spPr bwMode="auto">
        <a:xfrm>
          <a:off x="1524000" y="14592300"/>
          <a:ext cx="0" cy="409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88</xdr:row>
      <xdr:rowOff>85725</xdr:rowOff>
    </xdr:from>
    <xdr:to>
      <xdr:col>2</xdr:col>
      <xdr:colOff>0</xdr:colOff>
      <xdr:row>91</xdr:row>
      <xdr:rowOff>0</xdr:rowOff>
    </xdr:to>
    <xdr:sp macro="" textlink="">
      <xdr:nvSpPr>
        <xdr:cNvPr id="6788" name="Line 86">
          <a:extLst>
            <a:ext uri="{FF2B5EF4-FFF2-40B4-BE49-F238E27FC236}">
              <a16:creationId xmlns:a16="http://schemas.microsoft.com/office/drawing/2014/main" id="{00000000-0008-0000-0000-0000841A0000}"/>
            </a:ext>
          </a:extLst>
        </xdr:cNvPr>
        <xdr:cNvSpPr>
          <a:spLocks noChangeShapeType="1"/>
        </xdr:cNvSpPr>
      </xdr:nvSpPr>
      <xdr:spPr bwMode="auto">
        <a:xfrm>
          <a:off x="819150" y="14601825"/>
          <a:ext cx="0" cy="4000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28575</xdr:colOff>
      <xdr:row>94</xdr:row>
      <xdr:rowOff>0</xdr:rowOff>
    </xdr:from>
    <xdr:to>
      <xdr:col>5</xdr:col>
      <xdr:colOff>28575</xdr:colOff>
      <xdr:row>100</xdr:row>
      <xdr:rowOff>9525</xdr:rowOff>
    </xdr:to>
    <xdr:sp macro="" textlink="">
      <xdr:nvSpPr>
        <xdr:cNvPr id="6789" name="Line 87">
          <a:extLst>
            <a:ext uri="{FF2B5EF4-FFF2-40B4-BE49-F238E27FC236}">
              <a16:creationId xmlns:a16="http://schemas.microsoft.com/office/drawing/2014/main" id="{00000000-0008-0000-0000-0000851A0000}"/>
            </a:ext>
          </a:extLst>
        </xdr:cNvPr>
        <xdr:cNvSpPr>
          <a:spLocks noChangeShapeType="1"/>
        </xdr:cNvSpPr>
      </xdr:nvSpPr>
      <xdr:spPr bwMode="auto">
        <a:xfrm>
          <a:off x="1457325" y="15487650"/>
          <a:ext cx="0" cy="9810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57150</xdr:colOff>
      <xdr:row>94</xdr:row>
      <xdr:rowOff>0</xdr:rowOff>
    </xdr:from>
    <xdr:to>
      <xdr:col>5</xdr:col>
      <xdr:colOff>57150</xdr:colOff>
      <xdr:row>100</xdr:row>
      <xdr:rowOff>9525</xdr:rowOff>
    </xdr:to>
    <xdr:sp macro="" textlink="">
      <xdr:nvSpPr>
        <xdr:cNvPr id="6790" name="Line 88">
          <a:extLst>
            <a:ext uri="{FF2B5EF4-FFF2-40B4-BE49-F238E27FC236}">
              <a16:creationId xmlns:a16="http://schemas.microsoft.com/office/drawing/2014/main" id="{00000000-0008-0000-0000-0000861A0000}"/>
            </a:ext>
          </a:extLst>
        </xdr:cNvPr>
        <xdr:cNvSpPr>
          <a:spLocks noChangeShapeType="1"/>
        </xdr:cNvSpPr>
      </xdr:nvSpPr>
      <xdr:spPr bwMode="auto">
        <a:xfrm>
          <a:off x="1485900" y="15487650"/>
          <a:ext cx="0" cy="9810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95</xdr:row>
      <xdr:rowOff>152400</xdr:rowOff>
    </xdr:from>
    <xdr:to>
      <xdr:col>8</xdr:col>
      <xdr:colOff>0</xdr:colOff>
      <xdr:row>95</xdr:row>
      <xdr:rowOff>152400</xdr:rowOff>
    </xdr:to>
    <xdr:sp macro="" textlink="">
      <xdr:nvSpPr>
        <xdr:cNvPr id="6791" name="Line 89">
          <a:extLst>
            <a:ext uri="{FF2B5EF4-FFF2-40B4-BE49-F238E27FC236}">
              <a16:creationId xmlns:a16="http://schemas.microsoft.com/office/drawing/2014/main" id="{00000000-0008-0000-0000-0000871A0000}"/>
            </a:ext>
          </a:extLst>
        </xdr:cNvPr>
        <xdr:cNvSpPr>
          <a:spLocks noChangeShapeType="1"/>
        </xdr:cNvSpPr>
      </xdr:nvSpPr>
      <xdr:spPr bwMode="auto">
        <a:xfrm>
          <a:off x="447675" y="15801975"/>
          <a:ext cx="2028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96</xdr:row>
      <xdr:rowOff>19050</xdr:rowOff>
    </xdr:from>
    <xdr:to>
      <xdr:col>8</xdr:col>
      <xdr:colOff>0</xdr:colOff>
      <xdr:row>96</xdr:row>
      <xdr:rowOff>19050</xdr:rowOff>
    </xdr:to>
    <xdr:sp macro="" textlink="">
      <xdr:nvSpPr>
        <xdr:cNvPr id="6792" name="Line 90">
          <a:extLst>
            <a:ext uri="{FF2B5EF4-FFF2-40B4-BE49-F238E27FC236}">
              <a16:creationId xmlns:a16="http://schemas.microsoft.com/office/drawing/2014/main" id="{00000000-0008-0000-0000-0000881A0000}"/>
            </a:ext>
          </a:extLst>
        </xdr:cNvPr>
        <xdr:cNvSpPr>
          <a:spLocks noChangeShapeType="1"/>
        </xdr:cNvSpPr>
      </xdr:nvSpPr>
      <xdr:spPr bwMode="auto">
        <a:xfrm>
          <a:off x="447675" y="15830550"/>
          <a:ext cx="2028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98</xdr:row>
      <xdr:rowOff>9525</xdr:rowOff>
    </xdr:from>
    <xdr:to>
      <xdr:col>8</xdr:col>
      <xdr:colOff>0</xdr:colOff>
      <xdr:row>98</xdr:row>
      <xdr:rowOff>9525</xdr:rowOff>
    </xdr:to>
    <xdr:sp macro="" textlink="">
      <xdr:nvSpPr>
        <xdr:cNvPr id="6793" name="Line 91">
          <a:extLst>
            <a:ext uri="{FF2B5EF4-FFF2-40B4-BE49-F238E27FC236}">
              <a16:creationId xmlns:a16="http://schemas.microsoft.com/office/drawing/2014/main" id="{00000000-0008-0000-0000-0000891A0000}"/>
            </a:ext>
          </a:extLst>
        </xdr:cNvPr>
        <xdr:cNvSpPr>
          <a:spLocks noChangeShapeType="1"/>
        </xdr:cNvSpPr>
      </xdr:nvSpPr>
      <xdr:spPr bwMode="auto">
        <a:xfrm>
          <a:off x="447675" y="16144875"/>
          <a:ext cx="2028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98</xdr:row>
      <xdr:rowOff>38100</xdr:rowOff>
    </xdr:from>
    <xdr:to>
      <xdr:col>8</xdr:col>
      <xdr:colOff>0</xdr:colOff>
      <xdr:row>98</xdr:row>
      <xdr:rowOff>38100</xdr:rowOff>
    </xdr:to>
    <xdr:sp macro="" textlink="">
      <xdr:nvSpPr>
        <xdr:cNvPr id="6794" name="Line 92">
          <a:extLst>
            <a:ext uri="{FF2B5EF4-FFF2-40B4-BE49-F238E27FC236}">
              <a16:creationId xmlns:a16="http://schemas.microsoft.com/office/drawing/2014/main" id="{00000000-0008-0000-0000-00008A1A0000}"/>
            </a:ext>
          </a:extLst>
        </xdr:cNvPr>
        <xdr:cNvSpPr>
          <a:spLocks noChangeShapeType="1"/>
        </xdr:cNvSpPr>
      </xdr:nvSpPr>
      <xdr:spPr bwMode="auto">
        <a:xfrm>
          <a:off x="447675" y="16173450"/>
          <a:ext cx="2028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142875</xdr:colOff>
      <xdr:row>94</xdr:row>
      <xdr:rowOff>9525</xdr:rowOff>
    </xdr:from>
    <xdr:to>
      <xdr:col>2</xdr:col>
      <xdr:colOff>142875</xdr:colOff>
      <xdr:row>95</xdr:row>
      <xdr:rowOff>152400</xdr:rowOff>
    </xdr:to>
    <xdr:sp macro="" textlink="">
      <xdr:nvSpPr>
        <xdr:cNvPr id="6795" name="Line 93">
          <a:extLst>
            <a:ext uri="{FF2B5EF4-FFF2-40B4-BE49-F238E27FC236}">
              <a16:creationId xmlns:a16="http://schemas.microsoft.com/office/drawing/2014/main" id="{00000000-0008-0000-0000-00008B1A0000}"/>
            </a:ext>
          </a:extLst>
        </xdr:cNvPr>
        <xdr:cNvSpPr>
          <a:spLocks noChangeShapeType="1"/>
        </xdr:cNvSpPr>
      </xdr:nvSpPr>
      <xdr:spPr bwMode="auto">
        <a:xfrm>
          <a:off x="962025" y="15497175"/>
          <a:ext cx="0" cy="304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142875</xdr:colOff>
      <xdr:row>96</xdr:row>
      <xdr:rowOff>28575</xdr:rowOff>
    </xdr:from>
    <xdr:to>
      <xdr:col>2</xdr:col>
      <xdr:colOff>142875</xdr:colOff>
      <xdr:row>98</xdr:row>
      <xdr:rowOff>9525</xdr:rowOff>
    </xdr:to>
    <xdr:sp macro="" textlink="">
      <xdr:nvSpPr>
        <xdr:cNvPr id="6796" name="Line 94">
          <a:extLst>
            <a:ext uri="{FF2B5EF4-FFF2-40B4-BE49-F238E27FC236}">
              <a16:creationId xmlns:a16="http://schemas.microsoft.com/office/drawing/2014/main" id="{00000000-0008-0000-0000-00008C1A0000}"/>
            </a:ext>
          </a:extLst>
        </xdr:cNvPr>
        <xdr:cNvSpPr>
          <a:spLocks noChangeShapeType="1"/>
        </xdr:cNvSpPr>
      </xdr:nvSpPr>
      <xdr:spPr bwMode="auto">
        <a:xfrm>
          <a:off x="962025" y="15840075"/>
          <a:ext cx="0" cy="304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123825</xdr:colOff>
      <xdr:row>94</xdr:row>
      <xdr:rowOff>9525</xdr:rowOff>
    </xdr:from>
    <xdr:to>
      <xdr:col>6</xdr:col>
      <xdr:colOff>123825</xdr:colOff>
      <xdr:row>95</xdr:row>
      <xdr:rowOff>152400</xdr:rowOff>
    </xdr:to>
    <xdr:sp macro="" textlink="">
      <xdr:nvSpPr>
        <xdr:cNvPr id="6797" name="Line 95">
          <a:extLst>
            <a:ext uri="{FF2B5EF4-FFF2-40B4-BE49-F238E27FC236}">
              <a16:creationId xmlns:a16="http://schemas.microsoft.com/office/drawing/2014/main" id="{00000000-0008-0000-0000-00008D1A0000}"/>
            </a:ext>
          </a:extLst>
        </xdr:cNvPr>
        <xdr:cNvSpPr>
          <a:spLocks noChangeShapeType="1"/>
        </xdr:cNvSpPr>
      </xdr:nvSpPr>
      <xdr:spPr bwMode="auto">
        <a:xfrm>
          <a:off x="1971675" y="15497175"/>
          <a:ext cx="0" cy="304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123825</xdr:colOff>
      <xdr:row>96</xdr:row>
      <xdr:rowOff>28575</xdr:rowOff>
    </xdr:from>
    <xdr:to>
      <xdr:col>6</xdr:col>
      <xdr:colOff>123825</xdr:colOff>
      <xdr:row>98</xdr:row>
      <xdr:rowOff>9525</xdr:rowOff>
    </xdr:to>
    <xdr:sp macro="" textlink="">
      <xdr:nvSpPr>
        <xdr:cNvPr id="6798" name="Line 96">
          <a:extLst>
            <a:ext uri="{FF2B5EF4-FFF2-40B4-BE49-F238E27FC236}">
              <a16:creationId xmlns:a16="http://schemas.microsoft.com/office/drawing/2014/main" id="{00000000-0008-0000-0000-00008E1A0000}"/>
            </a:ext>
          </a:extLst>
        </xdr:cNvPr>
        <xdr:cNvSpPr>
          <a:spLocks noChangeShapeType="1"/>
        </xdr:cNvSpPr>
      </xdr:nvSpPr>
      <xdr:spPr bwMode="auto">
        <a:xfrm>
          <a:off x="1971675" y="15840075"/>
          <a:ext cx="0" cy="304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142875</xdr:colOff>
      <xdr:row>98</xdr:row>
      <xdr:rowOff>57150</xdr:rowOff>
    </xdr:from>
    <xdr:to>
      <xdr:col>2</xdr:col>
      <xdr:colOff>142875</xdr:colOff>
      <xdr:row>100</xdr:row>
      <xdr:rowOff>0</xdr:rowOff>
    </xdr:to>
    <xdr:sp macro="" textlink="">
      <xdr:nvSpPr>
        <xdr:cNvPr id="6799" name="Line 97">
          <a:extLst>
            <a:ext uri="{FF2B5EF4-FFF2-40B4-BE49-F238E27FC236}">
              <a16:creationId xmlns:a16="http://schemas.microsoft.com/office/drawing/2014/main" id="{00000000-0008-0000-0000-00008F1A0000}"/>
            </a:ext>
          </a:extLst>
        </xdr:cNvPr>
        <xdr:cNvSpPr>
          <a:spLocks noChangeShapeType="1"/>
        </xdr:cNvSpPr>
      </xdr:nvSpPr>
      <xdr:spPr bwMode="auto">
        <a:xfrm>
          <a:off x="962025" y="16192500"/>
          <a:ext cx="0" cy="266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123825</xdr:colOff>
      <xdr:row>98</xdr:row>
      <xdr:rowOff>47625</xdr:rowOff>
    </xdr:from>
    <xdr:to>
      <xdr:col>6</xdr:col>
      <xdr:colOff>123825</xdr:colOff>
      <xdr:row>100</xdr:row>
      <xdr:rowOff>0</xdr:rowOff>
    </xdr:to>
    <xdr:sp macro="" textlink="">
      <xdr:nvSpPr>
        <xdr:cNvPr id="6800" name="Line 98">
          <a:extLst>
            <a:ext uri="{FF2B5EF4-FFF2-40B4-BE49-F238E27FC236}">
              <a16:creationId xmlns:a16="http://schemas.microsoft.com/office/drawing/2014/main" id="{00000000-0008-0000-0000-0000901A0000}"/>
            </a:ext>
          </a:extLst>
        </xdr:cNvPr>
        <xdr:cNvSpPr>
          <a:spLocks noChangeShapeType="1"/>
        </xdr:cNvSpPr>
      </xdr:nvSpPr>
      <xdr:spPr bwMode="auto">
        <a:xfrm>
          <a:off x="1971675" y="16182975"/>
          <a:ext cx="0" cy="2762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9525</xdr:colOff>
      <xdr:row>105</xdr:row>
      <xdr:rowOff>152400</xdr:rowOff>
    </xdr:from>
    <xdr:to>
      <xdr:col>8</xdr:col>
      <xdr:colOff>0</xdr:colOff>
      <xdr:row>105</xdr:row>
      <xdr:rowOff>152400</xdr:rowOff>
    </xdr:to>
    <xdr:sp macro="" textlink="">
      <xdr:nvSpPr>
        <xdr:cNvPr id="6801" name="Line 99">
          <a:extLst>
            <a:ext uri="{FF2B5EF4-FFF2-40B4-BE49-F238E27FC236}">
              <a16:creationId xmlns:a16="http://schemas.microsoft.com/office/drawing/2014/main" id="{00000000-0008-0000-0000-0000911A0000}"/>
            </a:ext>
          </a:extLst>
        </xdr:cNvPr>
        <xdr:cNvSpPr>
          <a:spLocks noChangeShapeType="1"/>
        </xdr:cNvSpPr>
      </xdr:nvSpPr>
      <xdr:spPr bwMode="auto">
        <a:xfrm>
          <a:off x="457200" y="17421225"/>
          <a:ext cx="20193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9525</xdr:colOff>
      <xdr:row>106</xdr:row>
      <xdr:rowOff>19050</xdr:rowOff>
    </xdr:from>
    <xdr:to>
      <xdr:col>8</xdr:col>
      <xdr:colOff>0</xdr:colOff>
      <xdr:row>106</xdr:row>
      <xdr:rowOff>19050</xdr:rowOff>
    </xdr:to>
    <xdr:sp macro="" textlink="">
      <xdr:nvSpPr>
        <xdr:cNvPr id="6802" name="Line 100">
          <a:extLst>
            <a:ext uri="{FF2B5EF4-FFF2-40B4-BE49-F238E27FC236}">
              <a16:creationId xmlns:a16="http://schemas.microsoft.com/office/drawing/2014/main" id="{00000000-0008-0000-0000-0000921A0000}"/>
            </a:ext>
          </a:extLst>
        </xdr:cNvPr>
        <xdr:cNvSpPr>
          <a:spLocks noChangeShapeType="1"/>
        </xdr:cNvSpPr>
      </xdr:nvSpPr>
      <xdr:spPr bwMode="auto">
        <a:xfrm>
          <a:off x="457200" y="17449800"/>
          <a:ext cx="20193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114300</xdr:colOff>
      <xdr:row>103</xdr:row>
      <xdr:rowOff>0</xdr:rowOff>
    </xdr:from>
    <xdr:to>
      <xdr:col>2</xdr:col>
      <xdr:colOff>114300</xdr:colOff>
      <xdr:row>109</xdr:row>
      <xdr:rowOff>0</xdr:rowOff>
    </xdr:to>
    <xdr:sp macro="" textlink="">
      <xdr:nvSpPr>
        <xdr:cNvPr id="6803" name="Line 101">
          <a:extLst>
            <a:ext uri="{FF2B5EF4-FFF2-40B4-BE49-F238E27FC236}">
              <a16:creationId xmlns:a16="http://schemas.microsoft.com/office/drawing/2014/main" id="{00000000-0008-0000-0000-0000931A0000}"/>
            </a:ext>
          </a:extLst>
        </xdr:cNvPr>
        <xdr:cNvSpPr>
          <a:spLocks noChangeShapeType="1"/>
        </xdr:cNvSpPr>
      </xdr:nvSpPr>
      <xdr:spPr bwMode="auto">
        <a:xfrm>
          <a:off x="933450" y="169449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142875</xdr:colOff>
      <xdr:row>103</xdr:row>
      <xdr:rowOff>0</xdr:rowOff>
    </xdr:from>
    <xdr:to>
      <xdr:col>2</xdr:col>
      <xdr:colOff>142875</xdr:colOff>
      <xdr:row>109</xdr:row>
      <xdr:rowOff>0</xdr:rowOff>
    </xdr:to>
    <xdr:sp macro="" textlink="">
      <xdr:nvSpPr>
        <xdr:cNvPr id="6804" name="Line 102">
          <a:extLst>
            <a:ext uri="{FF2B5EF4-FFF2-40B4-BE49-F238E27FC236}">
              <a16:creationId xmlns:a16="http://schemas.microsoft.com/office/drawing/2014/main" id="{00000000-0008-0000-0000-0000941A0000}"/>
            </a:ext>
          </a:extLst>
        </xdr:cNvPr>
        <xdr:cNvSpPr>
          <a:spLocks noChangeShapeType="1"/>
        </xdr:cNvSpPr>
      </xdr:nvSpPr>
      <xdr:spPr bwMode="auto">
        <a:xfrm>
          <a:off x="962025" y="169449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28575</xdr:colOff>
      <xdr:row>103</xdr:row>
      <xdr:rowOff>0</xdr:rowOff>
    </xdr:from>
    <xdr:to>
      <xdr:col>5</xdr:col>
      <xdr:colOff>28575</xdr:colOff>
      <xdr:row>109</xdr:row>
      <xdr:rowOff>0</xdr:rowOff>
    </xdr:to>
    <xdr:sp macro="" textlink="">
      <xdr:nvSpPr>
        <xdr:cNvPr id="6805" name="Line 103">
          <a:extLst>
            <a:ext uri="{FF2B5EF4-FFF2-40B4-BE49-F238E27FC236}">
              <a16:creationId xmlns:a16="http://schemas.microsoft.com/office/drawing/2014/main" id="{00000000-0008-0000-0000-0000951A0000}"/>
            </a:ext>
          </a:extLst>
        </xdr:cNvPr>
        <xdr:cNvSpPr>
          <a:spLocks noChangeShapeType="1"/>
        </xdr:cNvSpPr>
      </xdr:nvSpPr>
      <xdr:spPr bwMode="auto">
        <a:xfrm>
          <a:off x="1457325" y="169449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57150</xdr:colOff>
      <xdr:row>103</xdr:row>
      <xdr:rowOff>9525</xdr:rowOff>
    </xdr:from>
    <xdr:to>
      <xdr:col>5</xdr:col>
      <xdr:colOff>57150</xdr:colOff>
      <xdr:row>109</xdr:row>
      <xdr:rowOff>9525</xdr:rowOff>
    </xdr:to>
    <xdr:sp macro="" textlink="">
      <xdr:nvSpPr>
        <xdr:cNvPr id="6806" name="Line 104">
          <a:extLst>
            <a:ext uri="{FF2B5EF4-FFF2-40B4-BE49-F238E27FC236}">
              <a16:creationId xmlns:a16="http://schemas.microsoft.com/office/drawing/2014/main" id="{00000000-0008-0000-0000-0000961A0000}"/>
            </a:ext>
          </a:extLst>
        </xdr:cNvPr>
        <xdr:cNvSpPr>
          <a:spLocks noChangeShapeType="1"/>
        </xdr:cNvSpPr>
      </xdr:nvSpPr>
      <xdr:spPr bwMode="auto">
        <a:xfrm>
          <a:off x="1485900" y="16954500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104775</xdr:colOff>
      <xdr:row>103</xdr:row>
      <xdr:rowOff>9525</xdr:rowOff>
    </xdr:from>
    <xdr:to>
      <xdr:col>6</xdr:col>
      <xdr:colOff>104775</xdr:colOff>
      <xdr:row>109</xdr:row>
      <xdr:rowOff>9525</xdr:rowOff>
    </xdr:to>
    <xdr:sp macro="" textlink="">
      <xdr:nvSpPr>
        <xdr:cNvPr id="6807" name="Line 105">
          <a:extLst>
            <a:ext uri="{FF2B5EF4-FFF2-40B4-BE49-F238E27FC236}">
              <a16:creationId xmlns:a16="http://schemas.microsoft.com/office/drawing/2014/main" id="{00000000-0008-0000-0000-0000971A0000}"/>
            </a:ext>
          </a:extLst>
        </xdr:cNvPr>
        <xdr:cNvSpPr>
          <a:spLocks noChangeShapeType="1"/>
        </xdr:cNvSpPr>
      </xdr:nvSpPr>
      <xdr:spPr bwMode="auto">
        <a:xfrm>
          <a:off x="1952625" y="16954500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133350</xdr:colOff>
      <xdr:row>103</xdr:row>
      <xdr:rowOff>9525</xdr:rowOff>
    </xdr:from>
    <xdr:to>
      <xdr:col>6</xdr:col>
      <xdr:colOff>133350</xdr:colOff>
      <xdr:row>109</xdr:row>
      <xdr:rowOff>9525</xdr:rowOff>
    </xdr:to>
    <xdr:sp macro="" textlink="">
      <xdr:nvSpPr>
        <xdr:cNvPr id="6808" name="Line 106">
          <a:extLst>
            <a:ext uri="{FF2B5EF4-FFF2-40B4-BE49-F238E27FC236}">
              <a16:creationId xmlns:a16="http://schemas.microsoft.com/office/drawing/2014/main" id="{00000000-0008-0000-0000-0000981A0000}"/>
            </a:ext>
          </a:extLst>
        </xdr:cNvPr>
        <xdr:cNvSpPr>
          <a:spLocks noChangeShapeType="1"/>
        </xdr:cNvSpPr>
      </xdr:nvSpPr>
      <xdr:spPr bwMode="auto">
        <a:xfrm>
          <a:off x="1981200" y="16954500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104</xdr:row>
      <xdr:rowOff>85725</xdr:rowOff>
    </xdr:from>
    <xdr:to>
      <xdr:col>2</xdr:col>
      <xdr:colOff>104775</xdr:colOff>
      <xdr:row>104</xdr:row>
      <xdr:rowOff>85725</xdr:rowOff>
    </xdr:to>
    <xdr:sp macro="" textlink="">
      <xdr:nvSpPr>
        <xdr:cNvPr id="6809" name="Line 107">
          <a:extLst>
            <a:ext uri="{FF2B5EF4-FFF2-40B4-BE49-F238E27FC236}">
              <a16:creationId xmlns:a16="http://schemas.microsoft.com/office/drawing/2014/main" id="{00000000-0008-0000-0000-0000991A0000}"/>
            </a:ext>
          </a:extLst>
        </xdr:cNvPr>
        <xdr:cNvSpPr>
          <a:spLocks noChangeShapeType="1"/>
        </xdr:cNvSpPr>
      </xdr:nvSpPr>
      <xdr:spPr bwMode="auto">
        <a:xfrm>
          <a:off x="447675" y="17192625"/>
          <a:ext cx="476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107</xdr:row>
      <xdr:rowOff>85725</xdr:rowOff>
    </xdr:from>
    <xdr:to>
      <xdr:col>2</xdr:col>
      <xdr:colOff>104775</xdr:colOff>
      <xdr:row>107</xdr:row>
      <xdr:rowOff>85725</xdr:rowOff>
    </xdr:to>
    <xdr:sp macro="" textlink="">
      <xdr:nvSpPr>
        <xdr:cNvPr id="6810" name="Line 108">
          <a:extLst>
            <a:ext uri="{FF2B5EF4-FFF2-40B4-BE49-F238E27FC236}">
              <a16:creationId xmlns:a16="http://schemas.microsoft.com/office/drawing/2014/main" id="{00000000-0008-0000-0000-00009A1A0000}"/>
            </a:ext>
          </a:extLst>
        </xdr:cNvPr>
        <xdr:cNvSpPr>
          <a:spLocks noChangeShapeType="1"/>
        </xdr:cNvSpPr>
      </xdr:nvSpPr>
      <xdr:spPr bwMode="auto">
        <a:xfrm>
          <a:off x="447675" y="17678400"/>
          <a:ext cx="476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142875</xdr:colOff>
      <xdr:row>104</xdr:row>
      <xdr:rowOff>85725</xdr:rowOff>
    </xdr:from>
    <xdr:to>
      <xdr:col>5</xdr:col>
      <xdr:colOff>19050</xdr:colOff>
      <xdr:row>104</xdr:row>
      <xdr:rowOff>85725</xdr:rowOff>
    </xdr:to>
    <xdr:sp macro="" textlink="">
      <xdr:nvSpPr>
        <xdr:cNvPr id="6811" name="Line 109">
          <a:extLst>
            <a:ext uri="{FF2B5EF4-FFF2-40B4-BE49-F238E27FC236}">
              <a16:creationId xmlns:a16="http://schemas.microsoft.com/office/drawing/2014/main" id="{00000000-0008-0000-0000-00009B1A0000}"/>
            </a:ext>
          </a:extLst>
        </xdr:cNvPr>
        <xdr:cNvSpPr>
          <a:spLocks noChangeShapeType="1"/>
        </xdr:cNvSpPr>
      </xdr:nvSpPr>
      <xdr:spPr bwMode="auto">
        <a:xfrm>
          <a:off x="962025" y="17192625"/>
          <a:ext cx="485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142875</xdr:colOff>
      <xdr:row>107</xdr:row>
      <xdr:rowOff>85725</xdr:rowOff>
    </xdr:from>
    <xdr:to>
      <xdr:col>5</xdr:col>
      <xdr:colOff>19050</xdr:colOff>
      <xdr:row>107</xdr:row>
      <xdr:rowOff>85725</xdr:rowOff>
    </xdr:to>
    <xdr:sp macro="" textlink="">
      <xdr:nvSpPr>
        <xdr:cNvPr id="6812" name="Line 110">
          <a:extLst>
            <a:ext uri="{FF2B5EF4-FFF2-40B4-BE49-F238E27FC236}">
              <a16:creationId xmlns:a16="http://schemas.microsoft.com/office/drawing/2014/main" id="{00000000-0008-0000-0000-00009C1A0000}"/>
            </a:ext>
          </a:extLst>
        </xdr:cNvPr>
        <xdr:cNvSpPr>
          <a:spLocks noChangeShapeType="1"/>
        </xdr:cNvSpPr>
      </xdr:nvSpPr>
      <xdr:spPr bwMode="auto">
        <a:xfrm>
          <a:off x="962025" y="17678400"/>
          <a:ext cx="485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57150</xdr:colOff>
      <xdr:row>104</xdr:row>
      <xdr:rowOff>85725</xdr:rowOff>
    </xdr:from>
    <xdr:to>
      <xdr:col>6</xdr:col>
      <xdr:colOff>95250</xdr:colOff>
      <xdr:row>104</xdr:row>
      <xdr:rowOff>85725</xdr:rowOff>
    </xdr:to>
    <xdr:sp macro="" textlink="">
      <xdr:nvSpPr>
        <xdr:cNvPr id="6813" name="Line 111">
          <a:extLst>
            <a:ext uri="{FF2B5EF4-FFF2-40B4-BE49-F238E27FC236}">
              <a16:creationId xmlns:a16="http://schemas.microsoft.com/office/drawing/2014/main" id="{00000000-0008-0000-0000-00009D1A0000}"/>
            </a:ext>
          </a:extLst>
        </xdr:cNvPr>
        <xdr:cNvSpPr>
          <a:spLocks noChangeShapeType="1"/>
        </xdr:cNvSpPr>
      </xdr:nvSpPr>
      <xdr:spPr bwMode="auto">
        <a:xfrm>
          <a:off x="1485900" y="17192625"/>
          <a:ext cx="457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57150</xdr:colOff>
      <xdr:row>107</xdr:row>
      <xdr:rowOff>85725</xdr:rowOff>
    </xdr:from>
    <xdr:to>
      <xdr:col>6</xdr:col>
      <xdr:colOff>95250</xdr:colOff>
      <xdr:row>107</xdr:row>
      <xdr:rowOff>85725</xdr:rowOff>
    </xdr:to>
    <xdr:sp macro="" textlink="">
      <xdr:nvSpPr>
        <xdr:cNvPr id="6814" name="Line 112">
          <a:extLst>
            <a:ext uri="{FF2B5EF4-FFF2-40B4-BE49-F238E27FC236}">
              <a16:creationId xmlns:a16="http://schemas.microsoft.com/office/drawing/2014/main" id="{00000000-0008-0000-0000-00009E1A0000}"/>
            </a:ext>
          </a:extLst>
        </xdr:cNvPr>
        <xdr:cNvSpPr>
          <a:spLocks noChangeShapeType="1"/>
        </xdr:cNvSpPr>
      </xdr:nvSpPr>
      <xdr:spPr bwMode="auto">
        <a:xfrm>
          <a:off x="1485900" y="17678400"/>
          <a:ext cx="457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142875</xdr:colOff>
      <xdr:row>104</xdr:row>
      <xdr:rowOff>85725</xdr:rowOff>
    </xdr:from>
    <xdr:to>
      <xdr:col>8</xdr:col>
      <xdr:colOff>0</xdr:colOff>
      <xdr:row>104</xdr:row>
      <xdr:rowOff>85725</xdr:rowOff>
    </xdr:to>
    <xdr:sp macro="" textlink="">
      <xdr:nvSpPr>
        <xdr:cNvPr id="6815" name="Line 113">
          <a:extLst>
            <a:ext uri="{FF2B5EF4-FFF2-40B4-BE49-F238E27FC236}">
              <a16:creationId xmlns:a16="http://schemas.microsoft.com/office/drawing/2014/main" id="{00000000-0008-0000-0000-00009F1A0000}"/>
            </a:ext>
          </a:extLst>
        </xdr:cNvPr>
        <xdr:cNvSpPr>
          <a:spLocks noChangeShapeType="1"/>
        </xdr:cNvSpPr>
      </xdr:nvSpPr>
      <xdr:spPr bwMode="auto">
        <a:xfrm>
          <a:off x="1990725" y="17192625"/>
          <a:ext cx="485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142875</xdr:colOff>
      <xdr:row>107</xdr:row>
      <xdr:rowOff>85725</xdr:rowOff>
    </xdr:from>
    <xdr:to>
      <xdr:col>8</xdr:col>
      <xdr:colOff>0</xdr:colOff>
      <xdr:row>107</xdr:row>
      <xdr:rowOff>85725</xdr:rowOff>
    </xdr:to>
    <xdr:sp macro="" textlink="">
      <xdr:nvSpPr>
        <xdr:cNvPr id="6816" name="Line 114">
          <a:extLst>
            <a:ext uri="{FF2B5EF4-FFF2-40B4-BE49-F238E27FC236}">
              <a16:creationId xmlns:a16="http://schemas.microsoft.com/office/drawing/2014/main" id="{00000000-0008-0000-0000-0000A01A0000}"/>
            </a:ext>
          </a:extLst>
        </xdr:cNvPr>
        <xdr:cNvSpPr>
          <a:spLocks noChangeShapeType="1"/>
        </xdr:cNvSpPr>
      </xdr:nvSpPr>
      <xdr:spPr bwMode="auto">
        <a:xfrm>
          <a:off x="1990725" y="17678400"/>
          <a:ext cx="485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209550</xdr:colOff>
      <xdr:row>80</xdr:row>
      <xdr:rowOff>28575</xdr:rowOff>
    </xdr:from>
    <xdr:to>
      <xdr:col>5</xdr:col>
      <xdr:colOff>209550</xdr:colOff>
      <xdr:row>80</xdr:row>
      <xdr:rowOff>133350</xdr:rowOff>
    </xdr:to>
    <xdr:sp macro="" textlink="">
      <xdr:nvSpPr>
        <xdr:cNvPr id="6817" name="Line 115">
          <a:extLst>
            <a:ext uri="{FF2B5EF4-FFF2-40B4-BE49-F238E27FC236}">
              <a16:creationId xmlns:a16="http://schemas.microsoft.com/office/drawing/2014/main" id="{00000000-0008-0000-0000-0000A11A0000}"/>
            </a:ext>
          </a:extLst>
        </xdr:cNvPr>
        <xdr:cNvSpPr>
          <a:spLocks noChangeShapeType="1"/>
        </xdr:cNvSpPr>
      </xdr:nvSpPr>
      <xdr:spPr bwMode="auto">
        <a:xfrm>
          <a:off x="1638300" y="13249275"/>
          <a:ext cx="0" cy="104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323850</xdr:colOff>
      <xdr:row>87</xdr:row>
      <xdr:rowOff>47625</xdr:rowOff>
    </xdr:from>
    <xdr:to>
      <xdr:col>2</xdr:col>
      <xdr:colOff>57150</xdr:colOff>
      <xdr:row>87</xdr:row>
      <xdr:rowOff>47625</xdr:rowOff>
    </xdr:to>
    <xdr:sp macro="" textlink="">
      <xdr:nvSpPr>
        <xdr:cNvPr id="6818" name="Line 116">
          <a:extLst>
            <a:ext uri="{FF2B5EF4-FFF2-40B4-BE49-F238E27FC236}">
              <a16:creationId xmlns:a16="http://schemas.microsoft.com/office/drawing/2014/main" id="{00000000-0008-0000-0000-0000A21A0000}"/>
            </a:ext>
          </a:extLst>
        </xdr:cNvPr>
        <xdr:cNvSpPr>
          <a:spLocks noChangeShapeType="1"/>
        </xdr:cNvSpPr>
      </xdr:nvSpPr>
      <xdr:spPr bwMode="auto">
        <a:xfrm>
          <a:off x="771525" y="14401800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47625</xdr:colOff>
      <xdr:row>87</xdr:row>
      <xdr:rowOff>47625</xdr:rowOff>
    </xdr:from>
    <xdr:to>
      <xdr:col>5</xdr:col>
      <xdr:colOff>152400</xdr:colOff>
      <xdr:row>87</xdr:row>
      <xdr:rowOff>47625</xdr:rowOff>
    </xdr:to>
    <xdr:sp macro="" textlink="">
      <xdr:nvSpPr>
        <xdr:cNvPr id="6819" name="Line 117">
          <a:extLst>
            <a:ext uri="{FF2B5EF4-FFF2-40B4-BE49-F238E27FC236}">
              <a16:creationId xmlns:a16="http://schemas.microsoft.com/office/drawing/2014/main" id="{00000000-0008-0000-0000-0000A31A0000}"/>
            </a:ext>
          </a:extLst>
        </xdr:cNvPr>
        <xdr:cNvSpPr>
          <a:spLocks noChangeShapeType="1"/>
        </xdr:cNvSpPr>
      </xdr:nvSpPr>
      <xdr:spPr bwMode="auto">
        <a:xfrm>
          <a:off x="1476375" y="14401800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47625</xdr:colOff>
      <xdr:row>89</xdr:row>
      <xdr:rowOff>123825</xdr:rowOff>
    </xdr:from>
    <xdr:to>
      <xdr:col>5</xdr:col>
      <xdr:colOff>152400</xdr:colOff>
      <xdr:row>89</xdr:row>
      <xdr:rowOff>123825</xdr:rowOff>
    </xdr:to>
    <xdr:sp macro="" textlink="">
      <xdr:nvSpPr>
        <xdr:cNvPr id="6820" name="Line 118">
          <a:extLst>
            <a:ext uri="{FF2B5EF4-FFF2-40B4-BE49-F238E27FC236}">
              <a16:creationId xmlns:a16="http://schemas.microsoft.com/office/drawing/2014/main" id="{00000000-0008-0000-0000-0000A41A0000}"/>
            </a:ext>
          </a:extLst>
        </xdr:cNvPr>
        <xdr:cNvSpPr>
          <a:spLocks noChangeShapeType="1"/>
        </xdr:cNvSpPr>
      </xdr:nvSpPr>
      <xdr:spPr bwMode="auto">
        <a:xfrm>
          <a:off x="1476375" y="14801850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323850</xdr:colOff>
      <xdr:row>89</xdr:row>
      <xdr:rowOff>123825</xdr:rowOff>
    </xdr:from>
    <xdr:to>
      <xdr:col>2</xdr:col>
      <xdr:colOff>57150</xdr:colOff>
      <xdr:row>89</xdr:row>
      <xdr:rowOff>123825</xdr:rowOff>
    </xdr:to>
    <xdr:sp macro="" textlink="">
      <xdr:nvSpPr>
        <xdr:cNvPr id="6821" name="Line 119">
          <a:extLst>
            <a:ext uri="{FF2B5EF4-FFF2-40B4-BE49-F238E27FC236}">
              <a16:creationId xmlns:a16="http://schemas.microsoft.com/office/drawing/2014/main" id="{00000000-0008-0000-0000-0000A51A0000}"/>
            </a:ext>
          </a:extLst>
        </xdr:cNvPr>
        <xdr:cNvSpPr>
          <a:spLocks noChangeShapeType="1"/>
        </xdr:cNvSpPr>
      </xdr:nvSpPr>
      <xdr:spPr bwMode="auto">
        <a:xfrm>
          <a:off x="771525" y="14801850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9525</xdr:colOff>
      <xdr:row>80</xdr:row>
      <xdr:rowOff>28575</xdr:rowOff>
    </xdr:from>
    <xdr:to>
      <xdr:col>3</xdr:col>
      <xdr:colOff>9525</xdr:colOff>
      <xdr:row>80</xdr:row>
      <xdr:rowOff>133350</xdr:rowOff>
    </xdr:to>
    <xdr:sp macro="" textlink="">
      <xdr:nvSpPr>
        <xdr:cNvPr id="6822" name="Line 120">
          <a:extLst>
            <a:ext uri="{FF2B5EF4-FFF2-40B4-BE49-F238E27FC236}">
              <a16:creationId xmlns:a16="http://schemas.microsoft.com/office/drawing/2014/main" id="{00000000-0008-0000-0000-0000A61A0000}"/>
            </a:ext>
          </a:extLst>
        </xdr:cNvPr>
        <xdr:cNvSpPr>
          <a:spLocks noChangeShapeType="1"/>
        </xdr:cNvSpPr>
      </xdr:nvSpPr>
      <xdr:spPr bwMode="auto">
        <a:xfrm>
          <a:off x="1162050" y="13249275"/>
          <a:ext cx="0" cy="104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219075</xdr:colOff>
      <xdr:row>80</xdr:row>
      <xdr:rowOff>28575</xdr:rowOff>
    </xdr:from>
    <xdr:to>
      <xdr:col>1</xdr:col>
      <xdr:colOff>219075</xdr:colOff>
      <xdr:row>80</xdr:row>
      <xdr:rowOff>133350</xdr:rowOff>
    </xdr:to>
    <xdr:sp macro="" textlink="">
      <xdr:nvSpPr>
        <xdr:cNvPr id="6823" name="Line 121">
          <a:extLst>
            <a:ext uri="{FF2B5EF4-FFF2-40B4-BE49-F238E27FC236}">
              <a16:creationId xmlns:a16="http://schemas.microsoft.com/office/drawing/2014/main" id="{00000000-0008-0000-0000-0000A71A0000}"/>
            </a:ext>
          </a:extLst>
        </xdr:cNvPr>
        <xdr:cNvSpPr>
          <a:spLocks noChangeShapeType="1"/>
        </xdr:cNvSpPr>
      </xdr:nvSpPr>
      <xdr:spPr bwMode="auto">
        <a:xfrm>
          <a:off x="666750" y="13249275"/>
          <a:ext cx="0" cy="104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76200</xdr:colOff>
      <xdr:row>72</xdr:row>
      <xdr:rowOff>19050</xdr:rowOff>
    </xdr:from>
    <xdr:to>
      <xdr:col>5</xdr:col>
      <xdr:colOff>76200</xdr:colOff>
      <xdr:row>72</xdr:row>
      <xdr:rowOff>123825</xdr:rowOff>
    </xdr:to>
    <xdr:sp macro="" textlink="">
      <xdr:nvSpPr>
        <xdr:cNvPr id="6824" name="Line 122">
          <a:extLst>
            <a:ext uri="{FF2B5EF4-FFF2-40B4-BE49-F238E27FC236}">
              <a16:creationId xmlns:a16="http://schemas.microsoft.com/office/drawing/2014/main" id="{00000000-0008-0000-0000-0000A81A0000}"/>
            </a:ext>
          </a:extLst>
        </xdr:cNvPr>
        <xdr:cNvSpPr>
          <a:spLocks noChangeShapeType="1"/>
        </xdr:cNvSpPr>
      </xdr:nvSpPr>
      <xdr:spPr bwMode="auto">
        <a:xfrm>
          <a:off x="1504950" y="11944350"/>
          <a:ext cx="0" cy="104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342900</xdr:colOff>
      <xdr:row>72</xdr:row>
      <xdr:rowOff>28575</xdr:rowOff>
    </xdr:from>
    <xdr:to>
      <xdr:col>1</xdr:col>
      <xdr:colOff>342900</xdr:colOff>
      <xdr:row>72</xdr:row>
      <xdr:rowOff>133350</xdr:rowOff>
    </xdr:to>
    <xdr:sp macro="" textlink="">
      <xdr:nvSpPr>
        <xdr:cNvPr id="6825" name="Line 123">
          <a:extLst>
            <a:ext uri="{FF2B5EF4-FFF2-40B4-BE49-F238E27FC236}">
              <a16:creationId xmlns:a16="http://schemas.microsoft.com/office/drawing/2014/main" id="{00000000-0008-0000-0000-0000A91A0000}"/>
            </a:ext>
          </a:extLst>
        </xdr:cNvPr>
        <xdr:cNvSpPr>
          <a:spLocks noChangeShapeType="1"/>
        </xdr:cNvSpPr>
      </xdr:nvSpPr>
      <xdr:spPr bwMode="auto">
        <a:xfrm>
          <a:off x="790575" y="11953875"/>
          <a:ext cx="0" cy="104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95250</xdr:colOff>
      <xdr:row>95</xdr:row>
      <xdr:rowOff>0</xdr:rowOff>
    </xdr:from>
    <xdr:to>
      <xdr:col>2</xdr:col>
      <xdr:colOff>200025</xdr:colOff>
      <xdr:row>95</xdr:row>
      <xdr:rowOff>0</xdr:rowOff>
    </xdr:to>
    <xdr:sp macro="" textlink="">
      <xdr:nvSpPr>
        <xdr:cNvPr id="6826" name="Line 124">
          <a:extLst>
            <a:ext uri="{FF2B5EF4-FFF2-40B4-BE49-F238E27FC236}">
              <a16:creationId xmlns:a16="http://schemas.microsoft.com/office/drawing/2014/main" id="{00000000-0008-0000-0000-0000AA1A0000}"/>
            </a:ext>
          </a:extLst>
        </xdr:cNvPr>
        <xdr:cNvSpPr>
          <a:spLocks noChangeShapeType="1"/>
        </xdr:cNvSpPr>
      </xdr:nvSpPr>
      <xdr:spPr bwMode="auto">
        <a:xfrm>
          <a:off x="914400" y="1564957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76200</xdr:colOff>
      <xdr:row>95</xdr:row>
      <xdr:rowOff>0</xdr:rowOff>
    </xdr:from>
    <xdr:to>
      <xdr:col>6</xdr:col>
      <xdr:colOff>180975</xdr:colOff>
      <xdr:row>95</xdr:row>
      <xdr:rowOff>0</xdr:rowOff>
    </xdr:to>
    <xdr:sp macro="" textlink="">
      <xdr:nvSpPr>
        <xdr:cNvPr id="6827" name="Line 125">
          <a:extLst>
            <a:ext uri="{FF2B5EF4-FFF2-40B4-BE49-F238E27FC236}">
              <a16:creationId xmlns:a16="http://schemas.microsoft.com/office/drawing/2014/main" id="{00000000-0008-0000-0000-0000AB1A0000}"/>
            </a:ext>
          </a:extLst>
        </xdr:cNvPr>
        <xdr:cNvSpPr>
          <a:spLocks noChangeShapeType="1"/>
        </xdr:cNvSpPr>
      </xdr:nvSpPr>
      <xdr:spPr bwMode="auto">
        <a:xfrm>
          <a:off x="1924050" y="1564957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76200</xdr:colOff>
      <xdr:row>97</xdr:row>
      <xdr:rowOff>9525</xdr:rowOff>
    </xdr:from>
    <xdr:to>
      <xdr:col>6</xdr:col>
      <xdr:colOff>180975</xdr:colOff>
      <xdr:row>97</xdr:row>
      <xdr:rowOff>9525</xdr:rowOff>
    </xdr:to>
    <xdr:sp macro="" textlink="">
      <xdr:nvSpPr>
        <xdr:cNvPr id="6828" name="Line 126">
          <a:extLst>
            <a:ext uri="{FF2B5EF4-FFF2-40B4-BE49-F238E27FC236}">
              <a16:creationId xmlns:a16="http://schemas.microsoft.com/office/drawing/2014/main" id="{00000000-0008-0000-0000-0000AC1A0000}"/>
            </a:ext>
          </a:extLst>
        </xdr:cNvPr>
        <xdr:cNvSpPr>
          <a:spLocks noChangeShapeType="1"/>
        </xdr:cNvSpPr>
      </xdr:nvSpPr>
      <xdr:spPr bwMode="auto">
        <a:xfrm>
          <a:off x="1924050" y="15982950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76200</xdr:colOff>
      <xdr:row>99</xdr:row>
      <xdr:rowOff>38100</xdr:rowOff>
    </xdr:from>
    <xdr:to>
      <xdr:col>6</xdr:col>
      <xdr:colOff>180975</xdr:colOff>
      <xdr:row>99</xdr:row>
      <xdr:rowOff>38100</xdr:rowOff>
    </xdr:to>
    <xdr:sp macro="" textlink="">
      <xdr:nvSpPr>
        <xdr:cNvPr id="6829" name="Line 127">
          <a:extLst>
            <a:ext uri="{FF2B5EF4-FFF2-40B4-BE49-F238E27FC236}">
              <a16:creationId xmlns:a16="http://schemas.microsoft.com/office/drawing/2014/main" id="{00000000-0008-0000-0000-0000AD1A0000}"/>
            </a:ext>
          </a:extLst>
        </xdr:cNvPr>
        <xdr:cNvSpPr>
          <a:spLocks noChangeShapeType="1"/>
        </xdr:cNvSpPr>
      </xdr:nvSpPr>
      <xdr:spPr bwMode="auto">
        <a:xfrm>
          <a:off x="1924050" y="1633537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95250</xdr:colOff>
      <xdr:row>97</xdr:row>
      <xdr:rowOff>19050</xdr:rowOff>
    </xdr:from>
    <xdr:to>
      <xdr:col>2</xdr:col>
      <xdr:colOff>200025</xdr:colOff>
      <xdr:row>97</xdr:row>
      <xdr:rowOff>19050</xdr:rowOff>
    </xdr:to>
    <xdr:sp macro="" textlink="">
      <xdr:nvSpPr>
        <xdr:cNvPr id="6830" name="Line 128">
          <a:extLst>
            <a:ext uri="{FF2B5EF4-FFF2-40B4-BE49-F238E27FC236}">
              <a16:creationId xmlns:a16="http://schemas.microsoft.com/office/drawing/2014/main" id="{00000000-0008-0000-0000-0000AE1A0000}"/>
            </a:ext>
          </a:extLst>
        </xdr:cNvPr>
        <xdr:cNvSpPr>
          <a:spLocks noChangeShapeType="1"/>
        </xdr:cNvSpPr>
      </xdr:nvSpPr>
      <xdr:spPr bwMode="auto">
        <a:xfrm>
          <a:off x="914400" y="1599247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95250</xdr:colOff>
      <xdr:row>99</xdr:row>
      <xdr:rowOff>38100</xdr:rowOff>
    </xdr:from>
    <xdr:to>
      <xdr:col>2</xdr:col>
      <xdr:colOff>200025</xdr:colOff>
      <xdr:row>99</xdr:row>
      <xdr:rowOff>38100</xdr:rowOff>
    </xdr:to>
    <xdr:sp macro="" textlink="">
      <xdr:nvSpPr>
        <xdr:cNvPr id="6831" name="Line 129">
          <a:extLst>
            <a:ext uri="{FF2B5EF4-FFF2-40B4-BE49-F238E27FC236}">
              <a16:creationId xmlns:a16="http://schemas.microsoft.com/office/drawing/2014/main" id="{00000000-0008-0000-0000-0000AF1A0000}"/>
            </a:ext>
          </a:extLst>
        </xdr:cNvPr>
        <xdr:cNvSpPr>
          <a:spLocks noChangeShapeType="1"/>
        </xdr:cNvSpPr>
      </xdr:nvSpPr>
      <xdr:spPr bwMode="auto">
        <a:xfrm>
          <a:off x="914400" y="1633537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238125</xdr:colOff>
      <xdr:row>104</xdr:row>
      <xdr:rowOff>38100</xdr:rowOff>
    </xdr:from>
    <xdr:to>
      <xdr:col>1</xdr:col>
      <xdr:colOff>238125</xdr:colOff>
      <xdr:row>104</xdr:row>
      <xdr:rowOff>142875</xdr:rowOff>
    </xdr:to>
    <xdr:sp macro="" textlink="">
      <xdr:nvSpPr>
        <xdr:cNvPr id="6832" name="Line 130">
          <a:extLst>
            <a:ext uri="{FF2B5EF4-FFF2-40B4-BE49-F238E27FC236}">
              <a16:creationId xmlns:a16="http://schemas.microsoft.com/office/drawing/2014/main" id="{00000000-0008-0000-0000-0000B01A0000}"/>
            </a:ext>
          </a:extLst>
        </xdr:cNvPr>
        <xdr:cNvSpPr>
          <a:spLocks noChangeShapeType="1"/>
        </xdr:cNvSpPr>
      </xdr:nvSpPr>
      <xdr:spPr bwMode="auto">
        <a:xfrm>
          <a:off x="685800" y="17145000"/>
          <a:ext cx="0" cy="104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238125</xdr:colOff>
      <xdr:row>107</xdr:row>
      <xdr:rowOff>38100</xdr:rowOff>
    </xdr:from>
    <xdr:to>
      <xdr:col>1</xdr:col>
      <xdr:colOff>238125</xdr:colOff>
      <xdr:row>107</xdr:row>
      <xdr:rowOff>142875</xdr:rowOff>
    </xdr:to>
    <xdr:sp macro="" textlink="">
      <xdr:nvSpPr>
        <xdr:cNvPr id="6833" name="Line 131">
          <a:extLst>
            <a:ext uri="{FF2B5EF4-FFF2-40B4-BE49-F238E27FC236}">
              <a16:creationId xmlns:a16="http://schemas.microsoft.com/office/drawing/2014/main" id="{00000000-0008-0000-0000-0000B11A0000}"/>
            </a:ext>
          </a:extLst>
        </xdr:cNvPr>
        <xdr:cNvSpPr>
          <a:spLocks noChangeShapeType="1"/>
        </xdr:cNvSpPr>
      </xdr:nvSpPr>
      <xdr:spPr bwMode="auto">
        <a:xfrm>
          <a:off x="685800" y="17630775"/>
          <a:ext cx="0" cy="104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19050</xdr:colOff>
      <xdr:row>104</xdr:row>
      <xdr:rowOff>38100</xdr:rowOff>
    </xdr:from>
    <xdr:to>
      <xdr:col>4</xdr:col>
      <xdr:colOff>19050</xdr:colOff>
      <xdr:row>104</xdr:row>
      <xdr:rowOff>142875</xdr:rowOff>
    </xdr:to>
    <xdr:sp macro="" textlink="">
      <xdr:nvSpPr>
        <xdr:cNvPr id="6834" name="Line 132">
          <a:extLst>
            <a:ext uri="{FF2B5EF4-FFF2-40B4-BE49-F238E27FC236}">
              <a16:creationId xmlns:a16="http://schemas.microsoft.com/office/drawing/2014/main" id="{00000000-0008-0000-0000-0000B21A0000}"/>
            </a:ext>
          </a:extLst>
        </xdr:cNvPr>
        <xdr:cNvSpPr>
          <a:spLocks noChangeShapeType="1"/>
        </xdr:cNvSpPr>
      </xdr:nvSpPr>
      <xdr:spPr bwMode="auto">
        <a:xfrm>
          <a:off x="1200150" y="17145000"/>
          <a:ext cx="0" cy="104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285750</xdr:colOff>
      <xdr:row>104</xdr:row>
      <xdr:rowOff>38100</xdr:rowOff>
    </xdr:from>
    <xdr:to>
      <xdr:col>5</xdr:col>
      <xdr:colOff>285750</xdr:colOff>
      <xdr:row>104</xdr:row>
      <xdr:rowOff>142875</xdr:rowOff>
    </xdr:to>
    <xdr:sp macro="" textlink="">
      <xdr:nvSpPr>
        <xdr:cNvPr id="6835" name="Line 133">
          <a:extLst>
            <a:ext uri="{FF2B5EF4-FFF2-40B4-BE49-F238E27FC236}">
              <a16:creationId xmlns:a16="http://schemas.microsoft.com/office/drawing/2014/main" id="{00000000-0008-0000-0000-0000B31A0000}"/>
            </a:ext>
          </a:extLst>
        </xdr:cNvPr>
        <xdr:cNvSpPr>
          <a:spLocks noChangeShapeType="1"/>
        </xdr:cNvSpPr>
      </xdr:nvSpPr>
      <xdr:spPr bwMode="auto">
        <a:xfrm>
          <a:off x="1714500" y="17145000"/>
          <a:ext cx="0" cy="104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</xdr:col>
      <xdr:colOff>66675</xdr:colOff>
      <xdr:row>104</xdr:row>
      <xdr:rowOff>38100</xdr:rowOff>
    </xdr:from>
    <xdr:to>
      <xdr:col>7</xdr:col>
      <xdr:colOff>66675</xdr:colOff>
      <xdr:row>104</xdr:row>
      <xdr:rowOff>142875</xdr:rowOff>
    </xdr:to>
    <xdr:sp macro="" textlink="">
      <xdr:nvSpPr>
        <xdr:cNvPr id="6836" name="Line 134">
          <a:extLst>
            <a:ext uri="{FF2B5EF4-FFF2-40B4-BE49-F238E27FC236}">
              <a16:creationId xmlns:a16="http://schemas.microsoft.com/office/drawing/2014/main" id="{00000000-0008-0000-0000-0000B41A0000}"/>
            </a:ext>
          </a:extLst>
        </xdr:cNvPr>
        <xdr:cNvSpPr>
          <a:spLocks noChangeShapeType="1"/>
        </xdr:cNvSpPr>
      </xdr:nvSpPr>
      <xdr:spPr bwMode="auto">
        <a:xfrm>
          <a:off x="2228850" y="17145000"/>
          <a:ext cx="0" cy="104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28575</xdr:colOff>
      <xdr:row>107</xdr:row>
      <xdr:rowOff>38100</xdr:rowOff>
    </xdr:from>
    <xdr:to>
      <xdr:col>4</xdr:col>
      <xdr:colOff>28575</xdr:colOff>
      <xdr:row>107</xdr:row>
      <xdr:rowOff>142875</xdr:rowOff>
    </xdr:to>
    <xdr:sp macro="" textlink="">
      <xdr:nvSpPr>
        <xdr:cNvPr id="6837" name="Line 135">
          <a:extLst>
            <a:ext uri="{FF2B5EF4-FFF2-40B4-BE49-F238E27FC236}">
              <a16:creationId xmlns:a16="http://schemas.microsoft.com/office/drawing/2014/main" id="{00000000-0008-0000-0000-0000B51A0000}"/>
            </a:ext>
          </a:extLst>
        </xdr:cNvPr>
        <xdr:cNvSpPr>
          <a:spLocks noChangeShapeType="1"/>
        </xdr:cNvSpPr>
      </xdr:nvSpPr>
      <xdr:spPr bwMode="auto">
        <a:xfrm>
          <a:off x="1209675" y="17630775"/>
          <a:ext cx="0" cy="104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285750</xdr:colOff>
      <xdr:row>107</xdr:row>
      <xdr:rowOff>38100</xdr:rowOff>
    </xdr:from>
    <xdr:to>
      <xdr:col>5</xdr:col>
      <xdr:colOff>285750</xdr:colOff>
      <xdr:row>107</xdr:row>
      <xdr:rowOff>142875</xdr:rowOff>
    </xdr:to>
    <xdr:sp macro="" textlink="">
      <xdr:nvSpPr>
        <xdr:cNvPr id="6838" name="Line 136">
          <a:extLst>
            <a:ext uri="{FF2B5EF4-FFF2-40B4-BE49-F238E27FC236}">
              <a16:creationId xmlns:a16="http://schemas.microsoft.com/office/drawing/2014/main" id="{00000000-0008-0000-0000-0000B61A0000}"/>
            </a:ext>
          </a:extLst>
        </xdr:cNvPr>
        <xdr:cNvSpPr>
          <a:spLocks noChangeShapeType="1"/>
        </xdr:cNvSpPr>
      </xdr:nvSpPr>
      <xdr:spPr bwMode="auto">
        <a:xfrm>
          <a:off x="1714500" y="17630775"/>
          <a:ext cx="0" cy="104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</xdr:col>
      <xdr:colOff>66675</xdr:colOff>
      <xdr:row>107</xdr:row>
      <xdr:rowOff>38100</xdr:rowOff>
    </xdr:from>
    <xdr:to>
      <xdr:col>7</xdr:col>
      <xdr:colOff>66675</xdr:colOff>
      <xdr:row>107</xdr:row>
      <xdr:rowOff>142875</xdr:rowOff>
    </xdr:to>
    <xdr:sp macro="" textlink="">
      <xdr:nvSpPr>
        <xdr:cNvPr id="6839" name="Line 137">
          <a:extLst>
            <a:ext uri="{FF2B5EF4-FFF2-40B4-BE49-F238E27FC236}">
              <a16:creationId xmlns:a16="http://schemas.microsoft.com/office/drawing/2014/main" id="{00000000-0008-0000-0000-0000B71A0000}"/>
            </a:ext>
          </a:extLst>
        </xdr:cNvPr>
        <xdr:cNvSpPr>
          <a:spLocks noChangeShapeType="1"/>
        </xdr:cNvSpPr>
      </xdr:nvSpPr>
      <xdr:spPr bwMode="auto">
        <a:xfrm>
          <a:off x="2228850" y="17630775"/>
          <a:ext cx="0" cy="104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276225</xdr:colOff>
      <xdr:row>64</xdr:row>
      <xdr:rowOff>76200</xdr:rowOff>
    </xdr:from>
    <xdr:to>
      <xdr:col>4</xdr:col>
      <xdr:colOff>9525</xdr:colOff>
      <xdr:row>64</xdr:row>
      <xdr:rowOff>76200</xdr:rowOff>
    </xdr:to>
    <xdr:sp macro="" textlink="">
      <xdr:nvSpPr>
        <xdr:cNvPr id="6840" name="Line 138">
          <a:extLst>
            <a:ext uri="{FF2B5EF4-FFF2-40B4-BE49-F238E27FC236}">
              <a16:creationId xmlns:a16="http://schemas.microsoft.com/office/drawing/2014/main" id="{00000000-0008-0000-0000-0000B81A0000}"/>
            </a:ext>
          </a:extLst>
        </xdr:cNvPr>
        <xdr:cNvSpPr>
          <a:spLocks noChangeShapeType="1"/>
        </xdr:cNvSpPr>
      </xdr:nvSpPr>
      <xdr:spPr bwMode="auto">
        <a:xfrm>
          <a:off x="1095375" y="107061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9525</xdr:colOff>
      <xdr:row>110</xdr:row>
      <xdr:rowOff>0</xdr:rowOff>
    </xdr:from>
    <xdr:to>
      <xdr:col>3</xdr:col>
      <xdr:colOff>9525</xdr:colOff>
      <xdr:row>110</xdr:row>
      <xdr:rowOff>0</xdr:rowOff>
    </xdr:to>
    <xdr:sp macro="" textlink="">
      <xdr:nvSpPr>
        <xdr:cNvPr id="6841" name="Line 139">
          <a:extLst>
            <a:ext uri="{FF2B5EF4-FFF2-40B4-BE49-F238E27FC236}">
              <a16:creationId xmlns:a16="http://schemas.microsoft.com/office/drawing/2014/main" id="{00000000-0008-0000-0000-0000B91A0000}"/>
            </a:ext>
          </a:extLst>
        </xdr:cNvPr>
        <xdr:cNvSpPr>
          <a:spLocks noChangeShapeType="1"/>
        </xdr:cNvSpPr>
      </xdr:nvSpPr>
      <xdr:spPr bwMode="auto">
        <a:xfrm>
          <a:off x="1162050" y="180784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110</xdr:row>
      <xdr:rowOff>0</xdr:rowOff>
    </xdr:from>
    <xdr:to>
      <xdr:col>3</xdr:col>
      <xdr:colOff>0</xdr:colOff>
      <xdr:row>110</xdr:row>
      <xdr:rowOff>0</xdr:rowOff>
    </xdr:to>
    <xdr:sp macro="" textlink="">
      <xdr:nvSpPr>
        <xdr:cNvPr id="6842" name="Line 140">
          <a:extLst>
            <a:ext uri="{FF2B5EF4-FFF2-40B4-BE49-F238E27FC236}">
              <a16:creationId xmlns:a16="http://schemas.microsoft.com/office/drawing/2014/main" id="{00000000-0008-0000-0000-0000BA1A0000}"/>
            </a:ext>
          </a:extLst>
        </xdr:cNvPr>
        <xdr:cNvSpPr>
          <a:spLocks noChangeShapeType="1"/>
        </xdr:cNvSpPr>
      </xdr:nvSpPr>
      <xdr:spPr bwMode="auto">
        <a:xfrm>
          <a:off x="447675" y="18078450"/>
          <a:ext cx="7048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110</xdr:row>
      <xdr:rowOff>0</xdr:rowOff>
    </xdr:from>
    <xdr:to>
      <xdr:col>6</xdr:col>
      <xdr:colOff>0</xdr:colOff>
      <xdr:row>110</xdr:row>
      <xdr:rowOff>0</xdr:rowOff>
    </xdr:to>
    <xdr:sp macro="" textlink="">
      <xdr:nvSpPr>
        <xdr:cNvPr id="6843" name="Line 141">
          <a:extLst>
            <a:ext uri="{FF2B5EF4-FFF2-40B4-BE49-F238E27FC236}">
              <a16:creationId xmlns:a16="http://schemas.microsoft.com/office/drawing/2014/main" id="{00000000-0008-0000-0000-0000BB1A0000}"/>
            </a:ext>
          </a:extLst>
        </xdr:cNvPr>
        <xdr:cNvSpPr>
          <a:spLocks noChangeShapeType="1"/>
        </xdr:cNvSpPr>
      </xdr:nvSpPr>
      <xdr:spPr bwMode="auto">
        <a:xfrm>
          <a:off x="1181100" y="18078450"/>
          <a:ext cx="666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104775</xdr:colOff>
      <xdr:row>110</xdr:row>
      <xdr:rowOff>0</xdr:rowOff>
    </xdr:from>
    <xdr:to>
      <xdr:col>2</xdr:col>
      <xdr:colOff>104775</xdr:colOff>
      <xdr:row>110</xdr:row>
      <xdr:rowOff>0</xdr:rowOff>
    </xdr:to>
    <xdr:sp macro="" textlink="">
      <xdr:nvSpPr>
        <xdr:cNvPr id="6844" name="Line 142">
          <a:extLst>
            <a:ext uri="{FF2B5EF4-FFF2-40B4-BE49-F238E27FC236}">
              <a16:creationId xmlns:a16="http://schemas.microsoft.com/office/drawing/2014/main" id="{00000000-0008-0000-0000-0000BC1A0000}"/>
            </a:ext>
          </a:extLst>
        </xdr:cNvPr>
        <xdr:cNvSpPr>
          <a:spLocks noChangeShapeType="1"/>
        </xdr:cNvSpPr>
      </xdr:nvSpPr>
      <xdr:spPr bwMode="auto">
        <a:xfrm>
          <a:off x="923925" y="180784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133350</xdr:colOff>
      <xdr:row>110</xdr:row>
      <xdr:rowOff>0</xdr:rowOff>
    </xdr:from>
    <xdr:to>
      <xdr:col>2</xdr:col>
      <xdr:colOff>133350</xdr:colOff>
      <xdr:row>110</xdr:row>
      <xdr:rowOff>0</xdr:rowOff>
    </xdr:to>
    <xdr:sp macro="" textlink="">
      <xdr:nvSpPr>
        <xdr:cNvPr id="6845" name="Line 143">
          <a:extLst>
            <a:ext uri="{FF2B5EF4-FFF2-40B4-BE49-F238E27FC236}">
              <a16:creationId xmlns:a16="http://schemas.microsoft.com/office/drawing/2014/main" id="{00000000-0008-0000-0000-0000BD1A0000}"/>
            </a:ext>
          </a:extLst>
        </xdr:cNvPr>
        <xdr:cNvSpPr>
          <a:spLocks noChangeShapeType="1"/>
        </xdr:cNvSpPr>
      </xdr:nvSpPr>
      <xdr:spPr bwMode="auto">
        <a:xfrm>
          <a:off x="952500" y="180784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200025</xdr:colOff>
      <xdr:row>110</xdr:row>
      <xdr:rowOff>0</xdr:rowOff>
    </xdr:from>
    <xdr:to>
      <xdr:col>4</xdr:col>
      <xdr:colOff>200025</xdr:colOff>
      <xdr:row>110</xdr:row>
      <xdr:rowOff>0</xdr:rowOff>
    </xdr:to>
    <xdr:sp macro="" textlink="">
      <xdr:nvSpPr>
        <xdr:cNvPr id="6846" name="Line 144">
          <a:extLst>
            <a:ext uri="{FF2B5EF4-FFF2-40B4-BE49-F238E27FC236}">
              <a16:creationId xmlns:a16="http://schemas.microsoft.com/office/drawing/2014/main" id="{00000000-0008-0000-0000-0000BE1A0000}"/>
            </a:ext>
          </a:extLst>
        </xdr:cNvPr>
        <xdr:cNvSpPr>
          <a:spLocks noChangeShapeType="1"/>
        </xdr:cNvSpPr>
      </xdr:nvSpPr>
      <xdr:spPr bwMode="auto">
        <a:xfrm>
          <a:off x="1381125" y="180784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228600</xdr:colOff>
      <xdr:row>110</xdr:row>
      <xdr:rowOff>0</xdr:rowOff>
    </xdr:from>
    <xdr:to>
      <xdr:col>4</xdr:col>
      <xdr:colOff>228600</xdr:colOff>
      <xdr:row>110</xdr:row>
      <xdr:rowOff>0</xdr:rowOff>
    </xdr:to>
    <xdr:sp macro="" textlink="">
      <xdr:nvSpPr>
        <xdr:cNvPr id="6847" name="Line 145">
          <a:extLst>
            <a:ext uri="{FF2B5EF4-FFF2-40B4-BE49-F238E27FC236}">
              <a16:creationId xmlns:a16="http://schemas.microsoft.com/office/drawing/2014/main" id="{00000000-0008-0000-0000-0000BF1A0000}"/>
            </a:ext>
          </a:extLst>
        </xdr:cNvPr>
        <xdr:cNvSpPr>
          <a:spLocks noChangeShapeType="1"/>
        </xdr:cNvSpPr>
      </xdr:nvSpPr>
      <xdr:spPr bwMode="auto">
        <a:xfrm>
          <a:off x="1409700" y="180784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110</xdr:row>
      <xdr:rowOff>0</xdr:rowOff>
    </xdr:from>
    <xdr:to>
      <xdr:col>2</xdr:col>
      <xdr:colOff>76200</xdr:colOff>
      <xdr:row>110</xdr:row>
      <xdr:rowOff>0</xdr:rowOff>
    </xdr:to>
    <xdr:sp macro="" textlink="">
      <xdr:nvSpPr>
        <xdr:cNvPr id="6848" name="Line 146">
          <a:extLst>
            <a:ext uri="{FF2B5EF4-FFF2-40B4-BE49-F238E27FC236}">
              <a16:creationId xmlns:a16="http://schemas.microsoft.com/office/drawing/2014/main" id="{00000000-0008-0000-0000-0000C01A0000}"/>
            </a:ext>
          </a:extLst>
        </xdr:cNvPr>
        <xdr:cNvSpPr>
          <a:spLocks noChangeShapeType="1"/>
        </xdr:cNvSpPr>
      </xdr:nvSpPr>
      <xdr:spPr bwMode="auto">
        <a:xfrm>
          <a:off x="447675" y="18078450"/>
          <a:ext cx="447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133350</xdr:colOff>
      <xdr:row>110</xdr:row>
      <xdr:rowOff>0</xdr:rowOff>
    </xdr:from>
    <xdr:to>
      <xdr:col>4</xdr:col>
      <xdr:colOff>171450</xdr:colOff>
      <xdr:row>110</xdr:row>
      <xdr:rowOff>0</xdr:rowOff>
    </xdr:to>
    <xdr:sp macro="" textlink="">
      <xdr:nvSpPr>
        <xdr:cNvPr id="6849" name="Line 147">
          <a:extLst>
            <a:ext uri="{FF2B5EF4-FFF2-40B4-BE49-F238E27FC236}">
              <a16:creationId xmlns:a16="http://schemas.microsoft.com/office/drawing/2014/main" id="{00000000-0008-0000-0000-0000C11A0000}"/>
            </a:ext>
          </a:extLst>
        </xdr:cNvPr>
        <xdr:cNvSpPr>
          <a:spLocks noChangeShapeType="1"/>
        </xdr:cNvSpPr>
      </xdr:nvSpPr>
      <xdr:spPr bwMode="auto">
        <a:xfrm>
          <a:off x="952500" y="18078450"/>
          <a:ext cx="400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238125</xdr:colOff>
      <xdr:row>110</xdr:row>
      <xdr:rowOff>0</xdr:rowOff>
    </xdr:from>
    <xdr:to>
      <xdr:col>6</xdr:col>
      <xdr:colOff>0</xdr:colOff>
      <xdr:row>110</xdr:row>
      <xdr:rowOff>0</xdr:rowOff>
    </xdr:to>
    <xdr:sp macro="" textlink="">
      <xdr:nvSpPr>
        <xdr:cNvPr id="6850" name="Line 148">
          <a:extLst>
            <a:ext uri="{FF2B5EF4-FFF2-40B4-BE49-F238E27FC236}">
              <a16:creationId xmlns:a16="http://schemas.microsoft.com/office/drawing/2014/main" id="{00000000-0008-0000-0000-0000C21A0000}"/>
            </a:ext>
          </a:extLst>
        </xdr:cNvPr>
        <xdr:cNvSpPr>
          <a:spLocks noChangeShapeType="1"/>
        </xdr:cNvSpPr>
      </xdr:nvSpPr>
      <xdr:spPr bwMode="auto">
        <a:xfrm>
          <a:off x="1419225" y="18078450"/>
          <a:ext cx="4286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9525</xdr:colOff>
      <xdr:row>110</xdr:row>
      <xdr:rowOff>0</xdr:rowOff>
    </xdr:from>
    <xdr:to>
      <xdr:col>6</xdr:col>
      <xdr:colOff>0</xdr:colOff>
      <xdr:row>110</xdr:row>
      <xdr:rowOff>0</xdr:rowOff>
    </xdr:to>
    <xdr:sp macro="" textlink="">
      <xdr:nvSpPr>
        <xdr:cNvPr id="6851" name="Line 149">
          <a:extLst>
            <a:ext uri="{FF2B5EF4-FFF2-40B4-BE49-F238E27FC236}">
              <a16:creationId xmlns:a16="http://schemas.microsoft.com/office/drawing/2014/main" id="{00000000-0008-0000-0000-0000C31A0000}"/>
            </a:ext>
          </a:extLst>
        </xdr:cNvPr>
        <xdr:cNvSpPr>
          <a:spLocks noChangeShapeType="1"/>
        </xdr:cNvSpPr>
      </xdr:nvSpPr>
      <xdr:spPr bwMode="auto">
        <a:xfrm>
          <a:off x="457200" y="18078450"/>
          <a:ext cx="13906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9525</xdr:colOff>
      <xdr:row>110</xdr:row>
      <xdr:rowOff>0</xdr:rowOff>
    </xdr:from>
    <xdr:to>
      <xdr:col>6</xdr:col>
      <xdr:colOff>0</xdr:colOff>
      <xdr:row>110</xdr:row>
      <xdr:rowOff>0</xdr:rowOff>
    </xdr:to>
    <xdr:sp macro="" textlink="">
      <xdr:nvSpPr>
        <xdr:cNvPr id="6852" name="Line 150">
          <a:extLst>
            <a:ext uri="{FF2B5EF4-FFF2-40B4-BE49-F238E27FC236}">
              <a16:creationId xmlns:a16="http://schemas.microsoft.com/office/drawing/2014/main" id="{00000000-0008-0000-0000-0000C41A0000}"/>
            </a:ext>
          </a:extLst>
        </xdr:cNvPr>
        <xdr:cNvSpPr>
          <a:spLocks noChangeShapeType="1"/>
        </xdr:cNvSpPr>
      </xdr:nvSpPr>
      <xdr:spPr bwMode="auto">
        <a:xfrm>
          <a:off x="457200" y="18078450"/>
          <a:ext cx="13906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9525</xdr:colOff>
      <xdr:row>110</xdr:row>
      <xdr:rowOff>0</xdr:rowOff>
    </xdr:from>
    <xdr:to>
      <xdr:col>6</xdr:col>
      <xdr:colOff>0</xdr:colOff>
      <xdr:row>110</xdr:row>
      <xdr:rowOff>0</xdr:rowOff>
    </xdr:to>
    <xdr:sp macro="" textlink="">
      <xdr:nvSpPr>
        <xdr:cNvPr id="6853" name="Line 151">
          <a:extLst>
            <a:ext uri="{FF2B5EF4-FFF2-40B4-BE49-F238E27FC236}">
              <a16:creationId xmlns:a16="http://schemas.microsoft.com/office/drawing/2014/main" id="{00000000-0008-0000-0000-0000C51A0000}"/>
            </a:ext>
          </a:extLst>
        </xdr:cNvPr>
        <xdr:cNvSpPr>
          <a:spLocks noChangeShapeType="1"/>
        </xdr:cNvSpPr>
      </xdr:nvSpPr>
      <xdr:spPr bwMode="auto">
        <a:xfrm>
          <a:off x="457200" y="18078450"/>
          <a:ext cx="13906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110</xdr:row>
      <xdr:rowOff>0</xdr:rowOff>
    </xdr:from>
    <xdr:to>
      <xdr:col>2</xdr:col>
      <xdr:colOff>0</xdr:colOff>
      <xdr:row>110</xdr:row>
      <xdr:rowOff>0</xdr:rowOff>
    </xdr:to>
    <xdr:sp macro="" textlink="">
      <xdr:nvSpPr>
        <xdr:cNvPr id="6854" name="Line 152">
          <a:extLst>
            <a:ext uri="{FF2B5EF4-FFF2-40B4-BE49-F238E27FC236}">
              <a16:creationId xmlns:a16="http://schemas.microsoft.com/office/drawing/2014/main" id="{00000000-0008-0000-0000-0000C61A0000}"/>
            </a:ext>
          </a:extLst>
        </xdr:cNvPr>
        <xdr:cNvSpPr>
          <a:spLocks noChangeShapeType="1"/>
        </xdr:cNvSpPr>
      </xdr:nvSpPr>
      <xdr:spPr bwMode="auto">
        <a:xfrm>
          <a:off x="819150" y="180784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95250</xdr:colOff>
      <xdr:row>110</xdr:row>
      <xdr:rowOff>0</xdr:rowOff>
    </xdr:from>
    <xdr:to>
      <xdr:col>5</xdr:col>
      <xdr:colOff>95250</xdr:colOff>
      <xdr:row>110</xdr:row>
      <xdr:rowOff>0</xdr:rowOff>
    </xdr:to>
    <xdr:sp macro="" textlink="">
      <xdr:nvSpPr>
        <xdr:cNvPr id="6855" name="Line 153">
          <a:extLst>
            <a:ext uri="{FF2B5EF4-FFF2-40B4-BE49-F238E27FC236}">
              <a16:creationId xmlns:a16="http://schemas.microsoft.com/office/drawing/2014/main" id="{00000000-0008-0000-0000-0000C71A0000}"/>
            </a:ext>
          </a:extLst>
        </xdr:cNvPr>
        <xdr:cNvSpPr>
          <a:spLocks noChangeShapeType="1"/>
        </xdr:cNvSpPr>
      </xdr:nvSpPr>
      <xdr:spPr bwMode="auto">
        <a:xfrm>
          <a:off x="1524000" y="180784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95250</xdr:colOff>
      <xdr:row>110</xdr:row>
      <xdr:rowOff>0</xdr:rowOff>
    </xdr:from>
    <xdr:to>
      <xdr:col>5</xdr:col>
      <xdr:colOff>95250</xdr:colOff>
      <xdr:row>110</xdr:row>
      <xdr:rowOff>0</xdr:rowOff>
    </xdr:to>
    <xdr:sp macro="" textlink="">
      <xdr:nvSpPr>
        <xdr:cNvPr id="6856" name="Line 154">
          <a:extLst>
            <a:ext uri="{FF2B5EF4-FFF2-40B4-BE49-F238E27FC236}">
              <a16:creationId xmlns:a16="http://schemas.microsoft.com/office/drawing/2014/main" id="{00000000-0008-0000-0000-0000C81A0000}"/>
            </a:ext>
          </a:extLst>
        </xdr:cNvPr>
        <xdr:cNvSpPr>
          <a:spLocks noChangeShapeType="1"/>
        </xdr:cNvSpPr>
      </xdr:nvSpPr>
      <xdr:spPr bwMode="auto">
        <a:xfrm>
          <a:off x="1524000" y="180784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110</xdr:row>
      <xdr:rowOff>0</xdr:rowOff>
    </xdr:from>
    <xdr:to>
      <xdr:col>2</xdr:col>
      <xdr:colOff>0</xdr:colOff>
      <xdr:row>110</xdr:row>
      <xdr:rowOff>0</xdr:rowOff>
    </xdr:to>
    <xdr:sp macro="" textlink="">
      <xdr:nvSpPr>
        <xdr:cNvPr id="6857" name="Line 155">
          <a:extLst>
            <a:ext uri="{FF2B5EF4-FFF2-40B4-BE49-F238E27FC236}">
              <a16:creationId xmlns:a16="http://schemas.microsoft.com/office/drawing/2014/main" id="{00000000-0008-0000-0000-0000C91A0000}"/>
            </a:ext>
          </a:extLst>
        </xdr:cNvPr>
        <xdr:cNvSpPr>
          <a:spLocks noChangeShapeType="1"/>
        </xdr:cNvSpPr>
      </xdr:nvSpPr>
      <xdr:spPr bwMode="auto">
        <a:xfrm>
          <a:off x="819150" y="180784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28575</xdr:colOff>
      <xdr:row>110</xdr:row>
      <xdr:rowOff>0</xdr:rowOff>
    </xdr:from>
    <xdr:to>
      <xdr:col>5</xdr:col>
      <xdr:colOff>28575</xdr:colOff>
      <xdr:row>110</xdr:row>
      <xdr:rowOff>0</xdr:rowOff>
    </xdr:to>
    <xdr:sp macro="" textlink="">
      <xdr:nvSpPr>
        <xdr:cNvPr id="6858" name="Line 156">
          <a:extLst>
            <a:ext uri="{FF2B5EF4-FFF2-40B4-BE49-F238E27FC236}">
              <a16:creationId xmlns:a16="http://schemas.microsoft.com/office/drawing/2014/main" id="{00000000-0008-0000-0000-0000CA1A0000}"/>
            </a:ext>
          </a:extLst>
        </xdr:cNvPr>
        <xdr:cNvSpPr>
          <a:spLocks noChangeShapeType="1"/>
        </xdr:cNvSpPr>
      </xdr:nvSpPr>
      <xdr:spPr bwMode="auto">
        <a:xfrm>
          <a:off x="1457325" y="180784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57150</xdr:colOff>
      <xdr:row>110</xdr:row>
      <xdr:rowOff>0</xdr:rowOff>
    </xdr:from>
    <xdr:to>
      <xdr:col>5</xdr:col>
      <xdr:colOff>57150</xdr:colOff>
      <xdr:row>110</xdr:row>
      <xdr:rowOff>0</xdr:rowOff>
    </xdr:to>
    <xdr:sp macro="" textlink="">
      <xdr:nvSpPr>
        <xdr:cNvPr id="6859" name="Line 157">
          <a:extLst>
            <a:ext uri="{FF2B5EF4-FFF2-40B4-BE49-F238E27FC236}">
              <a16:creationId xmlns:a16="http://schemas.microsoft.com/office/drawing/2014/main" id="{00000000-0008-0000-0000-0000CB1A0000}"/>
            </a:ext>
          </a:extLst>
        </xdr:cNvPr>
        <xdr:cNvSpPr>
          <a:spLocks noChangeShapeType="1"/>
        </xdr:cNvSpPr>
      </xdr:nvSpPr>
      <xdr:spPr bwMode="auto">
        <a:xfrm>
          <a:off x="1485900" y="180784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110</xdr:row>
      <xdr:rowOff>0</xdr:rowOff>
    </xdr:from>
    <xdr:to>
      <xdr:col>8</xdr:col>
      <xdr:colOff>0</xdr:colOff>
      <xdr:row>110</xdr:row>
      <xdr:rowOff>0</xdr:rowOff>
    </xdr:to>
    <xdr:sp macro="" textlink="">
      <xdr:nvSpPr>
        <xdr:cNvPr id="6860" name="Line 158">
          <a:extLst>
            <a:ext uri="{FF2B5EF4-FFF2-40B4-BE49-F238E27FC236}">
              <a16:creationId xmlns:a16="http://schemas.microsoft.com/office/drawing/2014/main" id="{00000000-0008-0000-0000-0000CC1A0000}"/>
            </a:ext>
          </a:extLst>
        </xdr:cNvPr>
        <xdr:cNvSpPr>
          <a:spLocks noChangeShapeType="1"/>
        </xdr:cNvSpPr>
      </xdr:nvSpPr>
      <xdr:spPr bwMode="auto">
        <a:xfrm>
          <a:off x="447675" y="18078450"/>
          <a:ext cx="2028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110</xdr:row>
      <xdr:rowOff>0</xdr:rowOff>
    </xdr:from>
    <xdr:to>
      <xdr:col>8</xdr:col>
      <xdr:colOff>0</xdr:colOff>
      <xdr:row>110</xdr:row>
      <xdr:rowOff>0</xdr:rowOff>
    </xdr:to>
    <xdr:sp macro="" textlink="">
      <xdr:nvSpPr>
        <xdr:cNvPr id="6861" name="Line 159">
          <a:extLst>
            <a:ext uri="{FF2B5EF4-FFF2-40B4-BE49-F238E27FC236}">
              <a16:creationId xmlns:a16="http://schemas.microsoft.com/office/drawing/2014/main" id="{00000000-0008-0000-0000-0000CD1A0000}"/>
            </a:ext>
          </a:extLst>
        </xdr:cNvPr>
        <xdr:cNvSpPr>
          <a:spLocks noChangeShapeType="1"/>
        </xdr:cNvSpPr>
      </xdr:nvSpPr>
      <xdr:spPr bwMode="auto">
        <a:xfrm>
          <a:off x="447675" y="18078450"/>
          <a:ext cx="2028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110</xdr:row>
      <xdr:rowOff>0</xdr:rowOff>
    </xdr:from>
    <xdr:to>
      <xdr:col>8</xdr:col>
      <xdr:colOff>0</xdr:colOff>
      <xdr:row>110</xdr:row>
      <xdr:rowOff>0</xdr:rowOff>
    </xdr:to>
    <xdr:sp macro="" textlink="">
      <xdr:nvSpPr>
        <xdr:cNvPr id="6862" name="Line 160">
          <a:extLst>
            <a:ext uri="{FF2B5EF4-FFF2-40B4-BE49-F238E27FC236}">
              <a16:creationId xmlns:a16="http://schemas.microsoft.com/office/drawing/2014/main" id="{00000000-0008-0000-0000-0000CE1A0000}"/>
            </a:ext>
          </a:extLst>
        </xdr:cNvPr>
        <xdr:cNvSpPr>
          <a:spLocks noChangeShapeType="1"/>
        </xdr:cNvSpPr>
      </xdr:nvSpPr>
      <xdr:spPr bwMode="auto">
        <a:xfrm>
          <a:off x="447675" y="18078450"/>
          <a:ext cx="2028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110</xdr:row>
      <xdr:rowOff>0</xdr:rowOff>
    </xdr:from>
    <xdr:to>
      <xdr:col>8</xdr:col>
      <xdr:colOff>0</xdr:colOff>
      <xdr:row>110</xdr:row>
      <xdr:rowOff>0</xdr:rowOff>
    </xdr:to>
    <xdr:sp macro="" textlink="">
      <xdr:nvSpPr>
        <xdr:cNvPr id="6863" name="Line 161">
          <a:extLst>
            <a:ext uri="{FF2B5EF4-FFF2-40B4-BE49-F238E27FC236}">
              <a16:creationId xmlns:a16="http://schemas.microsoft.com/office/drawing/2014/main" id="{00000000-0008-0000-0000-0000CF1A0000}"/>
            </a:ext>
          </a:extLst>
        </xdr:cNvPr>
        <xdr:cNvSpPr>
          <a:spLocks noChangeShapeType="1"/>
        </xdr:cNvSpPr>
      </xdr:nvSpPr>
      <xdr:spPr bwMode="auto">
        <a:xfrm>
          <a:off x="447675" y="18078450"/>
          <a:ext cx="2028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142875</xdr:colOff>
      <xdr:row>110</xdr:row>
      <xdr:rowOff>0</xdr:rowOff>
    </xdr:from>
    <xdr:to>
      <xdr:col>2</xdr:col>
      <xdr:colOff>142875</xdr:colOff>
      <xdr:row>110</xdr:row>
      <xdr:rowOff>0</xdr:rowOff>
    </xdr:to>
    <xdr:sp macro="" textlink="">
      <xdr:nvSpPr>
        <xdr:cNvPr id="6864" name="Line 162">
          <a:extLst>
            <a:ext uri="{FF2B5EF4-FFF2-40B4-BE49-F238E27FC236}">
              <a16:creationId xmlns:a16="http://schemas.microsoft.com/office/drawing/2014/main" id="{00000000-0008-0000-0000-0000D01A0000}"/>
            </a:ext>
          </a:extLst>
        </xdr:cNvPr>
        <xdr:cNvSpPr>
          <a:spLocks noChangeShapeType="1"/>
        </xdr:cNvSpPr>
      </xdr:nvSpPr>
      <xdr:spPr bwMode="auto">
        <a:xfrm>
          <a:off x="962025" y="180784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142875</xdr:colOff>
      <xdr:row>110</xdr:row>
      <xdr:rowOff>0</xdr:rowOff>
    </xdr:from>
    <xdr:to>
      <xdr:col>2</xdr:col>
      <xdr:colOff>142875</xdr:colOff>
      <xdr:row>110</xdr:row>
      <xdr:rowOff>0</xdr:rowOff>
    </xdr:to>
    <xdr:sp macro="" textlink="">
      <xdr:nvSpPr>
        <xdr:cNvPr id="6865" name="Line 163">
          <a:extLst>
            <a:ext uri="{FF2B5EF4-FFF2-40B4-BE49-F238E27FC236}">
              <a16:creationId xmlns:a16="http://schemas.microsoft.com/office/drawing/2014/main" id="{00000000-0008-0000-0000-0000D11A0000}"/>
            </a:ext>
          </a:extLst>
        </xdr:cNvPr>
        <xdr:cNvSpPr>
          <a:spLocks noChangeShapeType="1"/>
        </xdr:cNvSpPr>
      </xdr:nvSpPr>
      <xdr:spPr bwMode="auto">
        <a:xfrm>
          <a:off x="962025" y="180784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123825</xdr:colOff>
      <xdr:row>110</xdr:row>
      <xdr:rowOff>0</xdr:rowOff>
    </xdr:from>
    <xdr:to>
      <xdr:col>6</xdr:col>
      <xdr:colOff>123825</xdr:colOff>
      <xdr:row>110</xdr:row>
      <xdr:rowOff>0</xdr:rowOff>
    </xdr:to>
    <xdr:sp macro="" textlink="">
      <xdr:nvSpPr>
        <xdr:cNvPr id="6866" name="Line 164">
          <a:extLst>
            <a:ext uri="{FF2B5EF4-FFF2-40B4-BE49-F238E27FC236}">
              <a16:creationId xmlns:a16="http://schemas.microsoft.com/office/drawing/2014/main" id="{00000000-0008-0000-0000-0000D21A0000}"/>
            </a:ext>
          </a:extLst>
        </xdr:cNvPr>
        <xdr:cNvSpPr>
          <a:spLocks noChangeShapeType="1"/>
        </xdr:cNvSpPr>
      </xdr:nvSpPr>
      <xdr:spPr bwMode="auto">
        <a:xfrm>
          <a:off x="1971675" y="180784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123825</xdr:colOff>
      <xdr:row>110</xdr:row>
      <xdr:rowOff>0</xdr:rowOff>
    </xdr:from>
    <xdr:to>
      <xdr:col>6</xdr:col>
      <xdr:colOff>123825</xdr:colOff>
      <xdr:row>110</xdr:row>
      <xdr:rowOff>0</xdr:rowOff>
    </xdr:to>
    <xdr:sp macro="" textlink="">
      <xdr:nvSpPr>
        <xdr:cNvPr id="6867" name="Line 165">
          <a:extLst>
            <a:ext uri="{FF2B5EF4-FFF2-40B4-BE49-F238E27FC236}">
              <a16:creationId xmlns:a16="http://schemas.microsoft.com/office/drawing/2014/main" id="{00000000-0008-0000-0000-0000D31A0000}"/>
            </a:ext>
          </a:extLst>
        </xdr:cNvPr>
        <xdr:cNvSpPr>
          <a:spLocks noChangeShapeType="1"/>
        </xdr:cNvSpPr>
      </xdr:nvSpPr>
      <xdr:spPr bwMode="auto">
        <a:xfrm>
          <a:off x="1971675" y="180784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142875</xdr:colOff>
      <xdr:row>110</xdr:row>
      <xdr:rowOff>0</xdr:rowOff>
    </xdr:from>
    <xdr:to>
      <xdr:col>2</xdr:col>
      <xdr:colOff>142875</xdr:colOff>
      <xdr:row>110</xdr:row>
      <xdr:rowOff>0</xdr:rowOff>
    </xdr:to>
    <xdr:sp macro="" textlink="">
      <xdr:nvSpPr>
        <xdr:cNvPr id="6868" name="Line 166">
          <a:extLst>
            <a:ext uri="{FF2B5EF4-FFF2-40B4-BE49-F238E27FC236}">
              <a16:creationId xmlns:a16="http://schemas.microsoft.com/office/drawing/2014/main" id="{00000000-0008-0000-0000-0000D41A0000}"/>
            </a:ext>
          </a:extLst>
        </xdr:cNvPr>
        <xdr:cNvSpPr>
          <a:spLocks noChangeShapeType="1"/>
        </xdr:cNvSpPr>
      </xdr:nvSpPr>
      <xdr:spPr bwMode="auto">
        <a:xfrm>
          <a:off x="962025" y="180784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123825</xdr:colOff>
      <xdr:row>110</xdr:row>
      <xdr:rowOff>0</xdr:rowOff>
    </xdr:from>
    <xdr:to>
      <xdr:col>6</xdr:col>
      <xdr:colOff>123825</xdr:colOff>
      <xdr:row>110</xdr:row>
      <xdr:rowOff>0</xdr:rowOff>
    </xdr:to>
    <xdr:sp macro="" textlink="">
      <xdr:nvSpPr>
        <xdr:cNvPr id="6869" name="Line 167">
          <a:extLst>
            <a:ext uri="{FF2B5EF4-FFF2-40B4-BE49-F238E27FC236}">
              <a16:creationId xmlns:a16="http://schemas.microsoft.com/office/drawing/2014/main" id="{00000000-0008-0000-0000-0000D51A0000}"/>
            </a:ext>
          </a:extLst>
        </xdr:cNvPr>
        <xdr:cNvSpPr>
          <a:spLocks noChangeShapeType="1"/>
        </xdr:cNvSpPr>
      </xdr:nvSpPr>
      <xdr:spPr bwMode="auto">
        <a:xfrm>
          <a:off x="1971675" y="180784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9525</xdr:colOff>
      <xdr:row>110</xdr:row>
      <xdr:rowOff>0</xdr:rowOff>
    </xdr:from>
    <xdr:to>
      <xdr:col>8</xdr:col>
      <xdr:colOff>0</xdr:colOff>
      <xdr:row>110</xdr:row>
      <xdr:rowOff>0</xdr:rowOff>
    </xdr:to>
    <xdr:sp macro="" textlink="">
      <xdr:nvSpPr>
        <xdr:cNvPr id="6870" name="Line 168">
          <a:extLst>
            <a:ext uri="{FF2B5EF4-FFF2-40B4-BE49-F238E27FC236}">
              <a16:creationId xmlns:a16="http://schemas.microsoft.com/office/drawing/2014/main" id="{00000000-0008-0000-0000-0000D61A0000}"/>
            </a:ext>
          </a:extLst>
        </xdr:cNvPr>
        <xdr:cNvSpPr>
          <a:spLocks noChangeShapeType="1"/>
        </xdr:cNvSpPr>
      </xdr:nvSpPr>
      <xdr:spPr bwMode="auto">
        <a:xfrm>
          <a:off x="457200" y="18078450"/>
          <a:ext cx="20193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9525</xdr:colOff>
      <xdr:row>110</xdr:row>
      <xdr:rowOff>0</xdr:rowOff>
    </xdr:from>
    <xdr:to>
      <xdr:col>8</xdr:col>
      <xdr:colOff>0</xdr:colOff>
      <xdr:row>110</xdr:row>
      <xdr:rowOff>0</xdr:rowOff>
    </xdr:to>
    <xdr:sp macro="" textlink="">
      <xdr:nvSpPr>
        <xdr:cNvPr id="6871" name="Line 169">
          <a:extLst>
            <a:ext uri="{FF2B5EF4-FFF2-40B4-BE49-F238E27FC236}">
              <a16:creationId xmlns:a16="http://schemas.microsoft.com/office/drawing/2014/main" id="{00000000-0008-0000-0000-0000D71A0000}"/>
            </a:ext>
          </a:extLst>
        </xdr:cNvPr>
        <xdr:cNvSpPr>
          <a:spLocks noChangeShapeType="1"/>
        </xdr:cNvSpPr>
      </xdr:nvSpPr>
      <xdr:spPr bwMode="auto">
        <a:xfrm>
          <a:off x="457200" y="18078450"/>
          <a:ext cx="20193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114300</xdr:colOff>
      <xdr:row>110</xdr:row>
      <xdr:rowOff>0</xdr:rowOff>
    </xdr:from>
    <xdr:to>
      <xdr:col>2</xdr:col>
      <xdr:colOff>114300</xdr:colOff>
      <xdr:row>110</xdr:row>
      <xdr:rowOff>0</xdr:rowOff>
    </xdr:to>
    <xdr:sp macro="" textlink="">
      <xdr:nvSpPr>
        <xdr:cNvPr id="6872" name="Line 170">
          <a:extLst>
            <a:ext uri="{FF2B5EF4-FFF2-40B4-BE49-F238E27FC236}">
              <a16:creationId xmlns:a16="http://schemas.microsoft.com/office/drawing/2014/main" id="{00000000-0008-0000-0000-0000D81A0000}"/>
            </a:ext>
          </a:extLst>
        </xdr:cNvPr>
        <xdr:cNvSpPr>
          <a:spLocks noChangeShapeType="1"/>
        </xdr:cNvSpPr>
      </xdr:nvSpPr>
      <xdr:spPr bwMode="auto">
        <a:xfrm>
          <a:off x="933450" y="180784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142875</xdr:colOff>
      <xdr:row>110</xdr:row>
      <xdr:rowOff>0</xdr:rowOff>
    </xdr:from>
    <xdr:to>
      <xdr:col>2</xdr:col>
      <xdr:colOff>142875</xdr:colOff>
      <xdr:row>110</xdr:row>
      <xdr:rowOff>0</xdr:rowOff>
    </xdr:to>
    <xdr:sp macro="" textlink="">
      <xdr:nvSpPr>
        <xdr:cNvPr id="6873" name="Line 171">
          <a:extLst>
            <a:ext uri="{FF2B5EF4-FFF2-40B4-BE49-F238E27FC236}">
              <a16:creationId xmlns:a16="http://schemas.microsoft.com/office/drawing/2014/main" id="{00000000-0008-0000-0000-0000D91A0000}"/>
            </a:ext>
          </a:extLst>
        </xdr:cNvPr>
        <xdr:cNvSpPr>
          <a:spLocks noChangeShapeType="1"/>
        </xdr:cNvSpPr>
      </xdr:nvSpPr>
      <xdr:spPr bwMode="auto">
        <a:xfrm>
          <a:off x="962025" y="180784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28575</xdr:colOff>
      <xdr:row>110</xdr:row>
      <xdr:rowOff>0</xdr:rowOff>
    </xdr:from>
    <xdr:to>
      <xdr:col>5</xdr:col>
      <xdr:colOff>28575</xdr:colOff>
      <xdr:row>110</xdr:row>
      <xdr:rowOff>0</xdr:rowOff>
    </xdr:to>
    <xdr:sp macro="" textlink="">
      <xdr:nvSpPr>
        <xdr:cNvPr id="6874" name="Line 172">
          <a:extLst>
            <a:ext uri="{FF2B5EF4-FFF2-40B4-BE49-F238E27FC236}">
              <a16:creationId xmlns:a16="http://schemas.microsoft.com/office/drawing/2014/main" id="{00000000-0008-0000-0000-0000DA1A0000}"/>
            </a:ext>
          </a:extLst>
        </xdr:cNvPr>
        <xdr:cNvSpPr>
          <a:spLocks noChangeShapeType="1"/>
        </xdr:cNvSpPr>
      </xdr:nvSpPr>
      <xdr:spPr bwMode="auto">
        <a:xfrm>
          <a:off x="1457325" y="180784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57150</xdr:colOff>
      <xdr:row>110</xdr:row>
      <xdr:rowOff>0</xdr:rowOff>
    </xdr:from>
    <xdr:to>
      <xdr:col>5</xdr:col>
      <xdr:colOff>57150</xdr:colOff>
      <xdr:row>110</xdr:row>
      <xdr:rowOff>0</xdr:rowOff>
    </xdr:to>
    <xdr:sp macro="" textlink="">
      <xdr:nvSpPr>
        <xdr:cNvPr id="6875" name="Line 173">
          <a:extLst>
            <a:ext uri="{FF2B5EF4-FFF2-40B4-BE49-F238E27FC236}">
              <a16:creationId xmlns:a16="http://schemas.microsoft.com/office/drawing/2014/main" id="{00000000-0008-0000-0000-0000DB1A0000}"/>
            </a:ext>
          </a:extLst>
        </xdr:cNvPr>
        <xdr:cNvSpPr>
          <a:spLocks noChangeShapeType="1"/>
        </xdr:cNvSpPr>
      </xdr:nvSpPr>
      <xdr:spPr bwMode="auto">
        <a:xfrm>
          <a:off x="1485900" y="180784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104775</xdr:colOff>
      <xdr:row>110</xdr:row>
      <xdr:rowOff>0</xdr:rowOff>
    </xdr:from>
    <xdr:to>
      <xdr:col>6</xdr:col>
      <xdr:colOff>104775</xdr:colOff>
      <xdr:row>110</xdr:row>
      <xdr:rowOff>0</xdr:rowOff>
    </xdr:to>
    <xdr:sp macro="" textlink="">
      <xdr:nvSpPr>
        <xdr:cNvPr id="6876" name="Line 174">
          <a:extLst>
            <a:ext uri="{FF2B5EF4-FFF2-40B4-BE49-F238E27FC236}">
              <a16:creationId xmlns:a16="http://schemas.microsoft.com/office/drawing/2014/main" id="{00000000-0008-0000-0000-0000DC1A0000}"/>
            </a:ext>
          </a:extLst>
        </xdr:cNvPr>
        <xdr:cNvSpPr>
          <a:spLocks noChangeShapeType="1"/>
        </xdr:cNvSpPr>
      </xdr:nvSpPr>
      <xdr:spPr bwMode="auto">
        <a:xfrm>
          <a:off x="1952625" y="180784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133350</xdr:colOff>
      <xdr:row>110</xdr:row>
      <xdr:rowOff>0</xdr:rowOff>
    </xdr:from>
    <xdr:to>
      <xdr:col>6</xdr:col>
      <xdr:colOff>133350</xdr:colOff>
      <xdr:row>110</xdr:row>
      <xdr:rowOff>0</xdr:rowOff>
    </xdr:to>
    <xdr:sp macro="" textlink="">
      <xdr:nvSpPr>
        <xdr:cNvPr id="6877" name="Line 175">
          <a:extLst>
            <a:ext uri="{FF2B5EF4-FFF2-40B4-BE49-F238E27FC236}">
              <a16:creationId xmlns:a16="http://schemas.microsoft.com/office/drawing/2014/main" id="{00000000-0008-0000-0000-0000DD1A0000}"/>
            </a:ext>
          </a:extLst>
        </xdr:cNvPr>
        <xdr:cNvSpPr>
          <a:spLocks noChangeShapeType="1"/>
        </xdr:cNvSpPr>
      </xdr:nvSpPr>
      <xdr:spPr bwMode="auto">
        <a:xfrm>
          <a:off x="1981200" y="180784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110</xdr:row>
      <xdr:rowOff>0</xdr:rowOff>
    </xdr:from>
    <xdr:to>
      <xdr:col>2</xdr:col>
      <xdr:colOff>104775</xdr:colOff>
      <xdr:row>110</xdr:row>
      <xdr:rowOff>0</xdr:rowOff>
    </xdr:to>
    <xdr:sp macro="" textlink="">
      <xdr:nvSpPr>
        <xdr:cNvPr id="6878" name="Line 176">
          <a:extLst>
            <a:ext uri="{FF2B5EF4-FFF2-40B4-BE49-F238E27FC236}">
              <a16:creationId xmlns:a16="http://schemas.microsoft.com/office/drawing/2014/main" id="{00000000-0008-0000-0000-0000DE1A0000}"/>
            </a:ext>
          </a:extLst>
        </xdr:cNvPr>
        <xdr:cNvSpPr>
          <a:spLocks noChangeShapeType="1"/>
        </xdr:cNvSpPr>
      </xdr:nvSpPr>
      <xdr:spPr bwMode="auto">
        <a:xfrm>
          <a:off x="447675" y="18078450"/>
          <a:ext cx="476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110</xdr:row>
      <xdr:rowOff>0</xdr:rowOff>
    </xdr:from>
    <xdr:to>
      <xdr:col>2</xdr:col>
      <xdr:colOff>104775</xdr:colOff>
      <xdr:row>110</xdr:row>
      <xdr:rowOff>0</xdr:rowOff>
    </xdr:to>
    <xdr:sp macro="" textlink="">
      <xdr:nvSpPr>
        <xdr:cNvPr id="6879" name="Line 177">
          <a:extLst>
            <a:ext uri="{FF2B5EF4-FFF2-40B4-BE49-F238E27FC236}">
              <a16:creationId xmlns:a16="http://schemas.microsoft.com/office/drawing/2014/main" id="{00000000-0008-0000-0000-0000DF1A0000}"/>
            </a:ext>
          </a:extLst>
        </xdr:cNvPr>
        <xdr:cNvSpPr>
          <a:spLocks noChangeShapeType="1"/>
        </xdr:cNvSpPr>
      </xdr:nvSpPr>
      <xdr:spPr bwMode="auto">
        <a:xfrm>
          <a:off x="447675" y="18078450"/>
          <a:ext cx="476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142875</xdr:colOff>
      <xdr:row>110</xdr:row>
      <xdr:rowOff>0</xdr:rowOff>
    </xdr:from>
    <xdr:to>
      <xdr:col>5</xdr:col>
      <xdr:colOff>19050</xdr:colOff>
      <xdr:row>110</xdr:row>
      <xdr:rowOff>0</xdr:rowOff>
    </xdr:to>
    <xdr:sp macro="" textlink="">
      <xdr:nvSpPr>
        <xdr:cNvPr id="6880" name="Line 178">
          <a:extLst>
            <a:ext uri="{FF2B5EF4-FFF2-40B4-BE49-F238E27FC236}">
              <a16:creationId xmlns:a16="http://schemas.microsoft.com/office/drawing/2014/main" id="{00000000-0008-0000-0000-0000E01A0000}"/>
            </a:ext>
          </a:extLst>
        </xdr:cNvPr>
        <xdr:cNvSpPr>
          <a:spLocks noChangeShapeType="1"/>
        </xdr:cNvSpPr>
      </xdr:nvSpPr>
      <xdr:spPr bwMode="auto">
        <a:xfrm>
          <a:off x="962025" y="18078450"/>
          <a:ext cx="485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142875</xdr:colOff>
      <xdr:row>110</xdr:row>
      <xdr:rowOff>0</xdr:rowOff>
    </xdr:from>
    <xdr:to>
      <xdr:col>5</xdr:col>
      <xdr:colOff>19050</xdr:colOff>
      <xdr:row>110</xdr:row>
      <xdr:rowOff>0</xdr:rowOff>
    </xdr:to>
    <xdr:sp macro="" textlink="">
      <xdr:nvSpPr>
        <xdr:cNvPr id="6881" name="Line 179">
          <a:extLst>
            <a:ext uri="{FF2B5EF4-FFF2-40B4-BE49-F238E27FC236}">
              <a16:creationId xmlns:a16="http://schemas.microsoft.com/office/drawing/2014/main" id="{00000000-0008-0000-0000-0000E11A0000}"/>
            </a:ext>
          </a:extLst>
        </xdr:cNvPr>
        <xdr:cNvSpPr>
          <a:spLocks noChangeShapeType="1"/>
        </xdr:cNvSpPr>
      </xdr:nvSpPr>
      <xdr:spPr bwMode="auto">
        <a:xfrm>
          <a:off x="962025" y="18078450"/>
          <a:ext cx="485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57150</xdr:colOff>
      <xdr:row>110</xdr:row>
      <xdr:rowOff>0</xdr:rowOff>
    </xdr:from>
    <xdr:to>
      <xdr:col>6</xdr:col>
      <xdr:colOff>95250</xdr:colOff>
      <xdr:row>110</xdr:row>
      <xdr:rowOff>0</xdr:rowOff>
    </xdr:to>
    <xdr:sp macro="" textlink="">
      <xdr:nvSpPr>
        <xdr:cNvPr id="6882" name="Line 180">
          <a:extLst>
            <a:ext uri="{FF2B5EF4-FFF2-40B4-BE49-F238E27FC236}">
              <a16:creationId xmlns:a16="http://schemas.microsoft.com/office/drawing/2014/main" id="{00000000-0008-0000-0000-0000E21A0000}"/>
            </a:ext>
          </a:extLst>
        </xdr:cNvPr>
        <xdr:cNvSpPr>
          <a:spLocks noChangeShapeType="1"/>
        </xdr:cNvSpPr>
      </xdr:nvSpPr>
      <xdr:spPr bwMode="auto">
        <a:xfrm>
          <a:off x="1485900" y="18078450"/>
          <a:ext cx="457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57150</xdr:colOff>
      <xdr:row>110</xdr:row>
      <xdr:rowOff>0</xdr:rowOff>
    </xdr:from>
    <xdr:to>
      <xdr:col>6</xdr:col>
      <xdr:colOff>95250</xdr:colOff>
      <xdr:row>110</xdr:row>
      <xdr:rowOff>0</xdr:rowOff>
    </xdr:to>
    <xdr:sp macro="" textlink="">
      <xdr:nvSpPr>
        <xdr:cNvPr id="6883" name="Line 181">
          <a:extLst>
            <a:ext uri="{FF2B5EF4-FFF2-40B4-BE49-F238E27FC236}">
              <a16:creationId xmlns:a16="http://schemas.microsoft.com/office/drawing/2014/main" id="{00000000-0008-0000-0000-0000E31A0000}"/>
            </a:ext>
          </a:extLst>
        </xdr:cNvPr>
        <xdr:cNvSpPr>
          <a:spLocks noChangeShapeType="1"/>
        </xdr:cNvSpPr>
      </xdr:nvSpPr>
      <xdr:spPr bwMode="auto">
        <a:xfrm>
          <a:off x="1485900" y="18078450"/>
          <a:ext cx="457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142875</xdr:colOff>
      <xdr:row>110</xdr:row>
      <xdr:rowOff>0</xdr:rowOff>
    </xdr:from>
    <xdr:to>
      <xdr:col>8</xdr:col>
      <xdr:colOff>0</xdr:colOff>
      <xdr:row>110</xdr:row>
      <xdr:rowOff>0</xdr:rowOff>
    </xdr:to>
    <xdr:sp macro="" textlink="">
      <xdr:nvSpPr>
        <xdr:cNvPr id="6884" name="Line 182">
          <a:extLst>
            <a:ext uri="{FF2B5EF4-FFF2-40B4-BE49-F238E27FC236}">
              <a16:creationId xmlns:a16="http://schemas.microsoft.com/office/drawing/2014/main" id="{00000000-0008-0000-0000-0000E41A0000}"/>
            </a:ext>
          </a:extLst>
        </xdr:cNvPr>
        <xdr:cNvSpPr>
          <a:spLocks noChangeShapeType="1"/>
        </xdr:cNvSpPr>
      </xdr:nvSpPr>
      <xdr:spPr bwMode="auto">
        <a:xfrm>
          <a:off x="1990725" y="18078450"/>
          <a:ext cx="485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142875</xdr:colOff>
      <xdr:row>110</xdr:row>
      <xdr:rowOff>0</xdr:rowOff>
    </xdr:from>
    <xdr:to>
      <xdr:col>8</xdr:col>
      <xdr:colOff>0</xdr:colOff>
      <xdr:row>110</xdr:row>
      <xdr:rowOff>0</xdr:rowOff>
    </xdr:to>
    <xdr:sp macro="" textlink="">
      <xdr:nvSpPr>
        <xdr:cNvPr id="6885" name="Line 183">
          <a:extLst>
            <a:ext uri="{FF2B5EF4-FFF2-40B4-BE49-F238E27FC236}">
              <a16:creationId xmlns:a16="http://schemas.microsoft.com/office/drawing/2014/main" id="{00000000-0008-0000-0000-0000E51A0000}"/>
            </a:ext>
          </a:extLst>
        </xdr:cNvPr>
        <xdr:cNvSpPr>
          <a:spLocks noChangeShapeType="1"/>
        </xdr:cNvSpPr>
      </xdr:nvSpPr>
      <xdr:spPr bwMode="auto">
        <a:xfrm>
          <a:off x="1990725" y="18078450"/>
          <a:ext cx="485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209550</xdr:colOff>
      <xdr:row>110</xdr:row>
      <xdr:rowOff>0</xdr:rowOff>
    </xdr:from>
    <xdr:to>
      <xdr:col>5</xdr:col>
      <xdr:colOff>209550</xdr:colOff>
      <xdr:row>110</xdr:row>
      <xdr:rowOff>0</xdr:rowOff>
    </xdr:to>
    <xdr:sp macro="" textlink="">
      <xdr:nvSpPr>
        <xdr:cNvPr id="6886" name="Line 184">
          <a:extLst>
            <a:ext uri="{FF2B5EF4-FFF2-40B4-BE49-F238E27FC236}">
              <a16:creationId xmlns:a16="http://schemas.microsoft.com/office/drawing/2014/main" id="{00000000-0008-0000-0000-0000E61A0000}"/>
            </a:ext>
          </a:extLst>
        </xdr:cNvPr>
        <xdr:cNvSpPr>
          <a:spLocks noChangeShapeType="1"/>
        </xdr:cNvSpPr>
      </xdr:nvSpPr>
      <xdr:spPr bwMode="auto">
        <a:xfrm>
          <a:off x="1638300" y="180784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323850</xdr:colOff>
      <xdr:row>110</xdr:row>
      <xdr:rowOff>0</xdr:rowOff>
    </xdr:from>
    <xdr:to>
      <xdr:col>2</xdr:col>
      <xdr:colOff>57150</xdr:colOff>
      <xdr:row>110</xdr:row>
      <xdr:rowOff>0</xdr:rowOff>
    </xdr:to>
    <xdr:sp macro="" textlink="">
      <xdr:nvSpPr>
        <xdr:cNvPr id="6887" name="Line 185">
          <a:extLst>
            <a:ext uri="{FF2B5EF4-FFF2-40B4-BE49-F238E27FC236}">
              <a16:creationId xmlns:a16="http://schemas.microsoft.com/office/drawing/2014/main" id="{00000000-0008-0000-0000-0000E71A0000}"/>
            </a:ext>
          </a:extLst>
        </xdr:cNvPr>
        <xdr:cNvSpPr>
          <a:spLocks noChangeShapeType="1"/>
        </xdr:cNvSpPr>
      </xdr:nvSpPr>
      <xdr:spPr bwMode="auto">
        <a:xfrm>
          <a:off x="771525" y="18078450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47625</xdr:colOff>
      <xdr:row>110</xdr:row>
      <xdr:rowOff>0</xdr:rowOff>
    </xdr:from>
    <xdr:to>
      <xdr:col>5</xdr:col>
      <xdr:colOff>152400</xdr:colOff>
      <xdr:row>110</xdr:row>
      <xdr:rowOff>0</xdr:rowOff>
    </xdr:to>
    <xdr:sp macro="" textlink="">
      <xdr:nvSpPr>
        <xdr:cNvPr id="6888" name="Line 186">
          <a:extLst>
            <a:ext uri="{FF2B5EF4-FFF2-40B4-BE49-F238E27FC236}">
              <a16:creationId xmlns:a16="http://schemas.microsoft.com/office/drawing/2014/main" id="{00000000-0008-0000-0000-0000E81A0000}"/>
            </a:ext>
          </a:extLst>
        </xdr:cNvPr>
        <xdr:cNvSpPr>
          <a:spLocks noChangeShapeType="1"/>
        </xdr:cNvSpPr>
      </xdr:nvSpPr>
      <xdr:spPr bwMode="auto">
        <a:xfrm>
          <a:off x="1476375" y="18078450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47625</xdr:colOff>
      <xdr:row>110</xdr:row>
      <xdr:rowOff>0</xdr:rowOff>
    </xdr:from>
    <xdr:to>
      <xdr:col>5</xdr:col>
      <xdr:colOff>152400</xdr:colOff>
      <xdr:row>110</xdr:row>
      <xdr:rowOff>0</xdr:rowOff>
    </xdr:to>
    <xdr:sp macro="" textlink="">
      <xdr:nvSpPr>
        <xdr:cNvPr id="6889" name="Line 187">
          <a:extLst>
            <a:ext uri="{FF2B5EF4-FFF2-40B4-BE49-F238E27FC236}">
              <a16:creationId xmlns:a16="http://schemas.microsoft.com/office/drawing/2014/main" id="{00000000-0008-0000-0000-0000E91A0000}"/>
            </a:ext>
          </a:extLst>
        </xdr:cNvPr>
        <xdr:cNvSpPr>
          <a:spLocks noChangeShapeType="1"/>
        </xdr:cNvSpPr>
      </xdr:nvSpPr>
      <xdr:spPr bwMode="auto">
        <a:xfrm>
          <a:off x="1476375" y="18078450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323850</xdr:colOff>
      <xdr:row>110</xdr:row>
      <xdr:rowOff>0</xdr:rowOff>
    </xdr:from>
    <xdr:to>
      <xdr:col>2</xdr:col>
      <xdr:colOff>57150</xdr:colOff>
      <xdr:row>110</xdr:row>
      <xdr:rowOff>0</xdr:rowOff>
    </xdr:to>
    <xdr:sp macro="" textlink="">
      <xdr:nvSpPr>
        <xdr:cNvPr id="6890" name="Line 188">
          <a:extLst>
            <a:ext uri="{FF2B5EF4-FFF2-40B4-BE49-F238E27FC236}">
              <a16:creationId xmlns:a16="http://schemas.microsoft.com/office/drawing/2014/main" id="{00000000-0008-0000-0000-0000EA1A0000}"/>
            </a:ext>
          </a:extLst>
        </xdr:cNvPr>
        <xdr:cNvSpPr>
          <a:spLocks noChangeShapeType="1"/>
        </xdr:cNvSpPr>
      </xdr:nvSpPr>
      <xdr:spPr bwMode="auto">
        <a:xfrm>
          <a:off x="771525" y="18078450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28575</xdr:colOff>
      <xdr:row>110</xdr:row>
      <xdr:rowOff>0</xdr:rowOff>
    </xdr:from>
    <xdr:to>
      <xdr:col>3</xdr:col>
      <xdr:colOff>28575</xdr:colOff>
      <xdr:row>110</xdr:row>
      <xdr:rowOff>0</xdr:rowOff>
    </xdr:to>
    <xdr:sp macro="" textlink="">
      <xdr:nvSpPr>
        <xdr:cNvPr id="6891" name="Line 189">
          <a:extLst>
            <a:ext uri="{FF2B5EF4-FFF2-40B4-BE49-F238E27FC236}">
              <a16:creationId xmlns:a16="http://schemas.microsoft.com/office/drawing/2014/main" id="{00000000-0008-0000-0000-0000EB1A0000}"/>
            </a:ext>
          </a:extLst>
        </xdr:cNvPr>
        <xdr:cNvSpPr>
          <a:spLocks noChangeShapeType="1"/>
        </xdr:cNvSpPr>
      </xdr:nvSpPr>
      <xdr:spPr bwMode="auto">
        <a:xfrm>
          <a:off x="1181100" y="180784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219075</xdr:colOff>
      <xdr:row>110</xdr:row>
      <xdr:rowOff>0</xdr:rowOff>
    </xdr:from>
    <xdr:to>
      <xdr:col>1</xdr:col>
      <xdr:colOff>219075</xdr:colOff>
      <xdr:row>110</xdr:row>
      <xdr:rowOff>0</xdr:rowOff>
    </xdr:to>
    <xdr:sp macro="" textlink="">
      <xdr:nvSpPr>
        <xdr:cNvPr id="6892" name="Line 190">
          <a:extLst>
            <a:ext uri="{FF2B5EF4-FFF2-40B4-BE49-F238E27FC236}">
              <a16:creationId xmlns:a16="http://schemas.microsoft.com/office/drawing/2014/main" id="{00000000-0008-0000-0000-0000EC1A0000}"/>
            </a:ext>
          </a:extLst>
        </xdr:cNvPr>
        <xdr:cNvSpPr>
          <a:spLocks noChangeShapeType="1"/>
        </xdr:cNvSpPr>
      </xdr:nvSpPr>
      <xdr:spPr bwMode="auto">
        <a:xfrm>
          <a:off x="666750" y="180784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76200</xdr:colOff>
      <xdr:row>110</xdr:row>
      <xdr:rowOff>0</xdr:rowOff>
    </xdr:from>
    <xdr:to>
      <xdr:col>5</xdr:col>
      <xdr:colOff>76200</xdr:colOff>
      <xdr:row>110</xdr:row>
      <xdr:rowOff>0</xdr:rowOff>
    </xdr:to>
    <xdr:sp macro="" textlink="">
      <xdr:nvSpPr>
        <xdr:cNvPr id="6893" name="Line 191">
          <a:extLst>
            <a:ext uri="{FF2B5EF4-FFF2-40B4-BE49-F238E27FC236}">
              <a16:creationId xmlns:a16="http://schemas.microsoft.com/office/drawing/2014/main" id="{00000000-0008-0000-0000-0000ED1A0000}"/>
            </a:ext>
          </a:extLst>
        </xdr:cNvPr>
        <xdr:cNvSpPr>
          <a:spLocks noChangeShapeType="1"/>
        </xdr:cNvSpPr>
      </xdr:nvSpPr>
      <xdr:spPr bwMode="auto">
        <a:xfrm>
          <a:off x="1504950" y="180784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342900</xdr:colOff>
      <xdr:row>110</xdr:row>
      <xdr:rowOff>0</xdr:rowOff>
    </xdr:from>
    <xdr:to>
      <xdr:col>1</xdr:col>
      <xdr:colOff>342900</xdr:colOff>
      <xdr:row>110</xdr:row>
      <xdr:rowOff>0</xdr:rowOff>
    </xdr:to>
    <xdr:sp macro="" textlink="">
      <xdr:nvSpPr>
        <xdr:cNvPr id="6894" name="Line 192">
          <a:extLst>
            <a:ext uri="{FF2B5EF4-FFF2-40B4-BE49-F238E27FC236}">
              <a16:creationId xmlns:a16="http://schemas.microsoft.com/office/drawing/2014/main" id="{00000000-0008-0000-0000-0000EE1A0000}"/>
            </a:ext>
          </a:extLst>
        </xdr:cNvPr>
        <xdr:cNvSpPr>
          <a:spLocks noChangeShapeType="1"/>
        </xdr:cNvSpPr>
      </xdr:nvSpPr>
      <xdr:spPr bwMode="auto">
        <a:xfrm>
          <a:off x="790575" y="180784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95250</xdr:colOff>
      <xdr:row>110</xdr:row>
      <xdr:rowOff>0</xdr:rowOff>
    </xdr:from>
    <xdr:to>
      <xdr:col>2</xdr:col>
      <xdr:colOff>200025</xdr:colOff>
      <xdr:row>110</xdr:row>
      <xdr:rowOff>0</xdr:rowOff>
    </xdr:to>
    <xdr:sp macro="" textlink="">
      <xdr:nvSpPr>
        <xdr:cNvPr id="6895" name="Line 193">
          <a:extLst>
            <a:ext uri="{FF2B5EF4-FFF2-40B4-BE49-F238E27FC236}">
              <a16:creationId xmlns:a16="http://schemas.microsoft.com/office/drawing/2014/main" id="{00000000-0008-0000-0000-0000EF1A0000}"/>
            </a:ext>
          </a:extLst>
        </xdr:cNvPr>
        <xdr:cNvSpPr>
          <a:spLocks noChangeShapeType="1"/>
        </xdr:cNvSpPr>
      </xdr:nvSpPr>
      <xdr:spPr bwMode="auto">
        <a:xfrm>
          <a:off x="914400" y="18078450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76200</xdr:colOff>
      <xdr:row>110</xdr:row>
      <xdr:rowOff>0</xdr:rowOff>
    </xdr:from>
    <xdr:to>
      <xdr:col>6</xdr:col>
      <xdr:colOff>180975</xdr:colOff>
      <xdr:row>110</xdr:row>
      <xdr:rowOff>0</xdr:rowOff>
    </xdr:to>
    <xdr:sp macro="" textlink="">
      <xdr:nvSpPr>
        <xdr:cNvPr id="6896" name="Line 194">
          <a:extLst>
            <a:ext uri="{FF2B5EF4-FFF2-40B4-BE49-F238E27FC236}">
              <a16:creationId xmlns:a16="http://schemas.microsoft.com/office/drawing/2014/main" id="{00000000-0008-0000-0000-0000F01A0000}"/>
            </a:ext>
          </a:extLst>
        </xdr:cNvPr>
        <xdr:cNvSpPr>
          <a:spLocks noChangeShapeType="1"/>
        </xdr:cNvSpPr>
      </xdr:nvSpPr>
      <xdr:spPr bwMode="auto">
        <a:xfrm>
          <a:off x="1924050" y="18078450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76200</xdr:colOff>
      <xdr:row>110</xdr:row>
      <xdr:rowOff>0</xdr:rowOff>
    </xdr:from>
    <xdr:to>
      <xdr:col>6</xdr:col>
      <xdr:colOff>180975</xdr:colOff>
      <xdr:row>110</xdr:row>
      <xdr:rowOff>0</xdr:rowOff>
    </xdr:to>
    <xdr:sp macro="" textlink="">
      <xdr:nvSpPr>
        <xdr:cNvPr id="6897" name="Line 195">
          <a:extLst>
            <a:ext uri="{FF2B5EF4-FFF2-40B4-BE49-F238E27FC236}">
              <a16:creationId xmlns:a16="http://schemas.microsoft.com/office/drawing/2014/main" id="{00000000-0008-0000-0000-0000F11A0000}"/>
            </a:ext>
          </a:extLst>
        </xdr:cNvPr>
        <xdr:cNvSpPr>
          <a:spLocks noChangeShapeType="1"/>
        </xdr:cNvSpPr>
      </xdr:nvSpPr>
      <xdr:spPr bwMode="auto">
        <a:xfrm>
          <a:off x="1924050" y="18078450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76200</xdr:colOff>
      <xdr:row>110</xdr:row>
      <xdr:rowOff>0</xdr:rowOff>
    </xdr:from>
    <xdr:to>
      <xdr:col>6</xdr:col>
      <xdr:colOff>180975</xdr:colOff>
      <xdr:row>110</xdr:row>
      <xdr:rowOff>0</xdr:rowOff>
    </xdr:to>
    <xdr:sp macro="" textlink="">
      <xdr:nvSpPr>
        <xdr:cNvPr id="6898" name="Line 196">
          <a:extLst>
            <a:ext uri="{FF2B5EF4-FFF2-40B4-BE49-F238E27FC236}">
              <a16:creationId xmlns:a16="http://schemas.microsoft.com/office/drawing/2014/main" id="{00000000-0008-0000-0000-0000F21A0000}"/>
            </a:ext>
          </a:extLst>
        </xdr:cNvPr>
        <xdr:cNvSpPr>
          <a:spLocks noChangeShapeType="1"/>
        </xdr:cNvSpPr>
      </xdr:nvSpPr>
      <xdr:spPr bwMode="auto">
        <a:xfrm>
          <a:off x="1924050" y="18078450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95250</xdr:colOff>
      <xdr:row>110</xdr:row>
      <xdr:rowOff>0</xdr:rowOff>
    </xdr:from>
    <xdr:to>
      <xdr:col>2</xdr:col>
      <xdr:colOff>200025</xdr:colOff>
      <xdr:row>110</xdr:row>
      <xdr:rowOff>0</xdr:rowOff>
    </xdr:to>
    <xdr:sp macro="" textlink="">
      <xdr:nvSpPr>
        <xdr:cNvPr id="6899" name="Line 197">
          <a:extLst>
            <a:ext uri="{FF2B5EF4-FFF2-40B4-BE49-F238E27FC236}">
              <a16:creationId xmlns:a16="http://schemas.microsoft.com/office/drawing/2014/main" id="{00000000-0008-0000-0000-0000F31A0000}"/>
            </a:ext>
          </a:extLst>
        </xdr:cNvPr>
        <xdr:cNvSpPr>
          <a:spLocks noChangeShapeType="1"/>
        </xdr:cNvSpPr>
      </xdr:nvSpPr>
      <xdr:spPr bwMode="auto">
        <a:xfrm>
          <a:off x="914400" y="18078450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95250</xdr:colOff>
      <xdr:row>110</xdr:row>
      <xdr:rowOff>0</xdr:rowOff>
    </xdr:from>
    <xdr:to>
      <xdr:col>2</xdr:col>
      <xdr:colOff>200025</xdr:colOff>
      <xdr:row>110</xdr:row>
      <xdr:rowOff>0</xdr:rowOff>
    </xdr:to>
    <xdr:sp macro="" textlink="">
      <xdr:nvSpPr>
        <xdr:cNvPr id="6900" name="Line 198">
          <a:extLst>
            <a:ext uri="{FF2B5EF4-FFF2-40B4-BE49-F238E27FC236}">
              <a16:creationId xmlns:a16="http://schemas.microsoft.com/office/drawing/2014/main" id="{00000000-0008-0000-0000-0000F41A0000}"/>
            </a:ext>
          </a:extLst>
        </xdr:cNvPr>
        <xdr:cNvSpPr>
          <a:spLocks noChangeShapeType="1"/>
        </xdr:cNvSpPr>
      </xdr:nvSpPr>
      <xdr:spPr bwMode="auto">
        <a:xfrm>
          <a:off x="914400" y="18078450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238125</xdr:colOff>
      <xdr:row>110</xdr:row>
      <xdr:rowOff>0</xdr:rowOff>
    </xdr:from>
    <xdr:to>
      <xdr:col>1</xdr:col>
      <xdr:colOff>238125</xdr:colOff>
      <xdr:row>110</xdr:row>
      <xdr:rowOff>0</xdr:rowOff>
    </xdr:to>
    <xdr:sp macro="" textlink="">
      <xdr:nvSpPr>
        <xdr:cNvPr id="6901" name="Line 199">
          <a:extLst>
            <a:ext uri="{FF2B5EF4-FFF2-40B4-BE49-F238E27FC236}">
              <a16:creationId xmlns:a16="http://schemas.microsoft.com/office/drawing/2014/main" id="{00000000-0008-0000-0000-0000F51A0000}"/>
            </a:ext>
          </a:extLst>
        </xdr:cNvPr>
        <xdr:cNvSpPr>
          <a:spLocks noChangeShapeType="1"/>
        </xdr:cNvSpPr>
      </xdr:nvSpPr>
      <xdr:spPr bwMode="auto">
        <a:xfrm>
          <a:off x="685800" y="180784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238125</xdr:colOff>
      <xdr:row>110</xdr:row>
      <xdr:rowOff>0</xdr:rowOff>
    </xdr:from>
    <xdr:to>
      <xdr:col>1</xdr:col>
      <xdr:colOff>238125</xdr:colOff>
      <xdr:row>110</xdr:row>
      <xdr:rowOff>0</xdr:rowOff>
    </xdr:to>
    <xdr:sp macro="" textlink="">
      <xdr:nvSpPr>
        <xdr:cNvPr id="6902" name="Line 200">
          <a:extLst>
            <a:ext uri="{FF2B5EF4-FFF2-40B4-BE49-F238E27FC236}">
              <a16:creationId xmlns:a16="http://schemas.microsoft.com/office/drawing/2014/main" id="{00000000-0008-0000-0000-0000F61A0000}"/>
            </a:ext>
          </a:extLst>
        </xdr:cNvPr>
        <xdr:cNvSpPr>
          <a:spLocks noChangeShapeType="1"/>
        </xdr:cNvSpPr>
      </xdr:nvSpPr>
      <xdr:spPr bwMode="auto">
        <a:xfrm>
          <a:off x="685800" y="180784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19050</xdr:colOff>
      <xdr:row>110</xdr:row>
      <xdr:rowOff>0</xdr:rowOff>
    </xdr:from>
    <xdr:to>
      <xdr:col>4</xdr:col>
      <xdr:colOff>19050</xdr:colOff>
      <xdr:row>110</xdr:row>
      <xdr:rowOff>0</xdr:rowOff>
    </xdr:to>
    <xdr:sp macro="" textlink="">
      <xdr:nvSpPr>
        <xdr:cNvPr id="6903" name="Line 201">
          <a:extLst>
            <a:ext uri="{FF2B5EF4-FFF2-40B4-BE49-F238E27FC236}">
              <a16:creationId xmlns:a16="http://schemas.microsoft.com/office/drawing/2014/main" id="{00000000-0008-0000-0000-0000F71A0000}"/>
            </a:ext>
          </a:extLst>
        </xdr:cNvPr>
        <xdr:cNvSpPr>
          <a:spLocks noChangeShapeType="1"/>
        </xdr:cNvSpPr>
      </xdr:nvSpPr>
      <xdr:spPr bwMode="auto">
        <a:xfrm>
          <a:off x="1200150" y="180784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285750</xdr:colOff>
      <xdr:row>110</xdr:row>
      <xdr:rowOff>0</xdr:rowOff>
    </xdr:from>
    <xdr:to>
      <xdr:col>5</xdr:col>
      <xdr:colOff>285750</xdr:colOff>
      <xdr:row>110</xdr:row>
      <xdr:rowOff>0</xdr:rowOff>
    </xdr:to>
    <xdr:sp macro="" textlink="">
      <xdr:nvSpPr>
        <xdr:cNvPr id="6904" name="Line 202">
          <a:extLst>
            <a:ext uri="{FF2B5EF4-FFF2-40B4-BE49-F238E27FC236}">
              <a16:creationId xmlns:a16="http://schemas.microsoft.com/office/drawing/2014/main" id="{00000000-0008-0000-0000-0000F81A0000}"/>
            </a:ext>
          </a:extLst>
        </xdr:cNvPr>
        <xdr:cNvSpPr>
          <a:spLocks noChangeShapeType="1"/>
        </xdr:cNvSpPr>
      </xdr:nvSpPr>
      <xdr:spPr bwMode="auto">
        <a:xfrm>
          <a:off x="1714500" y="180784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</xdr:col>
      <xdr:colOff>66675</xdr:colOff>
      <xdr:row>110</xdr:row>
      <xdr:rowOff>0</xdr:rowOff>
    </xdr:from>
    <xdr:to>
      <xdr:col>7</xdr:col>
      <xdr:colOff>66675</xdr:colOff>
      <xdr:row>110</xdr:row>
      <xdr:rowOff>0</xdr:rowOff>
    </xdr:to>
    <xdr:sp macro="" textlink="">
      <xdr:nvSpPr>
        <xdr:cNvPr id="6905" name="Line 203">
          <a:extLst>
            <a:ext uri="{FF2B5EF4-FFF2-40B4-BE49-F238E27FC236}">
              <a16:creationId xmlns:a16="http://schemas.microsoft.com/office/drawing/2014/main" id="{00000000-0008-0000-0000-0000F91A0000}"/>
            </a:ext>
          </a:extLst>
        </xdr:cNvPr>
        <xdr:cNvSpPr>
          <a:spLocks noChangeShapeType="1"/>
        </xdr:cNvSpPr>
      </xdr:nvSpPr>
      <xdr:spPr bwMode="auto">
        <a:xfrm>
          <a:off x="2228850" y="180784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28575</xdr:colOff>
      <xdr:row>110</xdr:row>
      <xdr:rowOff>0</xdr:rowOff>
    </xdr:from>
    <xdr:to>
      <xdr:col>4</xdr:col>
      <xdr:colOff>28575</xdr:colOff>
      <xdr:row>110</xdr:row>
      <xdr:rowOff>0</xdr:rowOff>
    </xdr:to>
    <xdr:sp macro="" textlink="">
      <xdr:nvSpPr>
        <xdr:cNvPr id="6906" name="Line 204">
          <a:extLst>
            <a:ext uri="{FF2B5EF4-FFF2-40B4-BE49-F238E27FC236}">
              <a16:creationId xmlns:a16="http://schemas.microsoft.com/office/drawing/2014/main" id="{00000000-0008-0000-0000-0000FA1A0000}"/>
            </a:ext>
          </a:extLst>
        </xdr:cNvPr>
        <xdr:cNvSpPr>
          <a:spLocks noChangeShapeType="1"/>
        </xdr:cNvSpPr>
      </xdr:nvSpPr>
      <xdr:spPr bwMode="auto">
        <a:xfrm>
          <a:off x="1209675" y="180784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285750</xdr:colOff>
      <xdr:row>110</xdr:row>
      <xdr:rowOff>0</xdr:rowOff>
    </xdr:from>
    <xdr:to>
      <xdr:col>5</xdr:col>
      <xdr:colOff>285750</xdr:colOff>
      <xdr:row>110</xdr:row>
      <xdr:rowOff>0</xdr:rowOff>
    </xdr:to>
    <xdr:sp macro="" textlink="">
      <xdr:nvSpPr>
        <xdr:cNvPr id="6907" name="Line 205">
          <a:extLst>
            <a:ext uri="{FF2B5EF4-FFF2-40B4-BE49-F238E27FC236}">
              <a16:creationId xmlns:a16="http://schemas.microsoft.com/office/drawing/2014/main" id="{00000000-0008-0000-0000-0000FB1A0000}"/>
            </a:ext>
          </a:extLst>
        </xdr:cNvPr>
        <xdr:cNvSpPr>
          <a:spLocks noChangeShapeType="1"/>
        </xdr:cNvSpPr>
      </xdr:nvSpPr>
      <xdr:spPr bwMode="auto">
        <a:xfrm>
          <a:off x="1714500" y="180784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</xdr:col>
      <xdr:colOff>66675</xdr:colOff>
      <xdr:row>110</xdr:row>
      <xdr:rowOff>0</xdr:rowOff>
    </xdr:from>
    <xdr:to>
      <xdr:col>7</xdr:col>
      <xdr:colOff>66675</xdr:colOff>
      <xdr:row>110</xdr:row>
      <xdr:rowOff>0</xdr:rowOff>
    </xdr:to>
    <xdr:sp macro="" textlink="">
      <xdr:nvSpPr>
        <xdr:cNvPr id="6908" name="Line 206">
          <a:extLst>
            <a:ext uri="{FF2B5EF4-FFF2-40B4-BE49-F238E27FC236}">
              <a16:creationId xmlns:a16="http://schemas.microsoft.com/office/drawing/2014/main" id="{00000000-0008-0000-0000-0000FC1A0000}"/>
            </a:ext>
          </a:extLst>
        </xdr:cNvPr>
        <xdr:cNvSpPr>
          <a:spLocks noChangeShapeType="1"/>
        </xdr:cNvSpPr>
      </xdr:nvSpPr>
      <xdr:spPr bwMode="auto">
        <a:xfrm>
          <a:off x="2228850" y="180784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304800</xdr:colOff>
      <xdr:row>110</xdr:row>
      <xdr:rowOff>0</xdr:rowOff>
    </xdr:from>
    <xdr:to>
      <xdr:col>4</xdr:col>
      <xdr:colOff>38100</xdr:colOff>
      <xdr:row>110</xdr:row>
      <xdr:rowOff>0</xdr:rowOff>
    </xdr:to>
    <xdr:sp macro="" textlink="">
      <xdr:nvSpPr>
        <xdr:cNvPr id="6909" name="Line 207">
          <a:extLst>
            <a:ext uri="{FF2B5EF4-FFF2-40B4-BE49-F238E27FC236}">
              <a16:creationId xmlns:a16="http://schemas.microsoft.com/office/drawing/2014/main" id="{00000000-0008-0000-0000-0000FD1A0000}"/>
            </a:ext>
          </a:extLst>
        </xdr:cNvPr>
        <xdr:cNvSpPr>
          <a:spLocks noChangeShapeType="1"/>
        </xdr:cNvSpPr>
      </xdr:nvSpPr>
      <xdr:spPr bwMode="auto">
        <a:xfrm>
          <a:off x="1123950" y="1807845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247650</xdr:colOff>
      <xdr:row>111</xdr:row>
      <xdr:rowOff>0</xdr:rowOff>
    </xdr:from>
    <xdr:to>
      <xdr:col>1</xdr:col>
      <xdr:colOff>247650</xdr:colOff>
      <xdr:row>111</xdr:row>
      <xdr:rowOff>0</xdr:rowOff>
    </xdr:to>
    <xdr:sp macro="" textlink="">
      <xdr:nvSpPr>
        <xdr:cNvPr id="6910" name="Line 208">
          <a:extLst>
            <a:ext uri="{FF2B5EF4-FFF2-40B4-BE49-F238E27FC236}">
              <a16:creationId xmlns:a16="http://schemas.microsoft.com/office/drawing/2014/main" id="{00000000-0008-0000-0000-0000FE1A0000}"/>
            </a:ext>
          </a:extLst>
        </xdr:cNvPr>
        <xdr:cNvSpPr>
          <a:spLocks noChangeShapeType="1"/>
        </xdr:cNvSpPr>
      </xdr:nvSpPr>
      <xdr:spPr bwMode="auto">
        <a:xfrm>
          <a:off x="695325" y="182403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114300</xdr:colOff>
      <xdr:row>115</xdr:row>
      <xdr:rowOff>0</xdr:rowOff>
    </xdr:from>
    <xdr:to>
      <xdr:col>2</xdr:col>
      <xdr:colOff>114300</xdr:colOff>
      <xdr:row>121</xdr:row>
      <xdr:rowOff>0</xdr:rowOff>
    </xdr:to>
    <xdr:sp macro="" textlink="">
      <xdr:nvSpPr>
        <xdr:cNvPr id="6911" name="Line 209">
          <a:extLst>
            <a:ext uri="{FF2B5EF4-FFF2-40B4-BE49-F238E27FC236}">
              <a16:creationId xmlns:a16="http://schemas.microsoft.com/office/drawing/2014/main" id="{00000000-0008-0000-0000-0000FF1A0000}"/>
            </a:ext>
          </a:extLst>
        </xdr:cNvPr>
        <xdr:cNvSpPr>
          <a:spLocks noChangeShapeType="1"/>
        </xdr:cNvSpPr>
      </xdr:nvSpPr>
      <xdr:spPr bwMode="auto">
        <a:xfrm>
          <a:off x="933450" y="18888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142875</xdr:colOff>
      <xdr:row>115</xdr:row>
      <xdr:rowOff>0</xdr:rowOff>
    </xdr:from>
    <xdr:to>
      <xdr:col>2</xdr:col>
      <xdr:colOff>142875</xdr:colOff>
      <xdr:row>121</xdr:row>
      <xdr:rowOff>0</xdr:rowOff>
    </xdr:to>
    <xdr:sp macro="" textlink="">
      <xdr:nvSpPr>
        <xdr:cNvPr id="6912" name="Line 210">
          <a:extLst>
            <a:ext uri="{FF2B5EF4-FFF2-40B4-BE49-F238E27FC236}">
              <a16:creationId xmlns:a16="http://schemas.microsoft.com/office/drawing/2014/main" id="{00000000-0008-0000-0000-0000001B0000}"/>
            </a:ext>
          </a:extLst>
        </xdr:cNvPr>
        <xdr:cNvSpPr>
          <a:spLocks noChangeShapeType="1"/>
        </xdr:cNvSpPr>
      </xdr:nvSpPr>
      <xdr:spPr bwMode="auto">
        <a:xfrm>
          <a:off x="962025" y="18888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115</xdr:row>
      <xdr:rowOff>0</xdr:rowOff>
    </xdr:from>
    <xdr:to>
      <xdr:col>5</xdr:col>
      <xdr:colOff>0</xdr:colOff>
      <xdr:row>121</xdr:row>
      <xdr:rowOff>0</xdr:rowOff>
    </xdr:to>
    <xdr:sp macro="" textlink="">
      <xdr:nvSpPr>
        <xdr:cNvPr id="6913" name="Line 211">
          <a:extLst>
            <a:ext uri="{FF2B5EF4-FFF2-40B4-BE49-F238E27FC236}">
              <a16:creationId xmlns:a16="http://schemas.microsoft.com/office/drawing/2014/main" id="{00000000-0008-0000-0000-0000011B0000}"/>
            </a:ext>
          </a:extLst>
        </xdr:cNvPr>
        <xdr:cNvSpPr>
          <a:spLocks noChangeShapeType="1"/>
        </xdr:cNvSpPr>
      </xdr:nvSpPr>
      <xdr:spPr bwMode="auto">
        <a:xfrm>
          <a:off x="1428750" y="18888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28575</xdr:colOff>
      <xdr:row>115</xdr:row>
      <xdr:rowOff>0</xdr:rowOff>
    </xdr:from>
    <xdr:to>
      <xdr:col>5</xdr:col>
      <xdr:colOff>28575</xdr:colOff>
      <xdr:row>121</xdr:row>
      <xdr:rowOff>0</xdr:rowOff>
    </xdr:to>
    <xdr:sp macro="" textlink="">
      <xdr:nvSpPr>
        <xdr:cNvPr id="6914" name="Line 212">
          <a:extLst>
            <a:ext uri="{FF2B5EF4-FFF2-40B4-BE49-F238E27FC236}">
              <a16:creationId xmlns:a16="http://schemas.microsoft.com/office/drawing/2014/main" id="{00000000-0008-0000-0000-0000021B0000}"/>
            </a:ext>
          </a:extLst>
        </xdr:cNvPr>
        <xdr:cNvSpPr>
          <a:spLocks noChangeShapeType="1"/>
        </xdr:cNvSpPr>
      </xdr:nvSpPr>
      <xdr:spPr bwMode="auto">
        <a:xfrm>
          <a:off x="1457325" y="18888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95250</xdr:colOff>
      <xdr:row>115</xdr:row>
      <xdr:rowOff>9525</xdr:rowOff>
    </xdr:from>
    <xdr:to>
      <xdr:col>6</xdr:col>
      <xdr:colOff>95250</xdr:colOff>
      <xdr:row>121</xdr:row>
      <xdr:rowOff>9525</xdr:rowOff>
    </xdr:to>
    <xdr:sp macro="" textlink="">
      <xdr:nvSpPr>
        <xdr:cNvPr id="6915" name="Line 213">
          <a:extLst>
            <a:ext uri="{FF2B5EF4-FFF2-40B4-BE49-F238E27FC236}">
              <a16:creationId xmlns:a16="http://schemas.microsoft.com/office/drawing/2014/main" id="{00000000-0008-0000-0000-0000031B0000}"/>
            </a:ext>
          </a:extLst>
        </xdr:cNvPr>
        <xdr:cNvSpPr>
          <a:spLocks noChangeShapeType="1"/>
        </xdr:cNvSpPr>
      </xdr:nvSpPr>
      <xdr:spPr bwMode="auto">
        <a:xfrm>
          <a:off x="1943100" y="18897600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123825</xdr:colOff>
      <xdr:row>115</xdr:row>
      <xdr:rowOff>0</xdr:rowOff>
    </xdr:from>
    <xdr:to>
      <xdr:col>6</xdr:col>
      <xdr:colOff>123825</xdr:colOff>
      <xdr:row>121</xdr:row>
      <xdr:rowOff>0</xdr:rowOff>
    </xdr:to>
    <xdr:sp macro="" textlink="">
      <xdr:nvSpPr>
        <xdr:cNvPr id="6916" name="Line 214">
          <a:extLst>
            <a:ext uri="{FF2B5EF4-FFF2-40B4-BE49-F238E27FC236}">
              <a16:creationId xmlns:a16="http://schemas.microsoft.com/office/drawing/2014/main" id="{00000000-0008-0000-0000-0000041B0000}"/>
            </a:ext>
          </a:extLst>
        </xdr:cNvPr>
        <xdr:cNvSpPr>
          <a:spLocks noChangeShapeType="1"/>
        </xdr:cNvSpPr>
      </xdr:nvSpPr>
      <xdr:spPr bwMode="auto">
        <a:xfrm>
          <a:off x="1971675" y="18888075"/>
          <a:ext cx="0" cy="971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118</xdr:row>
      <xdr:rowOff>0</xdr:rowOff>
    </xdr:from>
    <xdr:to>
      <xdr:col>2</xdr:col>
      <xdr:colOff>95250</xdr:colOff>
      <xdr:row>118</xdr:row>
      <xdr:rowOff>0</xdr:rowOff>
    </xdr:to>
    <xdr:sp macro="" textlink="">
      <xdr:nvSpPr>
        <xdr:cNvPr id="6917" name="Line 215">
          <a:extLst>
            <a:ext uri="{FF2B5EF4-FFF2-40B4-BE49-F238E27FC236}">
              <a16:creationId xmlns:a16="http://schemas.microsoft.com/office/drawing/2014/main" id="{00000000-0008-0000-0000-0000051B0000}"/>
            </a:ext>
          </a:extLst>
        </xdr:cNvPr>
        <xdr:cNvSpPr>
          <a:spLocks noChangeShapeType="1"/>
        </xdr:cNvSpPr>
      </xdr:nvSpPr>
      <xdr:spPr bwMode="auto">
        <a:xfrm>
          <a:off x="447675" y="19373850"/>
          <a:ext cx="4667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142875</xdr:colOff>
      <xdr:row>118</xdr:row>
      <xdr:rowOff>0</xdr:rowOff>
    </xdr:from>
    <xdr:to>
      <xdr:col>4</xdr:col>
      <xdr:colOff>238125</xdr:colOff>
      <xdr:row>118</xdr:row>
      <xdr:rowOff>0</xdr:rowOff>
    </xdr:to>
    <xdr:sp macro="" textlink="">
      <xdr:nvSpPr>
        <xdr:cNvPr id="6918" name="Line 216">
          <a:extLst>
            <a:ext uri="{FF2B5EF4-FFF2-40B4-BE49-F238E27FC236}">
              <a16:creationId xmlns:a16="http://schemas.microsoft.com/office/drawing/2014/main" id="{00000000-0008-0000-0000-0000061B0000}"/>
            </a:ext>
          </a:extLst>
        </xdr:cNvPr>
        <xdr:cNvSpPr>
          <a:spLocks noChangeShapeType="1"/>
        </xdr:cNvSpPr>
      </xdr:nvSpPr>
      <xdr:spPr bwMode="auto">
        <a:xfrm>
          <a:off x="962025" y="19373850"/>
          <a:ext cx="457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28575</xdr:colOff>
      <xdr:row>118</xdr:row>
      <xdr:rowOff>0</xdr:rowOff>
    </xdr:from>
    <xdr:to>
      <xdr:col>6</xdr:col>
      <xdr:colOff>76200</xdr:colOff>
      <xdr:row>118</xdr:row>
      <xdr:rowOff>0</xdr:rowOff>
    </xdr:to>
    <xdr:sp macro="" textlink="">
      <xdr:nvSpPr>
        <xdr:cNvPr id="6919" name="Line 217">
          <a:extLst>
            <a:ext uri="{FF2B5EF4-FFF2-40B4-BE49-F238E27FC236}">
              <a16:creationId xmlns:a16="http://schemas.microsoft.com/office/drawing/2014/main" id="{00000000-0008-0000-0000-0000071B0000}"/>
            </a:ext>
          </a:extLst>
        </xdr:cNvPr>
        <xdr:cNvSpPr>
          <a:spLocks noChangeShapeType="1"/>
        </xdr:cNvSpPr>
      </xdr:nvSpPr>
      <xdr:spPr bwMode="auto">
        <a:xfrm>
          <a:off x="1457325" y="19373850"/>
          <a:ext cx="4667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123825</xdr:colOff>
      <xdr:row>118</xdr:row>
      <xdr:rowOff>0</xdr:rowOff>
    </xdr:from>
    <xdr:to>
      <xdr:col>7</xdr:col>
      <xdr:colOff>304800</xdr:colOff>
      <xdr:row>118</xdr:row>
      <xdr:rowOff>0</xdr:rowOff>
    </xdr:to>
    <xdr:sp macro="" textlink="">
      <xdr:nvSpPr>
        <xdr:cNvPr id="6920" name="Line 218">
          <a:extLst>
            <a:ext uri="{FF2B5EF4-FFF2-40B4-BE49-F238E27FC236}">
              <a16:creationId xmlns:a16="http://schemas.microsoft.com/office/drawing/2014/main" id="{00000000-0008-0000-0000-0000081B0000}"/>
            </a:ext>
          </a:extLst>
        </xdr:cNvPr>
        <xdr:cNvSpPr>
          <a:spLocks noChangeShapeType="1"/>
        </xdr:cNvSpPr>
      </xdr:nvSpPr>
      <xdr:spPr bwMode="auto">
        <a:xfrm>
          <a:off x="1971675" y="19373850"/>
          <a:ext cx="4953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238125</xdr:colOff>
      <xdr:row>117</xdr:row>
      <xdr:rowOff>114300</xdr:rowOff>
    </xdr:from>
    <xdr:to>
      <xdr:col>1</xdr:col>
      <xdr:colOff>238125</xdr:colOff>
      <xdr:row>118</xdr:row>
      <xdr:rowOff>57150</xdr:rowOff>
    </xdr:to>
    <xdr:sp macro="" textlink="">
      <xdr:nvSpPr>
        <xdr:cNvPr id="6921" name="Line 219">
          <a:extLst>
            <a:ext uri="{FF2B5EF4-FFF2-40B4-BE49-F238E27FC236}">
              <a16:creationId xmlns:a16="http://schemas.microsoft.com/office/drawing/2014/main" id="{00000000-0008-0000-0000-0000091B0000}"/>
            </a:ext>
          </a:extLst>
        </xdr:cNvPr>
        <xdr:cNvSpPr>
          <a:spLocks noChangeShapeType="1"/>
        </xdr:cNvSpPr>
      </xdr:nvSpPr>
      <xdr:spPr bwMode="auto">
        <a:xfrm>
          <a:off x="685800" y="19326225"/>
          <a:ext cx="0" cy="104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117</xdr:row>
      <xdr:rowOff>114300</xdr:rowOff>
    </xdr:from>
    <xdr:to>
      <xdr:col>4</xdr:col>
      <xdr:colOff>0</xdr:colOff>
      <xdr:row>118</xdr:row>
      <xdr:rowOff>57150</xdr:rowOff>
    </xdr:to>
    <xdr:sp macro="" textlink="">
      <xdr:nvSpPr>
        <xdr:cNvPr id="6922" name="Line 220">
          <a:extLst>
            <a:ext uri="{FF2B5EF4-FFF2-40B4-BE49-F238E27FC236}">
              <a16:creationId xmlns:a16="http://schemas.microsoft.com/office/drawing/2014/main" id="{00000000-0008-0000-0000-00000A1B0000}"/>
            </a:ext>
          </a:extLst>
        </xdr:cNvPr>
        <xdr:cNvSpPr>
          <a:spLocks noChangeShapeType="1"/>
        </xdr:cNvSpPr>
      </xdr:nvSpPr>
      <xdr:spPr bwMode="auto">
        <a:xfrm>
          <a:off x="1181100" y="19326225"/>
          <a:ext cx="0" cy="104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266700</xdr:colOff>
      <xdr:row>117</xdr:row>
      <xdr:rowOff>114300</xdr:rowOff>
    </xdr:from>
    <xdr:to>
      <xdr:col>5</xdr:col>
      <xdr:colOff>266700</xdr:colOff>
      <xdr:row>118</xdr:row>
      <xdr:rowOff>57150</xdr:rowOff>
    </xdr:to>
    <xdr:sp macro="" textlink="">
      <xdr:nvSpPr>
        <xdr:cNvPr id="6923" name="Line 221">
          <a:extLst>
            <a:ext uri="{FF2B5EF4-FFF2-40B4-BE49-F238E27FC236}">
              <a16:creationId xmlns:a16="http://schemas.microsoft.com/office/drawing/2014/main" id="{00000000-0008-0000-0000-00000B1B0000}"/>
            </a:ext>
          </a:extLst>
        </xdr:cNvPr>
        <xdr:cNvSpPr>
          <a:spLocks noChangeShapeType="1"/>
        </xdr:cNvSpPr>
      </xdr:nvSpPr>
      <xdr:spPr bwMode="auto">
        <a:xfrm>
          <a:off x="1695450" y="19326225"/>
          <a:ext cx="0" cy="104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</xdr:col>
      <xdr:colOff>66675</xdr:colOff>
      <xdr:row>117</xdr:row>
      <xdr:rowOff>114300</xdr:rowOff>
    </xdr:from>
    <xdr:to>
      <xdr:col>7</xdr:col>
      <xdr:colOff>66675</xdr:colOff>
      <xdr:row>118</xdr:row>
      <xdr:rowOff>57150</xdr:rowOff>
    </xdr:to>
    <xdr:sp macro="" textlink="">
      <xdr:nvSpPr>
        <xdr:cNvPr id="6924" name="Line 222">
          <a:extLst>
            <a:ext uri="{FF2B5EF4-FFF2-40B4-BE49-F238E27FC236}">
              <a16:creationId xmlns:a16="http://schemas.microsoft.com/office/drawing/2014/main" id="{00000000-0008-0000-0000-00000C1B0000}"/>
            </a:ext>
          </a:extLst>
        </xdr:cNvPr>
        <xdr:cNvSpPr>
          <a:spLocks noChangeShapeType="1"/>
        </xdr:cNvSpPr>
      </xdr:nvSpPr>
      <xdr:spPr bwMode="auto">
        <a:xfrm>
          <a:off x="2228850" y="19326225"/>
          <a:ext cx="0" cy="104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247650</xdr:colOff>
      <xdr:row>126</xdr:row>
      <xdr:rowOff>76200</xdr:rowOff>
    </xdr:from>
    <xdr:to>
      <xdr:col>1</xdr:col>
      <xdr:colOff>247650</xdr:colOff>
      <xdr:row>131</xdr:row>
      <xdr:rowOff>152400</xdr:rowOff>
    </xdr:to>
    <xdr:sp macro="" textlink="">
      <xdr:nvSpPr>
        <xdr:cNvPr id="6925" name="Line 223">
          <a:extLst>
            <a:ext uri="{FF2B5EF4-FFF2-40B4-BE49-F238E27FC236}">
              <a16:creationId xmlns:a16="http://schemas.microsoft.com/office/drawing/2014/main" id="{00000000-0008-0000-0000-00000D1B0000}"/>
            </a:ext>
          </a:extLst>
        </xdr:cNvPr>
        <xdr:cNvSpPr>
          <a:spLocks noChangeShapeType="1"/>
        </xdr:cNvSpPr>
      </xdr:nvSpPr>
      <xdr:spPr bwMode="auto">
        <a:xfrm>
          <a:off x="695325" y="20707350"/>
          <a:ext cx="0" cy="8858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247650</xdr:colOff>
      <xdr:row>129</xdr:row>
      <xdr:rowOff>0</xdr:rowOff>
    </xdr:from>
    <xdr:to>
      <xdr:col>1</xdr:col>
      <xdr:colOff>352425</xdr:colOff>
      <xdr:row>129</xdr:row>
      <xdr:rowOff>0</xdr:rowOff>
    </xdr:to>
    <xdr:sp macro="" textlink="">
      <xdr:nvSpPr>
        <xdr:cNvPr id="6926" name="Line 224">
          <a:extLst>
            <a:ext uri="{FF2B5EF4-FFF2-40B4-BE49-F238E27FC236}">
              <a16:creationId xmlns:a16="http://schemas.microsoft.com/office/drawing/2014/main" id="{00000000-0008-0000-0000-00000E1B0000}"/>
            </a:ext>
          </a:extLst>
        </xdr:cNvPr>
        <xdr:cNvSpPr>
          <a:spLocks noChangeShapeType="1"/>
        </xdr:cNvSpPr>
      </xdr:nvSpPr>
      <xdr:spPr bwMode="auto">
        <a:xfrm>
          <a:off x="695325" y="211169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</xdr:col>
      <xdr:colOff>247650</xdr:colOff>
      <xdr:row>126</xdr:row>
      <xdr:rowOff>76200</xdr:rowOff>
    </xdr:from>
    <xdr:to>
      <xdr:col>1</xdr:col>
      <xdr:colOff>247650</xdr:colOff>
      <xdr:row>131</xdr:row>
      <xdr:rowOff>152400</xdr:rowOff>
    </xdr:to>
    <xdr:sp macro="" textlink="">
      <xdr:nvSpPr>
        <xdr:cNvPr id="6927" name="Line 225">
          <a:extLst>
            <a:ext uri="{FF2B5EF4-FFF2-40B4-BE49-F238E27FC236}">
              <a16:creationId xmlns:a16="http://schemas.microsoft.com/office/drawing/2014/main" id="{00000000-0008-0000-0000-00000F1B0000}"/>
            </a:ext>
          </a:extLst>
        </xdr:cNvPr>
        <xdr:cNvSpPr>
          <a:spLocks noChangeShapeType="1"/>
        </xdr:cNvSpPr>
      </xdr:nvSpPr>
      <xdr:spPr bwMode="auto">
        <a:xfrm>
          <a:off x="695325" y="20707350"/>
          <a:ext cx="0" cy="8858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247650</xdr:colOff>
      <xdr:row>129</xdr:row>
      <xdr:rowOff>0</xdr:rowOff>
    </xdr:from>
    <xdr:to>
      <xdr:col>1</xdr:col>
      <xdr:colOff>352425</xdr:colOff>
      <xdr:row>129</xdr:row>
      <xdr:rowOff>0</xdr:rowOff>
    </xdr:to>
    <xdr:sp macro="" textlink="">
      <xdr:nvSpPr>
        <xdr:cNvPr id="6928" name="Line 226">
          <a:extLst>
            <a:ext uri="{FF2B5EF4-FFF2-40B4-BE49-F238E27FC236}">
              <a16:creationId xmlns:a16="http://schemas.microsoft.com/office/drawing/2014/main" id="{00000000-0008-0000-0000-0000101B0000}"/>
            </a:ext>
          </a:extLst>
        </xdr:cNvPr>
        <xdr:cNvSpPr>
          <a:spLocks noChangeShapeType="1"/>
        </xdr:cNvSpPr>
      </xdr:nvSpPr>
      <xdr:spPr bwMode="auto">
        <a:xfrm>
          <a:off x="695325" y="2111692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11</xdr:row>
      <xdr:rowOff>161925</xdr:rowOff>
    </xdr:from>
    <xdr:to>
      <xdr:col>5</xdr:col>
      <xdr:colOff>0</xdr:colOff>
      <xdr:row>11</xdr:row>
      <xdr:rowOff>161925</xdr:rowOff>
    </xdr:to>
    <xdr:sp macro="" textlink="">
      <xdr:nvSpPr>
        <xdr:cNvPr id="2483" name="Line 1">
          <a:extLst>
            <a:ext uri="{FF2B5EF4-FFF2-40B4-BE49-F238E27FC236}">
              <a16:creationId xmlns:a16="http://schemas.microsoft.com/office/drawing/2014/main" id="{00000000-0008-0000-0100-0000B3090000}"/>
            </a:ext>
          </a:extLst>
        </xdr:cNvPr>
        <xdr:cNvSpPr>
          <a:spLocks noChangeShapeType="1"/>
        </xdr:cNvSpPr>
      </xdr:nvSpPr>
      <xdr:spPr bwMode="auto">
        <a:xfrm flipH="1">
          <a:off x="0" y="1952625"/>
          <a:ext cx="800100" cy="0"/>
        </a:xfrm>
        <a:prstGeom prst="line">
          <a:avLst/>
        </a:prstGeom>
        <a:noFill/>
        <a:ln w="9525">
          <a:solidFill>
            <a:srgbClr val="FFFFFF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13</xdr:row>
      <xdr:rowOff>9525</xdr:rowOff>
    </xdr:from>
    <xdr:to>
      <xdr:col>5</xdr:col>
      <xdr:colOff>0</xdr:colOff>
      <xdr:row>13</xdr:row>
      <xdr:rowOff>9525</xdr:rowOff>
    </xdr:to>
    <xdr:sp macro="" textlink="">
      <xdr:nvSpPr>
        <xdr:cNvPr id="2484" name="Line 2">
          <a:extLst>
            <a:ext uri="{FF2B5EF4-FFF2-40B4-BE49-F238E27FC236}">
              <a16:creationId xmlns:a16="http://schemas.microsoft.com/office/drawing/2014/main" id="{00000000-0008-0000-0100-0000B4090000}"/>
            </a:ext>
          </a:extLst>
        </xdr:cNvPr>
        <xdr:cNvSpPr>
          <a:spLocks noChangeShapeType="1"/>
        </xdr:cNvSpPr>
      </xdr:nvSpPr>
      <xdr:spPr bwMode="auto">
        <a:xfrm flipH="1">
          <a:off x="0" y="2133600"/>
          <a:ext cx="800100" cy="0"/>
        </a:xfrm>
        <a:prstGeom prst="line">
          <a:avLst/>
        </a:prstGeom>
        <a:noFill/>
        <a:ln w="9525">
          <a:solidFill>
            <a:srgbClr val="FFFFFF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23</xdr:row>
      <xdr:rowOff>161925</xdr:rowOff>
    </xdr:from>
    <xdr:to>
      <xdr:col>5</xdr:col>
      <xdr:colOff>0</xdr:colOff>
      <xdr:row>23</xdr:row>
      <xdr:rowOff>161925</xdr:rowOff>
    </xdr:to>
    <xdr:sp macro="" textlink="">
      <xdr:nvSpPr>
        <xdr:cNvPr id="2485" name="Line 3">
          <a:extLst>
            <a:ext uri="{FF2B5EF4-FFF2-40B4-BE49-F238E27FC236}">
              <a16:creationId xmlns:a16="http://schemas.microsoft.com/office/drawing/2014/main" id="{00000000-0008-0000-0100-0000B5090000}"/>
            </a:ext>
          </a:extLst>
        </xdr:cNvPr>
        <xdr:cNvSpPr>
          <a:spLocks noChangeShapeType="1"/>
        </xdr:cNvSpPr>
      </xdr:nvSpPr>
      <xdr:spPr bwMode="auto">
        <a:xfrm flipH="1">
          <a:off x="0" y="4095750"/>
          <a:ext cx="800100" cy="0"/>
        </a:xfrm>
        <a:prstGeom prst="line">
          <a:avLst/>
        </a:prstGeom>
        <a:noFill/>
        <a:ln w="9525">
          <a:solidFill>
            <a:srgbClr val="FFFFFF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25</xdr:row>
      <xdr:rowOff>9525</xdr:rowOff>
    </xdr:from>
    <xdr:to>
      <xdr:col>5</xdr:col>
      <xdr:colOff>0</xdr:colOff>
      <xdr:row>25</xdr:row>
      <xdr:rowOff>9525</xdr:rowOff>
    </xdr:to>
    <xdr:sp macro="" textlink="">
      <xdr:nvSpPr>
        <xdr:cNvPr id="2486" name="Line 4">
          <a:extLst>
            <a:ext uri="{FF2B5EF4-FFF2-40B4-BE49-F238E27FC236}">
              <a16:creationId xmlns:a16="http://schemas.microsoft.com/office/drawing/2014/main" id="{00000000-0008-0000-0100-0000B6090000}"/>
            </a:ext>
          </a:extLst>
        </xdr:cNvPr>
        <xdr:cNvSpPr>
          <a:spLocks noChangeShapeType="1"/>
        </xdr:cNvSpPr>
      </xdr:nvSpPr>
      <xdr:spPr bwMode="auto">
        <a:xfrm flipH="1">
          <a:off x="0" y="4276725"/>
          <a:ext cx="800100" cy="0"/>
        </a:xfrm>
        <a:prstGeom prst="line">
          <a:avLst/>
        </a:prstGeom>
        <a:noFill/>
        <a:ln w="9525">
          <a:solidFill>
            <a:srgbClr val="FFFFFF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39</xdr:row>
      <xdr:rowOff>152400</xdr:rowOff>
    </xdr:from>
    <xdr:to>
      <xdr:col>5</xdr:col>
      <xdr:colOff>0</xdr:colOff>
      <xdr:row>39</xdr:row>
      <xdr:rowOff>152400</xdr:rowOff>
    </xdr:to>
    <xdr:sp macro="" textlink="">
      <xdr:nvSpPr>
        <xdr:cNvPr id="2487" name="Line 5">
          <a:extLst>
            <a:ext uri="{FF2B5EF4-FFF2-40B4-BE49-F238E27FC236}">
              <a16:creationId xmlns:a16="http://schemas.microsoft.com/office/drawing/2014/main" id="{00000000-0008-0000-0100-0000B7090000}"/>
            </a:ext>
          </a:extLst>
        </xdr:cNvPr>
        <xdr:cNvSpPr>
          <a:spLocks noChangeShapeType="1"/>
        </xdr:cNvSpPr>
      </xdr:nvSpPr>
      <xdr:spPr bwMode="auto">
        <a:xfrm flipH="1">
          <a:off x="0" y="6686550"/>
          <a:ext cx="800100" cy="0"/>
        </a:xfrm>
        <a:prstGeom prst="line">
          <a:avLst/>
        </a:prstGeom>
        <a:noFill/>
        <a:ln w="9525">
          <a:solidFill>
            <a:srgbClr val="FFFFFF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41</xdr:row>
      <xdr:rowOff>9525</xdr:rowOff>
    </xdr:from>
    <xdr:to>
      <xdr:col>5</xdr:col>
      <xdr:colOff>0</xdr:colOff>
      <xdr:row>41</xdr:row>
      <xdr:rowOff>9525</xdr:rowOff>
    </xdr:to>
    <xdr:sp macro="" textlink="">
      <xdr:nvSpPr>
        <xdr:cNvPr id="2488" name="Line 6">
          <a:extLst>
            <a:ext uri="{FF2B5EF4-FFF2-40B4-BE49-F238E27FC236}">
              <a16:creationId xmlns:a16="http://schemas.microsoft.com/office/drawing/2014/main" id="{00000000-0008-0000-0100-0000B8090000}"/>
            </a:ext>
          </a:extLst>
        </xdr:cNvPr>
        <xdr:cNvSpPr>
          <a:spLocks noChangeShapeType="1"/>
        </xdr:cNvSpPr>
      </xdr:nvSpPr>
      <xdr:spPr bwMode="auto">
        <a:xfrm flipH="1">
          <a:off x="0" y="6867525"/>
          <a:ext cx="800100" cy="0"/>
        </a:xfrm>
        <a:prstGeom prst="line">
          <a:avLst/>
        </a:prstGeom>
        <a:noFill/>
        <a:ln w="9525">
          <a:solidFill>
            <a:srgbClr val="FFFFFF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51</xdr:row>
      <xdr:rowOff>161925</xdr:rowOff>
    </xdr:from>
    <xdr:to>
      <xdr:col>5</xdr:col>
      <xdr:colOff>0</xdr:colOff>
      <xdr:row>51</xdr:row>
      <xdr:rowOff>161925</xdr:rowOff>
    </xdr:to>
    <xdr:sp macro="" textlink="">
      <xdr:nvSpPr>
        <xdr:cNvPr id="2489" name="Line 7">
          <a:extLst>
            <a:ext uri="{FF2B5EF4-FFF2-40B4-BE49-F238E27FC236}">
              <a16:creationId xmlns:a16="http://schemas.microsoft.com/office/drawing/2014/main" id="{00000000-0008-0000-0100-0000B9090000}"/>
            </a:ext>
          </a:extLst>
        </xdr:cNvPr>
        <xdr:cNvSpPr>
          <a:spLocks noChangeShapeType="1"/>
        </xdr:cNvSpPr>
      </xdr:nvSpPr>
      <xdr:spPr bwMode="auto">
        <a:xfrm flipH="1">
          <a:off x="0" y="8829675"/>
          <a:ext cx="800100" cy="0"/>
        </a:xfrm>
        <a:prstGeom prst="line">
          <a:avLst/>
        </a:prstGeom>
        <a:noFill/>
        <a:ln w="9525">
          <a:solidFill>
            <a:srgbClr val="FFFFFF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53</xdr:row>
      <xdr:rowOff>9525</xdr:rowOff>
    </xdr:from>
    <xdr:to>
      <xdr:col>5</xdr:col>
      <xdr:colOff>0</xdr:colOff>
      <xdr:row>53</xdr:row>
      <xdr:rowOff>9525</xdr:rowOff>
    </xdr:to>
    <xdr:sp macro="" textlink="">
      <xdr:nvSpPr>
        <xdr:cNvPr id="2490" name="Line 8">
          <a:extLst>
            <a:ext uri="{FF2B5EF4-FFF2-40B4-BE49-F238E27FC236}">
              <a16:creationId xmlns:a16="http://schemas.microsoft.com/office/drawing/2014/main" id="{00000000-0008-0000-0100-0000BA090000}"/>
            </a:ext>
          </a:extLst>
        </xdr:cNvPr>
        <xdr:cNvSpPr>
          <a:spLocks noChangeShapeType="1"/>
        </xdr:cNvSpPr>
      </xdr:nvSpPr>
      <xdr:spPr bwMode="auto">
        <a:xfrm flipH="1">
          <a:off x="0" y="9010650"/>
          <a:ext cx="800100" cy="0"/>
        </a:xfrm>
        <a:prstGeom prst="line">
          <a:avLst/>
        </a:prstGeom>
        <a:noFill/>
        <a:ln w="9525">
          <a:solidFill>
            <a:srgbClr val="FFFFFF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67</xdr:row>
      <xdr:rowOff>161925</xdr:rowOff>
    </xdr:from>
    <xdr:to>
      <xdr:col>5</xdr:col>
      <xdr:colOff>0</xdr:colOff>
      <xdr:row>67</xdr:row>
      <xdr:rowOff>161925</xdr:rowOff>
    </xdr:to>
    <xdr:sp macro="" textlink="">
      <xdr:nvSpPr>
        <xdr:cNvPr id="2491" name="Line 9">
          <a:extLst>
            <a:ext uri="{FF2B5EF4-FFF2-40B4-BE49-F238E27FC236}">
              <a16:creationId xmlns:a16="http://schemas.microsoft.com/office/drawing/2014/main" id="{00000000-0008-0000-0100-0000BB090000}"/>
            </a:ext>
          </a:extLst>
        </xdr:cNvPr>
        <xdr:cNvSpPr>
          <a:spLocks noChangeShapeType="1"/>
        </xdr:cNvSpPr>
      </xdr:nvSpPr>
      <xdr:spPr bwMode="auto">
        <a:xfrm flipH="1">
          <a:off x="0" y="11658600"/>
          <a:ext cx="800100" cy="0"/>
        </a:xfrm>
        <a:prstGeom prst="line">
          <a:avLst/>
        </a:prstGeom>
        <a:noFill/>
        <a:ln w="9525">
          <a:solidFill>
            <a:srgbClr val="FFFFFF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69</xdr:row>
      <xdr:rowOff>9525</xdr:rowOff>
    </xdr:from>
    <xdr:to>
      <xdr:col>5</xdr:col>
      <xdr:colOff>0</xdr:colOff>
      <xdr:row>69</xdr:row>
      <xdr:rowOff>9525</xdr:rowOff>
    </xdr:to>
    <xdr:sp macro="" textlink="">
      <xdr:nvSpPr>
        <xdr:cNvPr id="2492" name="Line 10">
          <a:extLst>
            <a:ext uri="{FF2B5EF4-FFF2-40B4-BE49-F238E27FC236}">
              <a16:creationId xmlns:a16="http://schemas.microsoft.com/office/drawing/2014/main" id="{00000000-0008-0000-0100-0000BC090000}"/>
            </a:ext>
          </a:extLst>
        </xdr:cNvPr>
        <xdr:cNvSpPr>
          <a:spLocks noChangeShapeType="1"/>
        </xdr:cNvSpPr>
      </xdr:nvSpPr>
      <xdr:spPr bwMode="auto">
        <a:xfrm flipH="1">
          <a:off x="0" y="11839575"/>
          <a:ext cx="800100" cy="0"/>
        </a:xfrm>
        <a:prstGeom prst="line">
          <a:avLst/>
        </a:prstGeom>
        <a:noFill/>
        <a:ln w="9525">
          <a:solidFill>
            <a:srgbClr val="FFFFFF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87</xdr:row>
      <xdr:rowOff>161925</xdr:rowOff>
    </xdr:from>
    <xdr:to>
      <xdr:col>5</xdr:col>
      <xdr:colOff>0</xdr:colOff>
      <xdr:row>87</xdr:row>
      <xdr:rowOff>161925</xdr:rowOff>
    </xdr:to>
    <xdr:sp macro="" textlink="">
      <xdr:nvSpPr>
        <xdr:cNvPr id="2493" name="Line 11">
          <a:extLst>
            <a:ext uri="{FF2B5EF4-FFF2-40B4-BE49-F238E27FC236}">
              <a16:creationId xmlns:a16="http://schemas.microsoft.com/office/drawing/2014/main" id="{00000000-0008-0000-0100-0000BD090000}"/>
            </a:ext>
          </a:extLst>
        </xdr:cNvPr>
        <xdr:cNvSpPr>
          <a:spLocks noChangeShapeType="1"/>
        </xdr:cNvSpPr>
      </xdr:nvSpPr>
      <xdr:spPr bwMode="auto">
        <a:xfrm flipH="1">
          <a:off x="0" y="14744700"/>
          <a:ext cx="800100" cy="0"/>
        </a:xfrm>
        <a:prstGeom prst="line">
          <a:avLst/>
        </a:prstGeom>
        <a:noFill/>
        <a:ln w="9525">
          <a:solidFill>
            <a:srgbClr val="FFFFFF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89</xdr:row>
      <xdr:rowOff>9525</xdr:rowOff>
    </xdr:from>
    <xdr:to>
      <xdr:col>5</xdr:col>
      <xdr:colOff>0</xdr:colOff>
      <xdr:row>89</xdr:row>
      <xdr:rowOff>9525</xdr:rowOff>
    </xdr:to>
    <xdr:sp macro="" textlink="">
      <xdr:nvSpPr>
        <xdr:cNvPr id="2494" name="Line 12">
          <a:extLst>
            <a:ext uri="{FF2B5EF4-FFF2-40B4-BE49-F238E27FC236}">
              <a16:creationId xmlns:a16="http://schemas.microsoft.com/office/drawing/2014/main" id="{00000000-0008-0000-0100-0000BE090000}"/>
            </a:ext>
          </a:extLst>
        </xdr:cNvPr>
        <xdr:cNvSpPr>
          <a:spLocks noChangeShapeType="1"/>
        </xdr:cNvSpPr>
      </xdr:nvSpPr>
      <xdr:spPr bwMode="auto">
        <a:xfrm flipH="1">
          <a:off x="0" y="14925675"/>
          <a:ext cx="800100" cy="0"/>
        </a:xfrm>
        <a:prstGeom prst="line">
          <a:avLst/>
        </a:prstGeom>
        <a:noFill/>
        <a:ln w="9525">
          <a:solidFill>
            <a:srgbClr val="FFFFFF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99</xdr:row>
      <xdr:rowOff>161925</xdr:rowOff>
    </xdr:from>
    <xdr:to>
      <xdr:col>5</xdr:col>
      <xdr:colOff>0</xdr:colOff>
      <xdr:row>99</xdr:row>
      <xdr:rowOff>161925</xdr:rowOff>
    </xdr:to>
    <xdr:sp macro="" textlink="">
      <xdr:nvSpPr>
        <xdr:cNvPr id="2495" name="Line 13">
          <a:extLst>
            <a:ext uri="{FF2B5EF4-FFF2-40B4-BE49-F238E27FC236}">
              <a16:creationId xmlns:a16="http://schemas.microsoft.com/office/drawing/2014/main" id="{00000000-0008-0000-0100-0000BF090000}"/>
            </a:ext>
          </a:extLst>
        </xdr:cNvPr>
        <xdr:cNvSpPr>
          <a:spLocks noChangeShapeType="1"/>
        </xdr:cNvSpPr>
      </xdr:nvSpPr>
      <xdr:spPr bwMode="auto">
        <a:xfrm flipH="1">
          <a:off x="0" y="16887825"/>
          <a:ext cx="800100" cy="0"/>
        </a:xfrm>
        <a:prstGeom prst="line">
          <a:avLst/>
        </a:prstGeom>
        <a:noFill/>
        <a:ln w="9525">
          <a:solidFill>
            <a:srgbClr val="FFFFFF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101</xdr:row>
      <xdr:rowOff>9525</xdr:rowOff>
    </xdr:from>
    <xdr:to>
      <xdr:col>5</xdr:col>
      <xdr:colOff>0</xdr:colOff>
      <xdr:row>101</xdr:row>
      <xdr:rowOff>9525</xdr:rowOff>
    </xdr:to>
    <xdr:sp macro="" textlink="">
      <xdr:nvSpPr>
        <xdr:cNvPr id="2496" name="Line 14">
          <a:extLst>
            <a:ext uri="{FF2B5EF4-FFF2-40B4-BE49-F238E27FC236}">
              <a16:creationId xmlns:a16="http://schemas.microsoft.com/office/drawing/2014/main" id="{00000000-0008-0000-0100-0000C0090000}"/>
            </a:ext>
          </a:extLst>
        </xdr:cNvPr>
        <xdr:cNvSpPr>
          <a:spLocks noChangeShapeType="1"/>
        </xdr:cNvSpPr>
      </xdr:nvSpPr>
      <xdr:spPr bwMode="auto">
        <a:xfrm flipH="1">
          <a:off x="0" y="17068800"/>
          <a:ext cx="800100" cy="0"/>
        </a:xfrm>
        <a:prstGeom prst="line">
          <a:avLst/>
        </a:prstGeom>
        <a:noFill/>
        <a:ln w="9525">
          <a:solidFill>
            <a:srgbClr val="FFFFFF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121</xdr:row>
      <xdr:rowOff>161925</xdr:rowOff>
    </xdr:from>
    <xdr:to>
      <xdr:col>5</xdr:col>
      <xdr:colOff>0</xdr:colOff>
      <xdr:row>121</xdr:row>
      <xdr:rowOff>161925</xdr:rowOff>
    </xdr:to>
    <xdr:sp macro="" textlink="">
      <xdr:nvSpPr>
        <xdr:cNvPr id="2497" name="Line 15">
          <a:extLst>
            <a:ext uri="{FF2B5EF4-FFF2-40B4-BE49-F238E27FC236}">
              <a16:creationId xmlns:a16="http://schemas.microsoft.com/office/drawing/2014/main" id="{00000000-0008-0000-0100-0000C1090000}"/>
            </a:ext>
          </a:extLst>
        </xdr:cNvPr>
        <xdr:cNvSpPr>
          <a:spLocks noChangeShapeType="1"/>
        </xdr:cNvSpPr>
      </xdr:nvSpPr>
      <xdr:spPr bwMode="auto">
        <a:xfrm flipH="1">
          <a:off x="0" y="19773900"/>
          <a:ext cx="800100" cy="0"/>
        </a:xfrm>
        <a:prstGeom prst="line">
          <a:avLst/>
        </a:prstGeom>
        <a:noFill/>
        <a:ln w="9525">
          <a:solidFill>
            <a:srgbClr val="FFFFFF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123</xdr:row>
      <xdr:rowOff>9525</xdr:rowOff>
    </xdr:from>
    <xdr:to>
      <xdr:col>5</xdr:col>
      <xdr:colOff>0</xdr:colOff>
      <xdr:row>123</xdr:row>
      <xdr:rowOff>9525</xdr:rowOff>
    </xdr:to>
    <xdr:sp macro="" textlink="">
      <xdr:nvSpPr>
        <xdr:cNvPr id="2498" name="Line 16">
          <a:extLst>
            <a:ext uri="{FF2B5EF4-FFF2-40B4-BE49-F238E27FC236}">
              <a16:creationId xmlns:a16="http://schemas.microsoft.com/office/drawing/2014/main" id="{00000000-0008-0000-0100-0000C2090000}"/>
            </a:ext>
          </a:extLst>
        </xdr:cNvPr>
        <xdr:cNvSpPr>
          <a:spLocks noChangeShapeType="1"/>
        </xdr:cNvSpPr>
      </xdr:nvSpPr>
      <xdr:spPr bwMode="auto">
        <a:xfrm flipH="1">
          <a:off x="0" y="19954875"/>
          <a:ext cx="800100" cy="0"/>
        </a:xfrm>
        <a:prstGeom prst="line">
          <a:avLst/>
        </a:prstGeom>
        <a:noFill/>
        <a:ln w="9525">
          <a:solidFill>
            <a:srgbClr val="FFFFFF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149</xdr:row>
      <xdr:rowOff>161925</xdr:rowOff>
    </xdr:from>
    <xdr:to>
      <xdr:col>5</xdr:col>
      <xdr:colOff>0</xdr:colOff>
      <xdr:row>149</xdr:row>
      <xdr:rowOff>161925</xdr:rowOff>
    </xdr:to>
    <xdr:sp macro="" textlink="">
      <xdr:nvSpPr>
        <xdr:cNvPr id="2499" name="Line 17">
          <a:extLst>
            <a:ext uri="{FF2B5EF4-FFF2-40B4-BE49-F238E27FC236}">
              <a16:creationId xmlns:a16="http://schemas.microsoft.com/office/drawing/2014/main" id="{00000000-0008-0000-0100-0000C3090000}"/>
            </a:ext>
          </a:extLst>
        </xdr:cNvPr>
        <xdr:cNvSpPr>
          <a:spLocks noChangeShapeType="1"/>
        </xdr:cNvSpPr>
      </xdr:nvSpPr>
      <xdr:spPr bwMode="auto">
        <a:xfrm flipH="1">
          <a:off x="0" y="23126700"/>
          <a:ext cx="800100" cy="0"/>
        </a:xfrm>
        <a:prstGeom prst="line">
          <a:avLst/>
        </a:prstGeom>
        <a:noFill/>
        <a:ln w="9525">
          <a:solidFill>
            <a:srgbClr val="FFFFFF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151</xdr:row>
      <xdr:rowOff>9525</xdr:rowOff>
    </xdr:from>
    <xdr:to>
      <xdr:col>5</xdr:col>
      <xdr:colOff>0</xdr:colOff>
      <xdr:row>151</xdr:row>
      <xdr:rowOff>9525</xdr:rowOff>
    </xdr:to>
    <xdr:sp macro="" textlink="">
      <xdr:nvSpPr>
        <xdr:cNvPr id="2500" name="Line 18">
          <a:extLst>
            <a:ext uri="{FF2B5EF4-FFF2-40B4-BE49-F238E27FC236}">
              <a16:creationId xmlns:a16="http://schemas.microsoft.com/office/drawing/2014/main" id="{00000000-0008-0000-0100-0000C4090000}"/>
            </a:ext>
          </a:extLst>
        </xdr:cNvPr>
        <xdr:cNvSpPr>
          <a:spLocks noChangeShapeType="1"/>
        </xdr:cNvSpPr>
      </xdr:nvSpPr>
      <xdr:spPr bwMode="auto">
        <a:xfrm flipH="1">
          <a:off x="0" y="23307675"/>
          <a:ext cx="800100" cy="0"/>
        </a:xfrm>
        <a:prstGeom prst="line">
          <a:avLst/>
        </a:prstGeom>
        <a:noFill/>
        <a:ln w="9525">
          <a:solidFill>
            <a:srgbClr val="FFFFFF"/>
          </a:solidFill>
          <a:round/>
          <a:headEnd/>
          <a:tailEnd/>
        </a:ln>
      </xdr:spPr>
    </xdr:sp>
    <xdr:clientData/>
  </xdr:twoCellAnchor>
  <xdr:twoCellAnchor>
    <xdr:from>
      <xdr:col>0</xdr:col>
      <xdr:colOff>9525</xdr:colOff>
      <xdr:row>182</xdr:row>
      <xdr:rowOff>161925</xdr:rowOff>
    </xdr:from>
    <xdr:to>
      <xdr:col>5</xdr:col>
      <xdr:colOff>9525</xdr:colOff>
      <xdr:row>182</xdr:row>
      <xdr:rowOff>161925</xdr:rowOff>
    </xdr:to>
    <xdr:sp macro="" textlink="">
      <xdr:nvSpPr>
        <xdr:cNvPr id="2501" name="Line 19">
          <a:extLst>
            <a:ext uri="{FF2B5EF4-FFF2-40B4-BE49-F238E27FC236}">
              <a16:creationId xmlns:a16="http://schemas.microsoft.com/office/drawing/2014/main" id="{00000000-0008-0000-0100-0000C5090000}"/>
            </a:ext>
          </a:extLst>
        </xdr:cNvPr>
        <xdr:cNvSpPr>
          <a:spLocks noChangeShapeType="1"/>
        </xdr:cNvSpPr>
      </xdr:nvSpPr>
      <xdr:spPr bwMode="auto">
        <a:xfrm flipH="1">
          <a:off x="9525" y="28251150"/>
          <a:ext cx="800100" cy="0"/>
        </a:xfrm>
        <a:prstGeom prst="line">
          <a:avLst/>
        </a:prstGeom>
        <a:noFill/>
        <a:ln w="9525">
          <a:solidFill>
            <a:srgbClr val="FFFFFF"/>
          </a:solidFill>
          <a:round/>
          <a:headEnd/>
          <a:tailEnd/>
        </a:ln>
      </xdr:spPr>
    </xdr:sp>
    <xdr:clientData/>
  </xdr:twoCellAnchor>
  <xdr:twoCellAnchor>
    <xdr:from>
      <xdr:col>0</xdr:col>
      <xdr:colOff>9525</xdr:colOff>
      <xdr:row>184</xdr:row>
      <xdr:rowOff>9525</xdr:rowOff>
    </xdr:from>
    <xdr:to>
      <xdr:col>5</xdr:col>
      <xdr:colOff>9525</xdr:colOff>
      <xdr:row>184</xdr:row>
      <xdr:rowOff>9525</xdr:rowOff>
    </xdr:to>
    <xdr:sp macro="" textlink="">
      <xdr:nvSpPr>
        <xdr:cNvPr id="2502" name="Line 20">
          <a:extLst>
            <a:ext uri="{FF2B5EF4-FFF2-40B4-BE49-F238E27FC236}">
              <a16:creationId xmlns:a16="http://schemas.microsoft.com/office/drawing/2014/main" id="{00000000-0008-0000-0100-0000C6090000}"/>
            </a:ext>
          </a:extLst>
        </xdr:cNvPr>
        <xdr:cNvSpPr>
          <a:spLocks noChangeShapeType="1"/>
        </xdr:cNvSpPr>
      </xdr:nvSpPr>
      <xdr:spPr bwMode="auto">
        <a:xfrm flipH="1">
          <a:off x="9525" y="28432125"/>
          <a:ext cx="800100" cy="0"/>
        </a:xfrm>
        <a:prstGeom prst="line">
          <a:avLst/>
        </a:prstGeom>
        <a:noFill/>
        <a:ln w="9525">
          <a:solidFill>
            <a:srgbClr val="FFFFFF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194</xdr:row>
      <xdr:rowOff>152400</xdr:rowOff>
    </xdr:from>
    <xdr:to>
      <xdr:col>5</xdr:col>
      <xdr:colOff>0</xdr:colOff>
      <xdr:row>194</xdr:row>
      <xdr:rowOff>152400</xdr:rowOff>
    </xdr:to>
    <xdr:sp macro="" textlink="">
      <xdr:nvSpPr>
        <xdr:cNvPr id="2503" name="Line 21">
          <a:extLst>
            <a:ext uri="{FF2B5EF4-FFF2-40B4-BE49-F238E27FC236}">
              <a16:creationId xmlns:a16="http://schemas.microsoft.com/office/drawing/2014/main" id="{00000000-0008-0000-0100-0000C7090000}"/>
            </a:ext>
          </a:extLst>
        </xdr:cNvPr>
        <xdr:cNvSpPr>
          <a:spLocks noChangeShapeType="1"/>
        </xdr:cNvSpPr>
      </xdr:nvSpPr>
      <xdr:spPr bwMode="auto">
        <a:xfrm flipH="1">
          <a:off x="0" y="30108525"/>
          <a:ext cx="800100" cy="0"/>
        </a:xfrm>
        <a:prstGeom prst="line">
          <a:avLst/>
        </a:prstGeom>
        <a:noFill/>
        <a:ln w="9525">
          <a:solidFill>
            <a:srgbClr val="FFFFFF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196</xdr:row>
      <xdr:rowOff>9525</xdr:rowOff>
    </xdr:from>
    <xdr:to>
      <xdr:col>5</xdr:col>
      <xdr:colOff>0</xdr:colOff>
      <xdr:row>196</xdr:row>
      <xdr:rowOff>9525</xdr:rowOff>
    </xdr:to>
    <xdr:sp macro="" textlink="">
      <xdr:nvSpPr>
        <xdr:cNvPr id="2504" name="Line 22">
          <a:extLst>
            <a:ext uri="{FF2B5EF4-FFF2-40B4-BE49-F238E27FC236}">
              <a16:creationId xmlns:a16="http://schemas.microsoft.com/office/drawing/2014/main" id="{00000000-0008-0000-0100-0000C8090000}"/>
            </a:ext>
          </a:extLst>
        </xdr:cNvPr>
        <xdr:cNvSpPr>
          <a:spLocks noChangeShapeType="1"/>
        </xdr:cNvSpPr>
      </xdr:nvSpPr>
      <xdr:spPr bwMode="auto">
        <a:xfrm flipH="1">
          <a:off x="0" y="30289500"/>
          <a:ext cx="800100" cy="0"/>
        </a:xfrm>
        <a:prstGeom prst="line">
          <a:avLst/>
        </a:prstGeom>
        <a:noFill/>
        <a:ln w="9525">
          <a:solidFill>
            <a:srgbClr val="FFFFFF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206</xdr:row>
      <xdr:rowOff>152400</xdr:rowOff>
    </xdr:from>
    <xdr:to>
      <xdr:col>5</xdr:col>
      <xdr:colOff>0</xdr:colOff>
      <xdr:row>206</xdr:row>
      <xdr:rowOff>152400</xdr:rowOff>
    </xdr:to>
    <xdr:sp macro="" textlink="">
      <xdr:nvSpPr>
        <xdr:cNvPr id="2505" name="Line 23">
          <a:extLst>
            <a:ext uri="{FF2B5EF4-FFF2-40B4-BE49-F238E27FC236}">
              <a16:creationId xmlns:a16="http://schemas.microsoft.com/office/drawing/2014/main" id="{00000000-0008-0000-0100-0000C9090000}"/>
            </a:ext>
          </a:extLst>
        </xdr:cNvPr>
        <xdr:cNvSpPr>
          <a:spLocks noChangeShapeType="1"/>
        </xdr:cNvSpPr>
      </xdr:nvSpPr>
      <xdr:spPr bwMode="auto">
        <a:xfrm flipH="1">
          <a:off x="0" y="31965900"/>
          <a:ext cx="800100" cy="0"/>
        </a:xfrm>
        <a:prstGeom prst="line">
          <a:avLst/>
        </a:prstGeom>
        <a:noFill/>
        <a:ln w="9525">
          <a:solidFill>
            <a:srgbClr val="FFFFFF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208</xdr:row>
      <xdr:rowOff>9525</xdr:rowOff>
    </xdr:from>
    <xdr:to>
      <xdr:col>5</xdr:col>
      <xdr:colOff>0</xdr:colOff>
      <xdr:row>208</xdr:row>
      <xdr:rowOff>9525</xdr:rowOff>
    </xdr:to>
    <xdr:sp macro="" textlink="">
      <xdr:nvSpPr>
        <xdr:cNvPr id="2506" name="Line 24">
          <a:extLst>
            <a:ext uri="{FF2B5EF4-FFF2-40B4-BE49-F238E27FC236}">
              <a16:creationId xmlns:a16="http://schemas.microsoft.com/office/drawing/2014/main" id="{00000000-0008-0000-0100-0000CA090000}"/>
            </a:ext>
          </a:extLst>
        </xdr:cNvPr>
        <xdr:cNvSpPr>
          <a:spLocks noChangeShapeType="1"/>
        </xdr:cNvSpPr>
      </xdr:nvSpPr>
      <xdr:spPr bwMode="auto">
        <a:xfrm flipH="1">
          <a:off x="0" y="32146875"/>
          <a:ext cx="800100" cy="0"/>
        </a:xfrm>
        <a:prstGeom prst="line">
          <a:avLst/>
        </a:prstGeom>
        <a:noFill/>
        <a:ln w="9525">
          <a:solidFill>
            <a:srgbClr val="FFFFFF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220</xdr:row>
      <xdr:rowOff>161925</xdr:rowOff>
    </xdr:from>
    <xdr:to>
      <xdr:col>5</xdr:col>
      <xdr:colOff>0</xdr:colOff>
      <xdr:row>220</xdr:row>
      <xdr:rowOff>161925</xdr:rowOff>
    </xdr:to>
    <xdr:sp macro="" textlink="">
      <xdr:nvSpPr>
        <xdr:cNvPr id="2507" name="Line 25">
          <a:extLst>
            <a:ext uri="{FF2B5EF4-FFF2-40B4-BE49-F238E27FC236}">
              <a16:creationId xmlns:a16="http://schemas.microsoft.com/office/drawing/2014/main" id="{00000000-0008-0000-0100-0000CB090000}"/>
            </a:ext>
          </a:extLst>
        </xdr:cNvPr>
        <xdr:cNvSpPr>
          <a:spLocks noChangeShapeType="1"/>
        </xdr:cNvSpPr>
      </xdr:nvSpPr>
      <xdr:spPr bwMode="auto">
        <a:xfrm flipH="1">
          <a:off x="0" y="34251900"/>
          <a:ext cx="800100" cy="0"/>
        </a:xfrm>
        <a:prstGeom prst="line">
          <a:avLst/>
        </a:prstGeom>
        <a:noFill/>
        <a:ln w="9525">
          <a:solidFill>
            <a:srgbClr val="FFFFFF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222</xdr:row>
      <xdr:rowOff>9525</xdr:rowOff>
    </xdr:from>
    <xdr:to>
      <xdr:col>5</xdr:col>
      <xdr:colOff>0</xdr:colOff>
      <xdr:row>222</xdr:row>
      <xdr:rowOff>9525</xdr:rowOff>
    </xdr:to>
    <xdr:sp macro="" textlink="">
      <xdr:nvSpPr>
        <xdr:cNvPr id="2508" name="Line 26">
          <a:extLst>
            <a:ext uri="{FF2B5EF4-FFF2-40B4-BE49-F238E27FC236}">
              <a16:creationId xmlns:a16="http://schemas.microsoft.com/office/drawing/2014/main" id="{00000000-0008-0000-0100-0000CC090000}"/>
            </a:ext>
          </a:extLst>
        </xdr:cNvPr>
        <xdr:cNvSpPr>
          <a:spLocks noChangeShapeType="1"/>
        </xdr:cNvSpPr>
      </xdr:nvSpPr>
      <xdr:spPr bwMode="auto">
        <a:xfrm flipH="1">
          <a:off x="0" y="34432875"/>
          <a:ext cx="800100" cy="0"/>
        </a:xfrm>
        <a:prstGeom prst="line">
          <a:avLst/>
        </a:prstGeom>
        <a:noFill/>
        <a:ln w="9525">
          <a:solidFill>
            <a:srgbClr val="FFFFFF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245</xdr:row>
      <xdr:rowOff>161925</xdr:rowOff>
    </xdr:from>
    <xdr:to>
      <xdr:col>5</xdr:col>
      <xdr:colOff>0</xdr:colOff>
      <xdr:row>245</xdr:row>
      <xdr:rowOff>161925</xdr:rowOff>
    </xdr:to>
    <xdr:sp macro="" textlink="">
      <xdr:nvSpPr>
        <xdr:cNvPr id="2509" name="Line 27">
          <a:extLst>
            <a:ext uri="{FF2B5EF4-FFF2-40B4-BE49-F238E27FC236}">
              <a16:creationId xmlns:a16="http://schemas.microsoft.com/office/drawing/2014/main" id="{00000000-0008-0000-0100-0000CD090000}"/>
            </a:ext>
          </a:extLst>
        </xdr:cNvPr>
        <xdr:cNvSpPr>
          <a:spLocks noChangeShapeType="1"/>
        </xdr:cNvSpPr>
      </xdr:nvSpPr>
      <xdr:spPr bwMode="auto">
        <a:xfrm flipH="1">
          <a:off x="0" y="38671500"/>
          <a:ext cx="800100" cy="0"/>
        </a:xfrm>
        <a:prstGeom prst="line">
          <a:avLst/>
        </a:prstGeom>
        <a:noFill/>
        <a:ln w="9525">
          <a:solidFill>
            <a:srgbClr val="FFFFFF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247</xdr:row>
      <xdr:rowOff>9525</xdr:rowOff>
    </xdr:from>
    <xdr:to>
      <xdr:col>5</xdr:col>
      <xdr:colOff>0</xdr:colOff>
      <xdr:row>247</xdr:row>
      <xdr:rowOff>9525</xdr:rowOff>
    </xdr:to>
    <xdr:sp macro="" textlink="">
      <xdr:nvSpPr>
        <xdr:cNvPr id="2510" name="Line 28">
          <a:extLst>
            <a:ext uri="{FF2B5EF4-FFF2-40B4-BE49-F238E27FC236}">
              <a16:creationId xmlns:a16="http://schemas.microsoft.com/office/drawing/2014/main" id="{00000000-0008-0000-0100-0000CE090000}"/>
            </a:ext>
          </a:extLst>
        </xdr:cNvPr>
        <xdr:cNvSpPr>
          <a:spLocks noChangeShapeType="1"/>
        </xdr:cNvSpPr>
      </xdr:nvSpPr>
      <xdr:spPr bwMode="auto">
        <a:xfrm flipH="1">
          <a:off x="0" y="38852475"/>
          <a:ext cx="800100" cy="0"/>
        </a:xfrm>
        <a:prstGeom prst="line">
          <a:avLst/>
        </a:prstGeom>
        <a:noFill/>
        <a:ln w="9525">
          <a:solidFill>
            <a:srgbClr val="FFFFFF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257</xdr:row>
      <xdr:rowOff>200025</xdr:rowOff>
    </xdr:from>
    <xdr:to>
      <xdr:col>5</xdr:col>
      <xdr:colOff>0</xdr:colOff>
      <xdr:row>257</xdr:row>
      <xdr:rowOff>200025</xdr:rowOff>
    </xdr:to>
    <xdr:sp macro="" textlink="">
      <xdr:nvSpPr>
        <xdr:cNvPr id="2511" name="Line 29">
          <a:extLst>
            <a:ext uri="{FF2B5EF4-FFF2-40B4-BE49-F238E27FC236}">
              <a16:creationId xmlns:a16="http://schemas.microsoft.com/office/drawing/2014/main" id="{00000000-0008-0000-0100-0000CF090000}"/>
            </a:ext>
          </a:extLst>
        </xdr:cNvPr>
        <xdr:cNvSpPr>
          <a:spLocks noChangeShapeType="1"/>
        </xdr:cNvSpPr>
      </xdr:nvSpPr>
      <xdr:spPr bwMode="auto">
        <a:xfrm flipH="1">
          <a:off x="0" y="40852725"/>
          <a:ext cx="800100" cy="0"/>
        </a:xfrm>
        <a:prstGeom prst="line">
          <a:avLst/>
        </a:prstGeom>
        <a:noFill/>
        <a:ln w="9525">
          <a:solidFill>
            <a:srgbClr val="FFFFFF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259</xdr:row>
      <xdr:rowOff>9525</xdr:rowOff>
    </xdr:from>
    <xdr:to>
      <xdr:col>5</xdr:col>
      <xdr:colOff>0</xdr:colOff>
      <xdr:row>259</xdr:row>
      <xdr:rowOff>9525</xdr:rowOff>
    </xdr:to>
    <xdr:sp macro="" textlink="">
      <xdr:nvSpPr>
        <xdr:cNvPr id="2512" name="Line 30">
          <a:extLst>
            <a:ext uri="{FF2B5EF4-FFF2-40B4-BE49-F238E27FC236}">
              <a16:creationId xmlns:a16="http://schemas.microsoft.com/office/drawing/2014/main" id="{00000000-0008-0000-0100-0000D0090000}"/>
            </a:ext>
          </a:extLst>
        </xdr:cNvPr>
        <xdr:cNvSpPr>
          <a:spLocks noChangeShapeType="1"/>
        </xdr:cNvSpPr>
      </xdr:nvSpPr>
      <xdr:spPr bwMode="auto">
        <a:xfrm flipH="1">
          <a:off x="0" y="41033700"/>
          <a:ext cx="800100" cy="0"/>
        </a:xfrm>
        <a:prstGeom prst="line">
          <a:avLst/>
        </a:prstGeom>
        <a:noFill/>
        <a:ln w="9525">
          <a:solidFill>
            <a:srgbClr val="FFFFFF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269</xdr:row>
      <xdr:rowOff>161925</xdr:rowOff>
    </xdr:from>
    <xdr:to>
      <xdr:col>5</xdr:col>
      <xdr:colOff>0</xdr:colOff>
      <xdr:row>269</xdr:row>
      <xdr:rowOff>161925</xdr:rowOff>
    </xdr:to>
    <xdr:sp macro="" textlink="">
      <xdr:nvSpPr>
        <xdr:cNvPr id="2513" name="Line 31">
          <a:extLst>
            <a:ext uri="{FF2B5EF4-FFF2-40B4-BE49-F238E27FC236}">
              <a16:creationId xmlns:a16="http://schemas.microsoft.com/office/drawing/2014/main" id="{00000000-0008-0000-0100-0000D1090000}"/>
            </a:ext>
          </a:extLst>
        </xdr:cNvPr>
        <xdr:cNvSpPr>
          <a:spLocks noChangeShapeType="1"/>
        </xdr:cNvSpPr>
      </xdr:nvSpPr>
      <xdr:spPr bwMode="auto">
        <a:xfrm flipH="1">
          <a:off x="0" y="42995850"/>
          <a:ext cx="800100" cy="0"/>
        </a:xfrm>
        <a:prstGeom prst="line">
          <a:avLst/>
        </a:prstGeom>
        <a:noFill/>
        <a:ln w="9525">
          <a:solidFill>
            <a:srgbClr val="FFFFFF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271</xdr:row>
      <xdr:rowOff>9525</xdr:rowOff>
    </xdr:from>
    <xdr:to>
      <xdr:col>5</xdr:col>
      <xdr:colOff>0</xdr:colOff>
      <xdr:row>271</xdr:row>
      <xdr:rowOff>9525</xdr:rowOff>
    </xdr:to>
    <xdr:sp macro="" textlink="">
      <xdr:nvSpPr>
        <xdr:cNvPr id="2514" name="Line 32">
          <a:extLst>
            <a:ext uri="{FF2B5EF4-FFF2-40B4-BE49-F238E27FC236}">
              <a16:creationId xmlns:a16="http://schemas.microsoft.com/office/drawing/2014/main" id="{00000000-0008-0000-0100-0000D2090000}"/>
            </a:ext>
          </a:extLst>
        </xdr:cNvPr>
        <xdr:cNvSpPr>
          <a:spLocks noChangeShapeType="1"/>
        </xdr:cNvSpPr>
      </xdr:nvSpPr>
      <xdr:spPr bwMode="auto">
        <a:xfrm flipH="1">
          <a:off x="0" y="43176825"/>
          <a:ext cx="800100" cy="0"/>
        </a:xfrm>
        <a:prstGeom prst="line">
          <a:avLst/>
        </a:prstGeom>
        <a:noFill/>
        <a:ln w="9525">
          <a:solidFill>
            <a:srgbClr val="FFFFFF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283</xdr:row>
      <xdr:rowOff>161925</xdr:rowOff>
    </xdr:from>
    <xdr:to>
      <xdr:col>5</xdr:col>
      <xdr:colOff>0</xdr:colOff>
      <xdr:row>283</xdr:row>
      <xdr:rowOff>161925</xdr:rowOff>
    </xdr:to>
    <xdr:sp macro="" textlink="">
      <xdr:nvSpPr>
        <xdr:cNvPr id="2515" name="Line 33">
          <a:extLst>
            <a:ext uri="{FF2B5EF4-FFF2-40B4-BE49-F238E27FC236}">
              <a16:creationId xmlns:a16="http://schemas.microsoft.com/office/drawing/2014/main" id="{00000000-0008-0000-0100-0000D3090000}"/>
            </a:ext>
          </a:extLst>
        </xdr:cNvPr>
        <xdr:cNvSpPr>
          <a:spLocks noChangeShapeType="1"/>
        </xdr:cNvSpPr>
      </xdr:nvSpPr>
      <xdr:spPr bwMode="auto">
        <a:xfrm flipH="1">
          <a:off x="0" y="45586650"/>
          <a:ext cx="800100" cy="0"/>
        </a:xfrm>
        <a:prstGeom prst="line">
          <a:avLst/>
        </a:prstGeom>
        <a:noFill/>
        <a:ln w="9525">
          <a:solidFill>
            <a:srgbClr val="FFFFFF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285</xdr:row>
      <xdr:rowOff>9525</xdr:rowOff>
    </xdr:from>
    <xdr:to>
      <xdr:col>5</xdr:col>
      <xdr:colOff>0</xdr:colOff>
      <xdr:row>285</xdr:row>
      <xdr:rowOff>9525</xdr:rowOff>
    </xdr:to>
    <xdr:sp macro="" textlink="">
      <xdr:nvSpPr>
        <xdr:cNvPr id="2516" name="Line 34">
          <a:extLst>
            <a:ext uri="{FF2B5EF4-FFF2-40B4-BE49-F238E27FC236}">
              <a16:creationId xmlns:a16="http://schemas.microsoft.com/office/drawing/2014/main" id="{00000000-0008-0000-0100-0000D4090000}"/>
            </a:ext>
          </a:extLst>
        </xdr:cNvPr>
        <xdr:cNvSpPr>
          <a:spLocks noChangeShapeType="1"/>
        </xdr:cNvSpPr>
      </xdr:nvSpPr>
      <xdr:spPr bwMode="auto">
        <a:xfrm flipH="1">
          <a:off x="0" y="45767625"/>
          <a:ext cx="800100" cy="0"/>
        </a:xfrm>
        <a:prstGeom prst="line">
          <a:avLst/>
        </a:prstGeom>
        <a:noFill/>
        <a:ln w="9525">
          <a:solidFill>
            <a:srgbClr val="FFFFFF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307</xdr:row>
      <xdr:rowOff>161925</xdr:rowOff>
    </xdr:from>
    <xdr:to>
      <xdr:col>5</xdr:col>
      <xdr:colOff>0</xdr:colOff>
      <xdr:row>307</xdr:row>
      <xdr:rowOff>161925</xdr:rowOff>
    </xdr:to>
    <xdr:sp macro="" textlink="">
      <xdr:nvSpPr>
        <xdr:cNvPr id="2517" name="Line 35">
          <a:extLst>
            <a:ext uri="{FF2B5EF4-FFF2-40B4-BE49-F238E27FC236}">
              <a16:creationId xmlns:a16="http://schemas.microsoft.com/office/drawing/2014/main" id="{00000000-0008-0000-0100-0000D5090000}"/>
            </a:ext>
          </a:extLst>
        </xdr:cNvPr>
        <xdr:cNvSpPr>
          <a:spLocks noChangeShapeType="1"/>
        </xdr:cNvSpPr>
      </xdr:nvSpPr>
      <xdr:spPr bwMode="auto">
        <a:xfrm flipH="1">
          <a:off x="0" y="49815750"/>
          <a:ext cx="800100" cy="0"/>
        </a:xfrm>
        <a:prstGeom prst="line">
          <a:avLst/>
        </a:prstGeom>
        <a:noFill/>
        <a:ln w="9525">
          <a:solidFill>
            <a:srgbClr val="FFFFFF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309</xdr:row>
      <xdr:rowOff>9525</xdr:rowOff>
    </xdr:from>
    <xdr:to>
      <xdr:col>5</xdr:col>
      <xdr:colOff>0</xdr:colOff>
      <xdr:row>309</xdr:row>
      <xdr:rowOff>9525</xdr:rowOff>
    </xdr:to>
    <xdr:sp macro="" textlink="">
      <xdr:nvSpPr>
        <xdr:cNvPr id="2518" name="Line 36">
          <a:extLst>
            <a:ext uri="{FF2B5EF4-FFF2-40B4-BE49-F238E27FC236}">
              <a16:creationId xmlns:a16="http://schemas.microsoft.com/office/drawing/2014/main" id="{00000000-0008-0000-0100-0000D6090000}"/>
            </a:ext>
          </a:extLst>
        </xdr:cNvPr>
        <xdr:cNvSpPr>
          <a:spLocks noChangeShapeType="1"/>
        </xdr:cNvSpPr>
      </xdr:nvSpPr>
      <xdr:spPr bwMode="auto">
        <a:xfrm flipH="1">
          <a:off x="0" y="49996725"/>
          <a:ext cx="800100" cy="0"/>
        </a:xfrm>
        <a:prstGeom prst="line">
          <a:avLst/>
        </a:prstGeom>
        <a:noFill/>
        <a:ln w="9525">
          <a:solidFill>
            <a:srgbClr val="FFFFFF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319</xdr:row>
      <xdr:rowOff>152400</xdr:rowOff>
    </xdr:from>
    <xdr:to>
      <xdr:col>5</xdr:col>
      <xdr:colOff>0</xdr:colOff>
      <xdr:row>319</xdr:row>
      <xdr:rowOff>152400</xdr:rowOff>
    </xdr:to>
    <xdr:sp macro="" textlink="">
      <xdr:nvSpPr>
        <xdr:cNvPr id="2519" name="Line 37">
          <a:extLst>
            <a:ext uri="{FF2B5EF4-FFF2-40B4-BE49-F238E27FC236}">
              <a16:creationId xmlns:a16="http://schemas.microsoft.com/office/drawing/2014/main" id="{00000000-0008-0000-0100-0000D7090000}"/>
            </a:ext>
          </a:extLst>
        </xdr:cNvPr>
        <xdr:cNvSpPr>
          <a:spLocks noChangeShapeType="1"/>
        </xdr:cNvSpPr>
      </xdr:nvSpPr>
      <xdr:spPr bwMode="auto">
        <a:xfrm flipH="1">
          <a:off x="0" y="51673125"/>
          <a:ext cx="800100" cy="0"/>
        </a:xfrm>
        <a:prstGeom prst="line">
          <a:avLst/>
        </a:prstGeom>
        <a:noFill/>
        <a:ln w="9525">
          <a:solidFill>
            <a:srgbClr val="FFFFFF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321</xdr:row>
      <xdr:rowOff>9525</xdr:rowOff>
    </xdr:from>
    <xdr:to>
      <xdr:col>5</xdr:col>
      <xdr:colOff>0</xdr:colOff>
      <xdr:row>321</xdr:row>
      <xdr:rowOff>9525</xdr:rowOff>
    </xdr:to>
    <xdr:sp macro="" textlink="">
      <xdr:nvSpPr>
        <xdr:cNvPr id="2520" name="Line 38">
          <a:extLst>
            <a:ext uri="{FF2B5EF4-FFF2-40B4-BE49-F238E27FC236}">
              <a16:creationId xmlns:a16="http://schemas.microsoft.com/office/drawing/2014/main" id="{00000000-0008-0000-0100-0000D8090000}"/>
            </a:ext>
          </a:extLst>
        </xdr:cNvPr>
        <xdr:cNvSpPr>
          <a:spLocks noChangeShapeType="1"/>
        </xdr:cNvSpPr>
      </xdr:nvSpPr>
      <xdr:spPr bwMode="auto">
        <a:xfrm flipH="1">
          <a:off x="0" y="51854100"/>
          <a:ext cx="800100" cy="0"/>
        </a:xfrm>
        <a:prstGeom prst="line">
          <a:avLst/>
        </a:prstGeom>
        <a:noFill/>
        <a:ln w="9525">
          <a:solidFill>
            <a:srgbClr val="FFFFFF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335</xdr:row>
      <xdr:rowOff>152400</xdr:rowOff>
    </xdr:from>
    <xdr:to>
      <xdr:col>5</xdr:col>
      <xdr:colOff>0</xdr:colOff>
      <xdr:row>335</xdr:row>
      <xdr:rowOff>152400</xdr:rowOff>
    </xdr:to>
    <xdr:sp macro="" textlink="">
      <xdr:nvSpPr>
        <xdr:cNvPr id="2521" name="Line 39">
          <a:extLst>
            <a:ext uri="{FF2B5EF4-FFF2-40B4-BE49-F238E27FC236}">
              <a16:creationId xmlns:a16="http://schemas.microsoft.com/office/drawing/2014/main" id="{00000000-0008-0000-0100-0000D9090000}"/>
            </a:ext>
          </a:extLst>
        </xdr:cNvPr>
        <xdr:cNvSpPr>
          <a:spLocks noChangeShapeType="1"/>
        </xdr:cNvSpPr>
      </xdr:nvSpPr>
      <xdr:spPr bwMode="auto">
        <a:xfrm flipH="1">
          <a:off x="0" y="54263925"/>
          <a:ext cx="800100" cy="0"/>
        </a:xfrm>
        <a:prstGeom prst="line">
          <a:avLst/>
        </a:prstGeom>
        <a:noFill/>
        <a:ln w="9525">
          <a:solidFill>
            <a:srgbClr val="FFFFFF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337</xdr:row>
      <xdr:rowOff>9525</xdr:rowOff>
    </xdr:from>
    <xdr:to>
      <xdr:col>5</xdr:col>
      <xdr:colOff>0</xdr:colOff>
      <xdr:row>337</xdr:row>
      <xdr:rowOff>9525</xdr:rowOff>
    </xdr:to>
    <xdr:sp macro="" textlink="">
      <xdr:nvSpPr>
        <xdr:cNvPr id="2522" name="Line 40">
          <a:extLst>
            <a:ext uri="{FF2B5EF4-FFF2-40B4-BE49-F238E27FC236}">
              <a16:creationId xmlns:a16="http://schemas.microsoft.com/office/drawing/2014/main" id="{00000000-0008-0000-0100-0000DA090000}"/>
            </a:ext>
          </a:extLst>
        </xdr:cNvPr>
        <xdr:cNvSpPr>
          <a:spLocks noChangeShapeType="1"/>
        </xdr:cNvSpPr>
      </xdr:nvSpPr>
      <xdr:spPr bwMode="auto">
        <a:xfrm flipH="1">
          <a:off x="0" y="54444900"/>
          <a:ext cx="800100" cy="0"/>
        </a:xfrm>
        <a:prstGeom prst="line">
          <a:avLst/>
        </a:prstGeom>
        <a:noFill/>
        <a:ln w="9525">
          <a:solidFill>
            <a:srgbClr val="FFFFFF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347</xdr:row>
      <xdr:rowOff>152400</xdr:rowOff>
    </xdr:from>
    <xdr:to>
      <xdr:col>5</xdr:col>
      <xdr:colOff>0</xdr:colOff>
      <xdr:row>347</xdr:row>
      <xdr:rowOff>152400</xdr:rowOff>
    </xdr:to>
    <xdr:sp macro="" textlink="">
      <xdr:nvSpPr>
        <xdr:cNvPr id="2523" name="Line 41">
          <a:extLst>
            <a:ext uri="{FF2B5EF4-FFF2-40B4-BE49-F238E27FC236}">
              <a16:creationId xmlns:a16="http://schemas.microsoft.com/office/drawing/2014/main" id="{00000000-0008-0000-0100-0000DB090000}"/>
            </a:ext>
          </a:extLst>
        </xdr:cNvPr>
        <xdr:cNvSpPr>
          <a:spLocks noChangeShapeType="1"/>
        </xdr:cNvSpPr>
      </xdr:nvSpPr>
      <xdr:spPr bwMode="auto">
        <a:xfrm flipH="1">
          <a:off x="0" y="56121300"/>
          <a:ext cx="800100" cy="0"/>
        </a:xfrm>
        <a:prstGeom prst="line">
          <a:avLst/>
        </a:prstGeom>
        <a:noFill/>
        <a:ln w="9525">
          <a:solidFill>
            <a:srgbClr val="FFFFFF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349</xdr:row>
      <xdr:rowOff>9525</xdr:rowOff>
    </xdr:from>
    <xdr:to>
      <xdr:col>5</xdr:col>
      <xdr:colOff>0</xdr:colOff>
      <xdr:row>349</xdr:row>
      <xdr:rowOff>9525</xdr:rowOff>
    </xdr:to>
    <xdr:sp macro="" textlink="">
      <xdr:nvSpPr>
        <xdr:cNvPr id="2524" name="Line 42">
          <a:extLst>
            <a:ext uri="{FF2B5EF4-FFF2-40B4-BE49-F238E27FC236}">
              <a16:creationId xmlns:a16="http://schemas.microsoft.com/office/drawing/2014/main" id="{00000000-0008-0000-0100-0000DC090000}"/>
            </a:ext>
          </a:extLst>
        </xdr:cNvPr>
        <xdr:cNvSpPr>
          <a:spLocks noChangeShapeType="1"/>
        </xdr:cNvSpPr>
      </xdr:nvSpPr>
      <xdr:spPr bwMode="auto">
        <a:xfrm flipH="1">
          <a:off x="0" y="56302275"/>
          <a:ext cx="800100" cy="0"/>
        </a:xfrm>
        <a:prstGeom prst="line">
          <a:avLst/>
        </a:prstGeom>
        <a:noFill/>
        <a:ln w="9525">
          <a:solidFill>
            <a:srgbClr val="FFFFFF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363</xdr:row>
      <xdr:rowOff>152400</xdr:rowOff>
    </xdr:from>
    <xdr:to>
      <xdr:col>5</xdr:col>
      <xdr:colOff>0</xdr:colOff>
      <xdr:row>363</xdr:row>
      <xdr:rowOff>152400</xdr:rowOff>
    </xdr:to>
    <xdr:sp macro="" textlink="">
      <xdr:nvSpPr>
        <xdr:cNvPr id="2525" name="Line 43">
          <a:extLst>
            <a:ext uri="{FF2B5EF4-FFF2-40B4-BE49-F238E27FC236}">
              <a16:creationId xmlns:a16="http://schemas.microsoft.com/office/drawing/2014/main" id="{00000000-0008-0000-0100-0000DD090000}"/>
            </a:ext>
          </a:extLst>
        </xdr:cNvPr>
        <xdr:cNvSpPr>
          <a:spLocks noChangeShapeType="1"/>
        </xdr:cNvSpPr>
      </xdr:nvSpPr>
      <xdr:spPr bwMode="auto">
        <a:xfrm flipH="1">
          <a:off x="0" y="58712100"/>
          <a:ext cx="800100" cy="0"/>
        </a:xfrm>
        <a:prstGeom prst="line">
          <a:avLst/>
        </a:prstGeom>
        <a:noFill/>
        <a:ln w="9525">
          <a:solidFill>
            <a:srgbClr val="FFFFFF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365</xdr:row>
      <xdr:rowOff>9525</xdr:rowOff>
    </xdr:from>
    <xdr:to>
      <xdr:col>5</xdr:col>
      <xdr:colOff>0</xdr:colOff>
      <xdr:row>365</xdr:row>
      <xdr:rowOff>9525</xdr:rowOff>
    </xdr:to>
    <xdr:sp macro="" textlink="">
      <xdr:nvSpPr>
        <xdr:cNvPr id="2526" name="Line 44">
          <a:extLst>
            <a:ext uri="{FF2B5EF4-FFF2-40B4-BE49-F238E27FC236}">
              <a16:creationId xmlns:a16="http://schemas.microsoft.com/office/drawing/2014/main" id="{00000000-0008-0000-0100-0000DE090000}"/>
            </a:ext>
          </a:extLst>
        </xdr:cNvPr>
        <xdr:cNvSpPr>
          <a:spLocks noChangeShapeType="1"/>
        </xdr:cNvSpPr>
      </xdr:nvSpPr>
      <xdr:spPr bwMode="auto">
        <a:xfrm flipH="1">
          <a:off x="0" y="58893075"/>
          <a:ext cx="800100" cy="0"/>
        </a:xfrm>
        <a:prstGeom prst="line">
          <a:avLst/>
        </a:prstGeom>
        <a:noFill/>
        <a:ln w="9525">
          <a:solidFill>
            <a:srgbClr val="FFFFFF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383</xdr:row>
      <xdr:rowOff>152400</xdr:rowOff>
    </xdr:from>
    <xdr:to>
      <xdr:col>5</xdr:col>
      <xdr:colOff>0</xdr:colOff>
      <xdr:row>383</xdr:row>
      <xdr:rowOff>152400</xdr:rowOff>
    </xdr:to>
    <xdr:sp macro="" textlink="">
      <xdr:nvSpPr>
        <xdr:cNvPr id="2527" name="Line 45">
          <a:extLst>
            <a:ext uri="{FF2B5EF4-FFF2-40B4-BE49-F238E27FC236}">
              <a16:creationId xmlns:a16="http://schemas.microsoft.com/office/drawing/2014/main" id="{00000000-0008-0000-0100-0000DF090000}"/>
            </a:ext>
          </a:extLst>
        </xdr:cNvPr>
        <xdr:cNvSpPr>
          <a:spLocks noChangeShapeType="1"/>
        </xdr:cNvSpPr>
      </xdr:nvSpPr>
      <xdr:spPr bwMode="auto">
        <a:xfrm flipH="1">
          <a:off x="0" y="61779150"/>
          <a:ext cx="800100" cy="0"/>
        </a:xfrm>
        <a:prstGeom prst="line">
          <a:avLst/>
        </a:prstGeom>
        <a:noFill/>
        <a:ln w="9525">
          <a:solidFill>
            <a:srgbClr val="FFFFFF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385</xdr:row>
      <xdr:rowOff>9525</xdr:rowOff>
    </xdr:from>
    <xdr:to>
      <xdr:col>5</xdr:col>
      <xdr:colOff>0</xdr:colOff>
      <xdr:row>385</xdr:row>
      <xdr:rowOff>9525</xdr:rowOff>
    </xdr:to>
    <xdr:sp macro="" textlink="">
      <xdr:nvSpPr>
        <xdr:cNvPr id="2528" name="Line 46">
          <a:extLst>
            <a:ext uri="{FF2B5EF4-FFF2-40B4-BE49-F238E27FC236}">
              <a16:creationId xmlns:a16="http://schemas.microsoft.com/office/drawing/2014/main" id="{00000000-0008-0000-0100-0000E0090000}"/>
            </a:ext>
          </a:extLst>
        </xdr:cNvPr>
        <xdr:cNvSpPr>
          <a:spLocks noChangeShapeType="1"/>
        </xdr:cNvSpPr>
      </xdr:nvSpPr>
      <xdr:spPr bwMode="auto">
        <a:xfrm flipH="1">
          <a:off x="0" y="61960125"/>
          <a:ext cx="800100" cy="0"/>
        </a:xfrm>
        <a:prstGeom prst="line">
          <a:avLst/>
        </a:prstGeom>
        <a:noFill/>
        <a:ln w="9525">
          <a:solidFill>
            <a:srgbClr val="FFFFFF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395</xdr:row>
      <xdr:rowOff>152400</xdr:rowOff>
    </xdr:from>
    <xdr:to>
      <xdr:col>5</xdr:col>
      <xdr:colOff>0</xdr:colOff>
      <xdr:row>395</xdr:row>
      <xdr:rowOff>152400</xdr:rowOff>
    </xdr:to>
    <xdr:sp macro="" textlink="">
      <xdr:nvSpPr>
        <xdr:cNvPr id="2529" name="Line 47">
          <a:extLst>
            <a:ext uri="{FF2B5EF4-FFF2-40B4-BE49-F238E27FC236}">
              <a16:creationId xmlns:a16="http://schemas.microsoft.com/office/drawing/2014/main" id="{00000000-0008-0000-0100-0000E1090000}"/>
            </a:ext>
          </a:extLst>
        </xdr:cNvPr>
        <xdr:cNvSpPr>
          <a:spLocks noChangeShapeType="1"/>
        </xdr:cNvSpPr>
      </xdr:nvSpPr>
      <xdr:spPr bwMode="auto">
        <a:xfrm flipH="1">
          <a:off x="0" y="63636525"/>
          <a:ext cx="800100" cy="0"/>
        </a:xfrm>
        <a:prstGeom prst="line">
          <a:avLst/>
        </a:prstGeom>
        <a:noFill/>
        <a:ln w="9525">
          <a:solidFill>
            <a:srgbClr val="FFFFFF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397</xdr:row>
      <xdr:rowOff>9525</xdr:rowOff>
    </xdr:from>
    <xdr:to>
      <xdr:col>5</xdr:col>
      <xdr:colOff>0</xdr:colOff>
      <xdr:row>397</xdr:row>
      <xdr:rowOff>9525</xdr:rowOff>
    </xdr:to>
    <xdr:sp macro="" textlink="">
      <xdr:nvSpPr>
        <xdr:cNvPr id="2530" name="Line 48">
          <a:extLst>
            <a:ext uri="{FF2B5EF4-FFF2-40B4-BE49-F238E27FC236}">
              <a16:creationId xmlns:a16="http://schemas.microsoft.com/office/drawing/2014/main" id="{00000000-0008-0000-0100-0000E2090000}"/>
            </a:ext>
          </a:extLst>
        </xdr:cNvPr>
        <xdr:cNvSpPr>
          <a:spLocks noChangeShapeType="1"/>
        </xdr:cNvSpPr>
      </xdr:nvSpPr>
      <xdr:spPr bwMode="auto">
        <a:xfrm flipH="1">
          <a:off x="0" y="63817500"/>
          <a:ext cx="800100" cy="0"/>
        </a:xfrm>
        <a:prstGeom prst="line">
          <a:avLst/>
        </a:prstGeom>
        <a:noFill/>
        <a:ln w="9525">
          <a:solidFill>
            <a:srgbClr val="FFFFFF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417</xdr:row>
      <xdr:rowOff>152400</xdr:rowOff>
    </xdr:from>
    <xdr:to>
      <xdr:col>5</xdr:col>
      <xdr:colOff>0</xdr:colOff>
      <xdr:row>417</xdr:row>
      <xdr:rowOff>152400</xdr:rowOff>
    </xdr:to>
    <xdr:sp macro="" textlink="">
      <xdr:nvSpPr>
        <xdr:cNvPr id="2531" name="Line 49">
          <a:extLst>
            <a:ext uri="{FF2B5EF4-FFF2-40B4-BE49-F238E27FC236}">
              <a16:creationId xmlns:a16="http://schemas.microsoft.com/office/drawing/2014/main" id="{00000000-0008-0000-0100-0000E3090000}"/>
            </a:ext>
          </a:extLst>
        </xdr:cNvPr>
        <xdr:cNvSpPr>
          <a:spLocks noChangeShapeType="1"/>
        </xdr:cNvSpPr>
      </xdr:nvSpPr>
      <xdr:spPr bwMode="auto">
        <a:xfrm flipH="1">
          <a:off x="0" y="67198875"/>
          <a:ext cx="800100" cy="0"/>
        </a:xfrm>
        <a:prstGeom prst="line">
          <a:avLst/>
        </a:prstGeom>
        <a:noFill/>
        <a:ln w="9525">
          <a:solidFill>
            <a:srgbClr val="FFFFFF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419</xdr:row>
      <xdr:rowOff>9525</xdr:rowOff>
    </xdr:from>
    <xdr:to>
      <xdr:col>5</xdr:col>
      <xdr:colOff>0</xdr:colOff>
      <xdr:row>419</xdr:row>
      <xdr:rowOff>9525</xdr:rowOff>
    </xdr:to>
    <xdr:sp macro="" textlink="">
      <xdr:nvSpPr>
        <xdr:cNvPr id="2532" name="Line 50">
          <a:extLst>
            <a:ext uri="{FF2B5EF4-FFF2-40B4-BE49-F238E27FC236}">
              <a16:creationId xmlns:a16="http://schemas.microsoft.com/office/drawing/2014/main" id="{00000000-0008-0000-0100-0000E4090000}"/>
            </a:ext>
          </a:extLst>
        </xdr:cNvPr>
        <xdr:cNvSpPr>
          <a:spLocks noChangeShapeType="1"/>
        </xdr:cNvSpPr>
      </xdr:nvSpPr>
      <xdr:spPr bwMode="auto">
        <a:xfrm flipH="1">
          <a:off x="0" y="67379850"/>
          <a:ext cx="800100" cy="0"/>
        </a:xfrm>
        <a:prstGeom prst="line">
          <a:avLst/>
        </a:prstGeom>
        <a:noFill/>
        <a:ln w="9525">
          <a:solidFill>
            <a:srgbClr val="FFFFFF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445</xdr:row>
      <xdr:rowOff>152400</xdr:rowOff>
    </xdr:from>
    <xdr:to>
      <xdr:col>5</xdr:col>
      <xdr:colOff>0</xdr:colOff>
      <xdr:row>445</xdr:row>
      <xdr:rowOff>152400</xdr:rowOff>
    </xdr:to>
    <xdr:sp macro="" textlink="">
      <xdr:nvSpPr>
        <xdr:cNvPr id="2533" name="Line 51">
          <a:extLst>
            <a:ext uri="{FF2B5EF4-FFF2-40B4-BE49-F238E27FC236}">
              <a16:creationId xmlns:a16="http://schemas.microsoft.com/office/drawing/2014/main" id="{00000000-0008-0000-0100-0000E5090000}"/>
            </a:ext>
          </a:extLst>
        </xdr:cNvPr>
        <xdr:cNvSpPr>
          <a:spLocks noChangeShapeType="1"/>
        </xdr:cNvSpPr>
      </xdr:nvSpPr>
      <xdr:spPr bwMode="auto">
        <a:xfrm flipH="1">
          <a:off x="0" y="70780275"/>
          <a:ext cx="800100" cy="0"/>
        </a:xfrm>
        <a:prstGeom prst="line">
          <a:avLst/>
        </a:prstGeom>
        <a:noFill/>
        <a:ln w="9525">
          <a:solidFill>
            <a:srgbClr val="FFFFFF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447</xdr:row>
      <xdr:rowOff>9525</xdr:rowOff>
    </xdr:from>
    <xdr:to>
      <xdr:col>5</xdr:col>
      <xdr:colOff>0</xdr:colOff>
      <xdr:row>447</xdr:row>
      <xdr:rowOff>9525</xdr:rowOff>
    </xdr:to>
    <xdr:sp macro="" textlink="">
      <xdr:nvSpPr>
        <xdr:cNvPr id="2534" name="Line 52">
          <a:extLst>
            <a:ext uri="{FF2B5EF4-FFF2-40B4-BE49-F238E27FC236}">
              <a16:creationId xmlns:a16="http://schemas.microsoft.com/office/drawing/2014/main" id="{00000000-0008-0000-0100-0000E6090000}"/>
            </a:ext>
          </a:extLst>
        </xdr:cNvPr>
        <xdr:cNvSpPr>
          <a:spLocks noChangeShapeType="1"/>
        </xdr:cNvSpPr>
      </xdr:nvSpPr>
      <xdr:spPr bwMode="auto">
        <a:xfrm flipH="1">
          <a:off x="0" y="70961250"/>
          <a:ext cx="800100" cy="0"/>
        </a:xfrm>
        <a:prstGeom prst="line">
          <a:avLst/>
        </a:prstGeom>
        <a:noFill/>
        <a:ln w="9525">
          <a:solidFill>
            <a:srgbClr val="FFFFFF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477</xdr:row>
      <xdr:rowOff>152400</xdr:rowOff>
    </xdr:from>
    <xdr:to>
      <xdr:col>5</xdr:col>
      <xdr:colOff>0</xdr:colOff>
      <xdr:row>477</xdr:row>
      <xdr:rowOff>152400</xdr:rowOff>
    </xdr:to>
    <xdr:sp macro="" textlink="">
      <xdr:nvSpPr>
        <xdr:cNvPr id="2535" name="Line 53">
          <a:extLst>
            <a:ext uri="{FF2B5EF4-FFF2-40B4-BE49-F238E27FC236}">
              <a16:creationId xmlns:a16="http://schemas.microsoft.com/office/drawing/2014/main" id="{00000000-0008-0000-0100-0000E7090000}"/>
            </a:ext>
          </a:extLst>
        </xdr:cNvPr>
        <xdr:cNvSpPr>
          <a:spLocks noChangeShapeType="1"/>
        </xdr:cNvSpPr>
      </xdr:nvSpPr>
      <xdr:spPr bwMode="auto">
        <a:xfrm flipH="1">
          <a:off x="0" y="75790425"/>
          <a:ext cx="800100" cy="0"/>
        </a:xfrm>
        <a:prstGeom prst="line">
          <a:avLst/>
        </a:prstGeom>
        <a:noFill/>
        <a:ln w="9525">
          <a:solidFill>
            <a:srgbClr val="FFFFFF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479</xdr:row>
      <xdr:rowOff>9525</xdr:rowOff>
    </xdr:from>
    <xdr:to>
      <xdr:col>5</xdr:col>
      <xdr:colOff>0</xdr:colOff>
      <xdr:row>479</xdr:row>
      <xdr:rowOff>9525</xdr:rowOff>
    </xdr:to>
    <xdr:sp macro="" textlink="">
      <xdr:nvSpPr>
        <xdr:cNvPr id="2536" name="Line 54">
          <a:extLst>
            <a:ext uri="{FF2B5EF4-FFF2-40B4-BE49-F238E27FC236}">
              <a16:creationId xmlns:a16="http://schemas.microsoft.com/office/drawing/2014/main" id="{00000000-0008-0000-0100-0000E8090000}"/>
            </a:ext>
          </a:extLst>
        </xdr:cNvPr>
        <xdr:cNvSpPr>
          <a:spLocks noChangeShapeType="1"/>
        </xdr:cNvSpPr>
      </xdr:nvSpPr>
      <xdr:spPr bwMode="auto">
        <a:xfrm flipH="1">
          <a:off x="0" y="75971400"/>
          <a:ext cx="800100" cy="0"/>
        </a:xfrm>
        <a:prstGeom prst="line">
          <a:avLst/>
        </a:prstGeom>
        <a:noFill/>
        <a:ln w="9525">
          <a:solidFill>
            <a:srgbClr val="FFFFFF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493</xdr:row>
      <xdr:rowOff>152400</xdr:rowOff>
    </xdr:from>
    <xdr:to>
      <xdr:col>5</xdr:col>
      <xdr:colOff>0</xdr:colOff>
      <xdr:row>493</xdr:row>
      <xdr:rowOff>152400</xdr:rowOff>
    </xdr:to>
    <xdr:sp macro="" textlink="">
      <xdr:nvSpPr>
        <xdr:cNvPr id="2537" name="Line 55">
          <a:extLst>
            <a:ext uri="{FF2B5EF4-FFF2-40B4-BE49-F238E27FC236}">
              <a16:creationId xmlns:a16="http://schemas.microsoft.com/office/drawing/2014/main" id="{00000000-0008-0000-0100-0000E9090000}"/>
            </a:ext>
          </a:extLst>
        </xdr:cNvPr>
        <xdr:cNvSpPr>
          <a:spLocks noChangeShapeType="1"/>
        </xdr:cNvSpPr>
      </xdr:nvSpPr>
      <xdr:spPr bwMode="auto">
        <a:xfrm flipH="1">
          <a:off x="0" y="78381225"/>
          <a:ext cx="800100" cy="0"/>
        </a:xfrm>
        <a:prstGeom prst="line">
          <a:avLst/>
        </a:prstGeom>
        <a:noFill/>
        <a:ln w="9525">
          <a:solidFill>
            <a:srgbClr val="FFFFFF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495</xdr:row>
      <xdr:rowOff>9525</xdr:rowOff>
    </xdr:from>
    <xdr:to>
      <xdr:col>5</xdr:col>
      <xdr:colOff>0</xdr:colOff>
      <xdr:row>495</xdr:row>
      <xdr:rowOff>9525</xdr:rowOff>
    </xdr:to>
    <xdr:sp macro="" textlink="">
      <xdr:nvSpPr>
        <xdr:cNvPr id="2538" name="Line 56">
          <a:extLst>
            <a:ext uri="{FF2B5EF4-FFF2-40B4-BE49-F238E27FC236}">
              <a16:creationId xmlns:a16="http://schemas.microsoft.com/office/drawing/2014/main" id="{00000000-0008-0000-0100-0000EA090000}"/>
            </a:ext>
          </a:extLst>
        </xdr:cNvPr>
        <xdr:cNvSpPr>
          <a:spLocks noChangeShapeType="1"/>
        </xdr:cNvSpPr>
      </xdr:nvSpPr>
      <xdr:spPr bwMode="auto">
        <a:xfrm flipH="1">
          <a:off x="0" y="78562200"/>
          <a:ext cx="800100" cy="0"/>
        </a:xfrm>
        <a:prstGeom prst="line">
          <a:avLst/>
        </a:prstGeom>
        <a:noFill/>
        <a:ln w="9525">
          <a:solidFill>
            <a:srgbClr val="FFFFFF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505</xdr:row>
      <xdr:rowOff>152400</xdr:rowOff>
    </xdr:from>
    <xdr:to>
      <xdr:col>5</xdr:col>
      <xdr:colOff>0</xdr:colOff>
      <xdr:row>505</xdr:row>
      <xdr:rowOff>152400</xdr:rowOff>
    </xdr:to>
    <xdr:sp macro="" textlink="">
      <xdr:nvSpPr>
        <xdr:cNvPr id="2539" name="Line 57">
          <a:extLst>
            <a:ext uri="{FF2B5EF4-FFF2-40B4-BE49-F238E27FC236}">
              <a16:creationId xmlns:a16="http://schemas.microsoft.com/office/drawing/2014/main" id="{00000000-0008-0000-0100-0000EB090000}"/>
            </a:ext>
          </a:extLst>
        </xdr:cNvPr>
        <xdr:cNvSpPr>
          <a:spLocks noChangeShapeType="1"/>
        </xdr:cNvSpPr>
      </xdr:nvSpPr>
      <xdr:spPr bwMode="auto">
        <a:xfrm flipH="1">
          <a:off x="0" y="80238600"/>
          <a:ext cx="800100" cy="0"/>
        </a:xfrm>
        <a:prstGeom prst="line">
          <a:avLst/>
        </a:prstGeom>
        <a:noFill/>
        <a:ln w="9525">
          <a:solidFill>
            <a:srgbClr val="FFFFFF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507</xdr:row>
      <xdr:rowOff>9525</xdr:rowOff>
    </xdr:from>
    <xdr:to>
      <xdr:col>5</xdr:col>
      <xdr:colOff>0</xdr:colOff>
      <xdr:row>507</xdr:row>
      <xdr:rowOff>9525</xdr:rowOff>
    </xdr:to>
    <xdr:sp macro="" textlink="">
      <xdr:nvSpPr>
        <xdr:cNvPr id="2540" name="Line 58">
          <a:extLst>
            <a:ext uri="{FF2B5EF4-FFF2-40B4-BE49-F238E27FC236}">
              <a16:creationId xmlns:a16="http://schemas.microsoft.com/office/drawing/2014/main" id="{00000000-0008-0000-0100-0000EC090000}"/>
            </a:ext>
          </a:extLst>
        </xdr:cNvPr>
        <xdr:cNvSpPr>
          <a:spLocks noChangeShapeType="1"/>
        </xdr:cNvSpPr>
      </xdr:nvSpPr>
      <xdr:spPr bwMode="auto">
        <a:xfrm flipH="1">
          <a:off x="0" y="80419575"/>
          <a:ext cx="800100" cy="0"/>
        </a:xfrm>
        <a:prstGeom prst="line">
          <a:avLst/>
        </a:prstGeom>
        <a:noFill/>
        <a:ln w="9525">
          <a:solidFill>
            <a:srgbClr val="FFFFFF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521</xdr:row>
      <xdr:rowOff>152400</xdr:rowOff>
    </xdr:from>
    <xdr:to>
      <xdr:col>5</xdr:col>
      <xdr:colOff>0</xdr:colOff>
      <xdr:row>521</xdr:row>
      <xdr:rowOff>152400</xdr:rowOff>
    </xdr:to>
    <xdr:sp macro="" textlink="">
      <xdr:nvSpPr>
        <xdr:cNvPr id="2541" name="Line 59">
          <a:extLst>
            <a:ext uri="{FF2B5EF4-FFF2-40B4-BE49-F238E27FC236}">
              <a16:creationId xmlns:a16="http://schemas.microsoft.com/office/drawing/2014/main" id="{00000000-0008-0000-0100-0000ED090000}"/>
            </a:ext>
          </a:extLst>
        </xdr:cNvPr>
        <xdr:cNvSpPr>
          <a:spLocks noChangeShapeType="1"/>
        </xdr:cNvSpPr>
      </xdr:nvSpPr>
      <xdr:spPr bwMode="auto">
        <a:xfrm flipH="1">
          <a:off x="0" y="82829400"/>
          <a:ext cx="800100" cy="0"/>
        </a:xfrm>
        <a:prstGeom prst="line">
          <a:avLst/>
        </a:prstGeom>
        <a:noFill/>
        <a:ln w="9525">
          <a:solidFill>
            <a:srgbClr val="FFFFFF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523</xdr:row>
      <xdr:rowOff>9525</xdr:rowOff>
    </xdr:from>
    <xdr:to>
      <xdr:col>5</xdr:col>
      <xdr:colOff>0</xdr:colOff>
      <xdr:row>523</xdr:row>
      <xdr:rowOff>9525</xdr:rowOff>
    </xdr:to>
    <xdr:sp macro="" textlink="">
      <xdr:nvSpPr>
        <xdr:cNvPr id="2542" name="Line 60">
          <a:extLst>
            <a:ext uri="{FF2B5EF4-FFF2-40B4-BE49-F238E27FC236}">
              <a16:creationId xmlns:a16="http://schemas.microsoft.com/office/drawing/2014/main" id="{00000000-0008-0000-0100-0000EE090000}"/>
            </a:ext>
          </a:extLst>
        </xdr:cNvPr>
        <xdr:cNvSpPr>
          <a:spLocks noChangeShapeType="1"/>
        </xdr:cNvSpPr>
      </xdr:nvSpPr>
      <xdr:spPr bwMode="auto">
        <a:xfrm flipH="1">
          <a:off x="0" y="83010375"/>
          <a:ext cx="800100" cy="0"/>
        </a:xfrm>
        <a:prstGeom prst="line">
          <a:avLst/>
        </a:prstGeom>
        <a:noFill/>
        <a:ln w="9525">
          <a:solidFill>
            <a:srgbClr val="FFFFFF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533</xdr:row>
      <xdr:rowOff>152400</xdr:rowOff>
    </xdr:from>
    <xdr:to>
      <xdr:col>5</xdr:col>
      <xdr:colOff>0</xdr:colOff>
      <xdr:row>533</xdr:row>
      <xdr:rowOff>152400</xdr:rowOff>
    </xdr:to>
    <xdr:sp macro="" textlink="">
      <xdr:nvSpPr>
        <xdr:cNvPr id="2543" name="Line 61">
          <a:extLst>
            <a:ext uri="{FF2B5EF4-FFF2-40B4-BE49-F238E27FC236}">
              <a16:creationId xmlns:a16="http://schemas.microsoft.com/office/drawing/2014/main" id="{00000000-0008-0000-0100-0000EF090000}"/>
            </a:ext>
          </a:extLst>
        </xdr:cNvPr>
        <xdr:cNvSpPr>
          <a:spLocks noChangeShapeType="1"/>
        </xdr:cNvSpPr>
      </xdr:nvSpPr>
      <xdr:spPr bwMode="auto">
        <a:xfrm flipH="1">
          <a:off x="0" y="84686775"/>
          <a:ext cx="800100" cy="0"/>
        </a:xfrm>
        <a:prstGeom prst="line">
          <a:avLst/>
        </a:prstGeom>
        <a:noFill/>
        <a:ln w="9525">
          <a:solidFill>
            <a:srgbClr val="FFFFFF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535</xdr:row>
      <xdr:rowOff>9525</xdr:rowOff>
    </xdr:from>
    <xdr:to>
      <xdr:col>5</xdr:col>
      <xdr:colOff>0</xdr:colOff>
      <xdr:row>535</xdr:row>
      <xdr:rowOff>9525</xdr:rowOff>
    </xdr:to>
    <xdr:sp macro="" textlink="">
      <xdr:nvSpPr>
        <xdr:cNvPr id="2544" name="Line 62">
          <a:extLst>
            <a:ext uri="{FF2B5EF4-FFF2-40B4-BE49-F238E27FC236}">
              <a16:creationId xmlns:a16="http://schemas.microsoft.com/office/drawing/2014/main" id="{00000000-0008-0000-0100-0000F0090000}"/>
            </a:ext>
          </a:extLst>
        </xdr:cNvPr>
        <xdr:cNvSpPr>
          <a:spLocks noChangeShapeType="1"/>
        </xdr:cNvSpPr>
      </xdr:nvSpPr>
      <xdr:spPr bwMode="auto">
        <a:xfrm flipH="1">
          <a:off x="0" y="84867750"/>
          <a:ext cx="800100" cy="0"/>
        </a:xfrm>
        <a:prstGeom prst="line">
          <a:avLst/>
        </a:prstGeom>
        <a:noFill/>
        <a:ln w="9525">
          <a:solidFill>
            <a:srgbClr val="FFFFFF"/>
          </a:solidFill>
          <a:round/>
          <a:headEnd/>
          <a:tailEnd/>
        </a:ln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504825</xdr:colOff>
      <xdr:row>15</xdr:row>
      <xdr:rowOff>76200</xdr:rowOff>
    </xdr:from>
    <xdr:to>
      <xdr:col>2</xdr:col>
      <xdr:colOff>504825</xdr:colOff>
      <xdr:row>16</xdr:row>
      <xdr:rowOff>123825</xdr:rowOff>
    </xdr:to>
    <xdr:sp macro="" textlink="">
      <xdr:nvSpPr>
        <xdr:cNvPr id="3080" name="Line 1">
          <a:extLst>
            <a:ext uri="{FF2B5EF4-FFF2-40B4-BE49-F238E27FC236}">
              <a16:creationId xmlns:a16="http://schemas.microsoft.com/office/drawing/2014/main" id="{00000000-0008-0000-0500-0000080C0000}"/>
            </a:ext>
          </a:extLst>
        </xdr:cNvPr>
        <xdr:cNvSpPr>
          <a:spLocks noChangeShapeType="1"/>
        </xdr:cNvSpPr>
      </xdr:nvSpPr>
      <xdr:spPr bwMode="auto">
        <a:xfrm>
          <a:off x="2514600" y="2714625"/>
          <a:ext cx="0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7</xdr:row>
      <xdr:rowOff>9525</xdr:rowOff>
    </xdr:from>
    <xdr:to>
      <xdr:col>3</xdr:col>
      <xdr:colOff>104775</xdr:colOff>
      <xdr:row>12</xdr:row>
      <xdr:rowOff>0</xdr:rowOff>
    </xdr:to>
    <xdr:sp macro="" textlink="">
      <xdr:nvSpPr>
        <xdr:cNvPr id="4391" name="Line 1">
          <a:extLst>
            <a:ext uri="{FF2B5EF4-FFF2-40B4-BE49-F238E27FC236}">
              <a16:creationId xmlns:a16="http://schemas.microsoft.com/office/drawing/2014/main" id="{00000000-0008-0000-0600-000027110000}"/>
            </a:ext>
          </a:extLst>
        </xdr:cNvPr>
        <xdr:cNvSpPr>
          <a:spLocks noChangeShapeType="1"/>
        </xdr:cNvSpPr>
      </xdr:nvSpPr>
      <xdr:spPr bwMode="auto">
        <a:xfrm>
          <a:off x="609600" y="942975"/>
          <a:ext cx="561975" cy="809625"/>
        </a:xfrm>
        <a:prstGeom prst="line">
          <a:avLst/>
        </a:prstGeom>
        <a:noFill/>
        <a:ln w="9525">
          <a:solidFill>
            <a:srgbClr val="0000FF"/>
          </a:solidFill>
          <a:round/>
          <a:headEnd/>
          <a:tailEnd/>
        </a:ln>
      </xdr:spPr>
    </xdr:sp>
    <xdr:clientData/>
  </xdr:twoCellAnchor>
  <xdr:twoCellAnchor>
    <xdr:from>
      <xdr:col>1</xdr:col>
      <xdr:colOff>9525</xdr:colOff>
      <xdr:row>12</xdr:row>
      <xdr:rowOff>0</xdr:rowOff>
    </xdr:from>
    <xdr:to>
      <xdr:col>3</xdr:col>
      <xdr:colOff>104775</xdr:colOff>
      <xdr:row>12</xdr:row>
      <xdr:rowOff>0</xdr:rowOff>
    </xdr:to>
    <xdr:sp macro="" textlink="">
      <xdr:nvSpPr>
        <xdr:cNvPr id="4392" name="Line 2">
          <a:extLst>
            <a:ext uri="{FF2B5EF4-FFF2-40B4-BE49-F238E27FC236}">
              <a16:creationId xmlns:a16="http://schemas.microsoft.com/office/drawing/2014/main" id="{00000000-0008-0000-0600-000028110000}"/>
            </a:ext>
          </a:extLst>
        </xdr:cNvPr>
        <xdr:cNvSpPr>
          <a:spLocks noChangeShapeType="1"/>
        </xdr:cNvSpPr>
      </xdr:nvSpPr>
      <xdr:spPr bwMode="auto">
        <a:xfrm>
          <a:off x="619125" y="1752600"/>
          <a:ext cx="552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104775</xdr:colOff>
      <xdr:row>20</xdr:row>
      <xdr:rowOff>38100</xdr:rowOff>
    </xdr:from>
    <xdr:to>
      <xdr:col>2</xdr:col>
      <xdr:colOff>123825</xdr:colOff>
      <xdr:row>20</xdr:row>
      <xdr:rowOff>180975</xdr:rowOff>
    </xdr:to>
    <xdr:sp macro="" textlink="">
      <xdr:nvSpPr>
        <xdr:cNvPr id="4393" name="Oval 3">
          <a:extLst>
            <a:ext uri="{FF2B5EF4-FFF2-40B4-BE49-F238E27FC236}">
              <a16:creationId xmlns:a16="http://schemas.microsoft.com/office/drawing/2014/main" id="{00000000-0008-0000-0600-000029110000}"/>
            </a:ext>
          </a:extLst>
        </xdr:cNvPr>
        <xdr:cNvSpPr>
          <a:spLocks noChangeArrowheads="1"/>
        </xdr:cNvSpPr>
      </xdr:nvSpPr>
      <xdr:spPr bwMode="auto">
        <a:xfrm>
          <a:off x="714375" y="2924175"/>
          <a:ext cx="228600" cy="142875"/>
        </a:xfrm>
        <a:prstGeom prst="ellipse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104775</xdr:colOff>
      <xdr:row>20</xdr:row>
      <xdr:rowOff>104775</xdr:rowOff>
    </xdr:from>
    <xdr:to>
      <xdr:col>2</xdr:col>
      <xdr:colOff>123825</xdr:colOff>
      <xdr:row>21</xdr:row>
      <xdr:rowOff>47625</xdr:rowOff>
    </xdr:to>
    <xdr:sp macro="" textlink="">
      <xdr:nvSpPr>
        <xdr:cNvPr id="4394" name="Oval 4">
          <a:extLst>
            <a:ext uri="{FF2B5EF4-FFF2-40B4-BE49-F238E27FC236}">
              <a16:creationId xmlns:a16="http://schemas.microsoft.com/office/drawing/2014/main" id="{00000000-0008-0000-0600-00002A110000}"/>
            </a:ext>
          </a:extLst>
        </xdr:cNvPr>
        <xdr:cNvSpPr>
          <a:spLocks noChangeArrowheads="1"/>
        </xdr:cNvSpPr>
      </xdr:nvSpPr>
      <xdr:spPr bwMode="auto">
        <a:xfrm>
          <a:off x="714375" y="2990850"/>
          <a:ext cx="228600" cy="142875"/>
        </a:xfrm>
        <a:prstGeom prst="ellipse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104775</xdr:colOff>
      <xdr:row>20</xdr:row>
      <xdr:rowOff>171450</xdr:rowOff>
    </xdr:from>
    <xdr:to>
      <xdr:col>2</xdr:col>
      <xdr:colOff>123825</xdr:colOff>
      <xdr:row>21</xdr:row>
      <xdr:rowOff>114300</xdr:rowOff>
    </xdr:to>
    <xdr:sp macro="" textlink="">
      <xdr:nvSpPr>
        <xdr:cNvPr id="4395" name="Oval 5">
          <a:extLst>
            <a:ext uri="{FF2B5EF4-FFF2-40B4-BE49-F238E27FC236}">
              <a16:creationId xmlns:a16="http://schemas.microsoft.com/office/drawing/2014/main" id="{00000000-0008-0000-0600-00002B110000}"/>
            </a:ext>
          </a:extLst>
        </xdr:cNvPr>
        <xdr:cNvSpPr>
          <a:spLocks noChangeArrowheads="1"/>
        </xdr:cNvSpPr>
      </xdr:nvSpPr>
      <xdr:spPr bwMode="auto">
        <a:xfrm>
          <a:off x="714375" y="3057525"/>
          <a:ext cx="228600" cy="142875"/>
        </a:xfrm>
        <a:prstGeom prst="ellipse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104775</xdr:colOff>
      <xdr:row>21</xdr:row>
      <xdr:rowOff>38100</xdr:rowOff>
    </xdr:from>
    <xdr:to>
      <xdr:col>2</xdr:col>
      <xdr:colOff>123825</xdr:colOff>
      <xdr:row>21</xdr:row>
      <xdr:rowOff>142875</xdr:rowOff>
    </xdr:to>
    <xdr:sp macro="" textlink="">
      <xdr:nvSpPr>
        <xdr:cNvPr id="4396" name="Oval 6">
          <a:extLst>
            <a:ext uri="{FF2B5EF4-FFF2-40B4-BE49-F238E27FC236}">
              <a16:creationId xmlns:a16="http://schemas.microsoft.com/office/drawing/2014/main" id="{00000000-0008-0000-0600-00002C110000}"/>
            </a:ext>
          </a:extLst>
        </xdr:cNvPr>
        <xdr:cNvSpPr>
          <a:spLocks noChangeArrowheads="1"/>
        </xdr:cNvSpPr>
      </xdr:nvSpPr>
      <xdr:spPr bwMode="auto">
        <a:xfrm>
          <a:off x="714375" y="3124200"/>
          <a:ext cx="228600" cy="104775"/>
        </a:xfrm>
        <a:prstGeom prst="ellipse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104775</xdr:colOff>
      <xdr:row>21</xdr:row>
      <xdr:rowOff>104775</xdr:rowOff>
    </xdr:from>
    <xdr:to>
      <xdr:col>2</xdr:col>
      <xdr:colOff>123825</xdr:colOff>
      <xdr:row>22</xdr:row>
      <xdr:rowOff>38100</xdr:rowOff>
    </xdr:to>
    <xdr:sp macro="" textlink="">
      <xdr:nvSpPr>
        <xdr:cNvPr id="4397" name="Oval 7">
          <a:extLst>
            <a:ext uri="{FF2B5EF4-FFF2-40B4-BE49-F238E27FC236}">
              <a16:creationId xmlns:a16="http://schemas.microsoft.com/office/drawing/2014/main" id="{00000000-0008-0000-0600-00002D110000}"/>
            </a:ext>
          </a:extLst>
        </xdr:cNvPr>
        <xdr:cNvSpPr>
          <a:spLocks noChangeArrowheads="1"/>
        </xdr:cNvSpPr>
      </xdr:nvSpPr>
      <xdr:spPr bwMode="auto">
        <a:xfrm>
          <a:off x="714375" y="3190875"/>
          <a:ext cx="228600" cy="104775"/>
        </a:xfrm>
        <a:prstGeom prst="ellipse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104775</xdr:colOff>
      <xdr:row>22</xdr:row>
      <xdr:rowOff>0</xdr:rowOff>
    </xdr:from>
    <xdr:to>
      <xdr:col>2</xdr:col>
      <xdr:colOff>123825</xdr:colOff>
      <xdr:row>22</xdr:row>
      <xdr:rowOff>104775</xdr:rowOff>
    </xdr:to>
    <xdr:sp macro="" textlink="">
      <xdr:nvSpPr>
        <xdr:cNvPr id="4398" name="Oval 8">
          <a:extLst>
            <a:ext uri="{FF2B5EF4-FFF2-40B4-BE49-F238E27FC236}">
              <a16:creationId xmlns:a16="http://schemas.microsoft.com/office/drawing/2014/main" id="{00000000-0008-0000-0600-00002E110000}"/>
            </a:ext>
          </a:extLst>
        </xdr:cNvPr>
        <xdr:cNvSpPr>
          <a:spLocks noChangeArrowheads="1"/>
        </xdr:cNvSpPr>
      </xdr:nvSpPr>
      <xdr:spPr bwMode="auto">
        <a:xfrm>
          <a:off x="714375" y="3257550"/>
          <a:ext cx="228600" cy="104775"/>
        </a:xfrm>
        <a:prstGeom prst="ellipse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104775</xdr:colOff>
      <xdr:row>22</xdr:row>
      <xdr:rowOff>66675</xdr:rowOff>
    </xdr:from>
    <xdr:to>
      <xdr:col>2</xdr:col>
      <xdr:colOff>123825</xdr:colOff>
      <xdr:row>23</xdr:row>
      <xdr:rowOff>9525</xdr:rowOff>
    </xdr:to>
    <xdr:sp macro="" textlink="">
      <xdr:nvSpPr>
        <xdr:cNvPr id="4399" name="Oval 9">
          <a:extLst>
            <a:ext uri="{FF2B5EF4-FFF2-40B4-BE49-F238E27FC236}">
              <a16:creationId xmlns:a16="http://schemas.microsoft.com/office/drawing/2014/main" id="{00000000-0008-0000-0600-00002F110000}"/>
            </a:ext>
          </a:extLst>
        </xdr:cNvPr>
        <xdr:cNvSpPr>
          <a:spLocks noChangeArrowheads="1"/>
        </xdr:cNvSpPr>
      </xdr:nvSpPr>
      <xdr:spPr bwMode="auto">
        <a:xfrm>
          <a:off x="714375" y="3324225"/>
          <a:ext cx="228600" cy="104775"/>
        </a:xfrm>
        <a:prstGeom prst="ellipse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333375</xdr:colOff>
      <xdr:row>32</xdr:row>
      <xdr:rowOff>142875</xdr:rowOff>
    </xdr:from>
    <xdr:to>
      <xdr:col>4</xdr:col>
      <xdr:colOff>419100</xdr:colOff>
      <xdr:row>36</xdr:row>
      <xdr:rowOff>142875</xdr:rowOff>
    </xdr:to>
    <xdr:sp macro="" textlink="">
      <xdr:nvSpPr>
        <xdr:cNvPr id="4400" name="Line 10">
          <a:extLst>
            <a:ext uri="{FF2B5EF4-FFF2-40B4-BE49-F238E27FC236}">
              <a16:creationId xmlns:a16="http://schemas.microsoft.com/office/drawing/2014/main" id="{00000000-0008-0000-0600-000030110000}"/>
            </a:ext>
          </a:extLst>
        </xdr:cNvPr>
        <xdr:cNvSpPr>
          <a:spLocks noChangeShapeType="1"/>
        </xdr:cNvSpPr>
      </xdr:nvSpPr>
      <xdr:spPr bwMode="auto">
        <a:xfrm>
          <a:off x="1400175" y="5019675"/>
          <a:ext cx="695325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276225</xdr:colOff>
      <xdr:row>32</xdr:row>
      <xdr:rowOff>133350</xdr:rowOff>
    </xdr:from>
    <xdr:to>
      <xdr:col>5</xdr:col>
      <xdr:colOff>600075</xdr:colOff>
      <xdr:row>32</xdr:row>
      <xdr:rowOff>133350</xdr:rowOff>
    </xdr:to>
    <xdr:sp macro="" textlink="">
      <xdr:nvSpPr>
        <xdr:cNvPr id="4401" name="Line 11">
          <a:extLst>
            <a:ext uri="{FF2B5EF4-FFF2-40B4-BE49-F238E27FC236}">
              <a16:creationId xmlns:a16="http://schemas.microsoft.com/office/drawing/2014/main" id="{00000000-0008-0000-0600-000031110000}"/>
            </a:ext>
          </a:extLst>
        </xdr:cNvPr>
        <xdr:cNvSpPr>
          <a:spLocks noChangeShapeType="1"/>
        </xdr:cNvSpPr>
      </xdr:nvSpPr>
      <xdr:spPr bwMode="auto">
        <a:xfrm>
          <a:off x="1343025" y="5010150"/>
          <a:ext cx="1543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600075</xdr:colOff>
      <xdr:row>32</xdr:row>
      <xdr:rowOff>133350</xdr:rowOff>
    </xdr:from>
    <xdr:to>
      <xdr:col>9</xdr:col>
      <xdr:colOff>19050</xdr:colOff>
      <xdr:row>36</xdr:row>
      <xdr:rowOff>142875</xdr:rowOff>
    </xdr:to>
    <xdr:sp macro="" textlink="">
      <xdr:nvSpPr>
        <xdr:cNvPr id="4402" name="Line 12">
          <a:extLst>
            <a:ext uri="{FF2B5EF4-FFF2-40B4-BE49-F238E27FC236}">
              <a16:creationId xmlns:a16="http://schemas.microsoft.com/office/drawing/2014/main" id="{00000000-0008-0000-0600-000032110000}"/>
            </a:ext>
          </a:extLst>
        </xdr:cNvPr>
        <xdr:cNvSpPr>
          <a:spLocks noChangeShapeType="1"/>
        </xdr:cNvSpPr>
      </xdr:nvSpPr>
      <xdr:spPr bwMode="auto">
        <a:xfrm>
          <a:off x="2886075" y="5010150"/>
          <a:ext cx="657225" cy="6572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409575</xdr:colOff>
      <xdr:row>36</xdr:row>
      <xdr:rowOff>133350</xdr:rowOff>
    </xdr:from>
    <xdr:to>
      <xdr:col>9</xdr:col>
      <xdr:colOff>19050</xdr:colOff>
      <xdr:row>36</xdr:row>
      <xdr:rowOff>133350</xdr:rowOff>
    </xdr:to>
    <xdr:sp macro="" textlink="">
      <xdr:nvSpPr>
        <xdr:cNvPr id="4403" name="Line 13">
          <a:extLst>
            <a:ext uri="{FF2B5EF4-FFF2-40B4-BE49-F238E27FC236}">
              <a16:creationId xmlns:a16="http://schemas.microsoft.com/office/drawing/2014/main" id="{00000000-0008-0000-0600-000033110000}"/>
            </a:ext>
          </a:extLst>
        </xdr:cNvPr>
        <xdr:cNvSpPr>
          <a:spLocks noChangeShapeType="1"/>
        </xdr:cNvSpPr>
      </xdr:nvSpPr>
      <xdr:spPr bwMode="auto">
        <a:xfrm>
          <a:off x="2085975" y="5657850"/>
          <a:ext cx="1457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180975</xdr:colOff>
      <xdr:row>32</xdr:row>
      <xdr:rowOff>133350</xdr:rowOff>
    </xdr:from>
    <xdr:to>
      <xdr:col>3</xdr:col>
      <xdr:colOff>390525</xdr:colOff>
      <xdr:row>34</xdr:row>
      <xdr:rowOff>114300</xdr:rowOff>
    </xdr:to>
    <xdr:sp macro="" textlink="">
      <xdr:nvSpPr>
        <xdr:cNvPr id="4404" name="Oval 14">
          <a:extLst>
            <a:ext uri="{FF2B5EF4-FFF2-40B4-BE49-F238E27FC236}">
              <a16:creationId xmlns:a16="http://schemas.microsoft.com/office/drawing/2014/main" id="{00000000-0008-0000-0600-000034110000}"/>
            </a:ext>
          </a:extLst>
        </xdr:cNvPr>
        <xdr:cNvSpPr>
          <a:spLocks noChangeArrowheads="1"/>
        </xdr:cNvSpPr>
      </xdr:nvSpPr>
      <xdr:spPr bwMode="auto">
        <a:xfrm>
          <a:off x="1247775" y="5010150"/>
          <a:ext cx="209550" cy="304800"/>
        </a:xfrm>
        <a:prstGeom prst="ellipse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304800</xdr:colOff>
      <xdr:row>34</xdr:row>
      <xdr:rowOff>114300</xdr:rowOff>
    </xdr:from>
    <xdr:to>
      <xdr:col>4</xdr:col>
      <xdr:colOff>0</xdr:colOff>
      <xdr:row>34</xdr:row>
      <xdr:rowOff>114300</xdr:rowOff>
    </xdr:to>
    <xdr:sp macro="" textlink="">
      <xdr:nvSpPr>
        <xdr:cNvPr id="4405" name="Line 15">
          <a:extLst>
            <a:ext uri="{FF2B5EF4-FFF2-40B4-BE49-F238E27FC236}">
              <a16:creationId xmlns:a16="http://schemas.microsoft.com/office/drawing/2014/main" id="{00000000-0008-0000-0600-000035110000}"/>
            </a:ext>
          </a:extLst>
        </xdr:cNvPr>
        <xdr:cNvSpPr>
          <a:spLocks noChangeShapeType="1"/>
        </xdr:cNvSpPr>
      </xdr:nvSpPr>
      <xdr:spPr bwMode="auto">
        <a:xfrm flipV="1">
          <a:off x="1371600" y="5314950"/>
          <a:ext cx="3048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600075</xdr:colOff>
      <xdr:row>34</xdr:row>
      <xdr:rowOff>114300</xdr:rowOff>
    </xdr:from>
    <xdr:to>
      <xdr:col>4</xdr:col>
      <xdr:colOff>419100</xdr:colOff>
      <xdr:row>36</xdr:row>
      <xdr:rowOff>142875</xdr:rowOff>
    </xdr:to>
    <xdr:sp macro="" textlink="">
      <xdr:nvSpPr>
        <xdr:cNvPr id="4406" name="Line 16">
          <a:extLst>
            <a:ext uri="{FF2B5EF4-FFF2-40B4-BE49-F238E27FC236}">
              <a16:creationId xmlns:a16="http://schemas.microsoft.com/office/drawing/2014/main" id="{00000000-0008-0000-0600-000036110000}"/>
            </a:ext>
          </a:extLst>
        </xdr:cNvPr>
        <xdr:cNvSpPr>
          <a:spLocks noChangeShapeType="1"/>
        </xdr:cNvSpPr>
      </xdr:nvSpPr>
      <xdr:spPr bwMode="auto">
        <a:xfrm>
          <a:off x="1666875" y="5314950"/>
          <a:ext cx="428625" cy="3524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219075</xdr:colOff>
      <xdr:row>34</xdr:row>
      <xdr:rowOff>0</xdr:rowOff>
    </xdr:from>
    <xdr:to>
      <xdr:col>5</xdr:col>
      <xdr:colOff>142875</xdr:colOff>
      <xdr:row>35</xdr:row>
      <xdr:rowOff>66675</xdr:rowOff>
    </xdr:to>
    <xdr:sp macro="" textlink="">
      <xdr:nvSpPr>
        <xdr:cNvPr id="4407" name="Rectangle 17">
          <a:extLst>
            <a:ext uri="{FF2B5EF4-FFF2-40B4-BE49-F238E27FC236}">
              <a16:creationId xmlns:a16="http://schemas.microsoft.com/office/drawing/2014/main" id="{00000000-0008-0000-0600-000037110000}"/>
            </a:ext>
          </a:extLst>
        </xdr:cNvPr>
        <xdr:cNvSpPr>
          <a:spLocks noChangeArrowheads="1"/>
        </xdr:cNvSpPr>
      </xdr:nvSpPr>
      <xdr:spPr bwMode="auto">
        <a:xfrm>
          <a:off x="1895475" y="5200650"/>
          <a:ext cx="533400" cy="2286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219075</xdr:colOff>
      <xdr:row>34</xdr:row>
      <xdr:rowOff>0</xdr:rowOff>
    </xdr:from>
    <xdr:to>
      <xdr:col>6</xdr:col>
      <xdr:colOff>142875</xdr:colOff>
      <xdr:row>35</xdr:row>
      <xdr:rowOff>66675</xdr:rowOff>
    </xdr:to>
    <xdr:sp macro="" textlink="">
      <xdr:nvSpPr>
        <xdr:cNvPr id="4408" name="Rectangle 18">
          <a:extLst>
            <a:ext uri="{FF2B5EF4-FFF2-40B4-BE49-F238E27FC236}">
              <a16:creationId xmlns:a16="http://schemas.microsoft.com/office/drawing/2014/main" id="{00000000-0008-0000-0600-000038110000}"/>
            </a:ext>
          </a:extLst>
        </xdr:cNvPr>
        <xdr:cNvSpPr>
          <a:spLocks noChangeArrowheads="1"/>
        </xdr:cNvSpPr>
      </xdr:nvSpPr>
      <xdr:spPr bwMode="auto">
        <a:xfrm>
          <a:off x="2505075" y="5200650"/>
          <a:ext cx="533400" cy="2286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495300</xdr:colOff>
      <xdr:row>34</xdr:row>
      <xdr:rowOff>9525</xdr:rowOff>
    </xdr:from>
    <xdr:to>
      <xdr:col>4</xdr:col>
      <xdr:colOff>495300</xdr:colOff>
      <xdr:row>35</xdr:row>
      <xdr:rowOff>76200</xdr:rowOff>
    </xdr:to>
    <xdr:sp macro="" textlink="">
      <xdr:nvSpPr>
        <xdr:cNvPr id="4409" name="Line 19">
          <a:extLst>
            <a:ext uri="{FF2B5EF4-FFF2-40B4-BE49-F238E27FC236}">
              <a16:creationId xmlns:a16="http://schemas.microsoft.com/office/drawing/2014/main" id="{00000000-0008-0000-0600-000039110000}"/>
            </a:ext>
          </a:extLst>
        </xdr:cNvPr>
        <xdr:cNvSpPr>
          <a:spLocks noChangeShapeType="1"/>
        </xdr:cNvSpPr>
      </xdr:nvSpPr>
      <xdr:spPr bwMode="auto">
        <a:xfrm>
          <a:off x="2171700" y="5210175"/>
          <a:ext cx="0" cy="228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485775</xdr:colOff>
      <xdr:row>34</xdr:row>
      <xdr:rowOff>9525</xdr:rowOff>
    </xdr:from>
    <xdr:to>
      <xdr:col>5</xdr:col>
      <xdr:colOff>485775</xdr:colOff>
      <xdr:row>35</xdr:row>
      <xdr:rowOff>76200</xdr:rowOff>
    </xdr:to>
    <xdr:sp macro="" textlink="">
      <xdr:nvSpPr>
        <xdr:cNvPr id="4410" name="Line 20">
          <a:extLst>
            <a:ext uri="{FF2B5EF4-FFF2-40B4-BE49-F238E27FC236}">
              <a16:creationId xmlns:a16="http://schemas.microsoft.com/office/drawing/2014/main" id="{00000000-0008-0000-0600-00003A110000}"/>
            </a:ext>
          </a:extLst>
        </xdr:cNvPr>
        <xdr:cNvSpPr>
          <a:spLocks noChangeShapeType="1"/>
        </xdr:cNvSpPr>
      </xdr:nvSpPr>
      <xdr:spPr bwMode="auto">
        <a:xfrm>
          <a:off x="2771775" y="5210175"/>
          <a:ext cx="0" cy="228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466725</xdr:colOff>
      <xdr:row>34</xdr:row>
      <xdr:rowOff>114300</xdr:rowOff>
    </xdr:from>
    <xdr:to>
      <xdr:col>4</xdr:col>
      <xdr:colOff>533400</xdr:colOff>
      <xdr:row>34</xdr:row>
      <xdr:rowOff>114300</xdr:rowOff>
    </xdr:to>
    <xdr:sp macro="" textlink="">
      <xdr:nvSpPr>
        <xdr:cNvPr id="4411" name="Line 21">
          <a:extLst>
            <a:ext uri="{FF2B5EF4-FFF2-40B4-BE49-F238E27FC236}">
              <a16:creationId xmlns:a16="http://schemas.microsoft.com/office/drawing/2014/main" id="{00000000-0008-0000-0600-00003B110000}"/>
            </a:ext>
          </a:extLst>
        </xdr:cNvPr>
        <xdr:cNvSpPr>
          <a:spLocks noChangeShapeType="1"/>
        </xdr:cNvSpPr>
      </xdr:nvSpPr>
      <xdr:spPr bwMode="auto">
        <a:xfrm>
          <a:off x="2143125" y="5314950"/>
          <a:ext cx="66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457200</xdr:colOff>
      <xdr:row>34</xdr:row>
      <xdr:rowOff>114300</xdr:rowOff>
    </xdr:from>
    <xdr:to>
      <xdr:col>5</xdr:col>
      <xdr:colOff>523875</xdr:colOff>
      <xdr:row>34</xdr:row>
      <xdr:rowOff>114300</xdr:rowOff>
    </xdr:to>
    <xdr:sp macro="" textlink="">
      <xdr:nvSpPr>
        <xdr:cNvPr id="4412" name="Line 22">
          <a:extLst>
            <a:ext uri="{FF2B5EF4-FFF2-40B4-BE49-F238E27FC236}">
              <a16:creationId xmlns:a16="http://schemas.microsoft.com/office/drawing/2014/main" id="{00000000-0008-0000-0600-00003C110000}"/>
            </a:ext>
          </a:extLst>
        </xdr:cNvPr>
        <xdr:cNvSpPr>
          <a:spLocks noChangeShapeType="1"/>
        </xdr:cNvSpPr>
      </xdr:nvSpPr>
      <xdr:spPr bwMode="auto">
        <a:xfrm>
          <a:off x="2743200" y="5314950"/>
          <a:ext cx="66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485775</xdr:colOff>
      <xdr:row>32</xdr:row>
      <xdr:rowOff>142875</xdr:rowOff>
    </xdr:from>
    <xdr:to>
      <xdr:col>4</xdr:col>
      <xdr:colOff>9525</xdr:colOff>
      <xdr:row>33</xdr:row>
      <xdr:rowOff>123825</xdr:rowOff>
    </xdr:to>
    <xdr:sp macro="" textlink="">
      <xdr:nvSpPr>
        <xdr:cNvPr id="4413" name="Line 23">
          <a:extLst>
            <a:ext uri="{FF2B5EF4-FFF2-40B4-BE49-F238E27FC236}">
              <a16:creationId xmlns:a16="http://schemas.microsoft.com/office/drawing/2014/main" id="{00000000-0008-0000-0600-00003D110000}"/>
            </a:ext>
          </a:extLst>
        </xdr:cNvPr>
        <xdr:cNvSpPr>
          <a:spLocks noChangeShapeType="1"/>
        </xdr:cNvSpPr>
      </xdr:nvSpPr>
      <xdr:spPr bwMode="auto">
        <a:xfrm>
          <a:off x="1552575" y="5019675"/>
          <a:ext cx="133350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5</xdr:col>
      <xdr:colOff>514350</xdr:colOff>
      <xdr:row>32</xdr:row>
      <xdr:rowOff>142875</xdr:rowOff>
    </xdr:from>
    <xdr:to>
      <xdr:col>6</xdr:col>
      <xdr:colOff>38100</xdr:colOff>
      <xdr:row>33</xdr:row>
      <xdr:rowOff>123825</xdr:rowOff>
    </xdr:to>
    <xdr:sp macro="" textlink="">
      <xdr:nvSpPr>
        <xdr:cNvPr id="4414" name="Line 24">
          <a:extLst>
            <a:ext uri="{FF2B5EF4-FFF2-40B4-BE49-F238E27FC236}">
              <a16:creationId xmlns:a16="http://schemas.microsoft.com/office/drawing/2014/main" id="{00000000-0008-0000-0600-00003E110000}"/>
            </a:ext>
          </a:extLst>
        </xdr:cNvPr>
        <xdr:cNvSpPr>
          <a:spLocks noChangeShapeType="1"/>
        </xdr:cNvSpPr>
      </xdr:nvSpPr>
      <xdr:spPr bwMode="auto">
        <a:xfrm>
          <a:off x="2800350" y="5019675"/>
          <a:ext cx="133350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3</xdr:col>
      <xdr:colOff>361950</xdr:colOff>
      <xdr:row>40</xdr:row>
      <xdr:rowOff>9525</xdr:rowOff>
    </xdr:from>
    <xdr:to>
      <xdr:col>3</xdr:col>
      <xdr:colOff>361950</xdr:colOff>
      <xdr:row>44</xdr:row>
      <xdr:rowOff>0</xdr:rowOff>
    </xdr:to>
    <xdr:sp macro="" textlink="">
      <xdr:nvSpPr>
        <xdr:cNvPr id="4415" name="Line 25">
          <a:extLst>
            <a:ext uri="{FF2B5EF4-FFF2-40B4-BE49-F238E27FC236}">
              <a16:creationId xmlns:a16="http://schemas.microsoft.com/office/drawing/2014/main" id="{00000000-0008-0000-0600-00003F110000}"/>
            </a:ext>
          </a:extLst>
        </xdr:cNvPr>
        <xdr:cNvSpPr>
          <a:spLocks noChangeShapeType="1"/>
        </xdr:cNvSpPr>
      </xdr:nvSpPr>
      <xdr:spPr bwMode="auto">
        <a:xfrm>
          <a:off x="1428750" y="6219825"/>
          <a:ext cx="0" cy="6381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266700</xdr:colOff>
      <xdr:row>33</xdr:row>
      <xdr:rowOff>66675</xdr:rowOff>
    </xdr:from>
    <xdr:to>
      <xdr:col>3</xdr:col>
      <xdr:colOff>304800</xdr:colOff>
      <xdr:row>34</xdr:row>
      <xdr:rowOff>19050</xdr:rowOff>
    </xdr:to>
    <xdr:sp macro="" textlink="">
      <xdr:nvSpPr>
        <xdr:cNvPr id="4416" name="Oval 26">
          <a:extLst>
            <a:ext uri="{FF2B5EF4-FFF2-40B4-BE49-F238E27FC236}">
              <a16:creationId xmlns:a16="http://schemas.microsoft.com/office/drawing/2014/main" id="{00000000-0008-0000-0600-000040110000}"/>
            </a:ext>
          </a:extLst>
        </xdr:cNvPr>
        <xdr:cNvSpPr>
          <a:spLocks noChangeArrowheads="1"/>
        </xdr:cNvSpPr>
      </xdr:nvSpPr>
      <xdr:spPr bwMode="auto">
        <a:xfrm>
          <a:off x="1333500" y="5105400"/>
          <a:ext cx="38100" cy="114300"/>
        </a:xfrm>
        <a:prstGeom prst="ellipse">
          <a:avLst/>
        </a:prstGeom>
        <a:solidFill>
          <a:srgbClr val="969696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114300</xdr:colOff>
      <xdr:row>55</xdr:row>
      <xdr:rowOff>85725</xdr:rowOff>
    </xdr:from>
    <xdr:to>
      <xdr:col>3</xdr:col>
      <xdr:colOff>28575</xdr:colOff>
      <xdr:row>56</xdr:row>
      <xdr:rowOff>123825</xdr:rowOff>
    </xdr:to>
    <xdr:sp macro="" textlink="">
      <xdr:nvSpPr>
        <xdr:cNvPr id="4417" name="Rectangle 27">
          <a:extLst>
            <a:ext uri="{FF2B5EF4-FFF2-40B4-BE49-F238E27FC236}">
              <a16:creationId xmlns:a16="http://schemas.microsoft.com/office/drawing/2014/main" id="{00000000-0008-0000-0600-000041110000}"/>
            </a:ext>
          </a:extLst>
        </xdr:cNvPr>
        <xdr:cNvSpPr>
          <a:spLocks noChangeArrowheads="1"/>
        </xdr:cNvSpPr>
      </xdr:nvSpPr>
      <xdr:spPr bwMode="auto">
        <a:xfrm>
          <a:off x="723900" y="8724900"/>
          <a:ext cx="371475" cy="200025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114300</xdr:colOff>
      <xdr:row>56</xdr:row>
      <xdr:rowOff>152400</xdr:rowOff>
    </xdr:from>
    <xdr:to>
      <xdr:col>3</xdr:col>
      <xdr:colOff>28575</xdr:colOff>
      <xdr:row>58</xdr:row>
      <xdr:rowOff>19050</xdr:rowOff>
    </xdr:to>
    <xdr:sp macro="" textlink="">
      <xdr:nvSpPr>
        <xdr:cNvPr id="4418" name="Rectangle 28">
          <a:extLst>
            <a:ext uri="{FF2B5EF4-FFF2-40B4-BE49-F238E27FC236}">
              <a16:creationId xmlns:a16="http://schemas.microsoft.com/office/drawing/2014/main" id="{00000000-0008-0000-0600-000042110000}"/>
            </a:ext>
          </a:extLst>
        </xdr:cNvPr>
        <xdr:cNvSpPr>
          <a:spLocks noChangeArrowheads="1"/>
        </xdr:cNvSpPr>
      </xdr:nvSpPr>
      <xdr:spPr bwMode="auto">
        <a:xfrm>
          <a:off x="723900" y="8953500"/>
          <a:ext cx="371475" cy="200025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114300</xdr:colOff>
      <xdr:row>58</xdr:row>
      <xdr:rowOff>47625</xdr:rowOff>
    </xdr:from>
    <xdr:to>
      <xdr:col>3</xdr:col>
      <xdr:colOff>28575</xdr:colOff>
      <xdr:row>59</xdr:row>
      <xdr:rowOff>85725</xdr:rowOff>
    </xdr:to>
    <xdr:sp macro="" textlink="">
      <xdr:nvSpPr>
        <xdr:cNvPr id="4419" name="Rectangle 29">
          <a:extLst>
            <a:ext uri="{FF2B5EF4-FFF2-40B4-BE49-F238E27FC236}">
              <a16:creationId xmlns:a16="http://schemas.microsoft.com/office/drawing/2014/main" id="{00000000-0008-0000-0600-000043110000}"/>
            </a:ext>
          </a:extLst>
        </xdr:cNvPr>
        <xdr:cNvSpPr>
          <a:spLocks noChangeArrowheads="1"/>
        </xdr:cNvSpPr>
      </xdr:nvSpPr>
      <xdr:spPr bwMode="auto">
        <a:xfrm>
          <a:off x="723900" y="9182100"/>
          <a:ext cx="371475" cy="200025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190500</xdr:colOff>
      <xdr:row>55</xdr:row>
      <xdr:rowOff>85725</xdr:rowOff>
    </xdr:from>
    <xdr:to>
      <xdr:col>3</xdr:col>
      <xdr:colOff>561975</xdr:colOff>
      <xdr:row>56</xdr:row>
      <xdr:rowOff>123825</xdr:rowOff>
    </xdr:to>
    <xdr:sp macro="" textlink="">
      <xdr:nvSpPr>
        <xdr:cNvPr id="4420" name="Rectangle 30">
          <a:extLst>
            <a:ext uri="{FF2B5EF4-FFF2-40B4-BE49-F238E27FC236}">
              <a16:creationId xmlns:a16="http://schemas.microsoft.com/office/drawing/2014/main" id="{00000000-0008-0000-0600-000044110000}"/>
            </a:ext>
          </a:extLst>
        </xdr:cNvPr>
        <xdr:cNvSpPr>
          <a:spLocks noChangeArrowheads="1"/>
        </xdr:cNvSpPr>
      </xdr:nvSpPr>
      <xdr:spPr bwMode="auto">
        <a:xfrm>
          <a:off x="1257300" y="8724900"/>
          <a:ext cx="371475" cy="200025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123825</xdr:colOff>
      <xdr:row>55</xdr:row>
      <xdr:rowOff>85725</xdr:rowOff>
    </xdr:from>
    <xdr:to>
      <xdr:col>4</xdr:col>
      <xdr:colOff>495300</xdr:colOff>
      <xdr:row>56</xdr:row>
      <xdr:rowOff>123825</xdr:rowOff>
    </xdr:to>
    <xdr:sp macro="" textlink="">
      <xdr:nvSpPr>
        <xdr:cNvPr id="4421" name="Rectangle 31">
          <a:extLst>
            <a:ext uri="{FF2B5EF4-FFF2-40B4-BE49-F238E27FC236}">
              <a16:creationId xmlns:a16="http://schemas.microsoft.com/office/drawing/2014/main" id="{00000000-0008-0000-0600-000045110000}"/>
            </a:ext>
          </a:extLst>
        </xdr:cNvPr>
        <xdr:cNvSpPr>
          <a:spLocks noChangeArrowheads="1"/>
        </xdr:cNvSpPr>
      </xdr:nvSpPr>
      <xdr:spPr bwMode="auto">
        <a:xfrm>
          <a:off x="1800225" y="8724900"/>
          <a:ext cx="371475" cy="200025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190500</xdr:colOff>
      <xdr:row>56</xdr:row>
      <xdr:rowOff>152400</xdr:rowOff>
    </xdr:from>
    <xdr:to>
      <xdr:col>3</xdr:col>
      <xdr:colOff>561975</xdr:colOff>
      <xdr:row>58</xdr:row>
      <xdr:rowOff>19050</xdr:rowOff>
    </xdr:to>
    <xdr:sp macro="" textlink="">
      <xdr:nvSpPr>
        <xdr:cNvPr id="4422" name="Rectangle 32">
          <a:extLst>
            <a:ext uri="{FF2B5EF4-FFF2-40B4-BE49-F238E27FC236}">
              <a16:creationId xmlns:a16="http://schemas.microsoft.com/office/drawing/2014/main" id="{00000000-0008-0000-0600-000046110000}"/>
            </a:ext>
          </a:extLst>
        </xdr:cNvPr>
        <xdr:cNvSpPr>
          <a:spLocks noChangeArrowheads="1"/>
        </xdr:cNvSpPr>
      </xdr:nvSpPr>
      <xdr:spPr bwMode="auto">
        <a:xfrm>
          <a:off x="1257300" y="8953500"/>
          <a:ext cx="371475" cy="200025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190500</xdr:colOff>
      <xdr:row>58</xdr:row>
      <xdr:rowOff>47625</xdr:rowOff>
    </xdr:from>
    <xdr:to>
      <xdr:col>3</xdr:col>
      <xdr:colOff>561975</xdr:colOff>
      <xdr:row>59</xdr:row>
      <xdr:rowOff>85725</xdr:rowOff>
    </xdr:to>
    <xdr:sp macro="" textlink="">
      <xdr:nvSpPr>
        <xdr:cNvPr id="4423" name="Rectangle 33">
          <a:extLst>
            <a:ext uri="{FF2B5EF4-FFF2-40B4-BE49-F238E27FC236}">
              <a16:creationId xmlns:a16="http://schemas.microsoft.com/office/drawing/2014/main" id="{00000000-0008-0000-0600-000047110000}"/>
            </a:ext>
          </a:extLst>
        </xdr:cNvPr>
        <xdr:cNvSpPr>
          <a:spLocks noChangeArrowheads="1"/>
        </xdr:cNvSpPr>
      </xdr:nvSpPr>
      <xdr:spPr bwMode="auto">
        <a:xfrm>
          <a:off x="1257300" y="9182100"/>
          <a:ext cx="371475" cy="200025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123825</xdr:colOff>
      <xdr:row>56</xdr:row>
      <xdr:rowOff>152400</xdr:rowOff>
    </xdr:from>
    <xdr:to>
      <xdr:col>4</xdr:col>
      <xdr:colOff>495300</xdr:colOff>
      <xdr:row>58</xdr:row>
      <xdr:rowOff>19050</xdr:rowOff>
    </xdr:to>
    <xdr:sp macro="" textlink="">
      <xdr:nvSpPr>
        <xdr:cNvPr id="4424" name="Rectangle 34">
          <a:extLst>
            <a:ext uri="{FF2B5EF4-FFF2-40B4-BE49-F238E27FC236}">
              <a16:creationId xmlns:a16="http://schemas.microsoft.com/office/drawing/2014/main" id="{00000000-0008-0000-0600-000048110000}"/>
            </a:ext>
          </a:extLst>
        </xdr:cNvPr>
        <xdr:cNvSpPr>
          <a:spLocks noChangeArrowheads="1"/>
        </xdr:cNvSpPr>
      </xdr:nvSpPr>
      <xdr:spPr bwMode="auto">
        <a:xfrm>
          <a:off x="1800225" y="8953500"/>
          <a:ext cx="371475" cy="200025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123825</xdr:colOff>
      <xdr:row>58</xdr:row>
      <xdr:rowOff>47625</xdr:rowOff>
    </xdr:from>
    <xdr:to>
      <xdr:col>4</xdr:col>
      <xdr:colOff>495300</xdr:colOff>
      <xdr:row>59</xdr:row>
      <xdr:rowOff>85725</xdr:rowOff>
    </xdr:to>
    <xdr:sp macro="" textlink="">
      <xdr:nvSpPr>
        <xdr:cNvPr id="4425" name="Rectangle 35">
          <a:extLst>
            <a:ext uri="{FF2B5EF4-FFF2-40B4-BE49-F238E27FC236}">
              <a16:creationId xmlns:a16="http://schemas.microsoft.com/office/drawing/2014/main" id="{00000000-0008-0000-0600-000049110000}"/>
            </a:ext>
          </a:extLst>
        </xdr:cNvPr>
        <xdr:cNvSpPr>
          <a:spLocks noChangeArrowheads="1"/>
        </xdr:cNvSpPr>
      </xdr:nvSpPr>
      <xdr:spPr bwMode="auto">
        <a:xfrm>
          <a:off x="1800225" y="9182100"/>
          <a:ext cx="371475" cy="200025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180975</xdr:colOff>
      <xdr:row>56</xdr:row>
      <xdr:rowOff>28575</xdr:rowOff>
    </xdr:from>
    <xdr:to>
      <xdr:col>3</xdr:col>
      <xdr:colOff>314325</xdr:colOff>
      <xdr:row>56</xdr:row>
      <xdr:rowOff>28575</xdr:rowOff>
    </xdr:to>
    <xdr:sp macro="" textlink="">
      <xdr:nvSpPr>
        <xdr:cNvPr id="4426" name="Line 36">
          <a:extLst>
            <a:ext uri="{FF2B5EF4-FFF2-40B4-BE49-F238E27FC236}">
              <a16:creationId xmlns:a16="http://schemas.microsoft.com/office/drawing/2014/main" id="{00000000-0008-0000-0600-00004A110000}"/>
            </a:ext>
          </a:extLst>
        </xdr:cNvPr>
        <xdr:cNvSpPr>
          <a:spLocks noChangeShapeType="1"/>
        </xdr:cNvSpPr>
      </xdr:nvSpPr>
      <xdr:spPr bwMode="auto">
        <a:xfrm>
          <a:off x="1000125" y="8829675"/>
          <a:ext cx="381000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180975</xdr:colOff>
      <xdr:row>57</xdr:row>
      <xdr:rowOff>85725</xdr:rowOff>
    </xdr:from>
    <xdr:to>
      <xdr:col>3</xdr:col>
      <xdr:colOff>314325</xdr:colOff>
      <xdr:row>57</xdr:row>
      <xdr:rowOff>85725</xdr:rowOff>
    </xdr:to>
    <xdr:sp macro="" textlink="">
      <xdr:nvSpPr>
        <xdr:cNvPr id="4427" name="Line 37">
          <a:extLst>
            <a:ext uri="{FF2B5EF4-FFF2-40B4-BE49-F238E27FC236}">
              <a16:creationId xmlns:a16="http://schemas.microsoft.com/office/drawing/2014/main" id="{00000000-0008-0000-0600-00004B110000}"/>
            </a:ext>
          </a:extLst>
        </xdr:cNvPr>
        <xdr:cNvSpPr>
          <a:spLocks noChangeShapeType="1"/>
        </xdr:cNvSpPr>
      </xdr:nvSpPr>
      <xdr:spPr bwMode="auto">
        <a:xfrm>
          <a:off x="1000125" y="9058275"/>
          <a:ext cx="381000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180975</xdr:colOff>
      <xdr:row>58</xdr:row>
      <xdr:rowOff>142875</xdr:rowOff>
    </xdr:from>
    <xdr:to>
      <xdr:col>3</xdr:col>
      <xdr:colOff>314325</xdr:colOff>
      <xdr:row>58</xdr:row>
      <xdr:rowOff>142875</xdr:rowOff>
    </xdr:to>
    <xdr:sp macro="" textlink="">
      <xdr:nvSpPr>
        <xdr:cNvPr id="4428" name="Line 38">
          <a:extLst>
            <a:ext uri="{FF2B5EF4-FFF2-40B4-BE49-F238E27FC236}">
              <a16:creationId xmlns:a16="http://schemas.microsoft.com/office/drawing/2014/main" id="{00000000-0008-0000-0600-00004C110000}"/>
            </a:ext>
          </a:extLst>
        </xdr:cNvPr>
        <xdr:cNvSpPr>
          <a:spLocks noChangeShapeType="1"/>
        </xdr:cNvSpPr>
      </xdr:nvSpPr>
      <xdr:spPr bwMode="auto">
        <a:xfrm>
          <a:off x="1000125" y="9277350"/>
          <a:ext cx="381000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304800</xdr:colOff>
      <xdr:row>55</xdr:row>
      <xdr:rowOff>142875</xdr:rowOff>
    </xdr:from>
    <xdr:to>
      <xdr:col>4</xdr:col>
      <xdr:colOff>304800</xdr:colOff>
      <xdr:row>57</xdr:row>
      <xdr:rowOff>133350</xdr:rowOff>
    </xdr:to>
    <xdr:sp macro="" textlink="">
      <xdr:nvSpPr>
        <xdr:cNvPr id="4429" name="Line 39">
          <a:extLst>
            <a:ext uri="{FF2B5EF4-FFF2-40B4-BE49-F238E27FC236}">
              <a16:creationId xmlns:a16="http://schemas.microsoft.com/office/drawing/2014/main" id="{00000000-0008-0000-0600-00004D110000}"/>
            </a:ext>
          </a:extLst>
        </xdr:cNvPr>
        <xdr:cNvSpPr>
          <a:spLocks noChangeShapeType="1"/>
        </xdr:cNvSpPr>
      </xdr:nvSpPr>
      <xdr:spPr bwMode="auto">
        <a:xfrm>
          <a:off x="1981200" y="8782050"/>
          <a:ext cx="0" cy="32385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53</xdr:row>
      <xdr:rowOff>95250</xdr:rowOff>
    </xdr:from>
    <xdr:to>
      <xdr:col>5</xdr:col>
      <xdr:colOff>28575</xdr:colOff>
      <xdr:row>53</xdr:row>
      <xdr:rowOff>95250</xdr:rowOff>
    </xdr:to>
    <xdr:sp macro="" textlink="">
      <xdr:nvSpPr>
        <xdr:cNvPr id="4430" name="Line 40">
          <a:extLst>
            <a:ext uri="{FF2B5EF4-FFF2-40B4-BE49-F238E27FC236}">
              <a16:creationId xmlns:a16="http://schemas.microsoft.com/office/drawing/2014/main" id="{00000000-0008-0000-0600-00004E110000}"/>
            </a:ext>
          </a:extLst>
        </xdr:cNvPr>
        <xdr:cNvSpPr>
          <a:spLocks noChangeShapeType="1"/>
        </xdr:cNvSpPr>
      </xdr:nvSpPr>
      <xdr:spPr bwMode="auto">
        <a:xfrm flipV="1">
          <a:off x="609600" y="8410575"/>
          <a:ext cx="17049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sp>
    <xdr:clientData/>
  </xdr:twoCellAnchor>
  <xdr:twoCellAnchor>
    <xdr:from>
      <xdr:col>0</xdr:col>
      <xdr:colOff>200025</xdr:colOff>
      <xdr:row>55</xdr:row>
      <xdr:rowOff>0</xdr:rowOff>
    </xdr:from>
    <xdr:to>
      <xdr:col>0</xdr:col>
      <xdr:colOff>200025</xdr:colOff>
      <xdr:row>59</xdr:row>
      <xdr:rowOff>152400</xdr:rowOff>
    </xdr:to>
    <xdr:sp macro="" textlink="">
      <xdr:nvSpPr>
        <xdr:cNvPr id="4431" name="Line 41">
          <a:extLst>
            <a:ext uri="{FF2B5EF4-FFF2-40B4-BE49-F238E27FC236}">
              <a16:creationId xmlns:a16="http://schemas.microsoft.com/office/drawing/2014/main" id="{00000000-0008-0000-0600-00004F110000}"/>
            </a:ext>
          </a:extLst>
        </xdr:cNvPr>
        <xdr:cNvSpPr>
          <a:spLocks noChangeShapeType="1"/>
        </xdr:cNvSpPr>
      </xdr:nvSpPr>
      <xdr:spPr bwMode="auto">
        <a:xfrm>
          <a:off x="200025" y="8639175"/>
          <a:ext cx="0" cy="809625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sp>
    <xdr:clientData/>
  </xdr:twoCellAnchor>
  <xdr:twoCellAnchor>
    <xdr:from>
      <xdr:col>13</xdr:col>
      <xdr:colOff>304800</xdr:colOff>
      <xdr:row>34</xdr:row>
      <xdr:rowOff>19050</xdr:rowOff>
    </xdr:from>
    <xdr:to>
      <xdr:col>13</xdr:col>
      <xdr:colOff>304800</xdr:colOff>
      <xdr:row>35</xdr:row>
      <xdr:rowOff>0</xdr:rowOff>
    </xdr:to>
    <xdr:sp macro="" textlink="">
      <xdr:nvSpPr>
        <xdr:cNvPr id="4432" name="Line 42">
          <a:extLst>
            <a:ext uri="{FF2B5EF4-FFF2-40B4-BE49-F238E27FC236}">
              <a16:creationId xmlns:a16="http://schemas.microsoft.com/office/drawing/2014/main" id="{00000000-0008-0000-0600-000050110000}"/>
            </a:ext>
          </a:extLst>
        </xdr:cNvPr>
        <xdr:cNvSpPr>
          <a:spLocks noChangeShapeType="1"/>
        </xdr:cNvSpPr>
      </xdr:nvSpPr>
      <xdr:spPr bwMode="auto">
        <a:xfrm>
          <a:off x="5915025" y="5219700"/>
          <a:ext cx="0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persons/person1.xml><?xml version="1.0" encoding="utf-8"?>
<personList xmlns="http://schemas.microsoft.com/office/spreadsheetml/2018/threadedcomments" xmlns:x="http://schemas.openxmlformats.org/spreadsheetml/2006/main"/>
</file>

<file path=xl/persons/person2.xml><?xml version="1.0" encoding="utf-8"?>
<personList xmlns="http://schemas.microsoft.com/office/spreadsheetml/2018/threadedcomments" xmlns:x="http://schemas.openxmlformats.org/spreadsheetml/2006/main"/>
</file>

<file path=xl/persons/person3.xml><?xml version="1.0" encoding="utf-8"?>
<personList xmlns="http://schemas.microsoft.com/office/spreadsheetml/2018/threadedcomments" xmlns:x="http://schemas.openxmlformats.org/spreadsheetml/2006/main"/>
</file>

<file path=xl/persons/person4.xml><?xml version="1.0" encoding="utf-8"?>
<personList xmlns="http://schemas.microsoft.com/office/spreadsheetml/2018/threadedcomments" xmlns:x="http://schemas.openxmlformats.org/spreadsheetml/2006/main"/>
</file>

<file path=xl/persons/person5.xml><?xml version="1.0" encoding="utf-8"?>
<personList xmlns="http://schemas.microsoft.com/office/spreadsheetml/2018/threadedcomments" xmlns:x="http://schemas.openxmlformats.org/spreadsheetml/2006/main"/>
</file>

<file path=xl/persons/person6.xml><?xml version="1.0" encoding="utf-8"?>
<personList xmlns="http://schemas.microsoft.com/office/spreadsheetml/2018/threadedcomments" xmlns:x="http://schemas.openxmlformats.org/spreadsheetml/2006/main"/>
</file>

<file path=xl/persons/person7.xml><?xml version="1.0" encoding="utf-8"?>
<personList xmlns="http://schemas.microsoft.com/office/spreadsheetml/2018/threadedcomments" xmlns:x="http://schemas.openxmlformats.org/spreadsheetml/2006/main"/>
</file>

<file path=xl/persons/person8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R152"/>
  <sheetViews>
    <sheetView showGridLines="0" topLeftCell="A109" workbookViewId="0">
      <selection activeCell="F157" sqref="F157"/>
    </sheetView>
  </sheetViews>
  <sheetFormatPr defaultColWidth="9.140625" defaultRowHeight="12.75" x14ac:dyDescent="0.2"/>
  <cols>
    <col min="1" max="1" width="6.7109375" style="1" customWidth="1"/>
    <col min="2" max="2" width="5.5703125" style="1" customWidth="1"/>
    <col min="3" max="3" width="5" style="1" customWidth="1"/>
    <col min="4" max="4" width="0.42578125" style="1" customWidth="1"/>
    <col min="5" max="5" width="3.7109375" style="1" customWidth="1"/>
    <col min="6" max="6" width="6.28515625" style="1" customWidth="1"/>
    <col min="7" max="12" width="4.7109375" style="1" customWidth="1"/>
    <col min="13" max="13" width="2.28515625" style="1" customWidth="1"/>
    <col min="14" max="14" width="9.140625" style="1"/>
    <col min="15" max="15" width="4.85546875" style="1" customWidth="1"/>
    <col min="16" max="16" width="3.85546875" style="1" customWidth="1"/>
    <col min="17" max="16384" width="9.140625" style="1"/>
  </cols>
  <sheetData>
    <row r="2" spans="1:18" ht="21" x14ac:dyDescent="0.2">
      <c r="A2" s="517" t="s">
        <v>0</v>
      </c>
      <c r="B2" s="518"/>
      <c r="C2" s="518"/>
      <c r="D2" s="518"/>
      <c r="E2" s="518"/>
      <c r="F2" s="518"/>
      <c r="G2" s="518"/>
      <c r="H2" s="518"/>
      <c r="I2" s="518"/>
      <c r="J2" s="518"/>
      <c r="K2" s="518"/>
      <c r="L2" s="518"/>
      <c r="M2" s="518"/>
      <c r="N2" s="519"/>
      <c r="O2" s="519"/>
      <c r="P2" s="519"/>
    </row>
    <row r="3" spans="1:18" x14ac:dyDescent="0.2">
      <c r="A3" s="520" t="s">
        <v>1</v>
      </c>
      <c r="B3" s="521"/>
      <c r="C3" s="521"/>
      <c r="D3" s="521"/>
      <c r="E3" s="521"/>
      <c r="F3" s="521"/>
      <c r="G3" s="521"/>
      <c r="H3" s="521"/>
      <c r="I3" s="521"/>
      <c r="J3" s="521"/>
      <c r="K3" s="521"/>
      <c r="L3" s="521"/>
      <c r="M3" s="521"/>
      <c r="N3" s="516"/>
      <c r="O3" s="516"/>
      <c r="P3" s="516"/>
    </row>
    <row r="4" spans="1:18" x14ac:dyDescent="0.2">
      <c r="B4" s="3" t="s">
        <v>2</v>
      </c>
      <c r="C4" s="3"/>
      <c r="D4" s="3"/>
      <c r="N4" s="3"/>
      <c r="O4" s="3"/>
      <c r="P4" s="3"/>
      <c r="Q4" s="3"/>
      <c r="R4" s="3"/>
    </row>
    <row r="5" spans="1:18" x14ac:dyDescent="0.2">
      <c r="B5" s="3" t="s">
        <v>3</v>
      </c>
      <c r="C5" s="3"/>
      <c r="D5" s="3"/>
      <c r="N5" s="3"/>
      <c r="O5" s="3"/>
      <c r="P5" s="3"/>
      <c r="Q5" s="3"/>
      <c r="R5" s="3"/>
    </row>
    <row r="6" spans="1:18" x14ac:dyDescent="0.2">
      <c r="B6" s="3"/>
      <c r="C6" s="3"/>
      <c r="D6" s="3"/>
      <c r="N6" s="3"/>
      <c r="O6" s="3"/>
      <c r="P6" s="3"/>
      <c r="Q6" s="3"/>
      <c r="R6" s="3"/>
    </row>
    <row r="7" spans="1:18" x14ac:dyDescent="0.2">
      <c r="A7" s="4"/>
      <c r="B7" s="5"/>
      <c r="C7" s="512" t="s">
        <v>4</v>
      </c>
      <c r="D7" s="512"/>
      <c r="E7" s="512"/>
      <c r="F7" s="5"/>
      <c r="G7" s="5"/>
      <c r="H7" s="6"/>
      <c r="J7" s="3"/>
      <c r="K7" s="3"/>
      <c r="L7" s="3"/>
      <c r="M7" s="3"/>
      <c r="N7" s="3"/>
    </row>
    <row r="8" spans="1:18" x14ac:dyDescent="0.2">
      <c r="A8" s="7"/>
      <c r="B8" s="4"/>
      <c r="C8" s="5"/>
      <c r="D8" s="5"/>
      <c r="E8" s="5"/>
      <c r="F8" s="6"/>
      <c r="H8" s="8"/>
      <c r="J8" s="3"/>
      <c r="K8" s="3"/>
      <c r="L8" s="3"/>
      <c r="M8" s="3"/>
      <c r="N8" s="3"/>
    </row>
    <row r="9" spans="1:18" x14ac:dyDescent="0.2">
      <c r="A9" s="9" t="s">
        <v>5</v>
      </c>
      <c r="B9" s="7"/>
      <c r="F9" s="8"/>
      <c r="G9" s="10" t="s">
        <v>5</v>
      </c>
      <c r="H9" s="8"/>
    </row>
    <row r="10" spans="1:18" x14ac:dyDescent="0.2">
      <c r="A10" s="7"/>
      <c r="B10" s="7"/>
      <c r="F10" s="8"/>
      <c r="H10" s="8"/>
      <c r="I10" s="11"/>
      <c r="J10" s="12" t="s">
        <v>6</v>
      </c>
      <c r="K10" s="13"/>
      <c r="L10" s="13"/>
      <c r="M10" s="14"/>
    </row>
    <row r="11" spans="1:18" x14ac:dyDescent="0.2">
      <c r="A11" s="7"/>
      <c r="B11" s="7"/>
      <c r="F11" s="8"/>
      <c r="H11" s="8"/>
    </row>
    <row r="12" spans="1:18" x14ac:dyDescent="0.2">
      <c r="A12" s="7"/>
      <c r="B12" s="15"/>
      <c r="C12" s="16"/>
      <c r="D12" s="16"/>
      <c r="E12" s="16"/>
      <c r="F12" s="17"/>
      <c r="H12" s="8"/>
    </row>
    <row r="13" spans="1:18" x14ac:dyDescent="0.2">
      <c r="A13" s="15"/>
      <c r="B13" s="16"/>
      <c r="C13" s="511" t="s">
        <v>4</v>
      </c>
      <c r="D13" s="511"/>
      <c r="E13" s="511"/>
      <c r="F13" s="16"/>
      <c r="G13" s="16"/>
      <c r="H13" s="17"/>
    </row>
    <row r="15" spans="1:18" x14ac:dyDescent="0.2">
      <c r="A15" s="4"/>
      <c r="B15" s="5"/>
      <c r="C15" s="512" t="s">
        <v>4</v>
      </c>
      <c r="D15" s="512"/>
      <c r="E15" s="512"/>
      <c r="F15" s="5"/>
      <c r="G15" s="5"/>
      <c r="H15" s="6"/>
    </row>
    <row r="16" spans="1:18" x14ac:dyDescent="0.2">
      <c r="A16" s="7"/>
      <c r="B16" s="4"/>
      <c r="C16" s="6"/>
      <c r="D16" s="18"/>
      <c r="E16" s="5"/>
      <c r="F16" s="6"/>
      <c r="H16" s="8"/>
    </row>
    <row r="17" spans="1:13" x14ac:dyDescent="0.2">
      <c r="A17" s="9" t="s">
        <v>5</v>
      </c>
      <c r="B17" s="7"/>
      <c r="C17" s="8"/>
      <c r="D17" s="19"/>
      <c r="F17" s="8"/>
      <c r="G17" s="10" t="s">
        <v>5</v>
      </c>
      <c r="H17" s="8"/>
    </row>
    <row r="18" spans="1:13" x14ac:dyDescent="0.2">
      <c r="A18" s="7"/>
      <c r="B18" s="7"/>
      <c r="C18" s="8"/>
      <c r="D18" s="19"/>
      <c r="F18" s="8"/>
      <c r="H18" s="8"/>
      <c r="J18" s="12" t="s">
        <v>7</v>
      </c>
      <c r="K18" s="13"/>
      <c r="L18" s="13"/>
      <c r="M18" s="14"/>
    </row>
    <row r="19" spans="1:13" x14ac:dyDescent="0.2">
      <c r="A19" s="7"/>
      <c r="B19" s="7"/>
      <c r="C19" s="8"/>
      <c r="D19" s="19"/>
      <c r="F19" s="8"/>
      <c r="H19" s="8"/>
    </row>
    <row r="20" spans="1:13" x14ac:dyDescent="0.2">
      <c r="A20" s="7"/>
      <c r="B20" s="15"/>
      <c r="C20" s="17"/>
      <c r="D20" s="20"/>
      <c r="E20" s="16"/>
      <c r="F20" s="17"/>
      <c r="H20" s="8"/>
    </row>
    <row r="21" spans="1:13" x14ac:dyDescent="0.2">
      <c r="A21" s="15"/>
      <c r="B21" s="16"/>
      <c r="C21" s="511" t="s">
        <v>4</v>
      </c>
      <c r="D21" s="511"/>
      <c r="E21" s="511"/>
      <c r="F21" s="16"/>
      <c r="G21" s="16"/>
      <c r="H21" s="17"/>
    </row>
    <row r="23" spans="1:13" x14ac:dyDescent="0.2">
      <c r="A23" s="4"/>
      <c r="B23" s="5"/>
      <c r="C23" s="512" t="s">
        <v>4</v>
      </c>
      <c r="D23" s="512"/>
      <c r="E23" s="512"/>
      <c r="F23" s="5"/>
      <c r="G23" s="5"/>
      <c r="H23" s="6"/>
    </row>
    <row r="24" spans="1:13" x14ac:dyDescent="0.2">
      <c r="A24" s="7"/>
      <c r="B24" s="4"/>
      <c r="C24" s="5"/>
      <c r="D24" s="5"/>
      <c r="E24" s="5"/>
      <c r="F24" s="6"/>
      <c r="H24" s="8"/>
    </row>
    <row r="25" spans="1:13" x14ac:dyDescent="0.2">
      <c r="A25" s="9" t="s">
        <v>5</v>
      </c>
      <c r="B25" s="7"/>
      <c r="F25" s="8"/>
      <c r="G25" s="10" t="s">
        <v>5</v>
      </c>
      <c r="H25" s="8"/>
    </row>
    <row r="26" spans="1:13" x14ac:dyDescent="0.2">
      <c r="A26" s="7"/>
      <c r="B26" s="7"/>
      <c r="F26" s="8"/>
      <c r="H26" s="8"/>
      <c r="J26" s="12" t="s">
        <v>8</v>
      </c>
      <c r="K26" s="13"/>
      <c r="L26" s="13"/>
      <c r="M26" s="14"/>
    </row>
    <row r="27" spans="1:13" x14ac:dyDescent="0.2">
      <c r="A27" s="7"/>
      <c r="B27" s="7"/>
      <c r="F27" s="8"/>
      <c r="H27" s="8"/>
    </row>
    <row r="28" spans="1:13" x14ac:dyDescent="0.2">
      <c r="A28" s="7"/>
      <c r="B28" s="15"/>
      <c r="C28" s="16"/>
      <c r="D28" s="16"/>
      <c r="E28" s="16"/>
      <c r="F28" s="17"/>
      <c r="H28" s="8"/>
    </row>
    <row r="29" spans="1:13" x14ac:dyDescent="0.2">
      <c r="A29" s="15"/>
      <c r="B29" s="16"/>
      <c r="C29" s="511" t="s">
        <v>4</v>
      </c>
      <c r="D29" s="511"/>
      <c r="E29" s="511"/>
      <c r="F29" s="16"/>
      <c r="G29" s="16"/>
      <c r="H29" s="17"/>
    </row>
    <row r="31" spans="1:13" x14ac:dyDescent="0.2">
      <c r="A31" s="4"/>
      <c r="B31" s="5"/>
      <c r="C31" s="512" t="s">
        <v>4</v>
      </c>
      <c r="D31" s="512"/>
      <c r="E31" s="512"/>
      <c r="F31" s="5"/>
      <c r="G31" s="5"/>
      <c r="H31" s="6"/>
    </row>
    <row r="32" spans="1:13" x14ac:dyDescent="0.2">
      <c r="A32" s="7"/>
      <c r="B32" s="4"/>
      <c r="C32" s="5"/>
      <c r="D32" s="18"/>
      <c r="E32" s="5"/>
      <c r="F32" s="6"/>
      <c r="H32" s="8"/>
    </row>
    <row r="33" spans="1:14" x14ac:dyDescent="0.2">
      <c r="A33" s="9" t="s">
        <v>5</v>
      </c>
      <c r="B33" s="7"/>
      <c r="D33" s="19"/>
      <c r="F33" s="8"/>
      <c r="G33" s="10" t="s">
        <v>5</v>
      </c>
      <c r="H33" s="8"/>
    </row>
    <row r="34" spans="1:14" x14ac:dyDescent="0.2">
      <c r="A34" s="7"/>
      <c r="B34" s="7"/>
      <c r="D34" s="19"/>
      <c r="F34" s="8"/>
      <c r="H34" s="8"/>
      <c r="J34" s="12" t="s">
        <v>9</v>
      </c>
      <c r="K34" s="13"/>
      <c r="L34" s="13"/>
      <c r="M34" s="14"/>
    </row>
    <row r="35" spans="1:14" x14ac:dyDescent="0.2">
      <c r="A35" s="7"/>
      <c r="B35" s="7"/>
      <c r="D35" s="19"/>
      <c r="F35" s="8"/>
      <c r="H35" s="8"/>
    </row>
    <row r="36" spans="1:14" x14ac:dyDescent="0.2">
      <c r="A36" s="7"/>
      <c r="B36" s="15"/>
      <c r="C36" s="16"/>
      <c r="D36" s="20"/>
      <c r="E36" s="16"/>
      <c r="F36" s="17"/>
      <c r="H36" s="8"/>
    </row>
    <row r="37" spans="1:14" x14ac:dyDescent="0.2">
      <c r="A37" s="15"/>
      <c r="B37" s="16"/>
      <c r="C37" s="511" t="s">
        <v>4</v>
      </c>
      <c r="D37" s="511"/>
      <c r="E37" s="511"/>
      <c r="F37" s="16"/>
      <c r="G37" s="16"/>
      <c r="H37" s="17"/>
    </row>
    <row r="39" spans="1:14" x14ac:dyDescent="0.2">
      <c r="A39" s="4"/>
      <c r="B39" s="513" t="s">
        <v>4</v>
      </c>
      <c r="C39" s="514"/>
      <c r="D39" s="514"/>
      <c r="E39" s="514"/>
      <c r="F39" s="514"/>
      <c r="G39" s="514"/>
      <c r="H39" s="514"/>
      <c r="I39" s="5"/>
      <c r="J39" s="6"/>
    </row>
    <row r="40" spans="1:14" x14ac:dyDescent="0.2">
      <c r="A40" s="7"/>
      <c r="B40" s="4"/>
      <c r="C40" s="5"/>
      <c r="D40" s="5"/>
      <c r="E40" s="5"/>
      <c r="F40" s="5"/>
      <c r="G40" s="5"/>
      <c r="H40" s="6"/>
      <c r="J40" s="8"/>
    </row>
    <row r="41" spans="1:14" x14ac:dyDescent="0.2">
      <c r="A41" s="21"/>
      <c r="B41" s="7"/>
      <c r="G41" s="11"/>
      <c r="H41" s="8"/>
      <c r="J41" s="8"/>
    </row>
    <row r="42" spans="1:14" x14ac:dyDescent="0.2">
      <c r="A42" s="9" t="s">
        <v>5</v>
      </c>
      <c r="B42" s="7"/>
      <c r="H42" s="8"/>
      <c r="I42" s="10" t="s">
        <v>5</v>
      </c>
      <c r="J42" s="8"/>
      <c r="L42" s="12" t="s">
        <v>10</v>
      </c>
      <c r="M42" s="13"/>
      <c r="N42" s="22"/>
    </row>
    <row r="43" spans="1:14" ht="12.75" customHeight="1" x14ac:dyDescent="0.2">
      <c r="A43" s="7"/>
      <c r="B43" s="7"/>
      <c r="H43" s="8"/>
      <c r="J43" s="23"/>
    </row>
    <row r="44" spans="1:14" x14ac:dyDescent="0.2">
      <c r="A44" s="7"/>
      <c r="B44" s="7"/>
      <c r="H44" s="8"/>
      <c r="J44" s="8"/>
    </row>
    <row r="45" spans="1:14" ht="14.25" customHeight="1" x14ac:dyDescent="0.2">
      <c r="A45" s="7"/>
      <c r="B45" s="15"/>
      <c r="C45" s="515"/>
      <c r="D45" s="515"/>
      <c r="E45" s="515"/>
      <c r="F45" s="16"/>
      <c r="G45" s="16"/>
      <c r="H45" s="17"/>
      <c r="J45" s="8"/>
    </row>
    <row r="46" spans="1:14" x14ac:dyDescent="0.2">
      <c r="A46" s="15"/>
      <c r="B46" s="511" t="s">
        <v>4</v>
      </c>
      <c r="C46" s="515"/>
      <c r="D46" s="515"/>
      <c r="E46" s="515"/>
      <c r="F46" s="515"/>
      <c r="G46" s="515"/>
      <c r="H46" s="515"/>
      <c r="I46" s="16"/>
      <c r="J46" s="17"/>
    </row>
    <row r="48" spans="1:14" x14ac:dyDescent="0.2">
      <c r="A48" s="4"/>
      <c r="B48" s="513" t="s">
        <v>4</v>
      </c>
      <c r="C48" s="514"/>
      <c r="D48" s="514"/>
      <c r="E48" s="514"/>
      <c r="F48" s="514"/>
      <c r="G48" s="514"/>
      <c r="H48" s="514"/>
      <c r="I48" s="5"/>
      <c r="J48" s="6"/>
    </row>
    <row r="49" spans="1:16" x14ac:dyDescent="0.2">
      <c r="A49" s="7"/>
      <c r="B49" s="4"/>
      <c r="C49" s="5"/>
      <c r="D49" s="5"/>
      <c r="E49" s="5"/>
      <c r="F49" s="5"/>
      <c r="G49" s="5"/>
      <c r="H49" s="6"/>
      <c r="J49" s="8"/>
    </row>
    <row r="50" spans="1:16" x14ac:dyDescent="0.2">
      <c r="A50" s="21"/>
      <c r="B50" s="7"/>
      <c r="G50" s="11"/>
      <c r="H50" s="8"/>
      <c r="J50" s="8"/>
    </row>
    <row r="51" spans="1:16" x14ac:dyDescent="0.2">
      <c r="A51" s="9" t="s">
        <v>5</v>
      </c>
      <c r="B51" s="7"/>
      <c r="H51" s="8"/>
      <c r="I51" s="10" t="s">
        <v>5</v>
      </c>
      <c r="J51" s="8"/>
      <c r="L51" s="12" t="s">
        <v>11</v>
      </c>
      <c r="M51" s="24"/>
      <c r="N51" s="25"/>
    </row>
    <row r="52" spans="1:16" x14ac:dyDescent="0.2">
      <c r="A52" s="7"/>
      <c r="B52" s="7"/>
      <c r="H52" s="8"/>
      <c r="J52" s="23"/>
    </row>
    <row r="53" spans="1:16" x14ac:dyDescent="0.2">
      <c r="A53" s="7"/>
      <c r="B53" s="7"/>
      <c r="H53" s="8"/>
      <c r="J53" s="8"/>
    </row>
    <row r="54" spans="1:16" x14ac:dyDescent="0.2">
      <c r="A54" s="7"/>
      <c r="B54" s="15"/>
      <c r="C54" s="515"/>
      <c r="D54" s="515"/>
      <c r="E54" s="515"/>
      <c r="F54" s="16"/>
      <c r="G54" s="16"/>
      <c r="H54" s="17"/>
      <c r="J54" s="8"/>
    </row>
    <row r="55" spans="1:16" x14ac:dyDescent="0.2">
      <c r="A55" s="15"/>
      <c r="B55" s="511" t="s">
        <v>4</v>
      </c>
      <c r="C55" s="515"/>
      <c r="D55" s="515"/>
      <c r="E55" s="515"/>
      <c r="F55" s="515"/>
      <c r="G55" s="515"/>
      <c r="H55" s="515"/>
      <c r="I55" s="16"/>
      <c r="J55" s="17"/>
    </row>
    <row r="57" spans="1:16" ht="22.5" x14ac:dyDescent="0.3">
      <c r="A57" s="522" t="s">
        <v>0</v>
      </c>
      <c r="B57" s="521"/>
      <c r="C57" s="521"/>
      <c r="D57" s="521"/>
      <c r="E57" s="521"/>
      <c r="F57" s="521"/>
      <c r="G57" s="521"/>
      <c r="H57" s="521"/>
      <c r="I57" s="521"/>
      <c r="J57" s="521"/>
      <c r="K57" s="521"/>
      <c r="L57" s="521"/>
      <c r="M57" s="521"/>
      <c r="N57" s="516"/>
      <c r="O57" s="516"/>
      <c r="P57" s="516"/>
    </row>
    <row r="58" spans="1:16" x14ac:dyDescent="0.2">
      <c r="A58" s="520" t="s">
        <v>12</v>
      </c>
      <c r="B58" s="521"/>
      <c r="C58" s="521"/>
      <c r="D58" s="521"/>
      <c r="E58" s="521"/>
      <c r="F58" s="521"/>
      <c r="G58" s="521"/>
      <c r="H58" s="521"/>
      <c r="I58" s="521"/>
      <c r="J58" s="521"/>
      <c r="K58" s="521"/>
      <c r="L58" s="521"/>
      <c r="M58" s="521"/>
      <c r="N58" s="516"/>
      <c r="O58" s="516"/>
      <c r="P58" s="516"/>
    </row>
    <row r="59" spans="1:16" x14ac:dyDescent="0.2">
      <c r="B59" s="3" t="s">
        <v>13</v>
      </c>
      <c r="C59" s="3"/>
      <c r="D59" s="3"/>
      <c r="N59" s="3"/>
      <c r="O59" s="3"/>
      <c r="P59" s="3"/>
    </row>
    <row r="60" spans="1:16" x14ac:dyDescent="0.2">
      <c r="B60" s="3" t="s">
        <v>14</v>
      </c>
      <c r="C60" s="3"/>
      <c r="D60" s="3"/>
      <c r="N60" s="3"/>
      <c r="O60" s="3"/>
      <c r="P60" s="3"/>
    </row>
    <row r="61" spans="1:16" x14ac:dyDescent="0.2">
      <c r="B61" s="3"/>
      <c r="C61" s="3"/>
      <c r="D61" s="3"/>
      <c r="N61" s="3"/>
      <c r="O61" s="3"/>
      <c r="P61" s="3"/>
    </row>
    <row r="62" spans="1:16" x14ac:dyDescent="0.2">
      <c r="A62" s="4"/>
      <c r="B62" s="5"/>
      <c r="C62" s="512" t="s">
        <v>15</v>
      </c>
      <c r="D62" s="512"/>
      <c r="E62" s="512"/>
      <c r="F62" s="5"/>
      <c r="G62" s="5"/>
      <c r="H62" s="6"/>
      <c r="J62" s="3"/>
      <c r="K62" s="3"/>
      <c r="L62" s="3"/>
      <c r="M62" s="3"/>
      <c r="N62" s="3"/>
    </row>
    <row r="63" spans="1:16" x14ac:dyDescent="0.2">
      <c r="A63" s="7"/>
      <c r="B63" s="4"/>
      <c r="C63" s="5"/>
      <c r="D63" s="5"/>
      <c r="E63" s="5"/>
      <c r="F63" s="6"/>
      <c r="H63" s="8"/>
      <c r="J63" s="3"/>
      <c r="K63" s="3"/>
      <c r="L63" s="3"/>
      <c r="M63" s="3"/>
      <c r="N63" s="3"/>
    </row>
    <row r="64" spans="1:16" x14ac:dyDescent="0.2">
      <c r="A64" s="9" t="s">
        <v>16</v>
      </c>
      <c r="B64" s="7"/>
      <c r="F64" s="8"/>
      <c r="G64" s="10" t="s">
        <v>16</v>
      </c>
      <c r="H64" s="8"/>
    </row>
    <row r="65" spans="1:13" x14ac:dyDescent="0.2">
      <c r="A65" s="7"/>
      <c r="B65" s="7"/>
      <c r="F65" s="8"/>
      <c r="H65" s="8"/>
      <c r="I65" s="11"/>
      <c r="J65" s="12" t="s">
        <v>6</v>
      </c>
      <c r="K65" s="13"/>
      <c r="L65" s="13"/>
      <c r="M65" s="14"/>
    </row>
    <row r="66" spans="1:13" x14ac:dyDescent="0.2">
      <c r="A66" s="7"/>
      <c r="B66" s="7"/>
      <c r="F66" s="8"/>
      <c r="H66" s="8"/>
    </row>
    <row r="67" spans="1:13" x14ac:dyDescent="0.2">
      <c r="A67" s="7"/>
      <c r="B67" s="15"/>
      <c r="C67" s="16"/>
      <c r="D67" s="16"/>
      <c r="E67" s="16"/>
      <c r="F67" s="17"/>
      <c r="H67" s="8"/>
    </row>
    <row r="68" spans="1:13" x14ac:dyDescent="0.2">
      <c r="A68" s="15"/>
      <c r="B68" s="16"/>
      <c r="C68" s="511" t="s">
        <v>15</v>
      </c>
      <c r="D68" s="511"/>
      <c r="E68" s="511"/>
      <c r="F68" s="16"/>
      <c r="G68" s="16"/>
      <c r="H68" s="17"/>
    </row>
    <row r="70" spans="1:13" x14ac:dyDescent="0.2">
      <c r="A70" s="4"/>
      <c r="B70" s="5"/>
      <c r="C70" s="512" t="s">
        <v>15</v>
      </c>
      <c r="D70" s="512"/>
      <c r="E70" s="512"/>
      <c r="F70" s="5"/>
      <c r="G70" s="5"/>
      <c r="H70" s="6"/>
    </row>
    <row r="71" spans="1:13" x14ac:dyDescent="0.2">
      <c r="A71" s="7"/>
      <c r="B71" s="4"/>
      <c r="C71" s="6"/>
      <c r="D71" s="18"/>
      <c r="E71" s="5"/>
      <c r="F71" s="6"/>
      <c r="H71" s="8"/>
    </row>
    <row r="72" spans="1:13" x14ac:dyDescent="0.2">
      <c r="A72" s="9" t="s">
        <v>16</v>
      </c>
      <c r="B72" s="7"/>
      <c r="C72" s="8"/>
      <c r="D72" s="19"/>
      <c r="F72" s="8"/>
      <c r="G72" s="10" t="s">
        <v>16</v>
      </c>
      <c r="H72" s="8"/>
    </row>
    <row r="73" spans="1:13" x14ac:dyDescent="0.2">
      <c r="A73" s="7"/>
      <c r="B73" s="7"/>
      <c r="C73" s="8"/>
      <c r="D73" s="19"/>
      <c r="F73" s="8"/>
      <c r="H73" s="8"/>
      <c r="J73" s="12" t="s">
        <v>7</v>
      </c>
      <c r="K73" s="13"/>
      <c r="L73" s="13"/>
      <c r="M73" s="14"/>
    </row>
    <row r="74" spans="1:13" x14ac:dyDescent="0.2">
      <c r="A74" s="7"/>
      <c r="B74" s="7"/>
      <c r="C74" s="8"/>
      <c r="D74" s="19"/>
      <c r="F74" s="8"/>
      <c r="H74" s="8"/>
    </row>
    <row r="75" spans="1:13" x14ac:dyDescent="0.2">
      <c r="A75" s="7"/>
      <c r="B75" s="15"/>
      <c r="C75" s="17"/>
      <c r="D75" s="20"/>
      <c r="E75" s="16"/>
      <c r="F75" s="17"/>
      <c r="H75" s="8"/>
    </row>
    <row r="76" spans="1:13" x14ac:dyDescent="0.2">
      <c r="A76" s="15"/>
      <c r="B76" s="16"/>
      <c r="C76" s="511" t="s">
        <v>15</v>
      </c>
      <c r="D76" s="511"/>
      <c r="E76" s="511"/>
      <c r="F76" s="16"/>
      <c r="G76" s="16"/>
      <c r="H76" s="17"/>
    </row>
    <row r="78" spans="1:13" x14ac:dyDescent="0.2">
      <c r="A78" s="4"/>
      <c r="B78" s="5"/>
      <c r="C78" s="512" t="s">
        <v>15</v>
      </c>
      <c r="D78" s="512"/>
      <c r="E78" s="512"/>
      <c r="F78" s="5"/>
      <c r="G78" s="5"/>
      <c r="H78" s="6"/>
    </row>
    <row r="79" spans="1:13" x14ac:dyDescent="0.2">
      <c r="A79" s="7"/>
      <c r="B79" s="4"/>
      <c r="C79" s="5"/>
      <c r="D79" s="5"/>
      <c r="E79" s="5"/>
      <c r="F79" s="6"/>
      <c r="H79" s="8"/>
    </row>
    <row r="80" spans="1:13" x14ac:dyDescent="0.2">
      <c r="A80" s="9" t="s">
        <v>16</v>
      </c>
      <c r="B80" s="7"/>
      <c r="F80" s="8"/>
      <c r="G80" s="10" t="s">
        <v>16</v>
      </c>
      <c r="H80" s="8"/>
    </row>
    <row r="81" spans="1:13" x14ac:dyDescent="0.2">
      <c r="A81" s="7"/>
      <c r="B81" s="7"/>
      <c r="F81" s="8"/>
      <c r="H81" s="8"/>
      <c r="J81" s="12" t="s">
        <v>8</v>
      </c>
      <c r="K81" s="13"/>
      <c r="L81" s="13"/>
      <c r="M81" s="14"/>
    </row>
    <row r="82" spans="1:13" x14ac:dyDescent="0.2">
      <c r="A82" s="7"/>
      <c r="B82" s="7"/>
      <c r="F82" s="8"/>
      <c r="H82" s="8"/>
    </row>
    <row r="83" spans="1:13" x14ac:dyDescent="0.2">
      <c r="A83" s="7"/>
      <c r="B83" s="15"/>
      <c r="C83" s="16"/>
      <c r="D83" s="16"/>
      <c r="E83" s="16"/>
      <c r="F83" s="17"/>
      <c r="H83" s="8"/>
    </row>
    <row r="84" spans="1:13" x14ac:dyDescent="0.2">
      <c r="A84" s="15"/>
      <c r="B84" s="16"/>
      <c r="C84" s="511" t="s">
        <v>15</v>
      </c>
      <c r="D84" s="511"/>
      <c r="E84" s="511"/>
      <c r="F84" s="16"/>
      <c r="G84" s="16"/>
      <c r="H84" s="17"/>
    </row>
    <row r="86" spans="1:13" x14ac:dyDescent="0.2">
      <c r="A86" s="4"/>
      <c r="B86" s="5"/>
      <c r="C86" s="512" t="s">
        <v>15</v>
      </c>
      <c r="D86" s="512"/>
      <c r="E86" s="512"/>
      <c r="F86" s="5"/>
      <c r="G86" s="5"/>
      <c r="H86" s="6"/>
    </row>
    <row r="87" spans="1:13" x14ac:dyDescent="0.2">
      <c r="A87" s="7"/>
      <c r="B87" s="4"/>
      <c r="C87" s="5"/>
      <c r="D87" s="18"/>
      <c r="E87" s="5"/>
      <c r="F87" s="6"/>
      <c r="H87" s="8"/>
    </row>
    <row r="88" spans="1:13" x14ac:dyDescent="0.2">
      <c r="A88" s="9" t="s">
        <v>16</v>
      </c>
      <c r="B88" s="7"/>
      <c r="D88" s="19"/>
      <c r="F88" s="8"/>
      <c r="G88" s="10" t="s">
        <v>16</v>
      </c>
      <c r="H88" s="8"/>
    </row>
    <row r="89" spans="1:13" x14ac:dyDescent="0.2">
      <c r="A89" s="7"/>
      <c r="B89" s="7"/>
      <c r="D89" s="19"/>
      <c r="F89" s="8"/>
      <c r="H89" s="8"/>
      <c r="J89" s="12" t="s">
        <v>9</v>
      </c>
      <c r="K89" s="13"/>
      <c r="L89" s="13"/>
      <c r="M89" s="14"/>
    </row>
    <row r="90" spans="1:13" x14ac:dyDescent="0.2">
      <c r="A90" s="7"/>
      <c r="B90" s="7"/>
      <c r="D90" s="19"/>
      <c r="F90" s="8"/>
      <c r="H90" s="8"/>
    </row>
    <row r="91" spans="1:13" x14ac:dyDescent="0.2">
      <c r="A91" s="7"/>
      <c r="B91" s="15"/>
      <c r="C91" s="16"/>
      <c r="D91" s="20"/>
      <c r="E91" s="16"/>
      <c r="F91" s="17"/>
      <c r="H91" s="8"/>
    </row>
    <row r="92" spans="1:13" x14ac:dyDescent="0.2">
      <c r="A92" s="15"/>
      <c r="B92" s="16"/>
      <c r="C92" s="511" t="s">
        <v>15</v>
      </c>
      <c r="D92" s="511"/>
      <c r="E92" s="511"/>
      <c r="F92" s="16"/>
      <c r="G92" s="16"/>
      <c r="H92" s="17"/>
    </row>
    <row r="94" spans="1:13" x14ac:dyDescent="0.2">
      <c r="A94" s="4"/>
      <c r="B94" s="513" t="s">
        <v>15</v>
      </c>
      <c r="C94" s="514"/>
      <c r="D94" s="514"/>
      <c r="E94" s="514"/>
      <c r="F94" s="514"/>
      <c r="G94" s="514"/>
      <c r="H94" s="514"/>
      <c r="I94" s="5"/>
      <c r="J94" s="6"/>
    </row>
    <row r="95" spans="1:13" x14ac:dyDescent="0.2">
      <c r="A95" s="7"/>
      <c r="B95" s="4"/>
      <c r="C95" s="5"/>
      <c r="D95" s="5"/>
      <c r="E95" s="5"/>
      <c r="F95" s="5"/>
      <c r="G95" s="5"/>
      <c r="H95" s="6"/>
      <c r="J95" s="8"/>
    </row>
    <row r="96" spans="1:13" x14ac:dyDescent="0.2">
      <c r="A96" s="21"/>
      <c r="B96" s="7"/>
      <c r="G96" s="11"/>
      <c r="H96" s="8"/>
      <c r="J96" s="8"/>
    </row>
    <row r="97" spans="1:14" x14ac:dyDescent="0.2">
      <c r="A97" s="9" t="s">
        <v>16</v>
      </c>
      <c r="B97" s="7"/>
      <c r="H97" s="8"/>
      <c r="I97" s="10" t="s">
        <v>16</v>
      </c>
      <c r="J97" s="8"/>
      <c r="L97" s="12" t="s">
        <v>10</v>
      </c>
      <c r="M97" s="13"/>
      <c r="N97" s="22"/>
    </row>
    <row r="98" spans="1:14" x14ac:dyDescent="0.2">
      <c r="A98" s="7"/>
      <c r="B98" s="7"/>
      <c r="H98" s="8"/>
      <c r="J98" s="23"/>
    </row>
    <row r="99" spans="1:14" x14ac:dyDescent="0.2">
      <c r="A99" s="7"/>
      <c r="B99" s="7"/>
      <c r="H99" s="8"/>
      <c r="J99" s="8"/>
    </row>
    <row r="100" spans="1:14" x14ac:dyDescent="0.2">
      <c r="A100" s="7"/>
      <c r="B100" s="15"/>
      <c r="C100" s="515"/>
      <c r="D100" s="515"/>
      <c r="E100" s="515"/>
      <c r="F100" s="16"/>
      <c r="G100" s="16"/>
      <c r="H100" s="17"/>
      <c r="J100" s="8"/>
    </row>
    <row r="101" spans="1:14" x14ac:dyDescent="0.2">
      <c r="A101" s="15"/>
      <c r="B101" s="511" t="s">
        <v>15</v>
      </c>
      <c r="C101" s="515"/>
      <c r="D101" s="515"/>
      <c r="E101" s="515"/>
      <c r="F101" s="515"/>
      <c r="G101" s="515"/>
      <c r="H101" s="515"/>
      <c r="I101" s="16"/>
      <c r="J101" s="17"/>
    </row>
    <row r="103" spans="1:14" x14ac:dyDescent="0.2">
      <c r="A103" s="4"/>
      <c r="B103" s="513" t="s">
        <v>15</v>
      </c>
      <c r="C103" s="514"/>
      <c r="D103" s="514"/>
      <c r="E103" s="514"/>
      <c r="F103" s="514"/>
      <c r="G103" s="514"/>
      <c r="H103" s="514"/>
      <c r="I103" s="5"/>
      <c r="J103" s="6"/>
    </row>
    <row r="104" spans="1:14" x14ac:dyDescent="0.2">
      <c r="A104" s="7"/>
      <c r="B104" s="4"/>
      <c r="C104" s="5"/>
      <c r="D104" s="5"/>
      <c r="E104" s="5"/>
      <c r="F104" s="5"/>
      <c r="G104" s="5"/>
      <c r="H104" s="6"/>
      <c r="J104" s="8"/>
    </row>
    <row r="105" spans="1:14" x14ac:dyDescent="0.2">
      <c r="A105" s="21"/>
      <c r="B105" s="7"/>
      <c r="G105" s="11"/>
      <c r="H105" s="8"/>
      <c r="J105" s="8"/>
    </row>
    <row r="106" spans="1:14" x14ac:dyDescent="0.2">
      <c r="A106" s="9" t="s">
        <v>16</v>
      </c>
      <c r="B106" s="7"/>
      <c r="H106" s="8"/>
      <c r="I106" s="10" t="s">
        <v>16</v>
      </c>
      <c r="J106" s="8"/>
      <c r="L106" s="12" t="s">
        <v>11</v>
      </c>
      <c r="M106" s="24"/>
      <c r="N106" s="25"/>
    </row>
    <row r="107" spans="1:14" x14ac:dyDescent="0.2">
      <c r="A107" s="7"/>
      <c r="B107" s="7"/>
      <c r="H107" s="8"/>
      <c r="J107" s="23"/>
    </row>
    <row r="108" spans="1:14" x14ac:dyDescent="0.2">
      <c r="A108" s="7"/>
      <c r="B108" s="7"/>
      <c r="H108" s="8"/>
      <c r="J108" s="8"/>
    </row>
    <row r="109" spans="1:14" x14ac:dyDescent="0.2">
      <c r="A109" s="7"/>
      <c r="B109" s="15"/>
      <c r="C109" s="515"/>
      <c r="D109" s="515"/>
      <c r="E109" s="515"/>
      <c r="F109" s="16"/>
      <c r="G109" s="16"/>
      <c r="H109" s="17"/>
      <c r="J109" s="8"/>
    </row>
    <row r="110" spans="1:14" x14ac:dyDescent="0.2">
      <c r="A110" s="15"/>
      <c r="B110" s="511" t="s">
        <v>15</v>
      </c>
      <c r="C110" s="515"/>
      <c r="D110" s="515"/>
      <c r="E110" s="515"/>
      <c r="F110" s="515"/>
      <c r="G110" s="515"/>
      <c r="H110" s="515"/>
      <c r="I110" s="16"/>
      <c r="J110" s="17"/>
    </row>
    <row r="111" spans="1:14" x14ac:dyDescent="0.2">
      <c r="A111" s="3"/>
      <c r="B111" s="3"/>
      <c r="C111" s="3"/>
      <c r="D111" s="3"/>
      <c r="E111" s="3"/>
      <c r="F111" s="3"/>
    </row>
    <row r="113" spans="1:16" x14ac:dyDescent="0.2">
      <c r="A113" s="523" t="s">
        <v>17</v>
      </c>
      <c r="B113" s="523"/>
      <c r="C113" s="523"/>
      <c r="D113" s="523"/>
      <c r="E113" s="523"/>
      <c r="F113" s="523"/>
      <c r="G113" s="523"/>
      <c r="H113" s="523"/>
      <c r="I113" s="523"/>
    </row>
    <row r="115" spans="1:16" x14ac:dyDescent="0.2">
      <c r="A115" s="4"/>
      <c r="B115" s="512" t="s">
        <v>18</v>
      </c>
      <c r="C115" s="524"/>
      <c r="D115" s="524"/>
      <c r="E115" s="524"/>
      <c r="F115" s="524"/>
      <c r="G115" s="524"/>
      <c r="H115" s="524"/>
      <c r="I115" s="5"/>
      <c r="J115" s="6"/>
    </row>
    <row r="116" spans="1:16" x14ac:dyDescent="0.2">
      <c r="A116" s="7"/>
      <c r="B116" s="4"/>
      <c r="C116" s="5"/>
      <c r="D116" s="5"/>
      <c r="E116" s="5"/>
      <c r="F116" s="5"/>
      <c r="G116" s="5"/>
      <c r="H116" s="6"/>
      <c r="J116" s="8"/>
    </row>
    <row r="117" spans="1:16" x14ac:dyDescent="0.2">
      <c r="A117" s="21"/>
      <c r="B117" s="7"/>
      <c r="G117" s="11"/>
      <c r="H117" s="8"/>
      <c r="J117" s="8"/>
    </row>
    <row r="118" spans="1:16" x14ac:dyDescent="0.2">
      <c r="A118" s="9" t="s">
        <v>5</v>
      </c>
      <c r="B118" s="7"/>
      <c r="H118" s="8"/>
      <c r="I118" s="10" t="s">
        <v>5</v>
      </c>
      <c r="J118" s="8"/>
    </row>
    <row r="119" spans="1:16" x14ac:dyDescent="0.2">
      <c r="A119" s="7"/>
      <c r="B119" s="7"/>
      <c r="H119" s="8"/>
      <c r="J119" s="26"/>
      <c r="K119" s="12" t="s">
        <v>19</v>
      </c>
      <c r="L119" s="24"/>
      <c r="M119" s="24"/>
      <c r="N119" s="24"/>
      <c r="O119" s="24"/>
      <c r="P119" s="25"/>
    </row>
    <row r="120" spans="1:16" x14ac:dyDescent="0.2">
      <c r="A120" s="7"/>
      <c r="B120" s="7"/>
      <c r="H120" s="8"/>
      <c r="J120" s="8"/>
    </row>
    <row r="121" spans="1:16" x14ac:dyDescent="0.2">
      <c r="A121" s="7"/>
      <c r="B121" s="15"/>
      <c r="C121" s="515"/>
      <c r="D121" s="515"/>
      <c r="E121" s="515"/>
      <c r="F121" s="16"/>
      <c r="G121" s="16"/>
      <c r="H121" s="17"/>
      <c r="J121" s="8"/>
    </row>
    <row r="122" spans="1:16" x14ac:dyDescent="0.2">
      <c r="A122" s="15"/>
      <c r="B122" s="511" t="s">
        <v>18</v>
      </c>
      <c r="C122" s="515"/>
      <c r="D122" s="515"/>
      <c r="E122" s="515"/>
      <c r="F122" s="515"/>
      <c r="G122" s="515"/>
      <c r="H122" s="515"/>
      <c r="I122" s="16"/>
      <c r="J122" s="17"/>
    </row>
    <row r="123" spans="1:16" x14ac:dyDescent="0.2">
      <c r="B123" s="27"/>
      <c r="C123" s="28"/>
      <c r="D123" s="28"/>
      <c r="E123" s="28"/>
      <c r="F123" s="28"/>
      <c r="G123" s="28"/>
      <c r="H123" s="28"/>
    </row>
    <row r="124" spans="1:16" ht="9.75" customHeight="1" x14ac:dyDescent="0.2">
      <c r="A124" s="1" t="s">
        <v>20</v>
      </c>
    </row>
    <row r="125" spans="1:16" x14ac:dyDescent="0.2">
      <c r="A125" s="3" t="s">
        <v>21</v>
      </c>
      <c r="B125" s="3"/>
      <c r="C125" s="3"/>
      <c r="D125" s="3"/>
      <c r="E125" s="3"/>
      <c r="F125" s="3"/>
    </row>
    <row r="126" spans="1:16" x14ac:dyDescent="0.2">
      <c r="A126" s="11" t="s">
        <v>22</v>
      </c>
      <c r="B126" s="11"/>
      <c r="C126" s="11"/>
    </row>
    <row r="127" spans="1:16" x14ac:dyDescent="0.2">
      <c r="A127" s="11" t="s">
        <v>23</v>
      </c>
      <c r="B127" s="11"/>
    </row>
    <row r="128" spans="1:16" x14ac:dyDescent="0.2">
      <c r="A128" s="11" t="s">
        <v>24</v>
      </c>
      <c r="B128" s="11"/>
    </row>
    <row r="129" spans="1:11" x14ac:dyDescent="0.2">
      <c r="A129" s="11" t="s">
        <v>25</v>
      </c>
      <c r="B129" s="11"/>
      <c r="C129" s="516" t="s">
        <v>35</v>
      </c>
      <c r="D129" s="516"/>
      <c r="E129" s="516"/>
      <c r="F129" s="516"/>
      <c r="G129" s="516"/>
      <c r="H129" s="516"/>
      <c r="I129" s="516"/>
    </row>
    <row r="130" spans="1:11" x14ac:dyDescent="0.2">
      <c r="A130" s="11" t="s">
        <v>26</v>
      </c>
      <c r="B130" s="11"/>
      <c r="C130" s="516"/>
      <c r="D130" s="516"/>
      <c r="E130" s="516"/>
      <c r="F130" s="516"/>
      <c r="G130" s="516"/>
      <c r="H130" s="516"/>
      <c r="I130" s="516"/>
    </row>
    <row r="131" spans="1:11" x14ac:dyDescent="0.2">
      <c r="A131" s="11" t="s">
        <v>27</v>
      </c>
      <c r="B131" s="11"/>
    </row>
    <row r="132" spans="1:11" x14ac:dyDescent="0.2">
      <c r="A132" s="11" t="s">
        <v>28</v>
      </c>
      <c r="B132" s="11"/>
    </row>
    <row r="135" spans="1:11" x14ac:dyDescent="0.2">
      <c r="A135" s="3" t="s">
        <v>29</v>
      </c>
      <c r="B135" s="3"/>
      <c r="C135" s="3"/>
      <c r="D135" s="3"/>
      <c r="E135" s="3"/>
      <c r="F135" s="3"/>
    </row>
    <row r="136" spans="1:11" x14ac:dyDescent="0.2">
      <c r="A136" s="11" t="s">
        <v>30</v>
      </c>
      <c r="B136" s="11"/>
      <c r="C136" s="11"/>
    </row>
    <row r="137" spans="1:11" x14ac:dyDescent="0.2">
      <c r="A137" s="11" t="s">
        <v>23</v>
      </c>
      <c r="B137" s="29"/>
      <c r="C137" s="10" t="s">
        <v>31</v>
      </c>
    </row>
    <row r="138" spans="1:11" x14ac:dyDescent="0.2">
      <c r="A138" s="11" t="s">
        <v>24</v>
      </c>
      <c r="B138" s="30" t="s">
        <v>32</v>
      </c>
      <c r="C138" s="10" t="s">
        <v>31</v>
      </c>
    </row>
    <row r="139" spans="1:11" x14ac:dyDescent="0.2">
      <c r="A139" s="11" t="s">
        <v>25</v>
      </c>
      <c r="B139" s="30"/>
      <c r="C139" s="10" t="s">
        <v>36</v>
      </c>
      <c r="D139" s="10"/>
      <c r="E139" s="10"/>
      <c r="F139" s="10"/>
      <c r="G139" s="10"/>
      <c r="H139" s="10"/>
      <c r="I139" s="10"/>
      <c r="J139" s="10"/>
      <c r="K139" s="10"/>
    </row>
    <row r="140" spans="1:11" x14ac:dyDescent="0.2">
      <c r="A140" s="11" t="s">
        <v>26</v>
      </c>
      <c r="B140" s="30"/>
      <c r="C140" s="10" t="s">
        <v>37</v>
      </c>
      <c r="D140" s="10"/>
      <c r="E140" s="10"/>
      <c r="F140" s="10"/>
      <c r="G140" s="10"/>
      <c r="H140" s="10"/>
      <c r="I140" s="10"/>
    </row>
    <row r="141" spans="1:11" x14ac:dyDescent="0.2">
      <c r="A141" s="11" t="s">
        <v>27</v>
      </c>
      <c r="B141" s="30"/>
      <c r="C141" s="10" t="s">
        <v>38</v>
      </c>
      <c r="D141" s="10"/>
      <c r="E141" s="10"/>
      <c r="F141" s="10"/>
      <c r="G141" s="10"/>
      <c r="H141" s="10"/>
      <c r="I141" s="10"/>
    </row>
    <row r="142" spans="1:11" x14ac:dyDescent="0.2">
      <c r="A142" s="11" t="s">
        <v>28</v>
      </c>
      <c r="B142" s="30"/>
      <c r="C142" s="10" t="s">
        <v>38</v>
      </c>
      <c r="D142" s="10"/>
      <c r="E142" s="10"/>
      <c r="F142" s="10"/>
      <c r="G142" s="10"/>
      <c r="H142" s="10"/>
      <c r="I142" s="10"/>
    </row>
    <row r="145" spans="1:6" x14ac:dyDescent="0.2">
      <c r="A145" s="3" t="s">
        <v>33</v>
      </c>
      <c r="B145" s="3"/>
      <c r="C145" s="3"/>
      <c r="D145" s="3"/>
      <c r="E145" s="3"/>
      <c r="F145" s="3"/>
    </row>
    <row r="146" spans="1:6" x14ac:dyDescent="0.2">
      <c r="A146" s="11" t="s">
        <v>39</v>
      </c>
    </row>
    <row r="147" spans="1:6" x14ac:dyDescent="0.2">
      <c r="A147" s="11" t="s">
        <v>40</v>
      </c>
    </row>
    <row r="150" spans="1:6" x14ac:dyDescent="0.2">
      <c r="A150" s="3" t="s">
        <v>34</v>
      </c>
      <c r="B150" s="3"/>
      <c r="C150" s="3"/>
      <c r="D150" s="3"/>
      <c r="E150" s="3"/>
      <c r="F150" s="3"/>
    </row>
    <row r="151" spans="1:6" x14ac:dyDescent="0.2">
      <c r="A151" s="11" t="s">
        <v>41</v>
      </c>
    </row>
    <row r="152" spans="1:6" x14ac:dyDescent="0.2">
      <c r="A152" s="11" t="s">
        <v>42</v>
      </c>
    </row>
  </sheetData>
  <mergeCells count="37">
    <mergeCell ref="B122:H122"/>
    <mergeCell ref="A113:I113"/>
    <mergeCell ref="B115:H115"/>
    <mergeCell ref="C121:E121"/>
    <mergeCell ref="B103:H103"/>
    <mergeCell ref="C109:E109"/>
    <mergeCell ref="B110:H110"/>
    <mergeCell ref="A57:P57"/>
    <mergeCell ref="C92:E92"/>
    <mergeCell ref="B94:H94"/>
    <mergeCell ref="C100:E100"/>
    <mergeCell ref="B101:H101"/>
    <mergeCell ref="C76:E76"/>
    <mergeCell ref="C78:E78"/>
    <mergeCell ref="C84:E84"/>
    <mergeCell ref="C86:E86"/>
    <mergeCell ref="B39:H39"/>
    <mergeCell ref="C45:E45"/>
    <mergeCell ref="B46:H46"/>
    <mergeCell ref="C129:I130"/>
    <mergeCell ref="A2:P2"/>
    <mergeCell ref="A3:P3"/>
    <mergeCell ref="C7:E7"/>
    <mergeCell ref="C13:E13"/>
    <mergeCell ref="C15:E15"/>
    <mergeCell ref="A58:P58"/>
    <mergeCell ref="C62:E62"/>
    <mergeCell ref="C68:E68"/>
    <mergeCell ref="C70:E70"/>
    <mergeCell ref="B48:H48"/>
    <mergeCell ref="C54:E54"/>
    <mergeCell ref="B55:H55"/>
    <mergeCell ref="C21:E21"/>
    <mergeCell ref="C23:E23"/>
    <mergeCell ref="C29:E29"/>
    <mergeCell ref="C31:E31"/>
    <mergeCell ref="C37:E37"/>
  </mergeCells>
  <phoneticPr fontId="0" type="noConversion"/>
  <pageMargins left="0.75" right="0.75" top="1" bottom="1" header="0" footer="0"/>
  <pageSetup paperSize="9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C572"/>
  <sheetViews>
    <sheetView showGridLines="0" topLeftCell="A163" workbookViewId="0">
      <selection activeCell="AJ175" sqref="AJ175:AP175"/>
    </sheetView>
  </sheetViews>
  <sheetFormatPr defaultRowHeight="12.75" x14ac:dyDescent="0.2"/>
  <cols>
    <col min="1" max="4" width="2.28515625" customWidth="1"/>
    <col min="5" max="5" width="2.85546875" customWidth="1"/>
    <col min="6" max="14" width="2.28515625" customWidth="1"/>
    <col min="15" max="17" width="1.28515625" customWidth="1"/>
    <col min="18" max="26" width="2.28515625" customWidth="1"/>
    <col min="27" max="28" width="1.28515625" customWidth="1"/>
    <col min="29" max="31" width="2.28515625" customWidth="1"/>
    <col min="32" max="32" width="1.28515625" customWidth="1"/>
    <col min="33" max="64" width="2.28515625" customWidth="1"/>
    <col min="65" max="65" width="2.5703125" customWidth="1"/>
    <col min="66" max="69" width="2.28515625" customWidth="1"/>
    <col min="70" max="70" width="0.85546875" customWidth="1"/>
    <col min="71" max="78" width="2.28515625" customWidth="1"/>
    <col min="79" max="79" width="0.85546875" customWidth="1"/>
    <col min="80" max="83" width="1.7109375" customWidth="1"/>
    <col min="84" max="84" width="2" customWidth="1"/>
    <col min="85" max="90" width="2.28515625" customWidth="1"/>
    <col min="91" max="92" width="0.85546875" customWidth="1"/>
    <col min="93" max="100" width="2.28515625" customWidth="1"/>
    <col min="101" max="101" width="0.85546875" customWidth="1"/>
    <col min="102" max="103" width="1.85546875" customWidth="1"/>
    <col min="104" max="104" width="1.7109375" customWidth="1"/>
    <col min="105" max="106" width="2" customWidth="1"/>
    <col min="107" max="223" width="2.28515625" customWidth="1"/>
  </cols>
  <sheetData>
    <row r="1" spans="1:64" x14ac:dyDescent="0.2">
      <c r="A1" s="557" t="s">
        <v>43</v>
      </c>
      <c r="B1" s="557"/>
      <c r="C1" s="557"/>
      <c r="D1" s="557"/>
      <c r="E1" s="557"/>
      <c r="F1" s="557"/>
      <c r="G1" s="31"/>
      <c r="H1" s="31"/>
      <c r="I1" s="31"/>
      <c r="J1" s="31"/>
      <c r="K1" s="31"/>
      <c r="L1" s="527">
        <v>13</v>
      </c>
      <c r="M1" s="528"/>
      <c r="N1" s="529"/>
      <c r="O1" s="533" t="s">
        <v>44</v>
      </c>
      <c r="P1" s="533"/>
      <c r="Q1" s="533"/>
      <c r="R1" s="527">
        <v>18.5</v>
      </c>
      <c r="S1" s="528"/>
      <c r="T1" s="529"/>
      <c r="U1" s="549" t="s">
        <v>45</v>
      </c>
      <c r="V1" s="550"/>
      <c r="W1" s="550"/>
      <c r="X1" s="550"/>
      <c r="Y1" s="550"/>
      <c r="Z1" s="550"/>
      <c r="AA1" s="550"/>
      <c r="AB1" s="550"/>
      <c r="AC1" s="550"/>
      <c r="AD1" s="550"/>
      <c r="AE1" s="550"/>
      <c r="AF1" s="550"/>
      <c r="AG1" s="550"/>
      <c r="AH1" s="31"/>
      <c r="AI1" s="31"/>
      <c r="AJ1" s="541" t="s">
        <v>46</v>
      </c>
      <c r="AK1" s="541"/>
      <c r="AL1" s="541"/>
      <c r="AM1" s="541"/>
      <c r="AN1" s="31"/>
      <c r="AO1" s="31"/>
      <c r="AP1" s="541" t="s">
        <v>47</v>
      </c>
      <c r="AQ1" s="541"/>
      <c r="AR1" s="541"/>
      <c r="AS1" s="541"/>
      <c r="AT1" s="31"/>
      <c r="AU1" s="31"/>
      <c r="AV1" s="31"/>
      <c r="AW1" s="31"/>
      <c r="AX1" s="32" t="s">
        <v>48</v>
      </c>
      <c r="AY1" s="32"/>
      <c r="AZ1" s="32"/>
      <c r="BA1" s="32"/>
      <c r="BB1" s="32"/>
      <c r="BC1" s="32"/>
      <c r="BD1" s="32"/>
      <c r="BE1" s="32"/>
      <c r="BF1" s="33"/>
      <c r="BG1" s="525">
        <v>10</v>
      </c>
      <c r="BH1" s="525"/>
      <c r="BI1" s="32" t="s">
        <v>49</v>
      </c>
      <c r="BJ1" s="525">
        <v>14</v>
      </c>
      <c r="BK1" s="525"/>
      <c r="BL1" s="32"/>
    </row>
    <row r="2" spans="1:64" x14ac:dyDescent="0.2">
      <c r="A2" s="557"/>
      <c r="B2" s="557"/>
      <c r="C2" s="557"/>
      <c r="D2" s="557"/>
      <c r="E2" s="557"/>
      <c r="F2" s="557"/>
      <c r="G2" s="31"/>
      <c r="H2" s="31"/>
      <c r="I2" s="31"/>
      <c r="J2" s="31"/>
      <c r="K2" s="31"/>
      <c r="L2" s="530"/>
      <c r="M2" s="531"/>
      <c r="N2" s="532"/>
      <c r="O2" s="533"/>
      <c r="P2" s="533"/>
      <c r="Q2" s="533"/>
      <c r="R2" s="530"/>
      <c r="S2" s="531"/>
      <c r="T2" s="532"/>
      <c r="U2" s="549"/>
      <c r="V2" s="550"/>
      <c r="W2" s="550"/>
      <c r="X2" s="550"/>
      <c r="Y2" s="550"/>
      <c r="Z2" s="550"/>
      <c r="AA2" s="550"/>
      <c r="AB2" s="550"/>
      <c r="AC2" s="550"/>
      <c r="AD2" s="550"/>
      <c r="AE2" s="550"/>
      <c r="AF2" s="550"/>
      <c r="AG2" s="550"/>
      <c r="AH2" s="31"/>
      <c r="AI2" s="31"/>
      <c r="AJ2" s="541"/>
      <c r="AK2" s="541"/>
      <c r="AL2" s="541"/>
      <c r="AM2" s="541"/>
      <c r="AN2" s="31"/>
      <c r="AO2" s="31"/>
      <c r="AP2" s="541"/>
      <c r="AQ2" s="541"/>
      <c r="AR2" s="541"/>
      <c r="AS2" s="541"/>
      <c r="AT2" s="31"/>
      <c r="AU2" s="31"/>
      <c r="AV2" s="31"/>
      <c r="AW2" s="31"/>
      <c r="AX2" s="32" t="s">
        <v>50</v>
      </c>
      <c r="AY2" s="32"/>
      <c r="AZ2" s="32"/>
      <c r="BA2" s="32"/>
      <c r="BB2" s="32"/>
      <c r="BC2" s="32"/>
      <c r="BD2" s="32"/>
      <c r="BE2" s="32"/>
      <c r="BF2" s="32"/>
      <c r="BG2" s="525">
        <v>32</v>
      </c>
      <c r="BH2" s="525"/>
      <c r="BI2" s="32" t="s">
        <v>49</v>
      </c>
      <c r="BJ2" s="525">
        <v>32.799999999999997</v>
      </c>
      <c r="BK2" s="525"/>
      <c r="BL2" s="32"/>
    </row>
    <row r="3" spans="1:64" x14ac:dyDescent="0.2">
      <c r="A3" s="557" t="s">
        <v>51</v>
      </c>
      <c r="B3" s="557"/>
      <c r="C3" s="557"/>
      <c r="D3" s="557"/>
      <c r="E3" s="557"/>
      <c r="F3" s="557"/>
      <c r="G3" s="31"/>
      <c r="H3" s="31"/>
      <c r="I3" s="31"/>
      <c r="J3" s="31"/>
      <c r="K3" s="31"/>
      <c r="L3" s="543">
        <f>L1*2+AJ3+AP3*2</f>
        <v>28</v>
      </c>
      <c r="M3" s="544"/>
      <c r="N3" s="545"/>
      <c r="O3" s="533" t="s">
        <v>44</v>
      </c>
      <c r="P3" s="533"/>
      <c r="Q3" s="533"/>
      <c r="R3" s="543">
        <f>R1</f>
        <v>18.5</v>
      </c>
      <c r="S3" s="544"/>
      <c r="T3" s="545"/>
      <c r="U3" s="549" t="s">
        <v>52</v>
      </c>
      <c r="V3" s="550"/>
      <c r="W3" s="550"/>
      <c r="X3" s="550"/>
      <c r="Y3" s="550"/>
      <c r="Z3" s="550"/>
      <c r="AA3" s="550"/>
      <c r="AB3" s="550"/>
      <c r="AC3" s="550"/>
      <c r="AD3" s="550"/>
      <c r="AE3" s="550"/>
      <c r="AF3" s="550"/>
      <c r="AG3" s="550"/>
      <c r="AH3" s="31"/>
      <c r="AI3" s="31"/>
      <c r="AJ3" s="527">
        <v>2</v>
      </c>
      <c r="AK3" s="528"/>
      <c r="AL3" s="528"/>
      <c r="AM3" s="529"/>
      <c r="AN3" s="31"/>
      <c r="AO3" s="31"/>
      <c r="AP3" s="527">
        <v>0</v>
      </c>
      <c r="AQ3" s="528"/>
      <c r="AR3" s="528"/>
      <c r="AS3" s="529"/>
      <c r="AT3" s="31"/>
      <c r="AU3" s="31"/>
      <c r="AV3" s="31"/>
      <c r="AW3" s="31"/>
      <c r="AX3" s="32" t="s">
        <v>53</v>
      </c>
      <c r="AY3" s="32"/>
      <c r="AZ3" s="32"/>
      <c r="BA3" s="32"/>
      <c r="BB3" s="32"/>
      <c r="BC3" s="32"/>
      <c r="BD3" s="32"/>
      <c r="BE3" s="32"/>
      <c r="BF3" s="32"/>
      <c r="BG3" s="525">
        <v>22</v>
      </c>
      <c r="BH3" s="525"/>
      <c r="BI3" s="32" t="s">
        <v>49</v>
      </c>
      <c r="BJ3" s="525">
        <v>15</v>
      </c>
      <c r="BK3" s="525"/>
      <c r="BL3" s="32"/>
    </row>
    <row r="4" spans="1:64" x14ac:dyDescent="0.2">
      <c r="A4" s="557"/>
      <c r="B4" s="557"/>
      <c r="C4" s="557"/>
      <c r="D4" s="557"/>
      <c r="E4" s="557"/>
      <c r="F4" s="557"/>
      <c r="G4" s="31"/>
      <c r="H4" s="31"/>
      <c r="I4" s="31"/>
      <c r="J4" s="31"/>
      <c r="K4" s="31"/>
      <c r="L4" s="546"/>
      <c r="M4" s="547"/>
      <c r="N4" s="548"/>
      <c r="O4" s="533"/>
      <c r="P4" s="533"/>
      <c r="Q4" s="533"/>
      <c r="R4" s="546"/>
      <c r="S4" s="547"/>
      <c r="T4" s="548"/>
      <c r="U4" s="549"/>
      <c r="V4" s="550"/>
      <c r="W4" s="550"/>
      <c r="X4" s="550"/>
      <c r="Y4" s="550"/>
      <c r="Z4" s="550"/>
      <c r="AA4" s="550"/>
      <c r="AB4" s="550"/>
      <c r="AC4" s="550"/>
      <c r="AD4" s="550"/>
      <c r="AE4" s="550"/>
      <c r="AF4" s="550"/>
      <c r="AG4" s="550"/>
      <c r="AH4" s="31"/>
      <c r="AI4" s="31"/>
      <c r="AJ4" s="530"/>
      <c r="AK4" s="531"/>
      <c r="AL4" s="531"/>
      <c r="AM4" s="532"/>
      <c r="AN4" s="31"/>
      <c r="AO4" s="31"/>
      <c r="AP4" s="530"/>
      <c r="AQ4" s="531"/>
      <c r="AR4" s="531"/>
      <c r="AS4" s="532"/>
      <c r="AT4" s="31"/>
      <c r="AU4" s="31"/>
      <c r="AV4" s="31"/>
      <c r="AW4" s="31"/>
      <c r="AX4" s="32" t="s">
        <v>54</v>
      </c>
      <c r="AY4" s="32"/>
      <c r="AZ4" s="32"/>
      <c r="BA4" s="32"/>
      <c r="BB4" s="32"/>
      <c r="BC4" s="32"/>
      <c r="BD4" s="32"/>
      <c r="BE4" s="32"/>
      <c r="BF4" s="32"/>
      <c r="BG4" s="525">
        <v>64.2</v>
      </c>
      <c r="BH4" s="525"/>
      <c r="BI4" s="32" t="s">
        <v>49</v>
      </c>
      <c r="BJ4" s="525">
        <v>43</v>
      </c>
      <c r="BK4" s="525"/>
      <c r="BL4" s="32"/>
    </row>
    <row r="5" spans="1:64" x14ac:dyDescent="0.2">
      <c r="A5" s="31"/>
      <c r="B5" s="31"/>
      <c r="C5" s="31"/>
      <c r="D5" s="31"/>
      <c r="E5" s="31"/>
      <c r="F5" s="590"/>
      <c r="G5" s="590"/>
      <c r="H5" s="590"/>
      <c r="I5" s="590"/>
      <c r="J5" s="590"/>
      <c r="K5" s="590"/>
      <c r="L5" s="591"/>
      <c r="M5" s="591"/>
      <c r="N5" s="591"/>
      <c r="O5" s="34"/>
      <c r="P5" s="34"/>
      <c r="Q5" s="34"/>
      <c r="R5" s="591"/>
      <c r="S5" s="591"/>
      <c r="T5" s="591"/>
      <c r="U5" s="35"/>
      <c r="V5" s="35"/>
      <c r="W5" s="35"/>
      <c r="X5" s="561"/>
      <c r="Y5" s="561"/>
      <c r="Z5" s="561"/>
      <c r="AA5" s="561"/>
      <c r="AB5" s="35"/>
      <c r="AC5" s="35"/>
      <c r="AD5" s="35"/>
      <c r="AE5" s="35"/>
      <c r="AF5" s="35"/>
      <c r="AG5" s="35"/>
      <c r="AH5" s="35"/>
      <c r="AI5" s="35"/>
      <c r="AJ5" s="593" t="s">
        <v>55</v>
      </c>
      <c r="AK5" s="593"/>
      <c r="AL5" s="593"/>
      <c r="AM5" s="593"/>
      <c r="AN5" s="35"/>
      <c r="AO5" s="35"/>
      <c r="AP5" s="35"/>
      <c r="AQ5" s="36"/>
      <c r="AR5" s="36"/>
      <c r="AS5" s="36"/>
      <c r="AT5" s="36"/>
      <c r="AU5" s="32"/>
      <c r="AV5" s="32"/>
      <c r="AW5" s="32"/>
      <c r="AX5" s="32"/>
      <c r="AY5" s="32"/>
      <c r="AZ5" s="32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</row>
    <row r="6" spans="1:64" x14ac:dyDescent="0.2">
      <c r="A6" s="558" t="s">
        <v>56</v>
      </c>
      <c r="B6" s="558"/>
      <c r="C6" s="558"/>
      <c r="D6" s="558"/>
      <c r="E6" s="558"/>
      <c r="F6" s="32"/>
      <c r="G6" s="32"/>
      <c r="H6" s="32"/>
      <c r="I6" s="32"/>
      <c r="J6" s="38"/>
      <c r="K6" s="39"/>
      <c r="L6" s="39"/>
      <c r="M6" s="39"/>
      <c r="N6" s="552">
        <v>2</v>
      </c>
      <c r="O6" s="552"/>
      <c r="P6" s="552"/>
      <c r="Q6" s="552"/>
      <c r="R6" s="552"/>
      <c r="S6" s="39"/>
      <c r="T6" s="39"/>
      <c r="U6" s="39"/>
      <c r="V6" s="40"/>
      <c r="W6" s="32"/>
      <c r="X6" s="561"/>
      <c r="Y6" s="561"/>
      <c r="Z6" s="561"/>
      <c r="AA6" s="561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2"/>
      <c r="AU6" s="32"/>
      <c r="AV6" s="32"/>
      <c r="AW6" s="32"/>
      <c r="AX6" s="32"/>
      <c r="AY6" s="32"/>
      <c r="AZ6" s="32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</row>
    <row r="7" spans="1:64" x14ac:dyDescent="0.2">
      <c r="A7" s="558"/>
      <c r="B7" s="558"/>
      <c r="C7" s="558"/>
      <c r="D7" s="558"/>
      <c r="E7" s="558"/>
      <c r="F7" s="32"/>
      <c r="G7" s="32"/>
      <c r="H7" s="32"/>
      <c r="I7" s="32"/>
      <c r="J7" s="41"/>
      <c r="K7" s="32"/>
      <c r="L7" s="553">
        <f>L3</f>
        <v>28</v>
      </c>
      <c r="M7" s="554"/>
      <c r="N7" s="554"/>
      <c r="O7" s="39"/>
      <c r="P7" s="43"/>
      <c r="Q7" s="39"/>
      <c r="R7" s="39"/>
      <c r="S7" s="39"/>
      <c r="T7" s="40"/>
      <c r="U7" s="32"/>
      <c r="V7" s="44"/>
      <c r="W7" s="41"/>
      <c r="X7" s="32"/>
      <c r="Y7" s="32"/>
      <c r="Z7" s="32"/>
      <c r="AA7" s="32"/>
      <c r="AB7" s="32"/>
      <c r="AC7" s="534">
        <f>SUM(J8+L7+U8)</f>
        <v>31</v>
      </c>
      <c r="AD7" s="535"/>
      <c r="AE7" s="535"/>
      <c r="AF7" s="536"/>
      <c r="AG7" s="533" t="s">
        <v>44</v>
      </c>
      <c r="AH7" s="533"/>
      <c r="AI7" s="534">
        <f>SUM(N11+L8+N6)</f>
        <v>22.5</v>
      </c>
      <c r="AJ7" s="535"/>
      <c r="AK7" s="536"/>
      <c r="AL7" s="540" t="s">
        <v>57</v>
      </c>
      <c r="AM7" s="540"/>
      <c r="AN7" s="540"/>
      <c r="AO7" s="540"/>
      <c r="AP7" s="540"/>
      <c r="AQ7" s="540"/>
      <c r="AR7" s="540"/>
      <c r="AS7" s="540"/>
      <c r="AT7" s="32"/>
      <c r="AU7" s="32"/>
      <c r="AV7" s="32"/>
      <c r="AW7" s="32"/>
      <c r="AX7" s="32"/>
      <c r="AY7" s="32"/>
      <c r="AZ7" s="32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</row>
    <row r="8" spans="1:64" x14ac:dyDescent="0.2">
      <c r="A8" s="558"/>
      <c r="B8" s="558"/>
      <c r="C8" s="558"/>
      <c r="D8" s="558"/>
      <c r="E8" s="558"/>
      <c r="F8" s="32"/>
      <c r="G8" s="32"/>
      <c r="H8" s="32"/>
      <c r="I8" s="32"/>
      <c r="J8" s="564">
        <v>1.5</v>
      </c>
      <c r="K8" s="565"/>
      <c r="L8" s="562">
        <f>R3</f>
        <v>18.5</v>
      </c>
      <c r="M8" s="32"/>
      <c r="N8" s="32"/>
      <c r="O8" s="32"/>
      <c r="P8" s="48"/>
      <c r="Q8" s="32"/>
      <c r="R8" s="32"/>
      <c r="S8" s="32"/>
      <c r="T8" s="44"/>
      <c r="U8" s="564">
        <v>1.5</v>
      </c>
      <c r="V8" s="565"/>
      <c r="W8" s="41"/>
      <c r="X8" s="32"/>
      <c r="Y8" s="32"/>
      <c r="Z8" s="32"/>
      <c r="AA8" s="32"/>
      <c r="AB8" s="32"/>
      <c r="AC8" s="537"/>
      <c r="AD8" s="538"/>
      <c r="AE8" s="538"/>
      <c r="AF8" s="539"/>
      <c r="AG8" s="533"/>
      <c r="AH8" s="533"/>
      <c r="AI8" s="537"/>
      <c r="AJ8" s="538"/>
      <c r="AK8" s="539"/>
      <c r="AL8" s="540"/>
      <c r="AM8" s="540"/>
      <c r="AN8" s="540"/>
      <c r="AO8" s="540"/>
      <c r="AP8" s="540"/>
      <c r="AQ8" s="540"/>
      <c r="AR8" s="540"/>
      <c r="AS8" s="540"/>
      <c r="AT8" s="32"/>
      <c r="AU8" s="32"/>
      <c r="AV8" s="32"/>
      <c r="AW8" s="32"/>
      <c r="AX8" s="32"/>
      <c r="AY8" s="32"/>
      <c r="AZ8" s="32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</row>
    <row r="9" spans="1:64" x14ac:dyDescent="0.2">
      <c r="A9" s="555" t="s">
        <v>58</v>
      </c>
      <c r="B9" s="555"/>
      <c r="C9" s="555"/>
      <c r="D9" s="555"/>
      <c r="E9" s="555"/>
      <c r="F9" s="32"/>
      <c r="G9" s="32"/>
      <c r="H9" s="32"/>
      <c r="I9" s="32"/>
      <c r="J9" s="41"/>
      <c r="K9" s="32"/>
      <c r="L9" s="562"/>
      <c r="M9" s="32"/>
      <c r="N9" s="32"/>
      <c r="O9" s="32"/>
      <c r="P9" s="48"/>
      <c r="Q9" s="32"/>
      <c r="R9" s="32"/>
      <c r="S9" s="32"/>
      <c r="T9" s="44"/>
      <c r="U9" s="32"/>
      <c r="V9" s="44"/>
      <c r="W9" s="4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</row>
    <row r="10" spans="1:64" x14ac:dyDescent="0.2">
      <c r="A10" s="555"/>
      <c r="B10" s="555"/>
      <c r="C10" s="555"/>
      <c r="D10" s="555"/>
      <c r="E10" s="555"/>
      <c r="F10" s="32"/>
      <c r="G10" s="32"/>
      <c r="H10" s="32"/>
      <c r="I10" s="32"/>
      <c r="J10" s="41"/>
      <c r="K10" s="32"/>
      <c r="L10" s="566"/>
      <c r="M10" s="50"/>
      <c r="N10" s="50"/>
      <c r="O10" s="50"/>
      <c r="P10" s="51"/>
      <c r="Q10" s="50"/>
      <c r="R10" s="50"/>
      <c r="S10" s="50"/>
      <c r="T10" s="52"/>
      <c r="U10" s="32"/>
      <c r="V10" s="53"/>
      <c r="W10" s="4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</row>
    <row r="11" spans="1:64" ht="13.5" thickBot="1" x14ac:dyDescent="0.25">
      <c r="A11" s="555"/>
      <c r="B11" s="555"/>
      <c r="C11" s="555"/>
      <c r="D11" s="555"/>
      <c r="E11" s="555"/>
      <c r="F11" s="32"/>
      <c r="G11" s="32"/>
      <c r="H11" s="32"/>
      <c r="I11" s="32"/>
      <c r="J11" s="54"/>
      <c r="K11" s="50"/>
      <c r="L11" s="50"/>
      <c r="M11" s="50"/>
      <c r="N11" s="551">
        <v>2</v>
      </c>
      <c r="O11" s="551"/>
      <c r="P11" s="551"/>
      <c r="Q11" s="551"/>
      <c r="R11" s="551"/>
      <c r="S11" s="50"/>
      <c r="T11" s="50"/>
      <c r="U11" s="56"/>
      <c r="V11" s="57"/>
      <c r="W11" s="41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</row>
    <row r="12" spans="1:64" ht="13.5" thickTop="1" x14ac:dyDescent="0.2">
      <c r="A12" s="31"/>
      <c r="B12" s="31"/>
      <c r="C12" s="31"/>
      <c r="D12" s="31"/>
      <c r="E12" s="31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  <c r="BJ12" s="32"/>
      <c r="BK12" s="32"/>
      <c r="BL12" s="32"/>
    </row>
    <row r="13" spans="1:64" x14ac:dyDescent="0.2">
      <c r="A13" s="31"/>
      <c r="B13" s="31"/>
      <c r="C13" s="31"/>
      <c r="D13" s="31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2"/>
      <c r="BL13" s="32"/>
    </row>
    <row r="14" spans="1:64" x14ac:dyDescent="0.2">
      <c r="A14" s="31"/>
      <c r="B14" s="31"/>
      <c r="C14" s="31"/>
      <c r="D14" s="31"/>
      <c r="E14" s="31"/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/>
      <c r="BA14" s="32"/>
      <c r="BB14" s="32"/>
      <c r="BC14" s="32"/>
      <c r="BD14" s="32"/>
      <c r="BE14" s="32"/>
      <c r="BF14" s="32"/>
      <c r="BG14" s="32"/>
      <c r="BH14" s="32"/>
      <c r="BI14" s="32"/>
      <c r="BJ14" s="32"/>
      <c r="BK14" s="32"/>
      <c r="BL14" s="32"/>
    </row>
    <row r="15" spans="1:64" ht="15.75" x14ac:dyDescent="0.25">
      <c r="A15" s="37"/>
      <c r="B15" s="37"/>
      <c r="C15" s="37"/>
      <c r="D15" s="37"/>
      <c r="E15" s="37"/>
      <c r="F15" s="32"/>
      <c r="G15" s="32"/>
      <c r="H15" s="32"/>
      <c r="I15" s="38"/>
      <c r="J15" s="39"/>
      <c r="K15" s="39"/>
      <c r="L15" s="39"/>
      <c r="M15" s="39"/>
      <c r="N15" s="554">
        <v>2</v>
      </c>
      <c r="O15" s="554"/>
      <c r="P15" s="554"/>
      <c r="Q15" s="554"/>
      <c r="R15" s="39"/>
      <c r="S15" s="39"/>
      <c r="T15" s="39"/>
      <c r="U15" s="39"/>
      <c r="V15" s="39"/>
      <c r="W15" s="40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2"/>
      <c r="AU15" s="32"/>
      <c r="AV15" s="32"/>
      <c r="AW15" s="32"/>
      <c r="AX15" s="32"/>
      <c r="AY15" s="32"/>
      <c r="AZ15" s="32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</row>
    <row r="16" spans="1:64" ht="15.75" x14ac:dyDescent="0.25">
      <c r="A16" s="37"/>
      <c r="B16" s="37"/>
      <c r="C16" s="37"/>
      <c r="D16" s="37"/>
      <c r="E16" s="37"/>
      <c r="F16" s="32"/>
      <c r="G16" s="32"/>
      <c r="H16" s="32"/>
      <c r="I16" s="41"/>
      <c r="J16" s="553">
        <f>R3</f>
        <v>18.5</v>
      </c>
      <c r="K16" s="554"/>
      <c r="L16" s="554"/>
      <c r="M16" s="559">
        <f>L3</f>
        <v>28</v>
      </c>
      <c r="N16" s="32"/>
      <c r="O16" s="32"/>
      <c r="P16" s="32"/>
      <c r="Q16" s="32"/>
      <c r="R16" s="553">
        <f>R3</f>
        <v>18.5</v>
      </c>
      <c r="S16" s="554"/>
      <c r="T16" s="554"/>
      <c r="U16" s="40"/>
      <c r="V16" s="32"/>
      <c r="W16" s="44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/>
      <c r="AZ16" s="32"/>
      <c r="BA16" s="32"/>
      <c r="BB16" s="32"/>
      <c r="BC16" s="32"/>
      <c r="BD16" s="32"/>
      <c r="BE16" s="32"/>
      <c r="BF16" s="32"/>
      <c r="BG16" s="32"/>
      <c r="BH16" s="32"/>
      <c r="BI16" s="32"/>
      <c r="BJ16" s="32"/>
      <c r="BK16" s="32"/>
      <c r="BL16" s="32"/>
    </row>
    <row r="17" spans="1:64" ht="15.75" x14ac:dyDescent="0.25">
      <c r="A17" s="37"/>
      <c r="B17" s="37"/>
      <c r="C17" s="37"/>
      <c r="D17" s="37"/>
      <c r="E17" s="37"/>
      <c r="F17" s="32"/>
      <c r="G17" s="32"/>
      <c r="H17" s="32"/>
      <c r="I17" s="41"/>
      <c r="J17" s="41"/>
      <c r="K17" s="32"/>
      <c r="L17" s="32"/>
      <c r="M17" s="556"/>
      <c r="N17" s="32"/>
      <c r="O17" s="32"/>
      <c r="P17" s="32"/>
      <c r="Q17" s="32"/>
      <c r="R17" s="41"/>
      <c r="S17" s="32"/>
      <c r="T17" s="32"/>
      <c r="U17" s="44"/>
      <c r="V17" s="32"/>
      <c r="W17" s="44"/>
      <c r="X17" s="32"/>
      <c r="Y17" s="32"/>
      <c r="Z17" s="32"/>
      <c r="AA17" s="32"/>
      <c r="AB17" s="32"/>
      <c r="AC17" s="534">
        <f>M16+N15+N23</f>
        <v>32</v>
      </c>
      <c r="AD17" s="535"/>
      <c r="AE17" s="535"/>
      <c r="AF17" s="536"/>
      <c r="AG17" s="533" t="s">
        <v>44</v>
      </c>
      <c r="AH17" s="533"/>
      <c r="AI17" s="534">
        <f>I18+J16+N18+P18+R16+V18+W18</f>
        <v>43.3</v>
      </c>
      <c r="AJ17" s="535"/>
      <c r="AK17" s="536"/>
      <c r="AL17" s="540" t="s">
        <v>57</v>
      </c>
      <c r="AM17" s="540"/>
      <c r="AN17" s="540"/>
      <c r="AO17" s="540"/>
      <c r="AP17" s="540"/>
      <c r="AQ17" s="540"/>
      <c r="AR17" s="540"/>
      <c r="AS17" s="540"/>
      <c r="AT17" s="32"/>
      <c r="AU17" s="32"/>
      <c r="AV17" s="32"/>
      <c r="AW17" s="32"/>
      <c r="AX17" s="32"/>
      <c r="AY17" s="32"/>
      <c r="AZ17" s="32"/>
      <c r="BA17" s="32"/>
      <c r="BB17" s="32"/>
      <c r="BC17" s="32"/>
      <c r="BD17" s="32"/>
      <c r="BE17" s="32"/>
      <c r="BF17" s="32"/>
      <c r="BG17" s="32"/>
      <c r="BH17" s="32"/>
      <c r="BI17" s="32"/>
      <c r="BJ17" s="32"/>
      <c r="BK17" s="32"/>
      <c r="BL17" s="32"/>
    </row>
    <row r="18" spans="1:64" ht="15.75" x14ac:dyDescent="0.2">
      <c r="A18" s="555" t="s">
        <v>59</v>
      </c>
      <c r="B18" s="555"/>
      <c r="C18" s="555"/>
      <c r="D18" s="555"/>
      <c r="E18" s="555"/>
      <c r="F18" s="32"/>
      <c r="G18" s="32"/>
      <c r="H18" s="32"/>
      <c r="I18" s="542">
        <v>1</v>
      </c>
      <c r="J18" s="41"/>
      <c r="K18" s="32"/>
      <c r="L18" s="32"/>
      <c r="M18" s="560"/>
      <c r="N18" s="562">
        <v>1.9</v>
      </c>
      <c r="O18" s="32"/>
      <c r="P18" s="563">
        <v>0.5</v>
      </c>
      <c r="Q18" s="556"/>
      <c r="R18" s="41"/>
      <c r="S18" s="32"/>
      <c r="T18" s="32"/>
      <c r="U18" s="44"/>
      <c r="V18" s="562">
        <v>1.9</v>
      </c>
      <c r="W18" s="556">
        <v>1</v>
      </c>
      <c r="X18" s="32"/>
      <c r="Y18" s="32"/>
      <c r="Z18" s="32"/>
      <c r="AA18" s="32"/>
      <c r="AB18" s="32"/>
      <c r="AC18" s="537"/>
      <c r="AD18" s="538"/>
      <c r="AE18" s="538"/>
      <c r="AF18" s="539"/>
      <c r="AG18" s="533"/>
      <c r="AH18" s="533"/>
      <c r="AI18" s="537"/>
      <c r="AJ18" s="538"/>
      <c r="AK18" s="539"/>
      <c r="AL18" s="540"/>
      <c r="AM18" s="540"/>
      <c r="AN18" s="540"/>
      <c r="AO18" s="540"/>
      <c r="AP18" s="540"/>
      <c r="AQ18" s="540"/>
      <c r="AR18" s="540"/>
      <c r="AS18" s="540"/>
      <c r="AT18" s="32"/>
      <c r="AU18" s="32"/>
      <c r="AV18" s="32"/>
      <c r="AW18" s="32"/>
      <c r="AX18" s="32"/>
      <c r="AY18" s="32"/>
      <c r="AZ18" s="32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2"/>
      <c r="BL18" s="32"/>
    </row>
    <row r="19" spans="1:64" ht="6.4" customHeight="1" x14ac:dyDescent="0.2">
      <c r="A19" s="49"/>
      <c r="B19" s="49"/>
      <c r="C19" s="49"/>
      <c r="D19" s="49"/>
      <c r="E19" s="49"/>
      <c r="F19" s="32"/>
      <c r="G19" s="32"/>
      <c r="H19" s="32"/>
      <c r="I19" s="542"/>
      <c r="J19" s="60"/>
      <c r="K19" s="61"/>
      <c r="L19" s="61"/>
      <c r="M19" s="62"/>
      <c r="N19" s="562"/>
      <c r="O19" s="32"/>
      <c r="P19" s="563"/>
      <c r="Q19" s="556"/>
      <c r="R19" s="60"/>
      <c r="S19" s="61"/>
      <c r="T19" s="61"/>
      <c r="U19" s="62"/>
      <c r="V19" s="562"/>
      <c r="W19" s="556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2"/>
      <c r="BL19" s="32"/>
    </row>
    <row r="20" spans="1:64" ht="15.75" x14ac:dyDescent="0.2">
      <c r="A20" s="555" t="s">
        <v>58</v>
      </c>
      <c r="B20" s="555"/>
      <c r="C20" s="555"/>
      <c r="D20" s="555"/>
      <c r="E20" s="555"/>
      <c r="F20" s="32"/>
      <c r="G20" s="32"/>
      <c r="H20" s="32"/>
      <c r="I20" s="542"/>
      <c r="J20" s="41"/>
      <c r="K20" s="32"/>
      <c r="L20" s="32"/>
      <c r="M20" s="44"/>
      <c r="N20" s="562"/>
      <c r="O20" s="32"/>
      <c r="P20" s="563"/>
      <c r="Q20" s="556"/>
      <c r="R20" s="41"/>
      <c r="S20" s="32"/>
      <c r="T20" s="32"/>
      <c r="U20" s="44"/>
      <c r="V20" s="562"/>
      <c r="W20" s="556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2"/>
      <c r="BL20" s="32"/>
    </row>
    <row r="21" spans="1:64" ht="15.75" x14ac:dyDescent="0.2">
      <c r="A21" s="49"/>
      <c r="B21" s="49"/>
      <c r="C21" s="49"/>
      <c r="D21" s="49"/>
      <c r="E21" s="49"/>
      <c r="F21" s="32"/>
      <c r="G21" s="32"/>
      <c r="H21" s="32"/>
      <c r="I21" s="41"/>
      <c r="J21" s="41"/>
      <c r="K21" s="32"/>
      <c r="L21" s="32"/>
      <c r="M21" s="44"/>
      <c r="N21" s="32"/>
      <c r="O21" s="32"/>
      <c r="P21" s="32"/>
      <c r="Q21" s="32"/>
      <c r="R21" s="41"/>
      <c r="S21" s="32"/>
      <c r="T21" s="32"/>
      <c r="U21" s="44"/>
      <c r="V21" s="32"/>
      <c r="W21" s="44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2"/>
      <c r="BL21" s="32"/>
    </row>
    <row r="22" spans="1:64" ht="15.75" x14ac:dyDescent="0.2">
      <c r="A22" s="49"/>
      <c r="B22" s="49"/>
      <c r="C22" s="49"/>
      <c r="D22" s="49"/>
      <c r="E22" s="49"/>
      <c r="F22" s="32"/>
      <c r="G22" s="32"/>
      <c r="H22" s="32"/>
      <c r="I22" s="41"/>
      <c r="J22" s="54"/>
      <c r="K22" s="50"/>
      <c r="L22" s="50"/>
      <c r="M22" s="52"/>
      <c r="N22" s="32"/>
      <c r="O22" s="32"/>
      <c r="P22" s="32"/>
      <c r="Q22" s="32"/>
      <c r="R22" s="54"/>
      <c r="S22" s="50"/>
      <c r="T22" s="50"/>
      <c r="U22" s="52"/>
      <c r="V22" s="32"/>
      <c r="W22" s="53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2"/>
      <c r="BL22" s="32"/>
    </row>
    <row r="23" spans="1:64" ht="13.5" thickBot="1" x14ac:dyDescent="0.25">
      <c r="A23" s="31"/>
      <c r="B23" s="31"/>
      <c r="C23" s="31"/>
      <c r="D23" s="31"/>
      <c r="E23" s="31"/>
      <c r="F23" s="32"/>
      <c r="G23" s="32"/>
      <c r="H23" s="32"/>
      <c r="I23" s="54"/>
      <c r="J23" s="50"/>
      <c r="K23" s="50"/>
      <c r="L23" s="50"/>
      <c r="M23" s="50"/>
      <c r="N23" s="551">
        <v>2</v>
      </c>
      <c r="O23" s="551"/>
      <c r="P23" s="551"/>
      <c r="Q23" s="551"/>
      <c r="R23" s="50"/>
      <c r="S23" s="50"/>
      <c r="T23" s="50"/>
      <c r="U23" s="56"/>
      <c r="V23" s="56"/>
      <c r="W23" s="57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2"/>
      <c r="BL23" s="32"/>
    </row>
    <row r="24" spans="1:64" ht="13.5" thickTop="1" x14ac:dyDescent="0.2">
      <c r="A24" s="31"/>
      <c r="B24" s="31"/>
      <c r="C24" s="31"/>
      <c r="D24" s="31"/>
      <c r="E24" s="31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2"/>
      <c r="BL24" s="32"/>
    </row>
    <row r="25" spans="1:64" x14ac:dyDescent="0.2">
      <c r="A25" s="31"/>
      <c r="B25" s="31"/>
      <c r="C25" s="31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  <c r="AP25" s="31"/>
      <c r="AQ25" s="31"/>
      <c r="AR25" s="31"/>
      <c r="AS25" s="31"/>
      <c r="AT25" s="31"/>
      <c r="AU25" s="31"/>
      <c r="AV25" s="31"/>
      <c r="AW25" s="31"/>
      <c r="AX25" s="32"/>
      <c r="AY25" s="32"/>
      <c r="AZ25" s="32"/>
      <c r="BA25" s="32"/>
      <c r="BB25" s="32"/>
      <c r="BC25" s="32"/>
      <c r="BD25" s="32"/>
      <c r="BE25" s="32"/>
      <c r="BF25" s="32"/>
      <c r="BG25" s="32"/>
      <c r="BH25" s="32"/>
      <c r="BI25" s="32"/>
      <c r="BJ25" s="32"/>
      <c r="BK25" s="32"/>
      <c r="BL25" s="32"/>
    </row>
    <row r="26" spans="1:64" ht="12.75" customHeight="1" x14ac:dyDescent="0.2">
      <c r="A26" s="31"/>
      <c r="B26" s="31"/>
      <c r="C26" s="31"/>
      <c r="D26" s="31"/>
      <c r="E26" s="31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</row>
    <row r="27" spans="1:64" ht="12.75" customHeight="1" x14ac:dyDescent="0.25">
      <c r="A27" s="37"/>
      <c r="B27" s="37"/>
      <c r="C27" s="37"/>
      <c r="D27" s="37"/>
      <c r="E27" s="37"/>
      <c r="F27" s="32"/>
      <c r="G27" s="32"/>
      <c r="H27" s="32"/>
      <c r="I27" s="38"/>
      <c r="J27" s="39"/>
      <c r="K27" s="39"/>
      <c r="L27" s="39"/>
      <c r="M27" s="39"/>
      <c r="N27" s="39"/>
      <c r="O27" s="552">
        <v>2</v>
      </c>
      <c r="P27" s="552"/>
      <c r="Q27" s="552"/>
      <c r="R27" s="552"/>
      <c r="S27" s="39"/>
      <c r="T27" s="39"/>
      <c r="U27" s="39"/>
      <c r="V27" s="39"/>
      <c r="W27" s="39"/>
      <c r="X27" s="40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32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</row>
    <row r="28" spans="1:64" ht="12.75" customHeight="1" x14ac:dyDescent="0.25">
      <c r="A28" s="37"/>
      <c r="B28" s="37"/>
      <c r="C28" s="37"/>
      <c r="D28" s="37"/>
      <c r="E28" s="37"/>
      <c r="F28" s="32"/>
      <c r="G28" s="32"/>
      <c r="H28" s="32"/>
      <c r="I28" s="41"/>
      <c r="J28" s="38"/>
      <c r="K28" s="554">
        <f>L3</f>
        <v>28</v>
      </c>
      <c r="L28" s="554"/>
      <c r="M28" s="554"/>
      <c r="N28" s="554"/>
      <c r="O28" s="39"/>
      <c r="P28" s="39"/>
      <c r="Q28" s="43"/>
      <c r="R28" s="39"/>
      <c r="S28" s="39"/>
      <c r="T28" s="39"/>
      <c r="U28" s="39"/>
      <c r="V28" s="39"/>
      <c r="W28" s="40"/>
      <c r="X28" s="44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</row>
    <row r="29" spans="1:64" ht="12.75" customHeight="1" x14ac:dyDescent="0.25">
      <c r="A29" s="37"/>
      <c r="B29" s="37"/>
      <c r="C29" s="37"/>
      <c r="D29" s="37"/>
      <c r="E29" s="37"/>
      <c r="F29" s="32"/>
      <c r="G29" s="32"/>
      <c r="H29" s="32"/>
      <c r="I29" s="542">
        <v>2</v>
      </c>
      <c r="J29" s="562">
        <f>R3</f>
        <v>18.5</v>
      </c>
      <c r="K29" s="32"/>
      <c r="L29" s="32"/>
      <c r="M29" s="32"/>
      <c r="N29" s="32"/>
      <c r="O29" s="32"/>
      <c r="P29" s="32"/>
      <c r="Q29" s="48"/>
      <c r="R29" s="32"/>
      <c r="S29" s="32"/>
      <c r="T29" s="32"/>
      <c r="U29" s="32"/>
      <c r="V29" s="32"/>
      <c r="W29" s="44"/>
      <c r="X29" s="542">
        <v>2</v>
      </c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</row>
    <row r="30" spans="1:64" ht="12.75" customHeight="1" x14ac:dyDescent="0.2">
      <c r="A30" s="555"/>
      <c r="B30" s="555"/>
      <c r="C30" s="555"/>
      <c r="D30" s="555"/>
      <c r="E30" s="555"/>
      <c r="F30" s="32"/>
      <c r="G30" s="32"/>
      <c r="H30" s="32"/>
      <c r="I30" s="542"/>
      <c r="J30" s="562"/>
      <c r="K30" s="32"/>
      <c r="L30" s="32"/>
      <c r="M30" s="32"/>
      <c r="N30" s="32"/>
      <c r="O30" s="32"/>
      <c r="P30" s="32"/>
      <c r="Q30" s="48"/>
      <c r="R30" s="32"/>
      <c r="S30" s="32"/>
      <c r="T30" s="32"/>
      <c r="U30" s="32"/>
      <c r="V30" s="32"/>
      <c r="W30" s="44"/>
      <c r="X30" s="54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32"/>
      <c r="BK30" s="32"/>
      <c r="BL30" s="32"/>
    </row>
    <row r="31" spans="1:64" ht="12.75" customHeight="1" x14ac:dyDescent="0.2">
      <c r="A31" s="555" t="s">
        <v>59</v>
      </c>
      <c r="B31" s="555"/>
      <c r="C31" s="555"/>
      <c r="D31" s="555"/>
      <c r="E31" s="555"/>
      <c r="F31" s="32"/>
      <c r="G31" s="32"/>
      <c r="H31" s="32"/>
      <c r="I31" s="542"/>
      <c r="J31" s="566"/>
      <c r="K31" s="50"/>
      <c r="L31" s="50"/>
      <c r="M31" s="50"/>
      <c r="N31" s="50"/>
      <c r="O31" s="50"/>
      <c r="P31" s="50"/>
      <c r="Q31" s="51"/>
      <c r="R31" s="50"/>
      <c r="S31" s="50"/>
      <c r="T31" s="50"/>
      <c r="U31" s="50"/>
      <c r="V31" s="50"/>
      <c r="W31" s="52"/>
      <c r="X31" s="542"/>
      <c r="Y31" s="32"/>
      <c r="Z31" s="32"/>
      <c r="AA31" s="32"/>
      <c r="AB31" s="32"/>
      <c r="AC31" s="32"/>
      <c r="AD31" s="534">
        <f>I29+K28+X29</f>
        <v>32</v>
      </c>
      <c r="AE31" s="535"/>
      <c r="AF31" s="535"/>
      <c r="AG31" s="536"/>
      <c r="AH31" s="533" t="s">
        <v>44</v>
      </c>
      <c r="AI31" s="533"/>
      <c r="AJ31" s="534">
        <f>O27+J29+O32+O33+J35+O38+O39</f>
        <v>43.4</v>
      </c>
      <c r="AK31" s="535"/>
      <c r="AL31" s="536"/>
      <c r="AM31" s="540" t="s">
        <v>57</v>
      </c>
      <c r="AN31" s="540"/>
      <c r="AO31" s="540"/>
      <c r="AP31" s="540"/>
      <c r="AQ31" s="540"/>
      <c r="AR31" s="540"/>
      <c r="AS31" s="540"/>
      <c r="AT31" s="540"/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</row>
    <row r="32" spans="1:64" ht="12.75" customHeight="1" x14ac:dyDescent="0.2">
      <c r="A32" s="49"/>
      <c r="B32" s="49"/>
      <c r="C32" s="49"/>
      <c r="D32" s="49"/>
      <c r="E32" s="49"/>
      <c r="F32" s="32"/>
      <c r="G32" s="32"/>
      <c r="H32" s="32"/>
      <c r="I32" s="41"/>
      <c r="J32" s="32"/>
      <c r="K32" s="32"/>
      <c r="L32" s="32"/>
      <c r="M32" s="32"/>
      <c r="N32" s="32"/>
      <c r="O32" s="554">
        <v>1.9</v>
      </c>
      <c r="P32" s="554"/>
      <c r="Q32" s="554"/>
      <c r="R32" s="554"/>
      <c r="S32" s="32"/>
      <c r="T32" s="32"/>
      <c r="U32" s="32"/>
      <c r="V32" s="32"/>
      <c r="W32" s="32"/>
      <c r="X32" s="44"/>
      <c r="Y32" s="32"/>
      <c r="Z32" s="32"/>
      <c r="AA32" s="32"/>
      <c r="AB32" s="32"/>
      <c r="AC32" s="32"/>
      <c r="AD32" s="537"/>
      <c r="AE32" s="538"/>
      <c r="AF32" s="538"/>
      <c r="AG32" s="539"/>
      <c r="AH32" s="533"/>
      <c r="AI32" s="533"/>
      <c r="AJ32" s="537"/>
      <c r="AK32" s="538"/>
      <c r="AL32" s="539"/>
      <c r="AM32" s="540"/>
      <c r="AN32" s="540"/>
      <c r="AO32" s="540"/>
      <c r="AP32" s="540"/>
      <c r="AQ32" s="540"/>
      <c r="AR32" s="540"/>
      <c r="AS32" s="540"/>
      <c r="AT32" s="540"/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32"/>
      <c r="BK32" s="32"/>
      <c r="BL32" s="32"/>
    </row>
    <row r="33" spans="1:64" ht="12.75" customHeight="1" x14ac:dyDescent="0.2">
      <c r="A33" s="555" t="s">
        <v>58</v>
      </c>
      <c r="B33" s="555"/>
      <c r="C33" s="555"/>
      <c r="D33" s="555"/>
      <c r="E33" s="555"/>
      <c r="F33" s="32"/>
      <c r="G33" s="32"/>
      <c r="H33" s="32"/>
      <c r="I33" s="41"/>
      <c r="J33" s="32"/>
      <c r="K33" s="32"/>
      <c r="L33" s="32"/>
      <c r="M33" s="32"/>
      <c r="N33" s="32"/>
      <c r="O33" s="551">
        <v>0.5</v>
      </c>
      <c r="P33" s="551"/>
      <c r="Q33" s="551"/>
      <c r="R33" s="551"/>
      <c r="S33" s="32"/>
      <c r="T33" s="32"/>
      <c r="U33" s="32"/>
      <c r="V33" s="32"/>
      <c r="W33" s="32"/>
      <c r="X33" s="44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32"/>
      <c r="BK33" s="32"/>
      <c r="BL33" s="32"/>
    </row>
    <row r="34" spans="1:64" ht="12.75" customHeight="1" x14ac:dyDescent="0.2">
      <c r="A34" s="49"/>
      <c r="B34" s="49"/>
      <c r="C34" s="49"/>
      <c r="D34" s="49"/>
      <c r="E34" s="49"/>
      <c r="F34" s="32"/>
      <c r="G34" s="32"/>
      <c r="H34" s="32"/>
      <c r="I34" s="41"/>
      <c r="J34" s="38"/>
      <c r="K34" s="554"/>
      <c r="L34" s="554"/>
      <c r="M34" s="554"/>
      <c r="N34" s="554"/>
      <c r="O34" s="39"/>
      <c r="P34" s="39"/>
      <c r="Q34" s="43"/>
      <c r="R34" s="39"/>
      <c r="S34" s="39"/>
      <c r="T34" s="39"/>
      <c r="U34" s="39"/>
      <c r="V34" s="39"/>
      <c r="W34" s="40"/>
      <c r="X34" s="44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32"/>
      <c r="BK34" s="32"/>
      <c r="BL34" s="32"/>
    </row>
    <row r="35" spans="1:64" ht="12.75" customHeight="1" x14ac:dyDescent="0.2">
      <c r="A35" s="49"/>
      <c r="B35" s="49"/>
      <c r="C35" s="49"/>
      <c r="D35" s="49"/>
      <c r="E35" s="49"/>
      <c r="F35" s="32"/>
      <c r="G35" s="32"/>
      <c r="H35" s="32"/>
      <c r="I35" s="41"/>
      <c r="J35" s="562">
        <f>R3</f>
        <v>18.5</v>
      </c>
      <c r="K35" s="32"/>
      <c r="L35" s="32"/>
      <c r="M35" s="32"/>
      <c r="N35" s="32"/>
      <c r="O35" s="32"/>
      <c r="P35" s="32"/>
      <c r="Q35" s="48"/>
      <c r="R35" s="32"/>
      <c r="S35" s="32"/>
      <c r="T35" s="32"/>
      <c r="U35" s="32"/>
      <c r="V35" s="32"/>
      <c r="W35" s="44"/>
      <c r="X35" s="44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</row>
    <row r="36" spans="1:64" ht="12.75" customHeight="1" x14ac:dyDescent="0.2">
      <c r="A36" s="31"/>
      <c r="B36" s="31"/>
      <c r="C36" s="31"/>
      <c r="D36" s="31"/>
      <c r="E36" s="31"/>
      <c r="F36" s="32"/>
      <c r="G36" s="32"/>
      <c r="H36" s="32"/>
      <c r="I36" s="41"/>
      <c r="J36" s="562"/>
      <c r="K36" s="32"/>
      <c r="L36" s="32"/>
      <c r="M36" s="32"/>
      <c r="N36" s="32"/>
      <c r="O36" s="32"/>
      <c r="P36" s="32"/>
      <c r="Q36" s="48"/>
      <c r="R36" s="32"/>
      <c r="S36" s="32"/>
      <c r="T36" s="32"/>
      <c r="U36" s="32"/>
      <c r="V36" s="32"/>
      <c r="W36" s="44"/>
      <c r="X36" s="44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</row>
    <row r="37" spans="1:64" ht="12.75" customHeight="1" x14ac:dyDescent="0.2">
      <c r="A37" s="31"/>
      <c r="B37" s="31"/>
      <c r="C37" s="31"/>
      <c r="D37" s="31"/>
      <c r="E37" s="31"/>
      <c r="F37" s="32"/>
      <c r="G37" s="32"/>
      <c r="H37" s="32"/>
      <c r="I37" s="41"/>
      <c r="J37" s="566"/>
      <c r="K37" s="50"/>
      <c r="L37" s="50"/>
      <c r="M37" s="50"/>
      <c r="N37" s="50"/>
      <c r="O37" s="50"/>
      <c r="P37" s="50"/>
      <c r="Q37" s="51"/>
      <c r="R37" s="50"/>
      <c r="S37" s="50"/>
      <c r="T37" s="50"/>
      <c r="U37" s="50"/>
      <c r="V37" s="50"/>
      <c r="W37" s="52"/>
      <c r="X37" s="44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32"/>
      <c r="BK37" s="32"/>
      <c r="BL37" s="32"/>
    </row>
    <row r="38" spans="1:64" ht="12.75" customHeight="1" x14ac:dyDescent="0.2">
      <c r="A38" s="31"/>
      <c r="B38" s="31"/>
      <c r="C38" s="31"/>
      <c r="D38" s="31"/>
      <c r="E38" s="31"/>
      <c r="F38" s="32"/>
      <c r="G38" s="32"/>
      <c r="H38" s="32"/>
      <c r="I38" s="41"/>
      <c r="J38" s="59"/>
      <c r="K38" s="32"/>
      <c r="L38" s="32"/>
      <c r="M38" s="32"/>
      <c r="N38" s="32"/>
      <c r="O38" s="554">
        <v>2</v>
      </c>
      <c r="P38" s="554"/>
      <c r="Q38" s="554"/>
      <c r="R38" s="554"/>
      <c r="S38" s="32"/>
      <c r="T38" s="32"/>
      <c r="U38" s="32"/>
      <c r="V38" s="32"/>
      <c r="W38" s="32"/>
      <c r="X38" s="53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32"/>
      <c r="BK38" s="32"/>
      <c r="BL38" s="32"/>
    </row>
    <row r="39" spans="1:64" ht="12.75" customHeight="1" thickBot="1" x14ac:dyDescent="0.25">
      <c r="A39" s="31"/>
      <c r="B39" s="31"/>
      <c r="C39" s="31"/>
      <c r="D39" s="31"/>
      <c r="E39" s="31"/>
      <c r="F39" s="32"/>
      <c r="G39" s="32"/>
      <c r="H39" s="32"/>
      <c r="I39" s="54"/>
      <c r="J39" s="50"/>
      <c r="K39" s="50"/>
      <c r="L39" s="50"/>
      <c r="M39" s="50"/>
      <c r="N39" s="50"/>
      <c r="O39" s="551"/>
      <c r="P39" s="551"/>
      <c r="Q39" s="551"/>
      <c r="R39" s="551"/>
      <c r="S39" s="50"/>
      <c r="T39" s="50"/>
      <c r="U39" s="50"/>
      <c r="V39" s="56"/>
      <c r="W39" s="56"/>
      <c r="X39" s="57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</row>
    <row r="40" spans="1:64" ht="12.75" customHeight="1" thickTop="1" x14ac:dyDescent="0.2">
      <c r="A40" s="31"/>
      <c r="B40" s="31"/>
      <c r="C40" s="31"/>
      <c r="D40" s="31"/>
      <c r="E40" s="31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32"/>
      <c r="BK40" s="32"/>
      <c r="BL40" s="32"/>
    </row>
    <row r="41" spans="1:64" x14ac:dyDescent="0.2">
      <c r="A41" s="31"/>
      <c r="B41" s="31"/>
      <c r="C41" s="31"/>
      <c r="D41" s="31"/>
      <c r="E41" s="31"/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  <c r="AP41" s="31"/>
      <c r="AQ41" s="31"/>
      <c r="AR41" s="31"/>
      <c r="AS41" s="31"/>
      <c r="AT41" s="31"/>
      <c r="AU41" s="31"/>
      <c r="AV41" s="31"/>
      <c r="AW41" s="31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32"/>
      <c r="BK41" s="32"/>
      <c r="BL41" s="32"/>
    </row>
    <row r="42" spans="1:64" x14ac:dyDescent="0.2">
      <c r="A42" s="31"/>
      <c r="B42" s="31"/>
      <c r="C42" s="31"/>
      <c r="D42" s="31"/>
      <c r="E42" s="31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</row>
    <row r="43" spans="1:64" ht="15.75" x14ac:dyDescent="0.25">
      <c r="A43" s="37"/>
      <c r="B43" s="37"/>
      <c r="C43" s="37"/>
      <c r="D43" s="37"/>
      <c r="E43" s="37"/>
      <c r="F43" s="32"/>
      <c r="G43" s="32"/>
      <c r="H43" s="32"/>
      <c r="I43" s="38"/>
      <c r="J43" s="39"/>
      <c r="K43" s="39"/>
      <c r="L43" s="39"/>
      <c r="M43" s="39"/>
      <c r="N43" s="554"/>
      <c r="O43" s="554"/>
      <c r="P43" s="554"/>
      <c r="Q43" s="554"/>
      <c r="R43" s="552">
        <v>2</v>
      </c>
      <c r="S43" s="552"/>
      <c r="T43" s="552"/>
      <c r="U43" s="552"/>
      <c r="V43" s="39"/>
      <c r="W43" s="39"/>
      <c r="X43" s="39"/>
      <c r="Y43" s="39"/>
      <c r="Z43" s="39"/>
      <c r="AA43" s="39"/>
      <c r="AB43" s="39"/>
      <c r="AC43" s="39"/>
      <c r="AD43" s="40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2"/>
      <c r="BI43" s="32"/>
      <c r="BJ43" s="32"/>
      <c r="BK43" s="32"/>
      <c r="BL43" s="32"/>
    </row>
    <row r="44" spans="1:64" ht="15.75" x14ac:dyDescent="0.25">
      <c r="A44" s="37"/>
      <c r="B44" s="37"/>
      <c r="C44" s="37"/>
      <c r="D44" s="37"/>
      <c r="E44" s="37"/>
      <c r="F44" s="32"/>
      <c r="G44" s="32"/>
      <c r="H44" s="32"/>
      <c r="I44" s="41"/>
      <c r="J44" s="553">
        <f>R3</f>
        <v>18.5</v>
      </c>
      <c r="K44" s="554"/>
      <c r="L44" s="554"/>
      <c r="M44" s="559">
        <f>L3</f>
        <v>28</v>
      </c>
      <c r="N44" s="32"/>
      <c r="O44" s="32"/>
      <c r="P44" s="32"/>
      <c r="Q44" s="32"/>
      <c r="R44" s="553">
        <f>R3</f>
        <v>18.5</v>
      </c>
      <c r="S44" s="554"/>
      <c r="T44" s="554"/>
      <c r="U44" s="40"/>
      <c r="V44" s="32"/>
      <c r="W44" s="32"/>
      <c r="X44" s="553">
        <f>R3</f>
        <v>18.5</v>
      </c>
      <c r="Y44" s="554"/>
      <c r="Z44" s="554"/>
      <c r="AA44" s="42"/>
      <c r="AB44" s="40"/>
      <c r="AC44" s="32"/>
      <c r="AD44" s="44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2"/>
      <c r="BL44" s="32"/>
    </row>
    <row r="45" spans="1:64" ht="15.75" x14ac:dyDescent="0.25">
      <c r="A45" s="37"/>
      <c r="B45" s="37"/>
      <c r="C45" s="37"/>
      <c r="D45" s="37"/>
      <c r="E45" s="37"/>
      <c r="F45" s="32"/>
      <c r="G45" s="32"/>
      <c r="H45" s="32"/>
      <c r="I45" s="41"/>
      <c r="J45" s="41"/>
      <c r="K45" s="32"/>
      <c r="L45" s="32"/>
      <c r="M45" s="556"/>
      <c r="N45" s="32"/>
      <c r="O45" s="32"/>
      <c r="P45" s="32"/>
      <c r="Q45" s="32"/>
      <c r="R45" s="41"/>
      <c r="S45" s="32"/>
      <c r="T45" s="32"/>
      <c r="U45" s="44"/>
      <c r="V45" s="32"/>
      <c r="W45" s="32"/>
      <c r="X45" s="41"/>
      <c r="Y45" s="32"/>
      <c r="Z45" s="32"/>
      <c r="AA45" s="32"/>
      <c r="AB45" s="44"/>
      <c r="AC45" s="32"/>
      <c r="AD45" s="44"/>
      <c r="AE45" s="32"/>
      <c r="AF45" s="32"/>
      <c r="AG45" s="32"/>
      <c r="AH45" s="32"/>
      <c r="AI45" s="32"/>
      <c r="AJ45" s="534">
        <f>R51+M44+R43</f>
        <v>32</v>
      </c>
      <c r="AK45" s="535"/>
      <c r="AL45" s="536"/>
      <c r="AM45" s="533" t="s">
        <v>44</v>
      </c>
      <c r="AN45" s="533"/>
      <c r="AO45" s="534">
        <f>I46+J44+N46+P46+R44+V46+W46+X44+AC46+AD46</f>
        <v>64.199999999999989</v>
      </c>
      <c r="AP45" s="535"/>
      <c r="AQ45" s="536"/>
      <c r="AR45" s="540" t="s">
        <v>57</v>
      </c>
      <c r="AS45" s="540"/>
      <c r="AT45" s="540"/>
      <c r="AU45" s="540"/>
      <c r="AV45" s="540"/>
      <c r="AW45" s="540"/>
      <c r="AX45" s="540"/>
      <c r="AY45" s="540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32"/>
      <c r="BK45" s="32"/>
      <c r="BL45" s="32"/>
    </row>
    <row r="46" spans="1:64" ht="15.75" customHeight="1" x14ac:dyDescent="0.2">
      <c r="A46" s="555" t="s">
        <v>60</v>
      </c>
      <c r="B46" s="555"/>
      <c r="C46" s="555"/>
      <c r="D46" s="555"/>
      <c r="E46" s="555"/>
      <c r="F46" s="32"/>
      <c r="G46" s="32"/>
      <c r="H46" s="32"/>
      <c r="I46" s="542">
        <v>1</v>
      </c>
      <c r="J46" s="41"/>
      <c r="K46" s="32"/>
      <c r="L46" s="32"/>
      <c r="M46" s="560"/>
      <c r="N46" s="562">
        <v>1.9</v>
      </c>
      <c r="O46" s="32"/>
      <c r="P46" s="563">
        <v>0.5</v>
      </c>
      <c r="Q46" s="556"/>
      <c r="R46" s="41"/>
      <c r="S46" s="32"/>
      <c r="T46" s="32"/>
      <c r="U46" s="44"/>
      <c r="V46" s="562">
        <v>1.9</v>
      </c>
      <c r="W46" s="556">
        <v>0.5</v>
      </c>
      <c r="X46" s="41"/>
      <c r="Y46" s="32"/>
      <c r="Z46" s="32"/>
      <c r="AA46" s="32"/>
      <c r="AB46" s="44"/>
      <c r="AC46" s="562">
        <v>1.9</v>
      </c>
      <c r="AD46" s="556">
        <v>1</v>
      </c>
      <c r="AE46" s="59"/>
      <c r="AF46" s="32"/>
      <c r="AG46" s="32"/>
      <c r="AH46" s="32"/>
      <c r="AI46" s="32"/>
      <c r="AJ46" s="537"/>
      <c r="AK46" s="538"/>
      <c r="AL46" s="539"/>
      <c r="AM46" s="533"/>
      <c r="AN46" s="533"/>
      <c r="AO46" s="537"/>
      <c r="AP46" s="538"/>
      <c r="AQ46" s="539"/>
      <c r="AR46" s="540"/>
      <c r="AS46" s="540"/>
      <c r="AT46" s="540"/>
      <c r="AU46" s="540"/>
      <c r="AV46" s="540"/>
      <c r="AW46" s="540"/>
      <c r="AX46" s="540"/>
      <c r="AY46" s="540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</row>
    <row r="47" spans="1:64" ht="6.6" customHeight="1" x14ac:dyDescent="0.2">
      <c r="A47" s="49"/>
      <c r="B47" s="49"/>
      <c r="C47" s="49"/>
      <c r="D47" s="49"/>
      <c r="E47" s="49"/>
      <c r="F47" s="32"/>
      <c r="G47" s="32"/>
      <c r="H47" s="32"/>
      <c r="I47" s="542"/>
      <c r="J47" s="60"/>
      <c r="K47" s="61"/>
      <c r="L47" s="61"/>
      <c r="M47" s="62"/>
      <c r="N47" s="562"/>
      <c r="O47" s="32"/>
      <c r="P47" s="563"/>
      <c r="Q47" s="556"/>
      <c r="R47" s="60"/>
      <c r="S47" s="61"/>
      <c r="T47" s="61"/>
      <c r="U47" s="62"/>
      <c r="V47" s="562"/>
      <c r="W47" s="556"/>
      <c r="X47" s="60"/>
      <c r="Y47" s="61"/>
      <c r="Z47" s="61"/>
      <c r="AA47" s="61"/>
      <c r="AB47" s="62"/>
      <c r="AC47" s="562"/>
      <c r="AD47" s="556"/>
      <c r="AE47" s="59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</row>
    <row r="48" spans="1:64" ht="15.75" x14ac:dyDescent="0.2">
      <c r="A48" s="555" t="s">
        <v>58</v>
      </c>
      <c r="B48" s="555"/>
      <c r="C48" s="555"/>
      <c r="D48" s="555"/>
      <c r="E48" s="555"/>
      <c r="F48" s="32"/>
      <c r="G48" s="32"/>
      <c r="H48" s="32"/>
      <c r="I48" s="542"/>
      <c r="J48" s="41"/>
      <c r="K48" s="32"/>
      <c r="L48" s="32"/>
      <c r="M48" s="44"/>
      <c r="N48" s="562"/>
      <c r="O48" s="32"/>
      <c r="P48" s="563"/>
      <c r="Q48" s="556"/>
      <c r="R48" s="41"/>
      <c r="S48" s="32"/>
      <c r="T48" s="32"/>
      <c r="U48" s="44"/>
      <c r="V48" s="562"/>
      <c r="W48" s="556"/>
      <c r="X48" s="41"/>
      <c r="Y48" s="32"/>
      <c r="Z48" s="32"/>
      <c r="AA48" s="32"/>
      <c r="AB48" s="44"/>
      <c r="AC48" s="562"/>
      <c r="AD48" s="556"/>
      <c r="AE48" s="59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</row>
    <row r="49" spans="1:64" ht="15.75" x14ac:dyDescent="0.2">
      <c r="A49" s="49"/>
      <c r="B49" s="49"/>
      <c r="C49" s="49"/>
      <c r="D49" s="49"/>
      <c r="E49" s="49"/>
      <c r="F49" s="32"/>
      <c r="G49" s="32"/>
      <c r="H49" s="32"/>
      <c r="I49" s="41"/>
      <c r="J49" s="41"/>
      <c r="K49" s="32"/>
      <c r="L49" s="32"/>
      <c r="M49" s="44"/>
      <c r="N49" s="32"/>
      <c r="O49" s="32"/>
      <c r="P49" s="32"/>
      <c r="Q49" s="32"/>
      <c r="R49" s="41"/>
      <c r="S49" s="32"/>
      <c r="T49" s="32"/>
      <c r="U49" s="44"/>
      <c r="V49" s="32"/>
      <c r="W49" s="32"/>
      <c r="X49" s="41"/>
      <c r="Y49" s="32"/>
      <c r="Z49" s="32"/>
      <c r="AA49" s="32"/>
      <c r="AB49" s="44"/>
      <c r="AC49" s="32"/>
      <c r="AD49" s="44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</row>
    <row r="50" spans="1:64" ht="15.75" x14ac:dyDescent="0.2">
      <c r="A50" s="49"/>
      <c r="B50" s="49"/>
      <c r="C50" s="49"/>
      <c r="D50" s="49"/>
      <c r="E50" s="49"/>
      <c r="F50" s="32"/>
      <c r="G50" s="32"/>
      <c r="H50" s="32"/>
      <c r="I50" s="41"/>
      <c r="J50" s="54"/>
      <c r="K50" s="50"/>
      <c r="L50" s="50"/>
      <c r="M50" s="52"/>
      <c r="N50" s="32"/>
      <c r="O50" s="32"/>
      <c r="P50" s="32"/>
      <c r="Q50" s="32"/>
      <c r="R50" s="54"/>
      <c r="S50" s="50"/>
      <c r="T50" s="50"/>
      <c r="U50" s="52"/>
      <c r="V50" s="32"/>
      <c r="W50" s="32"/>
      <c r="X50" s="54"/>
      <c r="Y50" s="50"/>
      <c r="Z50" s="50"/>
      <c r="AA50" s="50"/>
      <c r="AB50" s="52"/>
      <c r="AC50" s="32"/>
      <c r="AD50" s="53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</row>
    <row r="51" spans="1:64" ht="13.5" thickBot="1" x14ac:dyDescent="0.25">
      <c r="A51" s="31"/>
      <c r="B51" s="31"/>
      <c r="C51" s="31"/>
      <c r="D51" s="31"/>
      <c r="E51" s="31"/>
      <c r="F51" s="32"/>
      <c r="G51" s="32"/>
      <c r="H51" s="32"/>
      <c r="I51" s="54"/>
      <c r="J51" s="50"/>
      <c r="K51" s="50"/>
      <c r="L51" s="50"/>
      <c r="M51" s="50"/>
      <c r="N51" s="551"/>
      <c r="O51" s="551"/>
      <c r="P51" s="551"/>
      <c r="Q51" s="551"/>
      <c r="R51" s="552">
        <v>2</v>
      </c>
      <c r="S51" s="552"/>
      <c r="T51" s="552"/>
      <c r="U51" s="552"/>
      <c r="V51" s="50"/>
      <c r="W51" s="50"/>
      <c r="X51" s="50"/>
      <c r="Y51" s="50"/>
      <c r="Z51" s="50"/>
      <c r="AA51" s="50"/>
      <c r="AB51" s="63"/>
      <c r="AC51" s="56"/>
      <c r="AD51" s="57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</row>
    <row r="52" spans="1:64" ht="13.5" thickTop="1" x14ac:dyDescent="0.2">
      <c r="A52" s="31"/>
      <c r="B52" s="31"/>
      <c r="C52" s="31"/>
      <c r="D52" s="31"/>
      <c r="E52" s="31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</row>
    <row r="53" spans="1:64" x14ac:dyDescent="0.2">
      <c r="A53" s="31"/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  <c r="AP53" s="31"/>
      <c r="AQ53" s="31"/>
      <c r="AR53" s="31"/>
      <c r="AS53" s="31"/>
      <c r="AT53" s="31"/>
      <c r="AU53" s="31"/>
      <c r="AV53" s="31"/>
      <c r="AW53" s="31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</row>
    <row r="54" spans="1:64" x14ac:dyDescent="0.2">
      <c r="A54" s="31"/>
      <c r="B54" s="31"/>
      <c r="C54" s="31"/>
      <c r="D54" s="31"/>
      <c r="E54" s="31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</row>
    <row r="55" spans="1:64" ht="12.75" customHeight="1" x14ac:dyDescent="0.25">
      <c r="A55" s="37"/>
      <c r="B55" s="37"/>
      <c r="C55" s="37"/>
      <c r="D55" s="37"/>
      <c r="E55" s="37"/>
      <c r="F55" s="32"/>
      <c r="G55" s="32"/>
      <c r="H55" s="32"/>
      <c r="I55" s="32"/>
      <c r="J55" s="32"/>
      <c r="K55" s="38"/>
      <c r="L55" s="39"/>
      <c r="M55" s="39"/>
      <c r="N55" s="39"/>
      <c r="O55" s="39"/>
      <c r="P55" s="39"/>
      <c r="Q55" s="39"/>
      <c r="R55" s="552">
        <v>1.9</v>
      </c>
      <c r="S55" s="552"/>
      <c r="T55" s="552"/>
      <c r="U55" s="554"/>
      <c r="V55" s="554"/>
      <c r="W55" s="39"/>
      <c r="X55" s="39"/>
      <c r="Y55" s="39"/>
      <c r="Z55" s="39"/>
      <c r="AA55" s="39"/>
      <c r="AB55" s="39"/>
      <c r="AC55" s="39"/>
      <c r="AD55" s="39"/>
      <c r="AE55" s="39"/>
      <c r="AF55" s="39"/>
      <c r="AG55" s="40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</row>
    <row r="56" spans="1:64" ht="15.75" x14ac:dyDescent="0.25">
      <c r="A56" s="37"/>
      <c r="B56" s="37"/>
      <c r="C56" s="37"/>
      <c r="D56" s="37"/>
      <c r="E56" s="37"/>
      <c r="F56" s="32"/>
      <c r="G56" s="32"/>
      <c r="H56" s="32"/>
      <c r="I56" s="32"/>
      <c r="J56" s="32"/>
      <c r="K56" s="41"/>
      <c r="L56" s="553">
        <f>L3</f>
        <v>28</v>
      </c>
      <c r="M56" s="554"/>
      <c r="N56" s="554"/>
      <c r="O56" s="39"/>
      <c r="P56" s="43"/>
      <c r="Q56" s="39"/>
      <c r="R56" s="39"/>
      <c r="S56" s="39"/>
      <c r="T56" s="40"/>
      <c r="U56" s="32"/>
      <c r="V56" s="32"/>
      <c r="W56" s="553">
        <f>L3</f>
        <v>28</v>
      </c>
      <c r="X56" s="554"/>
      <c r="Y56" s="554"/>
      <c r="Z56" s="39"/>
      <c r="AA56" s="43"/>
      <c r="AB56" s="39"/>
      <c r="AC56" s="39"/>
      <c r="AD56" s="39"/>
      <c r="AE56" s="39"/>
      <c r="AF56" s="40"/>
      <c r="AG56" s="44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</row>
    <row r="57" spans="1:64" ht="15.75" x14ac:dyDescent="0.25">
      <c r="A57" s="37"/>
      <c r="B57" s="37"/>
      <c r="C57" s="37"/>
      <c r="D57" s="37"/>
      <c r="E57" s="37"/>
      <c r="F57" s="32"/>
      <c r="G57" s="32"/>
      <c r="H57" s="32"/>
      <c r="I57" s="32"/>
      <c r="J57" s="32"/>
      <c r="K57" s="542">
        <v>1.5</v>
      </c>
      <c r="L57" s="41"/>
      <c r="M57" s="32"/>
      <c r="N57" s="32"/>
      <c r="O57" s="32"/>
      <c r="P57" s="48"/>
      <c r="Q57" s="32"/>
      <c r="R57" s="32"/>
      <c r="S57" s="32"/>
      <c r="T57" s="556">
        <f>R3</f>
        <v>18.5</v>
      </c>
      <c r="U57" s="32"/>
      <c r="V57" s="32"/>
      <c r="W57" s="41"/>
      <c r="X57" s="32"/>
      <c r="Y57" s="32"/>
      <c r="Z57" s="32"/>
      <c r="AA57" s="48"/>
      <c r="AB57" s="32"/>
      <c r="AC57" s="32"/>
      <c r="AD57" s="32"/>
      <c r="AE57" s="32"/>
      <c r="AF57" s="44"/>
      <c r="AG57" s="542">
        <v>1.5</v>
      </c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</row>
    <row r="58" spans="1:64" ht="15.75" x14ac:dyDescent="0.2">
      <c r="A58" s="555"/>
      <c r="B58" s="555"/>
      <c r="C58" s="555"/>
      <c r="D58" s="555"/>
      <c r="E58" s="555"/>
      <c r="F58" s="32"/>
      <c r="G58" s="32"/>
      <c r="H58" s="32"/>
      <c r="I58" s="32"/>
      <c r="J58" s="32"/>
      <c r="K58" s="542"/>
      <c r="L58" s="41"/>
      <c r="M58" s="32"/>
      <c r="N58" s="32"/>
      <c r="O58" s="32"/>
      <c r="P58" s="48"/>
      <c r="Q58" s="32"/>
      <c r="R58" s="32"/>
      <c r="S58" s="32"/>
      <c r="T58" s="556"/>
      <c r="U58" s="564">
        <v>0.8</v>
      </c>
      <c r="V58" s="565"/>
      <c r="W58" s="41"/>
      <c r="X58" s="32"/>
      <c r="Y58" s="32"/>
      <c r="Z58" s="32"/>
      <c r="AA58" s="48"/>
      <c r="AB58" s="32"/>
      <c r="AC58" s="32"/>
      <c r="AD58" s="32"/>
      <c r="AE58" s="32"/>
      <c r="AF58" s="44"/>
      <c r="AG58" s="54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</row>
    <row r="59" spans="1:64" ht="15.75" x14ac:dyDescent="0.2">
      <c r="A59" s="49"/>
      <c r="B59" s="49"/>
      <c r="C59" s="49"/>
      <c r="D59" s="49"/>
      <c r="E59" s="49"/>
      <c r="F59" s="32"/>
      <c r="G59" s="32"/>
      <c r="H59" s="32"/>
      <c r="I59" s="32"/>
      <c r="J59" s="32"/>
      <c r="K59" s="542"/>
      <c r="L59" s="54"/>
      <c r="M59" s="50"/>
      <c r="N59" s="50"/>
      <c r="O59" s="50"/>
      <c r="P59" s="51"/>
      <c r="Q59" s="50"/>
      <c r="R59" s="50"/>
      <c r="S59" s="50"/>
      <c r="T59" s="567"/>
      <c r="U59" s="32"/>
      <c r="V59" s="32"/>
      <c r="W59" s="54"/>
      <c r="X59" s="50"/>
      <c r="Y59" s="50"/>
      <c r="Z59" s="50"/>
      <c r="AA59" s="51"/>
      <c r="AB59" s="50"/>
      <c r="AC59" s="50"/>
      <c r="AD59" s="50"/>
      <c r="AE59" s="50"/>
      <c r="AF59" s="52"/>
      <c r="AG59" s="542"/>
      <c r="AH59" s="32"/>
      <c r="AI59" s="32"/>
      <c r="AJ59" s="32"/>
      <c r="AK59" s="32"/>
      <c r="AL59" s="534">
        <f>K57+L56+U58+W56+AG57</f>
        <v>59.8</v>
      </c>
      <c r="AM59" s="535"/>
      <c r="AN59" s="536"/>
      <c r="AO59" s="533" t="s">
        <v>44</v>
      </c>
      <c r="AP59" s="533"/>
      <c r="AQ59" s="534">
        <f>R55+T57+R60+R61+T63+R66+R67</f>
        <v>43.199999999999996</v>
      </c>
      <c r="AR59" s="535"/>
      <c r="AS59" s="536"/>
      <c r="AT59" s="540" t="s">
        <v>57</v>
      </c>
      <c r="AU59" s="540"/>
      <c r="AV59" s="540"/>
      <c r="AW59" s="540"/>
      <c r="AX59" s="540"/>
      <c r="AY59" s="540"/>
      <c r="AZ59" s="540"/>
      <c r="BA59" s="540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</row>
    <row r="60" spans="1:64" ht="12.75" customHeight="1" x14ac:dyDescent="0.2">
      <c r="A60" s="555" t="s">
        <v>61</v>
      </c>
      <c r="B60" s="555"/>
      <c r="C60" s="555"/>
      <c r="D60" s="555"/>
      <c r="E60" s="555"/>
      <c r="F60" s="32"/>
      <c r="G60" s="32"/>
      <c r="H60" s="32"/>
      <c r="I60" s="32"/>
      <c r="J60" s="32"/>
      <c r="K60" s="45"/>
      <c r="L60" s="32"/>
      <c r="M60" s="32"/>
      <c r="N60" s="32"/>
      <c r="O60" s="32"/>
      <c r="P60" s="32"/>
      <c r="Q60" s="32"/>
      <c r="R60" s="554">
        <v>1.9</v>
      </c>
      <c r="S60" s="554"/>
      <c r="T60" s="554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46"/>
      <c r="AH60" s="32"/>
      <c r="AI60" s="32"/>
      <c r="AJ60" s="32"/>
      <c r="AK60" s="32"/>
      <c r="AL60" s="537"/>
      <c r="AM60" s="538"/>
      <c r="AN60" s="539"/>
      <c r="AO60" s="533"/>
      <c r="AP60" s="533"/>
      <c r="AQ60" s="537"/>
      <c r="AR60" s="538"/>
      <c r="AS60" s="539"/>
      <c r="AT60" s="540"/>
      <c r="AU60" s="540"/>
      <c r="AV60" s="540"/>
      <c r="AW60" s="540"/>
      <c r="AX60" s="540"/>
      <c r="AY60" s="540"/>
      <c r="AZ60" s="540"/>
      <c r="BA60" s="540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</row>
    <row r="61" spans="1:64" ht="12.75" customHeight="1" x14ac:dyDescent="0.2">
      <c r="A61" s="555" t="s">
        <v>58</v>
      </c>
      <c r="B61" s="555"/>
      <c r="C61" s="555"/>
      <c r="D61" s="555"/>
      <c r="E61" s="555"/>
      <c r="F61" s="32"/>
      <c r="G61" s="32"/>
      <c r="H61" s="32"/>
      <c r="I61" s="32"/>
      <c r="J61" s="32"/>
      <c r="K61" s="41"/>
      <c r="L61" s="32"/>
      <c r="M61" s="32"/>
      <c r="N61" s="32"/>
      <c r="O61" s="32"/>
      <c r="P61" s="32"/>
      <c r="Q61" s="32"/>
      <c r="R61" s="551">
        <v>0.5</v>
      </c>
      <c r="S61" s="551"/>
      <c r="T61" s="551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44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</row>
    <row r="62" spans="1:64" ht="15.75" x14ac:dyDescent="0.2">
      <c r="A62" s="555"/>
      <c r="B62" s="555"/>
      <c r="C62" s="555"/>
      <c r="D62" s="555"/>
      <c r="E62" s="555"/>
      <c r="F62" s="32"/>
      <c r="G62" s="32"/>
      <c r="H62" s="32"/>
      <c r="I62" s="32"/>
      <c r="J62" s="32"/>
      <c r="K62" s="41"/>
      <c r="L62" s="38"/>
      <c r="M62" s="39"/>
      <c r="N62" s="39"/>
      <c r="O62" s="39"/>
      <c r="P62" s="43"/>
      <c r="Q62" s="39"/>
      <c r="R62" s="39"/>
      <c r="S62" s="39"/>
      <c r="T62" s="40"/>
      <c r="U62" s="32"/>
      <c r="V62" s="32"/>
      <c r="W62" s="38"/>
      <c r="X62" s="39"/>
      <c r="Y62" s="39"/>
      <c r="Z62" s="39"/>
      <c r="AA62" s="43"/>
      <c r="AB62" s="39"/>
      <c r="AC62" s="39"/>
      <c r="AD62" s="39"/>
      <c r="AE62" s="39"/>
      <c r="AF62" s="40"/>
      <c r="AG62" s="44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</row>
    <row r="63" spans="1:64" ht="15.75" x14ac:dyDescent="0.2">
      <c r="A63" s="49"/>
      <c r="B63" s="49"/>
      <c r="C63" s="49"/>
      <c r="D63" s="49"/>
      <c r="E63" s="49"/>
      <c r="F63" s="32"/>
      <c r="G63" s="32"/>
      <c r="H63" s="32"/>
      <c r="I63" s="32"/>
      <c r="J63" s="32"/>
      <c r="K63" s="41"/>
      <c r="L63" s="41"/>
      <c r="M63" s="32"/>
      <c r="N63" s="32"/>
      <c r="O63" s="32"/>
      <c r="P63" s="48"/>
      <c r="Q63" s="32"/>
      <c r="R63" s="32"/>
      <c r="S63" s="32"/>
      <c r="T63" s="556">
        <f>R3</f>
        <v>18.5</v>
      </c>
      <c r="U63" s="32"/>
      <c r="V63" s="32"/>
      <c r="W63" s="41"/>
      <c r="X63" s="32"/>
      <c r="Y63" s="32"/>
      <c r="Z63" s="32"/>
      <c r="AA63" s="48"/>
      <c r="AB63" s="32"/>
      <c r="AC63" s="32"/>
      <c r="AD63" s="32"/>
      <c r="AE63" s="32"/>
      <c r="AF63" s="44"/>
      <c r="AG63" s="44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</row>
    <row r="64" spans="1:64" x14ac:dyDescent="0.2">
      <c r="A64" s="31"/>
      <c r="B64" s="31"/>
      <c r="C64" s="31"/>
      <c r="D64" s="31"/>
      <c r="E64" s="31"/>
      <c r="F64" s="32"/>
      <c r="G64" s="32"/>
      <c r="H64" s="32"/>
      <c r="I64" s="32"/>
      <c r="J64" s="32"/>
      <c r="K64" s="41"/>
      <c r="L64" s="41"/>
      <c r="M64" s="32"/>
      <c r="N64" s="32"/>
      <c r="O64" s="32"/>
      <c r="P64" s="48"/>
      <c r="Q64" s="32"/>
      <c r="R64" s="32"/>
      <c r="S64" s="32"/>
      <c r="T64" s="556"/>
      <c r="U64" s="32"/>
      <c r="V64" s="32"/>
      <c r="W64" s="41"/>
      <c r="X64" s="32"/>
      <c r="Y64" s="32"/>
      <c r="Z64" s="32"/>
      <c r="AA64" s="48"/>
      <c r="AB64" s="32"/>
      <c r="AC64" s="32"/>
      <c r="AD64" s="32"/>
      <c r="AE64" s="32"/>
      <c r="AF64" s="44"/>
      <c r="AG64" s="44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</row>
    <row r="65" spans="1:64" x14ac:dyDescent="0.2">
      <c r="A65" s="31"/>
      <c r="B65" s="31"/>
      <c r="C65" s="31"/>
      <c r="D65" s="31"/>
      <c r="E65" s="31"/>
      <c r="F65" s="32"/>
      <c r="G65" s="32"/>
      <c r="H65" s="32"/>
      <c r="I65" s="32"/>
      <c r="J65" s="32"/>
      <c r="K65" s="41"/>
      <c r="L65" s="54"/>
      <c r="M65" s="50"/>
      <c r="N65" s="50"/>
      <c r="O65" s="50"/>
      <c r="P65" s="51"/>
      <c r="Q65" s="50"/>
      <c r="R65" s="50"/>
      <c r="S65" s="50"/>
      <c r="T65" s="567"/>
      <c r="U65" s="32"/>
      <c r="V65" s="32"/>
      <c r="W65" s="54"/>
      <c r="X65" s="50"/>
      <c r="Y65" s="50"/>
      <c r="Z65" s="50"/>
      <c r="AA65" s="51"/>
      <c r="AB65" s="50"/>
      <c r="AC65" s="50"/>
      <c r="AD65" s="50"/>
      <c r="AE65" s="50"/>
      <c r="AF65" s="52"/>
      <c r="AG65" s="44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</row>
    <row r="66" spans="1:64" ht="12.75" customHeight="1" x14ac:dyDescent="0.2">
      <c r="A66" s="31"/>
      <c r="B66" s="31"/>
      <c r="C66" s="31"/>
      <c r="D66" s="31"/>
      <c r="E66" s="31"/>
      <c r="F66" s="32"/>
      <c r="G66" s="32"/>
      <c r="H66" s="32"/>
      <c r="I66" s="32"/>
      <c r="J66" s="32"/>
      <c r="K66" s="41"/>
      <c r="L66" s="32"/>
      <c r="M66" s="32"/>
      <c r="N66" s="32"/>
      <c r="O66" s="32"/>
      <c r="P66" s="32"/>
      <c r="Q66" s="32"/>
      <c r="R66" s="554">
        <v>1.9</v>
      </c>
      <c r="S66" s="554"/>
      <c r="T66" s="554"/>
      <c r="U66" s="525"/>
      <c r="V66" s="525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53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</row>
    <row r="67" spans="1:64" ht="12.75" customHeight="1" thickBot="1" x14ac:dyDescent="0.25">
      <c r="A67" s="31"/>
      <c r="B67" s="31"/>
      <c r="C67" s="31"/>
      <c r="D67" s="31"/>
      <c r="E67" s="31"/>
      <c r="F67" s="32"/>
      <c r="G67" s="32"/>
      <c r="H67" s="32"/>
      <c r="I67" s="32"/>
      <c r="J67" s="32"/>
      <c r="K67" s="54"/>
      <c r="L67" s="50"/>
      <c r="M67" s="50"/>
      <c r="N67" s="50"/>
      <c r="O67" s="50"/>
      <c r="P67" s="50"/>
      <c r="Q67" s="50"/>
      <c r="R67" s="551"/>
      <c r="S67" s="551"/>
      <c r="T67" s="551"/>
      <c r="U67" s="551"/>
      <c r="V67" s="551"/>
      <c r="W67" s="50"/>
      <c r="X67" s="50"/>
      <c r="Y67" s="50"/>
      <c r="Z67" s="50"/>
      <c r="AA67" s="50"/>
      <c r="AB67" s="50"/>
      <c r="AC67" s="50"/>
      <c r="AD67" s="50"/>
      <c r="AE67" s="56"/>
      <c r="AF67" s="56"/>
      <c r="AG67" s="57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</row>
    <row r="68" spans="1:64" ht="13.5" thickTop="1" x14ac:dyDescent="0.2">
      <c r="A68" s="31"/>
      <c r="B68" s="31"/>
      <c r="C68" s="31"/>
      <c r="D68" s="31"/>
      <c r="E68" s="31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</row>
    <row r="69" spans="1:64" x14ac:dyDescent="0.2">
      <c r="A69" s="31"/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  <c r="AF69" s="31"/>
      <c r="AG69" s="31"/>
      <c r="AH69" s="31"/>
      <c r="AI69" s="31"/>
      <c r="AJ69" s="31"/>
      <c r="AK69" s="31"/>
      <c r="AL69" s="31"/>
      <c r="AM69" s="31"/>
      <c r="AN69" s="31"/>
      <c r="AO69" s="31"/>
      <c r="AP69" s="31"/>
      <c r="AQ69" s="31"/>
      <c r="AR69" s="31"/>
      <c r="AS69" s="31"/>
      <c r="AT69" s="31"/>
      <c r="AU69" s="31"/>
      <c r="AV69" s="31"/>
      <c r="AW69" s="31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</row>
    <row r="70" spans="1:64" ht="12.75" customHeight="1" x14ac:dyDescent="0.2">
      <c r="A70" s="31"/>
      <c r="B70" s="31"/>
      <c r="C70" s="31"/>
      <c r="D70" s="31"/>
      <c r="E70" s="31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</row>
    <row r="71" spans="1:64" ht="12.75" customHeight="1" x14ac:dyDescent="0.25">
      <c r="A71" s="37"/>
      <c r="B71" s="37"/>
      <c r="C71" s="37"/>
      <c r="D71" s="37"/>
      <c r="E71" s="37"/>
      <c r="F71" s="32"/>
      <c r="G71" s="32"/>
      <c r="H71" s="32"/>
      <c r="I71" s="38"/>
      <c r="J71" s="39"/>
      <c r="K71" s="39"/>
      <c r="L71" s="552">
        <v>2</v>
      </c>
      <c r="M71" s="552"/>
      <c r="N71" s="552"/>
      <c r="O71" s="42"/>
      <c r="P71" s="42"/>
      <c r="Q71" s="42"/>
      <c r="R71" s="39"/>
      <c r="S71" s="39"/>
      <c r="T71" s="39"/>
      <c r="U71" s="39"/>
      <c r="V71" s="39"/>
      <c r="W71" s="39"/>
      <c r="X71" s="39"/>
      <c r="Y71" s="39"/>
      <c r="Z71" s="39"/>
      <c r="AA71" s="39"/>
      <c r="AB71" s="40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</row>
    <row r="72" spans="1:64" ht="12.75" customHeight="1" x14ac:dyDescent="0.25">
      <c r="A72" s="37"/>
      <c r="B72" s="37"/>
      <c r="C72" s="37"/>
      <c r="D72" s="37"/>
      <c r="E72" s="37"/>
      <c r="F72" s="32"/>
      <c r="G72" s="32"/>
      <c r="H72" s="32"/>
      <c r="I72" s="41"/>
      <c r="J72" s="38"/>
      <c r="K72" s="39"/>
      <c r="L72" s="39"/>
      <c r="M72" s="39"/>
      <c r="N72" s="39"/>
      <c r="O72" s="568">
        <f>L3</f>
        <v>28</v>
      </c>
      <c r="P72" s="559"/>
      <c r="Q72" s="32"/>
      <c r="R72" s="32"/>
      <c r="S72" s="32"/>
      <c r="T72" s="38"/>
      <c r="U72" s="39"/>
      <c r="V72" s="39"/>
      <c r="W72" s="39"/>
      <c r="X72" s="39"/>
      <c r="Y72" s="559"/>
      <c r="Z72" s="32"/>
      <c r="AA72" s="32"/>
      <c r="AB72" s="44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</row>
    <row r="73" spans="1:64" ht="12.75" customHeight="1" x14ac:dyDescent="0.25">
      <c r="A73" s="37"/>
      <c r="B73" s="37"/>
      <c r="C73" s="37"/>
      <c r="D73" s="37"/>
      <c r="E73" s="37"/>
      <c r="F73" s="32"/>
      <c r="G73" s="32"/>
      <c r="H73" s="32"/>
      <c r="I73" s="41"/>
      <c r="J73" s="41"/>
      <c r="K73" s="32"/>
      <c r="L73" s="32"/>
      <c r="M73" s="32"/>
      <c r="N73" s="32"/>
      <c r="O73" s="563"/>
      <c r="P73" s="556"/>
      <c r="Q73" s="32"/>
      <c r="R73" s="32"/>
      <c r="S73" s="32"/>
      <c r="T73" s="41"/>
      <c r="U73" s="32"/>
      <c r="V73" s="32"/>
      <c r="W73" s="32"/>
      <c r="X73" s="32"/>
      <c r="Y73" s="556"/>
      <c r="Z73" s="32"/>
      <c r="AA73" s="32"/>
      <c r="AB73" s="44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</row>
    <row r="74" spans="1:64" ht="12.75" customHeight="1" x14ac:dyDescent="0.2">
      <c r="A74" s="555"/>
      <c r="B74" s="555"/>
      <c r="C74" s="555"/>
      <c r="D74" s="555"/>
      <c r="E74" s="555"/>
      <c r="F74" s="32"/>
      <c r="G74" s="32"/>
      <c r="H74" s="32"/>
      <c r="I74" s="542"/>
      <c r="J74" s="41"/>
      <c r="K74" s="32"/>
      <c r="L74" s="32"/>
      <c r="M74" s="32"/>
      <c r="N74" s="32"/>
      <c r="O74" s="569"/>
      <c r="P74" s="560"/>
      <c r="Q74" s="32"/>
      <c r="R74" s="32"/>
      <c r="S74" s="32"/>
      <c r="T74" s="41"/>
      <c r="U74" s="32"/>
      <c r="V74" s="32"/>
      <c r="W74" s="32"/>
      <c r="X74" s="32"/>
      <c r="Y74" s="560"/>
      <c r="Z74" s="47"/>
      <c r="AA74" s="32"/>
      <c r="AB74" s="58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</row>
    <row r="75" spans="1:64" ht="6.6" customHeight="1" x14ac:dyDescent="0.2">
      <c r="A75" s="49"/>
      <c r="B75" s="49"/>
      <c r="C75" s="49"/>
      <c r="D75" s="49"/>
      <c r="E75" s="49"/>
      <c r="F75" s="32"/>
      <c r="G75" s="32"/>
      <c r="H75" s="32"/>
      <c r="I75" s="542"/>
      <c r="J75" s="60"/>
      <c r="K75" s="61"/>
      <c r="L75" s="61"/>
      <c r="M75" s="61"/>
      <c r="N75" s="61"/>
      <c r="O75" s="61"/>
      <c r="P75" s="62"/>
      <c r="Q75" s="32"/>
      <c r="R75" s="32"/>
      <c r="S75" s="32"/>
      <c r="T75" s="60"/>
      <c r="U75" s="61"/>
      <c r="V75" s="61"/>
      <c r="W75" s="61"/>
      <c r="X75" s="61"/>
      <c r="Y75" s="62"/>
      <c r="Z75" s="47"/>
      <c r="AA75" s="32"/>
      <c r="AB75" s="58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</row>
    <row r="76" spans="1:64" ht="12.75" customHeight="1" x14ac:dyDescent="0.2">
      <c r="A76" s="555"/>
      <c r="B76" s="555"/>
      <c r="C76" s="555"/>
      <c r="D76" s="555"/>
      <c r="E76" s="555"/>
      <c r="F76" s="32"/>
      <c r="G76" s="32"/>
      <c r="H76" s="32"/>
      <c r="I76" s="542"/>
      <c r="J76" s="41"/>
      <c r="K76" s="32"/>
      <c r="L76" s="32"/>
      <c r="M76" s="32"/>
      <c r="N76" s="32"/>
      <c r="O76" s="32"/>
      <c r="P76" s="44"/>
      <c r="Q76" s="32"/>
      <c r="R76" s="32"/>
      <c r="S76" s="32"/>
      <c r="T76" s="41"/>
      <c r="U76" s="32"/>
      <c r="V76" s="32"/>
      <c r="W76" s="32"/>
      <c r="X76" s="32"/>
      <c r="Y76" s="44"/>
      <c r="Z76" s="47"/>
      <c r="AA76" s="32"/>
      <c r="AB76" s="58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</row>
    <row r="77" spans="1:64" ht="12.75" customHeight="1" x14ac:dyDescent="0.2">
      <c r="A77" s="555"/>
      <c r="B77" s="555"/>
      <c r="C77" s="555"/>
      <c r="D77" s="555"/>
      <c r="E77" s="555"/>
      <c r="F77" s="32"/>
      <c r="G77" s="32"/>
      <c r="H77" s="32"/>
      <c r="I77" s="41"/>
      <c r="J77" s="41"/>
      <c r="K77" s="32"/>
      <c r="L77" s="32"/>
      <c r="M77" s="32"/>
      <c r="N77" s="32"/>
      <c r="O77" s="32"/>
      <c r="P77" s="44"/>
      <c r="Q77" s="32"/>
      <c r="R77" s="32"/>
      <c r="S77" s="32"/>
      <c r="T77" s="41"/>
      <c r="U77" s="32"/>
      <c r="V77" s="32"/>
      <c r="W77" s="32"/>
      <c r="X77" s="32"/>
      <c r="Y77" s="44"/>
      <c r="Z77" s="32"/>
      <c r="AA77" s="32"/>
      <c r="AB77" s="44"/>
      <c r="AC77" s="32"/>
      <c r="AD77" s="32"/>
      <c r="AE77" s="32"/>
      <c r="AF77" s="32"/>
      <c r="AG77" s="32"/>
      <c r="AH77" s="534">
        <f>L71+O72+L79+O80+L87</f>
        <v>61</v>
      </c>
      <c r="AI77" s="535"/>
      <c r="AJ77" s="536"/>
      <c r="AK77" s="533" t="s">
        <v>44</v>
      </c>
      <c r="AL77" s="533"/>
      <c r="AM77" s="534">
        <f>I82+J80+Q82+S82+T80+Z82+AA82</f>
        <v>43.3</v>
      </c>
      <c r="AN77" s="535"/>
      <c r="AO77" s="536"/>
      <c r="AP77" s="540" t="s">
        <v>57</v>
      </c>
      <c r="AQ77" s="540"/>
      <c r="AR77" s="540"/>
      <c r="AS77" s="540"/>
      <c r="AT77" s="540"/>
      <c r="AU77" s="540"/>
      <c r="AV77" s="540"/>
      <c r="AW77" s="540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</row>
    <row r="78" spans="1:64" ht="12.75" customHeight="1" x14ac:dyDescent="0.2">
      <c r="A78" s="555" t="s">
        <v>61</v>
      </c>
      <c r="B78" s="555"/>
      <c r="C78" s="555"/>
      <c r="D78" s="555"/>
      <c r="E78" s="555"/>
      <c r="F78" s="32"/>
      <c r="G78" s="32"/>
      <c r="H78" s="32"/>
      <c r="I78" s="41"/>
      <c r="J78" s="54"/>
      <c r="K78" s="50"/>
      <c r="L78" s="50"/>
      <c r="M78" s="32"/>
      <c r="N78" s="50"/>
      <c r="O78" s="50"/>
      <c r="P78" s="52"/>
      <c r="Q78" s="32"/>
      <c r="R78" s="32"/>
      <c r="S78" s="32"/>
      <c r="T78" s="54"/>
      <c r="U78" s="50"/>
      <c r="V78" s="32"/>
      <c r="W78" s="50"/>
      <c r="X78" s="50"/>
      <c r="Y78" s="52"/>
      <c r="Z78" s="32"/>
      <c r="AA78" s="32"/>
      <c r="AB78" s="44"/>
      <c r="AC78" s="32"/>
      <c r="AD78" s="32"/>
      <c r="AE78" s="32"/>
      <c r="AF78" s="32"/>
      <c r="AG78" s="32"/>
      <c r="AH78" s="537"/>
      <c r="AI78" s="538"/>
      <c r="AJ78" s="539"/>
      <c r="AK78" s="533"/>
      <c r="AL78" s="533"/>
      <c r="AM78" s="537"/>
      <c r="AN78" s="538"/>
      <c r="AO78" s="539"/>
      <c r="AP78" s="540"/>
      <c r="AQ78" s="540"/>
      <c r="AR78" s="540"/>
      <c r="AS78" s="540"/>
      <c r="AT78" s="540"/>
      <c r="AU78" s="540"/>
      <c r="AV78" s="540"/>
      <c r="AW78" s="540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</row>
    <row r="79" spans="1:64" ht="12.75" customHeight="1" x14ac:dyDescent="0.2">
      <c r="A79" s="555" t="s">
        <v>58</v>
      </c>
      <c r="B79" s="555"/>
      <c r="C79" s="555"/>
      <c r="D79" s="555"/>
      <c r="E79" s="555"/>
      <c r="F79" s="32"/>
      <c r="G79" s="32"/>
      <c r="H79" s="32"/>
      <c r="I79" s="41"/>
      <c r="J79" s="39"/>
      <c r="K79" s="39"/>
      <c r="L79" s="552">
        <v>1</v>
      </c>
      <c r="M79" s="552"/>
      <c r="N79" s="552"/>
      <c r="O79" s="33"/>
      <c r="P79" s="33"/>
      <c r="Q79" s="33"/>
      <c r="R79" s="32"/>
      <c r="S79" s="32"/>
      <c r="T79" s="32"/>
      <c r="U79" s="32"/>
      <c r="V79" s="39"/>
      <c r="W79" s="39"/>
      <c r="X79" s="39"/>
      <c r="Y79" s="39"/>
      <c r="Z79" s="32"/>
      <c r="AA79" s="32"/>
      <c r="AB79" s="44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</row>
    <row r="80" spans="1:64" ht="12.75" customHeight="1" x14ac:dyDescent="0.2">
      <c r="A80" s="31"/>
      <c r="B80" s="31"/>
      <c r="C80" s="31"/>
      <c r="D80" s="31"/>
      <c r="E80" s="31"/>
      <c r="F80" s="32"/>
      <c r="G80" s="32"/>
      <c r="H80" s="32"/>
      <c r="I80" s="41"/>
      <c r="J80" s="553">
        <f>R3</f>
        <v>18.5</v>
      </c>
      <c r="K80" s="554"/>
      <c r="L80" s="554"/>
      <c r="M80" s="554"/>
      <c r="N80" s="39"/>
      <c r="O80" s="568">
        <f>L3</f>
        <v>28</v>
      </c>
      <c r="P80" s="559"/>
      <c r="Q80" s="32"/>
      <c r="R80" s="32"/>
      <c r="S80" s="32"/>
      <c r="T80" s="553">
        <f>R3</f>
        <v>18.5</v>
      </c>
      <c r="U80" s="554"/>
      <c r="V80" s="554"/>
      <c r="W80" s="554"/>
      <c r="X80" s="39"/>
      <c r="Y80" s="559"/>
      <c r="Z80" s="32"/>
      <c r="AA80" s="32"/>
      <c r="AB80" s="44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</row>
    <row r="81" spans="1:64" ht="12.75" customHeight="1" x14ac:dyDescent="0.2">
      <c r="A81" s="31"/>
      <c r="B81" s="31"/>
      <c r="C81" s="31"/>
      <c r="D81" s="31"/>
      <c r="E81" s="31"/>
      <c r="F81" s="32"/>
      <c r="G81" s="32"/>
      <c r="H81" s="32"/>
      <c r="I81" s="41"/>
      <c r="J81" s="41"/>
      <c r="K81" s="32"/>
      <c r="L81" s="32"/>
      <c r="M81" s="32"/>
      <c r="N81" s="32"/>
      <c r="O81" s="563"/>
      <c r="P81" s="556"/>
      <c r="Q81" s="32"/>
      <c r="R81" s="32"/>
      <c r="S81" s="32"/>
      <c r="T81" s="41"/>
      <c r="U81" s="32"/>
      <c r="V81" s="32"/>
      <c r="W81" s="32"/>
      <c r="X81" s="32"/>
      <c r="Y81" s="556"/>
      <c r="Z81" s="32"/>
      <c r="AA81" s="32"/>
      <c r="AB81" s="44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</row>
    <row r="82" spans="1:64" ht="12.75" customHeight="1" x14ac:dyDescent="0.2">
      <c r="A82" s="31"/>
      <c r="B82" s="31"/>
      <c r="C82" s="31"/>
      <c r="D82" s="31"/>
      <c r="E82" s="31"/>
      <c r="F82" s="32"/>
      <c r="G82" s="32"/>
      <c r="H82" s="32"/>
      <c r="I82" s="542">
        <v>1</v>
      </c>
      <c r="J82" s="41"/>
      <c r="K82" s="32"/>
      <c r="L82" s="32"/>
      <c r="M82" s="32"/>
      <c r="N82" s="32"/>
      <c r="O82" s="569"/>
      <c r="P82" s="560"/>
      <c r="Q82" s="562">
        <v>1.9</v>
      </c>
      <c r="R82" s="563"/>
      <c r="S82" s="556">
        <v>0.5</v>
      </c>
      <c r="T82" s="41"/>
      <c r="U82" s="32"/>
      <c r="V82" s="32"/>
      <c r="W82" s="32"/>
      <c r="X82" s="32"/>
      <c r="Y82" s="560"/>
      <c r="Z82" s="562">
        <v>1.9</v>
      </c>
      <c r="AA82" s="563">
        <v>1</v>
      </c>
      <c r="AB82" s="556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</row>
    <row r="83" spans="1:64" ht="6.6" customHeight="1" x14ac:dyDescent="0.2">
      <c r="A83" s="31"/>
      <c r="B83" s="31"/>
      <c r="C83" s="31"/>
      <c r="D83" s="31"/>
      <c r="E83" s="31"/>
      <c r="F83" s="32"/>
      <c r="G83" s="32"/>
      <c r="H83" s="32"/>
      <c r="I83" s="542"/>
      <c r="J83" s="60"/>
      <c r="K83" s="61"/>
      <c r="L83" s="61"/>
      <c r="M83" s="61"/>
      <c r="N83" s="61"/>
      <c r="O83" s="61"/>
      <c r="P83" s="62"/>
      <c r="Q83" s="562"/>
      <c r="R83" s="563"/>
      <c r="S83" s="556"/>
      <c r="T83" s="60"/>
      <c r="U83" s="61"/>
      <c r="V83" s="61"/>
      <c r="W83" s="61"/>
      <c r="X83" s="61"/>
      <c r="Y83" s="62"/>
      <c r="Z83" s="562"/>
      <c r="AA83" s="563"/>
      <c r="AB83" s="556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</row>
    <row r="84" spans="1:64" x14ac:dyDescent="0.2">
      <c r="A84" s="31"/>
      <c r="B84" s="31"/>
      <c r="C84" s="31"/>
      <c r="D84" s="31"/>
      <c r="E84" s="31"/>
      <c r="F84" s="32"/>
      <c r="G84" s="32"/>
      <c r="H84" s="32"/>
      <c r="I84" s="542"/>
      <c r="J84" s="41"/>
      <c r="K84" s="32"/>
      <c r="L84" s="32"/>
      <c r="M84" s="32"/>
      <c r="N84" s="32"/>
      <c r="O84" s="32"/>
      <c r="P84" s="44"/>
      <c r="Q84" s="562"/>
      <c r="R84" s="563"/>
      <c r="S84" s="556"/>
      <c r="T84" s="41"/>
      <c r="U84" s="32"/>
      <c r="V84" s="32"/>
      <c r="W84" s="32"/>
      <c r="X84" s="32"/>
      <c r="Y84" s="44"/>
      <c r="Z84" s="562"/>
      <c r="AA84" s="563"/>
      <c r="AB84" s="556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</row>
    <row r="85" spans="1:64" x14ac:dyDescent="0.2">
      <c r="A85" s="31"/>
      <c r="B85" s="31"/>
      <c r="C85" s="31"/>
      <c r="D85" s="31"/>
      <c r="E85" s="31"/>
      <c r="F85" s="32"/>
      <c r="G85" s="32"/>
      <c r="H85" s="32"/>
      <c r="I85" s="41"/>
      <c r="J85" s="41"/>
      <c r="K85" s="32"/>
      <c r="L85" s="32"/>
      <c r="M85" s="32"/>
      <c r="N85" s="32"/>
      <c r="O85" s="32"/>
      <c r="P85" s="44"/>
      <c r="Q85" s="32"/>
      <c r="R85" s="32"/>
      <c r="S85" s="32"/>
      <c r="T85" s="41"/>
      <c r="U85" s="32"/>
      <c r="V85" s="32"/>
      <c r="W85" s="32"/>
      <c r="X85" s="32"/>
      <c r="Y85" s="44"/>
      <c r="Z85" s="32"/>
      <c r="AA85" s="32"/>
      <c r="AB85" s="44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</row>
    <row r="86" spans="1:64" x14ac:dyDescent="0.2">
      <c r="A86" s="31"/>
      <c r="B86" s="31"/>
      <c r="C86" s="31"/>
      <c r="D86" s="31"/>
      <c r="E86" s="31"/>
      <c r="F86" s="32"/>
      <c r="G86" s="32"/>
      <c r="H86" s="32"/>
      <c r="I86" s="41"/>
      <c r="J86" s="54"/>
      <c r="K86" s="50"/>
      <c r="L86" s="50"/>
      <c r="M86" s="50"/>
      <c r="N86" s="50"/>
      <c r="O86" s="50"/>
      <c r="P86" s="52"/>
      <c r="Q86" s="32"/>
      <c r="R86" s="32"/>
      <c r="S86" s="32"/>
      <c r="T86" s="54"/>
      <c r="U86" s="50"/>
      <c r="V86" s="50"/>
      <c r="W86" s="50"/>
      <c r="X86" s="50"/>
      <c r="Y86" s="52"/>
      <c r="Z86" s="32"/>
      <c r="AA86" s="32"/>
      <c r="AB86" s="53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</row>
    <row r="87" spans="1:64" ht="13.5" thickBot="1" x14ac:dyDescent="0.25">
      <c r="A87" s="31"/>
      <c r="B87" s="31"/>
      <c r="C87" s="31"/>
      <c r="D87" s="31"/>
      <c r="E87" s="31"/>
      <c r="F87" s="32"/>
      <c r="G87" s="32"/>
      <c r="H87" s="32"/>
      <c r="I87" s="54"/>
      <c r="J87" s="50"/>
      <c r="K87" s="50"/>
      <c r="L87" s="552">
        <v>2</v>
      </c>
      <c r="M87" s="552"/>
      <c r="N87" s="552"/>
      <c r="O87" s="55"/>
      <c r="P87" s="55"/>
      <c r="Q87" s="55"/>
      <c r="R87" s="55"/>
      <c r="S87" s="55"/>
      <c r="T87" s="50"/>
      <c r="U87" s="50"/>
      <c r="V87" s="50"/>
      <c r="W87" s="50"/>
      <c r="X87" s="50"/>
      <c r="Y87" s="56"/>
      <c r="Z87" s="56"/>
      <c r="AA87" s="56"/>
      <c r="AB87" s="57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</row>
    <row r="88" spans="1:64" ht="13.5" thickTop="1" x14ac:dyDescent="0.2">
      <c r="A88" s="31"/>
      <c r="B88" s="31"/>
      <c r="C88" s="31"/>
      <c r="D88" s="31"/>
      <c r="E88" s="31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</row>
    <row r="89" spans="1:64" x14ac:dyDescent="0.2">
      <c r="A89" s="31"/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  <c r="AP89" s="31"/>
      <c r="AQ89" s="31"/>
      <c r="AR89" s="31"/>
      <c r="AS89" s="31"/>
      <c r="AT89" s="31"/>
      <c r="AU89" s="31"/>
      <c r="AV89" s="31"/>
      <c r="AW89" s="31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</row>
    <row r="90" spans="1:64" x14ac:dyDescent="0.2">
      <c r="A90" s="31"/>
      <c r="B90" s="31"/>
      <c r="C90" s="31"/>
      <c r="D90" s="31"/>
      <c r="E90" s="31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</row>
    <row r="91" spans="1:64" ht="15.75" x14ac:dyDescent="0.25">
      <c r="A91" s="37"/>
      <c r="B91" s="37"/>
      <c r="C91" s="37"/>
      <c r="D91" s="37"/>
      <c r="E91" s="37"/>
      <c r="F91" s="32"/>
      <c r="G91" s="32"/>
      <c r="H91" s="32"/>
      <c r="I91" s="38"/>
      <c r="J91" s="39"/>
      <c r="K91" s="39"/>
      <c r="L91" s="39"/>
      <c r="M91" s="39"/>
      <c r="N91" s="554"/>
      <c r="O91" s="554"/>
      <c r="P91" s="554"/>
      <c r="Q91" s="554"/>
      <c r="R91" s="552">
        <v>2</v>
      </c>
      <c r="S91" s="552"/>
      <c r="T91" s="552"/>
      <c r="U91" s="552"/>
      <c r="V91" s="39"/>
      <c r="W91" s="39"/>
      <c r="X91" s="39"/>
      <c r="Y91" s="39"/>
      <c r="Z91" s="39"/>
      <c r="AA91" s="39"/>
      <c r="AB91" s="39"/>
      <c r="AC91" s="39"/>
      <c r="AD91" s="39"/>
      <c r="AE91" s="39"/>
      <c r="AF91" s="39"/>
      <c r="AG91" s="39"/>
      <c r="AH91" s="39"/>
      <c r="AI91" s="39"/>
      <c r="AJ91" s="39"/>
      <c r="AK91" s="40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</row>
    <row r="92" spans="1:64" ht="15.75" x14ac:dyDescent="0.25">
      <c r="A92" s="37"/>
      <c r="B92" s="37"/>
      <c r="C92" s="37"/>
      <c r="D92" s="37"/>
      <c r="E92" s="37"/>
      <c r="F92" s="32"/>
      <c r="G92" s="32"/>
      <c r="H92" s="32"/>
      <c r="I92" s="41"/>
      <c r="J92" s="553">
        <f>R3</f>
        <v>18.5</v>
      </c>
      <c r="K92" s="554"/>
      <c r="L92" s="554"/>
      <c r="M92" s="559">
        <f>L3</f>
        <v>28</v>
      </c>
      <c r="N92" s="32"/>
      <c r="O92" s="32"/>
      <c r="P92" s="32"/>
      <c r="Q92" s="32"/>
      <c r="R92" s="553">
        <f>R3</f>
        <v>18.5</v>
      </c>
      <c r="S92" s="554"/>
      <c r="T92" s="554"/>
      <c r="U92" s="40"/>
      <c r="V92" s="32"/>
      <c r="W92" s="32"/>
      <c r="X92" s="553">
        <f>R3</f>
        <v>18.5</v>
      </c>
      <c r="Y92" s="554"/>
      <c r="Z92" s="554"/>
      <c r="AA92" s="42"/>
      <c r="AB92" s="40"/>
      <c r="AC92" s="32"/>
      <c r="AD92" s="32"/>
      <c r="AE92" s="553">
        <f>R3</f>
        <v>18.5</v>
      </c>
      <c r="AF92" s="554"/>
      <c r="AG92" s="554"/>
      <c r="AH92" s="42"/>
      <c r="AI92" s="40"/>
      <c r="AJ92" s="32"/>
      <c r="AK92" s="44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2"/>
      <c r="BL92" s="32"/>
    </row>
    <row r="93" spans="1:64" ht="15.75" x14ac:dyDescent="0.25">
      <c r="A93" s="37"/>
      <c r="B93" s="37"/>
      <c r="C93" s="37"/>
      <c r="D93" s="37"/>
      <c r="E93" s="37"/>
      <c r="F93" s="32"/>
      <c r="G93" s="32"/>
      <c r="H93" s="32"/>
      <c r="I93" s="41"/>
      <c r="J93" s="41"/>
      <c r="K93" s="32"/>
      <c r="L93" s="32"/>
      <c r="M93" s="556"/>
      <c r="N93" s="32"/>
      <c r="O93" s="32"/>
      <c r="P93" s="32"/>
      <c r="Q93" s="32"/>
      <c r="R93" s="41"/>
      <c r="S93" s="32"/>
      <c r="T93" s="32"/>
      <c r="U93" s="44"/>
      <c r="V93" s="32"/>
      <c r="W93" s="32"/>
      <c r="X93" s="41"/>
      <c r="Y93" s="32"/>
      <c r="Z93" s="32"/>
      <c r="AA93" s="32"/>
      <c r="AB93" s="44"/>
      <c r="AC93" s="32"/>
      <c r="AD93" s="32"/>
      <c r="AE93" s="41"/>
      <c r="AF93" s="32"/>
      <c r="AG93" s="32"/>
      <c r="AH93" s="32"/>
      <c r="AI93" s="44"/>
      <c r="AJ93" s="32"/>
      <c r="AK93" s="44"/>
      <c r="AL93" s="32"/>
      <c r="AM93" s="32"/>
      <c r="AN93" s="32"/>
      <c r="AO93" s="32"/>
      <c r="AP93" s="534">
        <f>R91+M92+R99</f>
        <v>32</v>
      </c>
      <c r="AQ93" s="535"/>
      <c r="AR93" s="536"/>
      <c r="AS93" s="533" t="s">
        <v>44</v>
      </c>
      <c r="AT93" s="533"/>
      <c r="AU93" s="534">
        <f>I94+J92+N94+P94+R92+V94+W94+X92+AC94+AD94+AE92+AJ94+AK94</f>
        <v>85.1</v>
      </c>
      <c r="AV93" s="535"/>
      <c r="AW93" s="536"/>
      <c r="AX93" s="540" t="s">
        <v>57</v>
      </c>
      <c r="AY93" s="540"/>
      <c r="AZ93" s="540"/>
      <c r="BA93" s="540"/>
      <c r="BB93" s="540"/>
      <c r="BC93" s="540"/>
      <c r="BD93" s="540"/>
      <c r="BE93" s="540"/>
      <c r="BF93" s="32"/>
      <c r="BG93" s="32"/>
      <c r="BH93" s="32"/>
      <c r="BI93" s="32"/>
      <c r="BJ93" s="32"/>
      <c r="BK93" s="32"/>
      <c r="BL93" s="32"/>
    </row>
    <row r="94" spans="1:64" ht="15.75" x14ac:dyDescent="0.2">
      <c r="A94" s="555" t="s">
        <v>61</v>
      </c>
      <c r="B94" s="555"/>
      <c r="C94" s="555"/>
      <c r="D94" s="555"/>
      <c r="E94" s="555"/>
      <c r="F94" s="32"/>
      <c r="G94" s="32"/>
      <c r="H94" s="32"/>
      <c r="I94" s="542">
        <v>1</v>
      </c>
      <c r="J94" s="41"/>
      <c r="K94" s="32"/>
      <c r="L94" s="32"/>
      <c r="M94" s="560"/>
      <c r="N94" s="562">
        <v>1.9</v>
      </c>
      <c r="O94" s="32"/>
      <c r="P94" s="563">
        <v>0.5</v>
      </c>
      <c r="Q94" s="556"/>
      <c r="R94" s="41"/>
      <c r="S94" s="32"/>
      <c r="T94" s="32"/>
      <c r="U94" s="44"/>
      <c r="V94" s="562">
        <v>1.9</v>
      </c>
      <c r="W94" s="556">
        <v>0.5</v>
      </c>
      <c r="X94" s="41"/>
      <c r="Y94" s="32"/>
      <c r="Z94" s="32"/>
      <c r="AA94" s="32"/>
      <c r="AB94" s="44"/>
      <c r="AC94" s="562">
        <v>1.9</v>
      </c>
      <c r="AD94" s="556">
        <v>0.5</v>
      </c>
      <c r="AE94" s="41"/>
      <c r="AF94" s="32"/>
      <c r="AG94" s="32"/>
      <c r="AH94" s="32"/>
      <c r="AI94" s="44"/>
      <c r="AJ94" s="562">
        <v>1.9</v>
      </c>
      <c r="AK94" s="556">
        <v>1</v>
      </c>
      <c r="AL94" s="32"/>
      <c r="AM94" s="32"/>
      <c r="AN94" s="32"/>
      <c r="AO94" s="32"/>
      <c r="AP94" s="537"/>
      <c r="AQ94" s="538"/>
      <c r="AR94" s="539"/>
      <c r="AS94" s="533"/>
      <c r="AT94" s="533"/>
      <c r="AU94" s="537"/>
      <c r="AV94" s="538"/>
      <c r="AW94" s="539"/>
      <c r="AX94" s="540"/>
      <c r="AY94" s="540"/>
      <c r="AZ94" s="540"/>
      <c r="BA94" s="540"/>
      <c r="BB94" s="540"/>
      <c r="BC94" s="540"/>
      <c r="BD94" s="540"/>
      <c r="BE94" s="540"/>
      <c r="BF94" s="32"/>
      <c r="BG94" s="32"/>
      <c r="BH94" s="32"/>
      <c r="BI94" s="32"/>
      <c r="BJ94" s="32"/>
      <c r="BK94" s="32"/>
      <c r="BL94" s="32"/>
    </row>
    <row r="95" spans="1:64" ht="6.6" customHeight="1" x14ac:dyDescent="0.2">
      <c r="A95" s="49"/>
      <c r="B95" s="49"/>
      <c r="C95" s="49"/>
      <c r="D95" s="49"/>
      <c r="E95" s="49"/>
      <c r="F95" s="32"/>
      <c r="G95" s="32"/>
      <c r="H95" s="32"/>
      <c r="I95" s="542"/>
      <c r="J95" s="60"/>
      <c r="K95" s="61"/>
      <c r="L95" s="61"/>
      <c r="M95" s="62"/>
      <c r="N95" s="562"/>
      <c r="O95" s="32"/>
      <c r="P95" s="563"/>
      <c r="Q95" s="556"/>
      <c r="R95" s="60"/>
      <c r="S95" s="61"/>
      <c r="T95" s="61"/>
      <c r="U95" s="62"/>
      <c r="V95" s="562"/>
      <c r="W95" s="556"/>
      <c r="X95" s="60"/>
      <c r="Y95" s="61"/>
      <c r="Z95" s="61"/>
      <c r="AA95" s="61"/>
      <c r="AB95" s="62"/>
      <c r="AC95" s="562"/>
      <c r="AD95" s="556"/>
      <c r="AE95" s="60"/>
      <c r="AF95" s="61"/>
      <c r="AG95" s="61"/>
      <c r="AH95" s="61"/>
      <c r="AI95" s="62"/>
      <c r="AJ95" s="562"/>
      <c r="AK95" s="556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</row>
    <row r="96" spans="1:64" ht="15.75" x14ac:dyDescent="0.2">
      <c r="A96" s="555" t="s">
        <v>58</v>
      </c>
      <c r="B96" s="555"/>
      <c r="C96" s="555"/>
      <c r="D96" s="555"/>
      <c r="E96" s="555"/>
      <c r="F96" s="32"/>
      <c r="G96" s="32"/>
      <c r="H96" s="32"/>
      <c r="I96" s="542"/>
      <c r="J96" s="41"/>
      <c r="K96" s="32"/>
      <c r="L96" s="32"/>
      <c r="M96" s="44"/>
      <c r="N96" s="562"/>
      <c r="O96" s="32"/>
      <c r="P96" s="563"/>
      <c r="Q96" s="556"/>
      <c r="R96" s="41"/>
      <c r="S96" s="32"/>
      <c r="T96" s="32"/>
      <c r="U96" s="44"/>
      <c r="V96" s="562"/>
      <c r="W96" s="556"/>
      <c r="X96" s="41"/>
      <c r="Y96" s="32"/>
      <c r="Z96" s="32"/>
      <c r="AA96" s="32"/>
      <c r="AB96" s="44"/>
      <c r="AC96" s="562"/>
      <c r="AD96" s="556"/>
      <c r="AE96" s="41"/>
      <c r="AF96" s="32"/>
      <c r="AG96" s="32"/>
      <c r="AH96" s="32"/>
      <c r="AI96" s="44"/>
      <c r="AJ96" s="562"/>
      <c r="AK96" s="556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</row>
    <row r="97" spans="1:64" ht="15.75" x14ac:dyDescent="0.2">
      <c r="A97" s="49"/>
      <c r="B97" s="49"/>
      <c r="C97" s="49"/>
      <c r="D97" s="49"/>
      <c r="E97" s="49"/>
      <c r="F97" s="32"/>
      <c r="G97" s="32"/>
      <c r="H97" s="32"/>
      <c r="I97" s="41"/>
      <c r="J97" s="41"/>
      <c r="K97" s="32"/>
      <c r="L97" s="32"/>
      <c r="M97" s="44"/>
      <c r="N97" s="32"/>
      <c r="O97" s="32"/>
      <c r="P97" s="32"/>
      <c r="Q97" s="32"/>
      <c r="R97" s="41"/>
      <c r="S97" s="32"/>
      <c r="T97" s="32"/>
      <c r="U97" s="44"/>
      <c r="V97" s="32"/>
      <c r="W97" s="32"/>
      <c r="X97" s="41"/>
      <c r="Y97" s="32"/>
      <c r="Z97" s="32"/>
      <c r="AA97" s="32"/>
      <c r="AB97" s="44"/>
      <c r="AC97" s="32"/>
      <c r="AD97" s="32"/>
      <c r="AE97" s="41"/>
      <c r="AF97" s="32"/>
      <c r="AG97" s="32"/>
      <c r="AH97" s="32"/>
      <c r="AI97" s="44"/>
      <c r="AJ97" s="32"/>
      <c r="AK97" s="44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</row>
    <row r="98" spans="1:64" ht="15.75" x14ac:dyDescent="0.2">
      <c r="A98" s="49"/>
      <c r="B98" s="49"/>
      <c r="C98" s="49"/>
      <c r="D98" s="49"/>
      <c r="E98" s="49"/>
      <c r="F98" s="32"/>
      <c r="G98" s="32"/>
      <c r="H98" s="32"/>
      <c r="I98" s="41"/>
      <c r="J98" s="54"/>
      <c r="K98" s="50"/>
      <c r="L98" s="50"/>
      <c r="M98" s="52"/>
      <c r="N98" s="32"/>
      <c r="O98" s="32"/>
      <c r="P98" s="32"/>
      <c r="Q98" s="32"/>
      <c r="R98" s="54"/>
      <c r="S98" s="50"/>
      <c r="T98" s="50"/>
      <c r="U98" s="52"/>
      <c r="V98" s="32"/>
      <c r="W98" s="32"/>
      <c r="X98" s="54"/>
      <c r="Y98" s="50"/>
      <c r="Z98" s="50"/>
      <c r="AA98" s="50"/>
      <c r="AB98" s="52"/>
      <c r="AC98" s="32"/>
      <c r="AD98" s="32"/>
      <c r="AE98" s="54"/>
      <c r="AF98" s="50"/>
      <c r="AG98" s="50"/>
      <c r="AH98" s="50"/>
      <c r="AI98" s="52"/>
      <c r="AJ98" s="32"/>
      <c r="AK98" s="53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</row>
    <row r="99" spans="1:64" ht="13.5" thickBot="1" x14ac:dyDescent="0.25">
      <c r="A99" s="31"/>
      <c r="B99" s="31"/>
      <c r="C99" s="31"/>
      <c r="D99" s="31"/>
      <c r="E99" s="31"/>
      <c r="F99" s="32"/>
      <c r="G99" s="32"/>
      <c r="H99" s="32"/>
      <c r="I99" s="54"/>
      <c r="J99" s="50"/>
      <c r="K99" s="50"/>
      <c r="L99" s="50"/>
      <c r="M99" s="50"/>
      <c r="N99" s="551"/>
      <c r="O99" s="551"/>
      <c r="P99" s="551"/>
      <c r="Q99" s="551"/>
      <c r="R99" s="552">
        <v>2</v>
      </c>
      <c r="S99" s="552"/>
      <c r="T99" s="552"/>
      <c r="U99" s="552"/>
      <c r="V99" s="50"/>
      <c r="W99" s="50"/>
      <c r="X99" s="50"/>
      <c r="Y99" s="50"/>
      <c r="Z99" s="50"/>
      <c r="AA99" s="50"/>
      <c r="AB99" s="64"/>
      <c r="AC99" s="50"/>
      <c r="AD99" s="50"/>
      <c r="AE99" s="50"/>
      <c r="AF99" s="50"/>
      <c r="AG99" s="50"/>
      <c r="AH99" s="50"/>
      <c r="AI99" s="63"/>
      <c r="AJ99" s="56"/>
      <c r="AK99" s="57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</row>
    <row r="100" spans="1:64" ht="13.5" thickTop="1" x14ac:dyDescent="0.2">
      <c r="A100" s="31"/>
      <c r="B100" s="31"/>
      <c r="C100" s="31"/>
      <c r="D100" s="31"/>
      <c r="E100" s="31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</row>
    <row r="101" spans="1:64" x14ac:dyDescent="0.2">
      <c r="A101" s="31"/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31"/>
      <c r="AO101" s="31"/>
      <c r="AP101" s="31"/>
      <c r="AQ101" s="31"/>
      <c r="AR101" s="31"/>
      <c r="AS101" s="31"/>
      <c r="AT101" s="31"/>
      <c r="AU101" s="31"/>
      <c r="AV101" s="31"/>
      <c r="AW101" s="31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</row>
    <row r="102" spans="1:64" ht="12.75" customHeight="1" x14ac:dyDescent="0.2">
      <c r="A102" s="31"/>
      <c r="B102" s="31"/>
      <c r="C102" s="31"/>
      <c r="D102" s="31"/>
      <c r="E102" s="31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</row>
    <row r="103" spans="1:64" ht="12.75" customHeight="1" x14ac:dyDescent="0.25">
      <c r="A103" s="37"/>
      <c r="B103" s="37"/>
      <c r="C103" s="37"/>
      <c r="D103" s="37"/>
      <c r="E103" s="37"/>
      <c r="F103" s="32"/>
      <c r="G103" s="32"/>
      <c r="H103" s="32"/>
      <c r="I103" s="32"/>
      <c r="J103" s="32"/>
      <c r="K103" s="38"/>
      <c r="L103" s="39"/>
      <c r="M103" s="39"/>
      <c r="N103" s="39"/>
      <c r="O103" s="39"/>
      <c r="P103" s="39"/>
      <c r="Q103" s="39"/>
      <c r="R103" s="552">
        <v>2</v>
      </c>
      <c r="S103" s="552"/>
      <c r="T103" s="552"/>
      <c r="U103" s="554"/>
      <c r="V103" s="554"/>
      <c r="W103" s="39"/>
      <c r="X103" s="39"/>
      <c r="Y103" s="39"/>
      <c r="Z103" s="39"/>
      <c r="AA103" s="39"/>
      <c r="AB103" s="39"/>
      <c r="AC103" s="39"/>
      <c r="AD103" s="39"/>
      <c r="AE103" s="39"/>
      <c r="AF103" s="39"/>
      <c r="AG103" s="40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</row>
    <row r="104" spans="1:64" ht="9.9499999999999993" customHeight="1" x14ac:dyDescent="0.25">
      <c r="A104" s="37"/>
      <c r="B104" s="37"/>
      <c r="C104" s="37"/>
      <c r="D104" s="37"/>
      <c r="E104" s="37"/>
      <c r="F104" s="32"/>
      <c r="G104" s="32"/>
      <c r="H104" s="32"/>
      <c r="I104" s="32"/>
      <c r="J104" s="32"/>
      <c r="K104" s="41"/>
      <c r="L104" s="571">
        <f>L3</f>
        <v>28</v>
      </c>
      <c r="M104" s="570"/>
      <c r="N104" s="570"/>
      <c r="O104" s="39"/>
      <c r="P104" s="43"/>
      <c r="Q104" s="39"/>
      <c r="R104" s="39"/>
      <c r="S104" s="39"/>
      <c r="T104" s="40"/>
      <c r="U104" s="32"/>
      <c r="V104" s="32"/>
      <c r="W104" s="571">
        <f>L3</f>
        <v>28</v>
      </c>
      <c r="X104" s="570"/>
      <c r="Y104" s="570"/>
      <c r="Z104" s="39"/>
      <c r="AA104" s="43"/>
      <c r="AB104" s="39"/>
      <c r="AC104" s="39"/>
      <c r="AD104" s="39"/>
      <c r="AE104" s="39"/>
      <c r="AF104" s="40"/>
      <c r="AG104" s="44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</row>
    <row r="105" spans="1:64" ht="9.9499999999999993" customHeight="1" x14ac:dyDescent="0.25">
      <c r="A105" s="37"/>
      <c r="B105" s="37"/>
      <c r="C105" s="37"/>
      <c r="D105" s="37"/>
      <c r="E105" s="37"/>
      <c r="F105" s="32"/>
      <c r="G105" s="32"/>
      <c r="H105" s="32"/>
      <c r="I105" s="32"/>
      <c r="J105" s="32"/>
      <c r="K105" s="542">
        <v>1</v>
      </c>
      <c r="L105" s="41"/>
      <c r="M105" s="32"/>
      <c r="N105" s="32"/>
      <c r="O105" s="32"/>
      <c r="P105" s="48"/>
      <c r="Q105" s="32"/>
      <c r="R105" s="32"/>
      <c r="S105" s="32"/>
      <c r="T105" s="556">
        <f>R3</f>
        <v>18.5</v>
      </c>
      <c r="U105" s="32"/>
      <c r="V105" s="32"/>
      <c r="W105" s="41"/>
      <c r="X105" s="32"/>
      <c r="Y105" s="32"/>
      <c r="Z105" s="32"/>
      <c r="AA105" s="48"/>
      <c r="AB105" s="32"/>
      <c r="AC105" s="32"/>
      <c r="AD105" s="32"/>
      <c r="AE105" s="32"/>
      <c r="AF105" s="44"/>
      <c r="AG105" s="542">
        <v>2</v>
      </c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</row>
    <row r="106" spans="1:64" ht="9.9499999999999993" customHeight="1" x14ac:dyDescent="0.2">
      <c r="A106" s="555"/>
      <c r="B106" s="555"/>
      <c r="C106" s="555"/>
      <c r="D106" s="555"/>
      <c r="E106" s="555"/>
      <c r="F106" s="32"/>
      <c r="G106" s="32"/>
      <c r="H106" s="32"/>
      <c r="I106" s="32"/>
      <c r="J106" s="32"/>
      <c r="K106" s="542"/>
      <c r="L106" s="41"/>
      <c r="M106" s="32"/>
      <c r="N106" s="32"/>
      <c r="O106" s="32"/>
      <c r="P106" s="48"/>
      <c r="Q106" s="32"/>
      <c r="R106" s="32"/>
      <c r="S106" s="32"/>
      <c r="T106" s="556"/>
      <c r="U106" s="564">
        <v>1</v>
      </c>
      <c r="V106" s="565"/>
      <c r="W106" s="41"/>
      <c r="X106" s="32"/>
      <c r="Y106" s="32"/>
      <c r="Z106" s="32"/>
      <c r="AA106" s="48"/>
      <c r="AB106" s="32"/>
      <c r="AC106" s="32"/>
      <c r="AD106" s="32"/>
      <c r="AE106" s="32"/>
      <c r="AF106" s="44"/>
      <c r="AG106" s="54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</row>
    <row r="107" spans="1:64" ht="9.9499999999999993" customHeight="1" x14ac:dyDescent="0.2">
      <c r="A107" s="49"/>
      <c r="B107" s="49"/>
      <c r="C107" s="49"/>
      <c r="D107" s="49"/>
      <c r="E107" s="49"/>
      <c r="F107" s="32"/>
      <c r="G107" s="32"/>
      <c r="H107" s="32"/>
      <c r="I107" s="32"/>
      <c r="J107" s="32"/>
      <c r="K107" s="542"/>
      <c r="L107" s="54"/>
      <c r="M107" s="50"/>
      <c r="N107" s="50"/>
      <c r="O107" s="50"/>
      <c r="P107" s="51"/>
      <c r="Q107" s="50"/>
      <c r="R107" s="50"/>
      <c r="S107" s="50"/>
      <c r="T107" s="567"/>
      <c r="U107" s="32"/>
      <c r="V107" s="32"/>
      <c r="W107" s="54"/>
      <c r="X107" s="50"/>
      <c r="Y107" s="50"/>
      <c r="Z107" s="50"/>
      <c r="AA107" s="51"/>
      <c r="AB107" s="50"/>
      <c r="AC107" s="50"/>
      <c r="AD107" s="50"/>
      <c r="AE107" s="50"/>
      <c r="AF107" s="52"/>
      <c r="AG107" s="54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</row>
    <row r="108" spans="1:64" ht="9.9499999999999993" customHeight="1" x14ac:dyDescent="0.2">
      <c r="A108" s="555"/>
      <c r="B108" s="555"/>
      <c r="C108" s="555"/>
      <c r="D108" s="555"/>
      <c r="E108" s="555"/>
      <c r="F108" s="32"/>
      <c r="G108" s="32"/>
      <c r="H108" s="32"/>
      <c r="I108" s="32"/>
      <c r="J108" s="32"/>
      <c r="K108" s="45"/>
      <c r="L108" s="32"/>
      <c r="M108" s="32"/>
      <c r="N108" s="32"/>
      <c r="O108" s="32"/>
      <c r="P108" s="32"/>
      <c r="Q108" s="32"/>
      <c r="R108" s="570">
        <v>1.9</v>
      </c>
      <c r="S108" s="570"/>
      <c r="T108" s="570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46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2"/>
      <c r="BI108" s="32"/>
      <c r="BJ108" s="32"/>
      <c r="BK108" s="32"/>
      <c r="BL108" s="32"/>
    </row>
    <row r="109" spans="1:64" ht="9.9499999999999993" customHeight="1" x14ac:dyDescent="0.2">
      <c r="A109" s="555"/>
      <c r="B109" s="555"/>
      <c r="C109" s="555"/>
      <c r="D109" s="555"/>
      <c r="E109" s="555"/>
      <c r="F109" s="32"/>
      <c r="G109" s="32"/>
      <c r="H109" s="32"/>
      <c r="I109" s="32"/>
      <c r="J109" s="32"/>
      <c r="K109" s="41"/>
      <c r="L109" s="32"/>
      <c r="M109" s="32"/>
      <c r="N109" s="32"/>
      <c r="O109" s="32"/>
      <c r="P109" s="32"/>
      <c r="Q109" s="32"/>
      <c r="R109" s="572">
        <v>0.5</v>
      </c>
      <c r="S109" s="572"/>
      <c r="T109" s="57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44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2"/>
      <c r="BI109" s="32"/>
      <c r="BJ109" s="32"/>
      <c r="BK109" s="32"/>
      <c r="BL109" s="32"/>
    </row>
    <row r="110" spans="1:64" ht="9.9499999999999993" customHeight="1" x14ac:dyDescent="0.2">
      <c r="A110" s="573" t="s">
        <v>62</v>
      </c>
      <c r="B110" s="573"/>
      <c r="C110" s="573"/>
      <c r="D110" s="573"/>
      <c r="E110" s="573"/>
      <c r="F110" s="32"/>
      <c r="G110" s="32"/>
      <c r="H110" s="32"/>
      <c r="I110" s="32"/>
      <c r="J110" s="32"/>
      <c r="K110" s="41"/>
      <c r="L110" s="38"/>
      <c r="M110" s="39"/>
      <c r="N110" s="39"/>
      <c r="O110" s="39"/>
      <c r="P110" s="43"/>
      <c r="Q110" s="39"/>
      <c r="R110" s="39"/>
      <c r="S110" s="39"/>
      <c r="T110" s="40"/>
      <c r="U110" s="32"/>
      <c r="V110" s="32"/>
      <c r="W110" s="38"/>
      <c r="X110" s="39"/>
      <c r="Y110" s="39"/>
      <c r="Z110" s="39"/>
      <c r="AA110" s="43"/>
      <c r="AB110" s="39"/>
      <c r="AC110" s="39"/>
      <c r="AD110" s="39"/>
      <c r="AE110" s="39"/>
      <c r="AF110" s="40"/>
      <c r="AG110" s="44"/>
      <c r="AH110" s="32"/>
      <c r="AI110" s="32"/>
      <c r="AJ110" s="32"/>
      <c r="AK110" s="32"/>
      <c r="AL110" s="534">
        <f>K105+L104+U106+W104+AG105</f>
        <v>60</v>
      </c>
      <c r="AM110" s="535"/>
      <c r="AN110" s="536"/>
      <c r="AO110" s="533" t="s">
        <v>44</v>
      </c>
      <c r="AP110" s="533"/>
      <c r="AQ110" s="534">
        <f>R103+T105+R108+R109+T111+R114+R115+T117+R120+R121</f>
        <v>64.3</v>
      </c>
      <c r="AR110" s="535"/>
      <c r="AS110" s="536"/>
      <c r="AT110" s="540" t="s">
        <v>57</v>
      </c>
      <c r="AU110" s="540"/>
      <c r="AV110" s="540"/>
      <c r="AW110" s="540"/>
      <c r="AX110" s="540"/>
      <c r="AY110" s="540"/>
      <c r="AZ110" s="540"/>
      <c r="BA110" s="540"/>
      <c r="BB110" s="32"/>
      <c r="BC110" s="32"/>
      <c r="BD110" s="32"/>
      <c r="BE110" s="32"/>
      <c r="BF110" s="32"/>
      <c r="BG110" s="32"/>
      <c r="BH110" s="32"/>
      <c r="BI110" s="32"/>
      <c r="BJ110" s="32"/>
      <c r="BK110" s="32"/>
      <c r="BL110" s="32"/>
    </row>
    <row r="111" spans="1:64" ht="9.9499999999999993" customHeight="1" x14ac:dyDescent="0.2">
      <c r="A111" s="574"/>
      <c r="B111" s="573"/>
      <c r="C111" s="573"/>
      <c r="D111" s="573"/>
      <c r="E111" s="573"/>
      <c r="F111" s="32"/>
      <c r="G111" s="32"/>
      <c r="H111" s="32"/>
      <c r="I111" s="32"/>
      <c r="J111" s="32"/>
      <c r="K111" s="41"/>
      <c r="L111" s="41"/>
      <c r="M111" s="32"/>
      <c r="N111" s="32"/>
      <c r="O111" s="32"/>
      <c r="P111" s="48"/>
      <c r="Q111" s="32"/>
      <c r="R111" s="32"/>
      <c r="S111" s="32"/>
      <c r="T111" s="556">
        <f>R3</f>
        <v>18.5</v>
      </c>
      <c r="U111" s="32"/>
      <c r="V111" s="32"/>
      <c r="W111" s="41"/>
      <c r="X111" s="32"/>
      <c r="Y111" s="32"/>
      <c r="Z111" s="32"/>
      <c r="AA111" s="48"/>
      <c r="AB111" s="32"/>
      <c r="AC111" s="32"/>
      <c r="AD111" s="32"/>
      <c r="AE111" s="32"/>
      <c r="AF111" s="44"/>
      <c r="AG111" s="44"/>
      <c r="AH111" s="32"/>
      <c r="AI111" s="32"/>
      <c r="AJ111" s="32"/>
      <c r="AK111" s="32"/>
      <c r="AL111" s="537"/>
      <c r="AM111" s="538"/>
      <c r="AN111" s="539"/>
      <c r="AO111" s="533"/>
      <c r="AP111" s="533"/>
      <c r="AQ111" s="537"/>
      <c r="AR111" s="538"/>
      <c r="AS111" s="539"/>
      <c r="AT111" s="540"/>
      <c r="AU111" s="540"/>
      <c r="AV111" s="540"/>
      <c r="AW111" s="540"/>
      <c r="AX111" s="540"/>
      <c r="AY111" s="540"/>
      <c r="AZ111" s="540"/>
      <c r="BA111" s="540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</row>
    <row r="112" spans="1:64" ht="9.9499999999999993" customHeight="1" x14ac:dyDescent="0.2">
      <c r="A112" s="573" t="s">
        <v>58</v>
      </c>
      <c r="B112" s="573"/>
      <c r="C112" s="573"/>
      <c r="D112" s="573"/>
      <c r="E112" s="573"/>
      <c r="F112" s="32"/>
      <c r="G112" s="32"/>
      <c r="H112" s="32"/>
      <c r="I112" s="32"/>
      <c r="J112" s="32"/>
      <c r="K112" s="41"/>
      <c r="L112" s="41"/>
      <c r="M112" s="32"/>
      <c r="N112" s="32"/>
      <c r="O112" s="32"/>
      <c r="P112" s="48"/>
      <c r="Q112" s="32"/>
      <c r="R112" s="32"/>
      <c r="S112" s="32"/>
      <c r="T112" s="556"/>
      <c r="U112" s="32"/>
      <c r="V112" s="32"/>
      <c r="W112" s="41"/>
      <c r="X112" s="32"/>
      <c r="Y112" s="32"/>
      <c r="Z112" s="32"/>
      <c r="AA112" s="48"/>
      <c r="AB112" s="32"/>
      <c r="AC112" s="32"/>
      <c r="AD112" s="32"/>
      <c r="AE112" s="32"/>
      <c r="AF112" s="44"/>
      <c r="AG112" s="44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2"/>
      <c r="BI112" s="32"/>
      <c r="BJ112" s="32"/>
      <c r="BK112" s="32"/>
      <c r="BL112" s="32"/>
    </row>
    <row r="113" spans="1:64" ht="9.9499999999999993" customHeight="1" x14ac:dyDescent="0.2">
      <c r="A113" s="573"/>
      <c r="B113" s="573"/>
      <c r="C113" s="573"/>
      <c r="D113" s="573"/>
      <c r="E113" s="573"/>
      <c r="F113" s="32"/>
      <c r="G113" s="32"/>
      <c r="H113" s="32"/>
      <c r="I113" s="32"/>
      <c r="J113" s="32"/>
      <c r="K113" s="41"/>
      <c r="L113" s="54"/>
      <c r="M113" s="50"/>
      <c r="N113" s="50"/>
      <c r="O113" s="50"/>
      <c r="P113" s="51"/>
      <c r="Q113" s="50"/>
      <c r="R113" s="50"/>
      <c r="S113" s="50"/>
      <c r="T113" s="567"/>
      <c r="U113" s="32"/>
      <c r="V113" s="32"/>
      <c r="W113" s="54"/>
      <c r="X113" s="50"/>
      <c r="Y113" s="50"/>
      <c r="Z113" s="50"/>
      <c r="AA113" s="51"/>
      <c r="AB113" s="50"/>
      <c r="AC113" s="50"/>
      <c r="AD113" s="50"/>
      <c r="AE113" s="50"/>
      <c r="AF113" s="52"/>
      <c r="AG113" s="44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/>
      <c r="BJ113" s="32"/>
      <c r="BK113" s="32"/>
      <c r="BL113" s="32"/>
    </row>
    <row r="114" spans="1:64" ht="9.9499999999999993" customHeight="1" x14ac:dyDescent="0.2">
      <c r="A114" s="31"/>
      <c r="B114" s="31"/>
      <c r="C114" s="31"/>
      <c r="D114" s="31"/>
      <c r="E114" s="31"/>
      <c r="F114" s="32"/>
      <c r="G114" s="32"/>
      <c r="H114" s="32"/>
      <c r="I114" s="32"/>
      <c r="J114" s="32"/>
      <c r="K114" s="41"/>
      <c r="L114" s="32"/>
      <c r="M114" s="32"/>
      <c r="N114" s="32"/>
      <c r="O114" s="32"/>
      <c r="P114" s="32"/>
      <c r="Q114" s="32"/>
      <c r="R114" s="570">
        <v>1.9</v>
      </c>
      <c r="S114" s="570"/>
      <c r="T114" s="570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44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BH114" s="32"/>
      <c r="BI114" s="32"/>
      <c r="BJ114" s="32"/>
      <c r="BK114" s="32"/>
      <c r="BL114" s="32"/>
    </row>
    <row r="115" spans="1:64" ht="9.9499999999999993" customHeight="1" x14ac:dyDescent="0.2">
      <c r="A115" s="31"/>
      <c r="B115" s="31"/>
      <c r="C115" s="31"/>
      <c r="D115" s="31"/>
      <c r="E115" s="31"/>
      <c r="F115" s="32"/>
      <c r="G115" s="32"/>
      <c r="H115" s="32"/>
      <c r="I115" s="32"/>
      <c r="J115" s="32"/>
      <c r="K115" s="41"/>
      <c r="L115" s="32"/>
      <c r="M115" s="32"/>
      <c r="N115" s="32"/>
      <c r="O115" s="32"/>
      <c r="P115" s="32"/>
      <c r="Q115" s="32"/>
      <c r="R115" s="572">
        <v>0.5</v>
      </c>
      <c r="S115" s="572"/>
      <c r="T115" s="57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44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</row>
    <row r="116" spans="1:64" ht="9.9499999999999993" customHeight="1" x14ac:dyDescent="0.2">
      <c r="A116" s="31"/>
      <c r="B116" s="31"/>
      <c r="C116" s="31"/>
      <c r="D116" s="31"/>
      <c r="E116" s="31"/>
      <c r="F116" s="32"/>
      <c r="G116" s="32"/>
      <c r="H116" s="32"/>
      <c r="I116" s="32"/>
      <c r="J116" s="32"/>
      <c r="K116" s="41"/>
      <c r="L116" s="38"/>
      <c r="M116" s="39"/>
      <c r="N116" s="39"/>
      <c r="O116" s="39"/>
      <c r="P116" s="43"/>
      <c r="Q116" s="39"/>
      <c r="R116" s="39"/>
      <c r="S116" s="39"/>
      <c r="T116" s="40"/>
      <c r="U116" s="32"/>
      <c r="V116" s="32"/>
      <c r="W116" s="38"/>
      <c r="X116" s="39"/>
      <c r="Y116" s="39"/>
      <c r="Z116" s="39"/>
      <c r="AA116" s="43"/>
      <c r="AB116" s="39"/>
      <c r="AC116" s="39"/>
      <c r="AD116" s="39"/>
      <c r="AE116" s="39"/>
      <c r="AF116" s="40"/>
      <c r="AG116" s="44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</row>
    <row r="117" spans="1:64" ht="9.9499999999999993" customHeight="1" x14ac:dyDescent="0.2">
      <c r="A117" s="31"/>
      <c r="B117" s="31"/>
      <c r="C117" s="31"/>
      <c r="D117" s="31"/>
      <c r="E117" s="31"/>
      <c r="F117" s="32"/>
      <c r="G117" s="32"/>
      <c r="H117" s="32"/>
      <c r="I117" s="32"/>
      <c r="J117" s="32"/>
      <c r="K117" s="41"/>
      <c r="L117" s="41"/>
      <c r="M117" s="32"/>
      <c r="N117" s="32"/>
      <c r="O117" s="32"/>
      <c r="P117" s="48"/>
      <c r="Q117" s="32"/>
      <c r="R117" s="32"/>
      <c r="S117" s="32"/>
      <c r="T117" s="556">
        <f>R3</f>
        <v>18.5</v>
      </c>
      <c r="U117" s="32"/>
      <c r="V117" s="32"/>
      <c r="W117" s="41"/>
      <c r="X117" s="32"/>
      <c r="Y117" s="32"/>
      <c r="Z117" s="32"/>
      <c r="AA117" s="48"/>
      <c r="AB117" s="32"/>
      <c r="AC117" s="32"/>
      <c r="AD117" s="32"/>
      <c r="AE117" s="32"/>
      <c r="AF117" s="44"/>
      <c r="AG117" s="44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</row>
    <row r="118" spans="1:64" ht="9.9499999999999993" customHeight="1" x14ac:dyDescent="0.2">
      <c r="A118" s="31"/>
      <c r="B118" s="31"/>
      <c r="C118" s="31"/>
      <c r="D118" s="31"/>
      <c r="E118" s="31"/>
      <c r="F118" s="32"/>
      <c r="G118" s="32"/>
      <c r="H118" s="32"/>
      <c r="I118" s="32"/>
      <c r="J118" s="32"/>
      <c r="K118" s="41"/>
      <c r="L118" s="41"/>
      <c r="M118" s="32"/>
      <c r="N118" s="32"/>
      <c r="O118" s="32"/>
      <c r="P118" s="48"/>
      <c r="Q118" s="32"/>
      <c r="R118" s="32"/>
      <c r="S118" s="32"/>
      <c r="T118" s="556"/>
      <c r="U118" s="32"/>
      <c r="V118" s="32"/>
      <c r="W118" s="41"/>
      <c r="X118" s="32"/>
      <c r="Y118" s="32"/>
      <c r="Z118" s="32"/>
      <c r="AA118" s="48"/>
      <c r="AB118" s="32"/>
      <c r="AC118" s="32"/>
      <c r="AD118" s="32"/>
      <c r="AE118" s="32"/>
      <c r="AF118" s="44"/>
      <c r="AG118" s="44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</row>
    <row r="119" spans="1:64" ht="9.9499999999999993" customHeight="1" x14ac:dyDescent="0.2">
      <c r="A119" s="31"/>
      <c r="B119" s="31"/>
      <c r="C119" s="31"/>
      <c r="D119" s="31"/>
      <c r="E119" s="31"/>
      <c r="F119" s="32"/>
      <c r="G119" s="32"/>
      <c r="H119" s="32"/>
      <c r="I119" s="32"/>
      <c r="J119" s="32"/>
      <c r="K119" s="41"/>
      <c r="L119" s="54"/>
      <c r="M119" s="50"/>
      <c r="N119" s="50"/>
      <c r="O119" s="50"/>
      <c r="P119" s="51"/>
      <c r="Q119" s="50"/>
      <c r="R119" s="50"/>
      <c r="S119" s="50"/>
      <c r="T119" s="567"/>
      <c r="U119" s="32"/>
      <c r="V119" s="32"/>
      <c r="W119" s="54"/>
      <c r="X119" s="50"/>
      <c r="Y119" s="50"/>
      <c r="Z119" s="50"/>
      <c r="AA119" s="51"/>
      <c r="AB119" s="50"/>
      <c r="AC119" s="50"/>
      <c r="AD119" s="50"/>
      <c r="AE119" s="50"/>
      <c r="AF119" s="52"/>
      <c r="AG119" s="44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</row>
    <row r="120" spans="1:64" ht="9.9499999999999993" customHeight="1" x14ac:dyDescent="0.2">
      <c r="A120" s="31"/>
      <c r="B120" s="31"/>
      <c r="C120" s="31"/>
      <c r="D120" s="31"/>
      <c r="E120" s="31"/>
      <c r="F120" s="32"/>
      <c r="G120" s="32"/>
      <c r="H120" s="32"/>
      <c r="I120" s="32"/>
      <c r="J120" s="32"/>
      <c r="K120" s="41"/>
      <c r="L120" s="32"/>
      <c r="M120" s="32"/>
      <c r="N120" s="32"/>
      <c r="O120" s="32"/>
      <c r="P120" s="32"/>
      <c r="Q120" s="32"/>
      <c r="R120" s="570">
        <v>2</v>
      </c>
      <c r="S120" s="570"/>
      <c r="T120" s="570"/>
      <c r="U120" s="525"/>
      <c r="V120" s="525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53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</row>
    <row r="121" spans="1:64" ht="9.9499999999999993" customHeight="1" thickBot="1" x14ac:dyDescent="0.25">
      <c r="A121" s="31"/>
      <c r="B121" s="31"/>
      <c r="C121" s="31"/>
      <c r="D121" s="31"/>
      <c r="E121" s="31"/>
      <c r="F121" s="32"/>
      <c r="G121" s="32"/>
      <c r="H121" s="32"/>
      <c r="I121" s="32"/>
      <c r="J121" s="32"/>
      <c r="K121" s="54"/>
      <c r="L121" s="50"/>
      <c r="M121" s="50"/>
      <c r="N121" s="50"/>
      <c r="O121" s="50"/>
      <c r="P121" s="50"/>
      <c r="Q121" s="50"/>
      <c r="R121" s="572"/>
      <c r="S121" s="572"/>
      <c r="T121" s="572"/>
      <c r="U121" s="551"/>
      <c r="V121" s="551"/>
      <c r="W121" s="50"/>
      <c r="X121" s="50"/>
      <c r="Y121" s="50"/>
      <c r="Z121" s="50"/>
      <c r="AA121" s="50"/>
      <c r="AB121" s="50"/>
      <c r="AC121" s="50"/>
      <c r="AD121" s="50"/>
      <c r="AE121" s="56"/>
      <c r="AF121" s="56"/>
      <c r="AG121" s="57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BH121" s="32"/>
      <c r="BI121" s="32"/>
      <c r="BJ121" s="32"/>
      <c r="BK121" s="32"/>
      <c r="BL121" s="32"/>
    </row>
    <row r="122" spans="1:64" ht="13.5" thickTop="1" x14ac:dyDescent="0.2">
      <c r="A122" s="31"/>
      <c r="B122" s="31"/>
      <c r="C122" s="31"/>
      <c r="D122" s="31"/>
      <c r="E122" s="31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</row>
    <row r="123" spans="1:64" x14ac:dyDescent="0.2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  <c r="AH123" s="31"/>
      <c r="AI123" s="31"/>
      <c r="AJ123" s="31"/>
      <c r="AK123" s="31"/>
      <c r="AL123" s="31"/>
      <c r="AM123" s="31"/>
      <c r="AN123" s="31"/>
      <c r="AO123" s="31"/>
      <c r="AP123" s="31"/>
      <c r="AQ123" s="31"/>
      <c r="AR123" s="31"/>
      <c r="AS123" s="31"/>
      <c r="AT123" s="31"/>
      <c r="AU123" s="31"/>
      <c r="AV123" s="31"/>
      <c r="AW123" s="31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BH123" s="32"/>
      <c r="BI123" s="32"/>
      <c r="BJ123" s="32"/>
      <c r="BK123" s="32"/>
      <c r="BL123" s="32"/>
    </row>
    <row r="124" spans="1:64" x14ac:dyDescent="0.2">
      <c r="A124" s="31"/>
      <c r="B124" s="31"/>
      <c r="C124" s="31"/>
      <c r="D124" s="31"/>
      <c r="E124" s="31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BH124" s="32"/>
      <c r="BI124" s="32"/>
      <c r="BJ124" s="32"/>
      <c r="BK124" s="32"/>
      <c r="BL124" s="32"/>
    </row>
    <row r="125" spans="1:64" ht="9" customHeight="1" x14ac:dyDescent="0.25">
      <c r="A125" s="37"/>
      <c r="B125" s="37"/>
      <c r="C125" s="37"/>
      <c r="D125" s="37"/>
      <c r="E125" s="37"/>
      <c r="F125" s="32"/>
      <c r="G125" s="32"/>
      <c r="H125" s="32"/>
      <c r="I125" s="32"/>
      <c r="J125" s="32"/>
      <c r="K125" s="38"/>
      <c r="L125" s="39"/>
      <c r="M125" s="39"/>
      <c r="N125" s="39"/>
      <c r="O125" s="39"/>
      <c r="P125" s="39"/>
      <c r="Q125" s="39"/>
      <c r="R125" s="39"/>
      <c r="S125" s="575">
        <v>2</v>
      </c>
      <c r="T125" s="575"/>
      <c r="U125" s="575"/>
      <c r="V125" s="39"/>
      <c r="W125" s="39"/>
      <c r="X125" s="39"/>
      <c r="Y125" s="39"/>
      <c r="Z125" s="39"/>
      <c r="AA125" s="39"/>
      <c r="AB125" s="39"/>
      <c r="AC125" s="39"/>
      <c r="AD125" s="39"/>
      <c r="AE125" s="39"/>
      <c r="AF125" s="39"/>
      <c r="AG125" s="39"/>
      <c r="AH125" s="39"/>
      <c r="AI125" s="40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BH125" s="32"/>
      <c r="BI125" s="32"/>
      <c r="BJ125" s="32"/>
      <c r="BK125" s="32"/>
      <c r="BL125" s="32"/>
    </row>
    <row r="126" spans="1:64" ht="9" customHeight="1" x14ac:dyDescent="0.25">
      <c r="A126" s="37"/>
      <c r="B126" s="37"/>
      <c r="C126" s="37"/>
      <c r="D126" s="37"/>
      <c r="E126" s="37"/>
      <c r="F126" s="32"/>
      <c r="G126" s="32"/>
      <c r="H126" s="32"/>
      <c r="I126" s="32"/>
      <c r="J126" s="32"/>
      <c r="K126" s="41"/>
      <c r="L126" s="571">
        <f>L3</f>
        <v>28</v>
      </c>
      <c r="M126" s="570"/>
      <c r="N126" s="570"/>
      <c r="O126" s="39"/>
      <c r="P126" s="39"/>
      <c r="Q126" s="43"/>
      <c r="R126" s="39"/>
      <c r="S126" s="65"/>
      <c r="T126" s="65"/>
      <c r="U126" s="66"/>
      <c r="V126" s="32"/>
      <c r="W126" s="571">
        <f>L3</f>
        <v>28</v>
      </c>
      <c r="X126" s="570"/>
      <c r="Y126" s="570"/>
      <c r="Z126" s="39"/>
      <c r="AA126" s="39"/>
      <c r="AB126" s="43"/>
      <c r="AC126" s="39"/>
      <c r="AD126" s="39"/>
      <c r="AE126" s="39"/>
      <c r="AF126" s="39"/>
      <c r="AG126" s="40"/>
      <c r="AH126" s="32"/>
      <c r="AI126" s="44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BH126" s="32"/>
      <c r="BI126" s="32"/>
      <c r="BJ126" s="32"/>
      <c r="BK126" s="32"/>
      <c r="BL126" s="32"/>
    </row>
    <row r="127" spans="1:64" ht="9" customHeight="1" x14ac:dyDescent="0.25">
      <c r="A127" s="37"/>
      <c r="B127" s="37"/>
      <c r="C127" s="37"/>
      <c r="D127" s="37"/>
      <c r="E127" s="37"/>
      <c r="F127" s="32"/>
      <c r="G127" s="32"/>
      <c r="H127" s="32"/>
      <c r="I127" s="32"/>
      <c r="J127" s="32"/>
      <c r="K127" s="542"/>
      <c r="L127" s="41"/>
      <c r="M127" s="32"/>
      <c r="N127" s="32"/>
      <c r="O127" s="32"/>
      <c r="P127" s="32"/>
      <c r="Q127" s="48"/>
      <c r="R127" s="32"/>
      <c r="S127" s="67"/>
      <c r="T127" s="67"/>
      <c r="U127" s="556">
        <f>R3</f>
        <v>18.5</v>
      </c>
      <c r="V127" s="32"/>
      <c r="W127" s="41"/>
      <c r="X127" s="32"/>
      <c r="Y127" s="32"/>
      <c r="Z127" s="32"/>
      <c r="AA127" s="32"/>
      <c r="AB127" s="48"/>
      <c r="AC127" s="32"/>
      <c r="AD127" s="32"/>
      <c r="AE127" s="32"/>
      <c r="AF127" s="32"/>
      <c r="AG127" s="44"/>
      <c r="AH127" s="32"/>
      <c r="AI127" s="556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BH127" s="32"/>
      <c r="BI127" s="32"/>
      <c r="BJ127" s="32"/>
      <c r="BK127" s="32"/>
      <c r="BL127" s="32"/>
    </row>
    <row r="128" spans="1:64" ht="9" customHeight="1" x14ac:dyDescent="0.2">
      <c r="A128" s="555"/>
      <c r="B128" s="555"/>
      <c r="C128" s="555"/>
      <c r="D128" s="555"/>
      <c r="E128" s="555"/>
      <c r="F128" s="32"/>
      <c r="G128" s="32"/>
      <c r="H128" s="32"/>
      <c r="I128" s="32"/>
      <c r="J128" s="32"/>
      <c r="K128" s="542"/>
      <c r="L128" s="41"/>
      <c r="M128" s="32"/>
      <c r="N128" s="32"/>
      <c r="O128" s="32"/>
      <c r="P128" s="32"/>
      <c r="Q128" s="48"/>
      <c r="R128" s="32"/>
      <c r="S128" s="67"/>
      <c r="T128" s="67"/>
      <c r="U128" s="556"/>
      <c r="V128" s="32"/>
      <c r="W128" s="41"/>
      <c r="X128" s="32"/>
      <c r="Y128" s="32"/>
      <c r="Z128" s="32"/>
      <c r="AA128" s="32"/>
      <c r="AB128" s="48"/>
      <c r="AC128" s="32"/>
      <c r="AD128" s="32"/>
      <c r="AE128" s="32"/>
      <c r="AF128" s="32"/>
      <c r="AG128" s="44"/>
      <c r="AH128" s="32"/>
      <c r="AI128" s="556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BH128" s="32"/>
      <c r="BI128" s="32"/>
      <c r="BJ128" s="32"/>
      <c r="BK128" s="32"/>
      <c r="BL128" s="32"/>
    </row>
    <row r="129" spans="1:64" ht="9" customHeight="1" x14ac:dyDescent="0.2">
      <c r="A129" s="49"/>
      <c r="B129" s="49"/>
      <c r="C129" s="49"/>
      <c r="D129" s="49"/>
      <c r="E129" s="49"/>
      <c r="F129" s="32"/>
      <c r="G129" s="32"/>
      <c r="H129" s="32"/>
      <c r="I129" s="32"/>
      <c r="J129" s="32"/>
      <c r="K129" s="542"/>
      <c r="L129" s="54"/>
      <c r="M129" s="50"/>
      <c r="N129" s="50"/>
      <c r="O129" s="50"/>
      <c r="P129" s="50"/>
      <c r="Q129" s="51"/>
      <c r="R129" s="50"/>
      <c r="S129" s="68"/>
      <c r="T129" s="68"/>
      <c r="U129" s="567"/>
      <c r="V129" s="32"/>
      <c r="W129" s="54"/>
      <c r="X129" s="50"/>
      <c r="Y129" s="50"/>
      <c r="Z129" s="50"/>
      <c r="AA129" s="50"/>
      <c r="AB129" s="51"/>
      <c r="AC129" s="50"/>
      <c r="AD129" s="50"/>
      <c r="AE129" s="50"/>
      <c r="AF129" s="50"/>
      <c r="AG129" s="52"/>
      <c r="AH129" s="32"/>
      <c r="AI129" s="556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</row>
    <row r="130" spans="1:64" ht="9" customHeight="1" x14ac:dyDescent="0.2">
      <c r="A130" s="555"/>
      <c r="B130" s="555"/>
      <c r="C130" s="555"/>
      <c r="D130" s="555"/>
      <c r="E130" s="555"/>
      <c r="F130" s="32"/>
      <c r="G130" s="32"/>
      <c r="H130" s="32"/>
      <c r="I130" s="32"/>
      <c r="J130" s="32"/>
      <c r="K130" s="45"/>
      <c r="L130" s="32"/>
      <c r="M130" s="32"/>
      <c r="N130" s="32"/>
      <c r="O130" s="32"/>
      <c r="P130" s="32"/>
      <c r="Q130" s="32"/>
      <c r="R130" s="32"/>
      <c r="S130" s="570">
        <v>1.9</v>
      </c>
      <c r="T130" s="570"/>
      <c r="U130" s="570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46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</row>
    <row r="131" spans="1:64" ht="9" customHeight="1" x14ac:dyDescent="0.2">
      <c r="A131" s="555"/>
      <c r="B131" s="555"/>
      <c r="C131" s="555"/>
      <c r="D131" s="555"/>
      <c r="E131" s="555"/>
      <c r="F131" s="32"/>
      <c r="G131" s="32"/>
      <c r="H131" s="32"/>
      <c r="I131" s="32"/>
      <c r="J131" s="32"/>
      <c r="K131" s="41"/>
      <c r="L131" s="32"/>
      <c r="M131" s="32"/>
      <c r="N131" s="32"/>
      <c r="O131" s="32"/>
      <c r="P131" s="32"/>
      <c r="Q131" s="32"/>
      <c r="R131" s="32"/>
      <c r="S131" s="572">
        <v>0.5</v>
      </c>
      <c r="T131" s="572"/>
      <c r="U131" s="57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44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  <c r="BE131" s="32"/>
      <c r="BF131" s="32"/>
      <c r="BG131" s="32"/>
      <c r="BH131" s="32"/>
      <c r="BI131" s="32"/>
      <c r="BJ131" s="32"/>
      <c r="BK131" s="32"/>
      <c r="BL131" s="32"/>
    </row>
    <row r="132" spans="1:64" ht="9" customHeight="1" x14ac:dyDescent="0.2">
      <c r="A132" s="573"/>
      <c r="B132" s="573"/>
      <c r="C132" s="573"/>
      <c r="D132" s="573"/>
      <c r="E132" s="573"/>
      <c r="F132" s="32"/>
      <c r="G132" s="32"/>
      <c r="H132" s="32"/>
      <c r="I132" s="32"/>
      <c r="J132" s="32"/>
      <c r="K132" s="41"/>
      <c r="L132" s="38"/>
      <c r="M132" s="39"/>
      <c r="N132" s="39"/>
      <c r="O132" s="39"/>
      <c r="P132" s="39"/>
      <c r="Q132" s="43"/>
      <c r="R132" s="39"/>
      <c r="S132" s="65"/>
      <c r="T132" s="65"/>
      <c r="U132" s="66"/>
      <c r="V132" s="576">
        <v>1</v>
      </c>
      <c r="W132" s="38"/>
      <c r="X132" s="39"/>
      <c r="Y132" s="39"/>
      <c r="Z132" s="39"/>
      <c r="AA132" s="39"/>
      <c r="AB132" s="43"/>
      <c r="AC132" s="39"/>
      <c r="AD132" s="39"/>
      <c r="AE132" s="39"/>
      <c r="AF132" s="39"/>
      <c r="AG132" s="40"/>
      <c r="AH132" s="32"/>
      <c r="AI132" s="44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</row>
    <row r="133" spans="1:64" ht="9" customHeight="1" x14ac:dyDescent="0.2">
      <c r="A133" s="574"/>
      <c r="B133" s="573"/>
      <c r="C133" s="573"/>
      <c r="D133" s="573"/>
      <c r="E133" s="573"/>
      <c r="F133" s="32"/>
      <c r="G133" s="32"/>
      <c r="H133" s="32"/>
      <c r="I133" s="32"/>
      <c r="J133" s="32"/>
      <c r="K133" s="576">
        <v>1</v>
      </c>
      <c r="L133" s="41"/>
      <c r="M133" s="32"/>
      <c r="N133" s="32"/>
      <c r="O133" s="32"/>
      <c r="P133" s="32"/>
      <c r="Q133" s="48"/>
      <c r="R133" s="32"/>
      <c r="S133" s="67"/>
      <c r="T133" s="67"/>
      <c r="U133" s="556">
        <f>R3</f>
        <v>18.5</v>
      </c>
      <c r="V133" s="576"/>
      <c r="W133" s="41"/>
      <c r="X133" s="32"/>
      <c r="Y133" s="32"/>
      <c r="Z133" s="32"/>
      <c r="AA133" s="32"/>
      <c r="AB133" s="48"/>
      <c r="AC133" s="32"/>
      <c r="AD133" s="32"/>
      <c r="AE133" s="32"/>
      <c r="AF133" s="32"/>
      <c r="AG133" s="44"/>
      <c r="AH133" s="577">
        <v>2</v>
      </c>
      <c r="AI133" s="578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  <c r="BE133" s="32"/>
      <c r="BF133" s="32"/>
      <c r="BG133" s="32"/>
      <c r="BH133" s="32"/>
      <c r="BI133" s="32"/>
      <c r="BJ133" s="32"/>
      <c r="BK133" s="32"/>
      <c r="BL133" s="32"/>
    </row>
    <row r="134" spans="1:64" ht="9" customHeight="1" x14ac:dyDescent="0.2">
      <c r="A134" s="573" t="s">
        <v>63</v>
      </c>
      <c r="B134" s="573"/>
      <c r="C134" s="573"/>
      <c r="D134" s="573"/>
      <c r="E134" s="573"/>
      <c r="F134" s="32"/>
      <c r="G134" s="32"/>
      <c r="H134" s="32"/>
      <c r="I134" s="32"/>
      <c r="J134" s="32"/>
      <c r="K134" s="576"/>
      <c r="L134" s="41"/>
      <c r="M134" s="32"/>
      <c r="N134" s="32"/>
      <c r="O134" s="32"/>
      <c r="P134" s="32"/>
      <c r="Q134" s="48"/>
      <c r="R134" s="32"/>
      <c r="S134" s="67"/>
      <c r="T134" s="67"/>
      <c r="U134" s="556"/>
      <c r="V134" s="576"/>
      <c r="W134" s="41"/>
      <c r="X134" s="32"/>
      <c r="Y134" s="32"/>
      <c r="Z134" s="32"/>
      <c r="AA134" s="32"/>
      <c r="AB134" s="48"/>
      <c r="AC134" s="32"/>
      <c r="AD134" s="32"/>
      <c r="AE134" s="32"/>
      <c r="AF134" s="32"/>
      <c r="AG134" s="44"/>
      <c r="AH134" s="577"/>
      <c r="AI134" s="578"/>
      <c r="AJ134" s="32"/>
      <c r="AK134" s="32"/>
      <c r="AL134" s="32"/>
      <c r="AM134" s="32"/>
      <c r="AN134" s="534">
        <f>K133+L126+V132+W126+AH133</f>
        <v>60</v>
      </c>
      <c r="AO134" s="535"/>
      <c r="AP134" s="536"/>
      <c r="AQ134" s="533" t="s">
        <v>44</v>
      </c>
      <c r="AR134" s="533"/>
      <c r="AS134" s="534">
        <f>S125+U127+S130+S131+U133+S136+S137+U139+S142+S143+U145+S148+S149</f>
        <v>85.2</v>
      </c>
      <c r="AT134" s="535"/>
      <c r="AU134" s="536"/>
      <c r="AV134" s="540" t="s">
        <v>57</v>
      </c>
      <c r="AW134" s="540"/>
      <c r="AX134" s="540"/>
      <c r="AY134" s="540"/>
      <c r="AZ134" s="540"/>
      <c r="BA134" s="540"/>
      <c r="BB134" s="540"/>
      <c r="BC134" s="540"/>
      <c r="BD134" s="32"/>
      <c r="BE134" s="32"/>
      <c r="BF134" s="32"/>
      <c r="BG134" s="32"/>
      <c r="BH134" s="32"/>
      <c r="BI134" s="32"/>
      <c r="BJ134" s="32"/>
      <c r="BK134" s="32"/>
      <c r="BL134" s="32"/>
    </row>
    <row r="135" spans="1:64" ht="9" customHeight="1" x14ac:dyDescent="0.2">
      <c r="A135" s="574"/>
      <c r="B135" s="573"/>
      <c r="C135" s="573"/>
      <c r="D135" s="573"/>
      <c r="E135" s="573"/>
      <c r="F135" s="32"/>
      <c r="G135" s="32"/>
      <c r="H135" s="32"/>
      <c r="I135" s="32"/>
      <c r="J135" s="32"/>
      <c r="K135" s="576"/>
      <c r="L135" s="54"/>
      <c r="M135" s="50"/>
      <c r="N135" s="50"/>
      <c r="O135" s="50"/>
      <c r="P135" s="50"/>
      <c r="Q135" s="51"/>
      <c r="R135" s="50"/>
      <c r="S135" s="68"/>
      <c r="T135" s="68"/>
      <c r="U135" s="567"/>
      <c r="V135" s="576"/>
      <c r="W135" s="54"/>
      <c r="X135" s="50"/>
      <c r="Y135" s="50"/>
      <c r="Z135" s="50"/>
      <c r="AA135" s="50"/>
      <c r="AB135" s="51"/>
      <c r="AC135" s="50"/>
      <c r="AD135" s="50"/>
      <c r="AE135" s="50"/>
      <c r="AF135" s="50"/>
      <c r="AG135" s="52"/>
      <c r="AH135" s="32"/>
      <c r="AI135" s="44"/>
      <c r="AJ135" s="32"/>
      <c r="AK135" s="32"/>
      <c r="AL135" s="32"/>
      <c r="AM135" s="32"/>
      <c r="AN135" s="537"/>
      <c r="AO135" s="538"/>
      <c r="AP135" s="539"/>
      <c r="AQ135" s="533"/>
      <c r="AR135" s="533"/>
      <c r="AS135" s="537"/>
      <c r="AT135" s="538"/>
      <c r="AU135" s="539"/>
      <c r="AV135" s="540"/>
      <c r="AW135" s="540"/>
      <c r="AX135" s="540"/>
      <c r="AY135" s="540"/>
      <c r="AZ135" s="540"/>
      <c r="BA135" s="540"/>
      <c r="BB135" s="540"/>
      <c r="BC135" s="540"/>
      <c r="BD135" s="32"/>
      <c r="BE135" s="32"/>
      <c r="BF135" s="32"/>
      <c r="BG135" s="32"/>
      <c r="BH135" s="32"/>
      <c r="BI135" s="32"/>
      <c r="BJ135" s="32"/>
      <c r="BK135" s="32"/>
      <c r="BL135" s="32"/>
    </row>
    <row r="136" spans="1:64" ht="9" customHeight="1" x14ac:dyDescent="0.2">
      <c r="A136" s="573" t="s">
        <v>58</v>
      </c>
      <c r="B136" s="573"/>
      <c r="C136" s="573"/>
      <c r="D136" s="573"/>
      <c r="E136" s="573"/>
      <c r="F136" s="32"/>
      <c r="G136" s="32"/>
      <c r="H136" s="32"/>
      <c r="I136" s="32"/>
      <c r="J136" s="32"/>
      <c r="K136" s="41"/>
      <c r="L136" s="32"/>
      <c r="M136" s="32"/>
      <c r="N136" s="32"/>
      <c r="O136" s="32"/>
      <c r="P136" s="32"/>
      <c r="Q136" s="32"/>
      <c r="R136" s="32"/>
      <c r="S136" s="570">
        <v>1.9</v>
      </c>
      <c r="T136" s="570"/>
      <c r="U136" s="570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44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  <c r="BE136" s="32"/>
      <c r="BF136" s="32"/>
      <c r="BG136" s="32"/>
      <c r="BH136" s="32"/>
      <c r="BI136" s="32"/>
      <c r="BJ136" s="32"/>
      <c r="BK136" s="32"/>
      <c r="BL136" s="32"/>
    </row>
    <row r="137" spans="1:64" ht="9" customHeight="1" x14ac:dyDescent="0.2">
      <c r="A137" s="573"/>
      <c r="B137" s="573"/>
      <c r="C137" s="573"/>
      <c r="D137" s="573"/>
      <c r="E137" s="573"/>
      <c r="F137" s="32"/>
      <c r="G137" s="32"/>
      <c r="H137" s="32"/>
      <c r="I137" s="32"/>
      <c r="J137" s="32"/>
      <c r="K137" s="41"/>
      <c r="L137" s="32"/>
      <c r="M137" s="32"/>
      <c r="N137" s="32"/>
      <c r="O137" s="32"/>
      <c r="P137" s="32"/>
      <c r="Q137" s="32"/>
      <c r="R137" s="32"/>
      <c r="S137" s="572">
        <v>0.5</v>
      </c>
      <c r="T137" s="572"/>
      <c r="U137" s="57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44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  <c r="BE137" s="32"/>
      <c r="BF137" s="32"/>
      <c r="BG137" s="32"/>
      <c r="BH137" s="32"/>
      <c r="BI137" s="32"/>
      <c r="BJ137" s="32"/>
      <c r="BK137" s="32"/>
      <c r="BL137" s="32"/>
    </row>
    <row r="138" spans="1:64" ht="9" customHeight="1" x14ac:dyDescent="0.2">
      <c r="A138" s="31"/>
      <c r="B138" s="31"/>
      <c r="C138" s="31"/>
      <c r="D138" s="31"/>
      <c r="E138" s="31"/>
      <c r="F138" s="32"/>
      <c r="G138" s="32"/>
      <c r="H138" s="32"/>
      <c r="I138" s="32"/>
      <c r="J138" s="32"/>
      <c r="K138" s="41"/>
      <c r="L138" s="38"/>
      <c r="M138" s="39"/>
      <c r="N138" s="39"/>
      <c r="O138" s="39"/>
      <c r="P138" s="39"/>
      <c r="Q138" s="43"/>
      <c r="R138" s="39"/>
      <c r="S138" s="65"/>
      <c r="T138" s="65"/>
      <c r="U138" s="66"/>
      <c r="V138" s="32"/>
      <c r="W138" s="38"/>
      <c r="X138" s="39"/>
      <c r="Y138" s="39"/>
      <c r="Z138" s="39"/>
      <c r="AA138" s="39"/>
      <c r="AB138" s="43"/>
      <c r="AC138" s="39"/>
      <c r="AD138" s="39"/>
      <c r="AE138" s="39"/>
      <c r="AF138" s="39"/>
      <c r="AG138" s="40"/>
      <c r="AH138" s="32"/>
      <c r="AI138" s="44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  <c r="BE138" s="32"/>
      <c r="BF138" s="32"/>
      <c r="BG138" s="32"/>
      <c r="BH138" s="32"/>
      <c r="BI138" s="32"/>
      <c r="BJ138" s="32"/>
      <c r="BK138" s="32"/>
      <c r="BL138" s="32"/>
    </row>
    <row r="139" spans="1:64" ht="9" customHeight="1" x14ac:dyDescent="0.2">
      <c r="A139" s="31"/>
      <c r="B139" s="31"/>
      <c r="C139" s="31"/>
      <c r="D139" s="31"/>
      <c r="E139" s="31"/>
      <c r="F139" s="32"/>
      <c r="G139" s="32"/>
      <c r="H139" s="32"/>
      <c r="I139" s="32"/>
      <c r="J139" s="32"/>
      <c r="K139" s="41"/>
      <c r="L139" s="41"/>
      <c r="M139" s="32"/>
      <c r="N139" s="32"/>
      <c r="O139" s="32"/>
      <c r="P139" s="32"/>
      <c r="Q139" s="48"/>
      <c r="R139" s="32"/>
      <c r="S139" s="67"/>
      <c r="T139" s="67"/>
      <c r="U139" s="556">
        <f>R3</f>
        <v>18.5</v>
      </c>
      <c r="V139" s="32"/>
      <c r="W139" s="41"/>
      <c r="X139" s="32"/>
      <c r="Y139" s="32"/>
      <c r="Z139" s="32"/>
      <c r="AA139" s="32"/>
      <c r="AB139" s="48"/>
      <c r="AC139" s="32"/>
      <c r="AD139" s="32"/>
      <c r="AE139" s="32"/>
      <c r="AF139" s="32"/>
      <c r="AG139" s="44"/>
      <c r="AH139" s="32"/>
      <c r="AI139" s="44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  <c r="BE139" s="32"/>
      <c r="BF139" s="32"/>
      <c r="BG139" s="32"/>
      <c r="BH139" s="32"/>
      <c r="BI139" s="32"/>
      <c r="BJ139" s="32"/>
      <c r="BK139" s="32"/>
      <c r="BL139" s="32"/>
    </row>
    <row r="140" spans="1:64" ht="9" customHeight="1" x14ac:dyDescent="0.2">
      <c r="A140" s="31"/>
      <c r="B140" s="31"/>
      <c r="C140" s="31"/>
      <c r="D140" s="31"/>
      <c r="E140" s="31"/>
      <c r="F140" s="32"/>
      <c r="G140" s="32"/>
      <c r="H140" s="32"/>
      <c r="I140" s="32"/>
      <c r="J140" s="32"/>
      <c r="K140" s="41"/>
      <c r="L140" s="41"/>
      <c r="M140" s="32"/>
      <c r="N140" s="32"/>
      <c r="O140" s="32"/>
      <c r="P140" s="32"/>
      <c r="Q140" s="48"/>
      <c r="R140" s="32"/>
      <c r="S140" s="67"/>
      <c r="T140" s="67"/>
      <c r="U140" s="556"/>
      <c r="V140" s="32"/>
      <c r="W140" s="41"/>
      <c r="X140" s="32"/>
      <c r="Y140" s="32"/>
      <c r="Z140" s="32"/>
      <c r="AA140" s="32"/>
      <c r="AB140" s="48"/>
      <c r="AC140" s="32"/>
      <c r="AD140" s="32"/>
      <c r="AE140" s="32"/>
      <c r="AF140" s="32"/>
      <c r="AG140" s="44"/>
      <c r="AH140" s="32"/>
      <c r="AI140" s="44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  <c r="BE140" s="32"/>
      <c r="BF140" s="32"/>
      <c r="BG140" s="32"/>
      <c r="BH140" s="32"/>
      <c r="BI140" s="32"/>
      <c r="BJ140" s="32"/>
      <c r="BK140" s="32"/>
      <c r="BL140" s="32"/>
    </row>
    <row r="141" spans="1:64" ht="9" customHeight="1" x14ac:dyDescent="0.2">
      <c r="A141" s="31"/>
      <c r="B141" s="31"/>
      <c r="C141" s="31"/>
      <c r="D141" s="31"/>
      <c r="E141" s="31"/>
      <c r="F141" s="32"/>
      <c r="G141" s="32"/>
      <c r="H141" s="32"/>
      <c r="I141" s="32"/>
      <c r="J141" s="32"/>
      <c r="K141" s="41"/>
      <c r="L141" s="54"/>
      <c r="M141" s="50"/>
      <c r="N141" s="50"/>
      <c r="O141" s="50"/>
      <c r="P141" s="50"/>
      <c r="Q141" s="51"/>
      <c r="R141" s="50"/>
      <c r="S141" s="68"/>
      <c r="T141" s="68"/>
      <c r="U141" s="567"/>
      <c r="V141" s="32"/>
      <c r="W141" s="54"/>
      <c r="X141" s="50"/>
      <c r="Y141" s="50"/>
      <c r="Z141" s="50"/>
      <c r="AA141" s="50"/>
      <c r="AB141" s="51"/>
      <c r="AC141" s="50"/>
      <c r="AD141" s="50"/>
      <c r="AE141" s="50"/>
      <c r="AF141" s="50"/>
      <c r="AG141" s="52"/>
      <c r="AH141" s="32"/>
      <c r="AI141" s="44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  <c r="BE141" s="32"/>
      <c r="BF141" s="32"/>
      <c r="BG141" s="32"/>
      <c r="BH141" s="32"/>
      <c r="BI141" s="32"/>
      <c r="BJ141" s="32"/>
      <c r="BK141" s="32"/>
      <c r="BL141" s="32"/>
    </row>
    <row r="142" spans="1:64" ht="9" customHeight="1" x14ac:dyDescent="0.2">
      <c r="A142" s="31"/>
      <c r="B142" s="31"/>
      <c r="C142" s="31"/>
      <c r="D142" s="31"/>
      <c r="E142" s="31"/>
      <c r="F142" s="32"/>
      <c r="G142" s="32"/>
      <c r="H142" s="32"/>
      <c r="I142" s="32"/>
      <c r="J142" s="32"/>
      <c r="K142" s="41"/>
      <c r="L142" s="32"/>
      <c r="M142" s="32"/>
      <c r="N142" s="32"/>
      <c r="O142" s="32"/>
      <c r="P142" s="32"/>
      <c r="Q142" s="32"/>
      <c r="R142" s="32"/>
      <c r="S142" s="570">
        <v>1.9</v>
      </c>
      <c r="T142" s="570"/>
      <c r="U142" s="570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44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  <c r="BE142" s="32"/>
      <c r="BF142" s="32"/>
      <c r="BG142" s="32"/>
      <c r="BH142" s="32"/>
      <c r="BI142" s="32"/>
      <c r="BJ142" s="32"/>
      <c r="BK142" s="32"/>
      <c r="BL142" s="32"/>
    </row>
    <row r="143" spans="1:64" ht="9" customHeight="1" x14ac:dyDescent="0.2">
      <c r="A143" s="31"/>
      <c r="B143" s="31"/>
      <c r="C143" s="31"/>
      <c r="D143" s="31"/>
      <c r="E143" s="31"/>
      <c r="F143" s="32"/>
      <c r="G143" s="32"/>
      <c r="H143" s="32"/>
      <c r="I143" s="32"/>
      <c r="J143" s="32"/>
      <c r="K143" s="41"/>
      <c r="L143" s="32"/>
      <c r="M143" s="32"/>
      <c r="N143" s="32"/>
      <c r="O143" s="32"/>
      <c r="P143" s="32"/>
      <c r="Q143" s="32"/>
      <c r="R143" s="32"/>
      <c r="S143" s="572">
        <v>0.5</v>
      </c>
      <c r="T143" s="572"/>
      <c r="U143" s="57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44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  <c r="BE143" s="32"/>
      <c r="BF143" s="32"/>
      <c r="BG143" s="32"/>
      <c r="BH143" s="32"/>
      <c r="BI143" s="32"/>
      <c r="BJ143" s="32"/>
      <c r="BK143" s="32"/>
      <c r="BL143" s="32"/>
    </row>
    <row r="144" spans="1:64" ht="9" customHeight="1" x14ac:dyDescent="0.2">
      <c r="A144" s="31"/>
      <c r="B144" s="31"/>
      <c r="C144" s="31"/>
      <c r="D144" s="31"/>
      <c r="E144" s="31"/>
      <c r="F144" s="32"/>
      <c r="G144" s="32"/>
      <c r="H144" s="32"/>
      <c r="I144" s="32"/>
      <c r="J144" s="32"/>
      <c r="K144" s="41"/>
      <c r="L144" s="38"/>
      <c r="M144" s="39"/>
      <c r="N144" s="39"/>
      <c r="O144" s="39"/>
      <c r="P144" s="39"/>
      <c r="Q144" s="43"/>
      <c r="R144" s="39"/>
      <c r="S144" s="65"/>
      <c r="T144" s="65"/>
      <c r="U144" s="66"/>
      <c r="V144" s="32"/>
      <c r="W144" s="38"/>
      <c r="X144" s="39"/>
      <c r="Y144" s="39"/>
      <c r="Z144" s="39"/>
      <c r="AA144" s="39"/>
      <c r="AB144" s="43"/>
      <c r="AC144" s="39"/>
      <c r="AD144" s="39"/>
      <c r="AE144" s="39"/>
      <c r="AF144" s="39"/>
      <c r="AG144" s="40"/>
      <c r="AH144" s="32"/>
      <c r="AI144" s="44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  <c r="BE144" s="32"/>
      <c r="BF144" s="32"/>
      <c r="BG144" s="32"/>
      <c r="BH144" s="32"/>
      <c r="BI144" s="32"/>
      <c r="BJ144" s="32"/>
      <c r="BK144" s="32"/>
      <c r="BL144" s="32"/>
    </row>
    <row r="145" spans="1:64" ht="9" customHeight="1" x14ac:dyDescent="0.2">
      <c r="A145" s="31"/>
      <c r="B145" s="31"/>
      <c r="C145" s="31"/>
      <c r="D145" s="31"/>
      <c r="E145" s="31"/>
      <c r="F145" s="32"/>
      <c r="G145" s="32"/>
      <c r="H145" s="32"/>
      <c r="I145" s="32"/>
      <c r="J145" s="32"/>
      <c r="K145" s="41"/>
      <c r="L145" s="41"/>
      <c r="M145" s="32"/>
      <c r="N145" s="32"/>
      <c r="O145" s="32"/>
      <c r="P145" s="32"/>
      <c r="Q145" s="48"/>
      <c r="R145" s="32"/>
      <c r="S145" s="67"/>
      <c r="T145" s="67"/>
      <c r="U145" s="556">
        <f>R3</f>
        <v>18.5</v>
      </c>
      <c r="V145" s="32"/>
      <c r="W145" s="41"/>
      <c r="X145" s="32"/>
      <c r="Y145" s="32"/>
      <c r="Z145" s="32"/>
      <c r="AA145" s="32"/>
      <c r="AB145" s="48"/>
      <c r="AC145" s="32"/>
      <c r="AD145" s="32"/>
      <c r="AE145" s="32"/>
      <c r="AF145" s="32"/>
      <c r="AG145" s="44"/>
      <c r="AH145" s="32"/>
      <c r="AI145" s="44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  <c r="BE145" s="32"/>
      <c r="BF145" s="32"/>
      <c r="BG145" s="32"/>
      <c r="BH145" s="32"/>
      <c r="BI145" s="32"/>
      <c r="BJ145" s="32"/>
      <c r="BK145" s="32"/>
      <c r="BL145" s="32"/>
    </row>
    <row r="146" spans="1:64" ht="9" customHeight="1" x14ac:dyDescent="0.2">
      <c r="A146" s="31"/>
      <c r="B146" s="31"/>
      <c r="C146" s="31"/>
      <c r="D146" s="31"/>
      <c r="E146" s="31"/>
      <c r="F146" s="32"/>
      <c r="G146" s="32"/>
      <c r="H146" s="32"/>
      <c r="I146" s="32"/>
      <c r="J146" s="32"/>
      <c r="K146" s="41"/>
      <c r="L146" s="41"/>
      <c r="M146" s="32"/>
      <c r="N146" s="32"/>
      <c r="O146" s="32"/>
      <c r="P146" s="32"/>
      <c r="Q146" s="48"/>
      <c r="R146" s="32"/>
      <c r="S146" s="67"/>
      <c r="T146" s="67"/>
      <c r="U146" s="556"/>
      <c r="V146" s="32"/>
      <c r="W146" s="41"/>
      <c r="X146" s="32"/>
      <c r="Y146" s="32"/>
      <c r="Z146" s="32"/>
      <c r="AA146" s="32"/>
      <c r="AB146" s="48"/>
      <c r="AC146" s="32"/>
      <c r="AD146" s="32"/>
      <c r="AE146" s="32"/>
      <c r="AF146" s="32"/>
      <c r="AG146" s="44"/>
      <c r="AH146" s="32"/>
      <c r="AI146" s="44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  <c r="BE146" s="32"/>
      <c r="BF146" s="32"/>
      <c r="BG146" s="32"/>
      <c r="BH146" s="32"/>
      <c r="BI146" s="32"/>
      <c r="BJ146" s="32"/>
      <c r="BK146" s="32"/>
      <c r="BL146" s="32"/>
    </row>
    <row r="147" spans="1:64" ht="9" customHeight="1" x14ac:dyDescent="0.2">
      <c r="A147" s="31"/>
      <c r="B147" s="31"/>
      <c r="C147" s="31"/>
      <c r="D147" s="31"/>
      <c r="E147" s="31"/>
      <c r="F147" s="32"/>
      <c r="G147" s="32"/>
      <c r="H147" s="32"/>
      <c r="I147" s="32"/>
      <c r="J147" s="32"/>
      <c r="K147" s="41"/>
      <c r="L147" s="54"/>
      <c r="M147" s="50"/>
      <c r="N147" s="50"/>
      <c r="O147" s="50"/>
      <c r="P147" s="50"/>
      <c r="Q147" s="51"/>
      <c r="R147" s="50"/>
      <c r="S147" s="68"/>
      <c r="T147" s="68"/>
      <c r="U147" s="567"/>
      <c r="V147" s="32"/>
      <c r="W147" s="54"/>
      <c r="X147" s="50"/>
      <c r="Y147" s="50"/>
      <c r="Z147" s="50"/>
      <c r="AA147" s="50"/>
      <c r="AB147" s="51"/>
      <c r="AC147" s="50"/>
      <c r="AD147" s="50"/>
      <c r="AE147" s="50"/>
      <c r="AF147" s="50"/>
      <c r="AG147" s="52"/>
      <c r="AH147" s="32"/>
      <c r="AI147" s="53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  <c r="BE147" s="32"/>
      <c r="BF147" s="32"/>
      <c r="BG147" s="32"/>
      <c r="BH147" s="32"/>
      <c r="BI147" s="32"/>
      <c r="BJ147" s="32"/>
      <c r="BK147" s="32"/>
      <c r="BL147" s="32"/>
    </row>
    <row r="148" spans="1:64" ht="9" customHeight="1" x14ac:dyDescent="0.2">
      <c r="A148" s="31"/>
      <c r="B148" s="31"/>
      <c r="C148" s="31"/>
      <c r="D148" s="31"/>
      <c r="E148" s="31"/>
      <c r="F148" s="32"/>
      <c r="G148" s="32"/>
      <c r="H148" s="32"/>
      <c r="I148" s="32"/>
      <c r="J148" s="32"/>
      <c r="K148" s="41"/>
      <c r="L148" s="32"/>
      <c r="M148" s="32"/>
      <c r="N148" s="32"/>
      <c r="O148" s="32"/>
      <c r="P148" s="32"/>
      <c r="Q148" s="32"/>
      <c r="R148" s="32"/>
      <c r="S148" s="570">
        <v>2</v>
      </c>
      <c r="T148" s="570"/>
      <c r="U148" s="570"/>
      <c r="V148" s="33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53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  <c r="BE148" s="32"/>
      <c r="BF148" s="32"/>
      <c r="BG148" s="32"/>
      <c r="BH148" s="32"/>
      <c r="BI148" s="32"/>
      <c r="BJ148" s="32"/>
      <c r="BK148" s="32"/>
      <c r="BL148" s="32"/>
    </row>
    <row r="149" spans="1:64" ht="9" customHeight="1" thickBot="1" x14ac:dyDescent="0.25">
      <c r="A149" s="31"/>
      <c r="B149" s="31"/>
      <c r="C149" s="31"/>
      <c r="D149" s="31"/>
      <c r="E149" s="31"/>
      <c r="F149" s="32"/>
      <c r="G149" s="32"/>
      <c r="H149" s="32"/>
      <c r="I149" s="32"/>
      <c r="J149" s="32"/>
      <c r="K149" s="54"/>
      <c r="L149" s="50"/>
      <c r="M149" s="50"/>
      <c r="N149" s="50"/>
      <c r="O149" s="50"/>
      <c r="P149" s="50"/>
      <c r="Q149" s="50"/>
      <c r="R149" s="50"/>
      <c r="S149" s="572"/>
      <c r="T149" s="572"/>
      <c r="U149" s="572"/>
      <c r="V149" s="55"/>
      <c r="W149" s="50"/>
      <c r="X149" s="50"/>
      <c r="Y149" s="50"/>
      <c r="Z149" s="50"/>
      <c r="AA149" s="50"/>
      <c r="AB149" s="50"/>
      <c r="AC149" s="50"/>
      <c r="AD149" s="50"/>
      <c r="AE149" s="50"/>
      <c r="AF149" s="50"/>
      <c r="AG149" s="56"/>
      <c r="AH149" s="56"/>
      <c r="AI149" s="57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  <c r="BE149" s="32"/>
      <c r="BF149" s="32"/>
      <c r="BG149" s="32"/>
      <c r="BH149" s="32"/>
      <c r="BI149" s="32"/>
      <c r="BJ149" s="32"/>
      <c r="BK149" s="32"/>
      <c r="BL149" s="32"/>
    </row>
    <row r="150" spans="1:64" ht="13.5" thickTop="1" x14ac:dyDescent="0.2">
      <c r="A150" s="31"/>
      <c r="B150" s="31"/>
      <c r="C150" s="31"/>
      <c r="D150" s="31"/>
      <c r="E150" s="31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BH150" s="32"/>
      <c r="BI150" s="32"/>
      <c r="BJ150" s="32"/>
      <c r="BK150" s="32"/>
      <c r="BL150" s="32"/>
    </row>
    <row r="151" spans="1:64" x14ac:dyDescent="0.2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  <c r="AH151" s="31"/>
      <c r="AI151" s="31"/>
      <c r="AJ151" s="31"/>
      <c r="AK151" s="31"/>
      <c r="AL151" s="31"/>
      <c r="AM151" s="31"/>
      <c r="AN151" s="31"/>
      <c r="AO151" s="31"/>
      <c r="AP151" s="31"/>
      <c r="AQ151" s="31"/>
      <c r="AR151" s="31"/>
      <c r="AS151" s="31"/>
      <c r="AT151" s="31"/>
      <c r="AU151" s="31"/>
      <c r="AV151" s="31"/>
      <c r="AW151" s="31"/>
      <c r="AX151" s="32"/>
      <c r="AY151" s="32"/>
      <c r="AZ151" s="32"/>
      <c r="BA151" s="32"/>
      <c r="BB151" s="32"/>
      <c r="BC151" s="32"/>
      <c r="BD151" s="32"/>
      <c r="BE151" s="32"/>
      <c r="BF151" s="32"/>
      <c r="BG151" s="32"/>
      <c r="BH151" s="32"/>
      <c r="BI151" s="32"/>
      <c r="BJ151" s="32"/>
      <c r="BK151" s="32"/>
      <c r="BL151" s="32"/>
    </row>
    <row r="152" spans="1:64" ht="12.75" customHeight="1" x14ac:dyDescent="0.2">
      <c r="A152" s="31"/>
      <c r="B152" s="31"/>
      <c r="C152" s="31"/>
      <c r="D152" s="31"/>
      <c r="E152" s="31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  <c r="BE152" s="32"/>
      <c r="BF152" s="32"/>
      <c r="BG152" s="32"/>
      <c r="BH152" s="32"/>
      <c r="BI152" s="32"/>
      <c r="BJ152" s="32"/>
      <c r="BK152" s="32"/>
      <c r="BL152" s="32"/>
    </row>
    <row r="153" spans="1:64" ht="12.75" customHeight="1" x14ac:dyDescent="0.25">
      <c r="A153" s="37"/>
      <c r="B153" s="37"/>
      <c r="C153" s="37"/>
      <c r="D153" s="37"/>
      <c r="E153" s="37"/>
      <c r="F153" s="32"/>
      <c r="G153" s="32"/>
      <c r="H153" s="32"/>
      <c r="I153" s="38"/>
      <c r="J153" s="39"/>
      <c r="K153" s="39"/>
      <c r="L153" s="552">
        <v>2</v>
      </c>
      <c r="M153" s="552"/>
      <c r="N153" s="552"/>
      <c r="O153" s="42"/>
      <c r="P153" s="42"/>
      <c r="Q153" s="42"/>
      <c r="R153" s="39"/>
      <c r="S153" s="39"/>
      <c r="T153" s="39"/>
      <c r="U153" s="39"/>
      <c r="V153" s="39"/>
      <c r="W153" s="39"/>
      <c r="X153" s="39"/>
      <c r="Y153" s="39"/>
      <c r="Z153" s="39"/>
      <c r="AA153" s="39"/>
      <c r="AB153" s="39"/>
      <c r="AC153" s="39"/>
      <c r="AD153" s="39"/>
      <c r="AE153" s="39"/>
      <c r="AF153" s="39"/>
      <c r="AG153" s="39"/>
      <c r="AH153" s="39"/>
      <c r="AI153" s="39"/>
      <c r="AJ153" s="39"/>
      <c r="AK153" s="39"/>
      <c r="AL153" s="39"/>
      <c r="AM153" s="39"/>
      <c r="AN153" s="39"/>
      <c r="AO153" s="39"/>
      <c r="AP153" s="39"/>
      <c r="AQ153" s="39"/>
      <c r="AR153" s="40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2"/>
      <c r="BH153" s="32"/>
      <c r="BI153" s="32"/>
      <c r="BJ153" s="32"/>
      <c r="BK153" s="32"/>
      <c r="BL153" s="32"/>
    </row>
    <row r="154" spans="1:64" ht="12.75" customHeight="1" x14ac:dyDescent="0.25">
      <c r="A154" s="37"/>
      <c r="B154" s="37"/>
      <c r="C154" s="37"/>
      <c r="D154" s="37"/>
      <c r="E154" s="37"/>
      <c r="F154" s="32"/>
      <c r="G154" s="32"/>
      <c r="H154" s="32"/>
      <c r="I154" s="41"/>
      <c r="J154" s="38"/>
      <c r="K154" s="39"/>
      <c r="L154" s="39"/>
      <c r="M154" s="39"/>
      <c r="N154" s="39"/>
      <c r="O154" s="568">
        <f>L3</f>
        <v>28</v>
      </c>
      <c r="P154" s="559"/>
      <c r="Q154" s="32"/>
      <c r="R154" s="32"/>
      <c r="S154" s="32"/>
      <c r="T154" s="38"/>
      <c r="U154" s="39"/>
      <c r="V154" s="39"/>
      <c r="W154" s="39"/>
      <c r="X154" s="39"/>
      <c r="Y154" s="559"/>
      <c r="Z154" s="32"/>
      <c r="AA154" s="32"/>
      <c r="AB154" s="32"/>
      <c r="AC154" s="38"/>
      <c r="AD154" s="39"/>
      <c r="AE154" s="39"/>
      <c r="AF154" s="39"/>
      <c r="AG154" s="39"/>
      <c r="AH154" s="559"/>
      <c r="AI154" s="32"/>
      <c r="AJ154" s="32"/>
      <c r="AK154" s="38"/>
      <c r="AL154" s="39"/>
      <c r="AM154" s="39"/>
      <c r="AN154" s="39"/>
      <c r="AO154" s="39"/>
      <c r="AP154" s="559"/>
      <c r="AQ154" s="32"/>
      <c r="AR154" s="44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  <c r="BE154" s="32"/>
      <c r="BF154" s="32"/>
      <c r="BG154" s="32"/>
      <c r="BH154" s="32"/>
      <c r="BI154" s="32"/>
      <c r="BJ154" s="32"/>
      <c r="BK154" s="32"/>
      <c r="BL154" s="32"/>
    </row>
    <row r="155" spans="1:64" ht="12.75" customHeight="1" x14ac:dyDescent="0.25">
      <c r="A155" s="37"/>
      <c r="B155" s="37"/>
      <c r="C155" s="37"/>
      <c r="D155" s="37"/>
      <c r="E155" s="37"/>
      <c r="F155" s="32"/>
      <c r="G155" s="32"/>
      <c r="H155" s="32"/>
      <c r="I155" s="41"/>
      <c r="J155" s="41"/>
      <c r="K155" s="32"/>
      <c r="L155" s="32"/>
      <c r="M155" s="32"/>
      <c r="N155" s="32"/>
      <c r="O155" s="563"/>
      <c r="P155" s="556"/>
      <c r="Q155" s="32"/>
      <c r="R155" s="32"/>
      <c r="S155" s="32"/>
      <c r="T155" s="41"/>
      <c r="U155" s="32"/>
      <c r="V155" s="32"/>
      <c r="W155" s="32"/>
      <c r="X155" s="32"/>
      <c r="Y155" s="556"/>
      <c r="Z155" s="32"/>
      <c r="AA155" s="32"/>
      <c r="AB155" s="32"/>
      <c r="AC155" s="41"/>
      <c r="AD155" s="32"/>
      <c r="AE155" s="32"/>
      <c r="AF155" s="32"/>
      <c r="AG155" s="32"/>
      <c r="AH155" s="556"/>
      <c r="AI155" s="32"/>
      <c r="AJ155" s="32"/>
      <c r="AK155" s="41"/>
      <c r="AL155" s="32"/>
      <c r="AM155" s="32"/>
      <c r="AN155" s="32"/>
      <c r="AO155" s="32"/>
      <c r="AP155" s="556"/>
      <c r="AQ155" s="32"/>
      <c r="AR155" s="44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  <c r="BE155" s="32"/>
      <c r="BF155" s="32"/>
      <c r="BG155" s="32"/>
      <c r="BH155" s="32"/>
      <c r="BI155" s="32"/>
      <c r="BJ155" s="32"/>
      <c r="BK155" s="32"/>
      <c r="BL155" s="32"/>
    </row>
    <row r="156" spans="1:64" ht="12.75" customHeight="1" x14ac:dyDescent="0.2">
      <c r="A156" s="555"/>
      <c r="B156" s="555"/>
      <c r="C156" s="555"/>
      <c r="D156" s="555"/>
      <c r="E156" s="555"/>
      <c r="F156" s="32"/>
      <c r="G156" s="32"/>
      <c r="H156" s="32"/>
      <c r="I156" s="542"/>
      <c r="J156" s="41"/>
      <c r="K156" s="32"/>
      <c r="L156" s="32"/>
      <c r="M156" s="32"/>
      <c r="N156" s="32"/>
      <c r="O156" s="569"/>
      <c r="P156" s="560"/>
      <c r="Q156" s="32"/>
      <c r="R156" s="32"/>
      <c r="S156" s="32"/>
      <c r="T156" s="41"/>
      <c r="U156" s="32"/>
      <c r="V156" s="32"/>
      <c r="W156" s="32"/>
      <c r="X156" s="32"/>
      <c r="Y156" s="560"/>
      <c r="Z156" s="47"/>
      <c r="AA156" s="32"/>
      <c r="AB156" s="32"/>
      <c r="AC156" s="41"/>
      <c r="AD156" s="32"/>
      <c r="AE156" s="32"/>
      <c r="AF156" s="32"/>
      <c r="AG156" s="32"/>
      <c r="AH156" s="560"/>
      <c r="AI156" s="47"/>
      <c r="AJ156" s="32"/>
      <c r="AK156" s="41"/>
      <c r="AL156" s="32"/>
      <c r="AM156" s="32"/>
      <c r="AN156" s="32"/>
      <c r="AO156" s="32"/>
      <c r="AP156" s="560"/>
      <c r="AQ156" s="47"/>
      <c r="AR156" s="58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  <c r="BE156" s="32"/>
      <c r="BF156" s="32"/>
      <c r="BG156" s="32"/>
      <c r="BH156" s="32"/>
      <c r="BI156" s="32"/>
      <c r="BJ156" s="32"/>
      <c r="BK156" s="32"/>
      <c r="BL156" s="32"/>
    </row>
    <row r="157" spans="1:64" ht="6.6" customHeight="1" x14ac:dyDescent="0.2">
      <c r="A157" s="49"/>
      <c r="B157" s="49"/>
      <c r="C157" s="49"/>
      <c r="D157" s="49"/>
      <c r="E157" s="49"/>
      <c r="F157" s="32"/>
      <c r="G157" s="32"/>
      <c r="H157" s="32"/>
      <c r="I157" s="542"/>
      <c r="J157" s="60"/>
      <c r="K157" s="61"/>
      <c r="L157" s="61"/>
      <c r="M157" s="61"/>
      <c r="N157" s="61"/>
      <c r="O157" s="61"/>
      <c r="P157" s="62"/>
      <c r="Q157" s="32"/>
      <c r="R157" s="32"/>
      <c r="S157" s="32"/>
      <c r="T157" s="60"/>
      <c r="U157" s="61"/>
      <c r="V157" s="61"/>
      <c r="W157" s="61"/>
      <c r="X157" s="61"/>
      <c r="Y157" s="62"/>
      <c r="Z157" s="47"/>
      <c r="AA157" s="32"/>
      <c r="AB157" s="32"/>
      <c r="AC157" s="60"/>
      <c r="AD157" s="61"/>
      <c r="AE157" s="61"/>
      <c r="AF157" s="61"/>
      <c r="AG157" s="61"/>
      <c r="AH157" s="62"/>
      <c r="AI157" s="47"/>
      <c r="AJ157" s="32"/>
      <c r="AK157" s="60"/>
      <c r="AL157" s="61"/>
      <c r="AM157" s="61"/>
      <c r="AN157" s="61"/>
      <c r="AO157" s="61"/>
      <c r="AP157" s="62"/>
      <c r="AQ157" s="47"/>
      <c r="AR157" s="58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  <c r="BE157" s="32"/>
      <c r="BF157" s="32"/>
      <c r="BG157" s="32"/>
      <c r="BH157" s="32"/>
      <c r="BI157" s="32"/>
      <c r="BJ157" s="32"/>
      <c r="BK157" s="32"/>
      <c r="BL157" s="32"/>
    </row>
    <row r="158" spans="1:64" ht="12.75" customHeight="1" x14ac:dyDescent="0.2">
      <c r="A158" s="555"/>
      <c r="B158" s="555"/>
      <c r="C158" s="555"/>
      <c r="D158" s="555"/>
      <c r="E158" s="555"/>
      <c r="F158" s="32"/>
      <c r="G158" s="32"/>
      <c r="H158" s="32"/>
      <c r="I158" s="542"/>
      <c r="J158" s="41"/>
      <c r="K158" s="32"/>
      <c r="L158" s="32"/>
      <c r="M158" s="32"/>
      <c r="N158" s="32"/>
      <c r="O158" s="32"/>
      <c r="P158" s="44"/>
      <c r="Q158" s="32"/>
      <c r="R158" s="32"/>
      <c r="S158" s="32"/>
      <c r="T158" s="41"/>
      <c r="U158" s="32"/>
      <c r="V158" s="32"/>
      <c r="W158" s="32"/>
      <c r="X158" s="32"/>
      <c r="Y158" s="44"/>
      <c r="Z158" s="47"/>
      <c r="AA158" s="32"/>
      <c r="AB158" s="32"/>
      <c r="AC158" s="41"/>
      <c r="AD158" s="32"/>
      <c r="AE158" s="32"/>
      <c r="AF158" s="32"/>
      <c r="AG158" s="32"/>
      <c r="AH158" s="44"/>
      <c r="AI158" s="47"/>
      <c r="AJ158" s="32"/>
      <c r="AK158" s="41"/>
      <c r="AL158" s="32"/>
      <c r="AM158" s="32"/>
      <c r="AN158" s="32"/>
      <c r="AO158" s="32"/>
      <c r="AP158" s="44"/>
      <c r="AQ158" s="47"/>
      <c r="AR158" s="58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  <c r="BE158" s="32"/>
      <c r="BF158" s="32"/>
      <c r="BG158" s="32"/>
      <c r="BH158" s="32"/>
      <c r="BI158" s="32"/>
      <c r="BJ158" s="32"/>
      <c r="BK158" s="32"/>
      <c r="BL158" s="32"/>
    </row>
    <row r="159" spans="1:64" ht="12.75" customHeight="1" x14ac:dyDescent="0.2">
      <c r="A159" s="555"/>
      <c r="B159" s="555"/>
      <c r="C159" s="555"/>
      <c r="D159" s="555"/>
      <c r="E159" s="555"/>
      <c r="F159" s="32"/>
      <c r="G159" s="32"/>
      <c r="H159" s="32"/>
      <c r="I159" s="41"/>
      <c r="J159" s="41"/>
      <c r="K159" s="32"/>
      <c r="L159" s="32"/>
      <c r="M159" s="32"/>
      <c r="N159" s="32"/>
      <c r="O159" s="32"/>
      <c r="P159" s="44"/>
      <c r="Q159" s="32"/>
      <c r="R159" s="32"/>
      <c r="S159" s="32"/>
      <c r="T159" s="41"/>
      <c r="U159" s="32"/>
      <c r="V159" s="32"/>
      <c r="W159" s="32"/>
      <c r="X159" s="32"/>
      <c r="Y159" s="44"/>
      <c r="Z159" s="32"/>
      <c r="AA159" s="32"/>
      <c r="AB159" s="32"/>
      <c r="AC159" s="41"/>
      <c r="AD159" s="32"/>
      <c r="AE159" s="32"/>
      <c r="AF159" s="32"/>
      <c r="AG159" s="32"/>
      <c r="AH159" s="44"/>
      <c r="AI159" s="32"/>
      <c r="AJ159" s="32"/>
      <c r="AK159" s="41"/>
      <c r="AL159" s="32"/>
      <c r="AM159" s="32"/>
      <c r="AN159" s="32"/>
      <c r="AO159" s="32"/>
      <c r="AP159" s="44"/>
      <c r="AQ159" s="32"/>
      <c r="AR159" s="44"/>
      <c r="AS159" s="32"/>
      <c r="AT159" s="32"/>
      <c r="AU159" s="32"/>
      <c r="AV159" s="32"/>
      <c r="AW159" s="534">
        <f>L153+O154+L161+O162+L169</f>
        <v>61</v>
      </c>
      <c r="AX159" s="535"/>
      <c r="AY159" s="536"/>
      <c r="AZ159" s="533" t="s">
        <v>44</v>
      </c>
      <c r="BA159" s="533"/>
      <c r="BB159" s="534">
        <f>I164+J162+Q164+S164+T162+Z164+AA164+AC162+AI164+AJ164+AK162+AQ164+AR164</f>
        <v>85.1</v>
      </c>
      <c r="BC159" s="535"/>
      <c r="BD159" s="536"/>
      <c r="BE159" s="540" t="s">
        <v>57</v>
      </c>
      <c r="BF159" s="540"/>
      <c r="BG159" s="540"/>
      <c r="BH159" s="540"/>
      <c r="BI159" s="540"/>
      <c r="BJ159" s="540"/>
      <c r="BK159" s="540"/>
      <c r="BL159" s="540"/>
    </row>
    <row r="160" spans="1:64" ht="12.75" customHeight="1" x14ac:dyDescent="0.2">
      <c r="A160" s="555" t="s">
        <v>63</v>
      </c>
      <c r="B160" s="555"/>
      <c r="C160" s="555"/>
      <c r="D160" s="555"/>
      <c r="E160" s="555"/>
      <c r="F160" s="32"/>
      <c r="G160" s="32"/>
      <c r="H160" s="32"/>
      <c r="I160" s="41"/>
      <c r="J160" s="54"/>
      <c r="K160" s="50"/>
      <c r="L160" s="50"/>
      <c r="M160" s="32"/>
      <c r="N160" s="50"/>
      <c r="O160" s="50"/>
      <c r="P160" s="52"/>
      <c r="Q160" s="32"/>
      <c r="R160" s="32"/>
      <c r="S160" s="32"/>
      <c r="T160" s="54"/>
      <c r="U160" s="50"/>
      <c r="V160" s="32"/>
      <c r="W160" s="50"/>
      <c r="X160" s="50"/>
      <c r="Y160" s="52"/>
      <c r="Z160" s="32"/>
      <c r="AA160" s="32"/>
      <c r="AB160" s="32"/>
      <c r="AC160" s="54"/>
      <c r="AD160" s="50"/>
      <c r="AE160" s="32"/>
      <c r="AF160" s="50"/>
      <c r="AG160" s="50"/>
      <c r="AH160" s="52"/>
      <c r="AI160" s="32"/>
      <c r="AJ160" s="32"/>
      <c r="AK160" s="54"/>
      <c r="AL160" s="50"/>
      <c r="AM160" s="32"/>
      <c r="AN160" s="50"/>
      <c r="AO160" s="50"/>
      <c r="AP160" s="52"/>
      <c r="AQ160" s="32"/>
      <c r="AR160" s="44"/>
      <c r="AS160" s="32"/>
      <c r="AT160" s="32"/>
      <c r="AU160" s="32"/>
      <c r="AV160" s="32"/>
      <c r="AW160" s="537"/>
      <c r="AX160" s="538"/>
      <c r="AY160" s="539"/>
      <c r="AZ160" s="533"/>
      <c r="BA160" s="533"/>
      <c r="BB160" s="537"/>
      <c r="BC160" s="538"/>
      <c r="BD160" s="539"/>
      <c r="BE160" s="540"/>
      <c r="BF160" s="540"/>
      <c r="BG160" s="540"/>
      <c r="BH160" s="540"/>
      <c r="BI160" s="540"/>
      <c r="BJ160" s="540"/>
      <c r="BK160" s="540"/>
      <c r="BL160" s="540"/>
    </row>
    <row r="161" spans="1:107" ht="12.75" customHeight="1" x14ac:dyDescent="0.2">
      <c r="A161" s="555" t="s">
        <v>58</v>
      </c>
      <c r="B161" s="555"/>
      <c r="C161" s="555"/>
      <c r="D161" s="555"/>
      <c r="E161" s="555"/>
      <c r="F161" s="32"/>
      <c r="G161" s="32"/>
      <c r="H161" s="32"/>
      <c r="I161" s="41"/>
      <c r="J161" s="39"/>
      <c r="K161" s="39"/>
      <c r="L161" s="552">
        <v>1</v>
      </c>
      <c r="M161" s="552"/>
      <c r="N161" s="552"/>
      <c r="O161" s="33"/>
      <c r="P161" s="33"/>
      <c r="Q161" s="33"/>
      <c r="R161" s="32"/>
      <c r="S161" s="32"/>
      <c r="T161" s="32"/>
      <c r="U161" s="32"/>
      <c r="V161" s="39"/>
      <c r="W161" s="39"/>
      <c r="X161" s="39"/>
      <c r="Y161" s="39"/>
      <c r="Z161" s="32"/>
      <c r="AA161" s="32"/>
      <c r="AB161" s="32"/>
      <c r="AC161" s="32"/>
      <c r="AD161" s="32"/>
      <c r="AE161" s="39"/>
      <c r="AF161" s="39"/>
      <c r="AG161" s="39"/>
      <c r="AH161" s="39"/>
      <c r="AI161" s="32"/>
      <c r="AJ161" s="32"/>
      <c r="AK161" s="32"/>
      <c r="AL161" s="32"/>
      <c r="AM161" s="39"/>
      <c r="AN161" s="39"/>
      <c r="AO161" s="39"/>
      <c r="AP161" s="39"/>
      <c r="AQ161" s="32"/>
      <c r="AR161" s="44"/>
      <c r="AS161" s="32"/>
      <c r="AT161" s="32"/>
      <c r="AU161" s="32"/>
      <c r="AV161" s="32"/>
      <c r="AW161" s="32"/>
      <c r="AX161" s="32"/>
      <c r="AY161" s="32"/>
      <c r="AZ161" s="32"/>
      <c r="BA161" s="32"/>
      <c r="BB161" s="32"/>
      <c r="BC161" s="32"/>
      <c r="BD161" s="32"/>
      <c r="BE161" s="32"/>
      <c r="BF161" s="32"/>
      <c r="BG161" s="32"/>
      <c r="BH161" s="32"/>
      <c r="BI161" s="32"/>
      <c r="BJ161" s="32"/>
      <c r="BK161" s="32"/>
      <c r="BL161" s="32"/>
    </row>
    <row r="162" spans="1:107" x14ac:dyDescent="0.2">
      <c r="A162" s="31"/>
      <c r="B162" s="31"/>
      <c r="C162" s="31"/>
      <c r="D162" s="31"/>
      <c r="E162" s="31"/>
      <c r="F162" s="32"/>
      <c r="G162" s="32"/>
      <c r="H162" s="32"/>
      <c r="I162" s="41"/>
      <c r="J162" s="553">
        <f>R3</f>
        <v>18.5</v>
      </c>
      <c r="K162" s="554"/>
      <c r="L162" s="554"/>
      <c r="M162" s="554"/>
      <c r="N162" s="39"/>
      <c r="O162" s="568">
        <f>L3</f>
        <v>28</v>
      </c>
      <c r="P162" s="559"/>
      <c r="Q162" s="32"/>
      <c r="R162" s="32"/>
      <c r="S162" s="32"/>
      <c r="T162" s="553">
        <f>R3</f>
        <v>18.5</v>
      </c>
      <c r="U162" s="554"/>
      <c r="V162" s="554"/>
      <c r="W162" s="554"/>
      <c r="X162" s="39"/>
      <c r="Y162" s="559"/>
      <c r="Z162" s="32"/>
      <c r="AA162" s="32"/>
      <c r="AB162" s="32"/>
      <c r="AC162" s="553">
        <f>R3</f>
        <v>18.5</v>
      </c>
      <c r="AD162" s="554"/>
      <c r="AE162" s="554"/>
      <c r="AF162" s="554"/>
      <c r="AG162" s="39"/>
      <c r="AH162" s="559"/>
      <c r="AI162" s="32"/>
      <c r="AJ162" s="32"/>
      <c r="AK162" s="553">
        <f>R3</f>
        <v>18.5</v>
      </c>
      <c r="AL162" s="554"/>
      <c r="AM162" s="554"/>
      <c r="AN162" s="554"/>
      <c r="AO162" s="39"/>
      <c r="AP162" s="559"/>
      <c r="AQ162" s="32"/>
      <c r="AR162" s="44"/>
      <c r="AS162" s="32"/>
      <c r="AT162" s="32"/>
      <c r="AU162" s="32"/>
      <c r="AV162" s="32"/>
      <c r="AW162" s="32"/>
      <c r="AX162" s="32"/>
      <c r="AY162" s="32"/>
      <c r="AZ162" s="32"/>
      <c r="BA162" s="32"/>
      <c r="BB162" s="32"/>
      <c r="BC162" s="32"/>
      <c r="BD162" s="32"/>
      <c r="BE162" s="32"/>
      <c r="BF162" s="32"/>
      <c r="BG162" s="32"/>
      <c r="BH162" s="32"/>
      <c r="BI162" s="32"/>
      <c r="BJ162" s="32"/>
      <c r="BK162" s="32"/>
      <c r="BL162" s="32"/>
    </row>
    <row r="163" spans="1:107" x14ac:dyDescent="0.2">
      <c r="A163" s="31"/>
      <c r="B163" s="31"/>
      <c r="C163" s="31"/>
      <c r="D163" s="31"/>
      <c r="E163" s="31"/>
      <c r="F163" s="32"/>
      <c r="G163" s="32"/>
      <c r="H163" s="32"/>
      <c r="I163" s="41"/>
      <c r="J163" s="41"/>
      <c r="K163" s="32"/>
      <c r="L163" s="32"/>
      <c r="M163" s="32"/>
      <c r="N163" s="32"/>
      <c r="O163" s="563"/>
      <c r="P163" s="556"/>
      <c r="Q163" s="32"/>
      <c r="R163" s="32"/>
      <c r="S163" s="32"/>
      <c r="T163" s="41"/>
      <c r="U163" s="32"/>
      <c r="V163" s="32"/>
      <c r="W163" s="32"/>
      <c r="X163" s="32"/>
      <c r="Y163" s="556"/>
      <c r="Z163" s="32"/>
      <c r="AA163" s="32"/>
      <c r="AB163" s="32"/>
      <c r="AC163" s="41"/>
      <c r="AD163" s="32"/>
      <c r="AE163" s="32"/>
      <c r="AF163" s="32"/>
      <c r="AG163" s="32"/>
      <c r="AH163" s="556"/>
      <c r="AI163" s="32"/>
      <c r="AJ163" s="32"/>
      <c r="AK163" s="41"/>
      <c r="AL163" s="32"/>
      <c r="AM163" s="32"/>
      <c r="AN163" s="32"/>
      <c r="AO163" s="32"/>
      <c r="AP163" s="556"/>
      <c r="AQ163" s="32"/>
      <c r="AR163" s="44"/>
      <c r="AS163" s="32"/>
      <c r="AT163" s="32"/>
      <c r="AU163" s="32"/>
      <c r="AV163" s="32"/>
      <c r="AW163" s="32"/>
      <c r="AX163" s="32"/>
      <c r="AY163" s="32"/>
      <c r="AZ163" s="32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</row>
    <row r="164" spans="1:107" ht="12.75" customHeight="1" x14ac:dyDescent="0.2">
      <c r="A164" s="31"/>
      <c r="B164" s="31"/>
      <c r="C164" s="31"/>
      <c r="D164" s="31"/>
      <c r="E164" s="31"/>
      <c r="F164" s="32"/>
      <c r="G164" s="32"/>
      <c r="H164" s="32"/>
      <c r="I164" s="542">
        <v>1</v>
      </c>
      <c r="J164" s="41"/>
      <c r="K164" s="32"/>
      <c r="L164" s="32"/>
      <c r="M164" s="32"/>
      <c r="N164" s="32"/>
      <c r="O164" s="569"/>
      <c r="P164" s="560"/>
      <c r="Q164" s="562">
        <v>1.9</v>
      </c>
      <c r="R164" s="563"/>
      <c r="S164" s="556">
        <v>0.5</v>
      </c>
      <c r="T164" s="41"/>
      <c r="U164" s="32"/>
      <c r="V164" s="32"/>
      <c r="W164" s="32"/>
      <c r="X164" s="32"/>
      <c r="Y164" s="560"/>
      <c r="Z164" s="562">
        <v>1.9</v>
      </c>
      <c r="AA164" s="563">
        <v>0.5</v>
      </c>
      <c r="AB164" s="556"/>
      <c r="AC164" s="41"/>
      <c r="AD164" s="32"/>
      <c r="AE164" s="32"/>
      <c r="AF164" s="32"/>
      <c r="AG164" s="32"/>
      <c r="AH164" s="560"/>
      <c r="AI164" s="562">
        <v>1.9</v>
      </c>
      <c r="AJ164" s="556">
        <v>0.5</v>
      </c>
      <c r="AK164" s="41"/>
      <c r="AL164" s="32"/>
      <c r="AM164" s="32"/>
      <c r="AN164" s="32"/>
      <c r="AO164" s="32"/>
      <c r="AP164" s="560"/>
      <c r="AQ164" s="562">
        <v>1.9</v>
      </c>
      <c r="AR164" s="556">
        <v>1</v>
      </c>
      <c r="AS164" s="32"/>
      <c r="AT164" s="32"/>
      <c r="AU164" s="32"/>
      <c r="AV164" s="32"/>
      <c r="AW164" s="32"/>
      <c r="AX164" s="32"/>
      <c r="AY164" s="59"/>
      <c r="AZ164" s="32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</row>
    <row r="165" spans="1:107" ht="6.6" customHeight="1" x14ac:dyDescent="0.2">
      <c r="A165" s="31"/>
      <c r="B165" s="31"/>
      <c r="C165" s="31"/>
      <c r="D165" s="31"/>
      <c r="E165" s="31"/>
      <c r="F165" s="32"/>
      <c r="G165" s="32"/>
      <c r="H165" s="32"/>
      <c r="I165" s="542"/>
      <c r="J165" s="60"/>
      <c r="K165" s="61"/>
      <c r="L165" s="61"/>
      <c r="M165" s="61"/>
      <c r="N165" s="61"/>
      <c r="O165" s="61"/>
      <c r="P165" s="62"/>
      <c r="Q165" s="562"/>
      <c r="R165" s="563"/>
      <c r="S165" s="556"/>
      <c r="T165" s="60"/>
      <c r="U165" s="61"/>
      <c r="V165" s="61"/>
      <c r="W165" s="61"/>
      <c r="X165" s="61"/>
      <c r="Y165" s="62"/>
      <c r="Z165" s="562"/>
      <c r="AA165" s="563"/>
      <c r="AB165" s="556"/>
      <c r="AC165" s="60"/>
      <c r="AD165" s="61"/>
      <c r="AE165" s="61"/>
      <c r="AF165" s="61"/>
      <c r="AG165" s="61"/>
      <c r="AH165" s="62"/>
      <c r="AI165" s="562"/>
      <c r="AJ165" s="556"/>
      <c r="AK165" s="60"/>
      <c r="AL165" s="61"/>
      <c r="AM165" s="61"/>
      <c r="AN165" s="61"/>
      <c r="AO165" s="61"/>
      <c r="AP165" s="62"/>
      <c r="AQ165" s="562"/>
      <c r="AR165" s="556"/>
      <c r="AS165" s="32"/>
      <c r="AT165" s="32"/>
      <c r="AU165" s="32"/>
      <c r="AV165" s="32"/>
      <c r="AW165" s="32"/>
      <c r="AX165" s="32"/>
      <c r="AY165" s="59"/>
      <c r="AZ165" s="32"/>
      <c r="BA165" s="32"/>
      <c r="BB165" s="32"/>
      <c r="BC165" s="32"/>
      <c r="BD165" s="32"/>
      <c r="BE165" s="32"/>
      <c r="BF165" s="32"/>
      <c r="BG165" s="32"/>
      <c r="BH165" s="32"/>
      <c r="BI165" s="32"/>
      <c r="BJ165" s="32"/>
      <c r="BK165" s="32"/>
      <c r="BL165" s="32"/>
    </row>
    <row r="166" spans="1:107" x14ac:dyDescent="0.2">
      <c r="A166" s="31"/>
      <c r="B166" s="31"/>
      <c r="C166" s="31"/>
      <c r="D166" s="31"/>
      <c r="E166" s="31"/>
      <c r="F166" s="32"/>
      <c r="G166" s="32"/>
      <c r="H166" s="32"/>
      <c r="I166" s="542"/>
      <c r="J166" s="41"/>
      <c r="K166" s="32"/>
      <c r="L166" s="32"/>
      <c r="M166" s="32"/>
      <c r="N166" s="32"/>
      <c r="O166" s="32"/>
      <c r="P166" s="44"/>
      <c r="Q166" s="562"/>
      <c r="R166" s="563"/>
      <c r="S166" s="556"/>
      <c r="T166" s="41"/>
      <c r="U166" s="32"/>
      <c r="V166" s="32"/>
      <c r="W166" s="32"/>
      <c r="X166" s="32"/>
      <c r="Y166" s="44"/>
      <c r="Z166" s="562"/>
      <c r="AA166" s="563"/>
      <c r="AB166" s="556"/>
      <c r="AC166" s="41"/>
      <c r="AD166" s="32"/>
      <c r="AE166" s="32"/>
      <c r="AF166" s="32"/>
      <c r="AG166" s="32"/>
      <c r="AH166" s="44"/>
      <c r="AI166" s="562"/>
      <c r="AJ166" s="556"/>
      <c r="AK166" s="41"/>
      <c r="AL166" s="32"/>
      <c r="AM166" s="32"/>
      <c r="AN166" s="32"/>
      <c r="AO166" s="32"/>
      <c r="AP166" s="44"/>
      <c r="AQ166" s="562"/>
      <c r="AR166" s="556"/>
      <c r="AS166" s="32"/>
      <c r="AT166" s="32"/>
      <c r="AU166" s="32"/>
      <c r="AV166" s="32"/>
      <c r="AW166" s="32"/>
      <c r="AX166" s="32"/>
      <c r="AY166" s="59"/>
      <c r="AZ166" s="32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</row>
    <row r="167" spans="1:107" x14ac:dyDescent="0.2">
      <c r="A167" s="31"/>
      <c r="B167" s="31"/>
      <c r="C167" s="31"/>
      <c r="D167" s="31"/>
      <c r="E167" s="31"/>
      <c r="F167" s="32"/>
      <c r="G167" s="32"/>
      <c r="H167" s="32"/>
      <c r="I167" s="41"/>
      <c r="J167" s="41"/>
      <c r="K167" s="32"/>
      <c r="L167" s="32"/>
      <c r="M167" s="32"/>
      <c r="N167" s="32"/>
      <c r="O167" s="32"/>
      <c r="P167" s="44"/>
      <c r="Q167" s="32"/>
      <c r="R167" s="32"/>
      <c r="S167" s="32"/>
      <c r="T167" s="41"/>
      <c r="U167" s="32"/>
      <c r="V167" s="32"/>
      <c r="W167" s="32"/>
      <c r="X167" s="32"/>
      <c r="Y167" s="44"/>
      <c r="Z167" s="32"/>
      <c r="AA167" s="32"/>
      <c r="AB167" s="32"/>
      <c r="AC167" s="41"/>
      <c r="AD167" s="32"/>
      <c r="AE167" s="32"/>
      <c r="AF167" s="32"/>
      <c r="AG167" s="32"/>
      <c r="AH167" s="44"/>
      <c r="AI167" s="32"/>
      <c r="AJ167" s="32"/>
      <c r="AK167" s="41"/>
      <c r="AL167" s="32"/>
      <c r="AM167" s="32"/>
      <c r="AN167" s="32"/>
      <c r="AO167" s="32"/>
      <c r="AP167" s="44"/>
      <c r="AQ167" s="32"/>
      <c r="AR167" s="44"/>
      <c r="AS167" s="32"/>
      <c r="AT167" s="32"/>
      <c r="AU167" s="32"/>
      <c r="AV167" s="32"/>
      <c r="AW167" s="32"/>
      <c r="AX167" s="32"/>
      <c r="AY167" s="32"/>
      <c r="AZ167" s="32"/>
      <c r="BA167" s="32"/>
      <c r="BB167" s="32"/>
      <c r="BC167" s="32"/>
      <c r="BD167" s="32"/>
      <c r="BE167" s="32"/>
      <c r="BF167" s="32"/>
      <c r="BG167" s="32"/>
      <c r="BH167" s="32"/>
      <c r="BI167" s="32"/>
      <c r="BJ167" s="32"/>
      <c r="BK167" s="32"/>
      <c r="BL167" s="32"/>
    </row>
    <row r="168" spans="1:107" x14ac:dyDescent="0.2">
      <c r="A168" s="31"/>
      <c r="B168" s="31"/>
      <c r="C168" s="31"/>
      <c r="D168" s="31"/>
      <c r="E168" s="31"/>
      <c r="F168" s="32"/>
      <c r="G168" s="32"/>
      <c r="H168" s="32"/>
      <c r="I168" s="41"/>
      <c r="J168" s="54"/>
      <c r="K168" s="50"/>
      <c r="L168" s="50"/>
      <c r="M168" s="50"/>
      <c r="N168" s="50"/>
      <c r="O168" s="50"/>
      <c r="P168" s="52"/>
      <c r="Q168" s="32"/>
      <c r="R168" s="32"/>
      <c r="S168" s="32"/>
      <c r="T168" s="54"/>
      <c r="U168" s="50"/>
      <c r="V168" s="50"/>
      <c r="W168" s="50"/>
      <c r="X168" s="50"/>
      <c r="Y168" s="52"/>
      <c r="Z168" s="32"/>
      <c r="AA168" s="32"/>
      <c r="AB168" s="32"/>
      <c r="AC168" s="54"/>
      <c r="AD168" s="50"/>
      <c r="AE168" s="50"/>
      <c r="AF168" s="50"/>
      <c r="AG168" s="50"/>
      <c r="AH168" s="52"/>
      <c r="AI168" s="32"/>
      <c r="AJ168" s="32"/>
      <c r="AK168" s="54"/>
      <c r="AL168" s="50"/>
      <c r="AM168" s="50"/>
      <c r="AN168" s="50"/>
      <c r="AO168" s="50"/>
      <c r="AP168" s="52"/>
      <c r="AQ168" s="32"/>
      <c r="AR168" s="53"/>
      <c r="AS168" s="32"/>
      <c r="AT168" s="32"/>
      <c r="AU168" s="32"/>
      <c r="AV168" s="32"/>
      <c r="AW168" s="32"/>
      <c r="AX168" s="32"/>
      <c r="AY168" s="32"/>
      <c r="AZ168" s="32"/>
      <c r="BA168" s="32"/>
      <c r="BB168" s="32"/>
      <c r="BC168" s="32"/>
      <c r="BD168" s="32"/>
      <c r="BE168" s="32"/>
      <c r="BF168" s="32"/>
      <c r="BG168" s="32"/>
      <c r="BH168" s="32"/>
      <c r="BI168" s="32"/>
      <c r="BJ168" s="32"/>
      <c r="BK168" s="32"/>
      <c r="BL168" s="32"/>
    </row>
    <row r="169" spans="1:107" ht="13.5" thickBot="1" x14ac:dyDescent="0.25">
      <c r="A169" s="31"/>
      <c r="B169" s="31"/>
      <c r="C169" s="31"/>
      <c r="D169" s="31"/>
      <c r="E169" s="31"/>
      <c r="F169" s="32"/>
      <c r="G169" s="32"/>
      <c r="H169" s="32"/>
      <c r="I169" s="54"/>
      <c r="J169" s="50"/>
      <c r="K169" s="50"/>
      <c r="L169" s="552">
        <v>2</v>
      </c>
      <c r="M169" s="552"/>
      <c r="N169" s="552"/>
      <c r="O169" s="55"/>
      <c r="P169" s="55"/>
      <c r="Q169" s="55"/>
      <c r="R169" s="55"/>
      <c r="S169" s="55"/>
      <c r="T169" s="50"/>
      <c r="U169" s="50"/>
      <c r="V169" s="50"/>
      <c r="W169" s="50"/>
      <c r="X169" s="50"/>
      <c r="Y169" s="50"/>
      <c r="Z169" s="55"/>
      <c r="AA169" s="55"/>
      <c r="AB169" s="55"/>
      <c r="AC169" s="50"/>
      <c r="AD169" s="50"/>
      <c r="AE169" s="50"/>
      <c r="AF169" s="50"/>
      <c r="AG169" s="50"/>
      <c r="AH169" s="50"/>
      <c r="AI169" s="55"/>
      <c r="AJ169" s="55"/>
      <c r="AK169" s="50"/>
      <c r="AL169" s="50"/>
      <c r="AM169" s="50"/>
      <c r="AN169" s="50"/>
      <c r="AO169" s="50"/>
      <c r="AP169" s="56"/>
      <c r="AQ169" s="56"/>
      <c r="AR169" s="57"/>
      <c r="AS169" s="32"/>
      <c r="AT169" s="32"/>
      <c r="AU169" s="32"/>
      <c r="AV169" s="32"/>
      <c r="AW169" s="32"/>
      <c r="AX169" s="32"/>
      <c r="AY169" s="32"/>
      <c r="AZ169" s="32"/>
      <c r="BA169" s="32"/>
      <c r="BB169" s="32"/>
      <c r="BC169" s="32"/>
      <c r="BD169" s="32"/>
      <c r="BE169" s="32"/>
      <c r="BF169" s="32"/>
      <c r="BG169" s="32"/>
      <c r="BH169" s="32"/>
      <c r="BI169" s="32"/>
      <c r="BJ169" s="32"/>
      <c r="BK169" s="32"/>
      <c r="BL169" s="32"/>
    </row>
    <row r="170" spans="1:107" ht="13.5" thickTop="1" x14ac:dyDescent="0.2">
      <c r="A170" s="31"/>
      <c r="B170" s="31"/>
      <c r="C170" s="31"/>
      <c r="D170" s="31"/>
      <c r="E170" s="31"/>
      <c r="F170" s="32"/>
      <c r="G170" s="32"/>
      <c r="H170" s="32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  <c r="AN170" s="32"/>
      <c r="AO170" s="32"/>
      <c r="AP170" s="32"/>
      <c r="AQ170" s="32"/>
      <c r="AR170" s="32"/>
      <c r="AS170" s="32"/>
      <c r="AT170" s="32"/>
      <c r="AU170" s="32"/>
      <c r="AV170" s="32"/>
      <c r="AW170" s="32"/>
      <c r="AX170" s="32"/>
      <c r="AY170" s="32"/>
      <c r="AZ170" s="32"/>
      <c r="BA170" s="32"/>
      <c r="BB170" s="32"/>
      <c r="BC170" s="32"/>
      <c r="BD170" s="32"/>
      <c r="BE170" s="32"/>
      <c r="BF170" s="32"/>
      <c r="BG170" s="32"/>
      <c r="BH170" s="32"/>
      <c r="BI170" s="32"/>
      <c r="BJ170" s="32"/>
      <c r="BK170" s="32"/>
      <c r="BL170" s="32"/>
    </row>
    <row r="171" spans="1:107" x14ac:dyDescent="0.2">
      <c r="A171" s="557" t="s">
        <v>43</v>
      </c>
      <c r="B171" s="557"/>
      <c r="C171" s="557"/>
      <c r="D171" s="557"/>
      <c r="E171" s="557"/>
      <c r="F171" s="557"/>
      <c r="G171" s="31"/>
      <c r="H171" s="31"/>
      <c r="I171" s="31"/>
      <c r="J171" s="31"/>
      <c r="K171" s="31"/>
      <c r="L171" s="527">
        <v>25</v>
      </c>
      <c r="M171" s="528"/>
      <c r="N171" s="529"/>
      <c r="O171" s="533" t="s">
        <v>44</v>
      </c>
      <c r="P171" s="533"/>
      <c r="Q171" s="533"/>
      <c r="R171" s="527">
        <v>31</v>
      </c>
      <c r="S171" s="528"/>
      <c r="T171" s="529"/>
      <c r="U171" s="549" t="s">
        <v>45</v>
      </c>
      <c r="V171" s="550"/>
      <c r="W171" s="550"/>
      <c r="X171" s="550"/>
      <c r="Y171" s="550"/>
      <c r="Z171" s="550"/>
      <c r="AA171" s="550"/>
      <c r="AB171" s="550"/>
      <c r="AC171" s="550"/>
      <c r="AD171" s="550"/>
      <c r="AE171" s="550"/>
      <c r="AF171" s="550"/>
      <c r="AG171" s="550"/>
      <c r="AH171" s="31"/>
      <c r="AI171" s="31"/>
      <c r="AJ171" s="541" t="s">
        <v>46</v>
      </c>
      <c r="AK171" s="541"/>
      <c r="AL171" s="541"/>
      <c r="AM171" s="541"/>
      <c r="AN171" s="31"/>
      <c r="AO171" s="31"/>
      <c r="AP171" s="541" t="s">
        <v>64</v>
      </c>
      <c r="AQ171" s="541"/>
      <c r="AR171" s="541"/>
      <c r="AS171" s="541"/>
      <c r="AT171" s="31"/>
      <c r="AU171" s="31"/>
      <c r="AV171" s="31"/>
      <c r="AW171" s="31"/>
      <c r="AX171" s="32" t="s">
        <v>48</v>
      </c>
      <c r="AY171" s="32"/>
      <c r="AZ171" s="32"/>
      <c r="BA171" s="32"/>
      <c r="BB171" s="32"/>
      <c r="BC171" s="32"/>
      <c r="BD171" s="32"/>
      <c r="BE171" s="32"/>
      <c r="BF171" s="33"/>
      <c r="BG171" s="525">
        <v>10</v>
      </c>
      <c r="BH171" s="525"/>
      <c r="BI171" s="32" t="s">
        <v>49</v>
      </c>
      <c r="BJ171" s="525">
        <v>14</v>
      </c>
      <c r="BK171" s="525"/>
      <c r="BL171" s="32"/>
    </row>
    <row r="172" spans="1:107" x14ac:dyDescent="0.2">
      <c r="A172" s="557"/>
      <c r="B172" s="557"/>
      <c r="C172" s="557"/>
      <c r="D172" s="557"/>
      <c r="E172" s="557"/>
      <c r="F172" s="557"/>
      <c r="G172" s="31"/>
      <c r="H172" s="31"/>
      <c r="I172" s="31"/>
      <c r="J172" s="31"/>
      <c r="K172" s="31"/>
      <c r="L172" s="530"/>
      <c r="M172" s="531"/>
      <c r="N172" s="532"/>
      <c r="O172" s="533"/>
      <c r="P172" s="533"/>
      <c r="Q172" s="533"/>
      <c r="R172" s="530"/>
      <c r="S172" s="531"/>
      <c r="T172" s="532"/>
      <c r="U172" s="549"/>
      <c r="V172" s="550"/>
      <c r="W172" s="550"/>
      <c r="X172" s="550"/>
      <c r="Y172" s="550"/>
      <c r="Z172" s="550"/>
      <c r="AA172" s="550"/>
      <c r="AB172" s="550"/>
      <c r="AC172" s="550"/>
      <c r="AD172" s="550"/>
      <c r="AE172" s="550"/>
      <c r="AF172" s="550"/>
      <c r="AG172" s="550"/>
      <c r="AH172" s="31"/>
      <c r="AI172" s="31"/>
      <c r="AJ172" s="541"/>
      <c r="AK172" s="541"/>
      <c r="AL172" s="541"/>
      <c r="AM172" s="541"/>
      <c r="AN172" s="31"/>
      <c r="AO172" s="31"/>
      <c r="AP172" s="580"/>
      <c r="AQ172" s="580"/>
      <c r="AR172" s="580"/>
      <c r="AS172" s="580"/>
      <c r="AT172" s="31"/>
      <c r="AU172" s="31"/>
      <c r="AV172" s="31"/>
      <c r="AW172" s="31"/>
      <c r="AX172" s="32" t="s">
        <v>50</v>
      </c>
      <c r="AY172" s="32"/>
      <c r="AZ172" s="32"/>
      <c r="BA172" s="32"/>
      <c r="BB172" s="32"/>
      <c r="BC172" s="32"/>
      <c r="BD172" s="32"/>
      <c r="BE172" s="32"/>
      <c r="BF172" s="32"/>
      <c r="BG172" s="525">
        <v>28</v>
      </c>
      <c r="BH172" s="525"/>
      <c r="BI172" s="32" t="s">
        <v>49</v>
      </c>
      <c r="BJ172" s="525">
        <v>36.5</v>
      </c>
      <c r="BK172" s="525"/>
      <c r="BL172" s="32" t="s">
        <v>65</v>
      </c>
      <c r="BR172" t="s">
        <v>66</v>
      </c>
      <c r="BS172" s="32" t="s">
        <v>50</v>
      </c>
      <c r="BT172" s="32"/>
      <c r="BU172" s="32"/>
      <c r="BV172" s="32"/>
      <c r="BW172" s="32"/>
      <c r="BX172" s="32"/>
      <c r="BY172" s="32"/>
      <c r="BZ172" s="32"/>
      <c r="CA172" s="32"/>
      <c r="CB172" s="525">
        <v>29</v>
      </c>
      <c r="CC172" s="525"/>
      <c r="CD172" s="32" t="s">
        <v>49</v>
      </c>
      <c r="CE172" s="526">
        <v>36.5</v>
      </c>
      <c r="CF172" s="526"/>
      <c r="CG172" s="32" t="s">
        <v>67</v>
      </c>
      <c r="CN172" t="s">
        <v>66</v>
      </c>
      <c r="CO172" s="32" t="s">
        <v>50</v>
      </c>
      <c r="CP172" s="32"/>
      <c r="CQ172" s="32"/>
      <c r="CR172" s="32"/>
      <c r="CS172" s="32"/>
      <c r="CT172" s="32"/>
      <c r="CU172" s="32"/>
      <c r="CV172" s="32"/>
      <c r="CW172" s="32"/>
      <c r="CX172" s="526">
        <v>29.5</v>
      </c>
      <c r="CY172" s="526"/>
      <c r="CZ172" s="32" t="s">
        <v>49</v>
      </c>
      <c r="DA172" s="526">
        <v>37.200000000000003</v>
      </c>
      <c r="DB172" s="526"/>
      <c r="DC172" s="32" t="s">
        <v>68</v>
      </c>
    </row>
    <row r="173" spans="1:107" x14ac:dyDescent="0.2">
      <c r="A173" s="557" t="s">
        <v>69</v>
      </c>
      <c r="B173" s="557"/>
      <c r="C173" s="557"/>
      <c r="D173" s="557"/>
      <c r="E173" s="557"/>
      <c r="F173" s="557"/>
      <c r="G173" s="31"/>
      <c r="H173" s="31"/>
      <c r="I173" s="31"/>
      <c r="J173" s="31"/>
      <c r="K173" s="31"/>
      <c r="L173" s="543">
        <f>1.5+AP173+L171+0.6+AJ173+0.6+L171+AP173+1.5</f>
        <v>55.900000000000006</v>
      </c>
      <c r="M173" s="544"/>
      <c r="N173" s="545"/>
      <c r="O173" s="533" t="s">
        <v>44</v>
      </c>
      <c r="P173" s="533"/>
      <c r="Q173" s="533"/>
      <c r="R173" s="543">
        <f>1.5+AP173+0.3+R171+0.3+AP173+1.5</f>
        <v>35.099999999999994</v>
      </c>
      <c r="S173" s="544"/>
      <c r="T173" s="545"/>
      <c r="U173" s="549" t="s">
        <v>52</v>
      </c>
      <c r="V173" s="550"/>
      <c r="W173" s="550"/>
      <c r="X173" s="550"/>
      <c r="Y173" s="550"/>
      <c r="Z173" s="550"/>
      <c r="AA173" s="550"/>
      <c r="AB173" s="550"/>
      <c r="AC173" s="550"/>
      <c r="AD173" s="550"/>
      <c r="AE173" s="550"/>
      <c r="AF173" s="550"/>
      <c r="AG173" s="550"/>
      <c r="AH173" s="31"/>
      <c r="AI173" s="31"/>
      <c r="AJ173" s="527">
        <v>1.2</v>
      </c>
      <c r="AK173" s="528"/>
      <c r="AL173" s="528"/>
      <c r="AM173" s="529"/>
      <c r="AN173" s="31"/>
      <c r="AO173" s="31"/>
      <c r="AP173" s="527">
        <v>0.25</v>
      </c>
      <c r="AQ173" s="528"/>
      <c r="AR173" s="528"/>
      <c r="AS173" s="529"/>
      <c r="AT173" s="31"/>
      <c r="AU173" s="31"/>
      <c r="AV173" s="31"/>
      <c r="AW173" s="31"/>
      <c r="AX173" s="32" t="s">
        <v>53</v>
      </c>
      <c r="AY173" s="32"/>
      <c r="AZ173" s="32"/>
      <c r="BA173" s="32"/>
      <c r="BB173" s="32"/>
      <c r="BC173" s="32"/>
      <c r="BD173" s="32"/>
      <c r="BE173" s="32"/>
      <c r="BF173" s="32"/>
      <c r="BG173" s="525">
        <v>20</v>
      </c>
      <c r="BH173" s="525"/>
      <c r="BI173" s="32" t="s">
        <v>49</v>
      </c>
      <c r="BJ173" s="525">
        <v>11.5</v>
      </c>
      <c r="BK173" s="525"/>
      <c r="BL173" s="525" t="s">
        <v>393</v>
      </c>
      <c r="BM173" s="525"/>
    </row>
    <row r="174" spans="1:107" x14ac:dyDescent="0.2">
      <c r="A174" s="557"/>
      <c r="B174" s="557"/>
      <c r="C174" s="557"/>
      <c r="D174" s="557"/>
      <c r="E174" s="557"/>
      <c r="F174" s="557"/>
      <c r="G174" s="31"/>
      <c r="H174" s="31"/>
      <c r="I174" s="31"/>
      <c r="J174" s="31"/>
      <c r="K174" s="31"/>
      <c r="L174" s="546"/>
      <c r="M174" s="547"/>
      <c r="N174" s="548"/>
      <c r="O174" s="533"/>
      <c r="P174" s="533"/>
      <c r="Q174" s="533"/>
      <c r="R174" s="546"/>
      <c r="S174" s="547"/>
      <c r="T174" s="548"/>
      <c r="U174" s="549"/>
      <c r="V174" s="550"/>
      <c r="W174" s="550"/>
      <c r="X174" s="550"/>
      <c r="Y174" s="550"/>
      <c r="Z174" s="550"/>
      <c r="AA174" s="550"/>
      <c r="AB174" s="550"/>
      <c r="AC174" s="550"/>
      <c r="AD174" s="550"/>
      <c r="AE174" s="550"/>
      <c r="AF174" s="550"/>
      <c r="AG174" s="550"/>
      <c r="AH174" s="31"/>
      <c r="AI174" s="31"/>
      <c r="AJ174" s="530"/>
      <c r="AK174" s="531"/>
      <c r="AL174" s="531"/>
      <c r="AM174" s="532"/>
      <c r="AN174" s="31"/>
      <c r="AO174" s="31"/>
      <c r="AP174" s="530"/>
      <c r="AQ174" s="531"/>
      <c r="AR174" s="531"/>
      <c r="AS174" s="532"/>
      <c r="AT174" s="31"/>
      <c r="AU174" s="31"/>
      <c r="AV174" s="31"/>
      <c r="AW174" s="31"/>
      <c r="AX174" s="32" t="s">
        <v>54</v>
      </c>
      <c r="AY174" s="32"/>
      <c r="AZ174" s="32"/>
      <c r="BA174" s="32"/>
      <c r="BB174" s="32"/>
      <c r="BC174" s="32"/>
      <c r="BD174" s="32"/>
      <c r="BE174" s="32"/>
      <c r="BF174" s="32"/>
      <c r="BG174" s="525">
        <v>59</v>
      </c>
      <c r="BH174" s="525"/>
      <c r="BI174" s="32" t="s">
        <v>49</v>
      </c>
      <c r="BJ174" s="525">
        <v>40.5</v>
      </c>
      <c r="BK174" s="525"/>
      <c r="BL174" s="32"/>
    </row>
    <row r="175" spans="1:107" x14ac:dyDescent="0.2">
      <c r="A175" s="31"/>
      <c r="B175" s="31"/>
      <c r="C175" s="31"/>
      <c r="D175" s="31"/>
      <c r="E175" s="31"/>
      <c r="F175" s="579"/>
      <c r="G175" s="579"/>
      <c r="H175" s="579"/>
      <c r="I175" s="579"/>
      <c r="J175" s="579"/>
      <c r="K175" s="579"/>
      <c r="L175" s="579"/>
      <c r="M175" s="579"/>
      <c r="N175" s="579"/>
      <c r="O175" s="34"/>
      <c r="P175" s="34"/>
      <c r="Q175" s="34"/>
      <c r="R175" s="591"/>
      <c r="S175" s="591"/>
      <c r="T175" s="591"/>
      <c r="U175" s="35"/>
      <c r="V175" s="35"/>
      <c r="W175" s="35"/>
      <c r="X175" s="35"/>
      <c r="Y175" s="35"/>
      <c r="Z175" s="35"/>
      <c r="AA175" s="35"/>
      <c r="AB175" s="35"/>
      <c r="AC175" s="35"/>
      <c r="AD175" s="35"/>
      <c r="AE175" s="35"/>
      <c r="AF175" s="35"/>
      <c r="AG175" s="35"/>
      <c r="AH175" s="35"/>
      <c r="AI175" s="35"/>
      <c r="AJ175" s="590" t="s">
        <v>70</v>
      </c>
      <c r="AK175" s="590"/>
      <c r="AL175" s="590"/>
      <c r="AM175" s="590"/>
      <c r="AN175" s="590"/>
      <c r="AO175" s="590"/>
      <c r="AP175" s="590"/>
      <c r="AQ175" s="32"/>
      <c r="AR175" s="32"/>
      <c r="AS175" s="32"/>
      <c r="AT175" s="32"/>
      <c r="AU175" s="32"/>
      <c r="AV175" s="32"/>
      <c r="AW175" s="32"/>
      <c r="AX175" s="32"/>
      <c r="AY175" s="32"/>
      <c r="AZ175" s="32"/>
      <c r="BA175" s="32"/>
      <c r="BB175" s="32"/>
      <c r="BC175" s="32"/>
      <c r="BD175" s="32"/>
      <c r="BE175" s="32"/>
      <c r="BF175" s="32"/>
      <c r="BG175" s="525" t="s">
        <v>71</v>
      </c>
      <c r="BH175" s="525"/>
      <c r="BI175" s="32"/>
      <c r="BJ175" s="32"/>
      <c r="BK175" s="525"/>
      <c r="BL175" s="525"/>
    </row>
    <row r="176" spans="1:107" x14ac:dyDescent="0.2">
      <c r="A176" s="558" t="s">
        <v>56</v>
      </c>
      <c r="B176" s="558"/>
      <c r="C176" s="558"/>
      <c r="D176" s="558"/>
      <c r="E176" s="558"/>
      <c r="F176" s="32"/>
      <c r="G176" s="32"/>
      <c r="H176" s="32"/>
      <c r="I176" s="32"/>
      <c r="J176" s="32"/>
      <c r="K176" s="38"/>
      <c r="L176" s="39"/>
      <c r="M176" s="39"/>
      <c r="N176" s="39"/>
      <c r="O176" s="552">
        <v>2</v>
      </c>
      <c r="P176" s="552"/>
      <c r="Q176" s="552"/>
      <c r="R176" s="39"/>
      <c r="S176" s="39"/>
      <c r="T176" s="39"/>
      <c r="U176" s="40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590" t="s">
        <v>72</v>
      </c>
      <c r="AK176" s="590"/>
      <c r="AL176" s="590"/>
      <c r="AM176" s="590"/>
      <c r="AN176" s="590"/>
      <c r="AO176" s="590"/>
      <c r="AP176" s="590"/>
      <c r="AQ176" s="590"/>
      <c r="AR176" s="590"/>
      <c r="AS176" s="590"/>
      <c r="AT176" s="32"/>
      <c r="AU176" s="32"/>
      <c r="AV176" s="32"/>
      <c r="AW176" s="32"/>
      <c r="AX176" s="32"/>
      <c r="AY176" s="32"/>
      <c r="AZ176" s="32"/>
      <c r="BA176" s="32"/>
      <c r="BB176" s="32"/>
      <c r="BC176" s="32"/>
      <c r="BD176" s="32"/>
      <c r="BE176" s="32"/>
      <c r="BF176" s="32"/>
      <c r="BG176" s="32"/>
      <c r="BH176" s="32"/>
      <c r="BI176" s="32"/>
      <c r="BJ176" s="32"/>
      <c r="BK176" s="32"/>
      <c r="BL176" s="32"/>
    </row>
    <row r="177" spans="1:64" x14ac:dyDescent="0.2">
      <c r="A177" s="558"/>
      <c r="B177" s="558"/>
      <c r="C177" s="558"/>
      <c r="D177" s="558"/>
      <c r="E177" s="558"/>
      <c r="F177" s="32"/>
      <c r="G177" s="32"/>
      <c r="H177" s="32"/>
      <c r="I177" s="32"/>
      <c r="J177" s="32"/>
      <c r="K177" s="41"/>
      <c r="L177" s="553">
        <f>L173</f>
        <v>55.900000000000006</v>
      </c>
      <c r="M177" s="554"/>
      <c r="N177" s="554"/>
      <c r="O177" s="39"/>
      <c r="P177" s="43"/>
      <c r="Q177" s="39"/>
      <c r="R177" s="39"/>
      <c r="S177" s="39"/>
      <c r="T177" s="40"/>
      <c r="U177" s="44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  <c r="AO177" s="32"/>
      <c r="AP177" s="32"/>
      <c r="AQ177" s="32"/>
      <c r="AR177" s="32"/>
      <c r="AS177" s="32"/>
      <c r="AT177" s="32"/>
      <c r="AU177" s="32"/>
      <c r="AV177" s="32"/>
      <c r="AW177" s="32"/>
      <c r="AX177" s="32"/>
      <c r="AY177" s="32"/>
      <c r="AZ177" s="32"/>
      <c r="BA177" s="32"/>
      <c r="BB177" s="32"/>
      <c r="BC177" s="32"/>
      <c r="BD177" s="32"/>
      <c r="BE177" s="32"/>
      <c r="BF177" s="32"/>
      <c r="BG177" s="32"/>
      <c r="BH177" s="32"/>
      <c r="BI177" s="32"/>
      <c r="BJ177" s="32"/>
      <c r="BK177" s="32"/>
      <c r="BL177" s="32"/>
    </row>
    <row r="178" spans="1:64" x14ac:dyDescent="0.2">
      <c r="A178" s="558"/>
      <c r="B178" s="558"/>
      <c r="C178" s="558"/>
      <c r="D178" s="558"/>
      <c r="E178" s="558"/>
      <c r="F178" s="32"/>
      <c r="G178" s="32"/>
      <c r="H178" s="32"/>
      <c r="I178" s="32"/>
      <c r="J178" s="32"/>
      <c r="K178" s="542">
        <v>0.8</v>
      </c>
      <c r="L178" s="562">
        <f>R173</f>
        <v>35.099999999999994</v>
      </c>
      <c r="M178" s="32"/>
      <c r="N178" s="32"/>
      <c r="O178" s="32"/>
      <c r="P178" s="48"/>
      <c r="Q178" s="32"/>
      <c r="R178" s="32"/>
      <c r="S178" s="32"/>
      <c r="T178" s="44"/>
      <c r="U178" s="542">
        <v>2</v>
      </c>
      <c r="V178" s="32"/>
      <c r="W178" s="32"/>
      <c r="X178" s="32"/>
      <c r="Y178" s="32"/>
      <c r="Z178" s="534">
        <f>K178+L177+U178</f>
        <v>58.7</v>
      </c>
      <c r="AA178" s="535"/>
      <c r="AB178" s="536"/>
      <c r="AC178" s="533" t="s">
        <v>44</v>
      </c>
      <c r="AD178" s="533"/>
      <c r="AE178" s="534">
        <f>O176+L178+O182</f>
        <v>39.099999999999994</v>
      </c>
      <c r="AF178" s="535"/>
      <c r="AG178" s="536"/>
      <c r="AH178" s="540" t="s">
        <v>57</v>
      </c>
      <c r="AI178" s="540"/>
      <c r="AJ178" s="540"/>
      <c r="AK178" s="540"/>
      <c r="AL178" s="540"/>
      <c r="AM178" s="540"/>
      <c r="AN178" s="540"/>
      <c r="AO178" s="540"/>
      <c r="AP178" s="32"/>
      <c r="AQ178" s="32"/>
      <c r="AR178" s="32"/>
      <c r="AS178" s="32"/>
      <c r="AT178" s="32"/>
      <c r="AU178" s="32"/>
      <c r="AV178" s="32"/>
      <c r="AW178" s="32"/>
      <c r="AX178" s="32"/>
      <c r="AY178" s="32"/>
      <c r="AZ178" s="32"/>
      <c r="BA178" s="32"/>
      <c r="BB178" s="32"/>
      <c r="BC178" s="32"/>
      <c r="BD178" s="32"/>
      <c r="BE178" s="32"/>
      <c r="BF178" s="32"/>
      <c r="BG178" s="32"/>
      <c r="BH178" s="32"/>
      <c r="BI178" s="32"/>
      <c r="BJ178" s="32"/>
      <c r="BK178" s="32"/>
      <c r="BL178" s="32"/>
    </row>
    <row r="179" spans="1:64" ht="6.6" customHeight="1" x14ac:dyDescent="0.25">
      <c r="A179" s="37"/>
      <c r="B179" s="37"/>
      <c r="C179" s="37"/>
      <c r="D179" s="37"/>
      <c r="E179" s="37"/>
      <c r="F179" s="32"/>
      <c r="G179" s="32"/>
      <c r="H179" s="32"/>
      <c r="I179" s="32"/>
      <c r="J179" s="32"/>
      <c r="K179" s="542"/>
      <c r="L179" s="562"/>
      <c r="M179" s="32"/>
      <c r="N179" s="32"/>
      <c r="O179" s="32"/>
      <c r="P179" s="48"/>
      <c r="Q179" s="32"/>
      <c r="R179" s="32"/>
      <c r="S179" s="32"/>
      <c r="T179" s="44"/>
      <c r="U179" s="542"/>
      <c r="V179" s="32"/>
      <c r="W179" s="32"/>
      <c r="X179" s="32"/>
      <c r="Y179" s="32"/>
      <c r="Z179" s="537"/>
      <c r="AA179" s="538"/>
      <c r="AB179" s="539"/>
      <c r="AC179" s="533"/>
      <c r="AD179" s="533"/>
      <c r="AE179" s="537"/>
      <c r="AF179" s="538"/>
      <c r="AG179" s="539"/>
      <c r="AH179" s="540"/>
      <c r="AI179" s="540"/>
      <c r="AJ179" s="540"/>
      <c r="AK179" s="540"/>
      <c r="AL179" s="540"/>
      <c r="AM179" s="540"/>
      <c r="AN179" s="540"/>
      <c r="AO179" s="540"/>
      <c r="AP179" s="32"/>
      <c r="AQ179" s="32"/>
      <c r="AR179" s="32"/>
      <c r="AS179" s="32"/>
      <c r="AT179" s="32"/>
      <c r="AU179" s="32"/>
      <c r="AV179" s="32"/>
      <c r="AW179" s="32"/>
      <c r="AX179" s="32"/>
      <c r="AY179" s="32"/>
      <c r="AZ179" s="32"/>
      <c r="BA179" s="32"/>
      <c r="BB179" s="32"/>
      <c r="BC179" s="32"/>
      <c r="BD179" s="32"/>
      <c r="BE179" s="32"/>
      <c r="BF179" s="32"/>
      <c r="BG179" s="32"/>
      <c r="BH179" s="32"/>
      <c r="BI179" s="32"/>
      <c r="BJ179" s="32"/>
      <c r="BK179" s="32"/>
      <c r="BL179" s="32"/>
    </row>
    <row r="180" spans="1:64" x14ac:dyDescent="0.2">
      <c r="A180" s="555" t="s">
        <v>58</v>
      </c>
      <c r="B180" s="555"/>
      <c r="C180" s="555"/>
      <c r="D180" s="555"/>
      <c r="E180" s="555"/>
      <c r="F180" s="32"/>
      <c r="G180" s="32"/>
      <c r="H180" s="32"/>
      <c r="I180" s="32"/>
      <c r="J180" s="32"/>
      <c r="K180" s="542"/>
      <c r="L180" s="562"/>
      <c r="M180" s="32"/>
      <c r="N180" s="32"/>
      <c r="O180" s="32"/>
      <c r="P180" s="48"/>
      <c r="Q180" s="32"/>
      <c r="R180" s="32"/>
      <c r="S180" s="32"/>
      <c r="T180" s="44"/>
      <c r="U180" s="54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  <c r="AN180" s="32"/>
      <c r="AO180" s="32"/>
      <c r="AP180" s="32"/>
      <c r="AQ180" s="32"/>
      <c r="AR180" s="32"/>
      <c r="AS180" s="32"/>
      <c r="AT180" s="32"/>
      <c r="AU180" s="32"/>
      <c r="AV180" s="32"/>
      <c r="AW180" s="32"/>
      <c r="AX180" s="32"/>
      <c r="AY180" s="32"/>
      <c r="AZ180" s="32"/>
      <c r="BA180" s="32"/>
      <c r="BB180" s="32"/>
      <c r="BC180" s="32"/>
      <c r="BD180" s="32"/>
      <c r="BE180" s="32"/>
      <c r="BF180" s="32"/>
      <c r="BG180" s="32"/>
      <c r="BH180" s="32"/>
      <c r="BI180" s="32"/>
      <c r="BJ180" s="32"/>
      <c r="BK180" s="32"/>
      <c r="BL180" s="32"/>
    </row>
    <row r="181" spans="1:64" x14ac:dyDescent="0.2">
      <c r="A181" s="555"/>
      <c r="B181" s="555"/>
      <c r="C181" s="555"/>
      <c r="D181" s="555"/>
      <c r="E181" s="555"/>
      <c r="F181" s="32"/>
      <c r="G181" s="32"/>
      <c r="H181" s="32"/>
      <c r="I181" s="32"/>
      <c r="J181" s="32"/>
      <c r="K181" s="41"/>
      <c r="L181" s="566"/>
      <c r="M181" s="50"/>
      <c r="N181" s="50"/>
      <c r="O181" s="50"/>
      <c r="P181" s="51"/>
      <c r="Q181" s="50"/>
      <c r="R181" s="50"/>
      <c r="S181" s="50"/>
      <c r="T181" s="52"/>
      <c r="U181" s="53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/>
      <c r="AX181" s="32"/>
      <c r="AY181" s="32"/>
      <c r="AZ181" s="32"/>
      <c r="BA181" s="32"/>
      <c r="BB181" s="32"/>
      <c r="BC181" s="32"/>
      <c r="BD181" s="32"/>
      <c r="BE181" s="32"/>
      <c r="BF181" s="32"/>
      <c r="BG181" s="32"/>
      <c r="BH181" s="32"/>
      <c r="BI181" s="32"/>
      <c r="BJ181" s="32"/>
      <c r="BK181" s="32"/>
      <c r="BL181" s="32"/>
    </row>
    <row r="182" spans="1:64" ht="13.5" thickBot="1" x14ac:dyDescent="0.25">
      <c r="A182" s="555"/>
      <c r="B182" s="555"/>
      <c r="C182" s="555"/>
      <c r="D182" s="555"/>
      <c r="E182" s="555"/>
      <c r="F182" s="32"/>
      <c r="G182" s="32"/>
      <c r="H182" s="32"/>
      <c r="I182" s="32"/>
      <c r="J182" s="32"/>
      <c r="K182" s="54"/>
      <c r="L182" s="50"/>
      <c r="M182" s="50"/>
      <c r="N182" s="50"/>
      <c r="O182" s="552">
        <v>2</v>
      </c>
      <c r="P182" s="552"/>
      <c r="Q182" s="552"/>
      <c r="R182" s="50"/>
      <c r="S182" s="50"/>
      <c r="T182" s="56"/>
      <c r="U182" s="57"/>
      <c r="V182" s="32"/>
      <c r="W182" s="32"/>
      <c r="X182" s="32"/>
      <c r="Y182" s="32"/>
      <c r="Z182" s="581"/>
      <c r="AA182" s="581"/>
      <c r="AB182" s="581"/>
      <c r="AC182" s="581"/>
      <c r="AD182" s="581"/>
      <c r="AE182" s="32"/>
      <c r="AF182" s="32"/>
      <c r="AG182" s="32"/>
      <c r="AH182" s="32"/>
      <c r="AI182" s="32"/>
      <c r="AJ182" s="32"/>
      <c r="AK182" s="32"/>
      <c r="AL182" s="32"/>
      <c r="AM182" s="32"/>
      <c r="AN182" s="32"/>
      <c r="AO182" s="32"/>
      <c r="AP182" s="32"/>
      <c r="AQ182" s="32"/>
      <c r="AR182" s="32"/>
      <c r="AS182" s="32"/>
      <c r="AT182" s="32"/>
      <c r="AU182" s="32"/>
      <c r="AV182" s="32"/>
      <c r="AW182" s="32"/>
      <c r="AX182" s="32"/>
      <c r="AY182" s="32"/>
      <c r="AZ182" s="32"/>
      <c r="BA182" s="32"/>
      <c r="BB182" s="32"/>
      <c r="BC182" s="32"/>
      <c r="BD182" s="32"/>
      <c r="BE182" s="32"/>
      <c r="BF182" s="32"/>
      <c r="BG182" s="32"/>
      <c r="BH182" s="32"/>
      <c r="BI182" s="32"/>
      <c r="BJ182" s="32"/>
      <c r="BK182" s="32"/>
      <c r="BL182" s="32"/>
    </row>
    <row r="183" spans="1:64" ht="13.5" thickTop="1" x14ac:dyDescent="0.2">
      <c r="A183" s="31"/>
      <c r="B183" s="31"/>
      <c r="C183" s="31"/>
      <c r="D183" s="31"/>
      <c r="E183" s="31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  <c r="AO183" s="32"/>
      <c r="AP183" s="32"/>
      <c r="AQ183" s="32"/>
      <c r="AR183" s="32"/>
      <c r="AS183" s="32"/>
      <c r="AT183" s="32"/>
      <c r="AU183" s="32"/>
      <c r="AV183" s="32"/>
      <c r="AW183" s="32"/>
      <c r="AX183" s="32"/>
      <c r="AY183" s="32"/>
      <c r="AZ183" s="32"/>
      <c r="BA183" s="32"/>
      <c r="BB183" s="32"/>
      <c r="BC183" s="32"/>
      <c r="BD183" s="32"/>
      <c r="BE183" s="32"/>
      <c r="BF183" s="32"/>
      <c r="BG183" s="32"/>
      <c r="BH183" s="32"/>
      <c r="BI183" s="32"/>
      <c r="BJ183" s="32"/>
      <c r="BK183" s="32"/>
      <c r="BL183" s="32"/>
    </row>
    <row r="184" spans="1:64" x14ac:dyDescent="0.2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  <c r="AP184" s="31"/>
      <c r="AQ184" s="31"/>
      <c r="AR184" s="31"/>
      <c r="AS184" s="31"/>
      <c r="AT184" s="31"/>
      <c r="AU184" s="31"/>
      <c r="AV184" s="31"/>
      <c r="AW184" s="31"/>
      <c r="AX184" s="32"/>
      <c r="AY184" s="32"/>
      <c r="AZ184" s="32"/>
      <c r="BA184" s="32"/>
      <c r="BB184" s="32"/>
      <c r="BC184" s="32"/>
      <c r="BD184" s="32"/>
      <c r="BE184" s="32"/>
      <c r="BF184" s="32"/>
      <c r="BG184" s="32"/>
      <c r="BH184" s="32"/>
      <c r="BI184" s="32"/>
      <c r="BJ184" s="32"/>
      <c r="BK184" s="32"/>
      <c r="BL184" s="32"/>
    </row>
    <row r="185" spans="1:64" ht="12.75" customHeight="1" x14ac:dyDescent="0.2">
      <c r="A185" s="31"/>
      <c r="B185" s="31"/>
      <c r="C185" s="31"/>
      <c r="D185" s="31"/>
      <c r="E185" s="31"/>
      <c r="F185" s="32"/>
      <c r="G185" s="32"/>
      <c r="H185" s="32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  <c r="AO185" s="32"/>
      <c r="AP185" s="32"/>
      <c r="AQ185" s="32"/>
      <c r="AR185" s="32"/>
      <c r="AS185" s="32"/>
      <c r="AT185" s="32"/>
      <c r="AU185" s="32"/>
      <c r="AV185" s="32"/>
      <c r="AW185" s="32"/>
      <c r="AX185" s="32"/>
      <c r="AY185" s="32"/>
      <c r="AZ185" s="32"/>
      <c r="BA185" s="32"/>
      <c r="BB185" s="32"/>
      <c r="BC185" s="32"/>
      <c r="BD185" s="32"/>
      <c r="BE185" s="32"/>
      <c r="BF185" s="32"/>
      <c r="BG185" s="32"/>
      <c r="BH185" s="32"/>
      <c r="BI185" s="32"/>
      <c r="BJ185" s="32"/>
      <c r="BK185" s="32"/>
      <c r="BL185" s="32"/>
    </row>
    <row r="186" spans="1:64" ht="12.75" customHeight="1" x14ac:dyDescent="0.2">
      <c r="A186" s="31"/>
      <c r="B186" s="31"/>
      <c r="C186" s="31"/>
      <c r="D186" s="31"/>
      <c r="E186" s="31"/>
      <c r="F186" s="32"/>
      <c r="G186" s="32"/>
      <c r="H186" s="32"/>
      <c r="I186" s="32"/>
      <c r="J186" s="38"/>
      <c r="K186" s="39"/>
      <c r="L186" s="39"/>
      <c r="M186" s="39"/>
      <c r="N186" s="39"/>
      <c r="O186" s="552">
        <v>2</v>
      </c>
      <c r="P186" s="552"/>
      <c r="Q186" s="552"/>
      <c r="R186" s="39"/>
      <c r="S186" s="39"/>
      <c r="T186" s="39"/>
      <c r="U186" s="40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  <c r="AO186" s="32"/>
      <c r="AP186" s="32"/>
      <c r="AQ186" s="32"/>
      <c r="AR186" s="32"/>
      <c r="AS186" s="32"/>
      <c r="AT186" s="32"/>
      <c r="AU186" s="32"/>
      <c r="AV186" s="32"/>
      <c r="AW186" s="32"/>
      <c r="AX186" s="32"/>
      <c r="AY186" s="32"/>
      <c r="AZ186" s="32"/>
      <c r="BA186" s="32"/>
      <c r="BB186" s="32"/>
      <c r="BC186" s="32"/>
      <c r="BD186" s="32"/>
      <c r="BE186" s="32"/>
      <c r="BF186" s="32"/>
      <c r="BG186" s="32"/>
      <c r="BH186" s="32"/>
      <c r="BI186" s="32"/>
      <c r="BJ186" s="32"/>
      <c r="BK186" s="32"/>
      <c r="BL186" s="32"/>
    </row>
    <row r="187" spans="1:64" ht="12.75" customHeight="1" x14ac:dyDescent="0.25">
      <c r="A187" s="37"/>
      <c r="B187" s="37"/>
      <c r="C187" s="37"/>
      <c r="D187" s="37"/>
      <c r="E187" s="37"/>
      <c r="F187" s="32"/>
      <c r="G187" s="32"/>
      <c r="H187" s="32"/>
      <c r="I187" s="32"/>
      <c r="J187" s="41"/>
      <c r="K187" s="582">
        <f>L173</f>
        <v>55.900000000000006</v>
      </c>
      <c r="L187" s="554">
        <f>R173</f>
        <v>35.099999999999994</v>
      </c>
      <c r="M187" s="554"/>
      <c r="N187" s="554"/>
      <c r="O187" s="40"/>
      <c r="P187" s="38"/>
      <c r="Q187" s="39"/>
      <c r="R187" s="554">
        <f>R173</f>
        <v>35.099999999999994</v>
      </c>
      <c r="S187" s="554"/>
      <c r="T187" s="584"/>
      <c r="U187" s="44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  <c r="AT187" s="32"/>
      <c r="AU187" s="32"/>
      <c r="AV187" s="32"/>
      <c r="AW187" s="32"/>
      <c r="AX187" s="32"/>
      <c r="AY187" s="32"/>
      <c r="AZ187" s="32"/>
      <c r="BA187" s="32"/>
      <c r="BB187" s="32"/>
      <c r="BC187" s="32"/>
      <c r="BD187" s="32"/>
      <c r="BE187" s="32"/>
      <c r="BF187" s="32"/>
      <c r="BG187" s="32"/>
      <c r="BH187" s="32"/>
      <c r="BI187" s="32"/>
      <c r="BJ187" s="32"/>
      <c r="BK187" s="32"/>
      <c r="BL187" s="32"/>
    </row>
    <row r="188" spans="1:64" ht="12.75" customHeight="1" x14ac:dyDescent="0.25">
      <c r="A188" s="37"/>
      <c r="B188" s="37"/>
      <c r="C188" s="37"/>
      <c r="D188" s="37"/>
      <c r="E188" s="37"/>
      <c r="F188" s="32"/>
      <c r="G188" s="32"/>
      <c r="H188" s="32"/>
      <c r="I188" s="32"/>
      <c r="J188" s="41"/>
      <c r="K188" s="562"/>
      <c r="L188" s="32"/>
      <c r="M188" s="32"/>
      <c r="N188" s="32"/>
      <c r="O188" s="44"/>
      <c r="P188" s="41"/>
      <c r="Q188" s="32"/>
      <c r="R188" s="32"/>
      <c r="S188" s="32"/>
      <c r="T188" s="44"/>
      <c r="U188" s="44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/>
      <c r="AW188" s="32"/>
      <c r="AX188" s="32"/>
      <c r="AY188" s="32"/>
      <c r="AZ188" s="32"/>
      <c r="BA188" s="32"/>
      <c r="BB188" s="32"/>
      <c r="BC188" s="32"/>
      <c r="BD188" s="32"/>
      <c r="BE188" s="32"/>
      <c r="BF188" s="32"/>
      <c r="BG188" s="32"/>
      <c r="BH188" s="32"/>
      <c r="BI188" s="32"/>
      <c r="BJ188" s="32"/>
      <c r="BK188" s="32"/>
      <c r="BL188" s="32"/>
    </row>
    <row r="189" spans="1:64" ht="12.75" customHeight="1" x14ac:dyDescent="0.2">
      <c r="A189" s="555" t="s">
        <v>59</v>
      </c>
      <c r="B189" s="555"/>
      <c r="C189" s="555"/>
      <c r="D189" s="555"/>
      <c r="E189" s="555"/>
      <c r="F189" s="32"/>
      <c r="G189" s="32"/>
      <c r="H189" s="32"/>
      <c r="I189" s="32"/>
      <c r="J189" s="542">
        <v>1.5</v>
      </c>
      <c r="K189" s="583"/>
      <c r="L189" s="32"/>
      <c r="M189" s="32"/>
      <c r="N189" s="32"/>
      <c r="O189" s="44"/>
      <c r="P189" s="41"/>
      <c r="Q189" s="32"/>
      <c r="R189" s="32"/>
      <c r="S189" s="32"/>
      <c r="T189" s="44"/>
      <c r="U189" s="542">
        <v>1.5</v>
      </c>
      <c r="V189" s="32"/>
      <c r="W189" s="32"/>
      <c r="X189" s="32"/>
      <c r="Y189" s="32"/>
      <c r="Z189" s="534">
        <f>O186+K187+O194</f>
        <v>59.900000000000006</v>
      </c>
      <c r="AA189" s="535"/>
      <c r="AB189" s="536"/>
      <c r="AC189" s="533" t="s">
        <v>44</v>
      </c>
      <c r="AD189" s="533"/>
      <c r="AE189" s="534">
        <f>J189+L187+R187+U189</f>
        <v>73.199999999999989</v>
      </c>
      <c r="AF189" s="535"/>
      <c r="AG189" s="536"/>
      <c r="AH189" s="540" t="s">
        <v>57</v>
      </c>
      <c r="AI189" s="540"/>
      <c r="AJ189" s="540"/>
      <c r="AK189" s="540"/>
      <c r="AL189" s="540"/>
      <c r="AM189" s="540"/>
      <c r="AN189" s="540"/>
      <c r="AO189" s="540"/>
      <c r="AP189" s="32"/>
      <c r="AQ189" s="32"/>
      <c r="AR189" s="32"/>
      <c r="AS189" s="32"/>
      <c r="AT189" s="32"/>
      <c r="AU189" s="32"/>
      <c r="AV189" s="32"/>
      <c r="AW189" s="32"/>
      <c r="AX189" s="32"/>
      <c r="AY189" s="32"/>
      <c r="AZ189" s="32"/>
      <c r="BA189" s="32"/>
      <c r="BB189" s="32"/>
      <c r="BC189" s="32"/>
      <c r="BD189" s="32"/>
      <c r="BE189" s="32"/>
      <c r="BF189" s="32"/>
      <c r="BG189" s="32"/>
      <c r="BH189" s="32"/>
      <c r="BI189" s="32"/>
      <c r="BJ189" s="32"/>
      <c r="BK189" s="32"/>
      <c r="BL189" s="32"/>
    </row>
    <row r="190" spans="1:64" ht="6.6" customHeight="1" x14ac:dyDescent="0.2">
      <c r="A190" s="555"/>
      <c r="B190" s="555"/>
      <c r="C190" s="555"/>
      <c r="D190" s="555"/>
      <c r="E190" s="555"/>
      <c r="F190" s="32"/>
      <c r="G190" s="32"/>
      <c r="H190" s="32"/>
      <c r="I190" s="32"/>
      <c r="J190" s="542"/>
      <c r="K190" s="60"/>
      <c r="L190" s="61"/>
      <c r="M190" s="61"/>
      <c r="N190" s="61"/>
      <c r="O190" s="62"/>
      <c r="P190" s="60"/>
      <c r="Q190" s="61"/>
      <c r="R190" s="61"/>
      <c r="S190" s="61"/>
      <c r="T190" s="62"/>
      <c r="U190" s="542"/>
      <c r="V190" s="32"/>
      <c r="W190" s="32"/>
      <c r="X190" s="32"/>
      <c r="Y190" s="32"/>
      <c r="Z190" s="537"/>
      <c r="AA190" s="538"/>
      <c r="AB190" s="539"/>
      <c r="AC190" s="533"/>
      <c r="AD190" s="533"/>
      <c r="AE190" s="537"/>
      <c r="AF190" s="538"/>
      <c r="AG190" s="539"/>
      <c r="AH190" s="540"/>
      <c r="AI190" s="540"/>
      <c r="AJ190" s="540"/>
      <c r="AK190" s="540"/>
      <c r="AL190" s="540"/>
      <c r="AM190" s="540"/>
      <c r="AN190" s="540"/>
      <c r="AO190" s="540"/>
      <c r="AP190" s="32"/>
      <c r="AQ190" s="32"/>
      <c r="AR190" s="32"/>
      <c r="AS190" s="32"/>
      <c r="AT190" s="32"/>
      <c r="AU190" s="32"/>
      <c r="AV190" s="32"/>
      <c r="AW190" s="32"/>
      <c r="AX190" s="32"/>
      <c r="AY190" s="32"/>
      <c r="AZ190" s="32"/>
      <c r="BA190" s="32"/>
      <c r="BB190" s="32"/>
      <c r="BC190" s="32"/>
      <c r="BD190" s="32"/>
      <c r="BE190" s="32"/>
      <c r="BF190" s="32"/>
      <c r="BG190" s="32"/>
      <c r="BH190" s="32"/>
      <c r="BI190" s="32"/>
      <c r="BJ190" s="32"/>
      <c r="BK190" s="32"/>
      <c r="BL190" s="32"/>
    </row>
    <row r="191" spans="1:64" ht="12.75" customHeight="1" x14ac:dyDescent="0.2">
      <c r="A191" s="555" t="s">
        <v>58</v>
      </c>
      <c r="B191" s="555"/>
      <c r="C191" s="555"/>
      <c r="D191" s="555"/>
      <c r="E191" s="555"/>
      <c r="F191" s="32"/>
      <c r="G191" s="32"/>
      <c r="H191" s="32"/>
      <c r="I191" s="32"/>
      <c r="J191" s="542"/>
      <c r="K191" s="41"/>
      <c r="L191" s="32"/>
      <c r="M191" s="32"/>
      <c r="N191" s="32"/>
      <c r="O191" s="44"/>
      <c r="P191" s="41"/>
      <c r="Q191" s="32"/>
      <c r="R191" s="32"/>
      <c r="S191" s="32"/>
      <c r="T191" s="44"/>
      <c r="U191" s="54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  <c r="AO191" s="32"/>
      <c r="AP191" s="32"/>
      <c r="AQ191" s="32"/>
      <c r="AR191" s="32"/>
      <c r="AS191" s="32"/>
      <c r="AT191" s="32"/>
      <c r="AU191" s="32"/>
      <c r="AV191" s="32"/>
      <c r="AW191" s="32"/>
      <c r="AX191" s="32"/>
      <c r="AY191" s="32"/>
      <c r="AZ191" s="32"/>
      <c r="BA191" s="32"/>
      <c r="BB191" s="32"/>
      <c r="BC191" s="32"/>
      <c r="BD191" s="32"/>
      <c r="BE191" s="32"/>
      <c r="BF191" s="32"/>
      <c r="BG191" s="32"/>
      <c r="BH191" s="32"/>
      <c r="BI191" s="32"/>
      <c r="BJ191" s="32"/>
      <c r="BK191" s="32"/>
      <c r="BL191" s="32"/>
    </row>
    <row r="192" spans="1:64" ht="12.75" customHeight="1" x14ac:dyDescent="0.2">
      <c r="A192" s="555"/>
      <c r="B192" s="555"/>
      <c r="C192" s="555"/>
      <c r="D192" s="555"/>
      <c r="E192" s="555"/>
      <c r="F192" s="32"/>
      <c r="G192" s="32"/>
      <c r="H192" s="32"/>
      <c r="I192" s="32"/>
      <c r="J192" s="41"/>
      <c r="K192" s="41"/>
      <c r="L192" s="32"/>
      <c r="M192" s="32"/>
      <c r="N192" s="32"/>
      <c r="O192" s="44"/>
      <c r="P192" s="41"/>
      <c r="Q192" s="32"/>
      <c r="R192" s="32"/>
      <c r="S192" s="32"/>
      <c r="T192" s="44"/>
      <c r="U192" s="44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  <c r="AN192" s="32"/>
      <c r="AO192" s="32"/>
      <c r="AP192" s="32"/>
      <c r="AQ192" s="32"/>
      <c r="AR192" s="32"/>
      <c r="AS192" s="32"/>
      <c r="AT192" s="32"/>
      <c r="AU192" s="32"/>
      <c r="AV192" s="32"/>
      <c r="AW192" s="32"/>
      <c r="AX192" s="32"/>
      <c r="AY192" s="32"/>
      <c r="AZ192" s="32"/>
      <c r="BA192" s="32"/>
      <c r="BB192" s="32"/>
      <c r="BC192" s="32"/>
      <c r="BD192" s="32"/>
      <c r="BE192" s="32"/>
      <c r="BF192" s="32"/>
      <c r="BG192" s="32"/>
      <c r="BH192" s="32"/>
      <c r="BI192" s="32"/>
      <c r="BJ192" s="32"/>
      <c r="BK192" s="32"/>
      <c r="BL192" s="32"/>
    </row>
    <row r="193" spans="1:64" ht="12.75" customHeight="1" x14ac:dyDescent="0.2">
      <c r="A193" s="49"/>
      <c r="B193" s="49"/>
      <c r="C193" s="49"/>
      <c r="D193" s="49"/>
      <c r="E193" s="49"/>
      <c r="F193" s="32"/>
      <c r="G193" s="32"/>
      <c r="H193" s="32"/>
      <c r="I193" s="32"/>
      <c r="J193" s="41"/>
      <c r="K193" s="54"/>
      <c r="L193" s="50"/>
      <c r="M193" s="50"/>
      <c r="N193" s="50"/>
      <c r="O193" s="52"/>
      <c r="P193" s="54"/>
      <c r="Q193" s="50"/>
      <c r="R193" s="50"/>
      <c r="S193" s="50"/>
      <c r="T193" s="52"/>
      <c r="U193" s="53"/>
      <c r="V193" s="3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  <c r="AO193" s="32"/>
      <c r="AP193" s="32"/>
      <c r="AQ193" s="32"/>
      <c r="AR193" s="32"/>
      <c r="AS193" s="32"/>
      <c r="AT193" s="32"/>
      <c r="AU193" s="32"/>
      <c r="AV193" s="32"/>
      <c r="AW193" s="32"/>
      <c r="AX193" s="32"/>
      <c r="AY193" s="32"/>
      <c r="AZ193" s="32"/>
      <c r="BA193" s="32"/>
      <c r="BB193" s="32"/>
      <c r="BC193" s="32"/>
      <c r="BD193" s="32"/>
      <c r="BE193" s="32"/>
      <c r="BF193" s="32"/>
      <c r="BG193" s="32"/>
      <c r="BH193" s="32"/>
      <c r="BI193" s="32"/>
      <c r="BJ193" s="32"/>
      <c r="BK193" s="32"/>
      <c r="BL193" s="32"/>
    </row>
    <row r="194" spans="1:64" ht="12.75" customHeight="1" thickBot="1" x14ac:dyDescent="0.25">
      <c r="A194" s="49"/>
      <c r="B194" s="49"/>
      <c r="C194" s="49"/>
      <c r="D194" s="49"/>
      <c r="E194" s="49"/>
      <c r="F194" s="32"/>
      <c r="G194" s="32"/>
      <c r="H194" s="32"/>
      <c r="I194" s="32"/>
      <c r="J194" s="54"/>
      <c r="K194" s="50"/>
      <c r="L194" s="50"/>
      <c r="M194" s="50"/>
      <c r="N194" s="50"/>
      <c r="O194" s="552">
        <v>2</v>
      </c>
      <c r="P194" s="552"/>
      <c r="Q194" s="552"/>
      <c r="R194" s="50"/>
      <c r="S194" s="50"/>
      <c r="T194" s="56"/>
      <c r="U194" s="57"/>
      <c r="V194" s="32"/>
      <c r="W194" s="32"/>
      <c r="X194" s="32"/>
      <c r="Y194" s="32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/>
      <c r="AO194" s="32"/>
      <c r="AP194" s="32"/>
      <c r="AQ194" s="32"/>
      <c r="AR194" s="32"/>
      <c r="AS194" s="32"/>
      <c r="AT194" s="32"/>
      <c r="AU194" s="32"/>
      <c r="AV194" s="32"/>
      <c r="AW194" s="32"/>
      <c r="AX194" s="32"/>
      <c r="AY194" s="32"/>
      <c r="AZ194" s="32"/>
      <c r="BA194" s="32"/>
      <c r="BB194" s="32"/>
      <c r="BC194" s="32"/>
      <c r="BD194" s="32"/>
      <c r="BE194" s="32"/>
      <c r="BF194" s="32"/>
      <c r="BG194" s="32"/>
      <c r="BH194" s="32"/>
      <c r="BI194" s="32"/>
      <c r="BJ194" s="32"/>
      <c r="BK194" s="32"/>
      <c r="BL194" s="32"/>
    </row>
    <row r="195" spans="1:64" ht="12.75" customHeight="1" thickTop="1" x14ac:dyDescent="0.2">
      <c r="A195" s="49"/>
      <c r="B195" s="49"/>
      <c r="C195" s="49"/>
      <c r="D195" s="49"/>
      <c r="E195" s="49"/>
      <c r="F195" s="32"/>
      <c r="G195" s="32"/>
      <c r="H195" s="32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  <c r="AN195" s="32"/>
      <c r="AO195" s="32"/>
      <c r="AP195" s="32"/>
      <c r="AQ195" s="32"/>
      <c r="AR195" s="32"/>
      <c r="AS195" s="32"/>
      <c r="AT195" s="32"/>
      <c r="AU195" s="32"/>
      <c r="AV195" s="32"/>
      <c r="AW195" s="32"/>
      <c r="AX195" s="32"/>
      <c r="AY195" s="32"/>
      <c r="AZ195" s="32"/>
      <c r="BA195" s="32"/>
      <c r="BB195" s="32"/>
      <c r="BC195" s="32"/>
      <c r="BD195" s="32"/>
      <c r="BE195" s="32"/>
      <c r="BF195" s="32"/>
      <c r="BG195" s="32"/>
      <c r="BH195" s="32"/>
      <c r="BI195" s="32"/>
      <c r="BJ195" s="32"/>
      <c r="BK195" s="32"/>
      <c r="BL195" s="32"/>
    </row>
    <row r="196" spans="1:64" ht="12.75" customHeight="1" x14ac:dyDescent="0.2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/>
      <c r="AP196" s="31"/>
      <c r="AQ196" s="31"/>
      <c r="AR196" s="31"/>
      <c r="AS196" s="31"/>
      <c r="AT196" s="31"/>
      <c r="AU196" s="31"/>
      <c r="AV196" s="31"/>
      <c r="AW196" s="31"/>
      <c r="AX196" s="32"/>
      <c r="AY196" s="32"/>
      <c r="AZ196" s="32"/>
      <c r="BA196" s="32"/>
      <c r="BB196" s="32"/>
      <c r="BC196" s="32"/>
      <c r="BD196" s="32"/>
      <c r="BE196" s="32"/>
      <c r="BF196" s="32"/>
      <c r="BG196" s="32"/>
      <c r="BH196" s="32"/>
      <c r="BI196" s="32"/>
      <c r="BJ196" s="32"/>
      <c r="BK196" s="32"/>
      <c r="BL196" s="32"/>
    </row>
    <row r="197" spans="1:64" ht="12.75" customHeight="1" x14ac:dyDescent="0.2">
      <c r="A197" s="31"/>
      <c r="B197" s="31"/>
      <c r="C197" s="31"/>
      <c r="D197" s="31"/>
      <c r="E197" s="31"/>
      <c r="F197" s="32"/>
      <c r="G197" s="32"/>
      <c r="H197" s="32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  <c r="AO197" s="32"/>
      <c r="AP197" s="32"/>
      <c r="AQ197" s="32"/>
      <c r="AR197" s="32"/>
      <c r="AS197" s="32"/>
      <c r="AT197" s="32"/>
      <c r="AU197" s="32"/>
      <c r="AV197" s="32"/>
      <c r="AW197" s="32"/>
      <c r="AX197" s="32"/>
      <c r="AY197" s="32"/>
      <c r="AZ197" s="32"/>
      <c r="BA197" s="32"/>
      <c r="BB197" s="32"/>
      <c r="BC197" s="32"/>
      <c r="BD197" s="32"/>
      <c r="BE197" s="32"/>
      <c r="BF197" s="32"/>
      <c r="BG197" s="32"/>
      <c r="BH197" s="32"/>
      <c r="BI197" s="32"/>
      <c r="BJ197" s="32"/>
      <c r="BK197" s="32"/>
      <c r="BL197" s="32"/>
    </row>
    <row r="198" spans="1:64" ht="12.75" customHeight="1" x14ac:dyDescent="0.25">
      <c r="A198" s="37"/>
      <c r="B198" s="37"/>
      <c r="C198" s="37"/>
      <c r="D198" s="37"/>
      <c r="E198" s="37"/>
      <c r="F198" s="32"/>
      <c r="G198" s="32"/>
      <c r="H198" s="32"/>
      <c r="I198" s="32"/>
      <c r="J198" s="38"/>
      <c r="K198" s="39"/>
      <c r="L198" s="39"/>
      <c r="M198" s="39"/>
      <c r="N198" s="39"/>
      <c r="O198" s="552">
        <v>2</v>
      </c>
      <c r="P198" s="552"/>
      <c r="Q198" s="552"/>
      <c r="R198" s="39"/>
      <c r="S198" s="39"/>
      <c r="T198" s="39"/>
      <c r="U198" s="39"/>
      <c r="V198" s="39"/>
      <c r="W198" s="39"/>
      <c r="X198" s="39"/>
      <c r="Y198" s="40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  <c r="AO198" s="32"/>
      <c r="AP198" s="32"/>
      <c r="AQ198" s="32"/>
      <c r="AR198" s="32"/>
      <c r="AS198" s="32"/>
      <c r="AT198" s="32"/>
      <c r="AU198" s="32"/>
      <c r="AV198" s="32"/>
      <c r="AW198" s="32"/>
      <c r="AX198" s="32"/>
      <c r="AY198" s="32"/>
      <c r="AZ198" s="32"/>
      <c r="BA198" s="32"/>
      <c r="BB198" s="32"/>
      <c r="BC198" s="32"/>
      <c r="BD198" s="32"/>
      <c r="BE198" s="32"/>
      <c r="BF198" s="32"/>
      <c r="BG198" s="32"/>
      <c r="BH198" s="32"/>
      <c r="BI198" s="32"/>
      <c r="BJ198" s="32"/>
      <c r="BK198" s="32"/>
      <c r="BL198" s="32"/>
    </row>
    <row r="199" spans="1:64" ht="12.75" customHeight="1" x14ac:dyDescent="0.25">
      <c r="A199" s="37"/>
      <c r="B199" s="37"/>
      <c r="C199" s="37"/>
      <c r="D199" s="37"/>
      <c r="E199" s="37"/>
      <c r="F199" s="32"/>
      <c r="G199" s="32"/>
      <c r="H199" s="32"/>
      <c r="I199" s="32"/>
      <c r="J199" s="41"/>
      <c r="K199" s="582">
        <f>L173</f>
        <v>55.900000000000006</v>
      </c>
      <c r="L199" s="554">
        <f>R173</f>
        <v>35.099999999999994</v>
      </c>
      <c r="M199" s="554"/>
      <c r="N199" s="554"/>
      <c r="O199" s="40"/>
      <c r="P199" s="38"/>
      <c r="Q199" s="39"/>
      <c r="R199" s="554">
        <f>R173</f>
        <v>35.099999999999994</v>
      </c>
      <c r="S199" s="554"/>
      <c r="T199" s="584"/>
      <c r="U199" s="39"/>
      <c r="V199" s="554">
        <f>R173</f>
        <v>35.099999999999994</v>
      </c>
      <c r="W199" s="554"/>
      <c r="X199" s="584"/>
      <c r="Y199" s="44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  <c r="AN199" s="32"/>
      <c r="AO199" s="32"/>
      <c r="AP199" s="32"/>
      <c r="AQ199" s="32"/>
      <c r="AR199" s="32"/>
      <c r="AS199" s="32"/>
      <c r="AT199" s="32"/>
      <c r="AU199" s="32"/>
      <c r="AV199" s="32"/>
      <c r="AW199" s="32"/>
      <c r="AX199" s="32"/>
      <c r="AY199" s="32"/>
      <c r="AZ199" s="32"/>
      <c r="BA199" s="32"/>
      <c r="BB199" s="32"/>
      <c r="BC199" s="32"/>
      <c r="BD199" s="32"/>
      <c r="BE199" s="32"/>
      <c r="BF199" s="32"/>
      <c r="BG199" s="32"/>
      <c r="BH199" s="32"/>
      <c r="BI199" s="32"/>
      <c r="BJ199" s="32"/>
      <c r="BK199" s="32"/>
      <c r="BL199" s="32"/>
    </row>
    <row r="200" spans="1:64" ht="12.75" customHeight="1" x14ac:dyDescent="0.25">
      <c r="A200" s="37"/>
      <c r="B200" s="37"/>
      <c r="C200" s="37"/>
      <c r="D200" s="37"/>
      <c r="E200" s="37"/>
      <c r="F200" s="32"/>
      <c r="G200" s="32"/>
      <c r="H200" s="32"/>
      <c r="I200" s="32"/>
      <c r="J200" s="41"/>
      <c r="K200" s="562"/>
      <c r="L200" s="32"/>
      <c r="M200" s="32"/>
      <c r="N200" s="32"/>
      <c r="O200" s="44"/>
      <c r="P200" s="41"/>
      <c r="Q200" s="32"/>
      <c r="R200" s="32"/>
      <c r="S200" s="32"/>
      <c r="T200" s="44"/>
      <c r="U200" s="32"/>
      <c r="V200" s="32"/>
      <c r="W200" s="32"/>
      <c r="X200" s="44"/>
      <c r="Y200" s="44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/>
      <c r="AR200" s="32"/>
      <c r="AS200" s="32"/>
      <c r="AT200" s="32"/>
      <c r="AU200" s="32"/>
      <c r="AV200" s="32"/>
      <c r="AW200" s="32"/>
      <c r="AX200" s="32"/>
      <c r="AY200" s="32"/>
      <c r="AZ200" s="32"/>
      <c r="BA200" s="32"/>
      <c r="BB200" s="32"/>
      <c r="BC200" s="32"/>
      <c r="BD200" s="32"/>
      <c r="BE200" s="32"/>
      <c r="BF200" s="32"/>
      <c r="BG200" s="32"/>
      <c r="BH200" s="32"/>
      <c r="BI200" s="32"/>
      <c r="BJ200" s="32"/>
      <c r="BK200" s="32"/>
      <c r="BL200" s="32"/>
    </row>
    <row r="201" spans="1:64" ht="12.75" customHeight="1" x14ac:dyDescent="0.2">
      <c r="A201" s="555" t="s">
        <v>60</v>
      </c>
      <c r="B201" s="555"/>
      <c r="C201" s="555"/>
      <c r="D201" s="555"/>
      <c r="E201" s="555"/>
      <c r="F201" s="32"/>
      <c r="G201" s="32"/>
      <c r="H201" s="32"/>
      <c r="I201" s="32"/>
      <c r="J201" s="542">
        <v>0.8</v>
      </c>
      <c r="K201" s="583"/>
      <c r="L201" s="32"/>
      <c r="M201" s="32"/>
      <c r="N201" s="32"/>
      <c r="O201" s="44"/>
      <c r="P201" s="41"/>
      <c r="Q201" s="32"/>
      <c r="R201" s="32"/>
      <c r="S201" s="32"/>
      <c r="T201" s="44"/>
      <c r="U201" s="32"/>
      <c r="V201" s="32"/>
      <c r="W201" s="32"/>
      <c r="X201" s="44"/>
      <c r="Y201" s="542">
        <v>2</v>
      </c>
      <c r="Z201" s="32"/>
      <c r="AA201" s="32"/>
      <c r="AB201" s="32"/>
      <c r="AC201" s="32"/>
      <c r="AD201" s="534">
        <f>O198+K199+O206</f>
        <v>59.900000000000006</v>
      </c>
      <c r="AE201" s="535"/>
      <c r="AF201" s="536"/>
      <c r="AG201" s="533" t="s">
        <v>44</v>
      </c>
      <c r="AH201" s="533"/>
      <c r="AI201" s="534">
        <f>J201+L199+R199+V199+Y201</f>
        <v>108.09999999999998</v>
      </c>
      <c r="AJ201" s="535"/>
      <c r="AK201" s="536"/>
      <c r="AL201" s="540" t="s">
        <v>57</v>
      </c>
      <c r="AM201" s="540"/>
      <c r="AN201" s="540"/>
      <c r="AO201" s="540"/>
      <c r="AP201" s="540"/>
      <c r="AQ201" s="540"/>
      <c r="AR201" s="540"/>
      <c r="AS201" s="540"/>
      <c r="AT201" s="32"/>
      <c r="AU201" s="32"/>
      <c r="AV201" s="32"/>
      <c r="AW201" s="32"/>
      <c r="AX201" s="32"/>
      <c r="AY201" s="32"/>
      <c r="AZ201" s="32"/>
      <c r="BA201" s="32"/>
      <c r="BB201" s="32"/>
      <c r="BC201" s="32"/>
      <c r="BD201" s="32"/>
      <c r="BE201" s="32"/>
      <c r="BF201" s="32"/>
      <c r="BG201" s="32"/>
      <c r="BH201" s="32"/>
      <c r="BI201" s="32"/>
      <c r="BJ201" s="32"/>
      <c r="BK201" s="32"/>
      <c r="BL201" s="32"/>
    </row>
    <row r="202" spans="1:64" ht="6.6" customHeight="1" x14ac:dyDescent="0.2">
      <c r="A202" s="49"/>
      <c r="B202" s="49"/>
      <c r="C202" s="49"/>
      <c r="D202" s="49"/>
      <c r="E202" s="49"/>
      <c r="F202" s="32"/>
      <c r="G202" s="32"/>
      <c r="H202" s="32"/>
      <c r="I202" s="32"/>
      <c r="J202" s="542"/>
      <c r="K202" s="60"/>
      <c r="L202" s="61"/>
      <c r="M202" s="61"/>
      <c r="N202" s="61"/>
      <c r="O202" s="62"/>
      <c r="P202" s="60"/>
      <c r="Q202" s="61"/>
      <c r="R202" s="61"/>
      <c r="S202" s="61"/>
      <c r="T202" s="62"/>
      <c r="U202" s="61"/>
      <c r="V202" s="61"/>
      <c r="W202" s="61"/>
      <c r="X202" s="62"/>
      <c r="Y202" s="542"/>
      <c r="Z202" s="32"/>
      <c r="AA202" s="32"/>
      <c r="AB202" s="32"/>
      <c r="AC202" s="32"/>
      <c r="AD202" s="537"/>
      <c r="AE202" s="538"/>
      <c r="AF202" s="539"/>
      <c r="AG202" s="533"/>
      <c r="AH202" s="533"/>
      <c r="AI202" s="537"/>
      <c r="AJ202" s="538"/>
      <c r="AK202" s="539"/>
      <c r="AL202" s="540"/>
      <c r="AM202" s="540"/>
      <c r="AN202" s="540"/>
      <c r="AO202" s="540"/>
      <c r="AP202" s="540"/>
      <c r="AQ202" s="540"/>
      <c r="AR202" s="540"/>
      <c r="AS202" s="540"/>
      <c r="AT202" s="32"/>
      <c r="AU202" s="32"/>
      <c r="AV202" s="32"/>
      <c r="AW202" s="32"/>
      <c r="AX202" s="32"/>
      <c r="AY202" s="32"/>
      <c r="AZ202" s="32"/>
      <c r="BA202" s="32"/>
      <c r="BB202" s="32"/>
      <c r="BC202" s="32"/>
      <c r="BD202" s="32"/>
      <c r="BE202" s="32"/>
      <c r="BF202" s="32"/>
      <c r="BG202" s="32"/>
      <c r="BH202" s="32"/>
      <c r="BI202" s="32"/>
      <c r="BJ202" s="32"/>
      <c r="BK202" s="32"/>
      <c r="BL202" s="32"/>
    </row>
    <row r="203" spans="1:64" ht="12.75" customHeight="1" x14ac:dyDescent="0.2">
      <c r="A203" s="555" t="s">
        <v>58</v>
      </c>
      <c r="B203" s="555"/>
      <c r="C203" s="555"/>
      <c r="D203" s="555"/>
      <c r="E203" s="555"/>
      <c r="F203" s="32"/>
      <c r="G203" s="32"/>
      <c r="H203" s="32"/>
      <c r="I203" s="32"/>
      <c r="J203" s="542"/>
      <c r="K203" s="41"/>
      <c r="L203" s="32"/>
      <c r="M203" s="32"/>
      <c r="N203" s="32"/>
      <c r="O203" s="44"/>
      <c r="P203" s="41"/>
      <c r="Q203" s="32"/>
      <c r="R203" s="32"/>
      <c r="S203" s="32"/>
      <c r="T203" s="44"/>
      <c r="U203" s="32"/>
      <c r="V203" s="32"/>
      <c r="W203" s="32"/>
      <c r="X203" s="44"/>
      <c r="Y203" s="542"/>
      <c r="Z203" s="32"/>
      <c r="AA203" s="32"/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/>
      <c r="AW203" s="32"/>
      <c r="AX203" s="32"/>
      <c r="AY203" s="32"/>
      <c r="AZ203" s="32"/>
      <c r="BA203" s="32"/>
      <c r="BB203" s="32"/>
      <c r="BC203" s="32"/>
      <c r="BD203" s="32"/>
      <c r="BE203" s="32"/>
      <c r="BF203" s="32"/>
      <c r="BG203" s="32"/>
      <c r="BH203" s="32"/>
      <c r="BI203" s="32"/>
      <c r="BJ203" s="32"/>
      <c r="BK203" s="32"/>
      <c r="BL203" s="32"/>
    </row>
    <row r="204" spans="1:64" ht="12.75" customHeight="1" x14ac:dyDescent="0.2">
      <c r="A204" s="49"/>
      <c r="B204" s="49"/>
      <c r="C204" s="49"/>
      <c r="D204" s="49"/>
      <c r="E204" s="49"/>
      <c r="F204" s="32"/>
      <c r="G204" s="32"/>
      <c r="H204" s="32"/>
      <c r="I204" s="32"/>
      <c r="J204" s="41"/>
      <c r="K204" s="41"/>
      <c r="L204" s="32"/>
      <c r="M204" s="32"/>
      <c r="N204" s="32"/>
      <c r="O204" s="44"/>
      <c r="P204" s="41"/>
      <c r="Q204" s="32"/>
      <c r="R204" s="32"/>
      <c r="S204" s="32"/>
      <c r="T204" s="44"/>
      <c r="U204" s="32"/>
      <c r="V204" s="32"/>
      <c r="W204" s="32"/>
      <c r="X204" s="44"/>
      <c r="Y204" s="44"/>
      <c r="Z204" s="32"/>
      <c r="AA204" s="32"/>
      <c r="AB204" s="32"/>
      <c r="AC204" s="32"/>
      <c r="AD204" s="32"/>
      <c r="AE204" s="32"/>
      <c r="AF204" s="32"/>
      <c r="AG204" s="32"/>
      <c r="AH204" s="32"/>
      <c r="AI204" s="32"/>
      <c r="AJ204" s="32"/>
      <c r="AK204" s="32"/>
      <c r="AL204" s="32"/>
      <c r="AM204" s="32"/>
      <c r="AN204" s="32"/>
      <c r="AO204" s="32"/>
      <c r="AP204" s="32"/>
      <c r="AQ204" s="32"/>
      <c r="AR204" s="32"/>
      <c r="AS204" s="32"/>
      <c r="AT204" s="32"/>
      <c r="AU204" s="32"/>
      <c r="AV204" s="32"/>
      <c r="AW204" s="32"/>
      <c r="AX204" s="32"/>
      <c r="AY204" s="32"/>
      <c r="AZ204" s="32"/>
      <c r="BA204" s="32"/>
      <c r="BB204" s="32"/>
      <c r="BC204" s="32"/>
      <c r="BD204" s="32"/>
      <c r="BE204" s="32"/>
      <c r="BF204" s="32"/>
      <c r="BG204" s="32"/>
      <c r="BH204" s="32"/>
      <c r="BI204" s="32"/>
      <c r="BJ204" s="32"/>
      <c r="BK204" s="32"/>
      <c r="BL204" s="32"/>
    </row>
    <row r="205" spans="1:64" ht="12.75" customHeight="1" x14ac:dyDescent="0.2">
      <c r="A205" s="49"/>
      <c r="B205" s="49"/>
      <c r="C205" s="49"/>
      <c r="D205" s="49"/>
      <c r="E205" s="49"/>
      <c r="F205" s="32"/>
      <c r="G205" s="32"/>
      <c r="H205" s="32"/>
      <c r="I205" s="32"/>
      <c r="J205" s="41"/>
      <c r="K205" s="54"/>
      <c r="L205" s="50"/>
      <c r="M205" s="50"/>
      <c r="N205" s="50"/>
      <c r="O205" s="52"/>
      <c r="P205" s="54"/>
      <c r="Q205" s="50"/>
      <c r="R205" s="50"/>
      <c r="S205" s="50"/>
      <c r="T205" s="52"/>
      <c r="U205" s="50"/>
      <c r="V205" s="50"/>
      <c r="W205" s="50"/>
      <c r="X205" s="52"/>
      <c r="Y205" s="53"/>
      <c r="Z205" s="32"/>
      <c r="AA205" s="32"/>
      <c r="AB205" s="32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32"/>
      <c r="AO205" s="32"/>
      <c r="AP205" s="32"/>
      <c r="AQ205" s="32"/>
      <c r="AR205" s="32"/>
      <c r="AS205" s="32"/>
      <c r="AT205" s="32"/>
      <c r="AU205" s="32"/>
      <c r="AV205" s="32"/>
      <c r="AW205" s="32"/>
      <c r="AX205" s="32"/>
      <c r="AY205" s="32"/>
      <c r="AZ205" s="32"/>
      <c r="BA205" s="32"/>
      <c r="BB205" s="32"/>
      <c r="BC205" s="32"/>
      <c r="BD205" s="32"/>
      <c r="BE205" s="32"/>
      <c r="BF205" s="32"/>
      <c r="BG205" s="32"/>
      <c r="BH205" s="32"/>
      <c r="BI205" s="32"/>
      <c r="BJ205" s="32"/>
      <c r="BK205" s="32"/>
      <c r="BL205" s="32"/>
    </row>
    <row r="206" spans="1:64" ht="12.75" customHeight="1" thickBot="1" x14ac:dyDescent="0.25">
      <c r="A206" s="31"/>
      <c r="B206" s="31"/>
      <c r="C206" s="31"/>
      <c r="D206" s="31"/>
      <c r="E206" s="31"/>
      <c r="F206" s="32"/>
      <c r="G206" s="32"/>
      <c r="H206" s="32"/>
      <c r="I206" s="32"/>
      <c r="J206" s="54"/>
      <c r="K206" s="50"/>
      <c r="L206" s="50"/>
      <c r="M206" s="50"/>
      <c r="N206" s="50"/>
      <c r="O206" s="552">
        <v>2</v>
      </c>
      <c r="P206" s="552"/>
      <c r="Q206" s="552"/>
      <c r="R206" s="50"/>
      <c r="S206" s="50"/>
      <c r="T206" s="50"/>
      <c r="U206" s="50"/>
      <c r="V206" s="50"/>
      <c r="W206" s="50"/>
      <c r="X206" s="56"/>
      <c r="Y206" s="57"/>
      <c r="Z206" s="32"/>
      <c r="AA206" s="32"/>
      <c r="AB206" s="32"/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  <c r="AN206" s="32"/>
      <c r="AO206" s="32"/>
      <c r="AP206" s="32"/>
      <c r="AQ206" s="32"/>
      <c r="AR206" s="32"/>
      <c r="AS206" s="32"/>
      <c r="AT206" s="32"/>
      <c r="AU206" s="32"/>
      <c r="AV206" s="32"/>
      <c r="AW206" s="32"/>
      <c r="AX206" s="32"/>
      <c r="AY206" s="32"/>
      <c r="AZ206" s="32"/>
      <c r="BA206" s="32"/>
      <c r="BB206" s="32"/>
      <c r="BC206" s="32"/>
      <c r="BD206" s="32"/>
      <c r="BE206" s="32"/>
      <c r="BF206" s="32"/>
      <c r="BG206" s="32"/>
      <c r="BH206" s="32"/>
      <c r="BI206" s="32"/>
      <c r="BJ206" s="32"/>
      <c r="BK206" s="32"/>
      <c r="BL206" s="32"/>
    </row>
    <row r="207" spans="1:64" ht="12.75" customHeight="1" thickTop="1" x14ac:dyDescent="0.2">
      <c r="A207" s="31"/>
      <c r="B207" s="31"/>
      <c r="C207" s="31"/>
      <c r="D207" s="31"/>
      <c r="E207" s="31"/>
      <c r="F207" s="32"/>
      <c r="G207" s="32"/>
      <c r="H207" s="32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  <c r="AN207" s="32"/>
      <c r="AO207" s="32"/>
      <c r="AP207" s="32"/>
      <c r="AQ207" s="32"/>
      <c r="AR207" s="32"/>
      <c r="AS207" s="32"/>
      <c r="AT207" s="32"/>
      <c r="AU207" s="32"/>
      <c r="AV207" s="32"/>
      <c r="AW207" s="32"/>
      <c r="AX207" s="32"/>
      <c r="AY207" s="32"/>
      <c r="AZ207" s="32"/>
      <c r="BA207" s="32"/>
      <c r="BB207" s="32"/>
      <c r="BC207" s="32"/>
      <c r="BD207" s="32"/>
      <c r="BE207" s="32"/>
      <c r="BF207" s="32"/>
      <c r="BG207" s="32"/>
      <c r="BH207" s="32"/>
      <c r="BI207" s="32"/>
      <c r="BJ207" s="32"/>
      <c r="BK207" s="32"/>
      <c r="BL207" s="32"/>
    </row>
    <row r="208" spans="1:64" x14ac:dyDescent="0.2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  <c r="AB208" s="31"/>
      <c r="AC208" s="31"/>
      <c r="AD208" s="31"/>
      <c r="AE208" s="31"/>
      <c r="AF208" s="31"/>
      <c r="AG208" s="31"/>
      <c r="AH208" s="31"/>
      <c r="AI208" s="31"/>
      <c r="AJ208" s="31"/>
      <c r="AK208" s="31"/>
      <c r="AL208" s="31"/>
      <c r="AM208" s="31"/>
      <c r="AN208" s="31"/>
      <c r="AO208" s="31"/>
      <c r="AP208" s="31"/>
      <c r="AQ208" s="31"/>
      <c r="AR208" s="31"/>
      <c r="AS208" s="31"/>
      <c r="AT208" s="31"/>
      <c r="AU208" s="31"/>
      <c r="AV208" s="31"/>
      <c r="AW208" s="31"/>
      <c r="AX208" s="32"/>
      <c r="AY208" s="32"/>
      <c r="AZ208" s="32"/>
      <c r="BA208" s="32"/>
      <c r="BB208" s="32"/>
      <c r="BC208" s="32"/>
      <c r="BD208" s="32"/>
      <c r="BE208" s="32"/>
      <c r="BF208" s="32"/>
      <c r="BG208" s="32"/>
      <c r="BH208" s="32"/>
      <c r="BI208" s="32"/>
      <c r="BJ208" s="32"/>
      <c r="BK208" s="32"/>
      <c r="BL208" s="32"/>
    </row>
    <row r="209" spans="1:64" ht="12.75" customHeight="1" x14ac:dyDescent="0.2">
      <c r="A209" s="31"/>
      <c r="B209" s="31"/>
      <c r="C209" s="31"/>
      <c r="D209" s="31"/>
      <c r="E209" s="31"/>
      <c r="F209" s="32"/>
      <c r="G209" s="32"/>
      <c r="H209" s="32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  <c r="AO209" s="32"/>
      <c r="AP209" s="32"/>
      <c r="AQ209" s="32"/>
      <c r="AR209" s="32"/>
      <c r="AS209" s="32"/>
      <c r="AT209" s="32"/>
      <c r="AU209" s="32"/>
      <c r="AV209" s="32"/>
      <c r="AW209" s="32"/>
      <c r="AX209" s="32"/>
      <c r="AY209" s="32"/>
      <c r="AZ209" s="32"/>
      <c r="BA209" s="32"/>
      <c r="BB209" s="32"/>
      <c r="BC209" s="32"/>
      <c r="BD209" s="32"/>
      <c r="BE209" s="32"/>
      <c r="BF209" s="32"/>
      <c r="BG209" s="32"/>
      <c r="BH209" s="32"/>
      <c r="BI209" s="32"/>
      <c r="BJ209" s="32"/>
      <c r="BK209" s="32"/>
      <c r="BL209" s="32"/>
    </row>
    <row r="210" spans="1:64" ht="12.75" customHeight="1" x14ac:dyDescent="0.25">
      <c r="A210" s="37"/>
      <c r="B210" s="37"/>
      <c r="C210" s="37"/>
      <c r="D210" s="37"/>
      <c r="E210" s="37"/>
      <c r="F210" s="32"/>
      <c r="G210" s="32"/>
      <c r="H210" s="38"/>
      <c r="I210" s="39"/>
      <c r="J210" s="39"/>
      <c r="K210" s="39"/>
      <c r="L210" s="39"/>
      <c r="M210" s="39"/>
      <c r="N210" s="552">
        <v>2</v>
      </c>
      <c r="O210" s="552"/>
      <c r="P210" s="552"/>
      <c r="Q210" s="552"/>
      <c r="R210" s="39"/>
      <c r="S210" s="39"/>
      <c r="T210" s="39"/>
      <c r="U210" s="39"/>
      <c r="V210" s="39"/>
      <c r="W210" s="40"/>
      <c r="X210" s="32"/>
      <c r="Y210" s="32"/>
      <c r="Z210" s="32"/>
      <c r="AA210" s="32"/>
      <c r="AB210" s="32"/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  <c r="AO210" s="32"/>
      <c r="AP210" s="32"/>
      <c r="AQ210" s="32"/>
      <c r="AR210" s="32"/>
      <c r="AS210" s="32"/>
      <c r="AT210" s="32"/>
      <c r="AU210" s="32"/>
      <c r="AV210" s="32"/>
      <c r="AW210" s="32"/>
      <c r="AX210" s="32"/>
      <c r="AY210" s="32"/>
      <c r="AZ210" s="32"/>
      <c r="BA210" s="32"/>
      <c r="BB210" s="32"/>
      <c r="BC210" s="32"/>
      <c r="BD210" s="32"/>
      <c r="BE210" s="32"/>
      <c r="BF210" s="32"/>
      <c r="BG210" s="32"/>
      <c r="BH210" s="32"/>
      <c r="BI210" s="32"/>
      <c r="BJ210" s="32"/>
      <c r="BK210" s="32"/>
      <c r="BL210" s="32"/>
    </row>
    <row r="211" spans="1:64" ht="12.75" customHeight="1" x14ac:dyDescent="0.25">
      <c r="A211" s="37"/>
      <c r="B211" s="37"/>
      <c r="C211" s="37"/>
      <c r="D211" s="37"/>
      <c r="E211" s="37"/>
      <c r="F211" s="32"/>
      <c r="G211" s="32"/>
      <c r="H211" s="41"/>
      <c r="I211" s="582">
        <f>R173</f>
        <v>35.099999999999994</v>
      </c>
      <c r="J211" s="39"/>
      <c r="K211" s="554">
        <f>L173</f>
        <v>55.900000000000006</v>
      </c>
      <c r="L211" s="554"/>
      <c r="M211" s="554"/>
      <c r="N211" s="39"/>
      <c r="O211" s="43"/>
      <c r="P211" s="39"/>
      <c r="Q211" s="39"/>
      <c r="R211" s="39"/>
      <c r="S211" s="39"/>
      <c r="T211" s="39"/>
      <c r="U211" s="39"/>
      <c r="V211" s="40"/>
      <c r="W211" s="44"/>
      <c r="X211" s="32"/>
      <c r="Y211" s="32"/>
      <c r="Z211" s="32"/>
      <c r="AA211" s="32"/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  <c r="AO211" s="32"/>
      <c r="AP211" s="32"/>
      <c r="AQ211" s="32"/>
      <c r="AR211" s="32"/>
      <c r="AS211" s="32"/>
      <c r="AT211" s="32"/>
      <c r="AU211" s="32"/>
      <c r="AV211" s="32"/>
      <c r="AW211" s="32"/>
      <c r="AX211" s="32"/>
      <c r="AY211" s="32"/>
      <c r="AZ211" s="32"/>
      <c r="BA211" s="32"/>
      <c r="BB211" s="32"/>
      <c r="BC211" s="32"/>
      <c r="BD211" s="32"/>
      <c r="BE211" s="32"/>
      <c r="BF211" s="32"/>
      <c r="BG211" s="32"/>
      <c r="BH211" s="32"/>
      <c r="BI211" s="32"/>
      <c r="BJ211" s="32"/>
      <c r="BK211" s="32"/>
      <c r="BL211" s="32"/>
    </row>
    <row r="212" spans="1:64" ht="12.75" customHeight="1" x14ac:dyDescent="0.25">
      <c r="A212" s="37"/>
      <c r="B212" s="37"/>
      <c r="C212" s="37"/>
      <c r="D212" s="37"/>
      <c r="E212" s="37"/>
      <c r="F212" s="32"/>
      <c r="G212" s="32"/>
      <c r="H212" s="41"/>
      <c r="I212" s="562"/>
      <c r="J212" s="32"/>
      <c r="K212" s="32"/>
      <c r="L212" s="32"/>
      <c r="M212" s="32"/>
      <c r="N212" s="32"/>
      <c r="O212" s="48"/>
      <c r="P212" s="32"/>
      <c r="Q212" s="32"/>
      <c r="R212" s="32"/>
      <c r="S212" s="32"/>
      <c r="T212" s="32"/>
      <c r="U212" s="32"/>
      <c r="V212" s="44"/>
      <c r="W212" s="44"/>
      <c r="X212" s="32"/>
      <c r="Y212" s="32"/>
      <c r="Z212" s="32"/>
      <c r="AA212" s="32"/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/>
      <c r="AR212" s="32"/>
      <c r="AS212" s="32"/>
      <c r="AT212" s="32"/>
      <c r="AU212" s="32"/>
      <c r="AV212" s="32"/>
      <c r="AW212" s="32"/>
      <c r="AX212" s="32"/>
      <c r="AY212" s="32"/>
      <c r="AZ212" s="32"/>
      <c r="BA212" s="32"/>
      <c r="BB212" s="32"/>
      <c r="BC212" s="32"/>
      <c r="BD212" s="32"/>
      <c r="BE212" s="32"/>
      <c r="BF212" s="32"/>
      <c r="BG212" s="32"/>
      <c r="BH212" s="32"/>
      <c r="BI212" s="32"/>
      <c r="BJ212" s="32"/>
      <c r="BK212" s="32"/>
      <c r="BL212" s="32"/>
    </row>
    <row r="213" spans="1:64" ht="12.75" customHeight="1" x14ac:dyDescent="0.2">
      <c r="A213" s="555"/>
      <c r="B213" s="555"/>
      <c r="C213" s="555"/>
      <c r="D213" s="555"/>
      <c r="E213" s="555"/>
      <c r="F213" s="32"/>
      <c r="G213" s="32"/>
      <c r="H213" s="41"/>
      <c r="I213" s="583"/>
      <c r="J213" s="50"/>
      <c r="K213" s="50"/>
      <c r="L213" s="50"/>
      <c r="M213" s="50"/>
      <c r="N213" s="50"/>
      <c r="O213" s="51"/>
      <c r="P213" s="50"/>
      <c r="Q213" s="50"/>
      <c r="R213" s="50"/>
      <c r="S213" s="50"/>
      <c r="T213" s="50"/>
      <c r="U213" s="50"/>
      <c r="V213" s="52"/>
      <c r="W213" s="44"/>
      <c r="X213" s="32"/>
      <c r="Y213" s="32"/>
      <c r="Z213" s="32"/>
      <c r="AA213" s="32"/>
      <c r="AB213" s="32"/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  <c r="AN213" s="32"/>
      <c r="AO213" s="32"/>
      <c r="AP213" s="32"/>
      <c r="AQ213" s="32"/>
      <c r="AR213" s="32"/>
      <c r="AS213" s="32"/>
      <c r="AT213" s="32"/>
      <c r="AU213" s="32"/>
      <c r="AV213" s="32"/>
      <c r="AW213" s="32"/>
      <c r="AX213" s="32"/>
      <c r="AY213" s="32"/>
      <c r="AZ213" s="32"/>
      <c r="BA213" s="32"/>
      <c r="BB213" s="32"/>
      <c r="BC213" s="32"/>
      <c r="BD213" s="32"/>
      <c r="BE213" s="32"/>
      <c r="BF213" s="32"/>
      <c r="BG213" s="32"/>
      <c r="BH213" s="32"/>
      <c r="BI213" s="32"/>
      <c r="BJ213" s="32"/>
      <c r="BK213" s="32"/>
      <c r="BL213" s="32"/>
    </row>
    <row r="214" spans="1:64" ht="12.75" customHeight="1" x14ac:dyDescent="0.2">
      <c r="A214" s="555" t="s">
        <v>60</v>
      </c>
      <c r="B214" s="555"/>
      <c r="C214" s="555"/>
      <c r="D214" s="555"/>
      <c r="E214" s="555"/>
      <c r="F214" s="32"/>
      <c r="G214" s="32"/>
      <c r="H214" s="542">
        <v>0.8</v>
      </c>
      <c r="I214" s="582">
        <f>R173</f>
        <v>35.099999999999994</v>
      </c>
      <c r="J214" s="39"/>
      <c r="K214" s="554"/>
      <c r="L214" s="554"/>
      <c r="M214" s="554"/>
      <c r="N214" s="39"/>
      <c r="O214" s="43"/>
      <c r="P214" s="39"/>
      <c r="Q214" s="39"/>
      <c r="R214" s="39"/>
      <c r="S214" s="39"/>
      <c r="T214" s="39"/>
      <c r="U214" s="39"/>
      <c r="V214" s="40"/>
      <c r="W214" s="542">
        <v>2</v>
      </c>
      <c r="X214" s="32"/>
      <c r="Y214" s="32"/>
      <c r="Z214" s="32"/>
      <c r="AA214" s="32"/>
      <c r="AB214" s="32"/>
      <c r="AC214" s="534">
        <f>H214+K211+W214</f>
        <v>58.7</v>
      </c>
      <c r="AD214" s="535"/>
      <c r="AE214" s="536"/>
      <c r="AF214" s="533" t="s">
        <v>44</v>
      </c>
      <c r="AG214" s="533"/>
      <c r="AH214" s="534">
        <f>N210+I211+I214+I217+N220</f>
        <v>109.29999999999998</v>
      </c>
      <c r="AI214" s="535"/>
      <c r="AJ214" s="536"/>
      <c r="AK214" s="540" t="s">
        <v>57</v>
      </c>
      <c r="AL214" s="540"/>
      <c r="AM214" s="540"/>
      <c r="AN214" s="540"/>
      <c r="AO214" s="540"/>
      <c r="AP214" s="540"/>
      <c r="AQ214" s="540"/>
      <c r="AR214" s="540"/>
      <c r="AS214" s="32"/>
      <c r="AT214" s="32"/>
      <c r="AU214" s="32"/>
      <c r="AV214" s="32"/>
      <c r="AW214" s="32"/>
      <c r="AX214" s="32"/>
      <c r="AY214" s="32"/>
      <c r="AZ214" s="32"/>
      <c r="BA214" s="32"/>
      <c r="BB214" s="32"/>
      <c r="BC214" s="32"/>
      <c r="BD214" s="32"/>
      <c r="BE214" s="32"/>
      <c r="BF214" s="32"/>
      <c r="BG214" s="32"/>
      <c r="BH214" s="32"/>
      <c r="BI214" s="32"/>
      <c r="BJ214" s="32"/>
      <c r="BK214" s="32"/>
      <c r="BL214" s="32"/>
    </row>
    <row r="215" spans="1:64" ht="12.75" customHeight="1" x14ac:dyDescent="0.2">
      <c r="A215" s="555" t="s">
        <v>58</v>
      </c>
      <c r="B215" s="555"/>
      <c r="C215" s="555"/>
      <c r="D215" s="555"/>
      <c r="E215" s="555"/>
      <c r="F215" s="32"/>
      <c r="G215" s="32"/>
      <c r="H215" s="542"/>
      <c r="I215" s="562"/>
      <c r="J215" s="32"/>
      <c r="K215" s="32"/>
      <c r="L215" s="32"/>
      <c r="M215" s="32"/>
      <c r="N215" s="32"/>
      <c r="O215" s="48"/>
      <c r="P215" s="32"/>
      <c r="Q215" s="32"/>
      <c r="R215" s="32"/>
      <c r="S215" s="32"/>
      <c r="T215" s="32"/>
      <c r="U215" s="32"/>
      <c r="V215" s="44"/>
      <c r="W215" s="542"/>
      <c r="X215" s="32"/>
      <c r="Y215" s="32"/>
      <c r="Z215" s="32"/>
      <c r="AA215" s="32"/>
      <c r="AB215" s="32"/>
      <c r="AC215" s="537"/>
      <c r="AD215" s="538"/>
      <c r="AE215" s="539"/>
      <c r="AF215" s="533"/>
      <c r="AG215" s="533"/>
      <c r="AH215" s="537"/>
      <c r="AI215" s="538"/>
      <c r="AJ215" s="539"/>
      <c r="AK215" s="540"/>
      <c r="AL215" s="540"/>
      <c r="AM215" s="540"/>
      <c r="AN215" s="540"/>
      <c r="AO215" s="540"/>
      <c r="AP215" s="540"/>
      <c r="AQ215" s="540"/>
      <c r="AR215" s="540"/>
      <c r="AS215" s="32"/>
      <c r="AT215" s="32"/>
      <c r="AU215" s="32"/>
      <c r="AV215" s="32"/>
      <c r="AW215" s="32"/>
      <c r="AX215" s="32"/>
      <c r="AY215" s="32"/>
      <c r="AZ215" s="32"/>
      <c r="BA215" s="32"/>
      <c r="BB215" s="32"/>
      <c r="BC215" s="32"/>
      <c r="BD215" s="32"/>
      <c r="BE215" s="32"/>
      <c r="BF215" s="32"/>
      <c r="BG215" s="32"/>
      <c r="BH215" s="32"/>
      <c r="BI215" s="32"/>
      <c r="BJ215" s="32"/>
      <c r="BK215" s="32"/>
      <c r="BL215" s="32"/>
    </row>
    <row r="216" spans="1:64" ht="12.75" customHeight="1" x14ac:dyDescent="0.2">
      <c r="A216" s="49"/>
      <c r="B216" s="49"/>
      <c r="C216" s="49"/>
      <c r="D216" s="49"/>
      <c r="E216" s="49"/>
      <c r="F216" s="32"/>
      <c r="G216" s="32"/>
      <c r="H216" s="542"/>
      <c r="I216" s="583"/>
      <c r="J216" s="50"/>
      <c r="K216" s="50"/>
      <c r="L216" s="50"/>
      <c r="M216" s="50"/>
      <c r="N216" s="50"/>
      <c r="O216" s="51"/>
      <c r="P216" s="50"/>
      <c r="Q216" s="50"/>
      <c r="R216" s="50"/>
      <c r="S216" s="50"/>
      <c r="T216" s="50"/>
      <c r="U216" s="50"/>
      <c r="V216" s="52"/>
      <c r="W216" s="542"/>
      <c r="X216" s="32"/>
      <c r="Y216" s="32"/>
      <c r="Z216" s="32"/>
      <c r="AA216" s="32"/>
      <c r="AB216" s="32"/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  <c r="AN216" s="32"/>
      <c r="AO216" s="32"/>
      <c r="AP216" s="32"/>
      <c r="AQ216" s="32"/>
      <c r="AR216" s="32"/>
      <c r="AS216" s="32"/>
      <c r="AT216" s="32"/>
      <c r="AU216" s="32"/>
      <c r="AV216" s="32"/>
      <c r="AW216" s="32"/>
      <c r="AX216" s="32"/>
      <c r="AY216" s="32"/>
      <c r="AZ216" s="32"/>
      <c r="BA216" s="32"/>
      <c r="BB216" s="32"/>
      <c r="BC216" s="32"/>
      <c r="BD216" s="32"/>
      <c r="BE216" s="32"/>
      <c r="BF216" s="32"/>
      <c r="BG216" s="32"/>
      <c r="BH216" s="32"/>
      <c r="BI216" s="32"/>
      <c r="BJ216" s="32"/>
      <c r="BK216" s="32"/>
      <c r="BL216" s="32"/>
    </row>
    <row r="217" spans="1:64" ht="12.75" customHeight="1" x14ac:dyDescent="0.2">
      <c r="A217" s="31"/>
      <c r="B217" s="31"/>
      <c r="C217" s="31"/>
      <c r="D217" s="31"/>
      <c r="E217" s="31"/>
      <c r="F217" s="32"/>
      <c r="G217" s="32"/>
      <c r="H217" s="41"/>
      <c r="I217" s="582">
        <f>R173</f>
        <v>35.099999999999994</v>
      </c>
      <c r="J217" s="39"/>
      <c r="K217" s="554"/>
      <c r="L217" s="554"/>
      <c r="M217" s="554"/>
      <c r="N217" s="39"/>
      <c r="O217" s="43"/>
      <c r="P217" s="39"/>
      <c r="Q217" s="39"/>
      <c r="R217" s="39"/>
      <c r="S217" s="39"/>
      <c r="T217" s="39"/>
      <c r="U217" s="39"/>
      <c r="V217" s="40"/>
      <c r="W217" s="44"/>
      <c r="X217" s="32"/>
      <c r="Y217" s="32"/>
      <c r="Z217" s="32"/>
      <c r="AA217" s="32"/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/>
      <c r="AP217" s="32"/>
      <c r="AQ217" s="32"/>
      <c r="AR217" s="32"/>
      <c r="AS217" s="32"/>
      <c r="AT217" s="32"/>
      <c r="AU217" s="32"/>
      <c r="AV217" s="32"/>
      <c r="AW217" s="32"/>
      <c r="AX217" s="32"/>
      <c r="AY217" s="32"/>
      <c r="AZ217" s="32"/>
      <c r="BA217" s="32"/>
      <c r="BB217" s="32"/>
      <c r="BC217" s="32"/>
      <c r="BD217" s="32"/>
      <c r="BE217" s="32"/>
      <c r="BF217" s="32"/>
      <c r="BG217" s="32"/>
      <c r="BH217" s="32"/>
      <c r="BI217" s="32"/>
      <c r="BJ217" s="32"/>
      <c r="BK217" s="32"/>
      <c r="BL217" s="32"/>
    </row>
    <row r="218" spans="1:64" ht="12.75" customHeight="1" x14ac:dyDescent="0.2">
      <c r="A218" s="31"/>
      <c r="B218" s="31"/>
      <c r="C218" s="31"/>
      <c r="D218" s="31"/>
      <c r="E218" s="31"/>
      <c r="F218" s="32"/>
      <c r="G218" s="32"/>
      <c r="H218" s="41"/>
      <c r="I218" s="562"/>
      <c r="J218" s="32"/>
      <c r="K218" s="32"/>
      <c r="L218" s="32"/>
      <c r="M218" s="32"/>
      <c r="N218" s="32"/>
      <c r="O218" s="48"/>
      <c r="P218" s="32"/>
      <c r="Q218" s="32"/>
      <c r="R218" s="32"/>
      <c r="S218" s="32"/>
      <c r="T218" s="32"/>
      <c r="U218" s="32"/>
      <c r="V218" s="44"/>
      <c r="W218" s="44"/>
      <c r="X218" s="32"/>
      <c r="Y218" s="32"/>
      <c r="Z218" s="32"/>
      <c r="AA218" s="32"/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  <c r="AT218" s="32"/>
      <c r="AU218" s="32"/>
      <c r="AV218" s="32"/>
      <c r="AW218" s="32"/>
      <c r="AX218" s="32"/>
      <c r="AY218" s="32"/>
      <c r="AZ218" s="32"/>
      <c r="BA218" s="32"/>
      <c r="BB218" s="32"/>
      <c r="BC218" s="32"/>
      <c r="BD218" s="32"/>
      <c r="BE218" s="32"/>
      <c r="BF218" s="32"/>
      <c r="BG218" s="32"/>
      <c r="BH218" s="32"/>
      <c r="BI218" s="32"/>
      <c r="BJ218" s="32"/>
      <c r="BK218" s="32"/>
      <c r="BL218" s="32"/>
    </row>
    <row r="219" spans="1:64" ht="12.75" customHeight="1" x14ac:dyDescent="0.2">
      <c r="A219" s="49"/>
      <c r="B219" s="49"/>
      <c r="C219" s="49"/>
      <c r="D219" s="49"/>
      <c r="E219" s="49"/>
      <c r="F219" s="32"/>
      <c r="G219" s="32"/>
      <c r="H219" s="41"/>
      <c r="I219" s="566"/>
      <c r="J219" s="50"/>
      <c r="K219" s="50"/>
      <c r="L219" s="50"/>
      <c r="M219" s="50"/>
      <c r="N219" s="50"/>
      <c r="O219" s="51"/>
      <c r="P219" s="50"/>
      <c r="Q219" s="50"/>
      <c r="R219" s="50"/>
      <c r="S219" s="50"/>
      <c r="T219" s="50"/>
      <c r="U219" s="50"/>
      <c r="V219" s="52"/>
      <c r="W219" s="53"/>
      <c r="X219" s="32"/>
      <c r="Y219" s="32"/>
      <c r="Z219" s="32"/>
      <c r="AA219" s="32"/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/>
      <c r="AP219" s="32"/>
      <c r="AQ219" s="32"/>
      <c r="AR219" s="32"/>
      <c r="AS219" s="32"/>
      <c r="AT219" s="32"/>
      <c r="AU219" s="32"/>
      <c r="AV219" s="32"/>
      <c r="AW219" s="32"/>
      <c r="AX219" s="32"/>
      <c r="AY219" s="32"/>
      <c r="AZ219" s="32"/>
      <c r="BA219" s="32"/>
      <c r="BB219" s="32"/>
      <c r="BC219" s="32"/>
      <c r="BD219" s="32"/>
      <c r="BE219" s="32"/>
      <c r="BF219" s="32"/>
      <c r="BG219" s="32"/>
      <c r="BH219" s="32"/>
      <c r="BI219" s="32"/>
      <c r="BJ219" s="32"/>
      <c r="BK219" s="32"/>
      <c r="BL219" s="32"/>
    </row>
    <row r="220" spans="1:64" ht="13.5" thickBot="1" x14ac:dyDescent="0.25">
      <c r="A220" s="31"/>
      <c r="B220" s="31"/>
      <c r="C220" s="31"/>
      <c r="D220" s="31"/>
      <c r="E220" s="31"/>
      <c r="F220" s="32"/>
      <c r="G220" s="32"/>
      <c r="H220" s="54"/>
      <c r="I220" s="50"/>
      <c r="J220" s="50"/>
      <c r="K220" s="50"/>
      <c r="L220" s="50"/>
      <c r="M220" s="50"/>
      <c r="N220" s="551">
        <v>2</v>
      </c>
      <c r="O220" s="551"/>
      <c r="P220" s="551"/>
      <c r="Q220" s="551"/>
      <c r="R220" s="50"/>
      <c r="S220" s="50"/>
      <c r="T220" s="50"/>
      <c r="U220" s="56"/>
      <c r="V220" s="56"/>
      <c r="W220" s="57"/>
      <c r="X220" s="32"/>
      <c r="Y220" s="32"/>
      <c r="Z220" s="32"/>
      <c r="AA220" s="32"/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  <c r="AO220" s="32"/>
      <c r="AP220" s="32"/>
      <c r="AQ220" s="32"/>
      <c r="AR220" s="32"/>
      <c r="AS220" s="32"/>
      <c r="AT220" s="32"/>
      <c r="AU220" s="32"/>
      <c r="AV220" s="32"/>
      <c r="AW220" s="32"/>
      <c r="AX220" s="32"/>
      <c r="AY220" s="32"/>
      <c r="AZ220" s="32"/>
      <c r="BA220" s="32"/>
      <c r="BB220" s="32"/>
      <c r="BC220" s="32"/>
      <c r="BD220" s="32"/>
      <c r="BE220" s="32"/>
      <c r="BF220" s="32"/>
      <c r="BG220" s="32"/>
      <c r="BH220" s="32"/>
      <c r="BI220" s="32"/>
      <c r="BJ220" s="32"/>
      <c r="BK220" s="32"/>
      <c r="BL220" s="32"/>
    </row>
    <row r="221" spans="1:64" ht="13.5" thickTop="1" x14ac:dyDescent="0.2">
      <c r="A221" s="31"/>
      <c r="B221" s="31"/>
      <c r="C221" s="31"/>
      <c r="D221" s="31"/>
      <c r="E221" s="31"/>
      <c r="F221" s="32"/>
      <c r="G221" s="32"/>
      <c r="H221" s="32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  <c r="AO221" s="32"/>
      <c r="AP221" s="32"/>
      <c r="AQ221" s="32"/>
      <c r="AR221" s="32"/>
      <c r="AS221" s="32"/>
      <c r="AT221" s="32"/>
      <c r="AU221" s="32"/>
      <c r="AV221" s="32"/>
      <c r="AW221" s="32"/>
      <c r="AX221" s="32"/>
      <c r="AY221" s="32"/>
      <c r="AZ221" s="32"/>
      <c r="BA221" s="32"/>
      <c r="BB221" s="32"/>
      <c r="BC221" s="32"/>
      <c r="BD221" s="32"/>
      <c r="BE221" s="32"/>
      <c r="BF221" s="32"/>
      <c r="BG221" s="32"/>
      <c r="BH221" s="32"/>
      <c r="BI221" s="32"/>
      <c r="BJ221" s="32"/>
      <c r="BK221" s="32"/>
      <c r="BL221" s="32"/>
    </row>
    <row r="222" spans="1:64" x14ac:dyDescent="0.2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  <c r="AE222" s="31"/>
      <c r="AF222" s="31"/>
      <c r="AG222" s="31"/>
      <c r="AH222" s="31"/>
      <c r="AI222" s="31"/>
      <c r="AJ222" s="31"/>
      <c r="AK222" s="31"/>
      <c r="AL222" s="31"/>
      <c r="AM222" s="31"/>
      <c r="AN222" s="31"/>
      <c r="AO222" s="31"/>
      <c r="AP222" s="31"/>
      <c r="AQ222" s="31"/>
      <c r="AR222" s="31"/>
      <c r="AS222" s="31"/>
      <c r="AT222" s="31"/>
      <c r="AU222" s="31"/>
      <c r="AV222" s="31"/>
      <c r="AW222" s="31"/>
      <c r="AX222" s="32"/>
      <c r="AY222" s="32"/>
      <c r="AZ222" s="32"/>
      <c r="BA222" s="32"/>
      <c r="BB222" s="32"/>
      <c r="BC222" s="32"/>
      <c r="BD222" s="32"/>
      <c r="BE222" s="32"/>
      <c r="BF222" s="32"/>
      <c r="BG222" s="32"/>
      <c r="BH222" s="32"/>
      <c r="BI222" s="32"/>
      <c r="BJ222" s="32"/>
      <c r="BK222" s="32"/>
      <c r="BL222" s="32"/>
    </row>
    <row r="223" spans="1:64" ht="15" customHeight="1" x14ac:dyDescent="0.2">
      <c r="A223" s="31"/>
      <c r="B223" s="31"/>
      <c r="C223" s="31"/>
      <c r="D223" s="31"/>
      <c r="E223" s="31"/>
      <c r="F223" s="32"/>
      <c r="G223" s="32"/>
      <c r="H223" s="32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  <c r="AO223" s="32"/>
      <c r="AP223" s="32"/>
      <c r="AQ223" s="32"/>
      <c r="AR223" s="32"/>
      <c r="AS223" s="32"/>
      <c r="AT223" s="32"/>
      <c r="AU223" s="32"/>
      <c r="AV223" s="32"/>
      <c r="AW223" s="32"/>
      <c r="AX223" s="32"/>
      <c r="AY223" s="32"/>
      <c r="AZ223" s="32"/>
      <c r="BA223" s="32"/>
      <c r="BB223" s="32"/>
      <c r="BC223" s="32"/>
      <c r="BD223" s="32"/>
      <c r="BE223" s="32"/>
      <c r="BF223" s="32"/>
      <c r="BG223" s="32"/>
      <c r="BH223" s="32"/>
      <c r="BI223" s="32"/>
      <c r="BJ223" s="32"/>
      <c r="BK223" s="32"/>
      <c r="BL223" s="32"/>
    </row>
    <row r="224" spans="1:64" ht="15" customHeight="1" x14ac:dyDescent="0.25">
      <c r="A224" s="37"/>
      <c r="B224" s="37"/>
      <c r="C224" s="37"/>
      <c r="D224" s="37"/>
      <c r="E224" s="37"/>
      <c r="F224" s="32"/>
      <c r="G224" s="32"/>
      <c r="H224" s="32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  <c r="AO224" s="32"/>
      <c r="AP224" s="32"/>
      <c r="AQ224" s="32"/>
      <c r="AR224" s="32"/>
      <c r="AS224" s="32"/>
      <c r="AT224" s="32"/>
      <c r="AU224" s="32"/>
      <c r="AV224" s="32"/>
      <c r="AW224" s="32"/>
      <c r="AX224" s="32"/>
      <c r="AY224" s="32"/>
      <c r="AZ224" s="32"/>
      <c r="BA224" s="32"/>
      <c r="BB224" s="32"/>
      <c r="BC224" s="32"/>
      <c r="BD224" s="32"/>
      <c r="BE224" s="32"/>
      <c r="BF224" s="32"/>
      <c r="BG224" s="32"/>
      <c r="BH224" s="32"/>
      <c r="BI224" s="32"/>
      <c r="BJ224" s="32"/>
      <c r="BK224" s="32"/>
      <c r="BL224" s="32"/>
    </row>
    <row r="225" spans="1:107" ht="15" customHeight="1" x14ac:dyDescent="0.25">
      <c r="A225" s="37"/>
      <c r="B225" s="37"/>
      <c r="C225" s="37"/>
      <c r="D225" s="37"/>
      <c r="E225" s="37"/>
      <c r="F225" s="32"/>
      <c r="G225" s="32"/>
      <c r="H225" s="32"/>
      <c r="I225" s="32"/>
      <c r="J225" s="38"/>
      <c r="K225" s="39"/>
      <c r="L225" s="39"/>
      <c r="M225" s="39"/>
      <c r="N225" s="39"/>
      <c r="O225" s="39"/>
      <c r="P225" s="39"/>
      <c r="Q225" s="39"/>
      <c r="R225" s="39"/>
      <c r="S225" s="39"/>
      <c r="T225" s="39"/>
      <c r="U225" s="552">
        <v>2</v>
      </c>
      <c r="V225" s="552"/>
      <c r="W225" s="552"/>
      <c r="X225" s="552"/>
      <c r="Y225" s="39"/>
      <c r="Z225" s="39"/>
      <c r="AA225" s="39"/>
      <c r="AB225" s="39"/>
      <c r="AC225" s="39"/>
      <c r="AD225" s="39"/>
      <c r="AE225" s="39"/>
      <c r="AF225" s="39"/>
      <c r="AG225" s="39"/>
      <c r="AH225" s="40"/>
      <c r="AI225" s="32"/>
      <c r="AJ225" s="32"/>
      <c r="AK225" s="32"/>
      <c r="AL225" s="32"/>
      <c r="AM225" s="32"/>
      <c r="AN225" s="32"/>
      <c r="AO225" s="32"/>
      <c r="AP225" s="32"/>
      <c r="AQ225" s="32"/>
      <c r="AR225" s="32"/>
      <c r="AS225" s="32"/>
      <c r="AT225" s="32"/>
      <c r="AU225" s="32"/>
      <c r="AV225" s="32"/>
      <c r="AW225" s="32"/>
      <c r="AX225" s="32"/>
      <c r="AY225" s="32"/>
      <c r="AZ225" s="32"/>
      <c r="BA225" s="32"/>
      <c r="BB225" s="32"/>
      <c r="BC225" s="32"/>
      <c r="BD225" s="32"/>
      <c r="BE225" s="32"/>
      <c r="BF225" s="32"/>
      <c r="BG225" s="32"/>
      <c r="BH225" s="32"/>
      <c r="BI225" s="32"/>
      <c r="BJ225" s="32"/>
      <c r="BK225" s="32"/>
      <c r="BL225" s="32"/>
    </row>
    <row r="226" spans="1:107" ht="15" customHeight="1" x14ac:dyDescent="0.25">
      <c r="A226" s="37"/>
      <c r="B226" s="37"/>
      <c r="C226" s="37"/>
      <c r="D226" s="37"/>
      <c r="E226" s="37"/>
      <c r="F226" s="32"/>
      <c r="G226" s="32"/>
      <c r="H226" s="32"/>
      <c r="I226" s="32"/>
      <c r="J226" s="41"/>
      <c r="K226" s="582">
        <f>R173</f>
        <v>35.099999999999994</v>
      </c>
      <c r="L226" s="554">
        <f>L173</f>
        <v>55.900000000000006</v>
      </c>
      <c r="M226" s="554"/>
      <c r="N226" s="554"/>
      <c r="O226" s="554"/>
      <c r="P226" s="39"/>
      <c r="Q226" s="43"/>
      <c r="R226" s="39"/>
      <c r="S226" s="39"/>
      <c r="T226" s="39"/>
      <c r="U226" s="39"/>
      <c r="V226" s="40"/>
      <c r="W226" s="38"/>
      <c r="X226" s="554">
        <f>L173</f>
        <v>55.900000000000006</v>
      </c>
      <c r="Y226" s="554"/>
      <c r="Z226" s="554"/>
      <c r="AA226" s="39"/>
      <c r="AB226" s="43"/>
      <c r="AC226" s="39"/>
      <c r="AD226" s="39"/>
      <c r="AE226" s="39"/>
      <c r="AF226" s="39"/>
      <c r="AG226" s="40"/>
      <c r="AH226" s="44"/>
      <c r="AI226" s="32"/>
      <c r="AJ226" s="32"/>
      <c r="AK226" s="32"/>
      <c r="AL226" s="32"/>
      <c r="AM226" s="32"/>
      <c r="AN226" s="32"/>
      <c r="AO226" s="32"/>
      <c r="AP226" s="32"/>
      <c r="AQ226" s="32"/>
      <c r="AR226" s="32"/>
      <c r="AS226" s="32"/>
      <c r="AT226" s="32"/>
      <c r="AU226" s="32"/>
      <c r="AV226" s="32"/>
      <c r="AW226" s="32"/>
      <c r="AX226" s="32"/>
      <c r="AY226" s="32"/>
      <c r="AZ226" s="32"/>
      <c r="BA226" s="32"/>
      <c r="BB226" s="32"/>
      <c r="BC226" s="32"/>
      <c r="BD226" s="32"/>
      <c r="BE226" s="32"/>
      <c r="BF226" s="32"/>
      <c r="BG226" s="32"/>
      <c r="BH226" s="32"/>
      <c r="BI226" s="32"/>
      <c r="BJ226" s="32"/>
      <c r="BK226" s="32"/>
      <c r="BL226" s="32"/>
    </row>
    <row r="227" spans="1:107" ht="15" customHeight="1" x14ac:dyDescent="0.2">
      <c r="A227" s="555" t="s">
        <v>61</v>
      </c>
      <c r="B227" s="555"/>
      <c r="C227" s="555"/>
      <c r="D227" s="555"/>
      <c r="E227" s="555"/>
      <c r="F227" s="32"/>
      <c r="G227" s="32"/>
      <c r="H227" s="32"/>
      <c r="I227" s="32"/>
      <c r="J227" s="41"/>
      <c r="K227" s="562"/>
      <c r="L227" s="32"/>
      <c r="M227" s="32"/>
      <c r="N227" s="32"/>
      <c r="O227" s="32"/>
      <c r="P227" s="32"/>
      <c r="Q227" s="48"/>
      <c r="R227" s="32"/>
      <c r="S227" s="32"/>
      <c r="T227" s="32"/>
      <c r="U227" s="32"/>
      <c r="V227" s="44"/>
      <c r="W227" s="41"/>
      <c r="X227" s="32"/>
      <c r="Y227" s="32"/>
      <c r="Z227" s="32"/>
      <c r="AA227" s="32"/>
      <c r="AB227" s="48"/>
      <c r="AC227" s="32"/>
      <c r="AD227" s="32"/>
      <c r="AE227" s="32"/>
      <c r="AF227" s="32"/>
      <c r="AG227" s="44"/>
      <c r="AH227" s="44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/>
      <c r="AS227" s="32"/>
      <c r="AT227" s="32"/>
      <c r="AU227" s="32"/>
      <c r="AV227" s="32"/>
      <c r="AW227" s="32"/>
      <c r="AX227" s="32"/>
      <c r="AY227" s="32"/>
      <c r="AZ227" s="32"/>
      <c r="BA227" s="32"/>
      <c r="BB227" s="32"/>
      <c r="BC227" s="32"/>
      <c r="BD227" s="32"/>
      <c r="BE227" s="32"/>
      <c r="BF227" s="32"/>
      <c r="BG227" s="32"/>
      <c r="BH227" s="32"/>
      <c r="BI227" s="32"/>
      <c r="BJ227" s="32"/>
      <c r="BK227" s="32"/>
      <c r="BL227" s="32"/>
    </row>
    <row r="228" spans="1:107" ht="15" customHeight="1" x14ac:dyDescent="0.2">
      <c r="A228" s="555" t="s">
        <v>58</v>
      </c>
      <c r="B228" s="555"/>
      <c r="C228" s="555"/>
      <c r="D228" s="555"/>
      <c r="E228" s="555"/>
      <c r="F228" s="32"/>
      <c r="G228" s="32"/>
      <c r="H228" s="32"/>
      <c r="I228" s="32"/>
      <c r="J228" s="542">
        <v>0.8</v>
      </c>
      <c r="K228" s="566"/>
      <c r="L228" s="50"/>
      <c r="M228" s="50"/>
      <c r="N228" s="50"/>
      <c r="O228" s="50"/>
      <c r="P228" s="50"/>
      <c r="Q228" s="51"/>
      <c r="R228" s="50"/>
      <c r="S228" s="50"/>
      <c r="T228" s="50"/>
      <c r="U228" s="50"/>
      <c r="V228" s="52"/>
      <c r="W228" s="54"/>
      <c r="X228" s="50"/>
      <c r="Y228" s="50"/>
      <c r="Z228" s="50"/>
      <c r="AA228" s="50"/>
      <c r="AB228" s="51"/>
      <c r="AC228" s="50"/>
      <c r="AD228" s="50"/>
      <c r="AE228" s="50"/>
      <c r="AF228" s="50"/>
      <c r="AG228" s="52"/>
      <c r="AH228" s="542">
        <v>2</v>
      </c>
      <c r="AI228" s="32"/>
      <c r="AJ228" s="32"/>
      <c r="AK228" s="32"/>
      <c r="AL228" s="32"/>
      <c r="AM228" s="534">
        <f>J228+L226+X226+AH228</f>
        <v>114.60000000000001</v>
      </c>
      <c r="AN228" s="535"/>
      <c r="AO228" s="536"/>
      <c r="AP228" s="533" t="s">
        <v>44</v>
      </c>
      <c r="AQ228" s="533"/>
      <c r="AR228" s="534">
        <f>U225+K226+K229+U232</f>
        <v>74.199999999999989</v>
      </c>
      <c r="AS228" s="535"/>
      <c r="AT228" s="536"/>
      <c r="AU228" s="540" t="s">
        <v>57</v>
      </c>
      <c r="AV228" s="540"/>
      <c r="AW228" s="540"/>
      <c r="AX228" s="540"/>
      <c r="AY228" s="540"/>
      <c r="AZ228" s="540"/>
      <c r="BA228" s="540"/>
      <c r="BB228" s="540"/>
      <c r="BC228" s="32"/>
      <c r="BD228" s="32"/>
      <c r="BE228" s="32"/>
      <c r="BF228" s="32"/>
      <c r="BG228" s="32"/>
      <c r="BH228" s="32"/>
      <c r="BI228" s="32"/>
      <c r="BJ228" s="32"/>
      <c r="BK228" s="32"/>
      <c r="BL228" s="32"/>
    </row>
    <row r="229" spans="1:107" ht="15" customHeight="1" x14ac:dyDescent="0.2">
      <c r="A229" s="49"/>
      <c r="B229" s="49"/>
      <c r="C229" s="49"/>
      <c r="D229" s="49"/>
      <c r="E229" s="49"/>
      <c r="F229" s="32"/>
      <c r="G229" s="32"/>
      <c r="H229" s="32"/>
      <c r="I229" s="32"/>
      <c r="J229" s="542"/>
      <c r="K229" s="582">
        <f>R173</f>
        <v>35.099999999999994</v>
      </c>
      <c r="L229" s="39"/>
      <c r="M229" s="39"/>
      <c r="N229" s="39"/>
      <c r="O229" s="39"/>
      <c r="P229" s="39"/>
      <c r="Q229" s="43"/>
      <c r="R229" s="39"/>
      <c r="S229" s="39"/>
      <c r="T229" s="39"/>
      <c r="U229" s="39"/>
      <c r="V229" s="40"/>
      <c r="W229" s="38"/>
      <c r="X229" s="39"/>
      <c r="Y229" s="39"/>
      <c r="Z229" s="39"/>
      <c r="AA229" s="39"/>
      <c r="AB229" s="43"/>
      <c r="AC229" s="39"/>
      <c r="AD229" s="39"/>
      <c r="AE229" s="39"/>
      <c r="AF229" s="39"/>
      <c r="AG229" s="40"/>
      <c r="AH229" s="542"/>
      <c r="AI229" s="32"/>
      <c r="AJ229" s="32"/>
      <c r="AK229" s="32"/>
      <c r="AL229" s="32"/>
      <c r="AM229" s="537"/>
      <c r="AN229" s="538"/>
      <c r="AO229" s="539"/>
      <c r="AP229" s="533"/>
      <c r="AQ229" s="533"/>
      <c r="AR229" s="537"/>
      <c r="AS229" s="538"/>
      <c r="AT229" s="539"/>
      <c r="AU229" s="540"/>
      <c r="AV229" s="540"/>
      <c r="AW229" s="540"/>
      <c r="AX229" s="540"/>
      <c r="AY229" s="540"/>
      <c r="AZ229" s="540"/>
      <c r="BA229" s="540"/>
      <c r="BB229" s="540"/>
      <c r="BC229" s="32"/>
      <c r="BD229" s="32"/>
      <c r="BE229" s="32"/>
      <c r="BF229" s="32"/>
      <c r="BG229" s="32"/>
      <c r="BH229" s="32"/>
      <c r="BI229" s="32"/>
      <c r="BJ229" s="32"/>
      <c r="BK229" s="32"/>
      <c r="BL229" s="32"/>
    </row>
    <row r="230" spans="1:107" ht="15" customHeight="1" x14ac:dyDescent="0.2">
      <c r="A230" s="49"/>
      <c r="B230" s="49"/>
      <c r="C230" s="49"/>
      <c r="D230" s="49"/>
      <c r="E230" s="49"/>
      <c r="F230" s="32"/>
      <c r="G230" s="32"/>
      <c r="H230" s="32"/>
      <c r="I230" s="32"/>
      <c r="J230" s="41"/>
      <c r="K230" s="562"/>
      <c r="L230" s="32"/>
      <c r="M230" s="32"/>
      <c r="N230" s="32"/>
      <c r="O230" s="32"/>
      <c r="P230" s="32"/>
      <c r="Q230" s="48"/>
      <c r="R230" s="32"/>
      <c r="S230" s="32"/>
      <c r="T230" s="32"/>
      <c r="U230" s="32"/>
      <c r="V230" s="44"/>
      <c r="W230" s="41"/>
      <c r="X230" s="32"/>
      <c r="Y230" s="32"/>
      <c r="Z230" s="32"/>
      <c r="AA230" s="32"/>
      <c r="AB230" s="48"/>
      <c r="AC230" s="32"/>
      <c r="AD230" s="32"/>
      <c r="AE230" s="32"/>
      <c r="AF230" s="32"/>
      <c r="AG230" s="44"/>
      <c r="AH230" s="44"/>
      <c r="AI230" s="32"/>
      <c r="AJ230" s="32"/>
      <c r="AK230" s="32"/>
      <c r="AL230" s="32"/>
      <c r="AM230" s="32"/>
      <c r="AN230" s="32"/>
      <c r="AO230" s="32"/>
      <c r="AP230" s="32"/>
      <c r="AQ230" s="32"/>
      <c r="AR230" s="32"/>
      <c r="AS230" s="32"/>
      <c r="AT230" s="32"/>
      <c r="AU230" s="32"/>
      <c r="AV230" s="32"/>
      <c r="AW230" s="32"/>
      <c r="AX230" s="32"/>
      <c r="AY230" s="32"/>
      <c r="AZ230" s="32"/>
      <c r="BA230" s="32"/>
      <c r="BB230" s="32"/>
      <c r="BC230" s="32"/>
      <c r="BD230" s="32"/>
      <c r="BE230" s="32"/>
      <c r="BF230" s="32"/>
      <c r="BG230" s="32"/>
      <c r="BH230" s="32"/>
      <c r="BI230" s="32"/>
      <c r="BJ230" s="32"/>
      <c r="BK230" s="32"/>
      <c r="BL230" s="32"/>
    </row>
    <row r="231" spans="1:107" ht="15" customHeight="1" x14ac:dyDescent="0.2">
      <c r="A231" s="31"/>
      <c r="B231" s="31"/>
      <c r="C231" s="31"/>
      <c r="D231" s="31"/>
      <c r="E231" s="31"/>
      <c r="F231" s="32"/>
      <c r="G231" s="32"/>
      <c r="H231" s="32"/>
      <c r="I231" s="32"/>
      <c r="J231" s="41"/>
      <c r="K231" s="566"/>
      <c r="L231" s="50"/>
      <c r="M231" s="50"/>
      <c r="N231" s="50"/>
      <c r="O231" s="50"/>
      <c r="P231" s="50"/>
      <c r="Q231" s="51"/>
      <c r="R231" s="50"/>
      <c r="S231" s="50"/>
      <c r="T231" s="50"/>
      <c r="U231" s="50"/>
      <c r="V231" s="52"/>
      <c r="W231" s="54"/>
      <c r="X231" s="50"/>
      <c r="Y231" s="50"/>
      <c r="Z231" s="50"/>
      <c r="AA231" s="50"/>
      <c r="AB231" s="51"/>
      <c r="AC231" s="50"/>
      <c r="AD231" s="50"/>
      <c r="AE231" s="50"/>
      <c r="AF231" s="50"/>
      <c r="AG231" s="52"/>
      <c r="AH231" s="53"/>
      <c r="AI231" s="32"/>
      <c r="AJ231" s="32"/>
      <c r="AK231" s="32"/>
      <c r="AL231" s="32"/>
      <c r="AM231" s="32"/>
      <c r="AN231" s="32"/>
      <c r="AO231" s="32"/>
      <c r="AP231" s="32"/>
      <c r="AQ231" s="32"/>
      <c r="AR231" s="32"/>
      <c r="AS231" s="32"/>
      <c r="AT231" s="32"/>
      <c r="AU231" s="32"/>
      <c r="AV231" s="32"/>
      <c r="AW231" s="32"/>
      <c r="AX231" s="32"/>
      <c r="AY231" s="32"/>
      <c r="AZ231" s="32"/>
      <c r="BA231" s="32"/>
      <c r="BB231" s="32"/>
      <c r="BC231" s="32"/>
      <c r="BD231" s="32"/>
      <c r="BE231" s="32"/>
      <c r="BF231" s="32"/>
      <c r="BG231" s="32"/>
      <c r="BH231" s="32"/>
      <c r="BI231" s="32"/>
      <c r="BJ231" s="32"/>
      <c r="BK231" s="32"/>
      <c r="BL231" s="32"/>
    </row>
    <row r="232" spans="1:107" ht="15" customHeight="1" thickBot="1" x14ac:dyDescent="0.25">
      <c r="A232" s="31"/>
      <c r="B232" s="31"/>
      <c r="C232" s="31"/>
      <c r="D232" s="31"/>
      <c r="E232" s="31"/>
      <c r="F232" s="32"/>
      <c r="G232" s="32"/>
      <c r="H232" s="32"/>
      <c r="I232" s="32"/>
      <c r="J232" s="54"/>
      <c r="K232" s="50"/>
      <c r="L232" s="50"/>
      <c r="M232" s="50"/>
      <c r="N232" s="50"/>
      <c r="O232" s="50"/>
      <c r="P232" s="50"/>
      <c r="Q232" s="50"/>
      <c r="R232" s="50"/>
      <c r="S232" s="50"/>
      <c r="T232" s="50"/>
      <c r="U232" s="552">
        <v>2</v>
      </c>
      <c r="V232" s="552"/>
      <c r="W232" s="552"/>
      <c r="X232" s="552"/>
      <c r="Y232" s="50"/>
      <c r="Z232" s="50"/>
      <c r="AA232" s="50"/>
      <c r="AB232" s="50"/>
      <c r="AC232" s="50"/>
      <c r="AD232" s="50"/>
      <c r="AE232" s="50"/>
      <c r="AF232" s="56"/>
      <c r="AG232" s="56"/>
      <c r="AH232" s="57"/>
      <c r="AI232" s="32"/>
      <c r="AJ232" s="32"/>
      <c r="AK232" s="32"/>
      <c r="AL232" s="32"/>
      <c r="AM232" s="32"/>
      <c r="AN232" s="32"/>
      <c r="AO232" s="32"/>
      <c r="AP232" s="32"/>
      <c r="AQ232" s="32"/>
      <c r="AR232" s="32"/>
      <c r="AS232" s="32"/>
      <c r="AT232" s="32"/>
      <c r="AU232" s="32"/>
      <c r="AV232" s="32"/>
      <c r="AW232" s="32"/>
      <c r="AX232" s="32"/>
      <c r="AY232" s="32"/>
      <c r="AZ232" s="32"/>
      <c r="BA232" s="32"/>
      <c r="BB232" s="32"/>
      <c r="BC232" s="32"/>
      <c r="BD232" s="32"/>
      <c r="BE232" s="32"/>
      <c r="BF232" s="32"/>
      <c r="BG232" s="32"/>
      <c r="BH232" s="32"/>
      <c r="BI232" s="32"/>
      <c r="BJ232" s="32"/>
      <c r="BK232" s="32"/>
      <c r="BL232" s="32"/>
    </row>
    <row r="233" spans="1:107" ht="15" customHeight="1" thickTop="1" x14ac:dyDescent="0.2">
      <c r="A233" s="49"/>
      <c r="B233" s="49"/>
      <c r="C233" s="49"/>
      <c r="D233" s="49"/>
      <c r="E233" s="49"/>
      <c r="F233" s="32"/>
      <c r="G233" s="32"/>
      <c r="H233" s="32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/>
      <c r="AP233" s="32"/>
      <c r="AQ233" s="32"/>
      <c r="AR233" s="32"/>
      <c r="AS233" s="32"/>
      <c r="AT233" s="32"/>
      <c r="AU233" s="32"/>
      <c r="AV233" s="32"/>
      <c r="AW233" s="32"/>
      <c r="AX233" s="32"/>
      <c r="AY233" s="32"/>
      <c r="AZ233" s="32"/>
      <c r="BA233" s="32"/>
      <c r="BB233" s="32"/>
      <c r="BC233" s="32"/>
      <c r="BD233" s="32"/>
      <c r="BE233" s="32"/>
      <c r="BF233" s="32"/>
      <c r="BG233" s="32"/>
      <c r="BH233" s="32"/>
      <c r="BI233" s="32"/>
      <c r="BJ233" s="32"/>
      <c r="BK233" s="32"/>
      <c r="BL233" s="32"/>
    </row>
    <row r="234" spans="1:107" ht="12.75" customHeight="1" x14ac:dyDescent="0.2">
      <c r="A234" s="557" t="s">
        <v>43</v>
      </c>
      <c r="B234" s="557"/>
      <c r="C234" s="557"/>
      <c r="D234" s="557"/>
      <c r="E234" s="557"/>
      <c r="F234" s="557"/>
      <c r="G234" s="31"/>
      <c r="H234" s="31"/>
      <c r="I234" s="31"/>
      <c r="J234" s="31"/>
      <c r="K234" s="31"/>
      <c r="L234" s="527">
        <v>12.5</v>
      </c>
      <c r="M234" s="528"/>
      <c r="N234" s="529"/>
      <c r="O234" s="533" t="s">
        <v>44</v>
      </c>
      <c r="P234" s="533"/>
      <c r="Q234" s="533"/>
      <c r="R234" s="527">
        <v>18.5</v>
      </c>
      <c r="S234" s="528"/>
      <c r="T234" s="529"/>
      <c r="U234" s="549" t="s">
        <v>45</v>
      </c>
      <c r="V234" s="550"/>
      <c r="W234" s="550"/>
      <c r="X234" s="550"/>
      <c r="Y234" s="550"/>
      <c r="Z234" s="550"/>
      <c r="AA234" s="550"/>
      <c r="AB234" s="550"/>
      <c r="AC234" s="550"/>
      <c r="AD234" s="550"/>
      <c r="AE234" s="550"/>
      <c r="AF234" s="550"/>
      <c r="AG234" s="550"/>
      <c r="AH234" s="31"/>
      <c r="AI234" s="31"/>
      <c r="AJ234" s="541" t="s">
        <v>46</v>
      </c>
      <c r="AK234" s="541"/>
      <c r="AL234" s="541"/>
      <c r="AM234" s="541"/>
      <c r="AN234" s="31"/>
      <c r="AO234" s="31"/>
      <c r="AP234" s="31"/>
      <c r="AQ234" s="31"/>
      <c r="AR234" s="31"/>
      <c r="AS234" s="31"/>
      <c r="AT234" s="31"/>
      <c r="AU234" s="31"/>
      <c r="AV234" s="31"/>
      <c r="AW234" s="31"/>
      <c r="AX234" s="32" t="s">
        <v>48</v>
      </c>
      <c r="AY234" s="32"/>
      <c r="AZ234" s="32"/>
      <c r="BA234" s="32"/>
      <c r="BB234" s="32"/>
      <c r="BC234" s="32"/>
      <c r="BD234" s="32"/>
      <c r="BE234" s="32"/>
      <c r="BF234" s="33"/>
      <c r="BG234" s="525">
        <v>10</v>
      </c>
      <c r="BH234" s="525"/>
      <c r="BI234" s="32" t="s">
        <v>49</v>
      </c>
      <c r="BJ234" s="525">
        <v>14</v>
      </c>
      <c r="BK234" s="525"/>
      <c r="BL234" s="32"/>
    </row>
    <row r="235" spans="1:107" ht="12.75" customHeight="1" x14ac:dyDescent="0.2">
      <c r="A235" s="557"/>
      <c r="B235" s="557"/>
      <c r="C235" s="557"/>
      <c r="D235" s="557"/>
      <c r="E235" s="557"/>
      <c r="F235" s="557"/>
      <c r="G235" s="31"/>
      <c r="H235" s="31"/>
      <c r="I235" s="31"/>
      <c r="J235" s="31"/>
      <c r="K235" s="31"/>
      <c r="L235" s="530"/>
      <c r="M235" s="531"/>
      <c r="N235" s="532"/>
      <c r="O235" s="533"/>
      <c r="P235" s="533"/>
      <c r="Q235" s="533"/>
      <c r="R235" s="530"/>
      <c r="S235" s="531"/>
      <c r="T235" s="532"/>
      <c r="U235" s="549"/>
      <c r="V235" s="550"/>
      <c r="W235" s="550"/>
      <c r="X235" s="550"/>
      <c r="Y235" s="550"/>
      <c r="Z235" s="550"/>
      <c r="AA235" s="550"/>
      <c r="AB235" s="550"/>
      <c r="AC235" s="550"/>
      <c r="AD235" s="550"/>
      <c r="AE235" s="550"/>
      <c r="AF235" s="550"/>
      <c r="AG235" s="550"/>
      <c r="AH235" s="31"/>
      <c r="AI235" s="31"/>
      <c r="AJ235" s="541"/>
      <c r="AK235" s="541"/>
      <c r="AL235" s="541"/>
      <c r="AM235" s="541"/>
      <c r="AN235" s="31"/>
      <c r="AO235" s="31"/>
      <c r="AP235" s="31"/>
      <c r="AQ235" s="31"/>
      <c r="AR235" s="31"/>
      <c r="AS235" s="31"/>
      <c r="AT235" s="31"/>
      <c r="AU235" s="31"/>
      <c r="AV235" s="31"/>
      <c r="AW235" s="31"/>
      <c r="AX235" s="32" t="s">
        <v>50</v>
      </c>
      <c r="AY235" s="32"/>
      <c r="AZ235" s="32"/>
      <c r="BA235" s="32"/>
      <c r="BB235" s="32"/>
      <c r="BC235" s="32"/>
      <c r="BD235" s="32"/>
      <c r="BE235" s="32"/>
      <c r="BF235" s="32"/>
      <c r="BG235" s="525">
        <v>28</v>
      </c>
      <c r="BH235" s="525"/>
      <c r="BI235" s="32" t="s">
        <v>49</v>
      </c>
      <c r="BJ235" s="525">
        <v>36.5</v>
      </c>
      <c r="BK235" s="525"/>
      <c r="BL235" s="32" t="s">
        <v>65</v>
      </c>
      <c r="BR235" t="s">
        <v>66</v>
      </c>
      <c r="BS235" s="32" t="s">
        <v>50</v>
      </c>
      <c r="BT235" s="32"/>
      <c r="BU235" s="32"/>
      <c r="BV235" s="32"/>
      <c r="BW235" s="32"/>
      <c r="BX235" s="32"/>
      <c r="BY235" s="32"/>
      <c r="BZ235" s="32"/>
      <c r="CA235" s="32"/>
      <c r="CB235" s="525">
        <v>29</v>
      </c>
      <c r="CC235" s="525"/>
      <c r="CD235" s="32" t="s">
        <v>49</v>
      </c>
      <c r="CE235" s="526">
        <v>36.5</v>
      </c>
      <c r="CF235" s="526"/>
      <c r="CG235" s="32" t="s">
        <v>67</v>
      </c>
      <c r="CN235" t="s">
        <v>66</v>
      </c>
      <c r="CO235" s="32" t="s">
        <v>50</v>
      </c>
      <c r="CP235" s="32"/>
      <c r="CQ235" s="32"/>
      <c r="CR235" s="32"/>
      <c r="CS235" s="32"/>
      <c r="CT235" s="32"/>
      <c r="CU235" s="32"/>
      <c r="CV235" s="32"/>
      <c r="CW235" s="32"/>
      <c r="CX235" s="526">
        <v>29.5</v>
      </c>
      <c r="CY235" s="526"/>
      <c r="CZ235" s="32" t="s">
        <v>49</v>
      </c>
      <c r="DA235" s="526">
        <v>37.200000000000003</v>
      </c>
      <c r="DB235" s="526"/>
      <c r="DC235" s="32" t="s">
        <v>68</v>
      </c>
    </row>
    <row r="236" spans="1:107" x14ac:dyDescent="0.2">
      <c r="A236" s="557" t="s">
        <v>73</v>
      </c>
      <c r="B236" s="557"/>
      <c r="C236" s="557"/>
      <c r="D236" s="557"/>
      <c r="E236" s="557"/>
      <c r="F236" s="557"/>
      <c r="G236" s="557"/>
      <c r="H236" s="557"/>
      <c r="I236" s="557"/>
      <c r="J236" s="31"/>
      <c r="K236" s="31"/>
      <c r="L236" s="543">
        <f>1.5+L234+0.4+AJ236+0.4+L234+1.5</f>
        <v>31.799999999999997</v>
      </c>
      <c r="M236" s="544"/>
      <c r="N236" s="545"/>
      <c r="O236" s="533" t="s">
        <v>44</v>
      </c>
      <c r="P236" s="533"/>
      <c r="Q236" s="533"/>
      <c r="R236" s="543">
        <f>1.5+0.3+R234+0.3+1.5</f>
        <v>22.1</v>
      </c>
      <c r="S236" s="544"/>
      <c r="T236" s="545"/>
      <c r="U236" s="549" t="s">
        <v>52</v>
      </c>
      <c r="V236" s="550"/>
      <c r="W236" s="550"/>
      <c r="X236" s="550"/>
      <c r="Y236" s="550"/>
      <c r="Z236" s="550"/>
      <c r="AA236" s="550"/>
      <c r="AB236" s="550"/>
      <c r="AC236" s="550"/>
      <c r="AD236" s="550"/>
      <c r="AE236" s="550"/>
      <c r="AF236" s="550"/>
      <c r="AG236" s="550"/>
      <c r="AH236" s="31"/>
      <c r="AI236" s="31"/>
      <c r="AJ236" s="527">
        <v>3</v>
      </c>
      <c r="AK236" s="528"/>
      <c r="AL236" s="528"/>
      <c r="AM236" s="529"/>
      <c r="AN236" s="31"/>
      <c r="AO236" s="31"/>
      <c r="AP236" s="31"/>
      <c r="AQ236" s="31"/>
      <c r="AR236" s="31"/>
      <c r="AS236" s="31"/>
      <c r="AT236" s="31"/>
      <c r="AU236" s="31"/>
      <c r="AV236" s="31"/>
      <c r="AW236" s="31"/>
      <c r="AX236" s="32" t="s">
        <v>53</v>
      </c>
      <c r="AY236" s="32"/>
      <c r="AZ236" s="32"/>
      <c r="BA236" s="32"/>
      <c r="BB236" s="32"/>
      <c r="BC236" s="32"/>
      <c r="BD236" s="32"/>
      <c r="BE236" s="32"/>
      <c r="BF236" s="32"/>
      <c r="BG236" s="525">
        <v>13</v>
      </c>
      <c r="BH236" s="525"/>
      <c r="BI236" s="32" t="s">
        <v>49</v>
      </c>
      <c r="BJ236" s="525">
        <v>13</v>
      </c>
      <c r="BK236" s="525"/>
      <c r="BL236" s="32"/>
    </row>
    <row r="237" spans="1:107" x14ac:dyDescent="0.2">
      <c r="A237" s="557"/>
      <c r="B237" s="557"/>
      <c r="C237" s="557"/>
      <c r="D237" s="557"/>
      <c r="E237" s="557"/>
      <c r="F237" s="557"/>
      <c r="G237" s="557"/>
      <c r="H237" s="557"/>
      <c r="I237" s="557"/>
      <c r="J237" s="31"/>
      <c r="K237" s="31"/>
      <c r="L237" s="546"/>
      <c r="M237" s="547"/>
      <c r="N237" s="548"/>
      <c r="O237" s="533"/>
      <c r="P237" s="533"/>
      <c r="Q237" s="533"/>
      <c r="R237" s="546"/>
      <c r="S237" s="547"/>
      <c r="T237" s="548"/>
      <c r="U237" s="549"/>
      <c r="V237" s="550"/>
      <c r="W237" s="550"/>
      <c r="X237" s="550"/>
      <c r="Y237" s="550"/>
      <c r="Z237" s="550"/>
      <c r="AA237" s="550"/>
      <c r="AB237" s="550"/>
      <c r="AC237" s="550"/>
      <c r="AD237" s="550"/>
      <c r="AE237" s="550"/>
      <c r="AF237" s="550"/>
      <c r="AG237" s="550"/>
      <c r="AH237" s="31"/>
      <c r="AI237" s="31"/>
      <c r="AJ237" s="530"/>
      <c r="AK237" s="531"/>
      <c r="AL237" s="531"/>
      <c r="AM237" s="532"/>
      <c r="AN237" s="31"/>
      <c r="AO237" s="31"/>
      <c r="AP237" s="31"/>
      <c r="AQ237" s="31"/>
      <c r="AR237" s="31"/>
      <c r="AS237" s="31"/>
      <c r="AT237" s="31"/>
      <c r="AU237" s="31"/>
      <c r="AV237" s="31"/>
      <c r="AW237" s="31"/>
      <c r="AX237" s="32" t="s">
        <v>54</v>
      </c>
      <c r="AY237" s="32"/>
      <c r="AZ237" s="32"/>
      <c r="BA237" s="32"/>
      <c r="BB237" s="32"/>
      <c r="BC237" s="32"/>
      <c r="BD237" s="32"/>
      <c r="BE237" s="32"/>
      <c r="BF237" s="32"/>
      <c r="BG237" s="525">
        <v>60</v>
      </c>
      <c r="BH237" s="525"/>
      <c r="BI237" s="32" t="s">
        <v>49</v>
      </c>
      <c r="BJ237" s="525">
        <v>60</v>
      </c>
      <c r="BK237" s="525"/>
      <c r="BL237" s="32"/>
    </row>
    <row r="238" spans="1:107" x14ac:dyDescent="0.2">
      <c r="A238" s="31"/>
      <c r="B238" s="31"/>
      <c r="C238" s="31"/>
      <c r="D238" s="31"/>
      <c r="E238" s="31"/>
      <c r="F238" s="590"/>
      <c r="G238" s="590"/>
      <c r="H238" s="590"/>
      <c r="I238" s="590"/>
      <c r="J238" s="590"/>
      <c r="K238" s="590"/>
      <c r="L238" s="591"/>
      <c r="M238" s="591"/>
      <c r="N238" s="591"/>
      <c r="O238" s="34"/>
      <c r="P238" s="34"/>
      <c r="Q238" s="34"/>
      <c r="R238" s="591"/>
      <c r="S238" s="591"/>
      <c r="T238" s="591"/>
      <c r="U238" s="32"/>
      <c r="V238" s="32"/>
      <c r="W238" s="32"/>
      <c r="X238" s="32"/>
      <c r="Y238" s="32"/>
      <c r="Z238" s="32"/>
      <c r="AA238" s="32"/>
      <c r="AB238" s="32"/>
      <c r="AC238" s="32"/>
      <c r="AD238" s="32"/>
      <c r="AE238" s="32"/>
      <c r="AF238" s="32"/>
      <c r="AG238" s="32"/>
      <c r="AH238" s="32"/>
      <c r="AI238" s="32"/>
      <c r="AJ238" s="554"/>
      <c r="AK238" s="554"/>
      <c r="AL238" s="554"/>
      <c r="AM238" s="554"/>
      <c r="AN238" s="32"/>
      <c r="AO238" s="32"/>
      <c r="AP238" s="32"/>
      <c r="AQ238" s="32"/>
      <c r="AR238" s="32"/>
      <c r="AS238" s="32"/>
      <c r="AT238" s="32"/>
      <c r="AU238" s="32"/>
      <c r="AV238" s="32"/>
      <c r="AW238" s="32"/>
      <c r="AX238" s="32"/>
      <c r="AY238" s="32"/>
      <c r="AZ238" s="32"/>
      <c r="BA238" s="32"/>
      <c r="BB238" s="32"/>
      <c r="BC238" s="32"/>
      <c r="BD238" s="32"/>
      <c r="BE238" s="32"/>
      <c r="BF238" s="32"/>
      <c r="BG238" s="525"/>
      <c r="BH238" s="525"/>
      <c r="BI238" s="32"/>
      <c r="BJ238" s="32"/>
      <c r="BK238" s="32"/>
      <c r="BL238" s="32"/>
    </row>
    <row r="239" spans="1:107" x14ac:dyDescent="0.2">
      <c r="A239" s="558" t="s">
        <v>56</v>
      </c>
      <c r="B239" s="558"/>
      <c r="C239" s="558"/>
      <c r="D239" s="558"/>
      <c r="E239" s="558"/>
      <c r="F239" s="32"/>
      <c r="G239" s="32"/>
      <c r="H239" s="32"/>
      <c r="I239" s="32"/>
      <c r="J239" s="32"/>
      <c r="K239" s="38"/>
      <c r="L239" s="39"/>
      <c r="M239" s="39"/>
      <c r="N239" s="39"/>
      <c r="O239" s="552">
        <v>2</v>
      </c>
      <c r="P239" s="552"/>
      <c r="Q239" s="552"/>
      <c r="R239" s="39"/>
      <c r="S239" s="39"/>
      <c r="T239" s="39"/>
      <c r="U239" s="40"/>
      <c r="V239" s="32"/>
      <c r="W239" s="32"/>
      <c r="X239" s="32"/>
      <c r="Y239" s="32"/>
      <c r="Z239" s="32"/>
      <c r="AA239" s="32"/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32"/>
      <c r="AO239" s="32"/>
      <c r="AP239" s="32"/>
      <c r="AQ239" s="32"/>
      <c r="AR239" s="32"/>
      <c r="AS239" s="32"/>
      <c r="AT239" s="32"/>
      <c r="AU239" s="32"/>
      <c r="AV239" s="32"/>
      <c r="AW239" s="32"/>
      <c r="AX239" s="32"/>
      <c r="AY239" s="32"/>
      <c r="AZ239" s="32"/>
      <c r="BA239" s="32"/>
      <c r="BB239" s="32"/>
      <c r="BC239" s="32"/>
      <c r="BD239" s="32"/>
      <c r="BE239" s="32"/>
      <c r="BF239" s="32"/>
      <c r="BG239" s="32"/>
      <c r="BH239" s="32"/>
      <c r="BI239" s="32"/>
      <c r="BJ239" s="32"/>
      <c r="BK239" s="32"/>
      <c r="BL239" s="32"/>
    </row>
    <row r="240" spans="1:107" x14ac:dyDescent="0.2">
      <c r="A240" s="558"/>
      <c r="B240" s="558"/>
      <c r="C240" s="558"/>
      <c r="D240" s="558"/>
      <c r="E240" s="558"/>
      <c r="F240" s="32"/>
      <c r="G240" s="32"/>
      <c r="H240" s="32"/>
      <c r="I240" s="32"/>
      <c r="J240" s="32"/>
      <c r="K240" s="41"/>
      <c r="L240" s="553">
        <f>L236</f>
        <v>31.799999999999997</v>
      </c>
      <c r="M240" s="554"/>
      <c r="N240" s="554"/>
      <c r="O240" s="39"/>
      <c r="P240" s="43"/>
      <c r="Q240" s="39"/>
      <c r="R240" s="39"/>
      <c r="S240" s="39"/>
      <c r="T240" s="40"/>
      <c r="U240" s="44"/>
      <c r="V240" s="32"/>
      <c r="W240" s="32"/>
      <c r="X240" s="32"/>
      <c r="Y240" s="32"/>
      <c r="Z240" s="32"/>
      <c r="AA240" s="32"/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  <c r="AO240" s="32"/>
      <c r="AP240" s="32"/>
      <c r="AQ240" s="32"/>
      <c r="AR240" s="32"/>
      <c r="AS240" s="32"/>
      <c r="AT240" s="32"/>
      <c r="AU240" s="32"/>
      <c r="AV240" s="32"/>
      <c r="AW240" s="32"/>
      <c r="AX240" s="32"/>
      <c r="AY240" s="32"/>
      <c r="AZ240" s="32"/>
      <c r="BA240" s="32"/>
      <c r="BB240" s="32"/>
      <c r="BC240" s="32"/>
      <c r="BD240" s="32"/>
      <c r="BE240" s="32"/>
      <c r="BF240" s="32"/>
      <c r="BG240" s="32"/>
      <c r="BH240" s="32"/>
      <c r="BI240" s="32"/>
      <c r="BJ240" s="32"/>
      <c r="BK240" s="32"/>
      <c r="BL240" s="32"/>
    </row>
    <row r="241" spans="1:64" x14ac:dyDescent="0.2">
      <c r="A241" s="558"/>
      <c r="B241" s="558"/>
      <c r="C241" s="558"/>
      <c r="D241" s="558"/>
      <c r="E241" s="558"/>
      <c r="F241" s="32"/>
      <c r="G241" s="32"/>
      <c r="H241" s="32"/>
      <c r="I241" s="32"/>
      <c r="J241" s="32"/>
      <c r="K241" s="542">
        <v>0.8</v>
      </c>
      <c r="L241" s="562">
        <f>R236</f>
        <v>22.1</v>
      </c>
      <c r="M241" s="32"/>
      <c r="N241" s="32"/>
      <c r="O241" s="32"/>
      <c r="P241" s="48"/>
      <c r="Q241" s="32"/>
      <c r="R241" s="32"/>
      <c r="S241" s="32"/>
      <c r="T241" s="44"/>
      <c r="U241" s="542">
        <v>2</v>
      </c>
      <c r="V241" s="32"/>
      <c r="W241" s="32"/>
      <c r="X241" s="32"/>
      <c r="Y241" s="32"/>
      <c r="Z241" s="534">
        <f>K241+L240+U241</f>
        <v>34.599999999999994</v>
      </c>
      <c r="AA241" s="535"/>
      <c r="AB241" s="536"/>
      <c r="AC241" s="533" t="s">
        <v>44</v>
      </c>
      <c r="AD241" s="533"/>
      <c r="AE241" s="534">
        <f>O239+L241+O245</f>
        <v>26.1</v>
      </c>
      <c r="AF241" s="535"/>
      <c r="AG241" s="536"/>
      <c r="AH241" s="540" t="s">
        <v>57</v>
      </c>
      <c r="AI241" s="540"/>
      <c r="AJ241" s="540"/>
      <c r="AK241" s="540"/>
      <c r="AL241" s="540"/>
      <c r="AM241" s="540"/>
      <c r="AN241" s="540"/>
      <c r="AO241" s="540"/>
      <c r="AP241" s="32"/>
      <c r="AQ241" s="32"/>
      <c r="AR241" s="32"/>
      <c r="AS241" s="32"/>
      <c r="AT241" s="32"/>
      <c r="AU241" s="32"/>
      <c r="AV241" s="32"/>
      <c r="AW241" s="32"/>
      <c r="AX241" s="32"/>
      <c r="AY241" s="32"/>
      <c r="AZ241" s="32"/>
      <c r="BA241" s="32"/>
      <c r="BB241" s="32"/>
      <c r="BC241" s="32"/>
      <c r="BD241" s="32"/>
      <c r="BE241" s="32"/>
      <c r="BF241" s="32"/>
      <c r="BG241" s="32"/>
      <c r="BH241" s="32"/>
      <c r="BI241" s="32"/>
      <c r="BJ241" s="32"/>
      <c r="BK241" s="32"/>
      <c r="BL241" s="32"/>
    </row>
    <row r="242" spans="1:64" ht="15.75" x14ac:dyDescent="0.25">
      <c r="A242" s="37"/>
      <c r="B242" s="37"/>
      <c r="C242" s="37"/>
      <c r="D242" s="37"/>
      <c r="E242" s="37"/>
      <c r="F242" s="32"/>
      <c r="G242" s="32"/>
      <c r="H242" s="32"/>
      <c r="I242" s="32"/>
      <c r="J242" s="32"/>
      <c r="K242" s="542"/>
      <c r="L242" s="562"/>
      <c r="M242" s="32"/>
      <c r="N242" s="32"/>
      <c r="O242" s="32"/>
      <c r="P242" s="48"/>
      <c r="Q242" s="32"/>
      <c r="R242" s="32"/>
      <c r="S242" s="32"/>
      <c r="T242" s="44"/>
      <c r="U242" s="542"/>
      <c r="V242" s="32"/>
      <c r="W242" s="32"/>
      <c r="X242" s="32"/>
      <c r="Y242" s="32"/>
      <c r="Z242" s="537"/>
      <c r="AA242" s="538"/>
      <c r="AB242" s="539"/>
      <c r="AC242" s="533"/>
      <c r="AD242" s="533"/>
      <c r="AE242" s="537"/>
      <c r="AF242" s="538"/>
      <c r="AG242" s="539"/>
      <c r="AH242" s="540"/>
      <c r="AI242" s="540"/>
      <c r="AJ242" s="540"/>
      <c r="AK242" s="540"/>
      <c r="AL242" s="540"/>
      <c r="AM242" s="540"/>
      <c r="AN242" s="540"/>
      <c r="AO242" s="540"/>
      <c r="AP242" s="32"/>
      <c r="AQ242" s="32"/>
      <c r="AR242" s="32"/>
      <c r="AS242" s="32"/>
      <c r="AT242" s="32"/>
      <c r="AU242" s="32"/>
      <c r="AV242" s="32"/>
      <c r="AW242" s="32"/>
      <c r="AX242" s="32"/>
      <c r="AY242" s="32"/>
      <c r="AZ242" s="32"/>
      <c r="BA242" s="32"/>
      <c r="BB242" s="32"/>
      <c r="BC242" s="32"/>
      <c r="BD242" s="32"/>
      <c r="BE242" s="32"/>
      <c r="BF242" s="32"/>
      <c r="BG242" s="32"/>
      <c r="BH242" s="32"/>
      <c r="BI242" s="32"/>
      <c r="BJ242" s="32"/>
      <c r="BK242" s="32"/>
      <c r="BL242" s="32"/>
    </row>
    <row r="243" spans="1:64" x14ac:dyDescent="0.2">
      <c r="A243" s="555" t="s">
        <v>58</v>
      </c>
      <c r="B243" s="555"/>
      <c r="C243" s="555"/>
      <c r="D243" s="555"/>
      <c r="E243" s="555"/>
      <c r="F243" s="32"/>
      <c r="G243" s="32"/>
      <c r="H243" s="32"/>
      <c r="I243" s="32"/>
      <c r="J243" s="32"/>
      <c r="K243" s="542"/>
      <c r="L243" s="562"/>
      <c r="M243" s="32"/>
      <c r="N243" s="32"/>
      <c r="O243" s="32"/>
      <c r="P243" s="48"/>
      <c r="Q243" s="32"/>
      <c r="R243" s="32"/>
      <c r="S243" s="32"/>
      <c r="T243" s="44"/>
      <c r="U243" s="542"/>
      <c r="V243" s="32"/>
      <c r="W243" s="32"/>
      <c r="X243" s="32"/>
      <c r="Y243" s="32"/>
      <c r="Z243" s="32"/>
      <c r="AA243" s="32"/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/>
      <c r="AT243" s="32"/>
      <c r="AU243" s="32"/>
      <c r="AV243" s="32"/>
      <c r="AW243" s="32"/>
      <c r="AX243" s="32"/>
      <c r="AY243" s="32"/>
      <c r="AZ243" s="32"/>
      <c r="BA243" s="32"/>
      <c r="BB243" s="32"/>
      <c r="BC243" s="32"/>
      <c r="BD243" s="32"/>
      <c r="BE243" s="32"/>
      <c r="BF243" s="32"/>
      <c r="BG243" s="32"/>
      <c r="BH243" s="32"/>
      <c r="BI243" s="32"/>
      <c r="BJ243" s="32"/>
      <c r="BK243" s="32"/>
      <c r="BL243" s="32"/>
    </row>
    <row r="244" spans="1:64" x14ac:dyDescent="0.2">
      <c r="A244" s="555"/>
      <c r="B244" s="555"/>
      <c r="C244" s="555"/>
      <c r="D244" s="555"/>
      <c r="E244" s="555"/>
      <c r="F244" s="32"/>
      <c r="G244" s="32"/>
      <c r="H244" s="32"/>
      <c r="I244" s="32"/>
      <c r="J244" s="32"/>
      <c r="K244" s="41"/>
      <c r="L244" s="566"/>
      <c r="M244" s="50"/>
      <c r="N244" s="50"/>
      <c r="O244" s="50"/>
      <c r="P244" s="51"/>
      <c r="Q244" s="50"/>
      <c r="R244" s="50"/>
      <c r="S244" s="50"/>
      <c r="T244" s="52"/>
      <c r="U244" s="53"/>
      <c r="V244" s="32"/>
      <c r="W244" s="32"/>
      <c r="X244" s="32"/>
      <c r="Y244" s="32"/>
      <c r="Z244" s="32"/>
      <c r="AA244" s="32"/>
      <c r="AB244" s="32"/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  <c r="AO244" s="32"/>
      <c r="AP244" s="32"/>
      <c r="AQ244" s="32"/>
      <c r="AR244" s="32"/>
      <c r="AS244" s="32"/>
      <c r="AT244" s="32"/>
      <c r="AU244" s="32"/>
      <c r="AV244" s="32"/>
      <c r="AW244" s="32"/>
      <c r="AX244" s="32"/>
      <c r="AY244" s="32"/>
      <c r="AZ244" s="32"/>
      <c r="BA244" s="32"/>
      <c r="BB244" s="32"/>
      <c r="BC244" s="32"/>
      <c r="BD244" s="32"/>
      <c r="BE244" s="32"/>
      <c r="BF244" s="32"/>
      <c r="BG244" s="32"/>
      <c r="BH244" s="32"/>
      <c r="BI244" s="32"/>
      <c r="BJ244" s="32"/>
      <c r="BK244" s="32"/>
      <c r="BL244" s="32"/>
    </row>
    <row r="245" spans="1:64" ht="13.5" thickBot="1" x14ac:dyDescent="0.25">
      <c r="A245" s="555"/>
      <c r="B245" s="555"/>
      <c r="C245" s="555"/>
      <c r="D245" s="555"/>
      <c r="E245" s="555"/>
      <c r="F245" s="32"/>
      <c r="G245" s="32"/>
      <c r="H245" s="32"/>
      <c r="I245" s="32"/>
      <c r="J245" s="32"/>
      <c r="K245" s="54"/>
      <c r="L245" s="50"/>
      <c r="M245" s="50"/>
      <c r="N245" s="50"/>
      <c r="O245" s="552">
        <v>2</v>
      </c>
      <c r="P245" s="552"/>
      <c r="Q245" s="552"/>
      <c r="R245" s="50"/>
      <c r="S245" s="50"/>
      <c r="T245" s="56"/>
      <c r="U245" s="57"/>
      <c r="V245" s="32"/>
      <c r="W245" s="32"/>
      <c r="X245" s="32"/>
      <c r="Y245" s="32"/>
      <c r="Z245" s="32"/>
      <c r="AA245" s="32"/>
      <c r="AB245" s="32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/>
      <c r="AP245" s="32"/>
      <c r="AQ245" s="32"/>
      <c r="AR245" s="32"/>
      <c r="AS245" s="32"/>
      <c r="AT245" s="32"/>
      <c r="AU245" s="32"/>
      <c r="AV245" s="32"/>
      <c r="AW245" s="32"/>
      <c r="AX245" s="32"/>
      <c r="AY245" s="32"/>
      <c r="AZ245" s="32"/>
      <c r="BA245" s="32"/>
      <c r="BB245" s="32"/>
      <c r="BC245" s="32"/>
      <c r="BD245" s="32"/>
      <c r="BE245" s="32"/>
      <c r="BF245" s="32"/>
      <c r="BG245" s="32"/>
      <c r="BH245" s="32"/>
      <c r="BI245" s="32"/>
      <c r="BJ245" s="32"/>
      <c r="BK245" s="32"/>
      <c r="BL245" s="32"/>
    </row>
    <row r="246" spans="1:64" ht="13.5" thickTop="1" x14ac:dyDescent="0.2">
      <c r="A246" s="31"/>
      <c r="B246" s="31"/>
      <c r="C246" s="31"/>
      <c r="D246" s="31"/>
      <c r="E246" s="31"/>
      <c r="F246" s="32"/>
      <c r="G246" s="32"/>
      <c r="H246" s="32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/>
      <c r="AP246" s="32"/>
      <c r="AQ246" s="32"/>
      <c r="AR246" s="32"/>
      <c r="AS246" s="32"/>
      <c r="AT246" s="32"/>
      <c r="AU246" s="32"/>
      <c r="AV246" s="32"/>
      <c r="AW246" s="32"/>
      <c r="AX246" s="32"/>
      <c r="AY246" s="32"/>
      <c r="AZ246" s="32"/>
      <c r="BA246" s="32"/>
      <c r="BB246" s="32"/>
      <c r="BC246" s="32"/>
      <c r="BD246" s="32"/>
      <c r="BE246" s="32"/>
      <c r="BF246" s="32"/>
      <c r="BG246" s="32"/>
      <c r="BH246" s="32"/>
      <c r="BI246" s="32"/>
      <c r="BJ246" s="32"/>
      <c r="BK246" s="32"/>
      <c r="BL246" s="32"/>
    </row>
    <row r="247" spans="1:64" x14ac:dyDescent="0.2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  <c r="AE247" s="31"/>
      <c r="AF247" s="31"/>
      <c r="AG247" s="31"/>
      <c r="AH247" s="31"/>
      <c r="AI247" s="31"/>
      <c r="AJ247" s="31"/>
      <c r="AK247" s="31"/>
      <c r="AL247" s="31"/>
      <c r="AM247" s="31"/>
      <c r="AN247" s="31"/>
      <c r="AO247" s="31"/>
      <c r="AP247" s="31"/>
      <c r="AQ247" s="31"/>
      <c r="AR247" s="31"/>
      <c r="AS247" s="31"/>
      <c r="AT247" s="31"/>
      <c r="AU247" s="31"/>
      <c r="AV247" s="31"/>
      <c r="AW247" s="31"/>
      <c r="AX247" s="32"/>
      <c r="AY247" s="32"/>
      <c r="AZ247" s="32"/>
      <c r="BA247" s="32"/>
      <c r="BB247" s="32"/>
      <c r="BC247" s="32"/>
      <c r="BD247" s="32"/>
      <c r="BE247" s="32"/>
      <c r="BF247" s="32"/>
      <c r="BG247" s="32"/>
      <c r="BH247" s="32"/>
      <c r="BI247" s="32"/>
      <c r="BJ247" s="32"/>
      <c r="BK247" s="32"/>
      <c r="BL247" s="32"/>
    </row>
    <row r="248" spans="1:64" x14ac:dyDescent="0.2">
      <c r="A248" s="31"/>
      <c r="B248" s="31"/>
      <c r="C248" s="31"/>
      <c r="D248" s="31"/>
      <c r="E248" s="31"/>
      <c r="F248" s="32"/>
      <c r="G248" s="32"/>
      <c r="H248" s="32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  <c r="AO248" s="32"/>
      <c r="AP248" s="32"/>
      <c r="AQ248" s="32"/>
      <c r="AR248" s="32"/>
      <c r="AS248" s="32"/>
      <c r="AT248" s="32"/>
      <c r="AU248" s="32"/>
      <c r="AV248" s="32"/>
      <c r="AW248" s="32"/>
      <c r="AX248" s="32"/>
      <c r="AY248" s="32"/>
      <c r="AZ248" s="32"/>
      <c r="BA248" s="32"/>
      <c r="BB248" s="32"/>
      <c r="BC248" s="32"/>
      <c r="BD248" s="32"/>
      <c r="BE248" s="32"/>
      <c r="BF248" s="32"/>
      <c r="BG248" s="32"/>
      <c r="BH248" s="32"/>
      <c r="BI248" s="32"/>
      <c r="BJ248" s="32"/>
      <c r="BK248" s="32"/>
      <c r="BL248" s="32"/>
    </row>
    <row r="249" spans="1:64" x14ac:dyDescent="0.2">
      <c r="A249" s="31"/>
      <c r="B249" s="31"/>
      <c r="C249" s="31"/>
      <c r="D249" s="31"/>
      <c r="E249" s="31"/>
      <c r="F249" s="32"/>
      <c r="G249" s="32"/>
      <c r="H249" s="32"/>
      <c r="I249" s="32"/>
      <c r="J249" s="38"/>
      <c r="K249" s="39"/>
      <c r="L249" s="39"/>
      <c r="M249" s="39"/>
      <c r="N249" s="39"/>
      <c r="O249" s="552">
        <v>2</v>
      </c>
      <c r="P249" s="552"/>
      <c r="Q249" s="552"/>
      <c r="R249" s="39"/>
      <c r="S249" s="39"/>
      <c r="T249" s="39"/>
      <c r="U249" s="40"/>
      <c r="V249" s="32"/>
      <c r="W249" s="32"/>
      <c r="X249" s="32"/>
      <c r="Y249" s="32"/>
      <c r="Z249" s="32"/>
      <c r="AA249" s="32"/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  <c r="AT249" s="32"/>
      <c r="AU249" s="32"/>
      <c r="AV249" s="32"/>
      <c r="AW249" s="32"/>
      <c r="AX249" s="32"/>
      <c r="AY249" s="32"/>
      <c r="AZ249" s="32"/>
      <c r="BA249" s="32"/>
      <c r="BB249" s="32"/>
      <c r="BC249" s="32"/>
      <c r="BD249" s="32"/>
      <c r="BE249" s="32"/>
      <c r="BF249" s="32"/>
      <c r="BG249" s="32"/>
      <c r="BH249" s="32"/>
      <c r="BI249" s="32"/>
      <c r="BJ249" s="32"/>
      <c r="BK249" s="32"/>
      <c r="BL249" s="32"/>
    </row>
    <row r="250" spans="1:64" ht="15.75" x14ac:dyDescent="0.25">
      <c r="A250" s="37"/>
      <c r="B250" s="37"/>
      <c r="C250" s="37"/>
      <c r="D250" s="37"/>
      <c r="E250" s="37"/>
      <c r="F250" s="32"/>
      <c r="G250" s="32"/>
      <c r="H250" s="32"/>
      <c r="I250" s="32"/>
      <c r="J250" s="41"/>
      <c r="K250" s="582">
        <f>L236</f>
        <v>31.799999999999997</v>
      </c>
      <c r="L250" s="554">
        <f>R236</f>
        <v>22.1</v>
      </c>
      <c r="M250" s="554"/>
      <c r="N250" s="554"/>
      <c r="O250" s="40"/>
      <c r="P250" s="38"/>
      <c r="Q250" s="39"/>
      <c r="R250" s="554">
        <f>R236</f>
        <v>22.1</v>
      </c>
      <c r="S250" s="554"/>
      <c r="T250" s="584"/>
      <c r="U250" s="44"/>
      <c r="V250" s="32"/>
      <c r="W250" s="32"/>
      <c r="X250" s="32"/>
      <c r="Y250" s="32"/>
      <c r="Z250" s="32"/>
      <c r="AA250" s="32"/>
      <c r="AB250" s="32"/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  <c r="AN250" s="32"/>
      <c r="AO250" s="32"/>
      <c r="AP250" s="32"/>
      <c r="AQ250" s="32"/>
      <c r="AR250" s="32"/>
      <c r="AS250" s="32"/>
      <c r="AT250" s="32"/>
      <c r="AU250" s="32"/>
      <c r="AV250" s="32"/>
      <c r="AW250" s="32"/>
      <c r="AX250" s="32"/>
      <c r="AY250" s="32"/>
      <c r="AZ250" s="32"/>
      <c r="BA250" s="32"/>
      <c r="BB250" s="32"/>
      <c r="BC250" s="32"/>
      <c r="BD250" s="32"/>
      <c r="BE250" s="32"/>
      <c r="BF250" s="32"/>
      <c r="BG250" s="32"/>
      <c r="BH250" s="32"/>
      <c r="BI250" s="32"/>
      <c r="BJ250" s="32"/>
      <c r="BK250" s="32"/>
      <c r="BL250" s="32"/>
    </row>
    <row r="251" spans="1:64" ht="15.75" x14ac:dyDescent="0.25">
      <c r="A251" s="37"/>
      <c r="B251" s="37"/>
      <c r="C251" s="37"/>
      <c r="D251" s="37"/>
      <c r="E251" s="37"/>
      <c r="F251" s="32"/>
      <c r="G251" s="32"/>
      <c r="H251" s="32"/>
      <c r="I251" s="32"/>
      <c r="J251" s="41"/>
      <c r="K251" s="562"/>
      <c r="L251" s="32"/>
      <c r="M251" s="32"/>
      <c r="N251" s="32"/>
      <c r="O251" s="44"/>
      <c r="P251" s="41"/>
      <c r="Q251" s="32"/>
      <c r="R251" s="32"/>
      <c r="S251" s="32"/>
      <c r="T251" s="44"/>
      <c r="U251" s="44"/>
      <c r="V251" s="32"/>
      <c r="W251" s="32"/>
      <c r="X251" s="32"/>
      <c r="Y251" s="32"/>
      <c r="Z251" s="32"/>
      <c r="AA251" s="32"/>
      <c r="AB251" s="32"/>
      <c r="AC251" s="32"/>
      <c r="AD251" s="32"/>
      <c r="AE251" s="32"/>
      <c r="AF251" s="32"/>
      <c r="AG251" s="32"/>
      <c r="AH251" s="32"/>
      <c r="AI251" s="32"/>
      <c r="AJ251" s="32"/>
      <c r="AK251" s="32"/>
      <c r="AL251" s="32"/>
      <c r="AM251" s="32"/>
      <c r="AN251" s="32"/>
      <c r="AO251" s="32"/>
      <c r="AP251" s="32"/>
      <c r="AQ251" s="32"/>
      <c r="AR251" s="32"/>
      <c r="AS251" s="32"/>
      <c r="AT251" s="32"/>
      <c r="AU251" s="32"/>
      <c r="AV251" s="32"/>
      <c r="AW251" s="32"/>
      <c r="AX251" s="32"/>
      <c r="AY251" s="32"/>
      <c r="AZ251" s="32"/>
      <c r="BA251" s="32"/>
      <c r="BB251" s="32"/>
      <c r="BC251" s="32"/>
      <c r="BD251" s="32"/>
      <c r="BE251" s="32"/>
      <c r="BF251" s="32"/>
      <c r="BG251" s="32"/>
      <c r="BH251" s="32"/>
      <c r="BI251" s="32"/>
      <c r="BJ251" s="32"/>
      <c r="BK251" s="32"/>
      <c r="BL251" s="32"/>
    </row>
    <row r="252" spans="1:64" ht="15.75" x14ac:dyDescent="0.2">
      <c r="A252" s="555" t="s">
        <v>59</v>
      </c>
      <c r="B252" s="555"/>
      <c r="C252" s="555"/>
      <c r="D252" s="555"/>
      <c r="E252" s="555"/>
      <c r="F252" s="32"/>
      <c r="G252" s="32"/>
      <c r="H252" s="32"/>
      <c r="I252" s="32"/>
      <c r="J252" s="542">
        <v>0.8</v>
      </c>
      <c r="K252" s="583"/>
      <c r="L252" s="32"/>
      <c r="M252" s="32"/>
      <c r="N252" s="32"/>
      <c r="O252" s="44"/>
      <c r="P252" s="41"/>
      <c r="Q252" s="32"/>
      <c r="R252" s="32"/>
      <c r="S252" s="32"/>
      <c r="T252" s="44"/>
      <c r="U252" s="542">
        <v>2</v>
      </c>
      <c r="V252" s="32"/>
      <c r="W252" s="32"/>
      <c r="X252" s="32"/>
      <c r="Y252" s="32"/>
      <c r="Z252" s="534">
        <f>O249+K250+O257</f>
        <v>35.799999999999997</v>
      </c>
      <c r="AA252" s="535"/>
      <c r="AB252" s="536"/>
      <c r="AC252" s="533" t="s">
        <v>44</v>
      </c>
      <c r="AD252" s="533"/>
      <c r="AE252" s="534">
        <f>J252+L250+R250+U252</f>
        <v>47</v>
      </c>
      <c r="AF252" s="535"/>
      <c r="AG252" s="536"/>
      <c r="AH252" s="540" t="s">
        <v>57</v>
      </c>
      <c r="AI252" s="540"/>
      <c r="AJ252" s="540"/>
      <c r="AK252" s="540"/>
      <c r="AL252" s="540"/>
      <c r="AM252" s="540"/>
      <c r="AN252" s="540"/>
      <c r="AO252" s="540"/>
      <c r="AP252" s="32"/>
      <c r="AQ252" s="32"/>
      <c r="AR252" s="32"/>
      <c r="AS252" s="32"/>
      <c r="AT252" s="32"/>
      <c r="AU252" s="32"/>
      <c r="AV252" s="32"/>
      <c r="AW252" s="32"/>
      <c r="AX252" s="32"/>
      <c r="AY252" s="32"/>
      <c r="AZ252" s="32"/>
      <c r="BA252" s="32"/>
      <c r="BB252" s="32"/>
      <c r="BC252" s="32"/>
      <c r="BD252" s="32"/>
      <c r="BE252" s="32"/>
      <c r="BF252" s="32"/>
      <c r="BG252" s="32"/>
      <c r="BH252" s="32"/>
      <c r="BI252" s="32"/>
      <c r="BJ252" s="32"/>
      <c r="BK252" s="32"/>
      <c r="BL252" s="32"/>
    </row>
    <row r="253" spans="1:64" ht="6" customHeight="1" x14ac:dyDescent="0.2">
      <c r="A253" s="555"/>
      <c r="B253" s="555"/>
      <c r="C253" s="555"/>
      <c r="D253" s="555"/>
      <c r="E253" s="555"/>
      <c r="F253" s="32"/>
      <c r="G253" s="32"/>
      <c r="H253" s="32"/>
      <c r="I253" s="32"/>
      <c r="J253" s="542"/>
      <c r="K253" s="60"/>
      <c r="L253" s="61"/>
      <c r="M253" s="61"/>
      <c r="N253" s="61"/>
      <c r="O253" s="62"/>
      <c r="P253" s="60"/>
      <c r="Q253" s="61"/>
      <c r="R253" s="61"/>
      <c r="S253" s="61"/>
      <c r="T253" s="62"/>
      <c r="U253" s="542"/>
      <c r="V253" s="32"/>
      <c r="W253" s="32"/>
      <c r="X253" s="32"/>
      <c r="Y253" s="32"/>
      <c r="Z253" s="537"/>
      <c r="AA253" s="538"/>
      <c r="AB253" s="539"/>
      <c r="AC253" s="533"/>
      <c r="AD253" s="533"/>
      <c r="AE253" s="537"/>
      <c r="AF253" s="538"/>
      <c r="AG253" s="539"/>
      <c r="AH253" s="540"/>
      <c r="AI253" s="540"/>
      <c r="AJ253" s="540"/>
      <c r="AK253" s="540"/>
      <c r="AL253" s="540"/>
      <c r="AM253" s="540"/>
      <c r="AN253" s="540"/>
      <c r="AO253" s="540"/>
      <c r="AP253" s="32"/>
      <c r="AQ253" s="32"/>
      <c r="AR253" s="32"/>
      <c r="AS253" s="32"/>
      <c r="AT253" s="32"/>
      <c r="AU253" s="32"/>
      <c r="AV253" s="32"/>
      <c r="AW253" s="32"/>
      <c r="AX253" s="32"/>
      <c r="AY253" s="32"/>
      <c r="AZ253" s="32"/>
      <c r="BA253" s="32"/>
      <c r="BB253" s="32"/>
      <c r="BC253" s="32"/>
      <c r="BD253" s="32"/>
      <c r="BE253" s="32"/>
      <c r="BF253" s="32"/>
      <c r="BG253" s="32"/>
      <c r="BH253" s="32"/>
      <c r="BI253" s="32"/>
      <c r="BJ253" s="32"/>
      <c r="BK253" s="32"/>
      <c r="BL253" s="32"/>
    </row>
    <row r="254" spans="1:64" ht="15.75" x14ac:dyDescent="0.2">
      <c r="A254" s="555" t="s">
        <v>58</v>
      </c>
      <c r="B254" s="555"/>
      <c r="C254" s="555"/>
      <c r="D254" s="555"/>
      <c r="E254" s="555"/>
      <c r="F254" s="32"/>
      <c r="G254" s="32"/>
      <c r="H254" s="32"/>
      <c r="I254" s="32"/>
      <c r="J254" s="542"/>
      <c r="K254" s="41"/>
      <c r="L254" s="32"/>
      <c r="M254" s="32"/>
      <c r="N254" s="32"/>
      <c r="O254" s="44"/>
      <c r="P254" s="41"/>
      <c r="Q254" s="32"/>
      <c r="R254" s="32"/>
      <c r="S254" s="32"/>
      <c r="T254" s="44"/>
      <c r="U254" s="542"/>
      <c r="V254" s="32"/>
      <c r="W254" s="32"/>
      <c r="X254" s="32"/>
      <c r="Y254" s="32"/>
      <c r="Z254" s="32"/>
      <c r="AA254" s="32"/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/>
      <c r="AS254" s="32"/>
      <c r="AT254" s="32"/>
      <c r="AU254" s="32"/>
      <c r="AV254" s="32"/>
      <c r="AW254" s="32"/>
      <c r="AX254" s="32"/>
      <c r="AY254" s="32"/>
      <c r="AZ254" s="32"/>
      <c r="BA254" s="32"/>
      <c r="BB254" s="32"/>
      <c r="BC254" s="32"/>
      <c r="BD254" s="32"/>
      <c r="BE254" s="32"/>
      <c r="BF254" s="32"/>
      <c r="BG254" s="32"/>
      <c r="BH254" s="32"/>
      <c r="BI254" s="32"/>
      <c r="BJ254" s="32"/>
      <c r="BK254" s="32"/>
      <c r="BL254" s="32"/>
    </row>
    <row r="255" spans="1:64" ht="15.75" x14ac:dyDescent="0.2">
      <c r="A255" s="555"/>
      <c r="B255" s="555"/>
      <c r="C255" s="555"/>
      <c r="D255" s="555"/>
      <c r="E255" s="555"/>
      <c r="F255" s="32"/>
      <c r="G255" s="32"/>
      <c r="H255" s="32"/>
      <c r="I255" s="32"/>
      <c r="J255" s="41"/>
      <c r="K255" s="41"/>
      <c r="L255" s="32"/>
      <c r="M255" s="32"/>
      <c r="N255" s="32"/>
      <c r="O255" s="44"/>
      <c r="P255" s="41"/>
      <c r="Q255" s="32"/>
      <c r="R255" s="32"/>
      <c r="S255" s="32"/>
      <c r="T255" s="44"/>
      <c r="U255" s="44"/>
      <c r="V255" s="32"/>
      <c r="W255" s="32"/>
      <c r="X255" s="32"/>
      <c r="Y255" s="32"/>
      <c r="Z255" s="32"/>
      <c r="AA255" s="32"/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  <c r="AT255" s="32"/>
      <c r="AU255" s="32"/>
      <c r="AV255" s="32"/>
      <c r="AW255" s="32"/>
      <c r="AX255" s="32"/>
      <c r="AY255" s="32"/>
      <c r="AZ255" s="32"/>
      <c r="BA255" s="32"/>
      <c r="BB255" s="32"/>
      <c r="BC255" s="32"/>
      <c r="BD255" s="32"/>
      <c r="BE255" s="32"/>
      <c r="BF255" s="32"/>
      <c r="BG255" s="32"/>
      <c r="BH255" s="32"/>
      <c r="BI255" s="32"/>
      <c r="BJ255" s="32"/>
      <c r="BK255" s="32"/>
      <c r="BL255" s="32"/>
    </row>
    <row r="256" spans="1:64" ht="15.75" x14ac:dyDescent="0.2">
      <c r="A256" s="49"/>
      <c r="B256" s="49"/>
      <c r="C256" s="49"/>
      <c r="D256" s="49"/>
      <c r="E256" s="49"/>
      <c r="F256" s="32"/>
      <c r="G256" s="32"/>
      <c r="H256" s="32"/>
      <c r="I256" s="32"/>
      <c r="J256" s="41"/>
      <c r="K256" s="54"/>
      <c r="L256" s="50"/>
      <c r="M256" s="50"/>
      <c r="N256" s="50"/>
      <c r="O256" s="52"/>
      <c r="P256" s="54"/>
      <c r="Q256" s="50"/>
      <c r="R256" s="50"/>
      <c r="S256" s="50"/>
      <c r="T256" s="52"/>
      <c r="U256" s="53"/>
      <c r="V256" s="32"/>
      <c r="W256" s="32"/>
      <c r="X256" s="32"/>
      <c r="Y256" s="32"/>
      <c r="Z256" s="32"/>
      <c r="AA256" s="32"/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  <c r="AO256" s="32"/>
      <c r="AP256" s="32"/>
      <c r="AQ256" s="32"/>
      <c r="AR256" s="32"/>
      <c r="AS256" s="32"/>
      <c r="AT256" s="32"/>
      <c r="AU256" s="32"/>
      <c r="AV256" s="32"/>
      <c r="AW256" s="32"/>
      <c r="AX256" s="32"/>
      <c r="AY256" s="32"/>
      <c r="AZ256" s="32"/>
      <c r="BA256" s="32"/>
      <c r="BB256" s="32"/>
      <c r="BC256" s="32"/>
      <c r="BD256" s="32"/>
      <c r="BE256" s="32"/>
      <c r="BF256" s="32"/>
      <c r="BG256" s="32"/>
      <c r="BH256" s="32"/>
      <c r="BI256" s="32"/>
      <c r="BJ256" s="32"/>
      <c r="BK256" s="32"/>
      <c r="BL256" s="32"/>
    </row>
    <row r="257" spans="1:64" ht="16.5" thickBot="1" x14ac:dyDescent="0.25">
      <c r="A257" s="49"/>
      <c r="B257" s="49"/>
      <c r="C257" s="49"/>
      <c r="D257" s="49"/>
      <c r="E257" s="49"/>
      <c r="F257" s="32"/>
      <c r="G257" s="32"/>
      <c r="H257" s="32"/>
      <c r="I257" s="32"/>
      <c r="J257" s="54"/>
      <c r="K257" s="50"/>
      <c r="L257" s="50"/>
      <c r="M257" s="50"/>
      <c r="N257" s="50"/>
      <c r="O257" s="552">
        <v>2</v>
      </c>
      <c r="P257" s="552"/>
      <c r="Q257" s="552"/>
      <c r="R257" s="50"/>
      <c r="S257" s="50"/>
      <c r="T257" s="56"/>
      <c r="U257" s="57"/>
      <c r="V257" s="32"/>
      <c r="W257" s="32"/>
      <c r="X257" s="32"/>
      <c r="Y257" s="32"/>
      <c r="Z257" s="32"/>
      <c r="AA257" s="32"/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  <c r="AO257" s="32"/>
      <c r="AP257" s="32"/>
      <c r="AQ257" s="32"/>
      <c r="AR257" s="32"/>
      <c r="AS257" s="32"/>
      <c r="AT257" s="32"/>
      <c r="AU257" s="32"/>
      <c r="AV257" s="32"/>
      <c r="AW257" s="32"/>
      <c r="AX257" s="32"/>
      <c r="AY257" s="32"/>
      <c r="AZ257" s="32"/>
      <c r="BA257" s="32"/>
      <c r="BB257" s="32"/>
      <c r="BC257" s="32"/>
      <c r="BD257" s="32"/>
      <c r="BE257" s="32"/>
      <c r="BF257" s="32"/>
      <c r="BG257" s="32"/>
      <c r="BH257" s="32"/>
      <c r="BI257" s="32"/>
      <c r="BJ257" s="32"/>
      <c r="BK257" s="32"/>
      <c r="BL257" s="32"/>
    </row>
    <row r="258" spans="1:64" ht="16.5" thickTop="1" x14ac:dyDescent="0.2">
      <c r="A258" s="49"/>
      <c r="B258" s="49"/>
      <c r="C258" s="49"/>
      <c r="D258" s="49"/>
      <c r="E258" s="49"/>
      <c r="F258" s="32"/>
      <c r="G258" s="32"/>
      <c r="H258" s="32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  <c r="AT258" s="32"/>
      <c r="AU258" s="32"/>
      <c r="AV258" s="32"/>
      <c r="AW258" s="32"/>
      <c r="AX258" s="32"/>
      <c r="AY258" s="32"/>
      <c r="AZ258" s="32"/>
      <c r="BA258" s="32"/>
      <c r="BB258" s="32"/>
      <c r="BC258" s="32"/>
      <c r="BD258" s="32"/>
      <c r="BE258" s="32"/>
      <c r="BF258" s="32"/>
      <c r="BG258" s="32"/>
      <c r="BH258" s="32"/>
      <c r="BI258" s="32"/>
      <c r="BJ258" s="32"/>
      <c r="BK258" s="32"/>
      <c r="BL258" s="32"/>
    </row>
    <row r="259" spans="1:64" x14ac:dyDescent="0.2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  <c r="AB259" s="31"/>
      <c r="AC259" s="31"/>
      <c r="AD259" s="31"/>
      <c r="AE259" s="31"/>
      <c r="AF259" s="31"/>
      <c r="AG259" s="31"/>
      <c r="AH259" s="31"/>
      <c r="AI259" s="31"/>
      <c r="AJ259" s="31"/>
      <c r="AK259" s="31"/>
      <c r="AL259" s="31"/>
      <c r="AM259" s="31"/>
      <c r="AN259" s="31"/>
      <c r="AO259" s="31"/>
      <c r="AP259" s="31"/>
      <c r="AQ259" s="31"/>
      <c r="AR259" s="31"/>
      <c r="AS259" s="31"/>
      <c r="AT259" s="31"/>
      <c r="AU259" s="31"/>
      <c r="AV259" s="31"/>
      <c r="AW259" s="31"/>
      <c r="AX259" s="32"/>
      <c r="AY259" s="32"/>
      <c r="AZ259" s="32"/>
      <c r="BA259" s="32"/>
      <c r="BB259" s="32"/>
      <c r="BC259" s="32"/>
      <c r="BD259" s="32"/>
      <c r="BE259" s="32"/>
      <c r="BF259" s="32"/>
      <c r="BG259" s="32"/>
      <c r="BH259" s="32"/>
      <c r="BI259" s="32"/>
      <c r="BJ259" s="32"/>
      <c r="BK259" s="32"/>
      <c r="BL259" s="32"/>
    </row>
    <row r="260" spans="1:64" x14ac:dyDescent="0.2">
      <c r="A260" s="31"/>
      <c r="B260" s="31"/>
      <c r="C260" s="31"/>
      <c r="D260" s="31"/>
      <c r="E260" s="31"/>
      <c r="F260" s="32"/>
      <c r="G260" s="32"/>
      <c r="H260" s="32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  <c r="AO260" s="32"/>
      <c r="AP260" s="32"/>
      <c r="AQ260" s="32"/>
      <c r="AR260" s="32"/>
      <c r="AS260" s="32"/>
      <c r="AT260" s="32"/>
      <c r="AU260" s="32"/>
      <c r="AV260" s="32"/>
      <c r="AW260" s="32"/>
      <c r="AX260" s="32"/>
      <c r="AY260" s="32"/>
      <c r="AZ260" s="32"/>
      <c r="BA260" s="32"/>
      <c r="BB260" s="32"/>
      <c r="BC260" s="32"/>
      <c r="BD260" s="32"/>
      <c r="BE260" s="32"/>
      <c r="BF260" s="32"/>
      <c r="BG260" s="32"/>
      <c r="BH260" s="32"/>
      <c r="BI260" s="32"/>
      <c r="BJ260" s="32"/>
      <c r="BK260" s="32"/>
      <c r="BL260" s="32"/>
    </row>
    <row r="261" spans="1:64" ht="15.75" x14ac:dyDescent="0.25">
      <c r="A261" s="37"/>
      <c r="B261" s="37"/>
      <c r="C261" s="37"/>
      <c r="D261" s="37"/>
      <c r="E261" s="37"/>
      <c r="F261" s="32"/>
      <c r="G261" s="32"/>
      <c r="H261" s="32"/>
      <c r="I261" s="32"/>
      <c r="J261" s="38"/>
      <c r="K261" s="39"/>
      <c r="L261" s="39"/>
      <c r="M261" s="39"/>
      <c r="N261" s="39"/>
      <c r="O261" s="552">
        <v>2</v>
      </c>
      <c r="P261" s="552"/>
      <c r="Q261" s="552"/>
      <c r="R261" s="39"/>
      <c r="S261" s="39"/>
      <c r="T261" s="39"/>
      <c r="U261" s="39"/>
      <c r="V261" s="39"/>
      <c r="W261" s="39"/>
      <c r="X261" s="39"/>
      <c r="Y261" s="40"/>
      <c r="Z261" s="32"/>
      <c r="AA261" s="32"/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/>
      <c r="AP261" s="32"/>
      <c r="AQ261" s="32"/>
      <c r="AR261" s="32"/>
      <c r="AS261" s="32"/>
      <c r="AT261" s="32"/>
      <c r="AU261" s="32"/>
      <c r="AV261" s="32"/>
      <c r="AW261" s="32"/>
      <c r="AX261" s="32"/>
      <c r="AY261" s="32"/>
      <c r="AZ261" s="32"/>
      <c r="BA261" s="32"/>
      <c r="BB261" s="32"/>
      <c r="BC261" s="32"/>
      <c r="BD261" s="32"/>
      <c r="BE261" s="32"/>
      <c r="BF261" s="32"/>
      <c r="BG261" s="32"/>
      <c r="BH261" s="32"/>
      <c r="BI261" s="32"/>
      <c r="BJ261" s="32"/>
      <c r="BK261" s="32"/>
      <c r="BL261" s="32"/>
    </row>
    <row r="262" spans="1:64" ht="15.75" x14ac:dyDescent="0.25">
      <c r="A262" s="37"/>
      <c r="B262" s="37"/>
      <c r="C262" s="37"/>
      <c r="D262" s="37"/>
      <c r="E262" s="37"/>
      <c r="F262" s="32"/>
      <c r="G262" s="32"/>
      <c r="H262" s="32"/>
      <c r="I262" s="32"/>
      <c r="J262" s="41"/>
      <c r="K262" s="582">
        <f>L236</f>
        <v>31.799999999999997</v>
      </c>
      <c r="L262" s="554">
        <f>R236</f>
        <v>22.1</v>
      </c>
      <c r="M262" s="554"/>
      <c r="N262" s="554"/>
      <c r="O262" s="40"/>
      <c r="P262" s="38"/>
      <c r="Q262" s="39"/>
      <c r="R262" s="554">
        <f>R236</f>
        <v>22.1</v>
      </c>
      <c r="S262" s="554"/>
      <c r="T262" s="584"/>
      <c r="U262" s="39"/>
      <c r="V262" s="554">
        <f>R236</f>
        <v>22.1</v>
      </c>
      <c r="W262" s="554"/>
      <c r="X262" s="584"/>
      <c r="Y262" s="44"/>
      <c r="Z262" s="32"/>
      <c r="AA262" s="32"/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  <c r="AO262" s="32"/>
      <c r="AP262" s="32"/>
      <c r="AQ262" s="32"/>
      <c r="AR262" s="32"/>
      <c r="AS262" s="32"/>
      <c r="AT262" s="32"/>
      <c r="AU262" s="32"/>
      <c r="AV262" s="32"/>
      <c r="AW262" s="32"/>
      <c r="AX262" s="32"/>
      <c r="AY262" s="32"/>
      <c r="AZ262" s="32"/>
      <c r="BA262" s="32"/>
      <c r="BB262" s="32"/>
      <c r="BC262" s="32"/>
      <c r="BD262" s="32"/>
      <c r="BE262" s="32"/>
      <c r="BF262" s="32"/>
      <c r="BG262" s="32"/>
      <c r="BH262" s="32"/>
      <c r="BI262" s="32"/>
      <c r="BJ262" s="32"/>
      <c r="BK262" s="32"/>
      <c r="BL262" s="32"/>
    </row>
    <row r="263" spans="1:64" ht="15.75" x14ac:dyDescent="0.25">
      <c r="A263" s="37"/>
      <c r="B263" s="37"/>
      <c r="C263" s="37"/>
      <c r="D263" s="37"/>
      <c r="E263" s="37"/>
      <c r="F263" s="32"/>
      <c r="G263" s="32"/>
      <c r="H263" s="32"/>
      <c r="I263" s="32"/>
      <c r="J263" s="41"/>
      <c r="K263" s="562"/>
      <c r="L263" s="32"/>
      <c r="M263" s="32"/>
      <c r="N263" s="32"/>
      <c r="O263" s="44"/>
      <c r="P263" s="41"/>
      <c r="Q263" s="32"/>
      <c r="R263" s="32"/>
      <c r="S263" s="32"/>
      <c r="T263" s="44"/>
      <c r="U263" s="32"/>
      <c r="V263" s="32"/>
      <c r="W263" s="32"/>
      <c r="X263" s="44"/>
      <c r="Y263" s="44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/>
      <c r="AP263" s="32"/>
      <c r="AQ263" s="32"/>
      <c r="AR263" s="32"/>
      <c r="AS263" s="32"/>
      <c r="AT263" s="32"/>
      <c r="AU263" s="32"/>
      <c r="AV263" s="32"/>
      <c r="AW263" s="32"/>
      <c r="AX263" s="32"/>
      <c r="AY263" s="32"/>
      <c r="AZ263" s="32"/>
      <c r="BA263" s="32"/>
      <c r="BB263" s="32"/>
      <c r="BC263" s="32"/>
      <c r="BD263" s="32"/>
      <c r="BE263" s="32"/>
      <c r="BF263" s="32"/>
      <c r="BG263" s="32"/>
      <c r="BH263" s="32"/>
      <c r="BI263" s="32"/>
      <c r="BJ263" s="32"/>
      <c r="BK263" s="32"/>
      <c r="BL263" s="32"/>
    </row>
    <row r="264" spans="1:64" ht="15.75" x14ac:dyDescent="0.2">
      <c r="A264" s="555" t="s">
        <v>60</v>
      </c>
      <c r="B264" s="555"/>
      <c r="C264" s="555"/>
      <c r="D264" s="555"/>
      <c r="E264" s="555"/>
      <c r="F264" s="32"/>
      <c r="G264" s="32"/>
      <c r="H264" s="32"/>
      <c r="I264" s="32"/>
      <c r="J264" s="542">
        <v>0.8</v>
      </c>
      <c r="K264" s="583"/>
      <c r="L264" s="32"/>
      <c r="M264" s="32"/>
      <c r="N264" s="32"/>
      <c r="O264" s="44"/>
      <c r="P264" s="41"/>
      <c r="Q264" s="32"/>
      <c r="R264" s="32"/>
      <c r="S264" s="32"/>
      <c r="T264" s="44"/>
      <c r="U264" s="32"/>
      <c r="V264" s="32"/>
      <c r="W264" s="32"/>
      <c r="X264" s="44"/>
      <c r="Y264" s="542">
        <v>2</v>
      </c>
      <c r="Z264" s="32"/>
      <c r="AA264" s="32"/>
      <c r="AB264" s="32"/>
      <c r="AC264" s="32"/>
      <c r="AD264" s="534">
        <f>O261+K262+O269</f>
        <v>35.799999999999997</v>
      </c>
      <c r="AE264" s="535"/>
      <c r="AF264" s="536"/>
      <c r="AG264" s="533" t="s">
        <v>44</v>
      </c>
      <c r="AH264" s="533"/>
      <c r="AI264" s="534">
        <f>J264+L262+R262+V262+Y264</f>
        <v>69.099999999999994</v>
      </c>
      <c r="AJ264" s="535"/>
      <c r="AK264" s="536"/>
      <c r="AL264" s="540" t="s">
        <v>57</v>
      </c>
      <c r="AM264" s="540"/>
      <c r="AN264" s="540"/>
      <c r="AO264" s="540"/>
      <c r="AP264" s="540"/>
      <c r="AQ264" s="540"/>
      <c r="AR264" s="540"/>
      <c r="AS264" s="540"/>
      <c r="AT264" s="32"/>
      <c r="AU264" s="32"/>
      <c r="AV264" s="32"/>
      <c r="AW264" s="32"/>
      <c r="AX264" s="32"/>
      <c r="AY264" s="32"/>
      <c r="AZ264" s="32"/>
      <c r="BA264" s="32"/>
      <c r="BB264" s="32"/>
      <c r="BC264" s="32"/>
      <c r="BD264" s="32"/>
      <c r="BE264" s="32"/>
      <c r="BF264" s="32"/>
      <c r="BG264" s="32"/>
      <c r="BH264" s="32"/>
      <c r="BI264" s="32"/>
      <c r="BJ264" s="32"/>
      <c r="BK264" s="32"/>
      <c r="BL264" s="32"/>
    </row>
    <row r="265" spans="1:64" ht="6" customHeight="1" x14ac:dyDescent="0.2">
      <c r="A265" s="49"/>
      <c r="B265" s="49"/>
      <c r="C265" s="49"/>
      <c r="D265" s="49"/>
      <c r="E265" s="49"/>
      <c r="F265" s="32"/>
      <c r="G265" s="32"/>
      <c r="H265" s="32"/>
      <c r="I265" s="32"/>
      <c r="J265" s="542"/>
      <c r="K265" s="60"/>
      <c r="L265" s="61"/>
      <c r="M265" s="61"/>
      <c r="N265" s="61"/>
      <c r="O265" s="62"/>
      <c r="P265" s="60"/>
      <c r="Q265" s="61"/>
      <c r="R265" s="61"/>
      <c r="S265" s="61"/>
      <c r="T265" s="62"/>
      <c r="U265" s="61"/>
      <c r="V265" s="61"/>
      <c r="W265" s="61"/>
      <c r="X265" s="62"/>
      <c r="Y265" s="542"/>
      <c r="Z265" s="32"/>
      <c r="AA265" s="32"/>
      <c r="AB265" s="32"/>
      <c r="AC265" s="32"/>
      <c r="AD265" s="537"/>
      <c r="AE265" s="538"/>
      <c r="AF265" s="539"/>
      <c r="AG265" s="533"/>
      <c r="AH265" s="533"/>
      <c r="AI265" s="537"/>
      <c r="AJ265" s="538"/>
      <c r="AK265" s="539"/>
      <c r="AL265" s="540"/>
      <c r="AM265" s="540"/>
      <c r="AN265" s="540"/>
      <c r="AO265" s="540"/>
      <c r="AP265" s="540"/>
      <c r="AQ265" s="540"/>
      <c r="AR265" s="540"/>
      <c r="AS265" s="540"/>
      <c r="AT265" s="32"/>
      <c r="AU265" s="32"/>
      <c r="AV265" s="32"/>
      <c r="AW265" s="32"/>
      <c r="AX265" s="32"/>
      <c r="AY265" s="32"/>
      <c r="AZ265" s="32"/>
      <c r="BA265" s="32"/>
      <c r="BB265" s="32"/>
      <c r="BC265" s="32"/>
      <c r="BD265" s="32"/>
      <c r="BE265" s="32"/>
      <c r="BF265" s="32"/>
      <c r="BG265" s="32"/>
      <c r="BH265" s="32"/>
      <c r="BI265" s="32"/>
      <c r="BJ265" s="32"/>
      <c r="BK265" s="32"/>
      <c r="BL265" s="32"/>
    </row>
    <row r="266" spans="1:64" ht="15.75" x14ac:dyDescent="0.2">
      <c r="A266" s="555" t="s">
        <v>58</v>
      </c>
      <c r="B266" s="555"/>
      <c r="C266" s="555"/>
      <c r="D266" s="555"/>
      <c r="E266" s="555"/>
      <c r="F266" s="32"/>
      <c r="G266" s="32"/>
      <c r="H266" s="32"/>
      <c r="I266" s="32"/>
      <c r="J266" s="542"/>
      <c r="K266" s="41"/>
      <c r="L266" s="32"/>
      <c r="M266" s="32"/>
      <c r="N266" s="32"/>
      <c r="O266" s="44"/>
      <c r="P266" s="41"/>
      <c r="Q266" s="32"/>
      <c r="R266" s="32"/>
      <c r="S266" s="32"/>
      <c r="T266" s="44"/>
      <c r="U266" s="32"/>
      <c r="V266" s="32"/>
      <c r="W266" s="32"/>
      <c r="X266" s="44"/>
      <c r="Y266" s="542"/>
      <c r="Z266" s="32"/>
      <c r="AA266" s="32"/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/>
      <c r="AU266" s="32"/>
      <c r="AV266" s="32"/>
      <c r="AW266" s="32"/>
      <c r="AX266" s="32"/>
      <c r="AY266" s="32"/>
      <c r="AZ266" s="32"/>
      <c r="BA266" s="32"/>
      <c r="BB266" s="32"/>
      <c r="BC266" s="32"/>
      <c r="BD266" s="32"/>
      <c r="BE266" s="32"/>
      <c r="BF266" s="32"/>
      <c r="BG266" s="32"/>
      <c r="BH266" s="32"/>
      <c r="BI266" s="32"/>
      <c r="BJ266" s="32"/>
      <c r="BK266" s="32"/>
      <c r="BL266" s="32"/>
    </row>
    <row r="267" spans="1:64" ht="15.75" x14ac:dyDescent="0.2">
      <c r="A267" s="49"/>
      <c r="B267" s="49"/>
      <c r="C267" s="49"/>
      <c r="D267" s="49"/>
      <c r="E267" s="49"/>
      <c r="F267" s="32"/>
      <c r="G267" s="32"/>
      <c r="H267" s="32"/>
      <c r="I267" s="32"/>
      <c r="J267" s="41"/>
      <c r="K267" s="41"/>
      <c r="L267" s="32"/>
      <c r="M267" s="32"/>
      <c r="N267" s="32"/>
      <c r="O267" s="44"/>
      <c r="P267" s="41"/>
      <c r="Q267" s="32"/>
      <c r="R267" s="32"/>
      <c r="S267" s="32"/>
      <c r="T267" s="44"/>
      <c r="U267" s="32"/>
      <c r="V267" s="32"/>
      <c r="W267" s="32"/>
      <c r="X267" s="44"/>
      <c r="Y267" s="44"/>
      <c r="Z267" s="32"/>
      <c r="AA267" s="32"/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/>
      <c r="AT267" s="32"/>
      <c r="AU267" s="32"/>
      <c r="AV267" s="32"/>
      <c r="AW267" s="32"/>
      <c r="AX267" s="32"/>
      <c r="AY267" s="32"/>
      <c r="AZ267" s="32"/>
      <c r="BA267" s="32"/>
      <c r="BB267" s="32"/>
      <c r="BC267" s="32"/>
      <c r="BD267" s="32"/>
      <c r="BE267" s="32"/>
      <c r="BF267" s="32"/>
      <c r="BG267" s="32"/>
      <c r="BH267" s="32"/>
      <c r="BI267" s="32"/>
      <c r="BJ267" s="32"/>
      <c r="BK267" s="32"/>
      <c r="BL267" s="32"/>
    </row>
    <row r="268" spans="1:64" ht="15.75" x14ac:dyDescent="0.2">
      <c r="A268" s="49"/>
      <c r="B268" s="49"/>
      <c r="C268" s="49"/>
      <c r="D268" s="49"/>
      <c r="E268" s="49"/>
      <c r="F268" s="32"/>
      <c r="G268" s="32"/>
      <c r="H268" s="32"/>
      <c r="I268" s="32"/>
      <c r="J268" s="41"/>
      <c r="K268" s="54"/>
      <c r="L268" s="50"/>
      <c r="M268" s="50"/>
      <c r="N268" s="50"/>
      <c r="O268" s="52"/>
      <c r="P268" s="54"/>
      <c r="Q268" s="50"/>
      <c r="R268" s="50"/>
      <c r="S268" s="50"/>
      <c r="T268" s="52"/>
      <c r="U268" s="50"/>
      <c r="V268" s="50"/>
      <c r="W268" s="50"/>
      <c r="X268" s="52"/>
      <c r="Y268" s="53"/>
      <c r="Z268" s="32"/>
      <c r="AA268" s="32"/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/>
      <c r="AT268" s="32"/>
      <c r="AU268" s="32"/>
      <c r="AV268" s="32"/>
      <c r="AW268" s="32"/>
      <c r="AX268" s="32"/>
      <c r="AY268" s="32"/>
      <c r="AZ268" s="32"/>
      <c r="BA268" s="32"/>
      <c r="BB268" s="32"/>
      <c r="BC268" s="32"/>
      <c r="BD268" s="32"/>
      <c r="BE268" s="32"/>
      <c r="BF268" s="32"/>
      <c r="BG268" s="32"/>
      <c r="BH268" s="32"/>
      <c r="BI268" s="32"/>
      <c r="BJ268" s="32"/>
      <c r="BK268" s="32"/>
      <c r="BL268" s="32"/>
    </row>
    <row r="269" spans="1:64" ht="13.5" thickBot="1" x14ac:dyDescent="0.25">
      <c r="A269" s="31"/>
      <c r="B269" s="31"/>
      <c r="C269" s="31"/>
      <c r="D269" s="31"/>
      <c r="E269" s="31"/>
      <c r="F269" s="32"/>
      <c r="G269" s="32"/>
      <c r="H269" s="32"/>
      <c r="I269" s="32"/>
      <c r="J269" s="54"/>
      <c r="K269" s="50"/>
      <c r="L269" s="50"/>
      <c r="M269" s="50"/>
      <c r="N269" s="50"/>
      <c r="O269" s="552">
        <v>2</v>
      </c>
      <c r="P269" s="552"/>
      <c r="Q269" s="552"/>
      <c r="R269" s="50"/>
      <c r="S269" s="50"/>
      <c r="T269" s="50"/>
      <c r="U269" s="50"/>
      <c r="V269" s="50"/>
      <c r="W269" s="50"/>
      <c r="X269" s="56"/>
      <c r="Y269" s="57"/>
      <c r="Z269" s="32"/>
      <c r="AA269" s="32"/>
      <c r="AB269" s="32"/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  <c r="AO269" s="32"/>
      <c r="AP269" s="32"/>
      <c r="AQ269" s="32"/>
      <c r="AR269" s="32"/>
      <c r="AS269" s="32"/>
      <c r="AT269" s="32"/>
      <c r="AU269" s="32"/>
      <c r="AV269" s="32"/>
      <c r="AW269" s="32"/>
      <c r="AX269" s="32"/>
      <c r="AY269" s="32"/>
      <c r="AZ269" s="32"/>
      <c r="BA269" s="32"/>
      <c r="BB269" s="32"/>
      <c r="BC269" s="32"/>
      <c r="BD269" s="32"/>
      <c r="BE269" s="32"/>
      <c r="BF269" s="32"/>
      <c r="BG269" s="32"/>
      <c r="BH269" s="32"/>
      <c r="BI269" s="32"/>
      <c r="BJ269" s="32"/>
      <c r="BK269" s="32"/>
      <c r="BL269" s="32"/>
    </row>
    <row r="270" spans="1:64" ht="13.5" thickTop="1" x14ac:dyDescent="0.2">
      <c r="A270" s="31"/>
      <c r="B270" s="31"/>
      <c r="C270" s="31"/>
      <c r="D270" s="31"/>
      <c r="E270" s="31"/>
      <c r="F270" s="32"/>
      <c r="G270" s="32"/>
      <c r="H270" s="32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  <c r="AO270" s="32"/>
      <c r="AP270" s="32"/>
      <c r="AQ270" s="32"/>
      <c r="AR270" s="32"/>
      <c r="AS270" s="32"/>
      <c r="AT270" s="32"/>
      <c r="AU270" s="32"/>
      <c r="AV270" s="32"/>
      <c r="AW270" s="32"/>
      <c r="AX270" s="32"/>
      <c r="AY270" s="32"/>
      <c r="AZ270" s="32"/>
      <c r="BA270" s="32"/>
      <c r="BB270" s="32"/>
      <c r="BC270" s="32"/>
      <c r="BD270" s="32"/>
      <c r="BE270" s="32"/>
      <c r="BF270" s="32"/>
      <c r="BG270" s="32"/>
      <c r="BH270" s="32"/>
      <c r="BI270" s="32"/>
      <c r="BJ270" s="32"/>
      <c r="BK270" s="32"/>
      <c r="BL270" s="32"/>
    </row>
    <row r="271" spans="1:64" x14ac:dyDescent="0.2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  <c r="AB271" s="31"/>
      <c r="AC271" s="31"/>
      <c r="AD271" s="31"/>
      <c r="AE271" s="31"/>
      <c r="AF271" s="31"/>
      <c r="AG271" s="31"/>
      <c r="AH271" s="31"/>
      <c r="AI271" s="31"/>
      <c r="AJ271" s="31"/>
      <c r="AK271" s="31"/>
      <c r="AL271" s="31"/>
      <c r="AM271" s="31"/>
      <c r="AN271" s="31"/>
      <c r="AO271" s="31"/>
      <c r="AP271" s="31"/>
      <c r="AQ271" s="31"/>
      <c r="AR271" s="31"/>
      <c r="AS271" s="31"/>
      <c r="AT271" s="31"/>
      <c r="AU271" s="31"/>
      <c r="AV271" s="31"/>
      <c r="AW271" s="31"/>
      <c r="AX271" s="32"/>
      <c r="AY271" s="32"/>
      <c r="AZ271" s="32"/>
      <c r="BA271" s="32"/>
      <c r="BB271" s="32"/>
      <c r="BC271" s="32"/>
      <c r="BD271" s="32"/>
      <c r="BE271" s="32"/>
      <c r="BF271" s="32"/>
      <c r="BG271" s="32"/>
      <c r="BH271" s="32"/>
      <c r="BI271" s="32"/>
      <c r="BJ271" s="32"/>
      <c r="BK271" s="32"/>
      <c r="BL271" s="32"/>
    </row>
    <row r="272" spans="1:64" x14ac:dyDescent="0.2">
      <c r="A272" s="31"/>
      <c r="B272" s="31"/>
      <c r="C272" s="31"/>
      <c r="D272" s="31"/>
      <c r="E272" s="31"/>
      <c r="F272" s="32"/>
      <c r="G272" s="32"/>
      <c r="H272" s="32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/>
      <c r="AO272" s="32"/>
      <c r="AP272" s="32"/>
      <c r="AQ272" s="32"/>
      <c r="AR272" s="32"/>
      <c r="AS272" s="32"/>
      <c r="AT272" s="32"/>
      <c r="AU272" s="32"/>
      <c r="AV272" s="32"/>
      <c r="AW272" s="32"/>
      <c r="AX272" s="32"/>
      <c r="AY272" s="32"/>
      <c r="AZ272" s="32"/>
      <c r="BA272" s="32"/>
      <c r="BB272" s="32"/>
      <c r="BC272" s="32"/>
      <c r="BD272" s="32"/>
      <c r="BE272" s="32"/>
      <c r="BF272" s="32"/>
      <c r="BG272" s="32"/>
      <c r="BH272" s="32"/>
      <c r="BI272" s="32"/>
      <c r="BJ272" s="32"/>
      <c r="BK272" s="32"/>
      <c r="BL272" s="32"/>
    </row>
    <row r="273" spans="1:64" ht="15.75" x14ac:dyDescent="0.25">
      <c r="A273" s="37"/>
      <c r="B273" s="37"/>
      <c r="C273" s="37"/>
      <c r="D273" s="37"/>
      <c r="E273" s="37"/>
      <c r="F273" s="32"/>
      <c r="G273" s="32"/>
      <c r="H273" s="38"/>
      <c r="I273" s="39"/>
      <c r="J273" s="39"/>
      <c r="K273" s="39"/>
      <c r="L273" s="39"/>
      <c r="M273" s="39"/>
      <c r="N273" s="552">
        <v>2</v>
      </c>
      <c r="O273" s="552"/>
      <c r="P273" s="552"/>
      <c r="Q273" s="552"/>
      <c r="R273" s="39"/>
      <c r="S273" s="39"/>
      <c r="T273" s="39"/>
      <c r="U273" s="39"/>
      <c r="V273" s="39"/>
      <c r="W273" s="40"/>
      <c r="X273" s="32"/>
      <c r="Y273" s="32"/>
      <c r="Z273" s="32"/>
      <c r="AA273" s="32"/>
      <c r="AB273" s="32"/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  <c r="AO273" s="32"/>
      <c r="AP273" s="32"/>
      <c r="AQ273" s="32"/>
      <c r="AR273" s="32"/>
      <c r="AS273" s="32"/>
      <c r="AT273" s="32"/>
      <c r="AU273" s="32"/>
      <c r="AV273" s="32"/>
      <c r="AW273" s="32"/>
      <c r="AX273" s="32"/>
      <c r="AY273" s="32"/>
      <c r="AZ273" s="32"/>
      <c r="BA273" s="32"/>
      <c r="BB273" s="32"/>
      <c r="BC273" s="32"/>
      <c r="BD273" s="32"/>
      <c r="BE273" s="32"/>
      <c r="BF273" s="32"/>
      <c r="BG273" s="32"/>
      <c r="BH273" s="32"/>
      <c r="BI273" s="32"/>
      <c r="BJ273" s="32"/>
      <c r="BK273" s="32"/>
      <c r="BL273" s="32"/>
    </row>
    <row r="274" spans="1:64" ht="15.75" x14ac:dyDescent="0.25">
      <c r="A274" s="37"/>
      <c r="B274" s="37"/>
      <c r="C274" s="37"/>
      <c r="D274" s="37"/>
      <c r="E274" s="37"/>
      <c r="F274" s="32"/>
      <c r="G274" s="32"/>
      <c r="H274" s="41"/>
      <c r="I274" s="582">
        <f>R236</f>
        <v>22.1</v>
      </c>
      <c r="J274" s="39"/>
      <c r="K274" s="554">
        <f>L236</f>
        <v>31.799999999999997</v>
      </c>
      <c r="L274" s="554"/>
      <c r="M274" s="554"/>
      <c r="N274" s="39"/>
      <c r="O274" s="43"/>
      <c r="P274" s="39"/>
      <c r="Q274" s="39"/>
      <c r="R274" s="39"/>
      <c r="S274" s="39"/>
      <c r="T274" s="39"/>
      <c r="U274" s="39"/>
      <c r="V274" s="40"/>
      <c r="W274" s="44"/>
      <c r="X274" s="32"/>
      <c r="Y274" s="32"/>
      <c r="Z274" s="32"/>
      <c r="AA274" s="32"/>
      <c r="AB274" s="32"/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/>
      <c r="AO274" s="32"/>
      <c r="AP274" s="32"/>
      <c r="AQ274" s="32"/>
      <c r="AR274" s="32"/>
      <c r="AS274" s="32"/>
      <c r="AT274" s="32"/>
      <c r="AU274" s="32"/>
      <c r="AV274" s="32"/>
      <c r="AW274" s="32"/>
      <c r="AX274" s="32"/>
      <c r="AY274" s="32"/>
      <c r="AZ274" s="32"/>
      <c r="BA274" s="32"/>
      <c r="BB274" s="32"/>
      <c r="BC274" s="32"/>
      <c r="BD274" s="32"/>
      <c r="BE274" s="32"/>
      <c r="BF274" s="32"/>
      <c r="BG274" s="32"/>
      <c r="BH274" s="32"/>
      <c r="BI274" s="32"/>
      <c r="BJ274" s="32"/>
      <c r="BK274" s="32"/>
      <c r="BL274" s="32"/>
    </row>
    <row r="275" spans="1:64" ht="15.75" x14ac:dyDescent="0.25">
      <c r="A275" s="37"/>
      <c r="B275" s="37"/>
      <c r="C275" s="37"/>
      <c r="D275" s="37"/>
      <c r="E275" s="37"/>
      <c r="F275" s="32"/>
      <c r="G275" s="32"/>
      <c r="H275" s="41"/>
      <c r="I275" s="562"/>
      <c r="J275" s="32"/>
      <c r="K275" s="32"/>
      <c r="L275" s="32"/>
      <c r="M275" s="32"/>
      <c r="N275" s="32"/>
      <c r="O275" s="48"/>
      <c r="P275" s="32"/>
      <c r="Q275" s="32"/>
      <c r="R275" s="32"/>
      <c r="S275" s="32"/>
      <c r="T275" s="32"/>
      <c r="U275" s="32"/>
      <c r="V275" s="44"/>
      <c r="W275" s="44"/>
      <c r="X275" s="32"/>
      <c r="Y275" s="32"/>
      <c r="Z275" s="32"/>
      <c r="AA275" s="32"/>
      <c r="AB275" s="32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/>
      <c r="AO275" s="32"/>
      <c r="AP275" s="32"/>
      <c r="AQ275" s="32"/>
      <c r="AR275" s="32"/>
      <c r="AS275" s="32"/>
      <c r="AT275" s="32"/>
      <c r="AU275" s="32"/>
      <c r="AV275" s="32"/>
      <c r="AW275" s="32"/>
      <c r="AX275" s="32"/>
      <c r="AY275" s="32"/>
      <c r="AZ275" s="32"/>
      <c r="BA275" s="32"/>
      <c r="BB275" s="32"/>
      <c r="BC275" s="32"/>
      <c r="BD275" s="32"/>
      <c r="BE275" s="32"/>
      <c r="BF275" s="32"/>
      <c r="BG275" s="32"/>
      <c r="BH275" s="32"/>
      <c r="BI275" s="32"/>
      <c r="BJ275" s="32"/>
      <c r="BK275" s="32"/>
      <c r="BL275" s="32"/>
    </row>
    <row r="276" spans="1:64" ht="15.75" x14ac:dyDescent="0.2">
      <c r="A276" s="555" t="s">
        <v>60</v>
      </c>
      <c r="B276" s="555"/>
      <c r="C276" s="555"/>
      <c r="D276" s="555"/>
      <c r="E276" s="555"/>
      <c r="F276" s="32"/>
      <c r="G276" s="32"/>
      <c r="H276" s="41"/>
      <c r="I276" s="583"/>
      <c r="J276" s="50"/>
      <c r="K276" s="50"/>
      <c r="L276" s="50"/>
      <c r="M276" s="50"/>
      <c r="N276" s="50"/>
      <c r="O276" s="51"/>
      <c r="P276" s="50"/>
      <c r="Q276" s="50"/>
      <c r="R276" s="50"/>
      <c r="S276" s="50"/>
      <c r="T276" s="50"/>
      <c r="U276" s="50"/>
      <c r="V276" s="52"/>
      <c r="W276" s="44"/>
      <c r="X276" s="32"/>
      <c r="Y276" s="32"/>
      <c r="Z276" s="32"/>
      <c r="AA276" s="32"/>
      <c r="AB276" s="32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  <c r="AO276" s="32"/>
      <c r="AP276" s="32"/>
      <c r="AQ276" s="32"/>
      <c r="AR276" s="32"/>
      <c r="AS276" s="32"/>
      <c r="AT276" s="32"/>
      <c r="AU276" s="32"/>
      <c r="AV276" s="32"/>
      <c r="AW276" s="32"/>
      <c r="AX276" s="32"/>
      <c r="AY276" s="32"/>
      <c r="AZ276" s="32"/>
      <c r="BA276" s="32"/>
      <c r="BB276" s="32"/>
      <c r="BC276" s="32"/>
      <c r="BD276" s="32"/>
      <c r="BE276" s="32"/>
      <c r="BF276" s="32"/>
      <c r="BG276" s="32"/>
      <c r="BH276" s="32"/>
      <c r="BI276" s="32"/>
      <c r="BJ276" s="32"/>
      <c r="BK276" s="32"/>
      <c r="BL276" s="32"/>
    </row>
    <row r="277" spans="1:64" ht="15.75" x14ac:dyDescent="0.2">
      <c r="A277" s="555" t="s">
        <v>58</v>
      </c>
      <c r="B277" s="555"/>
      <c r="C277" s="555"/>
      <c r="D277" s="555"/>
      <c r="E277" s="555"/>
      <c r="F277" s="32"/>
      <c r="G277" s="32"/>
      <c r="H277" s="542">
        <v>0.8</v>
      </c>
      <c r="I277" s="582">
        <f>R236</f>
        <v>22.1</v>
      </c>
      <c r="J277" s="39"/>
      <c r="K277" s="554"/>
      <c r="L277" s="554"/>
      <c r="M277" s="554"/>
      <c r="N277" s="39"/>
      <c r="O277" s="43"/>
      <c r="P277" s="39"/>
      <c r="Q277" s="39"/>
      <c r="R277" s="39"/>
      <c r="S277" s="39"/>
      <c r="T277" s="39"/>
      <c r="U277" s="39"/>
      <c r="V277" s="40"/>
      <c r="W277" s="542">
        <v>2</v>
      </c>
      <c r="X277" s="32"/>
      <c r="Y277" s="32"/>
      <c r="Z277" s="32"/>
      <c r="AA277" s="32"/>
      <c r="AB277" s="32"/>
      <c r="AC277" s="534">
        <f>H277+K274+W277</f>
        <v>34.599999999999994</v>
      </c>
      <c r="AD277" s="535"/>
      <c r="AE277" s="536"/>
      <c r="AF277" s="533" t="s">
        <v>44</v>
      </c>
      <c r="AG277" s="533"/>
      <c r="AH277" s="534">
        <f>N273+I274+I277+I280+N283</f>
        <v>70.300000000000011</v>
      </c>
      <c r="AI277" s="535"/>
      <c r="AJ277" s="536"/>
      <c r="AK277" s="540" t="s">
        <v>57</v>
      </c>
      <c r="AL277" s="540"/>
      <c r="AM277" s="540"/>
      <c r="AN277" s="540"/>
      <c r="AO277" s="540"/>
      <c r="AP277" s="540"/>
      <c r="AQ277" s="540"/>
      <c r="AR277" s="540"/>
      <c r="AS277" s="32"/>
      <c r="AT277" s="32"/>
      <c r="AU277" s="32"/>
      <c r="AV277" s="32"/>
      <c r="AW277" s="32"/>
      <c r="AX277" s="32"/>
      <c r="AY277" s="32"/>
      <c r="AZ277" s="32"/>
      <c r="BA277" s="32"/>
      <c r="BB277" s="32"/>
      <c r="BC277" s="32"/>
      <c r="BD277" s="32"/>
      <c r="BE277" s="32"/>
      <c r="BF277" s="32"/>
      <c r="BG277" s="32"/>
      <c r="BH277" s="32"/>
      <c r="BI277" s="32"/>
      <c r="BJ277" s="32"/>
      <c r="BK277" s="32"/>
      <c r="BL277" s="32"/>
    </row>
    <row r="278" spans="1:64" ht="15.75" x14ac:dyDescent="0.2">
      <c r="A278" s="49"/>
      <c r="B278" s="49"/>
      <c r="C278" s="49"/>
      <c r="D278" s="49"/>
      <c r="E278" s="49"/>
      <c r="F278" s="32"/>
      <c r="G278" s="32"/>
      <c r="H278" s="542"/>
      <c r="I278" s="562"/>
      <c r="J278" s="32"/>
      <c r="K278" s="32"/>
      <c r="L278" s="32"/>
      <c r="M278" s="32"/>
      <c r="N278" s="32"/>
      <c r="O278" s="48"/>
      <c r="P278" s="32"/>
      <c r="Q278" s="32"/>
      <c r="R278" s="32"/>
      <c r="S278" s="32"/>
      <c r="T278" s="32"/>
      <c r="U278" s="32"/>
      <c r="V278" s="44"/>
      <c r="W278" s="542"/>
      <c r="X278" s="32"/>
      <c r="Y278" s="32"/>
      <c r="Z278" s="32"/>
      <c r="AA278" s="32"/>
      <c r="AB278" s="32"/>
      <c r="AC278" s="537"/>
      <c r="AD278" s="538"/>
      <c r="AE278" s="539"/>
      <c r="AF278" s="533"/>
      <c r="AG278" s="533"/>
      <c r="AH278" s="537"/>
      <c r="AI278" s="538"/>
      <c r="AJ278" s="539"/>
      <c r="AK278" s="540"/>
      <c r="AL278" s="540"/>
      <c r="AM278" s="540"/>
      <c r="AN278" s="540"/>
      <c r="AO278" s="540"/>
      <c r="AP278" s="540"/>
      <c r="AQ278" s="540"/>
      <c r="AR278" s="540"/>
      <c r="AS278" s="32"/>
      <c r="AT278" s="32"/>
      <c r="AU278" s="32"/>
      <c r="AV278" s="32"/>
      <c r="AW278" s="32"/>
      <c r="AX278" s="32"/>
      <c r="AY278" s="32"/>
      <c r="AZ278" s="32"/>
      <c r="BA278" s="32"/>
      <c r="BB278" s="32"/>
      <c r="BC278" s="32"/>
      <c r="BD278" s="32"/>
      <c r="BE278" s="32"/>
      <c r="BF278" s="32"/>
      <c r="BG278" s="32"/>
      <c r="BH278" s="32"/>
      <c r="BI278" s="32"/>
      <c r="BJ278" s="32"/>
      <c r="BK278" s="32"/>
      <c r="BL278" s="32"/>
    </row>
    <row r="279" spans="1:64" ht="15.75" x14ac:dyDescent="0.2">
      <c r="A279" s="49"/>
      <c r="B279" s="49"/>
      <c r="C279" s="49"/>
      <c r="D279" s="49"/>
      <c r="E279" s="49"/>
      <c r="F279" s="32"/>
      <c r="G279" s="32"/>
      <c r="H279" s="542"/>
      <c r="I279" s="583"/>
      <c r="J279" s="50"/>
      <c r="K279" s="50"/>
      <c r="L279" s="50"/>
      <c r="M279" s="50"/>
      <c r="N279" s="50"/>
      <c r="O279" s="51"/>
      <c r="P279" s="50"/>
      <c r="Q279" s="50"/>
      <c r="R279" s="50"/>
      <c r="S279" s="50"/>
      <c r="T279" s="50"/>
      <c r="U279" s="50"/>
      <c r="V279" s="52"/>
      <c r="W279" s="542"/>
      <c r="X279" s="32"/>
      <c r="Y279" s="32"/>
      <c r="Z279" s="32"/>
      <c r="AA279" s="32"/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  <c r="AO279" s="32"/>
      <c r="AP279" s="32"/>
      <c r="AQ279" s="32"/>
      <c r="AR279" s="32"/>
      <c r="AS279" s="32"/>
      <c r="AT279" s="32"/>
      <c r="AU279" s="32"/>
      <c r="AV279" s="32"/>
      <c r="AW279" s="32"/>
      <c r="AX279" s="32"/>
      <c r="AY279" s="32"/>
      <c r="AZ279" s="32"/>
      <c r="BA279" s="32"/>
      <c r="BB279" s="32"/>
      <c r="BC279" s="32"/>
      <c r="BD279" s="32"/>
      <c r="BE279" s="32"/>
      <c r="BF279" s="32"/>
      <c r="BG279" s="32"/>
      <c r="BH279" s="32"/>
      <c r="BI279" s="32"/>
      <c r="BJ279" s="32"/>
      <c r="BK279" s="32"/>
      <c r="BL279" s="32"/>
    </row>
    <row r="280" spans="1:64" x14ac:dyDescent="0.2">
      <c r="A280" s="31"/>
      <c r="B280" s="31"/>
      <c r="C280" s="31"/>
      <c r="D280" s="31"/>
      <c r="E280" s="31"/>
      <c r="F280" s="32"/>
      <c r="G280" s="32"/>
      <c r="H280" s="41"/>
      <c r="I280" s="582">
        <f>R236</f>
        <v>22.1</v>
      </c>
      <c r="J280" s="39"/>
      <c r="K280" s="554"/>
      <c r="L280" s="554"/>
      <c r="M280" s="554"/>
      <c r="N280" s="39"/>
      <c r="O280" s="43"/>
      <c r="P280" s="39"/>
      <c r="Q280" s="39"/>
      <c r="R280" s="39"/>
      <c r="S280" s="39"/>
      <c r="T280" s="39"/>
      <c r="U280" s="39"/>
      <c r="V280" s="40"/>
      <c r="W280" s="44"/>
      <c r="X280" s="32"/>
      <c r="Y280" s="32"/>
      <c r="Z280" s="32"/>
      <c r="AA280" s="32"/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/>
      <c r="AP280" s="32"/>
      <c r="AQ280" s="32"/>
      <c r="AR280" s="32"/>
      <c r="AS280" s="32"/>
      <c r="AT280" s="32"/>
      <c r="AU280" s="32"/>
      <c r="AV280" s="32"/>
      <c r="AW280" s="32"/>
      <c r="AX280" s="32"/>
      <c r="AY280" s="32"/>
      <c r="AZ280" s="32"/>
      <c r="BA280" s="32"/>
      <c r="BB280" s="32"/>
      <c r="BC280" s="32"/>
      <c r="BD280" s="32"/>
      <c r="BE280" s="32"/>
      <c r="BF280" s="32"/>
      <c r="BG280" s="32"/>
      <c r="BH280" s="32"/>
      <c r="BI280" s="32"/>
      <c r="BJ280" s="32"/>
      <c r="BK280" s="32"/>
      <c r="BL280" s="32"/>
    </row>
    <row r="281" spans="1:64" x14ac:dyDescent="0.2">
      <c r="A281" s="31"/>
      <c r="B281" s="31"/>
      <c r="C281" s="31"/>
      <c r="D281" s="31"/>
      <c r="E281" s="31"/>
      <c r="F281" s="32"/>
      <c r="G281" s="32"/>
      <c r="H281" s="41"/>
      <c r="I281" s="562"/>
      <c r="J281" s="32"/>
      <c r="K281" s="32"/>
      <c r="L281" s="32"/>
      <c r="M281" s="32"/>
      <c r="N281" s="32"/>
      <c r="O281" s="48"/>
      <c r="P281" s="32"/>
      <c r="Q281" s="32"/>
      <c r="R281" s="32"/>
      <c r="S281" s="32"/>
      <c r="T281" s="32"/>
      <c r="U281" s="32"/>
      <c r="V281" s="44"/>
      <c r="W281" s="44"/>
      <c r="X281" s="32"/>
      <c r="Y281" s="32"/>
      <c r="Z281" s="32"/>
      <c r="AA281" s="32"/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  <c r="AO281" s="32"/>
      <c r="AP281" s="32"/>
      <c r="AQ281" s="32"/>
      <c r="AR281" s="32"/>
      <c r="AS281" s="32"/>
      <c r="AT281" s="32"/>
      <c r="AU281" s="32"/>
      <c r="AV281" s="32"/>
      <c r="AW281" s="32"/>
      <c r="AX281" s="32"/>
      <c r="AY281" s="32"/>
      <c r="AZ281" s="32"/>
      <c r="BA281" s="32"/>
      <c r="BB281" s="32"/>
      <c r="BC281" s="32"/>
      <c r="BD281" s="32"/>
      <c r="BE281" s="32"/>
      <c r="BF281" s="32"/>
      <c r="BG281" s="32"/>
      <c r="BH281" s="32"/>
      <c r="BI281" s="32"/>
      <c r="BJ281" s="32"/>
      <c r="BK281" s="32"/>
      <c r="BL281" s="32"/>
    </row>
    <row r="282" spans="1:64" ht="15.75" x14ac:dyDescent="0.2">
      <c r="A282" s="49"/>
      <c r="B282" s="49"/>
      <c r="C282" s="49"/>
      <c r="D282" s="49"/>
      <c r="E282" s="49"/>
      <c r="F282" s="32"/>
      <c r="G282" s="32"/>
      <c r="H282" s="41"/>
      <c r="I282" s="566"/>
      <c r="J282" s="50"/>
      <c r="K282" s="50"/>
      <c r="L282" s="50"/>
      <c r="M282" s="50"/>
      <c r="N282" s="50"/>
      <c r="O282" s="51"/>
      <c r="P282" s="50"/>
      <c r="Q282" s="50"/>
      <c r="R282" s="50"/>
      <c r="S282" s="50"/>
      <c r="T282" s="50"/>
      <c r="U282" s="50"/>
      <c r="V282" s="52"/>
      <c r="W282" s="53"/>
      <c r="X282" s="32"/>
      <c r="Y282" s="32"/>
      <c r="Z282" s="32"/>
      <c r="AA282" s="32"/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/>
      <c r="AX282" s="32"/>
      <c r="AY282" s="32"/>
      <c r="AZ282" s="32"/>
      <c r="BA282" s="32"/>
      <c r="BB282" s="32"/>
      <c r="BC282" s="32"/>
      <c r="BD282" s="32"/>
      <c r="BE282" s="32"/>
      <c r="BF282" s="32"/>
      <c r="BG282" s="32"/>
      <c r="BH282" s="32"/>
      <c r="BI282" s="32"/>
      <c r="BJ282" s="32"/>
      <c r="BK282" s="32"/>
      <c r="BL282" s="32"/>
    </row>
    <row r="283" spans="1:64" ht="13.5" thickBot="1" x14ac:dyDescent="0.25">
      <c r="A283" s="31"/>
      <c r="B283" s="31"/>
      <c r="C283" s="31"/>
      <c r="D283" s="31"/>
      <c r="E283" s="31"/>
      <c r="F283" s="32"/>
      <c r="G283" s="32"/>
      <c r="H283" s="54"/>
      <c r="I283" s="50"/>
      <c r="J283" s="50"/>
      <c r="K283" s="50"/>
      <c r="L283" s="50"/>
      <c r="M283" s="50"/>
      <c r="N283" s="551">
        <v>2</v>
      </c>
      <c r="O283" s="551"/>
      <c r="P283" s="551"/>
      <c r="Q283" s="551"/>
      <c r="R283" s="50"/>
      <c r="S283" s="50"/>
      <c r="T283" s="50"/>
      <c r="U283" s="56"/>
      <c r="V283" s="56"/>
      <c r="W283" s="57"/>
      <c r="X283" s="32"/>
      <c r="Y283" s="32"/>
      <c r="Z283" s="32"/>
      <c r="AA283" s="32"/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/>
      <c r="AX283" s="32"/>
      <c r="AY283" s="32"/>
      <c r="AZ283" s="32"/>
      <c r="BA283" s="32"/>
      <c r="BB283" s="32"/>
      <c r="BC283" s="32"/>
      <c r="BD283" s="32"/>
      <c r="BE283" s="32"/>
      <c r="BF283" s="32"/>
      <c r="BG283" s="32"/>
      <c r="BH283" s="32"/>
      <c r="BI283" s="32"/>
      <c r="BJ283" s="32"/>
      <c r="BK283" s="32"/>
      <c r="BL283" s="32"/>
    </row>
    <row r="284" spans="1:64" ht="13.5" thickTop="1" x14ac:dyDescent="0.2">
      <c r="A284" s="31"/>
      <c r="B284" s="31"/>
      <c r="C284" s="31"/>
      <c r="D284" s="31"/>
      <c r="E284" s="31"/>
      <c r="F284" s="32"/>
      <c r="G284" s="32"/>
      <c r="H284" s="32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  <c r="AO284" s="32"/>
      <c r="AP284" s="32"/>
      <c r="AQ284" s="32"/>
      <c r="AR284" s="32"/>
      <c r="AS284" s="32"/>
      <c r="AT284" s="32"/>
      <c r="AU284" s="32"/>
      <c r="AV284" s="32"/>
      <c r="AW284" s="32"/>
      <c r="AX284" s="32"/>
      <c r="AY284" s="32"/>
      <c r="AZ284" s="32"/>
      <c r="BA284" s="32"/>
      <c r="BB284" s="32"/>
      <c r="BC284" s="32"/>
      <c r="BD284" s="32"/>
      <c r="BE284" s="32"/>
      <c r="BF284" s="32"/>
      <c r="BG284" s="32"/>
      <c r="BH284" s="32"/>
      <c r="BI284" s="32"/>
      <c r="BJ284" s="32"/>
      <c r="BK284" s="32"/>
      <c r="BL284" s="32"/>
    </row>
    <row r="285" spans="1:64" x14ac:dyDescent="0.2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  <c r="AB285" s="31"/>
      <c r="AC285" s="31"/>
      <c r="AD285" s="31"/>
      <c r="AE285" s="31"/>
      <c r="AF285" s="31"/>
      <c r="AG285" s="31"/>
      <c r="AH285" s="31"/>
      <c r="AI285" s="31"/>
      <c r="AJ285" s="31"/>
      <c r="AK285" s="31"/>
      <c r="AL285" s="31"/>
      <c r="AM285" s="31"/>
      <c r="AN285" s="31"/>
      <c r="AO285" s="31"/>
      <c r="AP285" s="31"/>
      <c r="AQ285" s="31"/>
      <c r="AR285" s="31"/>
      <c r="AS285" s="31"/>
      <c r="AT285" s="31"/>
      <c r="AU285" s="31"/>
      <c r="AV285" s="31"/>
      <c r="AW285" s="31"/>
      <c r="AX285" s="32"/>
      <c r="AY285" s="32"/>
      <c r="AZ285" s="32"/>
      <c r="BA285" s="32"/>
      <c r="BB285" s="32"/>
      <c r="BC285" s="32"/>
      <c r="BD285" s="32"/>
      <c r="BE285" s="32"/>
      <c r="BF285" s="32"/>
      <c r="BG285" s="32"/>
      <c r="BH285" s="32"/>
      <c r="BI285" s="32"/>
      <c r="BJ285" s="32"/>
      <c r="BK285" s="32"/>
      <c r="BL285" s="32"/>
    </row>
    <row r="286" spans="1:64" x14ac:dyDescent="0.2">
      <c r="A286" s="31"/>
      <c r="B286" s="31"/>
      <c r="C286" s="31"/>
      <c r="D286" s="31"/>
      <c r="E286" s="31"/>
      <c r="F286" s="32"/>
      <c r="G286" s="32"/>
      <c r="H286" s="32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/>
      <c r="AT286" s="32"/>
      <c r="AU286" s="32"/>
      <c r="AV286" s="32"/>
      <c r="AW286" s="32"/>
      <c r="AX286" s="32"/>
      <c r="AY286" s="32"/>
      <c r="AZ286" s="32"/>
      <c r="BA286" s="32"/>
      <c r="BB286" s="32"/>
      <c r="BC286" s="32"/>
      <c r="BD286" s="32"/>
      <c r="BE286" s="32"/>
      <c r="BF286" s="32"/>
      <c r="BG286" s="32"/>
      <c r="BH286" s="32"/>
      <c r="BI286" s="32"/>
      <c r="BJ286" s="32"/>
      <c r="BK286" s="32"/>
      <c r="BL286" s="32"/>
    </row>
    <row r="287" spans="1:64" ht="15.75" x14ac:dyDescent="0.25">
      <c r="A287" s="37"/>
      <c r="B287" s="37"/>
      <c r="C287" s="37"/>
      <c r="D287" s="37"/>
      <c r="E287" s="37"/>
      <c r="F287" s="32"/>
      <c r="G287" s="32"/>
      <c r="H287" s="32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/>
      <c r="AN287" s="32"/>
      <c r="AO287" s="32"/>
      <c r="AP287" s="32"/>
      <c r="AQ287" s="32"/>
      <c r="AR287" s="32"/>
      <c r="AS287" s="32"/>
      <c r="AT287" s="32"/>
      <c r="AU287" s="32"/>
      <c r="AV287" s="32"/>
      <c r="AW287" s="32"/>
      <c r="AX287" s="32"/>
      <c r="AY287" s="32"/>
      <c r="AZ287" s="32"/>
      <c r="BA287" s="32"/>
      <c r="BB287" s="32"/>
      <c r="BC287" s="32"/>
      <c r="BD287" s="32"/>
      <c r="BE287" s="32"/>
      <c r="BF287" s="32"/>
      <c r="BG287" s="32"/>
      <c r="BH287" s="32"/>
      <c r="BI287" s="32"/>
      <c r="BJ287" s="32"/>
      <c r="BK287" s="32"/>
      <c r="BL287" s="32"/>
    </row>
    <row r="288" spans="1:64" ht="15.75" x14ac:dyDescent="0.25">
      <c r="A288" s="37"/>
      <c r="B288" s="37"/>
      <c r="C288" s="37"/>
      <c r="D288" s="37"/>
      <c r="E288" s="37"/>
      <c r="F288" s="32"/>
      <c r="G288" s="32"/>
      <c r="H288" s="32"/>
      <c r="I288" s="32"/>
      <c r="J288" s="38"/>
      <c r="K288" s="39"/>
      <c r="L288" s="39"/>
      <c r="M288" s="39"/>
      <c r="N288" s="39"/>
      <c r="O288" s="39"/>
      <c r="P288" s="39"/>
      <c r="Q288" s="39"/>
      <c r="R288" s="39"/>
      <c r="S288" s="39"/>
      <c r="T288" s="39"/>
      <c r="U288" s="552">
        <v>2</v>
      </c>
      <c r="V288" s="552"/>
      <c r="W288" s="552"/>
      <c r="X288" s="552"/>
      <c r="Y288" s="39"/>
      <c r="Z288" s="39"/>
      <c r="AA288" s="39"/>
      <c r="AB288" s="39"/>
      <c r="AC288" s="39"/>
      <c r="AD288" s="39"/>
      <c r="AE288" s="39"/>
      <c r="AF288" s="39"/>
      <c r="AG288" s="39"/>
      <c r="AH288" s="40"/>
      <c r="AI288" s="32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/>
      <c r="AV288" s="32"/>
      <c r="AW288" s="32"/>
      <c r="AX288" s="32"/>
      <c r="AY288" s="32"/>
      <c r="AZ288" s="32"/>
      <c r="BA288" s="32"/>
      <c r="BB288" s="32"/>
      <c r="BC288" s="32"/>
      <c r="BD288" s="32"/>
      <c r="BE288" s="32"/>
      <c r="BF288" s="32"/>
      <c r="BG288" s="32"/>
      <c r="BH288" s="32"/>
      <c r="BI288" s="32"/>
      <c r="BJ288" s="32"/>
      <c r="BK288" s="32"/>
      <c r="BL288" s="32"/>
    </row>
    <row r="289" spans="1:64" ht="15.75" x14ac:dyDescent="0.25">
      <c r="A289" s="37"/>
      <c r="B289" s="37"/>
      <c r="C289" s="37"/>
      <c r="D289" s="37"/>
      <c r="E289" s="37"/>
      <c r="F289" s="32"/>
      <c r="G289" s="32"/>
      <c r="H289" s="32"/>
      <c r="I289" s="32"/>
      <c r="J289" s="41"/>
      <c r="K289" s="582">
        <f>R236</f>
        <v>22.1</v>
      </c>
      <c r="L289" s="554">
        <f>L236</f>
        <v>31.799999999999997</v>
      </c>
      <c r="M289" s="554"/>
      <c r="N289" s="554"/>
      <c r="O289" s="554"/>
      <c r="P289" s="39"/>
      <c r="Q289" s="43"/>
      <c r="R289" s="39"/>
      <c r="S289" s="39"/>
      <c r="T289" s="39"/>
      <c r="U289" s="39"/>
      <c r="V289" s="40"/>
      <c r="W289" s="38"/>
      <c r="X289" s="554">
        <f>L236</f>
        <v>31.799999999999997</v>
      </c>
      <c r="Y289" s="554"/>
      <c r="Z289" s="554"/>
      <c r="AA289" s="39"/>
      <c r="AB289" s="43"/>
      <c r="AC289" s="39"/>
      <c r="AD289" s="39"/>
      <c r="AE289" s="39"/>
      <c r="AF289" s="39"/>
      <c r="AG289" s="40"/>
      <c r="AH289" s="44"/>
      <c r="AI289" s="32"/>
      <c r="AJ289" s="32"/>
      <c r="AK289" s="32"/>
      <c r="AL289" s="32"/>
      <c r="AM289" s="32"/>
      <c r="AN289" s="32"/>
      <c r="AO289" s="32"/>
      <c r="AP289" s="32"/>
      <c r="AQ289" s="32"/>
      <c r="AR289" s="32"/>
      <c r="AS289" s="32"/>
      <c r="AT289" s="32"/>
      <c r="AU289" s="32"/>
      <c r="AV289" s="32"/>
      <c r="AW289" s="32"/>
      <c r="AX289" s="32"/>
      <c r="AY289" s="32"/>
      <c r="AZ289" s="32"/>
      <c r="BA289" s="32"/>
      <c r="BB289" s="32"/>
      <c r="BC289" s="32"/>
      <c r="BD289" s="32"/>
      <c r="BE289" s="32"/>
      <c r="BF289" s="32"/>
      <c r="BG289" s="32"/>
      <c r="BH289" s="32"/>
      <c r="BI289" s="32"/>
      <c r="BJ289" s="32"/>
      <c r="BK289" s="32"/>
      <c r="BL289" s="32"/>
    </row>
    <row r="290" spans="1:64" ht="15.75" x14ac:dyDescent="0.2">
      <c r="A290" s="555" t="s">
        <v>61</v>
      </c>
      <c r="B290" s="555"/>
      <c r="C290" s="555"/>
      <c r="D290" s="555"/>
      <c r="E290" s="555"/>
      <c r="F290" s="32"/>
      <c r="G290" s="32"/>
      <c r="H290" s="32"/>
      <c r="I290" s="32"/>
      <c r="J290" s="41"/>
      <c r="K290" s="562"/>
      <c r="L290" s="32"/>
      <c r="M290" s="32"/>
      <c r="N290" s="32"/>
      <c r="O290" s="32"/>
      <c r="P290" s="32"/>
      <c r="Q290" s="48"/>
      <c r="R290" s="32"/>
      <c r="S290" s="32"/>
      <c r="T290" s="32"/>
      <c r="U290" s="32"/>
      <c r="V290" s="44"/>
      <c r="W290" s="41"/>
      <c r="X290" s="32"/>
      <c r="Y290" s="32"/>
      <c r="Z290" s="32"/>
      <c r="AA290" s="32"/>
      <c r="AB290" s="48"/>
      <c r="AC290" s="32"/>
      <c r="AD290" s="32"/>
      <c r="AE290" s="32"/>
      <c r="AF290" s="32"/>
      <c r="AG290" s="44"/>
      <c r="AH290" s="44"/>
      <c r="AI290" s="32"/>
      <c r="AJ290" s="32"/>
      <c r="AK290" s="32"/>
      <c r="AL290" s="32"/>
      <c r="AM290" s="32"/>
      <c r="AN290" s="32"/>
      <c r="AO290" s="32"/>
      <c r="AP290" s="32"/>
      <c r="AQ290" s="32"/>
      <c r="AR290" s="32"/>
      <c r="AS290" s="32"/>
      <c r="AT290" s="32"/>
      <c r="AU290" s="32"/>
      <c r="AV290" s="32"/>
      <c r="AW290" s="32"/>
      <c r="AX290" s="32"/>
      <c r="AY290" s="32"/>
      <c r="AZ290" s="32"/>
      <c r="BA290" s="32"/>
      <c r="BB290" s="32"/>
      <c r="BC290" s="32"/>
      <c r="BD290" s="32"/>
      <c r="BE290" s="32"/>
      <c r="BF290" s="32"/>
      <c r="BG290" s="32"/>
      <c r="BH290" s="32"/>
      <c r="BI290" s="32"/>
      <c r="BJ290" s="32"/>
      <c r="BK290" s="32"/>
      <c r="BL290" s="32"/>
    </row>
    <row r="291" spans="1:64" ht="15.75" x14ac:dyDescent="0.2">
      <c r="A291" s="555" t="s">
        <v>58</v>
      </c>
      <c r="B291" s="555"/>
      <c r="C291" s="555"/>
      <c r="D291" s="555"/>
      <c r="E291" s="555"/>
      <c r="F291" s="32"/>
      <c r="G291" s="32"/>
      <c r="H291" s="32"/>
      <c r="I291" s="32"/>
      <c r="J291" s="542">
        <v>2</v>
      </c>
      <c r="K291" s="566"/>
      <c r="L291" s="50"/>
      <c r="M291" s="50"/>
      <c r="N291" s="50"/>
      <c r="O291" s="50"/>
      <c r="P291" s="50"/>
      <c r="Q291" s="51"/>
      <c r="R291" s="50"/>
      <c r="S291" s="50"/>
      <c r="T291" s="50"/>
      <c r="U291" s="50"/>
      <c r="V291" s="52"/>
      <c r="W291" s="54"/>
      <c r="X291" s="50"/>
      <c r="Y291" s="50"/>
      <c r="Z291" s="50"/>
      <c r="AA291" s="50"/>
      <c r="AB291" s="51"/>
      <c r="AC291" s="50"/>
      <c r="AD291" s="50"/>
      <c r="AE291" s="50"/>
      <c r="AF291" s="50"/>
      <c r="AG291" s="52"/>
      <c r="AH291" s="542">
        <v>2</v>
      </c>
      <c r="AI291" s="32"/>
      <c r="AJ291" s="32"/>
      <c r="AK291" s="32"/>
      <c r="AL291" s="32"/>
      <c r="AM291" s="534">
        <f>J291+L289+X289+AH291</f>
        <v>67.599999999999994</v>
      </c>
      <c r="AN291" s="535"/>
      <c r="AO291" s="536"/>
      <c r="AP291" s="533" t="s">
        <v>44</v>
      </c>
      <c r="AQ291" s="533"/>
      <c r="AR291" s="534">
        <f>U288+K289+K292+U295</f>
        <v>48.2</v>
      </c>
      <c r="AS291" s="535"/>
      <c r="AT291" s="536"/>
      <c r="AU291" s="540" t="s">
        <v>57</v>
      </c>
      <c r="AV291" s="540"/>
      <c r="AW291" s="540"/>
      <c r="AX291" s="540"/>
      <c r="AY291" s="540"/>
      <c r="AZ291" s="540"/>
      <c r="BA291" s="540"/>
      <c r="BB291" s="540"/>
      <c r="BC291" s="32"/>
      <c r="BD291" s="32"/>
      <c r="BE291" s="32"/>
      <c r="BF291" s="32"/>
      <c r="BG291" s="32"/>
      <c r="BH291" s="32"/>
      <c r="BI291" s="32"/>
      <c r="BJ291" s="32"/>
      <c r="BK291" s="32"/>
      <c r="BL291" s="32"/>
    </row>
    <row r="292" spans="1:64" ht="15.75" x14ac:dyDescent="0.2">
      <c r="A292" s="49"/>
      <c r="B292" s="49"/>
      <c r="C292" s="49"/>
      <c r="D292" s="49"/>
      <c r="E292" s="49"/>
      <c r="F292" s="32"/>
      <c r="G292" s="32"/>
      <c r="H292" s="32"/>
      <c r="I292" s="32"/>
      <c r="J292" s="542"/>
      <c r="K292" s="582">
        <f>R236</f>
        <v>22.1</v>
      </c>
      <c r="L292" s="39"/>
      <c r="M292" s="39"/>
      <c r="N292" s="39"/>
      <c r="O292" s="39"/>
      <c r="P292" s="39"/>
      <c r="Q292" s="43"/>
      <c r="R292" s="39"/>
      <c r="S292" s="39"/>
      <c r="T292" s="39"/>
      <c r="U292" s="39"/>
      <c r="V292" s="40"/>
      <c r="W292" s="38"/>
      <c r="X292" s="39"/>
      <c r="Y292" s="39"/>
      <c r="Z292" s="39"/>
      <c r="AA292" s="39"/>
      <c r="AB292" s="43"/>
      <c r="AC292" s="39"/>
      <c r="AD292" s="39"/>
      <c r="AE292" s="39"/>
      <c r="AF292" s="39"/>
      <c r="AG292" s="40"/>
      <c r="AH292" s="542"/>
      <c r="AI292" s="32"/>
      <c r="AJ292" s="32"/>
      <c r="AK292" s="32"/>
      <c r="AL292" s="32"/>
      <c r="AM292" s="537"/>
      <c r="AN292" s="538"/>
      <c r="AO292" s="539"/>
      <c r="AP292" s="533"/>
      <c r="AQ292" s="533"/>
      <c r="AR292" s="537"/>
      <c r="AS292" s="538"/>
      <c r="AT292" s="539"/>
      <c r="AU292" s="540"/>
      <c r="AV292" s="540"/>
      <c r="AW292" s="540"/>
      <c r="AX292" s="540"/>
      <c r="AY292" s="540"/>
      <c r="AZ292" s="540"/>
      <c r="BA292" s="540"/>
      <c r="BB292" s="540"/>
      <c r="BC292" s="32"/>
      <c r="BD292" s="32"/>
      <c r="BE292" s="32"/>
      <c r="BF292" s="32"/>
      <c r="BG292" s="32"/>
      <c r="BH292" s="32"/>
      <c r="BI292" s="32"/>
      <c r="BJ292" s="32"/>
      <c r="BK292" s="32"/>
      <c r="BL292" s="32"/>
    </row>
    <row r="293" spans="1:64" ht="15.75" x14ac:dyDescent="0.2">
      <c r="A293" s="49"/>
      <c r="B293" s="49"/>
      <c r="C293" s="49"/>
      <c r="D293" s="49"/>
      <c r="E293" s="49"/>
      <c r="F293" s="32"/>
      <c r="G293" s="32"/>
      <c r="H293" s="32"/>
      <c r="I293" s="32"/>
      <c r="J293" s="41"/>
      <c r="K293" s="562"/>
      <c r="L293" s="32"/>
      <c r="M293" s="32"/>
      <c r="N293" s="32"/>
      <c r="O293" s="32"/>
      <c r="P293" s="32"/>
      <c r="Q293" s="48"/>
      <c r="R293" s="32"/>
      <c r="S293" s="32"/>
      <c r="T293" s="32"/>
      <c r="U293" s="32"/>
      <c r="V293" s="44"/>
      <c r="W293" s="41"/>
      <c r="X293" s="32"/>
      <c r="Y293" s="32"/>
      <c r="Z293" s="32"/>
      <c r="AA293" s="32"/>
      <c r="AB293" s="48"/>
      <c r="AC293" s="32"/>
      <c r="AD293" s="32"/>
      <c r="AE293" s="32"/>
      <c r="AF293" s="32"/>
      <c r="AG293" s="44"/>
      <c r="AH293" s="44"/>
      <c r="AI293" s="32"/>
      <c r="AJ293" s="32"/>
      <c r="AK293" s="32"/>
      <c r="AL293" s="32"/>
      <c r="AM293" s="32"/>
      <c r="AN293" s="32"/>
      <c r="AO293" s="32"/>
      <c r="AP293" s="32"/>
      <c r="AQ293" s="32"/>
      <c r="AR293" s="32"/>
      <c r="AS293" s="32"/>
      <c r="AT293" s="32"/>
      <c r="AU293" s="32"/>
      <c r="AV293" s="32"/>
      <c r="AW293" s="32"/>
      <c r="AX293" s="32"/>
      <c r="AY293" s="32"/>
      <c r="AZ293" s="32"/>
      <c r="BA293" s="32"/>
      <c r="BB293" s="32"/>
      <c r="BC293" s="32"/>
      <c r="BD293" s="32"/>
      <c r="BE293" s="32"/>
      <c r="BF293" s="32"/>
      <c r="BG293" s="32"/>
      <c r="BH293" s="32"/>
      <c r="BI293" s="32"/>
      <c r="BJ293" s="32"/>
      <c r="BK293" s="32"/>
      <c r="BL293" s="32"/>
    </row>
    <row r="294" spans="1:64" x14ac:dyDescent="0.2">
      <c r="A294" s="31"/>
      <c r="B294" s="31"/>
      <c r="C294" s="31"/>
      <c r="D294" s="31"/>
      <c r="E294" s="31"/>
      <c r="F294" s="32"/>
      <c r="G294" s="32"/>
      <c r="H294" s="32"/>
      <c r="I294" s="32"/>
      <c r="J294" s="41"/>
      <c r="K294" s="566"/>
      <c r="L294" s="50"/>
      <c r="M294" s="50"/>
      <c r="N294" s="50"/>
      <c r="O294" s="50"/>
      <c r="P294" s="50"/>
      <c r="Q294" s="51"/>
      <c r="R294" s="50"/>
      <c r="S294" s="50"/>
      <c r="T294" s="50"/>
      <c r="U294" s="50"/>
      <c r="V294" s="52"/>
      <c r="W294" s="54"/>
      <c r="X294" s="50"/>
      <c r="Y294" s="50"/>
      <c r="Z294" s="50"/>
      <c r="AA294" s="50"/>
      <c r="AB294" s="51"/>
      <c r="AC294" s="50"/>
      <c r="AD294" s="50"/>
      <c r="AE294" s="50"/>
      <c r="AF294" s="50"/>
      <c r="AG294" s="52"/>
      <c r="AH294" s="53"/>
      <c r="AI294" s="32"/>
      <c r="AJ294" s="32"/>
      <c r="AK294" s="32"/>
      <c r="AL294" s="32"/>
      <c r="AM294" s="32"/>
      <c r="AN294" s="32"/>
      <c r="AO294" s="32"/>
      <c r="AP294" s="32"/>
      <c r="AQ294" s="32"/>
      <c r="AR294" s="32"/>
      <c r="AS294" s="32"/>
      <c r="AT294" s="32"/>
      <c r="AU294" s="32"/>
      <c r="AV294" s="32"/>
      <c r="AW294" s="32"/>
      <c r="AX294" s="32"/>
      <c r="AY294" s="32"/>
      <c r="AZ294" s="32"/>
      <c r="BA294" s="32"/>
      <c r="BB294" s="32"/>
      <c r="BC294" s="32"/>
      <c r="BD294" s="32"/>
      <c r="BE294" s="32"/>
      <c r="BF294" s="32"/>
      <c r="BG294" s="32"/>
      <c r="BH294" s="32"/>
      <c r="BI294" s="32"/>
      <c r="BJ294" s="32"/>
      <c r="BK294" s="32"/>
      <c r="BL294" s="32"/>
    </row>
    <row r="295" spans="1:64" ht="13.5" thickBot="1" x14ac:dyDescent="0.25">
      <c r="A295" s="31"/>
      <c r="B295" s="31"/>
      <c r="C295" s="31"/>
      <c r="D295" s="31"/>
      <c r="E295" s="31"/>
      <c r="F295" s="32"/>
      <c r="G295" s="32"/>
      <c r="H295" s="32"/>
      <c r="I295" s="32"/>
      <c r="J295" s="54"/>
      <c r="K295" s="50"/>
      <c r="L295" s="50"/>
      <c r="M295" s="50"/>
      <c r="N295" s="50"/>
      <c r="O295" s="50"/>
      <c r="P295" s="50"/>
      <c r="Q295" s="50"/>
      <c r="R295" s="50"/>
      <c r="S295" s="50"/>
      <c r="T295" s="50"/>
      <c r="U295" s="552">
        <v>2</v>
      </c>
      <c r="V295" s="552"/>
      <c r="W295" s="552"/>
      <c r="X295" s="552"/>
      <c r="Y295" s="50"/>
      <c r="Z295" s="50"/>
      <c r="AA295" s="50"/>
      <c r="AB295" s="50"/>
      <c r="AC295" s="50"/>
      <c r="AD295" s="50"/>
      <c r="AE295" s="50"/>
      <c r="AF295" s="56"/>
      <c r="AG295" s="56"/>
      <c r="AH295" s="57"/>
      <c r="AI295" s="32"/>
      <c r="AJ295" s="32"/>
      <c r="AK295" s="32"/>
      <c r="AL295" s="32"/>
      <c r="AM295" s="32"/>
      <c r="AN295" s="32"/>
      <c r="AO295" s="32"/>
      <c r="AP295" s="32"/>
      <c r="AQ295" s="32"/>
      <c r="AR295" s="32"/>
      <c r="AS295" s="32"/>
      <c r="AT295" s="32"/>
      <c r="AU295" s="32"/>
      <c r="AV295" s="32"/>
      <c r="AW295" s="32"/>
      <c r="AX295" s="32"/>
      <c r="AY295" s="32"/>
      <c r="AZ295" s="32"/>
      <c r="BA295" s="32"/>
      <c r="BB295" s="32"/>
      <c r="BC295" s="32"/>
      <c r="BD295" s="32"/>
      <c r="BE295" s="32"/>
      <c r="BF295" s="32"/>
      <c r="BG295" s="32"/>
      <c r="BH295" s="32"/>
      <c r="BI295" s="32"/>
      <c r="BJ295" s="32"/>
      <c r="BK295" s="32"/>
      <c r="BL295" s="32"/>
    </row>
    <row r="296" spans="1:64" ht="16.5" thickTop="1" x14ac:dyDescent="0.2">
      <c r="A296" s="49"/>
      <c r="B296" s="49"/>
      <c r="C296" s="49"/>
      <c r="D296" s="49"/>
      <c r="E296" s="49"/>
      <c r="F296" s="32"/>
      <c r="G296" s="32"/>
      <c r="H296" s="32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/>
      <c r="AO296" s="32"/>
      <c r="AP296" s="32"/>
      <c r="AQ296" s="32"/>
      <c r="AR296" s="32"/>
      <c r="AS296" s="32"/>
      <c r="AT296" s="32"/>
      <c r="AU296" s="32"/>
      <c r="AV296" s="32"/>
      <c r="AW296" s="32"/>
      <c r="AX296" s="32"/>
      <c r="AY296" s="32"/>
      <c r="AZ296" s="32"/>
      <c r="BA296" s="32"/>
      <c r="BB296" s="32"/>
      <c r="BC296" s="32"/>
      <c r="BD296" s="32"/>
      <c r="BE296" s="32"/>
      <c r="BF296" s="32"/>
      <c r="BG296" s="32"/>
      <c r="BH296" s="32"/>
      <c r="BI296" s="32"/>
      <c r="BJ296" s="32"/>
      <c r="BK296" s="32"/>
      <c r="BL296" s="32"/>
    </row>
    <row r="297" spans="1:64" x14ac:dyDescent="0.2">
      <c r="A297" s="557" t="s">
        <v>43</v>
      </c>
      <c r="B297" s="557"/>
      <c r="C297" s="557"/>
      <c r="D297" s="557"/>
      <c r="E297" s="557"/>
      <c r="F297" s="557"/>
      <c r="G297" s="31"/>
      <c r="H297" s="31"/>
      <c r="I297" s="31"/>
      <c r="J297" s="31"/>
      <c r="K297" s="31"/>
      <c r="L297" s="527">
        <v>21</v>
      </c>
      <c r="M297" s="528"/>
      <c r="N297" s="529"/>
      <c r="O297" s="533" t="s">
        <v>44</v>
      </c>
      <c r="P297" s="533"/>
      <c r="Q297" s="533"/>
      <c r="R297" s="527">
        <v>29.7</v>
      </c>
      <c r="S297" s="528"/>
      <c r="T297" s="529"/>
      <c r="U297" s="549" t="s">
        <v>45</v>
      </c>
      <c r="V297" s="550"/>
      <c r="W297" s="550"/>
      <c r="X297" s="550"/>
      <c r="Y297" s="550"/>
      <c r="Z297" s="550"/>
      <c r="AA297" s="550"/>
      <c r="AB297" s="550"/>
      <c r="AC297" s="550"/>
      <c r="AD297" s="550"/>
      <c r="AE297" s="550"/>
      <c r="AF297" s="550"/>
      <c r="AG297" s="550"/>
      <c r="AH297" s="31"/>
      <c r="AI297" s="31"/>
      <c r="AJ297" s="541" t="s">
        <v>46</v>
      </c>
      <c r="AK297" s="541"/>
      <c r="AL297" s="541"/>
      <c r="AM297" s="541"/>
      <c r="AN297" s="31"/>
      <c r="AO297" s="31"/>
      <c r="AP297" s="541" t="s">
        <v>47</v>
      </c>
      <c r="AQ297" s="541"/>
      <c r="AR297" s="541"/>
      <c r="AS297" s="541"/>
      <c r="AT297" s="31"/>
      <c r="AU297" s="31"/>
      <c r="AV297" s="31"/>
      <c r="AW297" s="31"/>
      <c r="AX297" s="32" t="s">
        <v>48</v>
      </c>
      <c r="AY297" s="32"/>
      <c r="AZ297" s="32"/>
      <c r="BA297" s="32"/>
      <c r="BB297" s="32"/>
      <c r="BC297" s="32"/>
      <c r="BD297" s="32"/>
      <c r="BE297" s="32"/>
      <c r="BF297" s="33"/>
      <c r="BG297" s="525">
        <v>10</v>
      </c>
      <c r="BH297" s="525"/>
      <c r="BI297" s="32" t="s">
        <v>49</v>
      </c>
      <c r="BJ297" s="525">
        <v>14</v>
      </c>
      <c r="BK297" s="525"/>
      <c r="BL297" s="32"/>
    </row>
    <row r="298" spans="1:64" x14ac:dyDescent="0.2">
      <c r="A298" s="557"/>
      <c r="B298" s="557"/>
      <c r="C298" s="557"/>
      <c r="D298" s="557"/>
      <c r="E298" s="557"/>
      <c r="F298" s="557"/>
      <c r="G298" s="31"/>
      <c r="H298" s="31"/>
      <c r="I298" s="31"/>
      <c r="J298" s="31"/>
      <c r="K298" s="31"/>
      <c r="L298" s="530"/>
      <c r="M298" s="531"/>
      <c r="N298" s="532"/>
      <c r="O298" s="533"/>
      <c r="P298" s="533"/>
      <c r="Q298" s="533"/>
      <c r="R298" s="530"/>
      <c r="S298" s="531"/>
      <c r="T298" s="532"/>
      <c r="U298" s="549"/>
      <c r="V298" s="550"/>
      <c r="W298" s="550"/>
      <c r="X298" s="550"/>
      <c r="Y298" s="550"/>
      <c r="Z298" s="550"/>
      <c r="AA298" s="550"/>
      <c r="AB298" s="550"/>
      <c r="AC298" s="550"/>
      <c r="AD298" s="550"/>
      <c r="AE298" s="550"/>
      <c r="AF298" s="550"/>
      <c r="AG298" s="550"/>
      <c r="AH298" s="31"/>
      <c r="AI298" s="31"/>
      <c r="AJ298" s="541"/>
      <c r="AK298" s="541"/>
      <c r="AL298" s="541"/>
      <c r="AM298" s="541"/>
      <c r="AN298" s="31"/>
      <c r="AO298" s="31"/>
      <c r="AP298" s="541"/>
      <c r="AQ298" s="541"/>
      <c r="AR298" s="541"/>
      <c r="AS298" s="541"/>
      <c r="AT298" s="31"/>
      <c r="AU298" s="31"/>
      <c r="AV298" s="31"/>
      <c r="AW298" s="31"/>
      <c r="AX298" s="32" t="s">
        <v>50</v>
      </c>
      <c r="AY298" s="32"/>
      <c r="AZ298" s="32"/>
      <c r="BA298" s="32"/>
      <c r="BB298" s="32"/>
      <c r="BC298" s="32"/>
      <c r="BD298" s="32"/>
      <c r="BE298" s="32"/>
      <c r="BF298" s="32"/>
      <c r="BG298" s="525">
        <v>33</v>
      </c>
      <c r="BH298" s="525"/>
      <c r="BI298" s="32" t="s">
        <v>49</v>
      </c>
      <c r="BJ298" s="525">
        <v>40</v>
      </c>
      <c r="BK298" s="525"/>
      <c r="BL298" s="32"/>
    </row>
    <row r="299" spans="1:64" x14ac:dyDescent="0.2">
      <c r="A299" s="585" t="s">
        <v>74</v>
      </c>
      <c r="B299" s="585"/>
      <c r="C299" s="585"/>
      <c r="D299" s="585"/>
      <c r="E299" s="585"/>
      <c r="F299" s="585"/>
      <c r="G299" s="585"/>
      <c r="H299" s="585"/>
      <c r="I299" s="585"/>
      <c r="J299" s="31"/>
      <c r="K299" s="31"/>
      <c r="L299" s="543">
        <f>L297+1.5+AJ299+1.5+L297+2*AP299</f>
        <v>47</v>
      </c>
      <c r="M299" s="544"/>
      <c r="N299" s="545"/>
      <c r="O299" s="533" t="s">
        <v>44</v>
      </c>
      <c r="P299" s="533"/>
      <c r="Q299" s="533"/>
      <c r="R299" s="543">
        <f>R297</f>
        <v>29.7</v>
      </c>
      <c r="S299" s="544"/>
      <c r="T299" s="545"/>
      <c r="U299" s="549" t="s">
        <v>52</v>
      </c>
      <c r="V299" s="550"/>
      <c r="W299" s="550"/>
      <c r="X299" s="550"/>
      <c r="Y299" s="550"/>
      <c r="Z299" s="550"/>
      <c r="AA299" s="550"/>
      <c r="AB299" s="550"/>
      <c r="AC299" s="550"/>
      <c r="AD299" s="550"/>
      <c r="AE299" s="550"/>
      <c r="AF299" s="550"/>
      <c r="AG299" s="550"/>
      <c r="AH299" s="31"/>
      <c r="AI299" s="31"/>
      <c r="AJ299" s="527">
        <v>2</v>
      </c>
      <c r="AK299" s="528"/>
      <c r="AL299" s="528"/>
      <c r="AM299" s="529"/>
      <c r="AN299" s="31"/>
      <c r="AO299" s="31"/>
      <c r="AP299" s="527">
        <v>0</v>
      </c>
      <c r="AQ299" s="528"/>
      <c r="AR299" s="528"/>
      <c r="AS299" s="529"/>
      <c r="AT299" s="31"/>
      <c r="AU299" s="31"/>
      <c r="AV299" s="31"/>
      <c r="AW299" s="31"/>
      <c r="AX299" s="32" t="s">
        <v>53</v>
      </c>
      <c r="AY299" s="32"/>
      <c r="AZ299" s="32"/>
      <c r="BA299" s="32"/>
      <c r="BB299" s="32"/>
      <c r="BC299" s="32"/>
      <c r="BD299" s="32"/>
      <c r="BE299" s="32"/>
      <c r="BF299" s="32"/>
      <c r="BG299" s="525">
        <v>9.5</v>
      </c>
      <c r="BH299" s="525"/>
      <c r="BI299" s="32" t="s">
        <v>49</v>
      </c>
      <c r="BJ299" s="525">
        <v>10</v>
      </c>
      <c r="BK299" s="525"/>
      <c r="BL299" s="32"/>
    </row>
    <row r="300" spans="1:64" x14ac:dyDescent="0.2">
      <c r="A300" s="585"/>
      <c r="B300" s="585"/>
      <c r="C300" s="585"/>
      <c r="D300" s="585"/>
      <c r="E300" s="585"/>
      <c r="F300" s="585"/>
      <c r="G300" s="585"/>
      <c r="H300" s="585"/>
      <c r="I300" s="585"/>
      <c r="J300" s="31"/>
      <c r="K300" s="31"/>
      <c r="L300" s="546"/>
      <c r="M300" s="547"/>
      <c r="N300" s="548"/>
      <c r="O300" s="533"/>
      <c r="P300" s="533"/>
      <c r="Q300" s="533"/>
      <c r="R300" s="546"/>
      <c r="S300" s="547"/>
      <c r="T300" s="548"/>
      <c r="U300" s="549"/>
      <c r="V300" s="550"/>
      <c r="W300" s="550"/>
      <c r="X300" s="550"/>
      <c r="Y300" s="550"/>
      <c r="Z300" s="550"/>
      <c r="AA300" s="550"/>
      <c r="AB300" s="550"/>
      <c r="AC300" s="550"/>
      <c r="AD300" s="550"/>
      <c r="AE300" s="550"/>
      <c r="AF300" s="550"/>
      <c r="AG300" s="550"/>
      <c r="AH300" s="31"/>
      <c r="AI300" s="31"/>
      <c r="AJ300" s="530"/>
      <c r="AK300" s="531"/>
      <c r="AL300" s="531"/>
      <c r="AM300" s="532"/>
      <c r="AN300" s="31">
        <v>1</v>
      </c>
      <c r="AO300" s="31"/>
      <c r="AP300" s="530"/>
      <c r="AQ300" s="531"/>
      <c r="AR300" s="531"/>
      <c r="AS300" s="532"/>
      <c r="AT300" s="31"/>
      <c r="AU300" s="31"/>
      <c r="AV300" s="31"/>
      <c r="AW300" s="31"/>
      <c r="AX300" s="32" t="s">
        <v>54</v>
      </c>
      <c r="AY300" s="32"/>
      <c r="AZ300" s="32"/>
      <c r="BA300" s="32"/>
      <c r="BB300" s="32"/>
      <c r="BC300" s="32"/>
      <c r="BD300" s="32"/>
      <c r="BE300" s="32"/>
      <c r="BF300" s="32"/>
      <c r="BG300" s="525">
        <v>70</v>
      </c>
      <c r="BH300" s="525"/>
      <c r="BI300" s="32" t="s">
        <v>49</v>
      </c>
      <c r="BJ300" s="525">
        <v>40</v>
      </c>
      <c r="BK300" s="525"/>
      <c r="BL300" s="32"/>
    </row>
    <row r="301" spans="1:64" ht="12.75" customHeight="1" x14ac:dyDescent="0.2">
      <c r="A301" s="31"/>
      <c r="B301" s="31"/>
      <c r="C301" s="31"/>
      <c r="D301" s="31"/>
      <c r="E301" s="31"/>
      <c r="F301" s="590" t="s">
        <v>75</v>
      </c>
      <c r="G301" s="590"/>
      <c r="H301" s="590"/>
      <c r="I301" s="590"/>
      <c r="J301" s="590"/>
      <c r="K301" s="590"/>
      <c r="L301" s="591" t="s">
        <v>76</v>
      </c>
      <c r="M301" s="591"/>
      <c r="N301" s="591"/>
      <c r="O301" s="34"/>
      <c r="P301" s="34"/>
      <c r="Q301" s="34"/>
      <c r="R301" s="592" t="s">
        <v>77</v>
      </c>
      <c r="S301" s="592"/>
      <c r="T301" s="592"/>
      <c r="U301" s="35"/>
      <c r="V301" s="35"/>
      <c r="W301" s="35"/>
      <c r="X301" s="35"/>
      <c r="Y301" s="35"/>
      <c r="Z301" s="35"/>
      <c r="AA301" s="35"/>
      <c r="AB301" s="35"/>
      <c r="AC301" s="35"/>
      <c r="AD301" s="35"/>
      <c r="AE301" s="35"/>
      <c r="AF301" s="35"/>
      <c r="AG301" s="35"/>
      <c r="AH301" s="35"/>
      <c r="AI301" s="35"/>
      <c r="AJ301" s="590" t="s">
        <v>78</v>
      </c>
      <c r="AK301" s="590"/>
      <c r="AL301" s="590"/>
      <c r="AM301" s="590"/>
      <c r="AN301" s="590"/>
      <c r="AO301" s="590"/>
      <c r="AP301" s="590"/>
      <c r="AQ301" s="36"/>
      <c r="AR301" s="32"/>
      <c r="AS301" s="32"/>
      <c r="AT301" s="32"/>
      <c r="AU301" s="32"/>
      <c r="AV301" s="32"/>
      <c r="AW301" s="32"/>
      <c r="AX301" s="32"/>
      <c r="AY301" s="32"/>
      <c r="AZ301" s="32"/>
      <c r="BA301" s="32"/>
      <c r="BB301" s="32"/>
      <c r="BC301" s="32"/>
      <c r="BD301" s="32"/>
      <c r="BE301" s="32"/>
      <c r="BF301" s="32"/>
      <c r="BG301" s="32"/>
      <c r="BH301" s="32"/>
      <c r="BI301" s="32"/>
      <c r="BJ301" s="32"/>
      <c r="BK301" s="32"/>
      <c r="BL301" s="32"/>
    </row>
    <row r="302" spans="1:64" x14ac:dyDescent="0.2">
      <c r="A302" s="558" t="s">
        <v>56</v>
      </c>
      <c r="B302" s="558"/>
      <c r="C302" s="558"/>
      <c r="D302" s="558"/>
      <c r="E302" s="558"/>
      <c r="F302" s="32"/>
      <c r="G302" s="32"/>
      <c r="H302" s="32"/>
      <c r="I302" s="32"/>
      <c r="J302" s="38"/>
      <c r="K302" s="39"/>
      <c r="L302" s="39"/>
      <c r="M302" s="39"/>
      <c r="N302" s="552">
        <v>2</v>
      </c>
      <c r="O302" s="552"/>
      <c r="P302" s="552"/>
      <c r="Q302" s="552"/>
      <c r="R302" s="552"/>
      <c r="S302" s="39"/>
      <c r="T302" s="39"/>
      <c r="U302" s="39"/>
      <c r="V302" s="40"/>
      <c r="W302" s="32"/>
      <c r="X302" s="32"/>
      <c r="Y302" s="32"/>
      <c r="Z302" s="32"/>
      <c r="AA302" s="32"/>
      <c r="AB302" s="32"/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  <c r="AO302" s="32"/>
      <c r="AP302" s="32"/>
      <c r="AQ302" s="32"/>
      <c r="AR302" s="32"/>
      <c r="AS302" s="32"/>
      <c r="AT302" s="32"/>
      <c r="AU302" s="32"/>
      <c r="AV302" s="32"/>
      <c r="AW302" s="32"/>
      <c r="AX302" s="32"/>
      <c r="AY302" s="32"/>
      <c r="AZ302" s="32"/>
      <c r="BA302" s="32"/>
      <c r="BB302" s="32"/>
      <c r="BC302" s="32"/>
      <c r="BD302" s="32"/>
      <c r="BE302" s="32"/>
      <c r="BF302" s="32"/>
      <c r="BG302" s="32"/>
      <c r="BH302" s="32"/>
      <c r="BI302" s="32"/>
      <c r="BJ302" s="32"/>
      <c r="BK302" s="32"/>
      <c r="BL302" s="32"/>
    </row>
    <row r="303" spans="1:64" x14ac:dyDescent="0.2">
      <c r="A303" s="558"/>
      <c r="B303" s="558"/>
      <c r="C303" s="558"/>
      <c r="D303" s="558"/>
      <c r="E303" s="558"/>
      <c r="F303" s="32"/>
      <c r="G303" s="32"/>
      <c r="H303" s="32"/>
      <c r="I303" s="32"/>
      <c r="J303" s="41"/>
      <c r="K303" s="32"/>
      <c r="L303" s="553">
        <f>L299</f>
        <v>47</v>
      </c>
      <c r="M303" s="554"/>
      <c r="N303" s="554"/>
      <c r="O303" s="39"/>
      <c r="P303" s="43"/>
      <c r="Q303" s="39"/>
      <c r="R303" s="39"/>
      <c r="S303" s="39"/>
      <c r="T303" s="40"/>
      <c r="U303" s="32"/>
      <c r="V303" s="44"/>
      <c r="W303" s="41"/>
      <c r="X303" s="32"/>
      <c r="Y303" s="32"/>
      <c r="Z303" s="32"/>
      <c r="AA303" s="32"/>
      <c r="AB303" s="32"/>
      <c r="AC303" s="534">
        <f>SUM(J304+L303+U304)</f>
        <v>50</v>
      </c>
      <c r="AD303" s="535"/>
      <c r="AE303" s="535"/>
      <c r="AF303" s="536"/>
      <c r="AG303" s="533" t="s">
        <v>44</v>
      </c>
      <c r="AH303" s="533"/>
      <c r="AI303" s="534">
        <f>SUM(N307+L304+N302)</f>
        <v>33.700000000000003</v>
      </c>
      <c r="AJ303" s="535"/>
      <c r="AK303" s="536"/>
      <c r="AL303" s="540" t="s">
        <v>57</v>
      </c>
      <c r="AM303" s="540"/>
      <c r="AN303" s="540"/>
      <c r="AO303" s="540"/>
      <c r="AP303" s="540"/>
      <c r="AQ303" s="540"/>
      <c r="AR303" s="540"/>
      <c r="AS303" s="540"/>
      <c r="AT303" s="32"/>
      <c r="AU303" s="32"/>
      <c r="AV303" s="32"/>
      <c r="AW303" s="32"/>
      <c r="AX303" s="32"/>
      <c r="AY303" s="32"/>
      <c r="AZ303" s="32"/>
      <c r="BA303" s="32"/>
      <c r="BB303" s="32"/>
      <c r="BC303" s="32"/>
      <c r="BD303" s="32"/>
      <c r="BE303" s="32"/>
      <c r="BF303" s="32"/>
      <c r="BG303" s="32"/>
      <c r="BH303" s="32"/>
      <c r="BI303" s="32"/>
      <c r="BJ303" s="32"/>
      <c r="BK303" s="32"/>
      <c r="BL303" s="32"/>
    </row>
    <row r="304" spans="1:64" x14ac:dyDescent="0.2">
      <c r="A304" s="558"/>
      <c r="B304" s="558"/>
      <c r="C304" s="558"/>
      <c r="D304" s="558"/>
      <c r="E304" s="558"/>
      <c r="F304" s="32"/>
      <c r="G304" s="32"/>
      <c r="H304" s="32"/>
      <c r="I304" s="32"/>
      <c r="J304" s="564">
        <v>1</v>
      </c>
      <c r="K304" s="565"/>
      <c r="L304" s="562">
        <f>R299</f>
        <v>29.7</v>
      </c>
      <c r="M304" s="32"/>
      <c r="N304" s="32"/>
      <c r="O304" s="32"/>
      <c r="P304" s="48"/>
      <c r="Q304" s="32"/>
      <c r="R304" s="32"/>
      <c r="S304" s="32"/>
      <c r="T304" s="44"/>
      <c r="U304" s="564">
        <v>2</v>
      </c>
      <c r="V304" s="565"/>
      <c r="W304" s="41"/>
      <c r="X304" s="32"/>
      <c r="Y304" s="32"/>
      <c r="Z304" s="32"/>
      <c r="AA304" s="32"/>
      <c r="AB304" s="32"/>
      <c r="AC304" s="537"/>
      <c r="AD304" s="538"/>
      <c r="AE304" s="538"/>
      <c r="AF304" s="539"/>
      <c r="AG304" s="533"/>
      <c r="AH304" s="533"/>
      <c r="AI304" s="537"/>
      <c r="AJ304" s="538"/>
      <c r="AK304" s="539"/>
      <c r="AL304" s="540"/>
      <c r="AM304" s="540"/>
      <c r="AN304" s="540"/>
      <c r="AO304" s="540"/>
      <c r="AP304" s="540"/>
      <c r="AQ304" s="540"/>
      <c r="AR304" s="540"/>
      <c r="AS304" s="540"/>
      <c r="AT304" s="32"/>
      <c r="AU304" s="32"/>
      <c r="AV304" s="32"/>
      <c r="AW304" s="32"/>
      <c r="AX304" s="32"/>
      <c r="AY304" s="32"/>
      <c r="AZ304" s="32"/>
      <c r="BA304" s="32"/>
      <c r="BB304" s="32"/>
      <c r="BC304" s="32"/>
      <c r="BD304" s="32"/>
      <c r="BE304" s="32"/>
      <c r="BF304" s="32"/>
      <c r="BG304" s="32"/>
      <c r="BH304" s="32"/>
      <c r="BI304" s="32"/>
      <c r="BJ304" s="32"/>
      <c r="BK304" s="32"/>
      <c r="BL304" s="32"/>
    </row>
    <row r="305" spans="1:64" x14ac:dyDescent="0.2">
      <c r="A305" s="555" t="s">
        <v>58</v>
      </c>
      <c r="B305" s="555"/>
      <c r="C305" s="555"/>
      <c r="D305" s="555"/>
      <c r="E305" s="555"/>
      <c r="F305" s="32"/>
      <c r="G305" s="32"/>
      <c r="H305" s="32"/>
      <c r="I305" s="32"/>
      <c r="J305" s="41"/>
      <c r="K305" s="32"/>
      <c r="L305" s="562"/>
      <c r="M305" s="32"/>
      <c r="N305" s="32"/>
      <c r="O305" s="32"/>
      <c r="P305" s="48"/>
      <c r="Q305" s="32"/>
      <c r="R305" s="32"/>
      <c r="S305" s="32"/>
      <c r="T305" s="44"/>
      <c r="U305" s="32"/>
      <c r="V305" s="44"/>
      <c r="W305" s="41"/>
      <c r="X305" s="32"/>
      <c r="Y305" s="32"/>
      <c r="Z305" s="32"/>
      <c r="AA305" s="32"/>
      <c r="AB305" s="32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  <c r="AO305" s="32"/>
      <c r="AP305" s="32"/>
      <c r="AQ305" s="32"/>
      <c r="AR305" s="32"/>
      <c r="AS305" s="32"/>
      <c r="AT305" s="32"/>
      <c r="AU305" s="32"/>
      <c r="AV305" s="32"/>
      <c r="AW305" s="32"/>
      <c r="AX305" s="32"/>
      <c r="AY305" s="32"/>
      <c r="AZ305" s="32"/>
      <c r="BA305" s="32"/>
      <c r="BB305" s="32"/>
      <c r="BC305" s="32"/>
      <c r="BD305" s="32"/>
      <c r="BE305" s="32"/>
      <c r="BF305" s="32"/>
      <c r="BG305" s="32"/>
      <c r="BH305" s="32"/>
      <c r="BI305" s="32"/>
      <c r="BJ305" s="32"/>
      <c r="BK305" s="32"/>
      <c r="BL305" s="32"/>
    </row>
    <row r="306" spans="1:64" x14ac:dyDescent="0.2">
      <c r="A306" s="555"/>
      <c r="B306" s="555"/>
      <c r="C306" s="555"/>
      <c r="D306" s="555"/>
      <c r="E306" s="555"/>
      <c r="F306" s="32"/>
      <c r="G306" s="32"/>
      <c r="H306" s="32"/>
      <c r="I306" s="32"/>
      <c r="J306" s="41"/>
      <c r="K306" s="32"/>
      <c r="L306" s="566"/>
      <c r="M306" s="50"/>
      <c r="N306" s="50"/>
      <c r="O306" s="50"/>
      <c r="P306" s="51"/>
      <c r="Q306" s="50"/>
      <c r="R306" s="50"/>
      <c r="S306" s="50"/>
      <c r="T306" s="52"/>
      <c r="U306" s="32"/>
      <c r="V306" s="53"/>
      <c r="W306" s="41"/>
      <c r="X306" s="32"/>
      <c r="Y306" s="32"/>
      <c r="Z306" s="32"/>
      <c r="AA306" s="32"/>
      <c r="AB306" s="32"/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  <c r="AO306" s="32"/>
      <c r="AP306" s="32"/>
      <c r="AQ306" s="32"/>
      <c r="AR306" s="32"/>
      <c r="AS306" s="32"/>
      <c r="AT306" s="32"/>
      <c r="AU306" s="32"/>
      <c r="AV306" s="32"/>
      <c r="AW306" s="32"/>
      <c r="AX306" s="32"/>
      <c r="AY306" s="32"/>
      <c r="AZ306" s="32"/>
      <c r="BA306" s="32"/>
      <c r="BB306" s="32"/>
      <c r="BC306" s="32"/>
      <c r="BD306" s="32"/>
      <c r="BE306" s="32"/>
      <c r="BF306" s="32"/>
      <c r="BG306" s="32"/>
      <c r="BH306" s="32"/>
      <c r="BI306" s="32"/>
      <c r="BJ306" s="32"/>
      <c r="BK306" s="32"/>
      <c r="BL306" s="32"/>
    </row>
    <row r="307" spans="1:64" ht="13.5" thickBot="1" x14ac:dyDescent="0.25">
      <c r="A307" s="555"/>
      <c r="B307" s="555"/>
      <c r="C307" s="555"/>
      <c r="D307" s="555"/>
      <c r="E307" s="555"/>
      <c r="F307" s="32"/>
      <c r="G307" s="32"/>
      <c r="H307" s="32"/>
      <c r="I307" s="32"/>
      <c r="J307" s="54"/>
      <c r="K307" s="50"/>
      <c r="L307" s="50"/>
      <c r="M307" s="50"/>
      <c r="N307" s="551">
        <v>2</v>
      </c>
      <c r="O307" s="551"/>
      <c r="P307" s="551"/>
      <c r="Q307" s="551"/>
      <c r="R307" s="551"/>
      <c r="S307" s="50"/>
      <c r="T307" s="50"/>
      <c r="U307" s="56"/>
      <c r="V307" s="57"/>
      <c r="W307" s="41"/>
      <c r="X307" s="32"/>
      <c r="Y307" s="32"/>
      <c r="Z307" s="32"/>
      <c r="AA307" s="32"/>
      <c r="AB307" s="32"/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  <c r="AN307" s="32"/>
      <c r="AO307" s="32"/>
      <c r="AP307" s="32"/>
      <c r="AQ307" s="32"/>
      <c r="AR307" s="32"/>
      <c r="AS307" s="32"/>
      <c r="AT307" s="32"/>
      <c r="AU307" s="32"/>
      <c r="AV307" s="32"/>
      <c r="AW307" s="32"/>
      <c r="AX307" s="32"/>
      <c r="AY307" s="32"/>
      <c r="AZ307" s="32"/>
      <c r="BA307" s="32"/>
      <c r="BB307" s="32"/>
      <c r="BC307" s="32"/>
      <c r="BD307" s="32"/>
      <c r="BE307" s="32"/>
      <c r="BF307" s="32"/>
      <c r="BG307" s="32"/>
      <c r="BH307" s="32"/>
      <c r="BI307" s="32"/>
      <c r="BJ307" s="32"/>
      <c r="BK307" s="32"/>
      <c r="BL307" s="32"/>
    </row>
    <row r="308" spans="1:64" ht="13.5" thickTop="1" x14ac:dyDescent="0.2">
      <c r="A308" s="31"/>
      <c r="B308" s="31"/>
      <c r="C308" s="31"/>
      <c r="D308" s="31"/>
      <c r="E308" s="31"/>
      <c r="F308" s="32"/>
      <c r="G308" s="32"/>
      <c r="H308" s="32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/>
      <c r="AV308" s="32"/>
      <c r="AW308" s="32"/>
      <c r="AX308" s="32"/>
      <c r="AY308" s="32"/>
      <c r="AZ308" s="32"/>
      <c r="BA308" s="32"/>
      <c r="BB308" s="32"/>
      <c r="BC308" s="32"/>
      <c r="BD308" s="32"/>
      <c r="BE308" s="32"/>
      <c r="BF308" s="32"/>
      <c r="BG308" s="32"/>
      <c r="BH308" s="32"/>
      <c r="BI308" s="32"/>
      <c r="BJ308" s="32"/>
      <c r="BK308" s="32"/>
      <c r="BL308" s="32"/>
    </row>
    <row r="309" spans="1:64" x14ac:dyDescent="0.2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  <c r="AB309" s="31"/>
      <c r="AC309" s="31"/>
      <c r="AD309" s="31"/>
      <c r="AE309" s="31"/>
      <c r="AF309" s="31"/>
      <c r="AG309" s="31"/>
      <c r="AH309" s="31"/>
      <c r="AI309" s="31"/>
      <c r="AJ309" s="31"/>
      <c r="AK309" s="31"/>
      <c r="AL309" s="31"/>
      <c r="AM309" s="31"/>
      <c r="AN309" s="31"/>
      <c r="AO309" s="31"/>
      <c r="AP309" s="31"/>
      <c r="AQ309" s="31"/>
      <c r="AR309" s="31"/>
      <c r="AS309" s="31"/>
      <c r="AT309" s="31"/>
      <c r="AU309" s="31"/>
      <c r="AV309" s="31"/>
      <c r="AW309" s="31"/>
      <c r="AX309" s="32"/>
      <c r="AY309" s="32"/>
      <c r="AZ309" s="32"/>
      <c r="BA309" s="32"/>
      <c r="BB309" s="32"/>
      <c r="BC309" s="32"/>
      <c r="BD309" s="32"/>
      <c r="BE309" s="32"/>
      <c r="BF309" s="32"/>
      <c r="BG309" s="32"/>
      <c r="BH309" s="32"/>
      <c r="BI309" s="32"/>
      <c r="BJ309" s="32"/>
      <c r="BK309" s="32"/>
      <c r="BL309" s="32"/>
    </row>
    <row r="310" spans="1:64" ht="12.75" customHeight="1" x14ac:dyDescent="0.2">
      <c r="A310" s="31"/>
      <c r="B310" s="31"/>
      <c r="C310" s="31"/>
      <c r="D310" s="31"/>
      <c r="E310" s="31"/>
      <c r="F310" s="32"/>
      <c r="G310" s="32"/>
      <c r="H310" s="32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  <c r="AA310" s="32"/>
      <c r="AB310" s="32"/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  <c r="AN310" s="32"/>
      <c r="AO310" s="32"/>
      <c r="AP310" s="32"/>
      <c r="AQ310" s="32"/>
      <c r="AR310" s="32"/>
      <c r="AS310" s="32"/>
      <c r="AT310" s="32"/>
      <c r="AU310" s="32"/>
      <c r="AV310" s="32"/>
      <c r="AW310" s="32"/>
      <c r="AX310" s="32"/>
      <c r="AY310" s="32"/>
      <c r="AZ310" s="32"/>
      <c r="BA310" s="32"/>
      <c r="BB310" s="32"/>
      <c r="BC310" s="32"/>
      <c r="BD310" s="32"/>
      <c r="BE310" s="32"/>
      <c r="BF310" s="32"/>
      <c r="BG310" s="32"/>
      <c r="BH310" s="32"/>
      <c r="BI310" s="32"/>
      <c r="BJ310" s="32"/>
      <c r="BK310" s="32"/>
      <c r="BL310" s="32"/>
    </row>
    <row r="311" spans="1:64" ht="12.75" customHeight="1" x14ac:dyDescent="0.25">
      <c r="A311" s="37"/>
      <c r="B311" s="37"/>
      <c r="C311" s="37"/>
      <c r="D311" s="37"/>
      <c r="E311" s="37"/>
      <c r="F311" s="32"/>
      <c r="G311" s="32"/>
      <c r="H311" s="32"/>
      <c r="I311" s="38"/>
      <c r="J311" s="39"/>
      <c r="K311" s="39"/>
      <c r="L311" s="39"/>
      <c r="M311" s="39"/>
      <c r="N311" s="554">
        <v>2</v>
      </c>
      <c r="O311" s="554"/>
      <c r="P311" s="554"/>
      <c r="Q311" s="554"/>
      <c r="R311" s="39"/>
      <c r="S311" s="39"/>
      <c r="T311" s="39"/>
      <c r="U311" s="39"/>
      <c r="V311" s="39"/>
      <c r="W311" s="40"/>
      <c r="X311" s="32"/>
      <c r="Y311" s="32"/>
      <c r="Z311" s="32"/>
      <c r="AA311" s="32"/>
      <c r="AB311" s="32"/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/>
      <c r="AN311" s="32"/>
      <c r="AO311" s="32"/>
      <c r="AP311" s="32"/>
      <c r="AQ311" s="32"/>
      <c r="AR311" s="32"/>
      <c r="AS311" s="32"/>
      <c r="AT311" s="32"/>
      <c r="AU311" s="32"/>
      <c r="AV311" s="32"/>
      <c r="AW311" s="32"/>
      <c r="AX311" s="32"/>
      <c r="AY311" s="32"/>
      <c r="AZ311" s="32"/>
      <c r="BA311" s="32"/>
      <c r="BB311" s="32"/>
      <c r="BC311" s="32"/>
      <c r="BD311" s="32"/>
      <c r="BE311" s="32"/>
      <c r="BF311" s="32"/>
      <c r="BG311" s="32"/>
      <c r="BH311" s="32"/>
      <c r="BI311" s="32"/>
      <c r="BJ311" s="32"/>
      <c r="BK311" s="32"/>
      <c r="BL311" s="32"/>
    </row>
    <row r="312" spans="1:64" ht="12.75" customHeight="1" x14ac:dyDescent="0.25">
      <c r="A312" s="37"/>
      <c r="B312" s="37"/>
      <c r="C312" s="37"/>
      <c r="D312" s="37"/>
      <c r="E312" s="37"/>
      <c r="F312" s="32"/>
      <c r="G312" s="32"/>
      <c r="H312" s="32"/>
      <c r="I312" s="41"/>
      <c r="J312" s="553">
        <f>R299</f>
        <v>29.7</v>
      </c>
      <c r="K312" s="554"/>
      <c r="L312" s="554"/>
      <c r="M312" s="559">
        <f>L299</f>
        <v>47</v>
      </c>
      <c r="N312" s="32"/>
      <c r="O312" s="32"/>
      <c r="P312" s="32"/>
      <c r="Q312" s="32"/>
      <c r="R312" s="553">
        <f>R299</f>
        <v>29.7</v>
      </c>
      <c r="S312" s="554"/>
      <c r="T312" s="554"/>
      <c r="U312" s="40"/>
      <c r="V312" s="32"/>
      <c r="W312" s="44"/>
      <c r="X312" s="32"/>
      <c r="Y312" s="32"/>
      <c r="Z312" s="32"/>
      <c r="AA312" s="32"/>
      <c r="AB312" s="32"/>
      <c r="AC312" s="32"/>
      <c r="AD312" s="32"/>
      <c r="AE312" s="32"/>
      <c r="AF312" s="32"/>
      <c r="AG312" s="32"/>
      <c r="AH312" s="32"/>
      <c r="AI312" s="32"/>
      <c r="AJ312" s="32"/>
      <c r="AK312" s="32"/>
      <c r="AL312" s="32"/>
      <c r="AM312" s="32"/>
      <c r="AN312" s="32"/>
      <c r="AO312" s="32"/>
      <c r="AP312" s="32"/>
      <c r="AQ312" s="32"/>
      <c r="AR312" s="32"/>
      <c r="AS312" s="32"/>
      <c r="AT312" s="32"/>
      <c r="AU312" s="32"/>
      <c r="AV312" s="32"/>
      <c r="AW312" s="32"/>
      <c r="AX312" s="32"/>
      <c r="AY312" s="32"/>
      <c r="AZ312" s="32"/>
      <c r="BA312" s="32"/>
      <c r="BB312" s="32"/>
      <c r="BC312" s="32"/>
      <c r="BD312" s="32"/>
      <c r="BE312" s="32"/>
      <c r="BF312" s="32"/>
      <c r="BG312" s="32"/>
      <c r="BH312" s="32"/>
      <c r="BI312" s="32"/>
      <c r="BJ312" s="32"/>
      <c r="BK312" s="32"/>
      <c r="BL312" s="32"/>
    </row>
    <row r="313" spans="1:64" ht="12.75" customHeight="1" x14ac:dyDescent="0.25">
      <c r="A313" s="37"/>
      <c r="B313" s="37"/>
      <c r="C313" s="37"/>
      <c r="D313" s="37"/>
      <c r="E313" s="37"/>
      <c r="F313" s="32"/>
      <c r="G313" s="32"/>
      <c r="H313" s="32"/>
      <c r="I313" s="41"/>
      <c r="J313" s="41"/>
      <c r="K313" s="32"/>
      <c r="L313" s="32"/>
      <c r="M313" s="556"/>
      <c r="N313" s="32"/>
      <c r="O313" s="32"/>
      <c r="P313" s="32"/>
      <c r="Q313" s="32"/>
      <c r="R313" s="41"/>
      <c r="S313" s="32"/>
      <c r="T313" s="32"/>
      <c r="U313" s="44"/>
      <c r="V313" s="32"/>
      <c r="W313" s="44"/>
      <c r="X313" s="32"/>
      <c r="Y313" s="32"/>
      <c r="Z313" s="32"/>
      <c r="AA313" s="32"/>
      <c r="AB313" s="32"/>
      <c r="AC313" s="534">
        <f>M312+N311+N319</f>
        <v>51</v>
      </c>
      <c r="AD313" s="535"/>
      <c r="AE313" s="535"/>
      <c r="AF313" s="536"/>
      <c r="AG313" s="533" t="s">
        <v>44</v>
      </c>
      <c r="AH313" s="533"/>
      <c r="AI313" s="534">
        <f>I314+J312+N314+P314+R312+V314+W314</f>
        <v>65.7</v>
      </c>
      <c r="AJ313" s="535"/>
      <c r="AK313" s="536"/>
      <c r="AL313" s="540" t="s">
        <v>57</v>
      </c>
      <c r="AM313" s="540"/>
      <c r="AN313" s="540"/>
      <c r="AO313" s="540"/>
      <c r="AP313" s="540"/>
      <c r="AQ313" s="540"/>
      <c r="AR313" s="540"/>
      <c r="AS313" s="540"/>
      <c r="AT313" s="32"/>
      <c r="AU313" s="32"/>
      <c r="AV313" s="32"/>
      <c r="AW313" s="32"/>
      <c r="AX313" s="32"/>
      <c r="AY313" s="32"/>
      <c r="AZ313" s="32"/>
      <c r="BA313" s="32"/>
      <c r="BB313" s="32"/>
      <c r="BC313" s="32"/>
      <c r="BD313" s="32"/>
      <c r="BE313" s="32"/>
      <c r="BF313" s="32"/>
      <c r="BG313" s="32"/>
      <c r="BH313" s="32"/>
      <c r="BI313" s="32"/>
      <c r="BJ313" s="32"/>
      <c r="BK313" s="32"/>
      <c r="BL313" s="32"/>
    </row>
    <row r="314" spans="1:64" ht="12.75" customHeight="1" x14ac:dyDescent="0.2">
      <c r="A314" s="555" t="s">
        <v>59</v>
      </c>
      <c r="B314" s="555"/>
      <c r="C314" s="555"/>
      <c r="D314" s="555"/>
      <c r="E314" s="555"/>
      <c r="F314" s="32"/>
      <c r="G314" s="32"/>
      <c r="H314" s="32"/>
      <c r="I314" s="542">
        <v>1</v>
      </c>
      <c r="J314" s="41"/>
      <c r="K314" s="32"/>
      <c r="L314" s="32"/>
      <c r="M314" s="560"/>
      <c r="N314" s="562">
        <v>1.9</v>
      </c>
      <c r="O314" s="32"/>
      <c r="P314" s="563">
        <v>0.5</v>
      </c>
      <c r="Q314" s="556"/>
      <c r="R314" s="41"/>
      <c r="S314" s="32"/>
      <c r="T314" s="32"/>
      <c r="U314" s="44"/>
      <c r="V314" s="562">
        <v>1.9</v>
      </c>
      <c r="W314" s="556">
        <v>1</v>
      </c>
      <c r="X314" s="32"/>
      <c r="Y314" s="32"/>
      <c r="Z314" s="32"/>
      <c r="AA314" s="32"/>
      <c r="AB314" s="32"/>
      <c r="AC314" s="537"/>
      <c r="AD314" s="538"/>
      <c r="AE314" s="538"/>
      <c r="AF314" s="539"/>
      <c r="AG314" s="533"/>
      <c r="AH314" s="533"/>
      <c r="AI314" s="537"/>
      <c r="AJ314" s="538"/>
      <c r="AK314" s="539"/>
      <c r="AL314" s="540"/>
      <c r="AM314" s="540"/>
      <c r="AN314" s="540"/>
      <c r="AO314" s="540"/>
      <c r="AP314" s="540"/>
      <c r="AQ314" s="540"/>
      <c r="AR314" s="540"/>
      <c r="AS314" s="540"/>
      <c r="AT314" s="32"/>
      <c r="AU314" s="32"/>
      <c r="AV314" s="32"/>
      <c r="AW314" s="32"/>
      <c r="AX314" s="32"/>
      <c r="AY314" s="32"/>
      <c r="AZ314" s="32"/>
      <c r="BA314" s="32"/>
      <c r="BB314" s="32"/>
      <c r="BC314" s="32"/>
      <c r="BD314" s="32"/>
      <c r="BE314" s="32"/>
      <c r="BF314" s="32"/>
      <c r="BG314" s="32"/>
      <c r="BH314" s="32"/>
      <c r="BI314" s="32"/>
      <c r="BJ314" s="32"/>
      <c r="BK314" s="32"/>
      <c r="BL314" s="32"/>
    </row>
    <row r="315" spans="1:64" ht="6" customHeight="1" x14ac:dyDescent="0.2">
      <c r="A315" s="49"/>
      <c r="B315" s="49"/>
      <c r="C315" s="49"/>
      <c r="D315" s="49"/>
      <c r="E315" s="49"/>
      <c r="F315" s="32"/>
      <c r="G315" s="32"/>
      <c r="H315" s="32"/>
      <c r="I315" s="542"/>
      <c r="J315" s="60"/>
      <c r="K315" s="61"/>
      <c r="L315" s="61"/>
      <c r="M315" s="62"/>
      <c r="N315" s="562"/>
      <c r="O315" s="32"/>
      <c r="P315" s="563"/>
      <c r="Q315" s="556"/>
      <c r="R315" s="60"/>
      <c r="S315" s="61"/>
      <c r="T315" s="61"/>
      <c r="U315" s="62"/>
      <c r="V315" s="562"/>
      <c r="W315" s="556"/>
      <c r="X315" s="32"/>
      <c r="Y315" s="32"/>
      <c r="Z315" s="32"/>
      <c r="AA315" s="32"/>
      <c r="AB315" s="32"/>
      <c r="AC315" s="32"/>
      <c r="AD315" s="32"/>
      <c r="AE315" s="32"/>
      <c r="AF315" s="32"/>
      <c r="AG315" s="32"/>
      <c r="AH315" s="32"/>
      <c r="AI315" s="32"/>
      <c r="AJ315" s="32"/>
      <c r="AK315" s="32"/>
      <c r="AL315" s="32"/>
      <c r="AM315" s="32"/>
      <c r="AN315" s="32"/>
      <c r="AO315" s="32"/>
      <c r="AP315" s="32"/>
      <c r="AQ315" s="32"/>
      <c r="AR315" s="32"/>
      <c r="AS315" s="32"/>
      <c r="AT315" s="32"/>
      <c r="AU315" s="32"/>
      <c r="AV315" s="32"/>
      <c r="AW315" s="32"/>
      <c r="AX315" s="32"/>
      <c r="AY315" s="32"/>
      <c r="AZ315" s="32"/>
      <c r="BA315" s="32"/>
      <c r="BB315" s="32"/>
      <c r="BC315" s="32"/>
      <c r="BD315" s="32"/>
      <c r="BE315" s="32"/>
      <c r="BF315" s="32"/>
      <c r="BG315" s="32"/>
      <c r="BH315" s="32"/>
      <c r="BI315" s="32"/>
      <c r="BJ315" s="32"/>
      <c r="BK315" s="32"/>
      <c r="BL315" s="32"/>
    </row>
    <row r="316" spans="1:64" ht="12.75" customHeight="1" x14ac:dyDescent="0.2">
      <c r="A316" s="555" t="s">
        <v>58</v>
      </c>
      <c r="B316" s="555"/>
      <c r="C316" s="555"/>
      <c r="D316" s="555"/>
      <c r="E316" s="555"/>
      <c r="F316" s="32"/>
      <c r="G316" s="32"/>
      <c r="H316" s="32"/>
      <c r="I316" s="542"/>
      <c r="J316" s="41"/>
      <c r="K316" s="32"/>
      <c r="L316" s="32"/>
      <c r="M316" s="44"/>
      <c r="N316" s="562"/>
      <c r="O316" s="32"/>
      <c r="P316" s="563"/>
      <c r="Q316" s="556"/>
      <c r="R316" s="41"/>
      <c r="S316" s="32"/>
      <c r="T316" s="32"/>
      <c r="U316" s="44"/>
      <c r="V316" s="562"/>
      <c r="W316" s="556"/>
      <c r="X316" s="32"/>
      <c r="Y316" s="32"/>
      <c r="Z316" s="32"/>
      <c r="AA316" s="32"/>
      <c r="AB316" s="32"/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  <c r="AN316" s="32"/>
      <c r="AO316" s="32"/>
      <c r="AP316" s="32"/>
      <c r="AQ316" s="32"/>
      <c r="AR316" s="32"/>
      <c r="AS316" s="32"/>
      <c r="AT316" s="32"/>
      <c r="AU316" s="32"/>
      <c r="AV316" s="32"/>
      <c r="AW316" s="32"/>
      <c r="AX316" s="32"/>
      <c r="AY316" s="32"/>
      <c r="AZ316" s="32"/>
      <c r="BA316" s="32"/>
      <c r="BB316" s="32"/>
      <c r="BC316" s="32"/>
      <c r="BD316" s="32"/>
      <c r="BE316" s="32"/>
      <c r="BF316" s="32"/>
      <c r="BG316" s="32"/>
      <c r="BH316" s="32"/>
      <c r="BI316" s="32"/>
      <c r="BJ316" s="32"/>
      <c r="BK316" s="32"/>
      <c r="BL316" s="32"/>
    </row>
    <row r="317" spans="1:64" ht="12.75" customHeight="1" x14ac:dyDescent="0.2">
      <c r="A317" s="49"/>
      <c r="B317" s="49"/>
      <c r="C317" s="49"/>
      <c r="D317" s="49"/>
      <c r="E317" s="49"/>
      <c r="F317" s="32"/>
      <c r="G317" s="32"/>
      <c r="H317" s="32"/>
      <c r="I317" s="41"/>
      <c r="J317" s="41"/>
      <c r="K317" s="32"/>
      <c r="L317" s="32"/>
      <c r="M317" s="44"/>
      <c r="N317" s="32"/>
      <c r="O317" s="32"/>
      <c r="P317" s="32"/>
      <c r="Q317" s="32"/>
      <c r="R317" s="41"/>
      <c r="S317" s="32"/>
      <c r="T317" s="32"/>
      <c r="U317" s="44"/>
      <c r="V317" s="32"/>
      <c r="W317" s="44"/>
      <c r="X317" s="32"/>
      <c r="Y317" s="32"/>
      <c r="Z317" s="32"/>
      <c r="AA317" s="32"/>
      <c r="AB317" s="32"/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  <c r="AN317" s="32"/>
      <c r="AO317" s="32"/>
      <c r="AP317" s="32"/>
      <c r="AQ317" s="32"/>
      <c r="AR317" s="32"/>
      <c r="AS317" s="32"/>
      <c r="AT317" s="32"/>
      <c r="AU317" s="32"/>
      <c r="AV317" s="32"/>
      <c r="AW317" s="32"/>
      <c r="AX317" s="32"/>
      <c r="AY317" s="32"/>
      <c r="AZ317" s="32"/>
      <c r="BA317" s="32"/>
      <c r="BB317" s="32"/>
      <c r="BC317" s="32"/>
      <c r="BD317" s="32"/>
      <c r="BE317" s="32"/>
      <c r="BF317" s="32"/>
      <c r="BG317" s="32"/>
      <c r="BH317" s="32"/>
      <c r="BI317" s="32"/>
      <c r="BJ317" s="32"/>
      <c r="BK317" s="32"/>
      <c r="BL317" s="32"/>
    </row>
    <row r="318" spans="1:64" ht="12.75" customHeight="1" x14ac:dyDescent="0.2">
      <c r="A318" s="49"/>
      <c r="B318" s="49"/>
      <c r="C318" s="49"/>
      <c r="D318" s="49"/>
      <c r="E318" s="49"/>
      <c r="F318" s="32"/>
      <c r="G318" s="32"/>
      <c r="H318" s="32"/>
      <c r="I318" s="41"/>
      <c r="J318" s="54"/>
      <c r="K318" s="50"/>
      <c r="L318" s="50"/>
      <c r="M318" s="52"/>
      <c r="N318" s="32"/>
      <c r="O318" s="32"/>
      <c r="P318" s="32"/>
      <c r="Q318" s="32"/>
      <c r="R318" s="54"/>
      <c r="S318" s="50"/>
      <c r="T318" s="50"/>
      <c r="U318" s="52"/>
      <c r="V318" s="32"/>
      <c r="W318" s="53"/>
      <c r="X318" s="32"/>
      <c r="Y318" s="32"/>
      <c r="Z318" s="32"/>
      <c r="AA318" s="32"/>
      <c r="AB318" s="32"/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  <c r="AN318" s="32"/>
      <c r="AO318" s="32"/>
      <c r="AP318" s="32"/>
      <c r="AQ318" s="32"/>
      <c r="AR318" s="32"/>
      <c r="AS318" s="32"/>
      <c r="AT318" s="32"/>
      <c r="AU318" s="32"/>
      <c r="AV318" s="32"/>
      <c r="AW318" s="32"/>
      <c r="AX318" s="32"/>
      <c r="AY318" s="32"/>
      <c r="AZ318" s="32"/>
      <c r="BA318" s="32"/>
      <c r="BB318" s="32"/>
      <c r="BC318" s="32"/>
      <c r="BD318" s="32"/>
      <c r="BE318" s="32"/>
      <c r="BF318" s="32"/>
      <c r="BG318" s="32"/>
      <c r="BH318" s="32"/>
      <c r="BI318" s="32"/>
      <c r="BJ318" s="32"/>
      <c r="BK318" s="32"/>
      <c r="BL318" s="32"/>
    </row>
    <row r="319" spans="1:64" ht="12.75" customHeight="1" thickBot="1" x14ac:dyDescent="0.25">
      <c r="A319" s="31"/>
      <c r="B319" s="31"/>
      <c r="C319" s="31"/>
      <c r="D319" s="31"/>
      <c r="E319" s="31"/>
      <c r="F319" s="32"/>
      <c r="G319" s="32"/>
      <c r="H319" s="32"/>
      <c r="I319" s="54"/>
      <c r="J319" s="50"/>
      <c r="K319" s="50"/>
      <c r="L319" s="50"/>
      <c r="M319" s="50"/>
      <c r="N319" s="551">
        <v>2</v>
      </c>
      <c r="O319" s="551"/>
      <c r="P319" s="551"/>
      <c r="Q319" s="551"/>
      <c r="R319" s="50"/>
      <c r="S319" s="50"/>
      <c r="T319" s="50"/>
      <c r="U319" s="56"/>
      <c r="V319" s="56"/>
      <c r="W319" s="57"/>
      <c r="X319" s="32"/>
      <c r="Y319" s="32"/>
      <c r="Z319" s="32"/>
      <c r="AA319" s="32"/>
      <c r="AB319" s="32"/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/>
      <c r="AO319" s="32"/>
      <c r="AP319" s="32"/>
      <c r="AQ319" s="32"/>
      <c r="AR319" s="32"/>
      <c r="AS319" s="32"/>
      <c r="AT319" s="32"/>
      <c r="AU319" s="32"/>
      <c r="AV319" s="32"/>
      <c r="AW319" s="32"/>
      <c r="AX319" s="32"/>
      <c r="AY319" s="32"/>
      <c r="AZ319" s="32"/>
      <c r="BA319" s="32"/>
      <c r="BB319" s="32"/>
      <c r="BC319" s="32"/>
      <c r="BD319" s="32"/>
      <c r="BE319" s="32"/>
      <c r="BF319" s="32"/>
      <c r="BG319" s="32"/>
      <c r="BH319" s="32"/>
      <c r="BI319" s="32"/>
      <c r="BJ319" s="32"/>
      <c r="BK319" s="32"/>
      <c r="BL319" s="32"/>
    </row>
    <row r="320" spans="1:64" ht="12.75" customHeight="1" thickTop="1" x14ac:dyDescent="0.2">
      <c r="A320" s="31"/>
      <c r="B320" s="31"/>
      <c r="C320" s="31"/>
      <c r="D320" s="31"/>
      <c r="E320" s="31"/>
      <c r="F320" s="32"/>
      <c r="G320" s="32"/>
      <c r="H320" s="32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2"/>
      <c r="AB320" s="32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  <c r="AO320" s="32"/>
      <c r="AP320" s="32"/>
      <c r="AQ320" s="32"/>
      <c r="AR320" s="32"/>
      <c r="AS320" s="32"/>
      <c r="AT320" s="32"/>
      <c r="AU320" s="32"/>
      <c r="AV320" s="32"/>
      <c r="AW320" s="32"/>
      <c r="AX320" s="32"/>
      <c r="AY320" s="32"/>
      <c r="AZ320" s="32"/>
      <c r="BA320" s="32"/>
      <c r="BB320" s="32"/>
      <c r="BC320" s="32"/>
      <c r="BD320" s="32"/>
      <c r="BE320" s="32"/>
      <c r="BF320" s="32"/>
      <c r="BG320" s="32"/>
      <c r="BH320" s="32"/>
      <c r="BI320" s="32"/>
      <c r="BJ320" s="32"/>
      <c r="BK320" s="32"/>
      <c r="BL320" s="32"/>
    </row>
    <row r="321" spans="1:64" ht="12.75" customHeight="1" x14ac:dyDescent="0.2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  <c r="AB321" s="31"/>
      <c r="AC321" s="31"/>
      <c r="AD321" s="31"/>
      <c r="AE321" s="31"/>
      <c r="AF321" s="31"/>
      <c r="AG321" s="31"/>
      <c r="AH321" s="31"/>
      <c r="AI321" s="31"/>
      <c r="AJ321" s="31"/>
      <c r="AK321" s="31"/>
      <c r="AL321" s="31"/>
      <c r="AM321" s="31"/>
      <c r="AN321" s="31"/>
      <c r="AO321" s="31"/>
      <c r="AP321" s="31"/>
      <c r="AQ321" s="31"/>
      <c r="AR321" s="31"/>
      <c r="AS321" s="31"/>
      <c r="AT321" s="31"/>
      <c r="AU321" s="31"/>
      <c r="AV321" s="31"/>
      <c r="AW321" s="31"/>
      <c r="AX321" s="32"/>
      <c r="AY321" s="32"/>
      <c r="AZ321" s="32"/>
      <c r="BA321" s="32"/>
      <c r="BB321" s="32"/>
      <c r="BC321" s="32"/>
      <c r="BD321" s="32"/>
      <c r="BE321" s="32"/>
      <c r="BF321" s="32"/>
      <c r="BG321" s="32"/>
      <c r="BH321" s="32"/>
      <c r="BI321" s="32"/>
      <c r="BJ321" s="32"/>
      <c r="BK321" s="32"/>
      <c r="BL321" s="32"/>
    </row>
    <row r="322" spans="1:64" ht="12.75" customHeight="1" x14ac:dyDescent="0.2">
      <c r="A322" s="31"/>
      <c r="B322" s="31"/>
      <c r="C322" s="31"/>
      <c r="D322" s="31"/>
      <c r="E322" s="31"/>
      <c r="F322" s="32"/>
      <c r="G322" s="32"/>
      <c r="H322" s="32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  <c r="AO322" s="32"/>
      <c r="AP322" s="32"/>
      <c r="AQ322" s="32"/>
      <c r="AR322" s="32"/>
      <c r="AS322" s="32"/>
      <c r="AT322" s="32"/>
      <c r="AU322" s="32"/>
      <c r="AV322" s="32"/>
      <c r="AW322" s="32"/>
      <c r="AX322" s="32"/>
      <c r="AY322" s="32"/>
      <c r="AZ322" s="32"/>
      <c r="BA322" s="32"/>
      <c r="BB322" s="32"/>
      <c r="BC322" s="32"/>
      <c r="BD322" s="32"/>
      <c r="BE322" s="32"/>
      <c r="BF322" s="32"/>
      <c r="BG322" s="32"/>
      <c r="BH322" s="32"/>
      <c r="BI322" s="32"/>
      <c r="BJ322" s="32"/>
      <c r="BK322" s="32"/>
      <c r="BL322" s="32"/>
    </row>
    <row r="323" spans="1:64" ht="12.75" customHeight="1" x14ac:dyDescent="0.25">
      <c r="A323" s="37"/>
      <c r="B323" s="37"/>
      <c r="C323" s="37"/>
      <c r="D323" s="37"/>
      <c r="E323" s="37"/>
      <c r="F323" s="32"/>
      <c r="G323" s="32"/>
      <c r="H323" s="32"/>
      <c r="I323" s="38"/>
      <c r="J323" s="39"/>
      <c r="K323" s="39"/>
      <c r="L323" s="39"/>
      <c r="M323" s="39"/>
      <c r="N323" s="39"/>
      <c r="O323" s="552">
        <v>2</v>
      </c>
      <c r="P323" s="552"/>
      <c r="Q323" s="552"/>
      <c r="R323" s="552"/>
      <c r="S323" s="39"/>
      <c r="T323" s="39"/>
      <c r="U323" s="39"/>
      <c r="V323" s="39"/>
      <c r="W323" s="39"/>
      <c r="X323" s="40"/>
      <c r="Y323" s="32"/>
      <c r="Z323" s="32"/>
      <c r="AA323" s="32"/>
      <c r="AB323" s="32"/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  <c r="AO323" s="32"/>
      <c r="AP323" s="32"/>
      <c r="AQ323" s="32"/>
      <c r="AR323" s="32"/>
      <c r="AS323" s="32"/>
      <c r="AT323" s="32"/>
      <c r="AU323" s="32"/>
      <c r="AV323" s="32"/>
      <c r="AW323" s="32"/>
      <c r="AX323" s="32"/>
      <c r="AY323" s="32"/>
      <c r="AZ323" s="32"/>
      <c r="BA323" s="32"/>
      <c r="BB323" s="32"/>
      <c r="BC323" s="32"/>
      <c r="BD323" s="32"/>
      <c r="BE323" s="32"/>
      <c r="BF323" s="32"/>
      <c r="BG323" s="32"/>
      <c r="BH323" s="32"/>
      <c r="BI323" s="32"/>
      <c r="BJ323" s="32"/>
      <c r="BK323" s="32"/>
      <c r="BL323" s="32"/>
    </row>
    <row r="324" spans="1:64" ht="12.75" customHeight="1" x14ac:dyDescent="0.25">
      <c r="A324" s="37"/>
      <c r="B324" s="37"/>
      <c r="C324" s="37"/>
      <c r="D324" s="37"/>
      <c r="E324" s="37"/>
      <c r="F324" s="32"/>
      <c r="G324" s="32"/>
      <c r="H324" s="32"/>
      <c r="I324" s="41"/>
      <c r="J324" s="38"/>
      <c r="K324" s="554">
        <f>L299</f>
        <v>47</v>
      </c>
      <c r="L324" s="554"/>
      <c r="M324" s="554"/>
      <c r="N324" s="554"/>
      <c r="O324" s="39"/>
      <c r="P324" s="39"/>
      <c r="Q324" s="43"/>
      <c r="R324" s="39"/>
      <c r="S324" s="39"/>
      <c r="T324" s="39"/>
      <c r="U324" s="39"/>
      <c r="V324" s="39"/>
      <c r="W324" s="40"/>
      <c r="X324" s="44"/>
      <c r="Y324" s="32"/>
      <c r="Z324" s="32"/>
      <c r="AA324" s="32"/>
      <c r="AB324" s="32"/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  <c r="AN324" s="32"/>
      <c r="AO324" s="32"/>
      <c r="AP324" s="32"/>
      <c r="AQ324" s="32"/>
      <c r="AR324" s="32"/>
      <c r="AS324" s="32"/>
      <c r="AT324" s="32"/>
      <c r="AU324" s="32"/>
      <c r="AV324" s="32"/>
      <c r="AW324" s="32"/>
      <c r="AX324" s="32"/>
      <c r="AY324" s="32"/>
      <c r="AZ324" s="32"/>
      <c r="BA324" s="32"/>
      <c r="BB324" s="32"/>
      <c r="BC324" s="32"/>
      <c r="BD324" s="32"/>
      <c r="BE324" s="32"/>
      <c r="BF324" s="32"/>
      <c r="BG324" s="32"/>
      <c r="BH324" s="32"/>
      <c r="BI324" s="32"/>
      <c r="BJ324" s="32"/>
      <c r="BK324" s="32"/>
      <c r="BL324" s="32"/>
    </row>
    <row r="325" spans="1:64" ht="12.75" customHeight="1" x14ac:dyDescent="0.25">
      <c r="A325" s="37"/>
      <c r="B325" s="37"/>
      <c r="C325" s="37"/>
      <c r="D325" s="37"/>
      <c r="E325" s="37"/>
      <c r="F325" s="32"/>
      <c r="G325" s="32"/>
      <c r="H325" s="32"/>
      <c r="I325" s="542">
        <v>1</v>
      </c>
      <c r="J325" s="562">
        <f>R299</f>
        <v>29.7</v>
      </c>
      <c r="K325" s="32"/>
      <c r="L325" s="32"/>
      <c r="M325" s="32"/>
      <c r="N325" s="32"/>
      <c r="O325" s="32"/>
      <c r="P325" s="32"/>
      <c r="Q325" s="48"/>
      <c r="R325" s="32"/>
      <c r="S325" s="32"/>
      <c r="T325" s="32"/>
      <c r="U325" s="32"/>
      <c r="V325" s="32"/>
      <c r="W325" s="44"/>
      <c r="X325" s="542">
        <v>2</v>
      </c>
      <c r="Y325" s="32"/>
      <c r="Z325" s="32"/>
      <c r="AA325" s="32"/>
      <c r="AB325" s="32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  <c r="AO325" s="32"/>
      <c r="AP325" s="32"/>
      <c r="AQ325" s="32"/>
      <c r="AR325" s="32"/>
      <c r="AS325" s="32"/>
      <c r="AT325" s="32"/>
      <c r="AU325" s="32"/>
      <c r="AV325" s="32"/>
      <c r="AW325" s="32"/>
      <c r="AX325" s="32"/>
      <c r="AY325" s="32"/>
      <c r="AZ325" s="32"/>
      <c r="BA325" s="32"/>
      <c r="BB325" s="32"/>
      <c r="BC325" s="32"/>
      <c r="BD325" s="32"/>
      <c r="BE325" s="32"/>
      <c r="BF325" s="32"/>
      <c r="BG325" s="32"/>
      <c r="BH325" s="32"/>
      <c r="BI325" s="32"/>
      <c r="BJ325" s="32"/>
      <c r="BK325" s="32"/>
      <c r="BL325" s="32"/>
    </row>
    <row r="326" spans="1:64" ht="12.75" customHeight="1" x14ac:dyDescent="0.2">
      <c r="A326" s="555"/>
      <c r="B326" s="555"/>
      <c r="C326" s="555"/>
      <c r="D326" s="555"/>
      <c r="E326" s="555"/>
      <c r="F326" s="32"/>
      <c r="G326" s="32"/>
      <c r="H326" s="32"/>
      <c r="I326" s="542"/>
      <c r="J326" s="562"/>
      <c r="K326" s="32"/>
      <c r="L326" s="32"/>
      <c r="M326" s="32"/>
      <c r="N326" s="32"/>
      <c r="O326" s="32"/>
      <c r="P326" s="32"/>
      <c r="Q326" s="48"/>
      <c r="R326" s="32"/>
      <c r="S326" s="32"/>
      <c r="T326" s="32"/>
      <c r="U326" s="32"/>
      <c r="V326" s="32"/>
      <c r="W326" s="44"/>
      <c r="X326" s="542"/>
      <c r="Y326" s="32"/>
      <c r="Z326" s="32"/>
      <c r="AA326" s="32"/>
      <c r="AB326" s="32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  <c r="AO326" s="32"/>
      <c r="AP326" s="32"/>
      <c r="AQ326" s="32"/>
      <c r="AR326" s="32"/>
      <c r="AS326" s="32"/>
      <c r="AT326" s="32"/>
      <c r="AU326" s="32"/>
      <c r="AV326" s="32"/>
      <c r="AW326" s="32"/>
      <c r="AX326" s="32"/>
      <c r="AY326" s="32"/>
      <c r="AZ326" s="32"/>
      <c r="BA326" s="32"/>
      <c r="BB326" s="32"/>
      <c r="BC326" s="32"/>
      <c r="BD326" s="32"/>
      <c r="BE326" s="32"/>
      <c r="BF326" s="32"/>
      <c r="BG326" s="32"/>
      <c r="BH326" s="32"/>
      <c r="BI326" s="32"/>
      <c r="BJ326" s="32"/>
      <c r="BK326" s="32"/>
      <c r="BL326" s="32"/>
    </row>
    <row r="327" spans="1:64" ht="12.75" customHeight="1" x14ac:dyDescent="0.2">
      <c r="A327" s="555" t="s">
        <v>59</v>
      </c>
      <c r="B327" s="555"/>
      <c r="C327" s="555"/>
      <c r="D327" s="555"/>
      <c r="E327" s="555"/>
      <c r="F327" s="32"/>
      <c r="G327" s="32"/>
      <c r="H327" s="32"/>
      <c r="I327" s="542"/>
      <c r="J327" s="566"/>
      <c r="K327" s="50"/>
      <c r="L327" s="50"/>
      <c r="M327" s="50"/>
      <c r="N327" s="50"/>
      <c r="O327" s="50"/>
      <c r="P327" s="50"/>
      <c r="Q327" s="51"/>
      <c r="R327" s="50"/>
      <c r="S327" s="50"/>
      <c r="T327" s="50"/>
      <c r="U327" s="50"/>
      <c r="V327" s="50"/>
      <c r="W327" s="52"/>
      <c r="X327" s="542"/>
      <c r="Y327" s="32"/>
      <c r="Z327" s="32"/>
      <c r="AA327" s="32"/>
      <c r="AB327" s="32"/>
      <c r="AC327" s="32"/>
      <c r="AD327" s="534">
        <f>I325+K324+X325</f>
        <v>50</v>
      </c>
      <c r="AE327" s="535"/>
      <c r="AF327" s="535"/>
      <c r="AG327" s="536"/>
      <c r="AH327" s="533" t="s">
        <v>44</v>
      </c>
      <c r="AI327" s="533"/>
      <c r="AJ327" s="534">
        <f>O323+J325+O328+O329+J331+O334+O335</f>
        <v>65.8</v>
      </c>
      <c r="AK327" s="535"/>
      <c r="AL327" s="536"/>
      <c r="AM327" s="540" t="s">
        <v>57</v>
      </c>
      <c r="AN327" s="540"/>
      <c r="AO327" s="540"/>
      <c r="AP327" s="540"/>
      <c r="AQ327" s="540"/>
      <c r="AR327" s="540"/>
      <c r="AS327" s="540"/>
      <c r="AT327" s="540"/>
      <c r="AU327" s="32"/>
      <c r="AV327" s="32"/>
      <c r="AW327" s="32"/>
      <c r="AX327" s="32"/>
      <c r="AY327" s="32"/>
      <c r="AZ327" s="32"/>
      <c r="BA327" s="32"/>
      <c r="BB327" s="32"/>
      <c r="BC327" s="32"/>
      <c r="BD327" s="32"/>
      <c r="BE327" s="32"/>
      <c r="BF327" s="32"/>
      <c r="BG327" s="32"/>
      <c r="BH327" s="32"/>
      <c r="BI327" s="32"/>
      <c r="BJ327" s="32"/>
      <c r="BK327" s="32"/>
      <c r="BL327" s="32"/>
    </row>
    <row r="328" spans="1:64" ht="12.75" customHeight="1" x14ac:dyDescent="0.2">
      <c r="A328" s="49"/>
      <c r="B328" s="49"/>
      <c r="C328" s="49"/>
      <c r="D328" s="49"/>
      <c r="E328" s="49"/>
      <c r="F328" s="32"/>
      <c r="G328" s="32"/>
      <c r="H328" s="32"/>
      <c r="I328" s="41"/>
      <c r="J328" s="32"/>
      <c r="K328" s="32"/>
      <c r="L328" s="32"/>
      <c r="M328" s="32"/>
      <c r="N328" s="32"/>
      <c r="O328" s="554">
        <v>1.9</v>
      </c>
      <c r="P328" s="554"/>
      <c r="Q328" s="554"/>
      <c r="R328" s="554"/>
      <c r="S328" s="32"/>
      <c r="T328" s="32"/>
      <c r="U328" s="32"/>
      <c r="V328" s="32"/>
      <c r="W328" s="32"/>
      <c r="X328" s="44"/>
      <c r="Y328" s="32"/>
      <c r="Z328" s="32"/>
      <c r="AA328" s="32"/>
      <c r="AB328" s="32"/>
      <c r="AC328" s="32"/>
      <c r="AD328" s="537"/>
      <c r="AE328" s="538"/>
      <c r="AF328" s="538"/>
      <c r="AG328" s="539"/>
      <c r="AH328" s="533"/>
      <c r="AI328" s="533"/>
      <c r="AJ328" s="537"/>
      <c r="AK328" s="538"/>
      <c r="AL328" s="539"/>
      <c r="AM328" s="540"/>
      <c r="AN328" s="540"/>
      <c r="AO328" s="540"/>
      <c r="AP328" s="540"/>
      <c r="AQ328" s="540"/>
      <c r="AR328" s="540"/>
      <c r="AS328" s="540"/>
      <c r="AT328" s="540"/>
      <c r="AU328" s="32"/>
      <c r="AV328" s="32"/>
      <c r="AW328" s="32"/>
      <c r="AX328" s="32"/>
      <c r="AY328" s="32"/>
      <c r="AZ328" s="32"/>
      <c r="BA328" s="32"/>
      <c r="BB328" s="32"/>
      <c r="BC328" s="32"/>
      <c r="BD328" s="32"/>
      <c r="BE328" s="32"/>
      <c r="BF328" s="32"/>
      <c r="BG328" s="32"/>
      <c r="BH328" s="32"/>
      <c r="BI328" s="32"/>
      <c r="BJ328" s="32"/>
      <c r="BK328" s="32"/>
      <c r="BL328" s="32"/>
    </row>
    <row r="329" spans="1:64" ht="12.75" customHeight="1" x14ac:dyDescent="0.2">
      <c r="A329" s="555" t="s">
        <v>58</v>
      </c>
      <c r="B329" s="555"/>
      <c r="C329" s="555"/>
      <c r="D329" s="555"/>
      <c r="E329" s="555"/>
      <c r="F329" s="32"/>
      <c r="G329" s="32"/>
      <c r="H329" s="32"/>
      <c r="I329" s="41"/>
      <c r="J329" s="32"/>
      <c r="K329" s="32"/>
      <c r="L329" s="32"/>
      <c r="M329" s="32"/>
      <c r="N329" s="32"/>
      <c r="O329" s="551">
        <v>0.5</v>
      </c>
      <c r="P329" s="551"/>
      <c r="Q329" s="551"/>
      <c r="R329" s="551"/>
      <c r="S329" s="32"/>
      <c r="T329" s="32"/>
      <c r="U329" s="32"/>
      <c r="V329" s="32"/>
      <c r="W329" s="32"/>
      <c r="X329" s="44"/>
      <c r="Y329" s="32"/>
      <c r="Z329" s="32"/>
      <c r="AA329" s="32"/>
      <c r="AB329" s="32"/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  <c r="AO329" s="32"/>
      <c r="AP329" s="32"/>
      <c r="AQ329" s="32"/>
      <c r="AR329" s="32"/>
      <c r="AS329" s="32"/>
      <c r="AT329" s="32"/>
      <c r="AU329" s="32"/>
      <c r="AV329" s="32"/>
      <c r="AW329" s="32"/>
      <c r="AX329" s="32"/>
      <c r="AY329" s="32"/>
      <c r="AZ329" s="32"/>
      <c r="BA329" s="32"/>
      <c r="BB329" s="32"/>
      <c r="BC329" s="32"/>
      <c r="BD329" s="32"/>
      <c r="BE329" s="32"/>
      <c r="BF329" s="32"/>
      <c r="BG329" s="32"/>
      <c r="BH329" s="32"/>
      <c r="BI329" s="32"/>
      <c r="BJ329" s="32"/>
      <c r="BK329" s="32"/>
      <c r="BL329" s="32"/>
    </row>
    <row r="330" spans="1:64" ht="12.75" customHeight="1" x14ac:dyDescent="0.2">
      <c r="A330" s="49"/>
      <c r="B330" s="49"/>
      <c r="C330" s="49"/>
      <c r="D330" s="49"/>
      <c r="E330" s="49"/>
      <c r="F330" s="32"/>
      <c r="G330" s="32"/>
      <c r="H330" s="32"/>
      <c r="I330" s="41"/>
      <c r="J330" s="38"/>
      <c r="K330" s="554"/>
      <c r="L330" s="554"/>
      <c r="M330" s="554"/>
      <c r="N330" s="554"/>
      <c r="O330" s="39"/>
      <c r="P330" s="39"/>
      <c r="Q330" s="43"/>
      <c r="R330" s="39"/>
      <c r="S330" s="39"/>
      <c r="T330" s="39"/>
      <c r="U330" s="39"/>
      <c r="V330" s="39"/>
      <c r="W330" s="40"/>
      <c r="X330" s="44"/>
      <c r="Y330" s="32"/>
      <c r="Z330" s="32"/>
      <c r="AA330" s="32"/>
      <c r="AB330" s="32"/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  <c r="AN330" s="32"/>
      <c r="AO330" s="32"/>
      <c r="AP330" s="32"/>
      <c r="AQ330" s="32"/>
      <c r="AR330" s="32"/>
      <c r="AS330" s="32"/>
      <c r="AT330" s="32"/>
      <c r="AU330" s="32"/>
      <c r="AV330" s="32"/>
      <c r="AW330" s="32"/>
      <c r="AX330" s="32"/>
      <c r="AY330" s="32"/>
      <c r="AZ330" s="32"/>
      <c r="BA330" s="32"/>
      <c r="BB330" s="32"/>
      <c r="BC330" s="32"/>
      <c r="BD330" s="32"/>
      <c r="BE330" s="32"/>
      <c r="BF330" s="32"/>
      <c r="BG330" s="32"/>
      <c r="BH330" s="32"/>
      <c r="BI330" s="32"/>
      <c r="BJ330" s="32"/>
      <c r="BK330" s="32"/>
      <c r="BL330" s="32"/>
    </row>
    <row r="331" spans="1:64" ht="12.75" customHeight="1" x14ac:dyDescent="0.2">
      <c r="A331" s="49"/>
      <c r="B331" s="49"/>
      <c r="C331" s="49"/>
      <c r="D331" s="49"/>
      <c r="E331" s="49"/>
      <c r="F331" s="32"/>
      <c r="G331" s="32"/>
      <c r="H331" s="32"/>
      <c r="I331" s="41"/>
      <c r="J331" s="562">
        <f>R299</f>
        <v>29.7</v>
      </c>
      <c r="K331" s="32"/>
      <c r="L331" s="32"/>
      <c r="M331" s="32"/>
      <c r="N331" s="32"/>
      <c r="O331" s="32"/>
      <c r="P331" s="32"/>
      <c r="Q331" s="48"/>
      <c r="R331" s="32"/>
      <c r="S331" s="32"/>
      <c r="T331" s="32"/>
      <c r="U331" s="32"/>
      <c r="V331" s="32"/>
      <c r="W331" s="44"/>
      <c r="X331" s="44"/>
      <c r="Y331" s="32"/>
      <c r="Z331" s="32"/>
      <c r="AA331" s="32"/>
      <c r="AB331" s="32"/>
      <c r="AC331" s="32"/>
      <c r="AD331" s="32"/>
      <c r="AE331" s="32"/>
      <c r="AF331" s="32"/>
      <c r="AG331" s="32"/>
      <c r="AH331" s="32"/>
      <c r="AI331" s="32"/>
      <c r="AJ331" s="32"/>
      <c r="AK331" s="32"/>
      <c r="AL331" s="32"/>
      <c r="AM331" s="32"/>
      <c r="AN331" s="32"/>
      <c r="AO331" s="32"/>
      <c r="AP331" s="32"/>
      <c r="AQ331" s="32"/>
      <c r="AR331" s="32"/>
      <c r="AS331" s="32"/>
      <c r="AT331" s="32"/>
      <c r="AU331" s="32"/>
      <c r="AV331" s="32"/>
      <c r="AW331" s="32"/>
      <c r="AX331" s="32"/>
      <c r="AY331" s="32"/>
      <c r="AZ331" s="32"/>
      <c r="BA331" s="32"/>
      <c r="BB331" s="32"/>
      <c r="BC331" s="32"/>
      <c r="BD331" s="32"/>
      <c r="BE331" s="32"/>
      <c r="BF331" s="32"/>
      <c r="BG331" s="32"/>
      <c r="BH331" s="32"/>
      <c r="BI331" s="32"/>
      <c r="BJ331" s="32"/>
      <c r="BK331" s="32"/>
      <c r="BL331" s="32"/>
    </row>
    <row r="332" spans="1:64" ht="12.75" customHeight="1" x14ac:dyDescent="0.2">
      <c r="A332" s="31"/>
      <c r="B332" s="31"/>
      <c r="C332" s="31"/>
      <c r="D332" s="31"/>
      <c r="E332" s="31"/>
      <c r="F332" s="32"/>
      <c r="G332" s="32"/>
      <c r="H332" s="32"/>
      <c r="I332" s="41"/>
      <c r="J332" s="562"/>
      <c r="K332" s="32"/>
      <c r="L332" s="32"/>
      <c r="M332" s="32"/>
      <c r="N332" s="32"/>
      <c r="O332" s="32"/>
      <c r="P332" s="32"/>
      <c r="Q332" s="48"/>
      <c r="R332" s="32"/>
      <c r="S332" s="32"/>
      <c r="T332" s="32"/>
      <c r="U332" s="32"/>
      <c r="V332" s="32"/>
      <c r="W332" s="44"/>
      <c r="X332" s="44"/>
      <c r="Y332" s="32"/>
      <c r="Z332" s="32"/>
      <c r="AA332" s="32"/>
      <c r="AB332" s="32"/>
      <c r="AC332" s="32"/>
      <c r="AD332" s="32"/>
      <c r="AE332" s="32"/>
      <c r="AF332" s="32"/>
      <c r="AG332" s="32"/>
      <c r="AH332" s="32"/>
      <c r="AI332" s="32"/>
      <c r="AJ332" s="32"/>
      <c r="AK332" s="32"/>
      <c r="AL332" s="32"/>
      <c r="AM332" s="32"/>
      <c r="AN332" s="32"/>
      <c r="AO332" s="32"/>
      <c r="AP332" s="32"/>
      <c r="AQ332" s="32"/>
      <c r="AR332" s="32"/>
      <c r="AS332" s="32"/>
      <c r="AT332" s="32"/>
      <c r="AU332" s="32"/>
      <c r="AV332" s="32"/>
      <c r="AW332" s="32"/>
      <c r="AX332" s="32"/>
      <c r="AY332" s="32"/>
      <c r="AZ332" s="32"/>
      <c r="BA332" s="32"/>
      <c r="BB332" s="32"/>
      <c r="BC332" s="32"/>
      <c r="BD332" s="32"/>
      <c r="BE332" s="32"/>
      <c r="BF332" s="32"/>
      <c r="BG332" s="32"/>
      <c r="BH332" s="32"/>
      <c r="BI332" s="32"/>
      <c r="BJ332" s="32"/>
      <c r="BK332" s="32"/>
      <c r="BL332" s="32"/>
    </row>
    <row r="333" spans="1:64" ht="12.75" customHeight="1" x14ac:dyDescent="0.2">
      <c r="A333" s="31"/>
      <c r="B333" s="31"/>
      <c r="C333" s="31"/>
      <c r="D333" s="31"/>
      <c r="E333" s="31"/>
      <c r="F333" s="32"/>
      <c r="G333" s="32"/>
      <c r="H333" s="32"/>
      <c r="I333" s="41"/>
      <c r="J333" s="566"/>
      <c r="K333" s="50"/>
      <c r="L333" s="50"/>
      <c r="M333" s="50"/>
      <c r="N333" s="50"/>
      <c r="O333" s="50"/>
      <c r="P333" s="50"/>
      <c r="Q333" s="51"/>
      <c r="R333" s="50"/>
      <c r="S333" s="50"/>
      <c r="T333" s="50"/>
      <c r="U333" s="50"/>
      <c r="V333" s="50"/>
      <c r="W333" s="52"/>
      <c r="X333" s="44"/>
      <c r="Y333" s="32"/>
      <c r="Z333" s="32"/>
      <c r="AA333" s="32"/>
      <c r="AB333" s="32"/>
      <c r="AC333" s="32"/>
      <c r="AD333" s="32"/>
      <c r="AE333" s="32"/>
      <c r="AF333" s="32"/>
      <c r="AG333" s="32"/>
      <c r="AH333" s="32"/>
      <c r="AI333" s="32"/>
      <c r="AJ333" s="32"/>
      <c r="AK333" s="32"/>
      <c r="AL333" s="32"/>
      <c r="AM333" s="32"/>
      <c r="AN333" s="32"/>
      <c r="AO333" s="32"/>
      <c r="AP333" s="32"/>
      <c r="AQ333" s="32"/>
      <c r="AR333" s="32"/>
      <c r="AS333" s="32"/>
      <c r="AT333" s="32"/>
      <c r="AU333" s="32"/>
      <c r="AV333" s="32"/>
      <c r="AW333" s="32"/>
      <c r="AX333" s="32"/>
      <c r="AY333" s="32"/>
      <c r="AZ333" s="32"/>
      <c r="BA333" s="32"/>
      <c r="BB333" s="32"/>
      <c r="BC333" s="32"/>
      <c r="BD333" s="32"/>
      <c r="BE333" s="32"/>
      <c r="BF333" s="32"/>
      <c r="BG333" s="32"/>
      <c r="BH333" s="32"/>
      <c r="BI333" s="32"/>
      <c r="BJ333" s="32"/>
      <c r="BK333" s="32"/>
      <c r="BL333" s="32"/>
    </row>
    <row r="334" spans="1:64" ht="12.75" customHeight="1" x14ac:dyDescent="0.2">
      <c r="A334" s="31"/>
      <c r="B334" s="31"/>
      <c r="C334" s="31"/>
      <c r="D334" s="31"/>
      <c r="E334" s="31"/>
      <c r="F334" s="32"/>
      <c r="G334" s="32"/>
      <c r="H334" s="32"/>
      <c r="I334" s="41"/>
      <c r="J334" s="59"/>
      <c r="K334" s="32"/>
      <c r="L334" s="32"/>
      <c r="M334" s="32"/>
      <c r="N334" s="32"/>
      <c r="O334" s="554">
        <v>2</v>
      </c>
      <c r="P334" s="554"/>
      <c r="Q334" s="554"/>
      <c r="R334" s="554"/>
      <c r="S334" s="32"/>
      <c r="T334" s="32"/>
      <c r="U334" s="32"/>
      <c r="V334" s="32"/>
      <c r="W334" s="32"/>
      <c r="X334" s="53"/>
      <c r="Y334" s="32"/>
      <c r="Z334" s="32"/>
      <c r="AA334" s="32"/>
      <c r="AB334" s="32"/>
      <c r="AC334" s="32"/>
      <c r="AD334" s="32"/>
      <c r="AE334" s="32"/>
      <c r="AF334" s="32"/>
      <c r="AG334" s="32"/>
      <c r="AH334" s="32"/>
      <c r="AI334" s="32"/>
      <c r="AJ334" s="32"/>
      <c r="AK334" s="32"/>
      <c r="AL334" s="32"/>
      <c r="AM334" s="32"/>
      <c r="AN334" s="32"/>
      <c r="AO334" s="32"/>
      <c r="AP334" s="32"/>
      <c r="AQ334" s="32"/>
      <c r="AR334" s="32"/>
      <c r="AS334" s="32"/>
      <c r="AT334" s="32"/>
      <c r="AU334" s="32"/>
      <c r="AV334" s="32"/>
      <c r="AW334" s="32"/>
      <c r="AX334" s="32"/>
      <c r="AY334" s="32"/>
      <c r="AZ334" s="32"/>
      <c r="BA334" s="32"/>
      <c r="BB334" s="32"/>
      <c r="BC334" s="32"/>
      <c r="BD334" s="32"/>
      <c r="BE334" s="32"/>
      <c r="BF334" s="32"/>
      <c r="BG334" s="32"/>
      <c r="BH334" s="32"/>
      <c r="BI334" s="32"/>
      <c r="BJ334" s="32"/>
      <c r="BK334" s="32"/>
      <c r="BL334" s="32"/>
    </row>
    <row r="335" spans="1:64" ht="12.75" customHeight="1" thickBot="1" x14ac:dyDescent="0.25">
      <c r="A335" s="31"/>
      <c r="B335" s="31"/>
      <c r="C335" s="31"/>
      <c r="D335" s="31"/>
      <c r="E335" s="31"/>
      <c r="F335" s="32"/>
      <c r="G335" s="32"/>
      <c r="H335" s="32"/>
      <c r="I335" s="54"/>
      <c r="J335" s="50"/>
      <c r="K335" s="50"/>
      <c r="L335" s="50"/>
      <c r="M335" s="50"/>
      <c r="N335" s="50"/>
      <c r="O335" s="551"/>
      <c r="P335" s="551"/>
      <c r="Q335" s="551"/>
      <c r="R335" s="551"/>
      <c r="S335" s="50"/>
      <c r="T335" s="50"/>
      <c r="U335" s="50"/>
      <c r="V335" s="56"/>
      <c r="W335" s="56"/>
      <c r="X335" s="57"/>
      <c r="Y335" s="32"/>
      <c r="Z335" s="32"/>
      <c r="AA335" s="32"/>
      <c r="AB335" s="32"/>
      <c r="AC335" s="32"/>
      <c r="AD335" s="32"/>
      <c r="AE335" s="32"/>
      <c r="AF335" s="32"/>
      <c r="AG335" s="32"/>
      <c r="AH335" s="32"/>
      <c r="AI335" s="32"/>
      <c r="AJ335" s="32"/>
      <c r="AK335" s="32"/>
      <c r="AL335" s="32"/>
      <c r="AM335" s="32"/>
      <c r="AN335" s="32"/>
      <c r="AO335" s="32"/>
      <c r="AP335" s="32"/>
      <c r="AQ335" s="32"/>
      <c r="AR335" s="32"/>
      <c r="AS335" s="32"/>
      <c r="AT335" s="32"/>
      <c r="AU335" s="32"/>
      <c r="AV335" s="32"/>
      <c r="AW335" s="32"/>
      <c r="AX335" s="32"/>
      <c r="AY335" s="32"/>
      <c r="AZ335" s="32"/>
      <c r="BA335" s="32"/>
      <c r="BB335" s="32"/>
      <c r="BC335" s="32"/>
      <c r="BD335" s="32"/>
      <c r="BE335" s="32"/>
      <c r="BF335" s="32"/>
      <c r="BG335" s="32"/>
      <c r="BH335" s="32"/>
      <c r="BI335" s="32"/>
      <c r="BJ335" s="32"/>
      <c r="BK335" s="32"/>
      <c r="BL335" s="32"/>
    </row>
    <row r="336" spans="1:64" ht="12.75" customHeight="1" thickTop="1" x14ac:dyDescent="0.2">
      <c r="A336" s="31"/>
      <c r="B336" s="31"/>
      <c r="C336" s="31"/>
      <c r="D336" s="31"/>
      <c r="E336" s="31"/>
      <c r="F336" s="32"/>
      <c r="G336" s="32"/>
      <c r="H336" s="32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  <c r="AA336" s="32"/>
      <c r="AB336" s="32"/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  <c r="AO336" s="32"/>
      <c r="AP336" s="32"/>
      <c r="AQ336" s="32"/>
      <c r="AR336" s="32"/>
      <c r="AS336" s="32"/>
      <c r="AT336" s="32"/>
      <c r="AU336" s="32"/>
      <c r="AV336" s="32"/>
      <c r="AW336" s="32"/>
      <c r="AX336" s="32"/>
      <c r="AY336" s="32"/>
      <c r="AZ336" s="32"/>
      <c r="BA336" s="32"/>
      <c r="BB336" s="32"/>
      <c r="BC336" s="32"/>
      <c r="BD336" s="32"/>
      <c r="BE336" s="32"/>
      <c r="BF336" s="32"/>
      <c r="BG336" s="32"/>
      <c r="BH336" s="32"/>
      <c r="BI336" s="32"/>
      <c r="BJ336" s="32"/>
      <c r="BK336" s="32"/>
      <c r="BL336" s="32"/>
    </row>
    <row r="337" spans="1:64" ht="12.75" customHeight="1" x14ac:dyDescent="0.2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/>
      <c r="AB337" s="31"/>
      <c r="AC337" s="31"/>
      <c r="AD337" s="31"/>
      <c r="AE337" s="31"/>
      <c r="AF337" s="31"/>
      <c r="AG337" s="31"/>
      <c r="AH337" s="31"/>
      <c r="AI337" s="31"/>
      <c r="AJ337" s="31"/>
      <c r="AK337" s="31"/>
      <c r="AL337" s="31"/>
      <c r="AM337" s="31"/>
      <c r="AN337" s="31"/>
      <c r="AO337" s="31"/>
      <c r="AP337" s="31"/>
      <c r="AQ337" s="31"/>
      <c r="AR337" s="31"/>
      <c r="AS337" s="31"/>
      <c r="AT337" s="31"/>
      <c r="AU337" s="31"/>
      <c r="AV337" s="31"/>
      <c r="AW337" s="31"/>
      <c r="AX337" s="32"/>
      <c r="AY337" s="32"/>
      <c r="AZ337" s="32"/>
      <c r="BA337" s="32"/>
      <c r="BB337" s="32"/>
      <c r="BC337" s="32"/>
      <c r="BD337" s="32"/>
      <c r="BE337" s="32"/>
      <c r="BF337" s="32"/>
      <c r="BG337" s="32"/>
      <c r="BH337" s="32"/>
      <c r="BI337" s="32"/>
      <c r="BJ337" s="32"/>
      <c r="BK337" s="32"/>
      <c r="BL337" s="32"/>
    </row>
    <row r="338" spans="1:64" ht="12.75" customHeight="1" x14ac:dyDescent="0.2">
      <c r="A338" s="31"/>
      <c r="B338" s="31"/>
      <c r="C338" s="31"/>
      <c r="D338" s="31"/>
      <c r="E338" s="31"/>
      <c r="F338" s="32"/>
      <c r="G338" s="32"/>
      <c r="H338" s="32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  <c r="AN338" s="32"/>
      <c r="AO338" s="32"/>
      <c r="AP338" s="32"/>
      <c r="AQ338" s="32"/>
      <c r="AR338" s="32"/>
      <c r="AS338" s="32"/>
      <c r="AT338" s="32"/>
      <c r="AU338" s="32"/>
      <c r="AV338" s="32"/>
      <c r="AW338" s="32"/>
      <c r="AX338" s="32"/>
      <c r="AY338" s="32"/>
      <c r="AZ338" s="32"/>
      <c r="BA338" s="32"/>
      <c r="BB338" s="32"/>
      <c r="BC338" s="32"/>
      <c r="BD338" s="32"/>
      <c r="BE338" s="32"/>
      <c r="BF338" s="32"/>
      <c r="BG338" s="32"/>
      <c r="BH338" s="32"/>
      <c r="BI338" s="32"/>
      <c r="BJ338" s="32"/>
      <c r="BK338" s="32"/>
      <c r="BL338" s="32"/>
    </row>
    <row r="339" spans="1:64" ht="12.75" customHeight="1" x14ac:dyDescent="0.25">
      <c r="A339" s="37"/>
      <c r="B339" s="37"/>
      <c r="C339" s="37"/>
      <c r="D339" s="37"/>
      <c r="E339" s="37"/>
      <c r="F339" s="32"/>
      <c r="G339" s="32"/>
      <c r="H339" s="32"/>
      <c r="I339" s="38"/>
      <c r="J339" s="39"/>
      <c r="K339" s="39"/>
      <c r="L339" s="39"/>
      <c r="M339" s="39"/>
      <c r="N339" s="554"/>
      <c r="O339" s="554"/>
      <c r="P339" s="554"/>
      <c r="Q339" s="554"/>
      <c r="R339" s="552">
        <v>2</v>
      </c>
      <c r="S339" s="552"/>
      <c r="T339" s="552"/>
      <c r="U339" s="552"/>
      <c r="V339" s="39"/>
      <c r="W339" s="39"/>
      <c r="X339" s="39"/>
      <c r="Y339" s="39"/>
      <c r="Z339" s="39"/>
      <c r="AA339" s="39"/>
      <c r="AB339" s="39"/>
      <c r="AC339" s="39"/>
      <c r="AD339" s="40"/>
      <c r="AE339" s="32"/>
      <c r="AF339" s="32"/>
      <c r="AG339" s="32"/>
      <c r="AH339" s="32"/>
      <c r="AI339" s="32"/>
      <c r="AJ339" s="32"/>
      <c r="AK339" s="32"/>
      <c r="AL339" s="32"/>
      <c r="AM339" s="32"/>
      <c r="AN339" s="32"/>
      <c r="AO339" s="32"/>
      <c r="AP339" s="32"/>
      <c r="AQ339" s="32"/>
      <c r="AR339" s="32"/>
      <c r="AS339" s="32"/>
      <c r="AT339" s="32"/>
      <c r="AU339" s="32"/>
      <c r="AV339" s="32"/>
      <c r="AW339" s="32"/>
      <c r="AX339" s="32"/>
      <c r="AY339" s="32"/>
      <c r="AZ339" s="32"/>
      <c r="BA339" s="32"/>
      <c r="BB339" s="32"/>
      <c r="BC339" s="32"/>
      <c r="BD339" s="32"/>
      <c r="BE339" s="32"/>
      <c r="BF339" s="32"/>
      <c r="BG339" s="32"/>
      <c r="BH339" s="32"/>
      <c r="BI339" s="32"/>
      <c r="BJ339" s="32"/>
      <c r="BK339" s="32"/>
      <c r="BL339" s="32"/>
    </row>
    <row r="340" spans="1:64" ht="12.75" customHeight="1" x14ac:dyDescent="0.25">
      <c r="A340" s="37"/>
      <c r="B340" s="37"/>
      <c r="C340" s="37"/>
      <c r="D340" s="37"/>
      <c r="E340" s="37"/>
      <c r="F340" s="32"/>
      <c r="G340" s="32"/>
      <c r="H340" s="32"/>
      <c r="I340" s="41"/>
      <c r="J340" s="553">
        <f>R299</f>
        <v>29.7</v>
      </c>
      <c r="K340" s="554"/>
      <c r="L340" s="554"/>
      <c r="M340" s="559">
        <f>L299</f>
        <v>47</v>
      </c>
      <c r="N340" s="32"/>
      <c r="O340" s="32"/>
      <c r="P340" s="32"/>
      <c r="Q340" s="32"/>
      <c r="R340" s="553">
        <f>R299</f>
        <v>29.7</v>
      </c>
      <c r="S340" s="554"/>
      <c r="T340" s="554"/>
      <c r="U340" s="40"/>
      <c r="V340" s="32"/>
      <c r="W340" s="32"/>
      <c r="X340" s="553">
        <f>R299</f>
        <v>29.7</v>
      </c>
      <c r="Y340" s="554"/>
      <c r="Z340" s="554"/>
      <c r="AA340" s="42"/>
      <c r="AB340" s="40"/>
      <c r="AC340" s="32"/>
      <c r="AD340" s="44"/>
      <c r="AE340" s="32"/>
      <c r="AF340" s="32"/>
      <c r="AG340" s="32"/>
      <c r="AH340" s="32"/>
      <c r="AI340" s="32"/>
      <c r="AJ340" s="32"/>
      <c r="AK340" s="32"/>
      <c r="AL340" s="32"/>
      <c r="AM340" s="32"/>
      <c r="AN340" s="32"/>
      <c r="AO340" s="32"/>
      <c r="AP340" s="32"/>
      <c r="AQ340" s="32"/>
      <c r="AR340" s="32"/>
      <c r="AS340" s="32"/>
      <c r="AT340" s="32"/>
      <c r="AU340" s="32"/>
      <c r="AV340" s="32"/>
      <c r="AW340" s="32"/>
      <c r="AX340" s="32"/>
      <c r="AY340" s="32"/>
      <c r="AZ340" s="32"/>
      <c r="BA340" s="32"/>
      <c r="BB340" s="32"/>
      <c r="BC340" s="32"/>
      <c r="BD340" s="32"/>
      <c r="BE340" s="32"/>
      <c r="BF340" s="32"/>
      <c r="BG340" s="32"/>
      <c r="BH340" s="32"/>
      <c r="BI340" s="32"/>
      <c r="BJ340" s="32"/>
      <c r="BK340" s="32"/>
      <c r="BL340" s="32"/>
    </row>
    <row r="341" spans="1:64" ht="12.75" customHeight="1" x14ac:dyDescent="0.25">
      <c r="A341" s="37"/>
      <c r="B341" s="37"/>
      <c r="C341" s="37"/>
      <c r="D341" s="37"/>
      <c r="E341" s="37"/>
      <c r="F341" s="32"/>
      <c r="G341" s="32"/>
      <c r="H341" s="32"/>
      <c r="I341" s="41"/>
      <c r="J341" s="41"/>
      <c r="K341" s="32"/>
      <c r="L341" s="32"/>
      <c r="M341" s="556"/>
      <c r="N341" s="32"/>
      <c r="O341" s="32"/>
      <c r="P341" s="32"/>
      <c r="Q341" s="32"/>
      <c r="R341" s="41"/>
      <c r="S341" s="32"/>
      <c r="T341" s="32"/>
      <c r="U341" s="44"/>
      <c r="V341" s="32"/>
      <c r="W341" s="32"/>
      <c r="X341" s="41"/>
      <c r="Y341" s="32"/>
      <c r="Z341" s="32"/>
      <c r="AA341" s="32"/>
      <c r="AB341" s="44"/>
      <c r="AC341" s="32"/>
      <c r="AD341" s="44"/>
      <c r="AE341" s="32"/>
      <c r="AF341" s="32"/>
      <c r="AG341" s="32"/>
      <c r="AH341" s="32"/>
      <c r="AI341" s="32"/>
      <c r="AJ341" s="534">
        <f>R347+M340+R339</f>
        <v>51</v>
      </c>
      <c r="AK341" s="535"/>
      <c r="AL341" s="536"/>
      <c r="AM341" s="533" t="s">
        <v>44</v>
      </c>
      <c r="AN341" s="533"/>
      <c r="AO341" s="534">
        <f>I342+J340+N342+P342+R340+V342+W342+X340+AC342+AD342</f>
        <v>97.800000000000011</v>
      </c>
      <c r="AP341" s="535"/>
      <c r="AQ341" s="536"/>
      <c r="AR341" s="540" t="s">
        <v>57</v>
      </c>
      <c r="AS341" s="540"/>
      <c r="AT341" s="540"/>
      <c r="AU341" s="540"/>
      <c r="AV341" s="540"/>
      <c r="AW341" s="540"/>
      <c r="AX341" s="540"/>
      <c r="AY341" s="540"/>
      <c r="AZ341" s="32"/>
      <c r="BA341" s="32"/>
      <c r="BB341" s="32"/>
      <c r="BC341" s="32"/>
      <c r="BD341" s="32"/>
      <c r="BE341" s="32"/>
      <c r="BF341" s="32"/>
      <c r="BG341" s="32"/>
      <c r="BH341" s="32"/>
      <c r="BI341" s="32"/>
      <c r="BJ341" s="32"/>
      <c r="BK341" s="32"/>
      <c r="BL341" s="32"/>
    </row>
    <row r="342" spans="1:64" ht="12.75" customHeight="1" x14ac:dyDescent="0.2">
      <c r="A342" s="555" t="s">
        <v>60</v>
      </c>
      <c r="B342" s="555"/>
      <c r="C342" s="555"/>
      <c r="D342" s="555"/>
      <c r="E342" s="555"/>
      <c r="F342" s="32"/>
      <c r="G342" s="32"/>
      <c r="H342" s="32"/>
      <c r="I342" s="542">
        <v>1</v>
      </c>
      <c r="J342" s="41"/>
      <c r="K342" s="32"/>
      <c r="L342" s="32"/>
      <c r="M342" s="560"/>
      <c r="N342" s="562">
        <v>1.9</v>
      </c>
      <c r="O342" s="32"/>
      <c r="P342" s="563">
        <v>0.5</v>
      </c>
      <c r="Q342" s="556"/>
      <c r="R342" s="41"/>
      <c r="S342" s="32"/>
      <c r="T342" s="32"/>
      <c r="U342" s="44"/>
      <c r="V342" s="562">
        <v>1.9</v>
      </c>
      <c r="W342" s="556">
        <v>0.5</v>
      </c>
      <c r="X342" s="41"/>
      <c r="Y342" s="32"/>
      <c r="Z342" s="32"/>
      <c r="AA342" s="32"/>
      <c r="AB342" s="44"/>
      <c r="AC342" s="562">
        <v>1.9</v>
      </c>
      <c r="AD342" s="556">
        <v>1</v>
      </c>
      <c r="AE342" s="59"/>
      <c r="AF342" s="32"/>
      <c r="AG342" s="32"/>
      <c r="AH342" s="32"/>
      <c r="AI342" s="32"/>
      <c r="AJ342" s="537"/>
      <c r="AK342" s="538"/>
      <c r="AL342" s="539"/>
      <c r="AM342" s="533"/>
      <c r="AN342" s="533"/>
      <c r="AO342" s="537"/>
      <c r="AP342" s="538"/>
      <c r="AQ342" s="539"/>
      <c r="AR342" s="540"/>
      <c r="AS342" s="540"/>
      <c r="AT342" s="540"/>
      <c r="AU342" s="540"/>
      <c r="AV342" s="540"/>
      <c r="AW342" s="540"/>
      <c r="AX342" s="540"/>
      <c r="AY342" s="540"/>
      <c r="AZ342" s="32"/>
      <c r="BA342" s="32"/>
      <c r="BB342" s="32"/>
      <c r="BC342" s="32"/>
      <c r="BD342" s="32"/>
      <c r="BE342" s="32"/>
      <c r="BF342" s="32"/>
      <c r="BG342" s="32"/>
      <c r="BH342" s="32"/>
      <c r="BI342" s="32"/>
      <c r="BJ342" s="32"/>
      <c r="BK342" s="32"/>
      <c r="BL342" s="32"/>
    </row>
    <row r="343" spans="1:64" ht="6" customHeight="1" x14ac:dyDescent="0.2">
      <c r="A343" s="49"/>
      <c r="B343" s="49"/>
      <c r="C343" s="49"/>
      <c r="D343" s="49"/>
      <c r="E343" s="49"/>
      <c r="F343" s="32"/>
      <c r="G343" s="32"/>
      <c r="H343" s="32"/>
      <c r="I343" s="542"/>
      <c r="J343" s="60"/>
      <c r="K343" s="61"/>
      <c r="L343" s="61"/>
      <c r="M343" s="62"/>
      <c r="N343" s="562"/>
      <c r="O343" s="32"/>
      <c r="P343" s="563"/>
      <c r="Q343" s="556"/>
      <c r="R343" s="60"/>
      <c r="S343" s="61"/>
      <c r="T343" s="61"/>
      <c r="U343" s="62"/>
      <c r="V343" s="562"/>
      <c r="W343" s="556"/>
      <c r="X343" s="60"/>
      <c r="Y343" s="61"/>
      <c r="Z343" s="61"/>
      <c r="AA343" s="61"/>
      <c r="AB343" s="62"/>
      <c r="AC343" s="562"/>
      <c r="AD343" s="556"/>
      <c r="AE343" s="59"/>
      <c r="AF343" s="32"/>
      <c r="AG343" s="32"/>
      <c r="AH343" s="32"/>
      <c r="AI343" s="32"/>
      <c r="AJ343" s="32"/>
      <c r="AK343" s="32"/>
      <c r="AL343" s="32"/>
      <c r="AM343" s="32"/>
      <c r="AN343" s="32"/>
      <c r="AO343" s="32"/>
      <c r="AP343" s="32"/>
      <c r="AQ343" s="32"/>
      <c r="AR343" s="32"/>
      <c r="AS343" s="32"/>
      <c r="AT343" s="32"/>
      <c r="AU343" s="32"/>
      <c r="AV343" s="32"/>
      <c r="AW343" s="32"/>
      <c r="AX343" s="32"/>
      <c r="AY343" s="32"/>
      <c r="AZ343" s="32"/>
      <c r="BA343" s="32"/>
      <c r="BB343" s="32"/>
      <c r="BC343" s="32"/>
      <c r="BD343" s="32"/>
      <c r="BE343" s="32"/>
      <c r="BF343" s="32"/>
      <c r="BG343" s="32"/>
      <c r="BH343" s="32"/>
      <c r="BI343" s="32"/>
      <c r="BJ343" s="32"/>
      <c r="BK343" s="32"/>
      <c r="BL343" s="32"/>
    </row>
    <row r="344" spans="1:64" ht="12.75" customHeight="1" x14ac:dyDescent="0.2">
      <c r="A344" s="555" t="s">
        <v>58</v>
      </c>
      <c r="B344" s="555"/>
      <c r="C344" s="555"/>
      <c r="D344" s="555"/>
      <c r="E344" s="555"/>
      <c r="F344" s="32"/>
      <c r="G344" s="32"/>
      <c r="H344" s="32"/>
      <c r="I344" s="542"/>
      <c r="J344" s="41"/>
      <c r="K344" s="32"/>
      <c r="L344" s="32"/>
      <c r="M344" s="44"/>
      <c r="N344" s="562"/>
      <c r="O344" s="32"/>
      <c r="P344" s="563"/>
      <c r="Q344" s="556"/>
      <c r="R344" s="41"/>
      <c r="S344" s="32"/>
      <c r="T344" s="32"/>
      <c r="U344" s="44"/>
      <c r="V344" s="562"/>
      <c r="W344" s="556"/>
      <c r="X344" s="41"/>
      <c r="Y344" s="32"/>
      <c r="Z344" s="32"/>
      <c r="AA344" s="32"/>
      <c r="AB344" s="44"/>
      <c r="AC344" s="562"/>
      <c r="AD344" s="556"/>
      <c r="AE344" s="59"/>
      <c r="AF344" s="32"/>
      <c r="AG344" s="32"/>
      <c r="AH344" s="32"/>
      <c r="AI344" s="32"/>
      <c r="AJ344" s="32"/>
      <c r="AK344" s="32"/>
      <c r="AL344" s="32"/>
      <c r="AM344" s="32"/>
      <c r="AN344" s="32"/>
      <c r="AO344" s="32"/>
      <c r="AP344" s="32"/>
      <c r="AQ344" s="32"/>
      <c r="AR344" s="32"/>
      <c r="AS344" s="32"/>
      <c r="AT344" s="32"/>
      <c r="AU344" s="32"/>
      <c r="AV344" s="32"/>
      <c r="AW344" s="32"/>
      <c r="AX344" s="32"/>
      <c r="AY344" s="32"/>
      <c r="AZ344" s="32"/>
      <c r="BA344" s="32"/>
      <c r="BB344" s="32"/>
      <c r="BC344" s="32"/>
      <c r="BD344" s="32"/>
      <c r="BE344" s="32"/>
      <c r="BF344" s="32"/>
      <c r="BG344" s="32"/>
      <c r="BH344" s="32"/>
      <c r="BI344" s="32"/>
      <c r="BJ344" s="32"/>
      <c r="BK344" s="32"/>
      <c r="BL344" s="32"/>
    </row>
    <row r="345" spans="1:64" ht="12.75" customHeight="1" x14ac:dyDescent="0.2">
      <c r="A345" s="49"/>
      <c r="B345" s="49"/>
      <c r="C345" s="49"/>
      <c r="D345" s="49"/>
      <c r="E345" s="49"/>
      <c r="F345" s="32"/>
      <c r="G345" s="32"/>
      <c r="H345" s="32"/>
      <c r="I345" s="41"/>
      <c r="J345" s="41"/>
      <c r="K345" s="32"/>
      <c r="L345" s="32"/>
      <c r="M345" s="44"/>
      <c r="N345" s="32"/>
      <c r="O345" s="32"/>
      <c r="P345" s="32"/>
      <c r="Q345" s="32"/>
      <c r="R345" s="41"/>
      <c r="S345" s="32"/>
      <c r="T345" s="32"/>
      <c r="U345" s="44"/>
      <c r="V345" s="32"/>
      <c r="W345" s="32"/>
      <c r="X345" s="41"/>
      <c r="Y345" s="32"/>
      <c r="Z345" s="32"/>
      <c r="AA345" s="32"/>
      <c r="AB345" s="44"/>
      <c r="AC345" s="32"/>
      <c r="AD345" s="44"/>
      <c r="AE345" s="32"/>
      <c r="AF345" s="32"/>
      <c r="AG345" s="32"/>
      <c r="AH345" s="32"/>
      <c r="AI345" s="32"/>
      <c r="AJ345" s="32"/>
      <c r="AK345" s="32"/>
      <c r="AL345" s="32"/>
      <c r="AM345" s="32"/>
      <c r="AN345" s="32"/>
      <c r="AO345" s="32"/>
      <c r="AP345" s="32"/>
      <c r="AQ345" s="32"/>
      <c r="AR345" s="32"/>
      <c r="AS345" s="32"/>
      <c r="AT345" s="32"/>
      <c r="AU345" s="32"/>
      <c r="AV345" s="32"/>
      <c r="AW345" s="32"/>
      <c r="AX345" s="32"/>
      <c r="AY345" s="32"/>
      <c r="AZ345" s="32"/>
      <c r="BA345" s="32"/>
      <c r="BB345" s="32"/>
      <c r="BC345" s="32"/>
      <c r="BD345" s="32"/>
      <c r="BE345" s="32"/>
      <c r="BF345" s="32"/>
      <c r="BG345" s="32"/>
      <c r="BH345" s="32"/>
      <c r="BI345" s="32"/>
      <c r="BJ345" s="32"/>
      <c r="BK345" s="32"/>
      <c r="BL345" s="32"/>
    </row>
    <row r="346" spans="1:64" ht="12.75" customHeight="1" x14ac:dyDescent="0.2">
      <c r="A346" s="49"/>
      <c r="B346" s="49"/>
      <c r="C346" s="49"/>
      <c r="D346" s="49"/>
      <c r="E346" s="49"/>
      <c r="F346" s="32"/>
      <c r="G346" s="32"/>
      <c r="H346" s="32"/>
      <c r="I346" s="41"/>
      <c r="J346" s="54"/>
      <c r="K346" s="50"/>
      <c r="L346" s="50"/>
      <c r="M346" s="52"/>
      <c r="N346" s="32"/>
      <c r="O346" s="32"/>
      <c r="P346" s="32"/>
      <c r="Q346" s="32"/>
      <c r="R346" s="54"/>
      <c r="S346" s="50"/>
      <c r="T346" s="50"/>
      <c r="U346" s="52"/>
      <c r="V346" s="32"/>
      <c r="W346" s="32"/>
      <c r="X346" s="54"/>
      <c r="Y346" s="50"/>
      <c r="Z346" s="50"/>
      <c r="AA346" s="50"/>
      <c r="AB346" s="52"/>
      <c r="AC346" s="32"/>
      <c r="AD346" s="53"/>
      <c r="AE346" s="32"/>
      <c r="AF346" s="32"/>
      <c r="AG346" s="32"/>
      <c r="AH346" s="32"/>
      <c r="AI346" s="32"/>
      <c r="AJ346" s="32"/>
      <c r="AK346" s="32"/>
      <c r="AL346" s="32"/>
      <c r="AM346" s="32"/>
      <c r="AN346" s="32"/>
      <c r="AO346" s="32"/>
      <c r="AP346" s="32"/>
      <c r="AQ346" s="32"/>
      <c r="AR346" s="32"/>
      <c r="AS346" s="32"/>
      <c r="AT346" s="32"/>
      <c r="AU346" s="32"/>
      <c r="AV346" s="32"/>
      <c r="AW346" s="32"/>
      <c r="AX346" s="32"/>
      <c r="AY346" s="32"/>
      <c r="AZ346" s="32"/>
      <c r="BA346" s="32"/>
      <c r="BB346" s="32"/>
      <c r="BC346" s="32"/>
      <c r="BD346" s="32"/>
      <c r="BE346" s="32"/>
      <c r="BF346" s="32"/>
      <c r="BG346" s="32"/>
      <c r="BH346" s="32"/>
      <c r="BI346" s="32"/>
      <c r="BJ346" s="32"/>
      <c r="BK346" s="32"/>
      <c r="BL346" s="32"/>
    </row>
    <row r="347" spans="1:64" ht="12.75" customHeight="1" thickBot="1" x14ac:dyDescent="0.25">
      <c r="A347" s="31"/>
      <c r="B347" s="31"/>
      <c r="C347" s="31"/>
      <c r="D347" s="31"/>
      <c r="E347" s="31"/>
      <c r="F347" s="32"/>
      <c r="G347" s="32"/>
      <c r="H347" s="32"/>
      <c r="I347" s="54"/>
      <c r="J347" s="50"/>
      <c r="K347" s="50"/>
      <c r="L347" s="50"/>
      <c r="M347" s="50"/>
      <c r="N347" s="551"/>
      <c r="O347" s="551"/>
      <c r="P347" s="551"/>
      <c r="Q347" s="551"/>
      <c r="R347" s="552">
        <v>2</v>
      </c>
      <c r="S347" s="552"/>
      <c r="T347" s="552"/>
      <c r="U347" s="552"/>
      <c r="V347" s="50"/>
      <c r="W347" s="50"/>
      <c r="X347" s="50"/>
      <c r="Y347" s="50"/>
      <c r="Z347" s="50"/>
      <c r="AA347" s="50"/>
      <c r="AB347" s="63"/>
      <c r="AC347" s="56"/>
      <c r="AD347" s="57"/>
      <c r="AE347" s="32"/>
      <c r="AF347" s="32"/>
      <c r="AG347" s="32"/>
      <c r="AH347" s="32"/>
      <c r="AI347" s="32"/>
      <c r="AJ347" s="32"/>
      <c r="AK347" s="32"/>
      <c r="AL347" s="32"/>
      <c r="AM347" s="32"/>
      <c r="AN347" s="32"/>
      <c r="AO347" s="32"/>
      <c r="AP347" s="32"/>
      <c r="AQ347" s="32"/>
      <c r="AR347" s="32"/>
      <c r="AS347" s="32"/>
      <c r="AT347" s="32"/>
      <c r="AU347" s="32"/>
      <c r="AV347" s="32"/>
      <c r="AW347" s="32"/>
      <c r="AX347" s="32"/>
      <c r="AY347" s="32"/>
      <c r="AZ347" s="32"/>
      <c r="BA347" s="32"/>
      <c r="BB347" s="32"/>
      <c r="BC347" s="32"/>
      <c r="BD347" s="32"/>
      <c r="BE347" s="32"/>
      <c r="BF347" s="32"/>
      <c r="BG347" s="32"/>
      <c r="BH347" s="32"/>
      <c r="BI347" s="32"/>
      <c r="BJ347" s="32"/>
      <c r="BK347" s="32"/>
      <c r="BL347" s="32"/>
    </row>
    <row r="348" spans="1:64" ht="12.75" customHeight="1" thickTop="1" x14ac:dyDescent="0.2">
      <c r="A348" s="31"/>
      <c r="B348" s="31"/>
      <c r="C348" s="31"/>
      <c r="D348" s="31"/>
      <c r="E348" s="31"/>
      <c r="F348" s="32"/>
      <c r="G348" s="32"/>
      <c r="H348" s="32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  <c r="AA348" s="32"/>
      <c r="AB348" s="32"/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  <c r="AO348" s="32"/>
      <c r="AP348" s="32"/>
      <c r="AQ348" s="32"/>
      <c r="AR348" s="32"/>
      <c r="AS348" s="32"/>
      <c r="AT348" s="32"/>
      <c r="AU348" s="32"/>
      <c r="AV348" s="32"/>
      <c r="AW348" s="32"/>
      <c r="AX348" s="32"/>
      <c r="AY348" s="32"/>
      <c r="AZ348" s="32"/>
      <c r="BA348" s="32"/>
      <c r="BB348" s="32"/>
      <c r="BC348" s="32"/>
      <c r="BD348" s="32"/>
      <c r="BE348" s="32"/>
      <c r="BF348" s="32"/>
      <c r="BG348" s="32"/>
      <c r="BH348" s="32"/>
      <c r="BI348" s="32"/>
      <c r="BJ348" s="32"/>
      <c r="BK348" s="32"/>
      <c r="BL348" s="32"/>
    </row>
    <row r="349" spans="1:64" ht="12.75" customHeight="1" x14ac:dyDescent="0.2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  <c r="AA349" s="31"/>
      <c r="AB349" s="31"/>
      <c r="AC349" s="31"/>
      <c r="AD349" s="31"/>
      <c r="AE349" s="31"/>
      <c r="AF349" s="31"/>
      <c r="AG349" s="31"/>
      <c r="AH349" s="31"/>
      <c r="AI349" s="31"/>
      <c r="AJ349" s="31"/>
      <c r="AK349" s="31"/>
      <c r="AL349" s="31"/>
      <c r="AM349" s="31"/>
      <c r="AN349" s="31"/>
      <c r="AO349" s="31"/>
      <c r="AP349" s="31"/>
      <c r="AQ349" s="31"/>
      <c r="AR349" s="31"/>
      <c r="AS349" s="31"/>
      <c r="AT349" s="31"/>
      <c r="AU349" s="31"/>
      <c r="AV349" s="31"/>
      <c r="AW349" s="31"/>
      <c r="AX349" s="32"/>
      <c r="AY349" s="32"/>
      <c r="AZ349" s="32"/>
      <c r="BA349" s="32"/>
      <c r="BB349" s="32"/>
      <c r="BC349" s="32"/>
      <c r="BD349" s="32"/>
      <c r="BE349" s="32"/>
      <c r="BF349" s="32"/>
      <c r="BG349" s="32"/>
      <c r="BH349" s="32"/>
      <c r="BI349" s="32"/>
      <c r="BJ349" s="32"/>
      <c r="BK349" s="32"/>
      <c r="BL349" s="32"/>
    </row>
    <row r="350" spans="1:64" ht="12.75" customHeight="1" x14ac:dyDescent="0.2">
      <c r="A350" s="31"/>
      <c r="B350" s="31"/>
      <c r="C350" s="31"/>
      <c r="D350" s="31"/>
      <c r="E350" s="31"/>
      <c r="F350" s="32"/>
      <c r="G350" s="32"/>
      <c r="H350" s="32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  <c r="AN350" s="32"/>
      <c r="AO350" s="32"/>
      <c r="AP350" s="32"/>
      <c r="AQ350" s="32"/>
      <c r="AR350" s="32"/>
      <c r="AS350" s="32"/>
      <c r="AT350" s="32"/>
      <c r="AU350" s="32"/>
      <c r="AV350" s="32"/>
      <c r="AW350" s="32"/>
      <c r="AX350" s="32"/>
      <c r="AY350" s="32"/>
      <c r="AZ350" s="32"/>
      <c r="BA350" s="32"/>
      <c r="BB350" s="32"/>
      <c r="BC350" s="32"/>
      <c r="BD350" s="32"/>
      <c r="BE350" s="32"/>
      <c r="BF350" s="32"/>
      <c r="BG350" s="32"/>
      <c r="BH350" s="32"/>
      <c r="BI350" s="32"/>
      <c r="BJ350" s="32"/>
      <c r="BK350" s="32"/>
      <c r="BL350" s="32"/>
    </row>
    <row r="351" spans="1:64" ht="12.75" customHeight="1" x14ac:dyDescent="0.25">
      <c r="A351" s="37"/>
      <c r="B351" s="37"/>
      <c r="C351" s="37"/>
      <c r="D351" s="37"/>
      <c r="E351" s="37"/>
      <c r="F351" s="32"/>
      <c r="G351" s="32"/>
      <c r="H351" s="32"/>
      <c r="I351" s="32"/>
      <c r="J351" s="32"/>
      <c r="K351" s="38"/>
      <c r="L351" s="39"/>
      <c r="M351" s="39"/>
      <c r="N351" s="39"/>
      <c r="O351" s="39"/>
      <c r="P351" s="39"/>
      <c r="Q351" s="39"/>
      <c r="R351" s="552">
        <v>2</v>
      </c>
      <c r="S351" s="552"/>
      <c r="T351" s="552"/>
      <c r="U351" s="554"/>
      <c r="V351" s="554"/>
      <c r="W351" s="39"/>
      <c r="X351" s="39"/>
      <c r="Y351" s="39"/>
      <c r="Z351" s="39"/>
      <c r="AA351" s="39"/>
      <c r="AB351" s="39"/>
      <c r="AC351" s="39"/>
      <c r="AD351" s="39"/>
      <c r="AE351" s="39"/>
      <c r="AF351" s="39"/>
      <c r="AG351" s="40"/>
      <c r="AH351" s="32"/>
      <c r="AI351" s="32"/>
      <c r="AJ351" s="32"/>
      <c r="AK351" s="32"/>
      <c r="AL351" s="32"/>
      <c r="AM351" s="32"/>
      <c r="AN351" s="32"/>
      <c r="AO351" s="32"/>
      <c r="AP351" s="32"/>
      <c r="AQ351" s="32"/>
      <c r="AR351" s="32"/>
      <c r="AS351" s="32"/>
      <c r="AT351" s="32"/>
      <c r="AU351" s="32"/>
      <c r="AV351" s="32"/>
      <c r="AW351" s="32"/>
      <c r="AX351" s="32"/>
      <c r="AY351" s="32"/>
      <c r="AZ351" s="32"/>
      <c r="BA351" s="32"/>
      <c r="BB351" s="32"/>
      <c r="BC351" s="32"/>
      <c r="BD351" s="32"/>
      <c r="BE351" s="32"/>
      <c r="BF351" s="32"/>
      <c r="BG351" s="32"/>
      <c r="BH351" s="32"/>
      <c r="BI351" s="32"/>
      <c r="BJ351" s="32"/>
      <c r="BK351" s="32"/>
      <c r="BL351" s="32"/>
    </row>
    <row r="352" spans="1:64" ht="12.75" customHeight="1" x14ac:dyDescent="0.25">
      <c r="A352" s="37"/>
      <c r="B352" s="37"/>
      <c r="C352" s="37"/>
      <c r="D352" s="37"/>
      <c r="E352" s="37"/>
      <c r="F352" s="32"/>
      <c r="G352" s="32"/>
      <c r="H352" s="32"/>
      <c r="I352" s="32"/>
      <c r="J352" s="32"/>
      <c r="K352" s="41"/>
      <c r="L352" s="553">
        <f>L299</f>
        <v>47</v>
      </c>
      <c r="M352" s="554"/>
      <c r="N352" s="554"/>
      <c r="O352" s="39"/>
      <c r="P352" s="43"/>
      <c r="Q352" s="39"/>
      <c r="R352" s="39"/>
      <c r="S352" s="39"/>
      <c r="T352" s="40"/>
      <c r="U352" s="32"/>
      <c r="V352" s="32"/>
      <c r="W352" s="553">
        <f>L299</f>
        <v>47</v>
      </c>
      <c r="X352" s="554"/>
      <c r="Y352" s="554"/>
      <c r="Z352" s="39"/>
      <c r="AA352" s="43"/>
      <c r="AB352" s="39"/>
      <c r="AC352" s="39"/>
      <c r="AD352" s="39"/>
      <c r="AE352" s="39"/>
      <c r="AF352" s="40"/>
      <c r="AG352" s="44"/>
      <c r="AH352" s="32"/>
      <c r="AI352" s="32"/>
      <c r="AJ352" s="32"/>
      <c r="AK352" s="32"/>
      <c r="AL352" s="32"/>
      <c r="AM352" s="32"/>
      <c r="AN352" s="32"/>
      <c r="AO352" s="32"/>
      <c r="AP352" s="32"/>
      <c r="AQ352" s="32"/>
      <c r="AR352" s="32"/>
      <c r="AS352" s="32"/>
      <c r="AT352" s="32"/>
      <c r="AU352" s="32"/>
      <c r="AV352" s="32"/>
      <c r="AW352" s="32"/>
      <c r="AX352" s="32"/>
      <c r="AY352" s="32"/>
      <c r="AZ352" s="32"/>
      <c r="BA352" s="32"/>
      <c r="BB352" s="32"/>
      <c r="BC352" s="32"/>
      <c r="BD352" s="32"/>
      <c r="BE352" s="32"/>
      <c r="BF352" s="32"/>
      <c r="BG352" s="32"/>
      <c r="BH352" s="32"/>
      <c r="BI352" s="32"/>
      <c r="BJ352" s="32"/>
      <c r="BK352" s="32"/>
      <c r="BL352" s="32"/>
    </row>
    <row r="353" spans="1:64" ht="12.75" customHeight="1" x14ac:dyDescent="0.25">
      <c r="A353" s="37"/>
      <c r="B353" s="37"/>
      <c r="C353" s="37"/>
      <c r="D353" s="37"/>
      <c r="E353" s="37"/>
      <c r="F353" s="32"/>
      <c r="G353" s="32"/>
      <c r="H353" s="32"/>
      <c r="I353" s="32"/>
      <c r="J353" s="32"/>
      <c r="K353" s="542">
        <v>1</v>
      </c>
      <c r="L353" s="41"/>
      <c r="M353" s="32"/>
      <c r="N353" s="32"/>
      <c r="O353" s="32"/>
      <c r="P353" s="48"/>
      <c r="Q353" s="32"/>
      <c r="R353" s="32"/>
      <c r="S353" s="32"/>
      <c r="T353" s="556">
        <f>R299</f>
        <v>29.7</v>
      </c>
      <c r="U353" s="32"/>
      <c r="V353" s="32"/>
      <c r="W353" s="41"/>
      <c r="X353" s="32"/>
      <c r="Y353" s="32"/>
      <c r="Z353" s="32"/>
      <c r="AA353" s="48"/>
      <c r="AB353" s="32"/>
      <c r="AC353" s="32"/>
      <c r="AD353" s="32"/>
      <c r="AE353" s="32"/>
      <c r="AF353" s="44"/>
      <c r="AG353" s="542">
        <v>2</v>
      </c>
      <c r="AH353" s="32"/>
      <c r="AI353" s="32"/>
      <c r="AJ353" s="32"/>
      <c r="AK353" s="32"/>
      <c r="AL353" s="32"/>
      <c r="AM353" s="32"/>
      <c r="AN353" s="32"/>
      <c r="AO353" s="32"/>
      <c r="AP353" s="32"/>
      <c r="AQ353" s="32"/>
      <c r="AR353" s="32"/>
      <c r="AS353" s="32"/>
      <c r="AT353" s="32"/>
      <c r="AU353" s="32"/>
      <c r="AV353" s="32"/>
      <c r="AW353" s="32"/>
      <c r="AX353" s="32"/>
      <c r="AY353" s="32"/>
      <c r="AZ353" s="32"/>
      <c r="BA353" s="32"/>
      <c r="BB353" s="32"/>
      <c r="BC353" s="32"/>
      <c r="BD353" s="32"/>
      <c r="BE353" s="32"/>
      <c r="BF353" s="32"/>
      <c r="BG353" s="32"/>
      <c r="BH353" s="32"/>
      <c r="BI353" s="32"/>
      <c r="BJ353" s="32"/>
      <c r="BK353" s="32"/>
      <c r="BL353" s="32"/>
    </row>
    <row r="354" spans="1:64" ht="12.75" customHeight="1" x14ac:dyDescent="0.2">
      <c r="A354" s="555"/>
      <c r="B354" s="555"/>
      <c r="C354" s="555"/>
      <c r="D354" s="555"/>
      <c r="E354" s="555"/>
      <c r="F354" s="32"/>
      <c r="G354" s="32"/>
      <c r="H354" s="32"/>
      <c r="I354" s="32"/>
      <c r="J354" s="32"/>
      <c r="K354" s="542"/>
      <c r="L354" s="41"/>
      <c r="M354" s="32"/>
      <c r="N354" s="32"/>
      <c r="O354" s="32"/>
      <c r="P354" s="48"/>
      <c r="Q354" s="32"/>
      <c r="R354" s="32"/>
      <c r="S354" s="32"/>
      <c r="T354" s="556"/>
      <c r="U354" s="564">
        <v>1</v>
      </c>
      <c r="V354" s="565"/>
      <c r="W354" s="41"/>
      <c r="X354" s="32"/>
      <c r="Y354" s="32"/>
      <c r="Z354" s="32"/>
      <c r="AA354" s="48"/>
      <c r="AB354" s="32"/>
      <c r="AC354" s="32"/>
      <c r="AD354" s="32"/>
      <c r="AE354" s="32"/>
      <c r="AF354" s="44"/>
      <c r="AG354" s="542"/>
      <c r="AH354" s="32"/>
      <c r="AI354" s="32"/>
      <c r="AJ354" s="32"/>
      <c r="AK354" s="32"/>
      <c r="AL354" s="32"/>
      <c r="AM354" s="32"/>
      <c r="AN354" s="32"/>
      <c r="AO354" s="32"/>
      <c r="AP354" s="32"/>
      <c r="AQ354" s="32"/>
      <c r="AR354" s="32"/>
      <c r="AS354" s="32"/>
      <c r="AT354" s="32"/>
      <c r="AU354" s="32"/>
      <c r="AV354" s="32"/>
      <c r="AW354" s="32"/>
      <c r="AX354" s="32"/>
      <c r="AY354" s="32"/>
      <c r="AZ354" s="32"/>
      <c r="BA354" s="32"/>
      <c r="BB354" s="32"/>
      <c r="BC354" s="32"/>
      <c r="BD354" s="32"/>
      <c r="BE354" s="32"/>
      <c r="BF354" s="32"/>
      <c r="BG354" s="32"/>
      <c r="BH354" s="32"/>
      <c r="BI354" s="32"/>
      <c r="BJ354" s="32"/>
      <c r="BK354" s="32"/>
      <c r="BL354" s="32"/>
    </row>
    <row r="355" spans="1:64" ht="12.75" customHeight="1" x14ac:dyDescent="0.2">
      <c r="A355" s="49"/>
      <c r="B355" s="49"/>
      <c r="C355" s="49"/>
      <c r="D355" s="49"/>
      <c r="E355" s="49"/>
      <c r="F355" s="32"/>
      <c r="G355" s="32"/>
      <c r="H355" s="32"/>
      <c r="I355" s="32"/>
      <c r="J355" s="32"/>
      <c r="K355" s="542"/>
      <c r="L355" s="54"/>
      <c r="M355" s="50"/>
      <c r="N355" s="50"/>
      <c r="O355" s="50"/>
      <c r="P355" s="51"/>
      <c r="Q355" s="50"/>
      <c r="R355" s="50"/>
      <c r="S355" s="50"/>
      <c r="T355" s="567"/>
      <c r="U355" s="32"/>
      <c r="V355" s="32"/>
      <c r="W355" s="54"/>
      <c r="X355" s="50"/>
      <c r="Y355" s="50"/>
      <c r="Z355" s="50"/>
      <c r="AA355" s="51"/>
      <c r="AB355" s="50"/>
      <c r="AC355" s="50"/>
      <c r="AD355" s="50"/>
      <c r="AE355" s="50"/>
      <c r="AF355" s="52"/>
      <c r="AG355" s="542"/>
      <c r="AH355" s="32"/>
      <c r="AI355" s="32"/>
      <c r="AJ355" s="32"/>
      <c r="AK355" s="32"/>
      <c r="AL355" s="534">
        <f>K353+L352+U354+W352+AG353</f>
        <v>98</v>
      </c>
      <c r="AM355" s="535"/>
      <c r="AN355" s="536"/>
      <c r="AO355" s="533" t="s">
        <v>44</v>
      </c>
      <c r="AP355" s="533"/>
      <c r="AQ355" s="534">
        <f>R351+T353+R356+R357+T359+R362+R363</f>
        <v>65.8</v>
      </c>
      <c r="AR355" s="535"/>
      <c r="AS355" s="536"/>
      <c r="AT355" s="540" t="s">
        <v>57</v>
      </c>
      <c r="AU355" s="540"/>
      <c r="AV355" s="540"/>
      <c r="AW355" s="540"/>
      <c r="AX355" s="540"/>
      <c r="AY355" s="540"/>
      <c r="AZ355" s="540"/>
      <c r="BA355" s="540"/>
      <c r="BB355" s="32"/>
      <c r="BC355" s="32"/>
      <c r="BD355" s="32"/>
      <c r="BE355" s="32"/>
      <c r="BF355" s="32"/>
      <c r="BG355" s="32"/>
      <c r="BH355" s="32"/>
      <c r="BI355" s="32"/>
      <c r="BJ355" s="32"/>
      <c r="BK355" s="32"/>
      <c r="BL355" s="32"/>
    </row>
    <row r="356" spans="1:64" ht="12.75" customHeight="1" x14ac:dyDescent="0.2">
      <c r="A356" s="555" t="s">
        <v>61</v>
      </c>
      <c r="B356" s="555"/>
      <c r="C356" s="555"/>
      <c r="D356" s="555"/>
      <c r="E356" s="555"/>
      <c r="F356" s="32"/>
      <c r="G356" s="32"/>
      <c r="H356" s="32"/>
      <c r="I356" s="32"/>
      <c r="J356" s="32"/>
      <c r="K356" s="45"/>
      <c r="L356" s="32"/>
      <c r="M356" s="32"/>
      <c r="N356" s="32"/>
      <c r="O356" s="32"/>
      <c r="P356" s="32"/>
      <c r="Q356" s="32"/>
      <c r="R356" s="554">
        <v>1.9</v>
      </c>
      <c r="S356" s="554"/>
      <c r="T356" s="554"/>
      <c r="U356" s="32"/>
      <c r="V356" s="32"/>
      <c r="W356" s="32"/>
      <c r="X356" s="32"/>
      <c r="Y356" s="32"/>
      <c r="Z356" s="32"/>
      <c r="AA356" s="32"/>
      <c r="AB356" s="32"/>
      <c r="AC356" s="32"/>
      <c r="AD356" s="32"/>
      <c r="AE356" s="32"/>
      <c r="AF356" s="32"/>
      <c r="AG356" s="46"/>
      <c r="AH356" s="32"/>
      <c r="AI356" s="32"/>
      <c r="AJ356" s="32"/>
      <c r="AK356" s="32"/>
      <c r="AL356" s="537"/>
      <c r="AM356" s="538"/>
      <c r="AN356" s="539"/>
      <c r="AO356" s="533"/>
      <c r="AP356" s="533"/>
      <c r="AQ356" s="537"/>
      <c r="AR356" s="538"/>
      <c r="AS356" s="539"/>
      <c r="AT356" s="540"/>
      <c r="AU356" s="540"/>
      <c r="AV356" s="540"/>
      <c r="AW356" s="540"/>
      <c r="AX356" s="540"/>
      <c r="AY356" s="540"/>
      <c r="AZ356" s="540"/>
      <c r="BA356" s="540"/>
      <c r="BB356" s="32"/>
      <c r="BC356" s="32"/>
      <c r="BD356" s="32"/>
      <c r="BE356" s="32"/>
      <c r="BF356" s="32"/>
      <c r="BG356" s="32"/>
      <c r="BH356" s="32"/>
      <c r="BI356" s="32"/>
      <c r="BJ356" s="32"/>
      <c r="BK356" s="32"/>
      <c r="BL356" s="32"/>
    </row>
    <row r="357" spans="1:64" ht="12.75" customHeight="1" x14ac:dyDescent="0.2">
      <c r="A357" s="555" t="s">
        <v>58</v>
      </c>
      <c r="B357" s="555"/>
      <c r="C357" s="555"/>
      <c r="D357" s="555"/>
      <c r="E357" s="555"/>
      <c r="F357" s="32"/>
      <c r="G357" s="32"/>
      <c r="H357" s="32"/>
      <c r="I357" s="32"/>
      <c r="J357" s="32"/>
      <c r="K357" s="41"/>
      <c r="L357" s="32"/>
      <c r="M357" s="32"/>
      <c r="N357" s="32"/>
      <c r="O357" s="32"/>
      <c r="P357" s="32"/>
      <c r="Q357" s="32"/>
      <c r="R357" s="551">
        <v>0.5</v>
      </c>
      <c r="S357" s="551"/>
      <c r="T357" s="551"/>
      <c r="U357" s="32"/>
      <c r="V357" s="32"/>
      <c r="W357" s="32"/>
      <c r="X357" s="32"/>
      <c r="Y357" s="32"/>
      <c r="Z357" s="32"/>
      <c r="AA357" s="32"/>
      <c r="AB357" s="32"/>
      <c r="AC357" s="32"/>
      <c r="AD357" s="32"/>
      <c r="AE357" s="32"/>
      <c r="AF357" s="32"/>
      <c r="AG357" s="44"/>
      <c r="AH357" s="32"/>
      <c r="AI357" s="32"/>
      <c r="AJ357" s="32"/>
      <c r="AK357" s="32"/>
      <c r="AL357" s="32"/>
      <c r="AM357" s="32"/>
      <c r="AN357" s="32"/>
      <c r="AO357" s="32"/>
      <c r="AP357" s="32"/>
      <c r="AQ357" s="32"/>
      <c r="AR357" s="32"/>
      <c r="AS357" s="32"/>
      <c r="AT357" s="32"/>
      <c r="AU357" s="32"/>
      <c r="AV357" s="32"/>
      <c r="AW357" s="32"/>
      <c r="AX357" s="32"/>
      <c r="AY357" s="32"/>
      <c r="AZ357" s="32"/>
      <c r="BA357" s="32"/>
      <c r="BB357" s="32"/>
      <c r="BC357" s="32"/>
      <c r="BD357" s="32"/>
      <c r="BE357" s="32"/>
      <c r="BF357" s="32"/>
      <c r="BG357" s="32"/>
      <c r="BH357" s="32"/>
      <c r="BI357" s="32"/>
      <c r="BJ357" s="32"/>
      <c r="BK357" s="32"/>
      <c r="BL357" s="32"/>
    </row>
    <row r="358" spans="1:64" ht="12.75" customHeight="1" x14ac:dyDescent="0.2">
      <c r="A358" s="555"/>
      <c r="B358" s="555"/>
      <c r="C358" s="555"/>
      <c r="D358" s="555"/>
      <c r="E358" s="555"/>
      <c r="F358" s="32"/>
      <c r="G358" s="32"/>
      <c r="H358" s="32"/>
      <c r="I358" s="32"/>
      <c r="J358" s="32"/>
      <c r="K358" s="41"/>
      <c r="L358" s="38"/>
      <c r="M358" s="39"/>
      <c r="N358" s="39"/>
      <c r="O358" s="39"/>
      <c r="P358" s="43"/>
      <c r="Q358" s="39"/>
      <c r="R358" s="39"/>
      <c r="S358" s="39"/>
      <c r="T358" s="40"/>
      <c r="U358" s="32"/>
      <c r="V358" s="32"/>
      <c r="W358" s="38"/>
      <c r="X358" s="39"/>
      <c r="Y358" s="39"/>
      <c r="Z358" s="39"/>
      <c r="AA358" s="43"/>
      <c r="AB358" s="39"/>
      <c r="AC358" s="39"/>
      <c r="AD358" s="39"/>
      <c r="AE358" s="39"/>
      <c r="AF358" s="40"/>
      <c r="AG358" s="44"/>
      <c r="AH358" s="32"/>
      <c r="AI358" s="32"/>
      <c r="AJ358" s="32"/>
      <c r="AK358" s="32"/>
      <c r="AL358" s="32"/>
      <c r="AM358" s="32"/>
      <c r="AN358" s="32"/>
      <c r="AO358" s="32"/>
      <c r="AP358" s="32"/>
      <c r="AQ358" s="32"/>
      <c r="AR358" s="32"/>
      <c r="AS358" s="32"/>
      <c r="AT358" s="32"/>
      <c r="AU358" s="32"/>
      <c r="AV358" s="32"/>
      <c r="AW358" s="32"/>
      <c r="AX358" s="32"/>
      <c r="AY358" s="32"/>
      <c r="AZ358" s="32"/>
      <c r="BA358" s="32"/>
      <c r="BB358" s="32"/>
      <c r="BC358" s="32"/>
      <c r="BD358" s="32"/>
      <c r="BE358" s="32"/>
      <c r="BF358" s="32"/>
      <c r="BG358" s="32"/>
      <c r="BH358" s="32"/>
      <c r="BI358" s="32"/>
      <c r="BJ358" s="32"/>
      <c r="BK358" s="32"/>
      <c r="BL358" s="32"/>
    </row>
    <row r="359" spans="1:64" ht="12.75" customHeight="1" x14ac:dyDescent="0.2">
      <c r="A359" s="49"/>
      <c r="B359" s="49"/>
      <c r="C359" s="49"/>
      <c r="D359" s="49"/>
      <c r="E359" s="49"/>
      <c r="F359" s="32"/>
      <c r="G359" s="32"/>
      <c r="H359" s="32"/>
      <c r="I359" s="32"/>
      <c r="J359" s="32"/>
      <c r="K359" s="41"/>
      <c r="L359" s="41"/>
      <c r="M359" s="32"/>
      <c r="N359" s="32"/>
      <c r="O359" s="32"/>
      <c r="P359" s="48"/>
      <c r="Q359" s="32"/>
      <c r="R359" s="32"/>
      <c r="S359" s="32"/>
      <c r="T359" s="556">
        <f>R299</f>
        <v>29.7</v>
      </c>
      <c r="U359" s="32"/>
      <c r="V359" s="32"/>
      <c r="W359" s="41"/>
      <c r="X359" s="32"/>
      <c r="Y359" s="32"/>
      <c r="Z359" s="32"/>
      <c r="AA359" s="48"/>
      <c r="AB359" s="32"/>
      <c r="AC359" s="32"/>
      <c r="AD359" s="32"/>
      <c r="AE359" s="32"/>
      <c r="AF359" s="44"/>
      <c r="AG359" s="44"/>
      <c r="AH359" s="32"/>
      <c r="AI359" s="32"/>
      <c r="AJ359" s="32"/>
      <c r="AK359" s="32"/>
      <c r="AL359" s="32"/>
      <c r="AM359" s="32"/>
      <c r="AN359" s="32"/>
      <c r="AO359" s="32"/>
      <c r="AP359" s="32"/>
      <c r="AQ359" s="32"/>
      <c r="AR359" s="32"/>
      <c r="AS359" s="32"/>
      <c r="AT359" s="32"/>
      <c r="AU359" s="32"/>
      <c r="AV359" s="32"/>
      <c r="AW359" s="32"/>
      <c r="AX359" s="32"/>
      <c r="AY359" s="32"/>
      <c r="AZ359" s="32"/>
      <c r="BA359" s="32"/>
      <c r="BB359" s="32"/>
      <c r="BC359" s="32"/>
      <c r="BD359" s="32"/>
      <c r="BE359" s="32"/>
      <c r="BF359" s="32"/>
      <c r="BG359" s="32"/>
      <c r="BH359" s="32"/>
      <c r="BI359" s="32"/>
      <c r="BJ359" s="32"/>
      <c r="BK359" s="32"/>
      <c r="BL359" s="32"/>
    </row>
    <row r="360" spans="1:64" ht="12.75" customHeight="1" x14ac:dyDescent="0.2">
      <c r="A360" s="31"/>
      <c r="B360" s="31"/>
      <c r="C360" s="31"/>
      <c r="D360" s="31"/>
      <c r="E360" s="31"/>
      <c r="F360" s="32"/>
      <c r="G360" s="32"/>
      <c r="H360" s="32"/>
      <c r="I360" s="32"/>
      <c r="J360" s="32"/>
      <c r="K360" s="41"/>
      <c r="L360" s="41"/>
      <c r="M360" s="32"/>
      <c r="N360" s="32"/>
      <c r="O360" s="32"/>
      <c r="P360" s="48"/>
      <c r="Q360" s="32"/>
      <c r="R360" s="32"/>
      <c r="S360" s="32"/>
      <c r="T360" s="556"/>
      <c r="U360" s="32"/>
      <c r="V360" s="32"/>
      <c r="W360" s="41"/>
      <c r="X360" s="32"/>
      <c r="Y360" s="32"/>
      <c r="Z360" s="32"/>
      <c r="AA360" s="48"/>
      <c r="AB360" s="32"/>
      <c r="AC360" s="32"/>
      <c r="AD360" s="32"/>
      <c r="AE360" s="32"/>
      <c r="AF360" s="44"/>
      <c r="AG360" s="44"/>
      <c r="AH360" s="32"/>
      <c r="AI360" s="32"/>
      <c r="AJ360" s="32"/>
      <c r="AK360" s="32"/>
      <c r="AL360" s="32"/>
      <c r="AM360" s="32"/>
      <c r="AN360" s="32"/>
      <c r="AO360" s="32"/>
      <c r="AP360" s="32"/>
      <c r="AQ360" s="32"/>
      <c r="AR360" s="32"/>
      <c r="AS360" s="32"/>
      <c r="AT360" s="32"/>
      <c r="AU360" s="32"/>
      <c r="AV360" s="32"/>
      <c r="AW360" s="32"/>
      <c r="AX360" s="32"/>
      <c r="AY360" s="32"/>
      <c r="AZ360" s="32"/>
      <c r="BA360" s="32"/>
      <c r="BB360" s="32"/>
      <c r="BC360" s="32"/>
      <c r="BD360" s="32"/>
      <c r="BE360" s="32"/>
      <c r="BF360" s="32"/>
      <c r="BG360" s="32"/>
      <c r="BH360" s="32"/>
      <c r="BI360" s="32"/>
      <c r="BJ360" s="32"/>
      <c r="BK360" s="32"/>
      <c r="BL360" s="32"/>
    </row>
    <row r="361" spans="1:64" ht="12.75" customHeight="1" x14ac:dyDescent="0.2">
      <c r="A361" s="31"/>
      <c r="B361" s="31"/>
      <c r="C361" s="31"/>
      <c r="D361" s="31"/>
      <c r="E361" s="31"/>
      <c r="F361" s="32"/>
      <c r="G361" s="32"/>
      <c r="H361" s="32"/>
      <c r="I361" s="32"/>
      <c r="J361" s="32"/>
      <c r="K361" s="41"/>
      <c r="L361" s="54"/>
      <c r="M361" s="50"/>
      <c r="N361" s="50"/>
      <c r="O361" s="50"/>
      <c r="P361" s="51"/>
      <c r="Q361" s="50"/>
      <c r="R361" s="50"/>
      <c r="S361" s="50"/>
      <c r="T361" s="567"/>
      <c r="U361" s="32"/>
      <c r="V361" s="32"/>
      <c r="W361" s="54"/>
      <c r="X361" s="50"/>
      <c r="Y361" s="50"/>
      <c r="Z361" s="50"/>
      <c r="AA361" s="51"/>
      <c r="AB361" s="50"/>
      <c r="AC361" s="50"/>
      <c r="AD361" s="50"/>
      <c r="AE361" s="50"/>
      <c r="AF361" s="52"/>
      <c r="AG361" s="44"/>
      <c r="AH361" s="32"/>
      <c r="AI361" s="32"/>
      <c r="AJ361" s="32"/>
      <c r="AK361" s="32"/>
      <c r="AL361" s="32"/>
      <c r="AM361" s="32"/>
      <c r="AN361" s="32"/>
      <c r="AO361" s="32"/>
      <c r="AP361" s="32"/>
      <c r="AQ361" s="32"/>
      <c r="AR361" s="32"/>
      <c r="AS361" s="32"/>
      <c r="AT361" s="32"/>
      <c r="AU361" s="32"/>
      <c r="AV361" s="32"/>
      <c r="AW361" s="32"/>
      <c r="AX361" s="32"/>
      <c r="AY361" s="32"/>
      <c r="AZ361" s="32"/>
      <c r="BA361" s="32"/>
      <c r="BB361" s="32"/>
      <c r="BC361" s="32"/>
      <c r="BD361" s="32"/>
      <c r="BE361" s="32"/>
      <c r="BF361" s="32"/>
      <c r="BG361" s="32"/>
      <c r="BH361" s="32"/>
      <c r="BI361" s="32"/>
      <c r="BJ361" s="32"/>
      <c r="BK361" s="32"/>
      <c r="BL361" s="32"/>
    </row>
    <row r="362" spans="1:64" ht="12.75" customHeight="1" x14ac:dyDescent="0.2">
      <c r="A362" s="31"/>
      <c r="B362" s="31"/>
      <c r="C362" s="31"/>
      <c r="D362" s="31"/>
      <c r="E362" s="31"/>
      <c r="F362" s="32"/>
      <c r="G362" s="32"/>
      <c r="H362" s="32"/>
      <c r="I362" s="32"/>
      <c r="J362" s="32"/>
      <c r="K362" s="41"/>
      <c r="L362" s="32"/>
      <c r="M362" s="32"/>
      <c r="N362" s="32"/>
      <c r="O362" s="32"/>
      <c r="P362" s="32"/>
      <c r="Q362" s="32"/>
      <c r="R362" s="554">
        <v>2</v>
      </c>
      <c r="S362" s="554"/>
      <c r="T362" s="554"/>
      <c r="U362" s="525"/>
      <c r="V362" s="525"/>
      <c r="W362" s="32"/>
      <c r="X362" s="32"/>
      <c r="Y362" s="32"/>
      <c r="Z362" s="32"/>
      <c r="AA362" s="32"/>
      <c r="AB362" s="32"/>
      <c r="AC362" s="32"/>
      <c r="AD362" s="32"/>
      <c r="AE362" s="32"/>
      <c r="AF362" s="32"/>
      <c r="AG362" s="53"/>
      <c r="AH362" s="32"/>
      <c r="AI362" s="32"/>
      <c r="AJ362" s="32"/>
      <c r="AK362" s="32"/>
      <c r="AL362" s="32"/>
      <c r="AM362" s="32"/>
      <c r="AN362" s="32"/>
      <c r="AO362" s="32"/>
      <c r="AP362" s="32"/>
      <c r="AQ362" s="32"/>
      <c r="AR362" s="32"/>
      <c r="AS362" s="32"/>
      <c r="AT362" s="32"/>
      <c r="AU362" s="32"/>
      <c r="AV362" s="32"/>
      <c r="AW362" s="32"/>
      <c r="AX362" s="32"/>
      <c r="AY362" s="32"/>
      <c r="AZ362" s="32"/>
      <c r="BA362" s="32"/>
      <c r="BB362" s="32"/>
      <c r="BC362" s="32"/>
      <c r="BD362" s="32"/>
      <c r="BE362" s="32"/>
      <c r="BF362" s="32"/>
      <c r="BG362" s="32"/>
      <c r="BH362" s="32"/>
      <c r="BI362" s="32"/>
      <c r="BJ362" s="32"/>
      <c r="BK362" s="32"/>
      <c r="BL362" s="32"/>
    </row>
    <row r="363" spans="1:64" ht="12.75" customHeight="1" thickBot="1" x14ac:dyDescent="0.25">
      <c r="A363" s="31"/>
      <c r="B363" s="31"/>
      <c r="C363" s="31"/>
      <c r="D363" s="31"/>
      <c r="E363" s="31"/>
      <c r="F363" s="32"/>
      <c r="G363" s="32"/>
      <c r="H363" s="32"/>
      <c r="I363" s="32"/>
      <c r="J363" s="32"/>
      <c r="K363" s="54"/>
      <c r="L363" s="50"/>
      <c r="M363" s="50"/>
      <c r="N363" s="50"/>
      <c r="O363" s="50"/>
      <c r="P363" s="50"/>
      <c r="Q363" s="50"/>
      <c r="R363" s="551"/>
      <c r="S363" s="551"/>
      <c r="T363" s="551"/>
      <c r="U363" s="551"/>
      <c r="V363" s="551"/>
      <c r="W363" s="50"/>
      <c r="X363" s="50"/>
      <c r="Y363" s="50"/>
      <c r="Z363" s="50"/>
      <c r="AA363" s="50"/>
      <c r="AB363" s="50"/>
      <c r="AC363" s="50"/>
      <c r="AD363" s="50"/>
      <c r="AE363" s="56"/>
      <c r="AF363" s="56"/>
      <c r="AG363" s="57"/>
      <c r="AH363" s="32"/>
      <c r="AI363" s="32"/>
      <c r="AJ363" s="32"/>
      <c r="AK363" s="32"/>
      <c r="AL363" s="32"/>
      <c r="AM363" s="32"/>
      <c r="AN363" s="32"/>
      <c r="AO363" s="32"/>
      <c r="AP363" s="32"/>
      <c r="AQ363" s="32"/>
      <c r="AR363" s="32"/>
      <c r="AS363" s="32"/>
      <c r="AT363" s="32"/>
      <c r="AU363" s="32"/>
      <c r="AV363" s="32"/>
      <c r="AW363" s="32"/>
      <c r="AX363" s="32"/>
      <c r="AY363" s="32"/>
      <c r="AZ363" s="32"/>
      <c r="BA363" s="32"/>
      <c r="BB363" s="32"/>
      <c r="BC363" s="32"/>
      <c r="BD363" s="32"/>
      <c r="BE363" s="32"/>
      <c r="BF363" s="32"/>
      <c r="BG363" s="32"/>
      <c r="BH363" s="32"/>
      <c r="BI363" s="32"/>
      <c r="BJ363" s="32"/>
      <c r="BK363" s="32"/>
      <c r="BL363" s="32"/>
    </row>
    <row r="364" spans="1:64" ht="12.75" customHeight="1" thickTop="1" x14ac:dyDescent="0.2">
      <c r="A364" s="31"/>
      <c r="B364" s="31"/>
      <c r="C364" s="31"/>
      <c r="D364" s="31"/>
      <c r="E364" s="31"/>
      <c r="F364" s="32"/>
      <c r="G364" s="32"/>
      <c r="H364" s="32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  <c r="AA364" s="32"/>
      <c r="AB364" s="32"/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/>
      <c r="AO364" s="32"/>
      <c r="AP364" s="32"/>
      <c r="AQ364" s="32"/>
      <c r="AR364" s="32"/>
      <c r="AS364" s="32"/>
      <c r="AT364" s="32"/>
      <c r="AU364" s="32"/>
      <c r="AV364" s="32"/>
      <c r="AW364" s="32"/>
      <c r="AX364" s="32"/>
      <c r="AY364" s="32"/>
      <c r="AZ364" s="32"/>
      <c r="BA364" s="32"/>
      <c r="BB364" s="32"/>
      <c r="BC364" s="32"/>
      <c r="BD364" s="32"/>
      <c r="BE364" s="32"/>
      <c r="BF364" s="32"/>
      <c r="BG364" s="32"/>
      <c r="BH364" s="32"/>
      <c r="BI364" s="32"/>
      <c r="BJ364" s="32"/>
      <c r="BK364" s="32"/>
      <c r="BL364" s="32"/>
    </row>
    <row r="365" spans="1:64" ht="12.75" customHeight="1" x14ac:dyDescent="0.2">
      <c r="A365" s="31"/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  <c r="AA365" s="31"/>
      <c r="AB365" s="31"/>
      <c r="AC365" s="31"/>
      <c r="AD365" s="31"/>
      <c r="AE365" s="31"/>
      <c r="AF365" s="31"/>
      <c r="AG365" s="31"/>
      <c r="AH365" s="31"/>
      <c r="AI365" s="31"/>
      <c r="AJ365" s="31"/>
      <c r="AK365" s="31"/>
      <c r="AL365" s="31"/>
      <c r="AM365" s="31"/>
      <c r="AN365" s="31"/>
      <c r="AO365" s="31"/>
      <c r="AP365" s="31"/>
      <c r="AQ365" s="31"/>
      <c r="AR365" s="31"/>
      <c r="AS365" s="31"/>
      <c r="AT365" s="31"/>
      <c r="AU365" s="31"/>
      <c r="AV365" s="31"/>
      <c r="AW365" s="31"/>
      <c r="AX365" s="32"/>
      <c r="AY365" s="32"/>
      <c r="AZ365" s="32"/>
      <c r="BA365" s="32"/>
      <c r="BB365" s="32"/>
      <c r="BC365" s="32"/>
      <c r="BD365" s="32"/>
      <c r="BE365" s="32"/>
      <c r="BF365" s="32"/>
      <c r="BG365" s="32"/>
      <c r="BH365" s="32"/>
      <c r="BI365" s="32"/>
      <c r="BJ365" s="32"/>
      <c r="BK365" s="32"/>
      <c r="BL365" s="32"/>
    </row>
    <row r="366" spans="1:64" ht="12.75" customHeight="1" x14ac:dyDescent="0.2">
      <c r="A366" s="31"/>
      <c r="B366" s="31"/>
      <c r="C366" s="31"/>
      <c r="D366" s="31"/>
      <c r="E366" s="31"/>
      <c r="F366" s="32"/>
      <c r="G366" s="32"/>
      <c r="H366" s="32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  <c r="AO366" s="32"/>
      <c r="AP366" s="32"/>
      <c r="AQ366" s="32"/>
      <c r="AR366" s="32"/>
      <c r="AS366" s="32"/>
      <c r="AT366" s="32"/>
      <c r="AU366" s="32"/>
      <c r="AV366" s="32"/>
      <c r="AW366" s="32"/>
      <c r="AX366" s="32"/>
      <c r="AY366" s="32"/>
      <c r="AZ366" s="32"/>
      <c r="BA366" s="32"/>
      <c r="BB366" s="32"/>
      <c r="BC366" s="32"/>
      <c r="BD366" s="32"/>
      <c r="BE366" s="32"/>
      <c r="BF366" s="32"/>
      <c r="BG366" s="32"/>
      <c r="BH366" s="32"/>
      <c r="BI366" s="32"/>
      <c r="BJ366" s="32"/>
      <c r="BK366" s="32"/>
      <c r="BL366" s="32"/>
    </row>
    <row r="367" spans="1:64" ht="12.75" customHeight="1" x14ac:dyDescent="0.25">
      <c r="A367" s="37"/>
      <c r="B367" s="37"/>
      <c r="C367" s="37"/>
      <c r="D367" s="37"/>
      <c r="E367" s="37"/>
      <c r="F367" s="32"/>
      <c r="G367" s="32"/>
      <c r="H367" s="32"/>
      <c r="I367" s="38"/>
      <c r="J367" s="39"/>
      <c r="K367" s="39"/>
      <c r="L367" s="552">
        <v>2</v>
      </c>
      <c r="M367" s="552"/>
      <c r="N367" s="552"/>
      <c r="O367" s="42"/>
      <c r="P367" s="42"/>
      <c r="Q367" s="42"/>
      <c r="R367" s="39"/>
      <c r="S367" s="39"/>
      <c r="T367" s="39"/>
      <c r="U367" s="39"/>
      <c r="V367" s="39"/>
      <c r="W367" s="39"/>
      <c r="X367" s="39"/>
      <c r="Y367" s="39"/>
      <c r="Z367" s="39"/>
      <c r="AA367" s="39"/>
      <c r="AB367" s="40"/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  <c r="AO367" s="32"/>
      <c r="AP367" s="32"/>
      <c r="AQ367" s="32"/>
      <c r="AR367" s="32"/>
      <c r="AS367" s="32"/>
      <c r="AT367" s="32"/>
      <c r="AU367" s="32"/>
      <c r="AV367" s="32"/>
      <c r="AW367" s="32"/>
      <c r="AX367" s="32"/>
      <c r="AY367" s="32"/>
      <c r="AZ367" s="32"/>
      <c r="BA367" s="32"/>
      <c r="BB367" s="32"/>
      <c r="BC367" s="32"/>
      <c r="BD367" s="32"/>
      <c r="BE367" s="32"/>
      <c r="BF367" s="32"/>
      <c r="BG367" s="32"/>
      <c r="BH367" s="32"/>
      <c r="BI367" s="32"/>
      <c r="BJ367" s="32"/>
      <c r="BK367" s="32"/>
      <c r="BL367" s="32"/>
    </row>
    <row r="368" spans="1:64" ht="12.75" customHeight="1" x14ac:dyDescent="0.25">
      <c r="A368" s="37"/>
      <c r="B368" s="37"/>
      <c r="C368" s="37"/>
      <c r="D368" s="37"/>
      <c r="E368" s="37"/>
      <c r="F368" s="32"/>
      <c r="G368" s="32"/>
      <c r="H368" s="32"/>
      <c r="I368" s="41"/>
      <c r="J368" s="38"/>
      <c r="K368" s="39"/>
      <c r="L368" s="39"/>
      <c r="M368" s="39"/>
      <c r="N368" s="39"/>
      <c r="O368" s="568">
        <f>L299</f>
        <v>47</v>
      </c>
      <c r="P368" s="559"/>
      <c r="Q368" s="32"/>
      <c r="R368" s="32"/>
      <c r="S368" s="32"/>
      <c r="T368" s="38"/>
      <c r="U368" s="39"/>
      <c r="V368" s="39"/>
      <c r="W368" s="39"/>
      <c r="X368" s="39"/>
      <c r="Y368" s="559"/>
      <c r="Z368" s="32"/>
      <c r="AA368" s="32"/>
      <c r="AB368" s="44"/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  <c r="AO368" s="32"/>
      <c r="AP368" s="32"/>
      <c r="AQ368" s="32"/>
      <c r="AR368" s="32"/>
      <c r="AS368" s="32"/>
      <c r="AT368" s="32"/>
      <c r="AU368" s="32"/>
      <c r="AV368" s="32"/>
      <c r="AW368" s="32"/>
      <c r="AX368" s="32"/>
      <c r="AY368" s="32"/>
      <c r="AZ368" s="32"/>
      <c r="BA368" s="32"/>
      <c r="BB368" s="32"/>
      <c r="BC368" s="32"/>
      <c r="BD368" s="32"/>
      <c r="BE368" s="32"/>
      <c r="BF368" s="32"/>
      <c r="BG368" s="32"/>
      <c r="BH368" s="32"/>
      <c r="BI368" s="32"/>
      <c r="BJ368" s="32"/>
      <c r="BK368" s="32"/>
      <c r="BL368" s="32"/>
    </row>
    <row r="369" spans="1:64" ht="12.75" customHeight="1" x14ac:dyDescent="0.25">
      <c r="A369" s="37"/>
      <c r="B369" s="37"/>
      <c r="C369" s="37"/>
      <c r="D369" s="37"/>
      <c r="E369" s="37"/>
      <c r="F369" s="32"/>
      <c r="G369" s="32"/>
      <c r="H369" s="32"/>
      <c r="I369" s="41"/>
      <c r="J369" s="41"/>
      <c r="K369" s="32"/>
      <c r="L369" s="32"/>
      <c r="M369" s="32"/>
      <c r="N369" s="32"/>
      <c r="O369" s="563"/>
      <c r="P369" s="556"/>
      <c r="Q369" s="32"/>
      <c r="R369" s="32"/>
      <c r="S369" s="32"/>
      <c r="T369" s="41"/>
      <c r="U369" s="32"/>
      <c r="V369" s="32"/>
      <c r="W369" s="32"/>
      <c r="X369" s="32"/>
      <c r="Y369" s="556"/>
      <c r="Z369" s="32"/>
      <c r="AA369" s="32"/>
      <c r="AB369" s="44"/>
      <c r="AC369" s="32"/>
      <c r="AD369" s="32"/>
      <c r="AE369" s="32"/>
      <c r="AF369" s="32"/>
      <c r="AG369" s="32"/>
      <c r="AH369" s="32"/>
      <c r="AI369" s="32"/>
      <c r="AJ369" s="32"/>
      <c r="AK369" s="32"/>
      <c r="AL369" s="32"/>
      <c r="AM369" s="32"/>
      <c r="AN369" s="32"/>
      <c r="AO369" s="32"/>
      <c r="AP369" s="32"/>
      <c r="AQ369" s="32"/>
      <c r="AR369" s="32"/>
      <c r="AS369" s="32"/>
      <c r="AT369" s="32"/>
      <c r="AU369" s="32"/>
      <c r="AV369" s="32"/>
      <c r="AW369" s="32"/>
      <c r="AX369" s="32"/>
      <c r="AY369" s="32"/>
      <c r="AZ369" s="32"/>
      <c r="BA369" s="32"/>
      <c r="BB369" s="32"/>
      <c r="BC369" s="32"/>
      <c r="BD369" s="32"/>
      <c r="BE369" s="32"/>
      <c r="BF369" s="32"/>
      <c r="BG369" s="32"/>
      <c r="BH369" s="32"/>
      <c r="BI369" s="32"/>
      <c r="BJ369" s="32"/>
      <c r="BK369" s="32"/>
      <c r="BL369" s="32"/>
    </row>
    <row r="370" spans="1:64" ht="12.75" customHeight="1" x14ac:dyDescent="0.2">
      <c r="A370" s="555"/>
      <c r="B370" s="555"/>
      <c r="C370" s="555"/>
      <c r="D370" s="555"/>
      <c r="E370" s="555"/>
      <c r="F370" s="32"/>
      <c r="G370" s="32"/>
      <c r="H370" s="32"/>
      <c r="I370" s="542"/>
      <c r="J370" s="41"/>
      <c r="K370" s="32"/>
      <c r="L370" s="32"/>
      <c r="M370" s="32"/>
      <c r="N370" s="32"/>
      <c r="O370" s="569"/>
      <c r="P370" s="560"/>
      <c r="Q370" s="32"/>
      <c r="R370" s="32"/>
      <c r="S370" s="32"/>
      <c r="T370" s="41"/>
      <c r="U370" s="32"/>
      <c r="V370" s="32"/>
      <c r="W370" s="32"/>
      <c r="X370" s="32"/>
      <c r="Y370" s="560"/>
      <c r="Z370" s="47"/>
      <c r="AA370" s="32"/>
      <c r="AB370" s="58"/>
      <c r="AC370" s="32"/>
      <c r="AD370" s="32"/>
      <c r="AE370" s="32"/>
      <c r="AF370" s="32"/>
      <c r="AG370" s="32"/>
      <c r="AH370" s="32"/>
      <c r="AI370" s="32"/>
      <c r="AJ370" s="32"/>
      <c r="AK370" s="32"/>
      <c r="AL370" s="32"/>
      <c r="AM370" s="32"/>
      <c r="AN370" s="32"/>
      <c r="AO370" s="32"/>
      <c r="AP370" s="32"/>
      <c r="AQ370" s="32"/>
      <c r="AR370" s="32"/>
      <c r="AS370" s="32"/>
      <c r="AT370" s="32"/>
      <c r="AU370" s="32"/>
      <c r="AV370" s="32"/>
      <c r="AW370" s="32"/>
      <c r="AX370" s="32"/>
      <c r="AY370" s="32"/>
      <c r="AZ370" s="32"/>
      <c r="BA370" s="32"/>
      <c r="BB370" s="32"/>
      <c r="BC370" s="32"/>
      <c r="BD370" s="32"/>
      <c r="BE370" s="32"/>
      <c r="BF370" s="32"/>
      <c r="BG370" s="32"/>
      <c r="BH370" s="32"/>
      <c r="BI370" s="32"/>
      <c r="BJ370" s="32"/>
      <c r="BK370" s="32"/>
      <c r="BL370" s="32"/>
    </row>
    <row r="371" spans="1:64" ht="6" customHeight="1" x14ac:dyDescent="0.2">
      <c r="A371" s="49"/>
      <c r="B371" s="49"/>
      <c r="C371" s="49"/>
      <c r="D371" s="49"/>
      <c r="E371" s="49"/>
      <c r="F371" s="32"/>
      <c r="G371" s="32"/>
      <c r="H371" s="32"/>
      <c r="I371" s="542"/>
      <c r="J371" s="60"/>
      <c r="K371" s="61"/>
      <c r="L371" s="61"/>
      <c r="M371" s="61"/>
      <c r="N371" s="61"/>
      <c r="O371" s="61"/>
      <c r="P371" s="62"/>
      <c r="Q371" s="32"/>
      <c r="R371" s="32"/>
      <c r="S371" s="32"/>
      <c r="T371" s="60"/>
      <c r="U371" s="61"/>
      <c r="V371" s="61"/>
      <c r="W371" s="61"/>
      <c r="X371" s="61"/>
      <c r="Y371" s="62"/>
      <c r="Z371" s="47"/>
      <c r="AA371" s="32"/>
      <c r="AB371" s="58"/>
      <c r="AC371" s="32"/>
      <c r="AD371" s="32"/>
      <c r="AE371" s="32"/>
      <c r="AF371" s="32"/>
      <c r="AG371" s="32"/>
      <c r="AH371" s="32"/>
      <c r="AI371" s="32"/>
      <c r="AJ371" s="32"/>
      <c r="AK371" s="32"/>
      <c r="AL371" s="32"/>
      <c r="AM371" s="32"/>
      <c r="AN371" s="32"/>
      <c r="AO371" s="32"/>
      <c r="AP371" s="32"/>
      <c r="AQ371" s="32"/>
      <c r="AR371" s="32"/>
      <c r="AS371" s="32"/>
      <c r="AT371" s="32"/>
      <c r="AU371" s="32"/>
      <c r="AV371" s="32"/>
      <c r="AW371" s="32"/>
      <c r="AX371" s="32"/>
      <c r="AY371" s="32"/>
      <c r="AZ371" s="32"/>
      <c r="BA371" s="32"/>
      <c r="BB371" s="32"/>
      <c r="BC371" s="32"/>
      <c r="BD371" s="32"/>
      <c r="BE371" s="32"/>
      <c r="BF371" s="32"/>
      <c r="BG371" s="32"/>
      <c r="BH371" s="32"/>
      <c r="BI371" s="32"/>
      <c r="BJ371" s="32"/>
      <c r="BK371" s="32"/>
      <c r="BL371" s="32"/>
    </row>
    <row r="372" spans="1:64" ht="12.75" customHeight="1" x14ac:dyDescent="0.2">
      <c r="A372" s="555"/>
      <c r="B372" s="555"/>
      <c r="C372" s="555"/>
      <c r="D372" s="555"/>
      <c r="E372" s="555"/>
      <c r="F372" s="32"/>
      <c r="G372" s="32"/>
      <c r="H372" s="32"/>
      <c r="I372" s="542"/>
      <c r="J372" s="41"/>
      <c r="K372" s="32"/>
      <c r="L372" s="32"/>
      <c r="M372" s="32"/>
      <c r="N372" s="32"/>
      <c r="O372" s="32"/>
      <c r="P372" s="44"/>
      <c r="Q372" s="32"/>
      <c r="R372" s="32"/>
      <c r="S372" s="32"/>
      <c r="T372" s="41"/>
      <c r="U372" s="32"/>
      <c r="V372" s="32"/>
      <c r="W372" s="32"/>
      <c r="X372" s="32"/>
      <c r="Y372" s="44"/>
      <c r="Z372" s="47"/>
      <c r="AA372" s="32"/>
      <c r="AB372" s="58"/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  <c r="AN372" s="32"/>
      <c r="AO372" s="32"/>
      <c r="AP372" s="32"/>
      <c r="AQ372" s="32"/>
      <c r="AR372" s="32"/>
      <c r="AS372" s="32"/>
      <c r="AT372" s="32"/>
      <c r="AU372" s="32"/>
      <c r="AV372" s="32"/>
      <c r="AW372" s="32"/>
      <c r="AX372" s="32"/>
      <c r="AY372" s="32"/>
      <c r="AZ372" s="32"/>
      <c r="BA372" s="32"/>
      <c r="BB372" s="32"/>
      <c r="BC372" s="32"/>
      <c r="BD372" s="32"/>
      <c r="BE372" s="32"/>
      <c r="BF372" s="32"/>
      <c r="BG372" s="32"/>
      <c r="BH372" s="32"/>
      <c r="BI372" s="32"/>
      <c r="BJ372" s="32"/>
      <c r="BK372" s="32"/>
      <c r="BL372" s="32"/>
    </row>
    <row r="373" spans="1:64" ht="12.75" customHeight="1" x14ac:dyDescent="0.2">
      <c r="A373" s="555"/>
      <c r="B373" s="555"/>
      <c r="C373" s="555"/>
      <c r="D373" s="555"/>
      <c r="E373" s="555"/>
      <c r="F373" s="32"/>
      <c r="G373" s="32"/>
      <c r="H373" s="32"/>
      <c r="I373" s="41"/>
      <c r="J373" s="41"/>
      <c r="K373" s="32"/>
      <c r="L373" s="32"/>
      <c r="M373" s="32"/>
      <c r="N373" s="32"/>
      <c r="O373" s="32"/>
      <c r="P373" s="44"/>
      <c r="Q373" s="32"/>
      <c r="R373" s="32"/>
      <c r="S373" s="32"/>
      <c r="T373" s="41"/>
      <c r="U373" s="32"/>
      <c r="V373" s="32"/>
      <c r="W373" s="32"/>
      <c r="X373" s="32"/>
      <c r="Y373" s="44"/>
      <c r="Z373" s="32"/>
      <c r="AA373" s="32"/>
      <c r="AB373" s="44"/>
      <c r="AC373" s="32"/>
      <c r="AD373" s="32"/>
      <c r="AE373" s="32"/>
      <c r="AF373" s="32"/>
      <c r="AG373" s="32"/>
      <c r="AH373" s="534">
        <f>L367+O368+L375+O376+L383</f>
        <v>99</v>
      </c>
      <c r="AI373" s="535"/>
      <c r="AJ373" s="536"/>
      <c r="AK373" s="533" t="s">
        <v>44</v>
      </c>
      <c r="AL373" s="533"/>
      <c r="AM373" s="534">
        <f>I378+J376+Q378+S378+T376+Z378+AA378</f>
        <v>65.7</v>
      </c>
      <c r="AN373" s="535"/>
      <c r="AO373" s="536"/>
      <c r="AP373" s="540" t="s">
        <v>57</v>
      </c>
      <c r="AQ373" s="540"/>
      <c r="AR373" s="540"/>
      <c r="AS373" s="540"/>
      <c r="AT373" s="540"/>
      <c r="AU373" s="540"/>
      <c r="AV373" s="540"/>
      <c r="AW373" s="540"/>
      <c r="AX373" s="32"/>
      <c r="AY373" s="32"/>
      <c r="AZ373" s="32"/>
      <c r="BA373" s="32"/>
      <c r="BB373" s="32"/>
      <c r="BC373" s="32"/>
      <c r="BD373" s="32"/>
      <c r="BE373" s="32"/>
      <c r="BF373" s="32"/>
      <c r="BG373" s="32"/>
      <c r="BH373" s="32"/>
      <c r="BI373" s="32"/>
      <c r="BJ373" s="32"/>
      <c r="BK373" s="32"/>
      <c r="BL373" s="32"/>
    </row>
    <row r="374" spans="1:64" ht="12.75" customHeight="1" x14ac:dyDescent="0.2">
      <c r="A374" s="555" t="s">
        <v>61</v>
      </c>
      <c r="B374" s="555"/>
      <c r="C374" s="555"/>
      <c r="D374" s="555"/>
      <c r="E374" s="555"/>
      <c r="F374" s="32"/>
      <c r="G374" s="32"/>
      <c r="H374" s="32"/>
      <c r="I374" s="41"/>
      <c r="J374" s="54"/>
      <c r="K374" s="50"/>
      <c r="L374" s="50"/>
      <c r="M374" s="32"/>
      <c r="N374" s="50"/>
      <c r="O374" s="50"/>
      <c r="P374" s="52"/>
      <c r="Q374" s="32"/>
      <c r="R374" s="32"/>
      <c r="S374" s="32"/>
      <c r="T374" s="54"/>
      <c r="U374" s="50"/>
      <c r="V374" s="32"/>
      <c r="W374" s="50"/>
      <c r="X374" s="50"/>
      <c r="Y374" s="52"/>
      <c r="Z374" s="32"/>
      <c r="AA374" s="32"/>
      <c r="AB374" s="44"/>
      <c r="AC374" s="32"/>
      <c r="AD374" s="32"/>
      <c r="AE374" s="32"/>
      <c r="AF374" s="32"/>
      <c r="AG374" s="32"/>
      <c r="AH374" s="537"/>
      <c r="AI374" s="538"/>
      <c r="AJ374" s="539"/>
      <c r="AK374" s="533"/>
      <c r="AL374" s="533"/>
      <c r="AM374" s="537"/>
      <c r="AN374" s="538"/>
      <c r="AO374" s="539"/>
      <c r="AP374" s="540"/>
      <c r="AQ374" s="540"/>
      <c r="AR374" s="540"/>
      <c r="AS374" s="540"/>
      <c r="AT374" s="540"/>
      <c r="AU374" s="540"/>
      <c r="AV374" s="540"/>
      <c r="AW374" s="540"/>
      <c r="AX374" s="32"/>
      <c r="AY374" s="32"/>
      <c r="AZ374" s="32"/>
      <c r="BA374" s="32"/>
      <c r="BB374" s="32"/>
      <c r="BC374" s="32"/>
      <c r="BD374" s="32"/>
      <c r="BE374" s="32"/>
      <c r="BF374" s="32"/>
      <c r="BG374" s="32"/>
      <c r="BH374" s="32"/>
      <c r="BI374" s="32"/>
      <c r="BJ374" s="32"/>
      <c r="BK374" s="32"/>
      <c r="BL374" s="32"/>
    </row>
    <row r="375" spans="1:64" ht="12.75" customHeight="1" x14ac:dyDescent="0.2">
      <c r="A375" s="555" t="s">
        <v>58</v>
      </c>
      <c r="B375" s="555"/>
      <c r="C375" s="555"/>
      <c r="D375" s="555"/>
      <c r="E375" s="555"/>
      <c r="F375" s="32"/>
      <c r="G375" s="32"/>
      <c r="H375" s="32"/>
      <c r="I375" s="41"/>
      <c r="J375" s="39"/>
      <c r="K375" s="39"/>
      <c r="L375" s="552">
        <v>1</v>
      </c>
      <c r="M375" s="552"/>
      <c r="N375" s="552"/>
      <c r="O375" s="33"/>
      <c r="P375" s="33"/>
      <c r="Q375" s="33"/>
      <c r="R375" s="32"/>
      <c r="S375" s="32"/>
      <c r="T375" s="32"/>
      <c r="U375" s="32"/>
      <c r="V375" s="39"/>
      <c r="W375" s="39"/>
      <c r="X375" s="39"/>
      <c r="Y375" s="39"/>
      <c r="Z375" s="32"/>
      <c r="AA375" s="32"/>
      <c r="AB375" s="44"/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  <c r="AO375" s="32"/>
      <c r="AP375" s="32"/>
      <c r="AQ375" s="32"/>
      <c r="AR375" s="32"/>
      <c r="AS375" s="32"/>
      <c r="AT375" s="32"/>
      <c r="AU375" s="32"/>
      <c r="AV375" s="32"/>
      <c r="AW375" s="32"/>
      <c r="AX375" s="32"/>
      <c r="AY375" s="32"/>
      <c r="AZ375" s="32"/>
      <c r="BA375" s="32"/>
      <c r="BB375" s="32"/>
      <c r="BC375" s="32"/>
      <c r="BD375" s="32"/>
      <c r="BE375" s="32"/>
      <c r="BF375" s="32"/>
      <c r="BG375" s="32"/>
      <c r="BH375" s="32"/>
      <c r="BI375" s="32"/>
      <c r="BJ375" s="32"/>
      <c r="BK375" s="32"/>
      <c r="BL375" s="32"/>
    </row>
    <row r="376" spans="1:64" ht="12.75" customHeight="1" x14ac:dyDescent="0.2">
      <c r="A376" s="31"/>
      <c r="B376" s="31"/>
      <c r="C376" s="31"/>
      <c r="D376" s="31"/>
      <c r="E376" s="31"/>
      <c r="F376" s="32"/>
      <c r="G376" s="32"/>
      <c r="H376" s="32"/>
      <c r="I376" s="41"/>
      <c r="J376" s="553">
        <f>R299</f>
        <v>29.7</v>
      </c>
      <c r="K376" s="554"/>
      <c r="L376" s="554"/>
      <c r="M376" s="554"/>
      <c r="N376" s="39"/>
      <c r="O376" s="568">
        <f>L299</f>
        <v>47</v>
      </c>
      <c r="P376" s="559"/>
      <c r="Q376" s="32"/>
      <c r="R376" s="32"/>
      <c r="S376" s="32"/>
      <c r="T376" s="553">
        <f>R299</f>
        <v>29.7</v>
      </c>
      <c r="U376" s="554"/>
      <c r="V376" s="554"/>
      <c r="W376" s="554"/>
      <c r="X376" s="39"/>
      <c r="Y376" s="559"/>
      <c r="Z376" s="32"/>
      <c r="AA376" s="32"/>
      <c r="AB376" s="44"/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  <c r="AN376" s="32"/>
      <c r="AO376" s="32"/>
      <c r="AP376" s="32"/>
      <c r="AQ376" s="32"/>
      <c r="AR376" s="32"/>
      <c r="AS376" s="32"/>
      <c r="AT376" s="32"/>
      <c r="AU376" s="32"/>
      <c r="AV376" s="32"/>
      <c r="AW376" s="32"/>
      <c r="AX376" s="32"/>
      <c r="AY376" s="32"/>
      <c r="AZ376" s="32"/>
      <c r="BA376" s="32"/>
      <c r="BB376" s="32"/>
      <c r="BC376" s="32"/>
      <c r="BD376" s="32"/>
      <c r="BE376" s="32"/>
      <c r="BF376" s="32"/>
      <c r="BG376" s="32"/>
      <c r="BH376" s="32"/>
      <c r="BI376" s="32"/>
      <c r="BJ376" s="32"/>
      <c r="BK376" s="32"/>
      <c r="BL376" s="32"/>
    </row>
    <row r="377" spans="1:64" ht="12.75" customHeight="1" x14ac:dyDescent="0.2">
      <c r="A377" s="31"/>
      <c r="B377" s="31"/>
      <c r="C377" s="31"/>
      <c r="D377" s="31"/>
      <c r="E377" s="31"/>
      <c r="F377" s="32"/>
      <c r="G377" s="32"/>
      <c r="H377" s="32"/>
      <c r="I377" s="41"/>
      <c r="J377" s="41"/>
      <c r="K377" s="32"/>
      <c r="L377" s="32"/>
      <c r="M377" s="32"/>
      <c r="N377" s="32"/>
      <c r="O377" s="563"/>
      <c r="P377" s="556"/>
      <c r="Q377" s="32"/>
      <c r="R377" s="32"/>
      <c r="S377" s="32"/>
      <c r="T377" s="41"/>
      <c r="U377" s="32"/>
      <c r="V377" s="32"/>
      <c r="W377" s="32"/>
      <c r="X377" s="32"/>
      <c r="Y377" s="556"/>
      <c r="Z377" s="32"/>
      <c r="AA377" s="32"/>
      <c r="AB377" s="44"/>
      <c r="AC377" s="32"/>
      <c r="AD377" s="32"/>
      <c r="AE377" s="32"/>
      <c r="AF377" s="32"/>
      <c r="AG377" s="32"/>
      <c r="AH377" s="32"/>
      <c r="AI377" s="32"/>
      <c r="AJ377" s="32"/>
      <c r="AK377" s="32"/>
      <c r="AL377" s="32"/>
      <c r="AM377" s="32"/>
      <c r="AN377" s="32"/>
      <c r="AO377" s="32"/>
      <c r="AP377" s="32"/>
      <c r="AQ377" s="32"/>
      <c r="AR377" s="32"/>
      <c r="AS377" s="32"/>
      <c r="AT377" s="32"/>
      <c r="AU377" s="32"/>
      <c r="AV377" s="32"/>
      <c r="AW377" s="32"/>
      <c r="AX377" s="32"/>
      <c r="AY377" s="32"/>
      <c r="AZ377" s="32"/>
      <c r="BA377" s="32"/>
      <c r="BB377" s="32"/>
      <c r="BC377" s="32"/>
      <c r="BD377" s="32"/>
      <c r="BE377" s="32"/>
      <c r="BF377" s="32"/>
      <c r="BG377" s="32"/>
      <c r="BH377" s="32"/>
      <c r="BI377" s="32"/>
      <c r="BJ377" s="32"/>
      <c r="BK377" s="32"/>
      <c r="BL377" s="32"/>
    </row>
    <row r="378" spans="1:64" ht="12.75" customHeight="1" x14ac:dyDescent="0.2">
      <c r="A378" s="31"/>
      <c r="B378" s="31"/>
      <c r="C378" s="31"/>
      <c r="D378" s="31"/>
      <c r="E378" s="31"/>
      <c r="F378" s="32"/>
      <c r="G378" s="32"/>
      <c r="H378" s="32"/>
      <c r="I378" s="542">
        <v>1</v>
      </c>
      <c r="J378" s="41"/>
      <c r="K378" s="32"/>
      <c r="L378" s="32"/>
      <c r="M378" s="32"/>
      <c r="N378" s="32"/>
      <c r="O378" s="569"/>
      <c r="P378" s="560"/>
      <c r="Q378" s="562">
        <v>1.9</v>
      </c>
      <c r="R378" s="563"/>
      <c r="S378" s="556">
        <v>0.5</v>
      </c>
      <c r="T378" s="41"/>
      <c r="U378" s="32"/>
      <c r="V378" s="32"/>
      <c r="W378" s="32"/>
      <c r="X378" s="32"/>
      <c r="Y378" s="560"/>
      <c r="Z378" s="562">
        <v>1.9</v>
      </c>
      <c r="AA378" s="563">
        <v>1</v>
      </c>
      <c r="AB378" s="556"/>
      <c r="AC378" s="32"/>
      <c r="AD378" s="32"/>
      <c r="AE378" s="32"/>
      <c r="AF378" s="32"/>
      <c r="AG378" s="32"/>
      <c r="AH378" s="32"/>
      <c r="AI378" s="32"/>
      <c r="AJ378" s="32"/>
      <c r="AK378" s="32"/>
      <c r="AL378" s="32"/>
      <c r="AM378" s="32"/>
      <c r="AN378" s="32"/>
      <c r="AO378" s="32"/>
      <c r="AP378" s="32"/>
      <c r="AQ378" s="32"/>
      <c r="AR378" s="32"/>
      <c r="AS378" s="32"/>
      <c r="AT378" s="32"/>
      <c r="AU378" s="32"/>
      <c r="AV378" s="32"/>
      <c r="AW378" s="32"/>
      <c r="AX378" s="32"/>
      <c r="AY378" s="32"/>
      <c r="AZ378" s="32"/>
      <c r="BA378" s="32"/>
      <c r="BB378" s="32"/>
      <c r="BC378" s="32"/>
      <c r="BD378" s="32"/>
      <c r="BE378" s="32"/>
      <c r="BF378" s="32"/>
      <c r="BG378" s="32"/>
      <c r="BH378" s="32"/>
      <c r="BI378" s="32"/>
      <c r="BJ378" s="32"/>
      <c r="BK378" s="32"/>
      <c r="BL378" s="32"/>
    </row>
    <row r="379" spans="1:64" ht="6" customHeight="1" x14ac:dyDescent="0.2">
      <c r="A379" s="31"/>
      <c r="B379" s="31"/>
      <c r="C379" s="31"/>
      <c r="D379" s="31"/>
      <c r="E379" s="31"/>
      <c r="F379" s="32"/>
      <c r="G379" s="32"/>
      <c r="H379" s="32"/>
      <c r="I379" s="542"/>
      <c r="J379" s="60"/>
      <c r="K379" s="61"/>
      <c r="L379" s="61"/>
      <c r="M379" s="61"/>
      <c r="N379" s="61"/>
      <c r="O379" s="61"/>
      <c r="P379" s="62"/>
      <c r="Q379" s="562"/>
      <c r="R379" s="563"/>
      <c r="S379" s="556"/>
      <c r="T379" s="60"/>
      <c r="U379" s="61"/>
      <c r="V379" s="61"/>
      <c r="W379" s="61"/>
      <c r="X379" s="61"/>
      <c r="Y379" s="62"/>
      <c r="Z379" s="562"/>
      <c r="AA379" s="563"/>
      <c r="AB379" s="556"/>
      <c r="AC379" s="32"/>
      <c r="AD379" s="32"/>
      <c r="AE379" s="32"/>
      <c r="AF379" s="32"/>
      <c r="AG379" s="32"/>
      <c r="AH379" s="32"/>
      <c r="AI379" s="32"/>
      <c r="AJ379" s="32"/>
      <c r="AK379" s="32"/>
      <c r="AL379" s="32"/>
      <c r="AM379" s="32"/>
      <c r="AN379" s="32"/>
      <c r="AO379" s="32"/>
      <c r="AP379" s="32"/>
      <c r="AQ379" s="32"/>
      <c r="AR379" s="32"/>
      <c r="AS379" s="32"/>
      <c r="AT379" s="32"/>
      <c r="AU379" s="32"/>
      <c r="AV379" s="32"/>
      <c r="AW379" s="32"/>
      <c r="AX379" s="32"/>
      <c r="AY379" s="32"/>
      <c r="AZ379" s="32"/>
      <c r="BA379" s="32"/>
      <c r="BB379" s="32"/>
      <c r="BC379" s="32"/>
      <c r="BD379" s="32"/>
      <c r="BE379" s="32"/>
      <c r="BF379" s="32"/>
      <c r="BG379" s="32"/>
      <c r="BH379" s="32"/>
      <c r="BI379" s="32"/>
      <c r="BJ379" s="32"/>
      <c r="BK379" s="32"/>
      <c r="BL379" s="32"/>
    </row>
    <row r="380" spans="1:64" ht="12.75" customHeight="1" x14ac:dyDescent="0.2">
      <c r="A380" s="31"/>
      <c r="B380" s="31"/>
      <c r="C380" s="31"/>
      <c r="D380" s="31"/>
      <c r="E380" s="31"/>
      <c r="F380" s="32"/>
      <c r="G380" s="32"/>
      <c r="H380" s="32"/>
      <c r="I380" s="542"/>
      <c r="J380" s="41"/>
      <c r="K380" s="32"/>
      <c r="L380" s="32"/>
      <c r="M380" s="32"/>
      <c r="N380" s="32"/>
      <c r="O380" s="32"/>
      <c r="P380" s="44"/>
      <c r="Q380" s="562"/>
      <c r="R380" s="563"/>
      <c r="S380" s="556"/>
      <c r="T380" s="41"/>
      <c r="U380" s="32"/>
      <c r="V380" s="32"/>
      <c r="W380" s="32"/>
      <c r="X380" s="32"/>
      <c r="Y380" s="44"/>
      <c r="Z380" s="562"/>
      <c r="AA380" s="563"/>
      <c r="AB380" s="556"/>
      <c r="AC380" s="32"/>
      <c r="AD380" s="32"/>
      <c r="AE380" s="32"/>
      <c r="AF380" s="32"/>
      <c r="AG380" s="32"/>
      <c r="AH380" s="32"/>
      <c r="AI380" s="32"/>
      <c r="AJ380" s="32"/>
      <c r="AK380" s="32"/>
      <c r="AL380" s="32"/>
      <c r="AM380" s="32"/>
      <c r="AN380" s="32"/>
      <c r="AO380" s="32"/>
      <c r="AP380" s="32"/>
      <c r="AQ380" s="32"/>
      <c r="AR380" s="32"/>
      <c r="AS380" s="32"/>
      <c r="AT380" s="32"/>
      <c r="AU380" s="32"/>
      <c r="AV380" s="32"/>
      <c r="AW380" s="32"/>
      <c r="AX380" s="32"/>
      <c r="AY380" s="32"/>
      <c r="AZ380" s="32"/>
      <c r="BA380" s="32"/>
      <c r="BB380" s="32"/>
      <c r="BC380" s="32"/>
      <c r="BD380" s="32"/>
      <c r="BE380" s="32"/>
      <c r="BF380" s="32"/>
      <c r="BG380" s="32"/>
      <c r="BH380" s="32"/>
      <c r="BI380" s="32"/>
      <c r="BJ380" s="32"/>
      <c r="BK380" s="32"/>
      <c r="BL380" s="32"/>
    </row>
    <row r="381" spans="1:64" ht="12.75" customHeight="1" x14ac:dyDescent="0.2">
      <c r="A381" s="31"/>
      <c r="B381" s="31"/>
      <c r="C381" s="31"/>
      <c r="D381" s="31"/>
      <c r="E381" s="31"/>
      <c r="F381" s="32"/>
      <c r="G381" s="32"/>
      <c r="H381" s="32"/>
      <c r="I381" s="41"/>
      <c r="J381" s="41"/>
      <c r="K381" s="32"/>
      <c r="L381" s="32"/>
      <c r="M381" s="32"/>
      <c r="N381" s="32"/>
      <c r="O381" s="32"/>
      <c r="P381" s="44"/>
      <c r="Q381" s="32"/>
      <c r="R381" s="32"/>
      <c r="S381" s="32"/>
      <c r="T381" s="41"/>
      <c r="U381" s="32"/>
      <c r="V381" s="32"/>
      <c r="W381" s="32"/>
      <c r="X381" s="32"/>
      <c r="Y381" s="44"/>
      <c r="Z381" s="32"/>
      <c r="AA381" s="32"/>
      <c r="AB381" s="44"/>
      <c r="AC381" s="32"/>
      <c r="AD381" s="32"/>
      <c r="AE381" s="32"/>
      <c r="AF381" s="32"/>
      <c r="AG381" s="32"/>
      <c r="AH381" s="32"/>
      <c r="AI381" s="32"/>
      <c r="AJ381" s="32"/>
      <c r="AK381" s="32"/>
      <c r="AL381" s="32"/>
      <c r="AM381" s="32"/>
      <c r="AN381" s="32"/>
      <c r="AO381" s="32"/>
      <c r="AP381" s="32"/>
      <c r="AQ381" s="32"/>
      <c r="AR381" s="32"/>
      <c r="AS381" s="32"/>
      <c r="AT381" s="32"/>
      <c r="AU381" s="32"/>
      <c r="AV381" s="32"/>
      <c r="AW381" s="32"/>
      <c r="AX381" s="32"/>
      <c r="AY381" s="32"/>
      <c r="AZ381" s="32"/>
      <c r="BA381" s="32"/>
      <c r="BB381" s="32"/>
      <c r="BC381" s="32"/>
      <c r="BD381" s="32"/>
      <c r="BE381" s="32"/>
      <c r="BF381" s="32"/>
      <c r="BG381" s="32"/>
      <c r="BH381" s="32"/>
      <c r="BI381" s="32"/>
      <c r="BJ381" s="32"/>
      <c r="BK381" s="32"/>
      <c r="BL381" s="32"/>
    </row>
    <row r="382" spans="1:64" ht="12.75" customHeight="1" x14ac:dyDescent="0.2">
      <c r="A382" s="31"/>
      <c r="B382" s="31"/>
      <c r="C382" s="31"/>
      <c r="D382" s="31"/>
      <c r="E382" s="31"/>
      <c r="F382" s="32"/>
      <c r="G382" s="32"/>
      <c r="H382" s="32"/>
      <c r="I382" s="41"/>
      <c r="J382" s="54"/>
      <c r="K382" s="50"/>
      <c r="L382" s="50"/>
      <c r="M382" s="50"/>
      <c r="N382" s="50"/>
      <c r="O382" s="50"/>
      <c r="P382" s="52"/>
      <c r="Q382" s="32"/>
      <c r="R382" s="32"/>
      <c r="S382" s="32"/>
      <c r="T382" s="54"/>
      <c r="U382" s="50"/>
      <c r="V382" s="50"/>
      <c r="W382" s="50"/>
      <c r="X382" s="50"/>
      <c r="Y382" s="52"/>
      <c r="Z382" s="32"/>
      <c r="AA382" s="32"/>
      <c r="AB382" s="53"/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  <c r="AN382" s="32"/>
      <c r="AO382" s="32"/>
      <c r="AP382" s="32"/>
      <c r="AQ382" s="32"/>
      <c r="AR382" s="32"/>
      <c r="AS382" s="32"/>
      <c r="AT382" s="32"/>
      <c r="AU382" s="32"/>
      <c r="AV382" s="32"/>
      <c r="AW382" s="32"/>
      <c r="AX382" s="32"/>
      <c r="AY382" s="32"/>
      <c r="AZ382" s="32"/>
      <c r="BA382" s="32"/>
      <c r="BB382" s="32"/>
      <c r="BC382" s="32"/>
      <c r="BD382" s="32"/>
      <c r="BE382" s="32"/>
      <c r="BF382" s="32"/>
      <c r="BG382" s="32"/>
      <c r="BH382" s="32"/>
      <c r="BI382" s="32"/>
      <c r="BJ382" s="32"/>
      <c r="BK382" s="32"/>
      <c r="BL382" s="32"/>
    </row>
    <row r="383" spans="1:64" ht="12.75" customHeight="1" thickBot="1" x14ac:dyDescent="0.25">
      <c r="A383" s="31"/>
      <c r="B383" s="31"/>
      <c r="C383" s="31"/>
      <c r="D383" s="31"/>
      <c r="E383" s="31"/>
      <c r="F383" s="32"/>
      <c r="G383" s="32"/>
      <c r="H383" s="32"/>
      <c r="I383" s="54"/>
      <c r="J383" s="50"/>
      <c r="K383" s="50"/>
      <c r="L383" s="552">
        <v>2</v>
      </c>
      <c r="M383" s="552"/>
      <c r="N383" s="552"/>
      <c r="O383" s="55"/>
      <c r="P383" s="55"/>
      <c r="Q383" s="55"/>
      <c r="R383" s="55"/>
      <c r="S383" s="55"/>
      <c r="T383" s="50"/>
      <c r="U383" s="50"/>
      <c r="V383" s="50"/>
      <c r="W383" s="50"/>
      <c r="X383" s="50"/>
      <c r="Y383" s="56"/>
      <c r="Z383" s="56"/>
      <c r="AA383" s="56"/>
      <c r="AB383" s="57"/>
      <c r="AC383" s="32"/>
      <c r="AD383" s="32"/>
      <c r="AE383" s="32"/>
      <c r="AF383" s="32"/>
      <c r="AG383" s="32"/>
      <c r="AH383" s="32"/>
      <c r="AI383" s="32"/>
      <c r="AJ383" s="32"/>
      <c r="AK383" s="32"/>
      <c r="AL383" s="32"/>
      <c r="AM383" s="32"/>
      <c r="AN383" s="32"/>
      <c r="AO383" s="32"/>
      <c r="AP383" s="32"/>
      <c r="AQ383" s="32"/>
      <c r="AR383" s="32"/>
      <c r="AS383" s="32"/>
      <c r="AT383" s="32"/>
      <c r="AU383" s="32"/>
      <c r="AV383" s="32"/>
      <c r="AW383" s="32"/>
      <c r="AX383" s="32"/>
      <c r="AY383" s="32"/>
      <c r="AZ383" s="32"/>
      <c r="BA383" s="32"/>
      <c r="BB383" s="32"/>
      <c r="BC383" s="32"/>
      <c r="BD383" s="32"/>
      <c r="BE383" s="32"/>
      <c r="BF383" s="32"/>
      <c r="BG383" s="32"/>
      <c r="BH383" s="32"/>
      <c r="BI383" s="32"/>
      <c r="BJ383" s="32"/>
      <c r="BK383" s="32"/>
      <c r="BL383" s="32"/>
    </row>
    <row r="384" spans="1:64" ht="12.75" customHeight="1" thickTop="1" x14ac:dyDescent="0.2">
      <c r="A384" s="31"/>
      <c r="B384" s="31"/>
      <c r="C384" s="31"/>
      <c r="D384" s="31"/>
      <c r="E384" s="31"/>
      <c r="F384" s="32"/>
      <c r="G384" s="32"/>
      <c r="H384" s="32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  <c r="AN384" s="32"/>
      <c r="AO384" s="32"/>
      <c r="AP384" s="32"/>
      <c r="AQ384" s="32"/>
      <c r="AR384" s="32"/>
      <c r="AS384" s="32"/>
      <c r="AT384" s="32"/>
      <c r="AU384" s="32"/>
      <c r="AV384" s="32"/>
      <c r="AW384" s="32"/>
      <c r="AX384" s="32"/>
      <c r="AY384" s="32"/>
      <c r="AZ384" s="32"/>
      <c r="BA384" s="32"/>
      <c r="BB384" s="32"/>
      <c r="BC384" s="32"/>
      <c r="BD384" s="32"/>
      <c r="BE384" s="32"/>
      <c r="BF384" s="32"/>
      <c r="BG384" s="32"/>
      <c r="BH384" s="32"/>
      <c r="BI384" s="32"/>
      <c r="BJ384" s="32"/>
      <c r="BK384" s="32"/>
      <c r="BL384" s="32"/>
    </row>
    <row r="385" spans="1:64" ht="12.75" customHeight="1" x14ac:dyDescent="0.2">
      <c r="A385" s="31"/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  <c r="AA385" s="31"/>
      <c r="AB385" s="31"/>
      <c r="AC385" s="31"/>
      <c r="AD385" s="31"/>
      <c r="AE385" s="31"/>
      <c r="AF385" s="31"/>
      <c r="AG385" s="31"/>
      <c r="AH385" s="31"/>
      <c r="AI385" s="31"/>
      <c r="AJ385" s="31"/>
      <c r="AK385" s="31"/>
      <c r="AL385" s="31"/>
      <c r="AM385" s="31"/>
      <c r="AN385" s="31"/>
      <c r="AO385" s="31"/>
      <c r="AP385" s="31"/>
      <c r="AQ385" s="31"/>
      <c r="AR385" s="31"/>
      <c r="AS385" s="31"/>
      <c r="AT385" s="31"/>
      <c r="AU385" s="31"/>
      <c r="AV385" s="31"/>
      <c r="AW385" s="31"/>
      <c r="AX385" s="32"/>
      <c r="AY385" s="32"/>
      <c r="AZ385" s="32"/>
      <c r="BA385" s="32"/>
      <c r="BB385" s="32"/>
      <c r="BC385" s="32"/>
      <c r="BD385" s="32"/>
      <c r="BE385" s="32"/>
      <c r="BF385" s="32"/>
      <c r="BG385" s="32"/>
      <c r="BH385" s="32"/>
      <c r="BI385" s="32"/>
      <c r="BJ385" s="32"/>
      <c r="BK385" s="32"/>
      <c r="BL385" s="32"/>
    </row>
    <row r="386" spans="1:64" ht="12.75" customHeight="1" x14ac:dyDescent="0.2">
      <c r="A386" s="31"/>
      <c r="B386" s="31"/>
      <c r="C386" s="31"/>
      <c r="D386" s="31"/>
      <c r="E386" s="31"/>
      <c r="F386" s="32"/>
      <c r="G386" s="32"/>
      <c r="H386" s="32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  <c r="AC386" s="32"/>
      <c r="AD386" s="32"/>
      <c r="AE386" s="32"/>
      <c r="AF386" s="32"/>
      <c r="AG386" s="32"/>
      <c r="AH386" s="32"/>
      <c r="AI386" s="32"/>
      <c r="AJ386" s="32"/>
      <c r="AK386" s="32"/>
      <c r="AL386" s="32"/>
      <c r="AM386" s="32"/>
      <c r="AN386" s="32"/>
      <c r="AO386" s="32"/>
      <c r="AP386" s="32"/>
      <c r="AQ386" s="32"/>
      <c r="AR386" s="32"/>
      <c r="AS386" s="32"/>
      <c r="AT386" s="32"/>
      <c r="AU386" s="32"/>
      <c r="AV386" s="32"/>
      <c r="AW386" s="32"/>
      <c r="AX386" s="32"/>
      <c r="AY386" s="32"/>
      <c r="AZ386" s="32"/>
      <c r="BA386" s="32"/>
      <c r="BB386" s="32"/>
      <c r="BC386" s="32"/>
      <c r="BD386" s="32"/>
      <c r="BE386" s="32"/>
      <c r="BF386" s="32"/>
      <c r="BG386" s="32"/>
      <c r="BH386" s="32"/>
      <c r="BI386" s="32"/>
      <c r="BJ386" s="32"/>
      <c r="BK386" s="32"/>
      <c r="BL386" s="32"/>
    </row>
    <row r="387" spans="1:64" ht="12.75" customHeight="1" x14ac:dyDescent="0.25">
      <c r="A387" s="37"/>
      <c r="B387" s="37"/>
      <c r="C387" s="37"/>
      <c r="D387" s="37"/>
      <c r="E387" s="37"/>
      <c r="F387" s="32"/>
      <c r="G387" s="32"/>
      <c r="H387" s="32"/>
      <c r="I387" s="38"/>
      <c r="J387" s="39"/>
      <c r="K387" s="39"/>
      <c r="L387" s="39"/>
      <c r="M387" s="39"/>
      <c r="N387" s="554"/>
      <c r="O387" s="554"/>
      <c r="P387" s="554"/>
      <c r="Q387" s="554"/>
      <c r="R387" s="552">
        <v>2</v>
      </c>
      <c r="S387" s="552"/>
      <c r="T387" s="552"/>
      <c r="U387" s="552"/>
      <c r="V387" s="39"/>
      <c r="W387" s="39"/>
      <c r="X387" s="39"/>
      <c r="Y387" s="39"/>
      <c r="Z387" s="39"/>
      <c r="AA387" s="39"/>
      <c r="AB387" s="39"/>
      <c r="AC387" s="39"/>
      <c r="AD387" s="39"/>
      <c r="AE387" s="39"/>
      <c r="AF387" s="39"/>
      <c r="AG387" s="39"/>
      <c r="AH387" s="39"/>
      <c r="AI387" s="39"/>
      <c r="AJ387" s="39"/>
      <c r="AK387" s="40"/>
      <c r="AL387" s="32"/>
      <c r="AM387" s="32"/>
      <c r="AN387" s="32"/>
      <c r="AO387" s="32"/>
      <c r="AP387" s="32"/>
      <c r="AQ387" s="32"/>
      <c r="AR387" s="32"/>
      <c r="AS387" s="32"/>
      <c r="AT387" s="32"/>
      <c r="AU387" s="32"/>
      <c r="AV387" s="32"/>
      <c r="AW387" s="32"/>
      <c r="AX387" s="32"/>
      <c r="AY387" s="32"/>
      <c r="AZ387" s="32"/>
      <c r="BA387" s="32"/>
      <c r="BB387" s="32"/>
      <c r="BC387" s="32"/>
      <c r="BD387" s="32"/>
      <c r="BE387" s="32"/>
      <c r="BF387" s="32"/>
      <c r="BG387" s="32"/>
      <c r="BH387" s="32"/>
      <c r="BI387" s="32"/>
      <c r="BJ387" s="32"/>
      <c r="BK387" s="32"/>
      <c r="BL387" s="32"/>
    </row>
    <row r="388" spans="1:64" ht="12.75" customHeight="1" x14ac:dyDescent="0.25">
      <c r="A388" s="37"/>
      <c r="B388" s="37"/>
      <c r="C388" s="37"/>
      <c r="D388" s="37"/>
      <c r="E388" s="37"/>
      <c r="F388" s="32"/>
      <c r="G388" s="32"/>
      <c r="H388" s="32"/>
      <c r="I388" s="41"/>
      <c r="J388" s="553">
        <f>R299</f>
        <v>29.7</v>
      </c>
      <c r="K388" s="554"/>
      <c r="L388" s="554"/>
      <c r="M388" s="559">
        <f>L299</f>
        <v>47</v>
      </c>
      <c r="N388" s="32"/>
      <c r="O388" s="32"/>
      <c r="P388" s="32"/>
      <c r="Q388" s="32"/>
      <c r="R388" s="553">
        <f>R299</f>
        <v>29.7</v>
      </c>
      <c r="S388" s="554"/>
      <c r="T388" s="554"/>
      <c r="U388" s="40"/>
      <c r="V388" s="32"/>
      <c r="W388" s="32"/>
      <c r="X388" s="553">
        <f>R299</f>
        <v>29.7</v>
      </c>
      <c r="Y388" s="554"/>
      <c r="Z388" s="554"/>
      <c r="AA388" s="42"/>
      <c r="AB388" s="40"/>
      <c r="AC388" s="32"/>
      <c r="AD388" s="32"/>
      <c r="AE388" s="553">
        <f>R299</f>
        <v>29.7</v>
      </c>
      <c r="AF388" s="554"/>
      <c r="AG388" s="554"/>
      <c r="AH388" s="42"/>
      <c r="AI388" s="40"/>
      <c r="AJ388" s="32"/>
      <c r="AK388" s="44"/>
      <c r="AL388" s="32"/>
      <c r="AM388" s="32"/>
      <c r="AN388" s="32"/>
      <c r="AO388" s="32"/>
      <c r="AP388" s="32"/>
      <c r="AQ388" s="32"/>
      <c r="AR388" s="32"/>
      <c r="AS388" s="32"/>
      <c r="AT388" s="32"/>
      <c r="AU388" s="32"/>
      <c r="AV388" s="32"/>
      <c r="AW388" s="32"/>
      <c r="AX388" s="32"/>
      <c r="AY388" s="32"/>
      <c r="AZ388" s="32"/>
      <c r="BA388" s="32"/>
      <c r="BB388" s="32"/>
      <c r="BC388" s="32"/>
      <c r="BD388" s="32"/>
      <c r="BE388" s="32"/>
      <c r="BF388" s="32"/>
      <c r="BG388" s="32"/>
      <c r="BH388" s="32"/>
      <c r="BI388" s="32"/>
      <c r="BJ388" s="32"/>
      <c r="BK388" s="32"/>
      <c r="BL388" s="32"/>
    </row>
    <row r="389" spans="1:64" ht="12.75" customHeight="1" x14ac:dyDescent="0.25">
      <c r="A389" s="37"/>
      <c r="B389" s="37"/>
      <c r="C389" s="37"/>
      <c r="D389" s="37"/>
      <c r="E389" s="37"/>
      <c r="F389" s="32"/>
      <c r="G389" s="32"/>
      <c r="H389" s="32"/>
      <c r="I389" s="41"/>
      <c r="J389" s="41"/>
      <c r="K389" s="32"/>
      <c r="L389" s="32"/>
      <c r="M389" s="556"/>
      <c r="N389" s="32"/>
      <c r="O389" s="32"/>
      <c r="P389" s="32"/>
      <c r="Q389" s="32"/>
      <c r="R389" s="41"/>
      <c r="S389" s="32"/>
      <c r="T389" s="32"/>
      <c r="U389" s="44"/>
      <c r="V389" s="32"/>
      <c r="W389" s="32"/>
      <c r="X389" s="41"/>
      <c r="Y389" s="32"/>
      <c r="Z389" s="32"/>
      <c r="AA389" s="32"/>
      <c r="AB389" s="44"/>
      <c r="AC389" s="32"/>
      <c r="AD389" s="32"/>
      <c r="AE389" s="41"/>
      <c r="AF389" s="32"/>
      <c r="AG389" s="32"/>
      <c r="AH389" s="32"/>
      <c r="AI389" s="44"/>
      <c r="AJ389" s="32"/>
      <c r="AK389" s="44"/>
      <c r="AL389" s="32"/>
      <c r="AM389" s="32"/>
      <c r="AN389" s="32"/>
      <c r="AO389" s="32"/>
      <c r="AP389" s="534">
        <f>R387+M388+R395</f>
        <v>51</v>
      </c>
      <c r="AQ389" s="535"/>
      <c r="AR389" s="536"/>
      <c r="AS389" s="533" t="s">
        <v>44</v>
      </c>
      <c r="AT389" s="533"/>
      <c r="AU389" s="534">
        <f>I390+J388+N390+P390+R388+V390+W390+X388+AC390+AD390+AE388+AJ390+AK390</f>
        <v>129.9</v>
      </c>
      <c r="AV389" s="535"/>
      <c r="AW389" s="536"/>
      <c r="AX389" s="540" t="s">
        <v>57</v>
      </c>
      <c r="AY389" s="540"/>
      <c r="AZ389" s="540"/>
      <c r="BA389" s="540"/>
      <c r="BB389" s="540"/>
      <c r="BC389" s="540"/>
      <c r="BD389" s="540"/>
      <c r="BE389" s="540"/>
      <c r="BF389" s="32"/>
      <c r="BG389" s="32"/>
      <c r="BH389" s="32"/>
      <c r="BI389" s="32"/>
      <c r="BJ389" s="32"/>
      <c r="BK389" s="32"/>
      <c r="BL389" s="32"/>
    </row>
    <row r="390" spans="1:64" ht="12.75" customHeight="1" x14ac:dyDescent="0.2">
      <c r="A390" s="555" t="s">
        <v>61</v>
      </c>
      <c r="B390" s="555"/>
      <c r="C390" s="555"/>
      <c r="D390" s="555"/>
      <c r="E390" s="555"/>
      <c r="F390" s="32"/>
      <c r="G390" s="32"/>
      <c r="H390" s="32"/>
      <c r="I390" s="542">
        <v>1</v>
      </c>
      <c r="J390" s="41"/>
      <c r="K390" s="32"/>
      <c r="L390" s="32"/>
      <c r="M390" s="560"/>
      <c r="N390" s="562">
        <v>1.9</v>
      </c>
      <c r="O390" s="32"/>
      <c r="P390" s="563">
        <v>0.5</v>
      </c>
      <c r="Q390" s="556"/>
      <c r="R390" s="41"/>
      <c r="S390" s="32"/>
      <c r="T390" s="32"/>
      <c r="U390" s="44"/>
      <c r="V390" s="562">
        <v>1.9</v>
      </c>
      <c r="W390" s="556">
        <v>0.5</v>
      </c>
      <c r="X390" s="41"/>
      <c r="Y390" s="32"/>
      <c r="Z390" s="32"/>
      <c r="AA390" s="32"/>
      <c r="AB390" s="44"/>
      <c r="AC390" s="562">
        <v>1.9</v>
      </c>
      <c r="AD390" s="556">
        <v>0.5</v>
      </c>
      <c r="AE390" s="41"/>
      <c r="AF390" s="32"/>
      <c r="AG390" s="32"/>
      <c r="AH390" s="32"/>
      <c r="AI390" s="44"/>
      <c r="AJ390" s="562">
        <v>1.9</v>
      </c>
      <c r="AK390" s="556">
        <v>1</v>
      </c>
      <c r="AL390" s="32"/>
      <c r="AM390" s="32"/>
      <c r="AN390" s="32"/>
      <c r="AO390" s="32"/>
      <c r="AP390" s="537"/>
      <c r="AQ390" s="538"/>
      <c r="AR390" s="539"/>
      <c r="AS390" s="533"/>
      <c r="AT390" s="533"/>
      <c r="AU390" s="537"/>
      <c r="AV390" s="538"/>
      <c r="AW390" s="539"/>
      <c r="AX390" s="540"/>
      <c r="AY390" s="540"/>
      <c r="AZ390" s="540"/>
      <c r="BA390" s="540"/>
      <c r="BB390" s="540"/>
      <c r="BC390" s="540"/>
      <c r="BD390" s="540"/>
      <c r="BE390" s="540"/>
      <c r="BF390" s="32"/>
      <c r="BG390" s="32"/>
      <c r="BH390" s="32"/>
      <c r="BI390" s="32"/>
      <c r="BJ390" s="32"/>
      <c r="BK390" s="32"/>
      <c r="BL390" s="32"/>
    </row>
    <row r="391" spans="1:64" ht="6" customHeight="1" x14ac:dyDescent="0.2">
      <c r="A391" s="49"/>
      <c r="B391" s="49"/>
      <c r="C391" s="49"/>
      <c r="D391" s="49"/>
      <c r="E391" s="49"/>
      <c r="F391" s="32"/>
      <c r="G391" s="32"/>
      <c r="H391" s="32"/>
      <c r="I391" s="542"/>
      <c r="J391" s="60"/>
      <c r="K391" s="61"/>
      <c r="L391" s="61"/>
      <c r="M391" s="62"/>
      <c r="N391" s="562"/>
      <c r="O391" s="32"/>
      <c r="P391" s="563"/>
      <c r="Q391" s="556"/>
      <c r="R391" s="60"/>
      <c r="S391" s="61"/>
      <c r="T391" s="61"/>
      <c r="U391" s="62"/>
      <c r="V391" s="562"/>
      <c r="W391" s="556"/>
      <c r="X391" s="60"/>
      <c r="Y391" s="61"/>
      <c r="Z391" s="61"/>
      <c r="AA391" s="61"/>
      <c r="AB391" s="62"/>
      <c r="AC391" s="562"/>
      <c r="AD391" s="556"/>
      <c r="AE391" s="60"/>
      <c r="AF391" s="61"/>
      <c r="AG391" s="61"/>
      <c r="AH391" s="61"/>
      <c r="AI391" s="62"/>
      <c r="AJ391" s="562"/>
      <c r="AK391" s="556"/>
      <c r="AL391" s="32"/>
      <c r="AM391" s="32"/>
      <c r="AN391" s="32"/>
      <c r="AO391" s="32"/>
      <c r="AP391" s="32"/>
      <c r="AQ391" s="32"/>
      <c r="AR391" s="32"/>
      <c r="AS391" s="32"/>
      <c r="AT391" s="32"/>
      <c r="AU391" s="32"/>
      <c r="AV391" s="32"/>
      <c r="AW391" s="32"/>
      <c r="AX391" s="32"/>
      <c r="AY391" s="32"/>
      <c r="AZ391" s="32"/>
      <c r="BA391" s="32"/>
      <c r="BB391" s="32"/>
      <c r="BC391" s="32"/>
      <c r="BD391" s="32"/>
      <c r="BE391" s="32"/>
      <c r="BF391" s="32"/>
      <c r="BG391" s="32"/>
      <c r="BH391" s="32"/>
      <c r="BI391" s="32"/>
      <c r="BJ391" s="32"/>
      <c r="BK391" s="32"/>
      <c r="BL391" s="32"/>
    </row>
    <row r="392" spans="1:64" ht="12.75" customHeight="1" x14ac:dyDescent="0.2">
      <c r="A392" s="555" t="s">
        <v>58</v>
      </c>
      <c r="B392" s="555"/>
      <c r="C392" s="555"/>
      <c r="D392" s="555"/>
      <c r="E392" s="555"/>
      <c r="F392" s="32"/>
      <c r="G392" s="32"/>
      <c r="H392" s="32"/>
      <c r="I392" s="542"/>
      <c r="J392" s="41"/>
      <c r="K392" s="32"/>
      <c r="L392" s="32"/>
      <c r="M392" s="44"/>
      <c r="N392" s="562"/>
      <c r="O392" s="32"/>
      <c r="P392" s="563"/>
      <c r="Q392" s="556"/>
      <c r="R392" s="41"/>
      <c r="S392" s="32"/>
      <c r="T392" s="32"/>
      <c r="U392" s="44"/>
      <c r="V392" s="562"/>
      <c r="W392" s="556"/>
      <c r="X392" s="41"/>
      <c r="Y392" s="32"/>
      <c r="Z392" s="32"/>
      <c r="AA392" s="32"/>
      <c r="AB392" s="44"/>
      <c r="AC392" s="562"/>
      <c r="AD392" s="556"/>
      <c r="AE392" s="41"/>
      <c r="AF392" s="32"/>
      <c r="AG392" s="32"/>
      <c r="AH392" s="32"/>
      <c r="AI392" s="44"/>
      <c r="AJ392" s="562"/>
      <c r="AK392" s="556"/>
      <c r="AL392" s="32"/>
      <c r="AM392" s="32"/>
      <c r="AN392" s="32"/>
      <c r="AO392" s="32"/>
      <c r="AP392" s="32"/>
      <c r="AQ392" s="32"/>
      <c r="AR392" s="32"/>
      <c r="AS392" s="32"/>
      <c r="AT392" s="32"/>
      <c r="AU392" s="32"/>
      <c r="AV392" s="32"/>
      <c r="AW392" s="32"/>
      <c r="AX392" s="32"/>
      <c r="AY392" s="32"/>
      <c r="AZ392" s="32"/>
      <c r="BA392" s="32"/>
      <c r="BB392" s="32"/>
      <c r="BC392" s="32"/>
      <c r="BD392" s="32"/>
      <c r="BE392" s="32"/>
      <c r="BF392" s="32"/>
      <c r="BG392" s="32"/>
      <c r="BH392" s="32"/>
      <c r="BI392" s="32"/>
      <c r="BJ392" s="32"/>
      <c r="BK392" s="32"/>
      <c r="BL392" s="32"/>
    </row>
    <row r="393" spans="1:64" ht="12.75" customHeight="1" x14ac:dyDescent="0.2">
      <c r="A393" s="49"/>
      <c r="B393" s="49"/>
      <c r="C393" s="49"/>
      <c r="D393" s="49"/>
      <c r="E393" s="49"/>
      <c r="F393" s="32"/>
      <c r="G393" s="32"/>
      <c r="H393" s="32"/>
      <c r="I393" s="41"/>
      <c r="J393" s="41"/>
      <c r="K393" s="32"/>
      <c r="L393" s="32"/>
      <c r="M393" s="44"/>
      <c r="N393" s="32"/>
      <c r="O393" s="32"/>
      <c r="P393" s="32"/>
      <c r="Q393" s="32"/>
      <c r="R393" s="41"/>
      <c r="S393" s="32"/>
      <c r="T393" s="32"/>
      <c r="U393" s="44"/>
      <c r="V393" s="32"/>
      <c r="W393" s="32"/>
      <c r="X393" s="41"/>
      <c r="Y393" s="32"/>
      <c r="Z393" s="32"/>
      <c r="AA393" s="32"/>
      <c r="AB393" s="44"/>
      <c r="AC393" s="32"/>
      <c r="AD393" s="32"/>
      <c r="AE393" s="41"/>
      <c r="AF393" s="32"/>
      <c r="AG393" s="32"/>
      <c r="AH393" s="32"/>
      <c r="AI393" s="44"/>
      <c r="AJ393" s="32"/>
      <c r="AK393" s="44"/>
      <c r="AL393" s="32"/>
      <c r="AM393" s="32"/>
      <c r="AN393" s="32"/>
      <c r="AO393" s="32"/>
      <c r="AP393" s="32"/>
      <c r="AQ393" s="32"/>
      <c r="AR393" s="32"/>
      <c r="AS393" s="32"/>
      <c r="AT393" s="32"/>
      <c r="AU393" s="32"/>
      <c r="AV393" s="32"/>
      <c r="AW393" s="32"/>
      <c r="AX393" s="32"/>
      <c r="AY393" s="32"/>
      <c r="AZ393" s="32"/>
      <c r="BA393" s="32"/>
      <c r="BB393" s="32"/>
      <c r="BC393" s="32"/>
      <c r="BD393" s="32"/>
      <c r="BE393" s="32"/>
      <c r="BF393" s="32"/>
      <c r="BG393" s="32"/>
      <c r="BH393" s="32"/>
      <c r="BI393" s="32"/>
      <c r="BJ393" s="32"/>
      <c r="BK393" s="32"/>
      <c r="BL393" s="32"/>
    </row>
    <row r="394" spans="1:64" ht="12.75" customHeight="1" x14ac:dyDescent="0.2">
      <c r="A394" s="49"/>
      <c r="B394" s="49"/>
      <c r="C394" s="49"/>
      <c r="D394" s="49"/>
      <c r="E394" s="49"/>
      <c r="F394" s="32"/>
      <c r="G394" s="32"/>
      <c r="H394" s="32"/>
      <c r="I394" s="41"/>
      <c r="J394" s="54"/>
      <c r="K394" s="50"/>
      <c r="L394" s="50"/>
      <c r="M394" s="52"/>
      <c r="N394" s="32"/>
      <c r="O394" s="32"/>
      <c r="P394" s="32"/>
      <c r="Q394" s="32"/>
      <c r="R394" s="54"/>
      <c r="S394" s="50"/>
      <c r="T394" s="50"/>
      <c r="U394" s="52"/>
      <c r="V394" s="32"/>
      <c r="W394" s="32"/>
      <c r="X394" s="54"/>
      <c r="Y394" s="50"/>
      <c r="Z394" s="50"/>
      <c r="AA394" s="50"/>
      <c r="AB394" s="52"/>
      <c r="AC394" s="32"/>
      <c r="AD394" s="32"/>
      <c r="AE394" s="54"/>
      <c r="AF394" s="50"/>
      <c r="AG394" s="50"/>
      <c r="AH394" s="50"/>
      <c r="AI394" s="52"/>
      <c r="AJ394" s="32"/>
      <c r="AK394" s="53"/>
      <c r="AL394" s="32"/>
      <c r="AM394" s="32"/>
      <c r="AN394" s="32"/>
      <c r="AO394" s="32"/>
      <c r="AP394" s="32"/>
      <c r="AQ394" s="32"/>
      <c r="AR394" s="32"/>
      <c r="AS394" s="32"/>
      <c r="AT394" s="32"/>
      <c r="AU394" s="32"/>
      <c r="AV394" s="32"/>
      <c r="AW394" s="32"/>
      <c r="AX394" s="32"/>
      <c r="AY394" s="32"/>
      <c r="AZ394" s="32"/>
      <c r="BA394" s="32"/>
      <c r="BB394" s="32"/>
      <c r="BC394" s="32"/>
      <c r="BD394" s="32"/>
      <c r="BE394" s="32"/>
      <c r="BF394" s="32"/>
      <c r="BG394" s="32"/>
      <c r="BH394" s="32"/>
      <c r="BI394" s="32"/>
      <c r="BJ394" s="32"/>
      <c r="BK394" s="32"/>
      <c r="BL394" s="32"/>
    </row>
    <row r="395" spans="1:64" ht="12.75" customHeight="1" thickBot="1" x14ac:dyDescent="0.25">
      <c r="A395" s="31"/>
      <c r="B395" s="31"/>
      <c r="C395" s="31"/>
      <c r="D395" s="31"/>
      <c r="E395" s="31"/>
      <c r="F395" s="32"/>
      <c r="G395" s="32"/>
      <c r="H395" s="32"/>
      <c r="I395" s="54"/>
      <c r="J395" s="50"/>
      <c r="K395" s="50"/>
      <c r="L395" s="50"/>
      <c r="M395" s="50"/>
      <c r="N395" s="551"/>
      <c r="O395" s="551"/>
      <c r="P395" s="551"/>
      <c r="Q395" s="551"/>
      <c r="R395" s="552">
        <v>2</v>
      </c>
      <c r="S395" s="552"/>
      <c r="T395" s="552"/>
      <c r="U395" s="552"/>
      <c r="V395" s="50"/>
      <c r="W395" s="50"/>
      <c r="X395" s="50"/>
      <c r="Y395" s="50"/>
      <c r="Z395" s="50"/>
      <c r="AA395" s="50"/>
      <c r="AB395" s="64"/>
      <c r="AC395" s="50"/>
      <c r="AD395" s="50"/>
      <c r="AE395" s="50"/>
      <c r="AF395" s="50"/>
      <c r="AG395" s="50"/>
      <c r="AH395" s="50"/>
      <c r="AI395" s="63"/>
      <c r="AJ395" s="56"/>
      <c r="AK395" s="57"/>
      <c r="AL395" s="32"/>
      <c r="AM395" s="32"/>
      <c r="AN395" s="32"/>
      <c r="AO395" s="32"/>
      <c r="AP395" s="32"/>
      <c r="AQ395" s="32"/>
      <c r="AR395" s="32"/>
      <c r="AS395" s="32"/>
      <c r="AT395" s="32"/>
      <c r="AU395" s="32"/>
      <c r="AV395" s="32"/>
      <c r="AW395" s="32"/>
      <c r="AX395" s="32"/>
      <c r="AY395" s="32"/>
      <c r="AZ395" s="32"/>
      <c r="BA395" s="32"/>
      <c r="BB395" s="32"/>
      <c r="BC395" s="32"/>
      <c r="BD395" s="32"/>
      <c r="BE395" s="32"/>
      <c r="BF395" s="32"/>
      <c r="BG395" s="32"/>
      <c r="BH395" s="32"/>
      <c r="BI395" s="32"/>
      <c r="BJ395" s="32"/>
      <c r="BK395" s="32"/>
      <c r="BL395" s="32"/>
    </row>
    <row r="396" spans="1:64" ht="12.75" customHeight="1" thickTop="1" x14ac:dyDescent="0.2">
      <c r="A396" s="31"/>
      <c r="B396" s="31"/>
      <c r="C396" s="31"/>
      <c r="D396" s="31"/>
      <c r="E396" s="31"/>
      <c r="F396" s="32"/>
      <c r="G396" s="32"/>
      <c r="H396" s="32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  <c r="AA396" s="32"/>
      <c r="AB396" s="32"/>
      <c r="AC396" s="32"/>
      <c r="AD396" s="32"/>
      <c r="AE396" s="32"/>
      <c r="AF396" s="32"/>
      <c r="AG396" s="32"/>
      <c r="AH396" s="32"/>
      <c r="AI396" s="32"/>
      <c r="AJ396" s="32"/>
      <c r="AK396" s="32"/>
      <c r="AL396" s="32"/>
      <c r="AM396" s="32"/>
      <c r="AN396" s="32"/>
      <c r="AO396" s="32"/>
      <c r="AP396" s="32"/>
      <c r="AQ396" s="32"/>
      <c r="AR396" s="32"/>
      <c r="AS396" s="32"/>
      <c r="AT396" s="32"/>
      <c r="AU396" s="32"/>
      <c r="AV396" s="32"/>
      <c r="AW396" s="32"/>
      <c r="AX396" s="32"/>
      <c r="AY396" s="32"/>
      <c r="AZ396" s="32"/>
      <c r="BA396" s="32"/>
      <c r="BB396" s="32"/>
      <c r="BC396" s="32"/>
      <c r="BD396" s="32"/>
      <c r="BE396" s="32"/>
      <c r="BF396" s="32"/>
      <c r="BG396" s="32"/>
      <c r="BH396" s="32"/>
      <c r="BI396" s="32"/>
      <c r="BJ396" s="32"/>
      <c r="BK396" s="32"/>
      <c r="BL396" s="32"/>
    </row>
    <row r="397" spans="1:64" ht="12.75" customHeight="1" x14ac:dyDescent="0.2">
      <c r="A397" s="31"/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  <c r="AA397" s="31"/>
      <c r="AB397" s="31"/>
      <c r="AC397" s="31"/>
      <c r="AD397" s="31"/>
      <c r="AE397" s="31"/>
      <c r="AF397" s="31"/>
      <c r="AG397" s="31"/>
      <c r="AH397" s="31"/>
      <c r="AI397" s="31"/>
      <c r="AJ397" s="31"/>
      <c r="AK397" s="31"/>
      <c r="AL397" s="31"/>
      <c r="AM397" s="31"/>
      <c r="AN397" s="31"/>
      <c r="AO397" s="31"/>
      <c r="AP397" s="31"/>
      <c r="AQ397" s="31"/>
      <c r="AR397" s="31"/>
      <c r="AS397" s="31"/>
      <c r="AT397" s="31"/>
      <c r="AU397" s="31"/>
      <c r="AV397" s="31"/>
      <c r="AW397" s="31"/>
      <c r="AX397" s="32"/>
      <c r="AY397" s="32"/>
      <c r="AZ397" s="32"/>
      <c r="BA397" s="32"/>
      <c r="BB397" s="32"/>
      <c r="BC397" s="32"/>
      <c r="BD397" s="32"/>
      <c r="BE397" s="32"/>
      <c r="BF397" s="32"/>
      <c r="BG397" s="32"/>
      <c r="BH397" s="32"/>
      <c r="BI397" s="32"/>
      <c r="BJ397" s="32"/>
      <c r="BK397" s="32"/>
      <c r="BL397" s="32"/>
    </row>
    <row r="398" spans="1:64" ht="12.75" customHeight="1" x14ac:dyDescent="0.2">
      <c r="A398" s="31"/>
      <c r="B398" s="31"/>
      <c r="C398" s="31"/>
      <c r="D398" s="31"/>
      <c r="E398" s="31"/>
      <c r="F398" s="32"/>
      <c r="G398" s="32"/>
      <c r="H398" s="32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  <c r="AA398" s="32"/>
      <c r="AB398" s="32"/>
      <c r="AC398" s="32"/>
      <c r="AD398" s="32"/>
      <c r="AE398" s="32"/>
      <c r="AF398" s="32"/>
      <c r="AG398" s="32"/>
      <c r="AH398" s="32"/>
      <c r="AI398" s="32"/>
      <c r="AJ398" s="32"/>
      <c r="AK398" s="32"/>
      <c r="AL398" s="32"/>
      <c r="AM398" s="32"/>
      <c r="AN398" s="32"/>
      <c r="AO398" s="32"/>
      <c r="AP398" s="32"/>
      <c r="AQ398" s="32"/>
      <c r="AR398" s="32"/>
      <c r="AS398" s="32"/>
      <c r="AT398" s="32"/>
      <c r="AU398" s="32"/>
      <c r="AV398" s="32"/>
      <c r="AW398" s="32"/>
      <c r="AX398" s="32"/>
      <c r="AY398" s="32"/>
      <c r="AZ398" s="32"/>
      <c r="BA398" s="32"/>
      <c r="BB398" s="32"/>
      <c r="BC398" s="32"/>
      <c r="BD398" s="32"/>
      <c r="BE398" s="32"/>
      <c r="BF398" s="32"/>
      <c r="BG398" s="32"/>
      <c r="BH398" s="32"/>
      <c r="BI398" s="32"/>
      <c r="BJ398" s="32"/>
      <c r="BK398" s="32"/>
      <c r="BL398" s="32"/>
    </row>
    <row r="399" spans="1:64" ht="12.75" customHeight="1" x14ac:dyDescent="0.25">
      <c r="A399" s="37"/>
      <c r="B399" s="37"/>
      <c r="C399" s="37"/>
      <c r="D399" s="37"/>
      <c r="E399" s="37"/>
      <c r="F399" s="32"/>
      <c r="G399" s="32"/>
      <c r="H399" s="32"/>
      <c r="I399" s="32"/>
      <c r="J399" s="32"/>
      <c r="K399" s="38"/>
      <c r="L399" s="39"/>
      <c r="M399" s="39"/>
      <c r="N399" s="39"/>
      <c r="O399" s="39"/>
      <c r="P399" s="39"/>
      <c r="Q399" s="39"/>
      <c r="R399" s="552">
        <v>2</v>
      </c>
      <c r="S399" s="552"/>
      <c r="T399" s="552"/>
      <c r="U399" s="554"/>
      <c r="V399" s="554"/>
      <c r="W399" s="39"/>
      <c r="X399" s="39"/>
      <c r="Y399" s="39"/>
      <c r="Z399" s="39"/>
      <c r="AA399" s="39"/>
      <c r="AB399" s="39"/>
      <c r="AC399" s="39"/>
      <c r="AD399" s="39"/>
      <c r="AE399" s="39"/>
      <c r="AF399" s="39"/>
      <c r="AG399" s="40"/>
      <c r="AH399" s="32"/>
      <c r="AI399" s="32"/>
      <c r="AJ399" s="32"/>
      <c r="AK399" s="32"/>
      <c r="AL399" s="32"/>
      <c r="AM399" s="32"/>
      <c r="AN399" s="32"/>
      <c r="AO399" s="32"/>
      <c r="AP399" s="32"/>
      <c r="AQ399" s="32"/>
      <c r="AR399" s="32"/>
      <c r="AS399" s="32"/>
      <c r="AT399" s="32"/>
      <c r="AU399" s="32"/>
      <c r="AV399" s="32"/>
      <c r="AW399" s="32"/>
      <c r="AX399" s="32"/>
      <c r="AY399" s="32"/>
      <c r="AZ399" s="32"/>
      <c r="BA399" s="32"/>
      <c r="BB399" s="32"/>
      <c r="BC399" s="32"/>
      <c r="BD399" s="32"/>
      <c r="BE399" s="32"/>
      <c r="BF399" s="32"/>
      <c r="BG399" s="32"/>
      <c r="BH399" s="32"/>
      <c r="BI399" s="32"/>
      <c r="BJ399" s="32"/>
      <c r="BK399" s="32"/>
      <c r="BL399" s="32"/>
    </row>
    <row r="400" spans="1:64" ht="12.75" customHeight="1" x14ac:dyDescent="0.25">
      <c r="A400" s="37"/>
      <c r="B400" s="37"/>
      <c r="C400" s="37"/>
      <c r="D400" s="37"/>
      <c r="E400" s="37"/>
      <c r="F400" s="32"/>
      <c r="G400" s="32"/>
      <c r="H400" s="32"/>
      <c r="I400" s="32"/>
      <c r="J400" s="32"/>
      <c r="K400" s="41"/>
      <c r="L400" s="571">
        <f>L299</f>
        <v>47</v>
      </c>
      <c r="M400" s="570"/>
      <c r="N400" s="570"/>
      <c r="O400" s="39"/>
      <c r="P400" s="43"/>
      <c r="Q400" s="39"/>
      <c r="R400" s="39"/>
      <c r="S400" s="39"/>
      <c r="T400" s="40"/>
      <c r="U400" s="32"/>
      <c r="V400" s="32"/>
      <c r="W400" s="571">
        <f>L299</f>
        <v>47</v>
      </c>
      <c r="X400" s="570"/>
      <c r="Y400" s="570"/>
      <c r="Z400" s="39"/>
      <c r="AA400" s="43"/>
      <c r="AB400" s="39"/>
      <c r="AC400" s="39"/>
      <c r="AD400" s="39"/>
      <c r="AE400" s="39"/>
      <c r="AF400" s="40"/>
      <c r="AG400" s="44"/>
      <c r="AH400" s="32"/>
      <c r="AI400" s="32"/>
      <c r="AJ400" s="32"/>
      <c r="AK400" s="32"/>
      <c r="AL400" s="32"/>
      <c r="AM400" s="32"/>
      <c r="AN400" s="32"/>
      <c r="AO400" s="32"/>
      <c r="AP400" s="32"/>
      <c r="AQ400" s="32"/>
      <c r="AR400" s="32"/>
      <c r="AS400" s="32"/>
      <c r="AT400" s="32"/>
      <c r="AU400" s="32"/>
      <c r="AV400" s="32"/>
      <c r="AW400" s="32"/>
      <c r="AX400" s="32"/>
      <c r="AY400" s="32"/>
      <c r="AZ400" s="32"/>
      <c r="BA400" s="32"/>
      <c r="BB400" s="32"/>
      <c r="BC400" s="32"/>
      <c r="BD400" s="32"/>
      <c r="BE400" s="32"/>
      <c r="BF400" s="32"/>
      <c r="BG400" s="32"/>
      <c r="BH400" s="32"/>
      <c r="BI400" s="32"/>
      <c r="BJ400" s="32"/>
      <c r="BK400" s="32"/>
      <c r="BL400" s="32"/>
    </row>
    <row r="401" spans="1:64" ht="12.75" customHeight="1" x14ac:dyDescent="0.25">
      <c r="A401" s="37"/>
      <c r="B401" s="37"/>
      <c r="C401" s="37"/>
      <c r="D401" s="37"/>
      <c r="E401" s="37"/>
      <c r="F401" s="32"/>
      <c r="G401" s="32"/>
      <c r="H401" s="32"/>
      <c r="I401" s="32"/>
      <c r="J401" s="32"/>
      <c r="K401" s="542">
        <v>1</v>
      </c>
      <c r="L401" s="41"/>
      <c r="M401" s="32"/>
      <c r="N401" s="32"/>
      <c r="O401" s="32"/>
      <c r="P401" s="48"/>
      <c r="Q401" s="32"/>
      <c r="R401" s="32"/>
      <c r="S401" s="32"/>
      <c r="T401" s="556">
        <f>R299</f>
        <v>29.7</v>
      </c>
      <c r="U401" s="32"/>
      <c r="V401" s="32"/>
      <c r="W401" s="41"/>
      <c r="X401" s="32"/>
      <c r="Y401" s="32"/>
      <c r="Z401" s="32"/>
      <c r="AA401" s="48"/>
      <c r="AB401" s="32"/>
      <c r="AC401" s="32"/>
      <c r="AD401" s="32"/>
      <c r="AE401" s="32"/>
      <c r="AF401" s="44"/>
      <c r="AG401" s="542">
        <v>2</v>
      </c>
      <c r="AH401" s="32"/>
      <c r="AI401" s="32"/>
      <c r="AJ401" s="32"/>
      <c r="AK401" s="32"/>
      <c r="AL401" s="32"/>
      <c r="AM401" s="32"/>
      <c r="AN401" s="32"/>
      <c r="AO401" s="32"/>
      <c r="AP401" s="32"/>
      <c r="AQ401" s="32"/>
      <c r="AR401" s="32"/>
      <c r="AS401" s="32"/>
      <c r="AT401" s="32"/>
      <c r="AU401" s="32"/>
      <c r="AV401" s="32"/>
      <c r="AW401" s="32"/>
      <c r="AX401" s="32"/>
      <c r="AY401" s="32"/>
      <c r="AZ401" s="32"/>
      <c r="BA401" s="32"/>
      <c r="BB401" s="32"/>
      <c r="BC401" s="32"/>
      <c r="BD401" s="32"/>
      <c r="BE401" s="32"/>
      <c r="BF401" s="32"/>
      <c r="BG401" s="32"/>
      <c r="BH401" s="32"/>
      <c r="BI401" s="32"/>
      <c r="BJ401" s="32"/>
      <c r="BK401" s="32"/>
      <c r="BL401" s="32"/>
    </row>
    <row r="402" spans="1:64" ht="12.75" customHeight="1" x14ac:dyDescent="0.2">
      <c r="A402" s="555"/>
      <c r="B402" s="555"/>
      <c r="C402" s="555"/>
      <c r="D402" s="555"/>
      <c r="E402" s="555"/>
      <c r="F402" s="32"/>
      <c r="G402" s="32"/>
      <c r="H402" s="32"/>
      <c r="I402" s="32"/>
      <c r="J402" s="32"/>
      <c r="K402" s="542"/>
      <c r="L402" s="41"/>
      <c r="M402" s="32"/>
      <c r="N402" s="32"/>
      <c r="O402" s="32"/>
      <c r="P402" s="48"/>
      <c r="Q402" s="32"/>
      <c r="R402" s="32"/>
      <c r="S402" s="32"/>
      <c r="T402" s="556"/>
      <c r="U402" s="564">
        <v>1</v>
      </c>
      <c r="V402" s="565"/>
      <c r="W402" s="41"/>
      <c r="X402" s="32"/>
      <c r="Y402" s="32"/>
      <c r="Z402" s="32"/>
      <c r="AA402" s="48"/>
      <c r="AB402" s="32"/>
      <c r="AC402" s="32"/>
      <c r="AD402" s="32"/>
      <c r="AE402" s="32"/>
      <c r="AF402" s="44"/>
      <c r="AG402" s="542"/>
      <c r="AH402" s="32"/>
      <c r="AI402" s="32"/>
      <c r="AJ402" s="32"/>
      <c r="AK402" s="32"/>
      <c r="AL402" s="32"/>
      <c r="AM402" s="32"/>
      <c r="AN402" s="32"/>
      <c r="AO402" s="32"/>
      <c r="AP402" s="32"/>
      <c r="AQ402" s="32"/>
      <c r="AR402" s="32"/>
      <c r="AS402" s="32"/>
      <c r="AT402" s="32"/>
      <c r="AU402" s="32"/>
      <c r="AV402" s="32"/>
      <c r="AW402" s="32"/>
      <c r="AX402" s="32"/>
      <c r="AY402" s="32"/>
      <c r="AZ402" s="32"/>
      <c r="BA402" s="32"/>
      <c r="BB402" s="32"/>
      <c r="BC402" s="32"/>
      <c r="BD402" s="32"/>
      <c r="BE402" s="32"/>
      <c r="BF402" s="32"/>
      <c r="BG402" s="32"/>
      <c r="BH402" s="32"/>
      <c r="BI402" s="32"/>
      <c r="BJ402" s="32"/>
      <c r="BK402" s="32"/>
      <c r="BL402" s="32"/>
    </row>
    <row r="403" spans="1:64" ht="12.75" customHeight="1" x14ac:dyDescent="0.2">
      <c r="A403" s="49"/>
      <c r="B403" s="49"/>
      <c r="C403" s="49"/>
      <c r="D403" s="49"/>
      <c r="E403" s="49"/>
      <c r="F403" s="32"/>
      <c r="G403" s="32"/>
      <c r="H403" s="32"/>
      <c r="I403" s="32"/>
      <c r="J403" s="32"/>
      <c r="K403" s="542"/>
      <c r="L403" s="54"/>
      <c r="M403" s="50"/>
      <c r="N403" s="50"/>
      <c r="O403" s="50"/>
      <c r="P403" s="51"/>
      <c r="Q403" s="50"/>
      <c r="R403" s="50"/>
      <c r="S403" s="50"/>
      <c r="T403" s="567"/>
      <c r="U403" s="32"/>
      <c r="V403" s="32"/>
      <c r="W403" s="54"/>
      <c r="X403" s="50"/>
      <c r="Y403" s="50"/>
      <c r="Z403" s="50"/>
      <c r="AA403" s="51"/>
      <c r="AB403" s="50"/>
      <c r="AC403" s="50"/>
      <c r="AD403" s="50"/>
      <c r="AE403" s="50"/>
      <c r="AF403" s="52"/>
      <c r="AG403" s="542"/>
      <c r="AH403" s="32"/>
      <c r="AI403" s="32"/>
      <c r="AJ403" s="32"/>
      <c r="AK403" s="32"/>
      <c r="AL403" s="32"/>
      <c r="AM403" s="32"/>
      <c r="AN403" s="32"/>
      <c r="AO403" s="32"/>
      <c r="AP403" s="32"/>
      <c r="AQ403" s="32"/>
      <c r="AR403" s="32"/>
      <c r="AS403" s="32"/>
      <c r="AT403" s="32"/>
      <c r="AU403" s="32"/>
      <c r="AV403" s="32"/>
      <c r="AW403" s="32"/>
      <c r="AX403" s="32"/>
      <c r="AY403" s="32"/>
      <c r="AZ403" s="32"/>
      <c r="BA403" s="32"/>
      <c r="BB403" s="32"/>
      <c r="BC403" s="32"/>
      <c r="BD403" s="32"/>
      <c r="BE403" s="32"/>
      <c r="BF403" s="32"/>
      <c r="BG403" s="32"/>
      <c r="BH403" s="32"/>
      <c r="BI403" s="32"/>
      <c r="BJ403" s="32"/>
      <c r="BK403" s="32"/>
      <c r="BL403" s="32"/>
    </row>
    <row r="404" spans="1:64" ht="12.75" customHeight="1" x14ac:dyDescent="0.2">
      <c r="A404" s="555"/>
      <c r="B404" s="555"/>
      <c r="C404" s="555"/>
      <c r="D404" s="555"/>
      <c r="E404" s="555"/>
      <c r="F404" s="32"/>
      <c r="G404" s="32"/>
      <c r="H404" s="32"/>
      <c r="I404" s="32"/>
      <c r="J404" s="32"/>
      <c r="K404" s="45"/>
      <c r="L404" s="32"/>
      <c r="M404" s="32"/>
      <c r="N404" s="32"/>
      <c r="O404" s="32"/>
      <c r="P404" s="32"/>
      <c r="Q404" s="32"/>
      <c r="R404" s="570">
        <v>1.9</v>
      </c>
      <c r="S404" s="570"/>
      <c r="T404" s="570"/>
      <c r="U404" s="32"/>
      <c r="V404" s="32"/>
      <c r="W404" s="32"/>
      <c r="X404" s="32"/>
      <c r="Y404" s="32"/>
      <c r="Z404" s="32"/>
      <c r="AA404" s="32"/>
      <c r="AB404" s="32"/>
      <c r="AC404" s="32"/>
      <c r="AD404" s="32"/>
      <c r="AE404" s="32"/>
      <c r="AF404" s="32"/>
      <c r="AG404" s="46"/>
      <c r="AH404" s="32"/>
      <c r="AI404" s="32"/>
      <c r="AJ404" s="32"/>
      <c r="AK404" s="32"/>
      <c r="AL404" s="32"/>
      <c r="AM404" s="32"/>
      <c r="AN404" s="32"/>
      <c r="AO404" s="32"/>
      <c r="AP404" s="32"/>
      <c r="AQ404" s="32"/>
      <c r="AR404" s="32"/>
      <c r="AS404" s="32"/>
      <c r="AT404" s="32"/>
      <c r="AU404" s="32"/>
      <c r="AV404" s="32"/>
      <c r="AW404" s="32"/>
      <c r="AX404" s="32"/>
      <c r="AY404" s="32"/>
      <c r="AZ404" s="32"/>
      <c r="BA404" s="32"/>
      <c r="BB404" s="32"/>
      <c r="BC404" s="32"/>
      <c r="BD404" s="32"/>
      <c r="BE404" s="32"/>
      <c r="BF404" s="32"/>
      <c r="BG404" s="32"/>
      <c r="BH404" s="32"/>
      <c r="BI404" s="32"/>
      <c r="BJ404" s="32"/>
      <c r="BK404" s="32"/>
      <c r="BL404" s="32"/>
    </row>
    <row r="405" spans="1:64" ht="12.75" customHeight="1" x14ac:dyDescent="0.2">
      <c r="A405" s="555"/>
      <c r="B405" s="555"/>
      <c r="C405" s="555"/>
      <c r="D405" s="555"/>
      <c r="E405" s="555"/>
      <c r="F405" s="32"/>
      <c r="G405" s="32"/>
      <c r="H405" s="32"/>
      <c r="I405" s="32"/>
      <c r="J405" s="32"/>
      <c r="K405" s="41"/>
      <c r="L405" s="32"/>
      <c r="M405" s="32"/>
      <c r="N405" s="32"/>
      <c r="O405" s="32"/>
      <c r="P405" s="32"/>
      <c r="Q405" s="32"/>
      <c r="R405" s="572">
        <v>0.5</v>
      </c>
      <c r="S405" s="572"/>
      <c r="T405" s="572"/>
      <c r="U405" s="32"/>
      <c r="V405" s="32"/>
      <c r="W405" s="32"/>
      <c r="X405" s="32"/>
      <c r="Y405" s="32"/>
      <c r="Z405" s="32"/>
      <c r="AA405" s="32"/>
      <c r="AB405" s="32"/>
      <c r="AC405" s="32"/>
      <c r="AD405" s="32"/>
      <c r="AE405" s="32"/>
      <c r="AF405" s="32"/>
      <c r="AG405" s="44"/>
      <c r="AH405" s="32"/>
      <c r="AI405" s="32"/>
      <c r="AJ405" s="32"/>
      <c r="AK405" s="32"/>
      <c r="AL405" s="32"/>
      <c r="AM405" s="32"/>
      <c r="AN405" s="32"/>
      <c r="AO405" s="32"/>
      <c r="AP405" s="32"/>
      <c r="AQ405" s="32"/>
      <c r="AR405" s="32"/>
      <c r="AS405" s="32"/>
      <c r="AT405" s="32"/>
      <c r="AU405" s="32"/>
      <c r="AV405" s="32"/>
      <c r="AW405" s="32"/>
      <c r="AX405" s="32"/>
      <c r="AY405" s="32"/>
      <c r="AZ405" s="32"/>
      <c r="BA405" s="32"/>
      <c r="BB405" s="32"/>
      <c r="BC405" s="32"/>
      <c r="BD405" s="32"/>
      <c r="BE405" s="32"/>
      <c r="BF405" s="32"/>
      <c r="BG405" s="32"/>
      <c r="BH405" s="32"/>
      <c r="BI405" s="32"/>
      <c r="BJ405" s="32"/>
      <c r="BK405" s="32"/>
      <c r="BL405" s="32"/>
    </row>
    <row r="406" spans="1:64" ht="12.75" customHeight="1" x14ac:dyDescent="0.2">
      <c r="A406" s="573" t="s">
        <v>62</v>
      </c>
      <c r="B406" s="573"/>
      <c r="C406" s="573"/>
      <c r="D406" s="573"/>
      <c r="E406" s="573"/>
      <c r="F406" s="32"/>
      <c r="G406" s="32"/>
      <c r="H406" s="32"/>
      <c r="I406" s="32"/>
      <c r="J406" s="32"/>
      <c r="K406" s="41"/>
      <c r="L406" s="38"/>
      <c r="M406" s="39"/>
      <c r="N406" s="39"/>
      <c r="O406" s="39"/>
      <c r="P406" s="43"/>
      <c r="Q406" s="39"/>
      <c r="R406" s="39"/>
      <c r="S406" s="39"/>
      <c r="T406" s="40"/>
      <c r="U406" s="32"/>
      <c r="V406" s="32"/>
      <c r="W406" s="38"/>
      <c r="X406" s="39"/>
      <c r="Y406" s="39"/>
      <c r="Z406" s="39"/>
      <c r="AA406" s="43"/>
      <c r="AB406" s="39"/>
      <c r="AC406" s="39"/>
      <c r="AD406" s="39"/>
      <c r="AE406" s="39"/>
      <c r="AF406" s="40"/>
      <c r="AG406" s="44"/>
      <c r="AH406" s="32"/>
      <c r="AI406" s="32"/>
      <c r="AJ406" s="32"/>
      <c r="AK406" s="32"/>
      <c r="AL406" s="534">
        <f>K401+L400+U402+W400+AG401</f>
        <v>98</v>
      </c>
      <c r="AM406" s="535"/>
      <c r="AN406" s="536"/>
      <c r="AO406" s="533" t="s">
        <v>44</v>
      </c>
      <c r="AP406" s="533"/>
      <c r="AQ406" s="534">
        <f>R399+T401+R404+R405+T407+R410+R411+T413+R416+R417</f>
        <v>97.9</v>
      </c>
      <c r="AR406" s="535"/>
      <c r="AS406" s="536"/>
      <c r="AT406" s="540" t="s">
        <v>57</v>
      </c>
      <c r="AU406" s="540"/>
      <c r="AV406" s="540"/>
      <c r="AW406" s="540"/>
      <c r="AX406" s="540"/>
      <c r="AY406" s="540"/>
      <c r="AZ406" s="540"/>
      <c r="BA406" s="540"/>
      <c r="BB406" s="32"/>
      <c r="BC406" s="32"/>
      <c r="BD406" s="32"/>
      <c r="BE406" s="32"/>
      <c r="BF406" s="32"/>
      <c r="BG406" s="32"/>
      <c r="BH406" s="32"/>
      <c r="BI406" s="32"/>
      <c r="BJ406" s="32"/>
      <c r="BK406" s="32"/>
      <c r="BL406" s="32"/>
    </row>
    <row r="407" spans="1:64" ht="12.75" customHeight="1" x14ac:dyDescent="0.2">
      <c r="A407" s="574"/>
      <c r="B407" s="573"/>
      <c r="C407" s="573"/>
      <c r="D407" s="573"/>
      <c r="E407" s="573"/>
      <c r="F407" s="32"/>
      <c r="G407" s="32"/>
      <c r="H407" s="32"/>
      <c r="I407" s="32"/>
      <c r="J407" s="32"/>
      <c r="K407" s="41"/>
      <c r="L407" s="41"/>
      <c r="M407" s="32"/>
      <c r="N407" s="32"/>
      <c r="O407" s="32"/>
      <c r="P407" s="48"/>
      <c r="Q407" s="32"/>
      <c r="R407" s="32"/>
      <c r="S407" s="32"/>
      <c r="T407" s="556">
        <f>R299</f>
        <v>29.7</v>
      </c>
      <c r="U407" s="32"/>
      <c r="V407" s="32"/>
      <c r="W407" s="41"/>
      <c r="X407" s="32"/>
      <c r="Y407" s="32"/>
      <c r="Z407" s="32"/>
      <c r="AA407" s="48"/>
      <c r="AB407" s="32"/>
      <c r="AC407" s="32"/>
      <c r="AD407" s="32"/>
      <c r="AE407" s="32"/>
      <c r="AF407" s="44"/>
      <c r="AG407" s="44"/>
      <c r="AH407" s="32"/>
      <c r="AI407" s="32"/>
      <c r="AJ407" s="32"/>
      <c r="AK407" s="32"/>
      <c r="AL407" s="537"/>
      <c r="AM407" s="538"/>
      <c r="AN407" s="539"/>
      <c r="AO407" s="533"/>
      <c r="AP407" s="533"/>
      <c r="AQ407" s="537"/>
      <c r="AR407" s="538"/>
      <c r="AS407" s="539"/>
      <c r="AT407" s="540"/>
      <c r="AU407" s="540"/>
      <c r="AV407" s="540"/>
      <c r="AW407" s="540"/>
      <c r="AX407" s="540"/>
      <c r="AY407" s="540"/>
      <c r="AZ407" s="540"/>
      <c r="BA407" s="540"/>
      <c r="BB407" s="32"/>
      <c r="BC407" s="32"/>
      <c r="BD407" s="32"/>
      <c r="BE407" s="32"/>
      <c r="BF407" s="32"/>
      <c r="BG407" s="32"/>
      <c r="BH407" s="32"/>
      <c r="BI407" s="32"/>
      <c r="BJ407" s="32"/>
      <c r="BK407" s="32"/>
      <c r="BL407" s="32"/>
    </row>
    <row r="408" spans="1:64" ht="12.75" customHeight="1" x14ac:dyDescent="0.2">
      <c r="A408" s="573" t="s">
        <v>58</v>
      </c>
      <c r="B408" s="573"/>
      <c r="C408" s="573"/>
      <c r="D408" s="573"/>
      <c r="E408" s="573"/>
      <c r="F408" s="32"/>
      <c r="G408" s="32"/>
      <c r="H408" s="32"/>
      <c r="I408" s="32"/>
      <c r="J408" s="32"/>
      <c r="K408" s="41"/>
      <c r="L408" s="41"/>
      <c r="M408" s="32"/>
      <c r="N408" s="32"/>
      <c r="O408" s="32"/>
      <c r="P408" s="48"/>
      <c r="Q408" s="32"/>
      <c r="R408" s="32"/>
      <c r="S408" s="32"/>
      <c r="T408" s="556"/>
      <c r="U408" s="32"/>
      <c r="V408" s="32"/>
      <c r="W408" s="41"/>
      <c r="X408" s="32"/>
      <c r="Y408" s="32"/>
      <c r="Z408" s="32"/>
      <c r="AA408" s="48"/>
      <c r="AB408" s="32"/>
      <c r="AC408" s="32"/>
      <c r="AD408" s="32"/>
      <c r="AE408" s="32"/>
      <c r="AF408" s="44"/>
      <c r="AG408" s="44"/>
      <c r="AH408" s="32"/>
      <c r="AI408" s="32"/>
      <c r="AJ408" s="32"/>
      <c r="AK408" s="32"/>
      <c r="AL408" s="32"/>
      <c r="AM408" s="32"/>
      <c r="AN408" s="32"/>
      <c r="AO408" s="32"/>
      <c r="AP408" s="32"/>
      <c r="AQ408" s="32"/>
      <c r="AR408" s="32"/>
      <c r="AS408" s="32"/>
      <c r="AT408" s="32"/>
      <c r="AU408" s="32"/>
      <c r="AV408" s="32"/>
      <c r="AW408" s="32"/>
      <c r="AX408" s="32"/>
      <c r="AY408" s="32"/>
      <c r="AZ408" s="32"/>
      <c r="BA408" s="32"/>
      <c r="BB408" s="32"/>
      <c r="BC408" s="32"/>
      <c r="BD408" s="32"/>
      <c r="BE408" s="32"/>
      <c r="BF408" s="32"/>
      <c r="BG408" s="32"/>
      <c r="BH408" s="32"/>
      <c r="BI408" s="32"/>
      <c r="BJ408" s="32"/>
      <c r="BK408" s="32"/>
      <c r="BL408" s="32"/>
    </row>
    <row r="409" spans="1:64" ht="12.75" customHeight="1" x14ac:dyDescent="0.2">
      <c r="A409" s="573"/>
      <c r="B409" s="573"/>
      <c r="C409" s="573"/>
      <c r="D409" s="573"/>
      <c r="E409" s="573"/>
      <c r="F409" s="32"/>
      <c r="G409" s="32"/>
      <c r="H409" s="32"/>
      <c r="I409" s="32"/>
      <c r="J409" s="32"/>
      <c r="K409" s="41"/>
      <c r="L409" s="54"/>
      <c r="M409" s="50"/>
      <c r="N409" s="50"/>
      <c r="O409" s="50"/>
      <c r="P409" s="51"/>
      <c r="Q409" s="50"/>
      <c r="R409" s="50"/>
      <c r="S409" s="50"/>
      <c r="T409" s="567"/>
      <c r="U409" s="32"/>
      <c r="V409" s="32"/>
      <c r="W409" s="54"/>
      <c r="X409" s="50"/>
      <c r="Y409" s="50"/>
      <c r="Z409" s="50"/>
      <c r="AA409" s="51"/>
      <c r="AB409" s="50"/>
      <c r="AC409" s="50"/>
      <c r="AD409" s="50"/>
      <c r="AE409" s="50"/>
      <c r="AF409" s="52"/>
      <c r="AG409" s="44"/>
      <c r="AH409" s="32"/>
      <c r="AI409" s="32"/>
      <c r="AJ409" s="32"/>
      <c r="AK409" s="32"/>
      <c r="AL409" s="32"/>
      <c r="AM409" s="32"/>
      <c r="AN409" s="32"/>
      <c r="AO409" s="32"/>
      <c r="AP409" s="32"/>
      <c r="AQ409" s="32"/>
      <c r="AR409" s="32"/>
      <c r="AS409" s="32"/>
      <c r="AT409" s="32"/>
      <c r="AU409" s="32"/>
      <c r="AV409" s="32"/>
      <c r="AW409" s="32"/>
      <c r="AX409" s="32"/>
      <c r="AY409" s="32"/>
      <c r="AZ409" s="32"/>
      <c r="BA409" s="32"/>
      <c r="BB409" s="32"/>
      <c r="BC409" s="32"/>
      <c r="BD409" s="32"/>
      <c r="BE409" s="32"/>
      <c r="BF409" s="32"/>
      <c r="BG409" s="32"/>
      <c r="BH409" s="32"/>
      <c r="BI409" s="32"/>
      <c r="BJ409" s="32"/>
      <c r="BK409" s="32"/>
      <c r="BL409" s="32"/>
    </row>
    <row r="410" spans="1:64" ht="12.75" customHeight="1" x14ac:dyDescent="0.2">
      <c r="A410" s="31"/>
      <c r="B410" s="31"/>
      <c r="C410" s="31"/>
      <c r="D410" s="31"/>
      <c r="E410" s="31"/>
      <c r="F410" s="32"/>
      <c r="G410" s="32"/>
      <c r="H410" s="32"/>
      <c r="I410" s="32"/>
      <c r="J410" s="32"/>
      <c r="K410" s="41"/>
      <c r="L410" s="32"/>
      <c r="M410" s="32"/>
      <c r="N410" s="32"/>
      <c r="O410" s="32"/>
      <c r="P410" s="32"/>
      <c r="Q410" s="32"/>
      <c r="R410" s="570">
        <v>1.9</v>
      </c>
      <c r="S410" s="570"/>
      <c r="T410" s="570"/>
      <c r="U410" s="32"/>
      <c r="V410" s="32"/>
      <c r="W410" s="32"/>
      <c r="X410" s="32"/>
      <c r="Y410" s="32"/>
      <c r="Z410" s="32"/>
      <c r="AA410" s="32"/>
      <c r="AB410" s="32"/>
      <c r="AC410" s="32"/>
      <c r="AD410" s="32"/>
      <c r="AE410" s="32"/>
      <c r="AF410" s="32"/>
      <c r="AG410" s="44"/>
      <c r="AH410" s="32"/>
      <c r="AI410" s="32"/>
      <c r="AJ410" s="32"/>
      <c r="AK410" s="32"/>
      <c r="AL410" s="32"/>
      <c r="AM410" s="32"/>
      <c r="AN410" s="32"/>
      <c r="AO410" s="32"/>
      <c r="AP410" s="32"/>
      <c r="AQ410" s="32"/>
      <c r="AR410" s="32"/>
      <c r="AS410" s="32"/>
      <c r="AT410" s="32"/>
      <c r="AU410" s="32"/>
      <c r="AV410" s="32"/>
      <c r="AW410" s="32"/>
      <c r="AX410" s="32"/>
      <c r="AY410" s="32"/>
      <c r="AZ410" s="32"/>
      <c r="BA410" s="32"/>
      <c r="BB410" s="32"/>
      <c r="BC410" s="32"/>
      <c r="BD410" s="32"/>
      <c r="BE410" s="32"/>
      <c r="BF410" s="32"/>
      <c r="BG410" s="32"/>
      <c r="BH410" s="32"/>
      <c r="BI410" s="32"/>
      <c r="BJ410" s="32"/>
      <c r="BK410" s="32"/>
      <c r="BL410" s="32"/>
    </row>
    <row r="411" spans="1:64" ht="12.75" customHeight="1" x14ac:dyDescent="0.2">
      <c r="A411" s="31"/>
      <c r="B411" s="31"/>
      <c r="C411" s="31"/>
      <c r="D411" s="31"/>
      <c r="E411" s="31"/>
      <c r="F411" s="32"/>
      <c r="G411" s="32"/>
      <c r="H411" s="32"/>
      <c r="I411" s="32"/>
      <c r="J411" s="32"/>
      <c r="K411" s="41"/>
      <c r="L411" s="32"/>
      <c r="M411" s="32"/>
      <c r="N411" s="32"/>
      <c r="O411" s="32"/>
      <c r="P411" s="32"/>
      <c r="Q411" s="32"/>
      <c r="R411" s="572">
        <v>0.5</v>
      </c>
      <c r="S411" s="572"/>
      <c r="T411" s="572"/>
      <c r="U411" s="32"/>
      <c r="V411" s="32"/>
      <c r="W411" s="32"/>
      <c r="X411" s="32"/>
      <c r="Y411" s="32"/>
      <c r="Z411" s="32"/>
      <c r="AA411" s="32"/>
      <c r="AB411" s="32"/>
      <c r="AC411" s="32"/>
      <c r="AD411" s="32"/>
      <c r="AE411" s="32"/>
      <c r="AF411" s="32"/>
      <c r="AG411" s="44"/>
      <c r="AH411" s="32"/>
      <c r="AI411" s="32"/>
      <c r="AJ411" s="32"/>
      <c r="AK411" s="32"/>
      <c r="AL411" s="32"/>
      <c r="AM411" s="32"/>
      <c r="AN411" s="32"/>
      <c r="AO411" s="32"/>
      <c r="AP411" s="32"/>
      <c r="AQ411" s="32"/>
      <c r="AR411" s="32"/>
      <c r="AS411" s="32"/>
      <c r="AT411" s="32"/>
      <c r="AU411" s="32"/>
      <c r="AV411" s="32"/>
      <c r="AW411" s="32"/>
      <c r="AX411" s="32"/>
      <c r="AY411" s="32"/>
      <c r="AZ411" s="32"/>
      <c r="BA411" s="32"/>
      <c r="BB411" s="32"/>
      <c r="BC411" s="32"/>
      <c r="BD411" s="32"/>
      <c r="BE411" s="32"/>
      <c r="BF411" s="32"/>
      <c r="BG411" s="32"/>
      <c r="BH411" s="32"/>
      <c r="BI411" s="32"/>
      <c r="BJ411" s="32"/>
      <c r="BK411" s="32"/>
      <c r="BL411" s="32"/>
    </row>
    <row r="412" spans="1:64" ht="12.75" customHeight="1" x14ac:dyDescent="0.2">
      <c r="A412" s="31"/>
      <c r="B412" s="31"/>
      <c r="C412" s="31"/>
      <c r="D412" s="31"/>
      <c r="E412" s="31"/>
      <c r="F412" s="32"/>
      <c r="G412" s="32"/>
      <c r="H412" s="32"/>
      <c r="I412" s="32"/>
      <c r="J412" s="32"/>
      <c r="K412" s="41"/>
      <c r="L412" s="38"/>
      <c r="M412" s="39"/>
      <c r="N412" s="39"/>
      <c r="O412" s="39"/>
      <c r="P412" s="43"/>
      <c r="Q412" s="39"/>
      <c r="R412" s="39"/>
      <c r="S412" s="39"/>
      <c r="T412" s="40"/>
      <c r="U412" s="32"/>
      <c r="V412" s="32"/>
      <c r="W412" s="38"/>
      <c r="X412" s="39"/>
      <c r="Y412" s="39"/>
      <c r="Z412" s="39"/>
      <c r="AA412" s="43"/>
      <c r="AB412" s="39"/>
      <c r="AC412" s="39"/>
      <c r="AD412" s="39"/>
      <c r="AE412" s="39"/>
      <c r="AF412" s="40"/>
      <c r="AG412" s="44"/>
      <c r="AH412" s="32"/>
      <c r="AI412" s="32"/>
      <c r="AJ412" s="32"/>
      <c r="AK412" s="32"/>
      <c r="AL412" s="32"/>
      <c r="AM412" s="32"/>
      <c r="AN412" s="32"/>
      <c r="AO412" s="32"/>
      <c r="AP412" s="32"/>
      <c r="AQ412" s="32"/>
      <c r="AR412" s="32"/>
      <c r="AS412" s="32"/>
      <c r="AT412" s="32"/>
      <c r="AU412" s="32"/>
      <c r="AV412" s="32"/>
      <c r="AW412" s="32"/>
      <c r="AX412" s="32"/>
      <c r="AY412" s="32"/>
      <c r="AZ412" s="32"/>
      <c r="BA412" s="32"/>
      <c r="BB412" s="32"/>
      <c r="BC412" s="32"/>
      <c r="BD412" s="32"/>
      <c r="BE412" s="32"/>
      <c r="BF412" s="32"/>
      <c r="BG412" s="32"/>
      <c r="BH412" s="32"/>
      <c r="BI412" s="32"/>
      <c r="BJ412" s="32"/>
      <c r="BK412" s="32"/>
      <c r="BL412" s="32"/>
    </row>
    <row r="413" spans="1:64" ht="12.75" customHeight="1" x14ac:dyDescent="0.2">
      <c r="A413" s="31"/>
      <c r="B413" s="31"/>
      <c r="C413" s="31"/>
      <c r="D413" s="31"/>
      <c r="E413" s="31"/>
      <c r="F413" s="32"/>
      <c r="G413" s="32"/>
      <c r="H413" s="32"/>
      <c r="I413" s="32"/>
      <c r="J413" s="32"/>
      <c r="K413" s="41"/>
      <c r="L413" s="41"/>
      <c r="M413" s="32"/>
      <c r="N413" s="32"/>
      <c r="O413" s="32"/>
      <c r="P413" s="48"/>
      <c r="Q413" s="32"/>
      <c r="R413" s="32"/>
      <c r="S413" s="32"/>
      <c r="T413" s="556">
        <f>R299</f>
        <v>29.7</v>
      </c>
      <c r="U413" s="32"/>
      <c r="V413" s="32"/>
      <c r="W413" s="41"/>
      <c r="X413" s="32"/>
      <c r="Y413" s="32"/>
      <c r="Z413" s="32"/>
      <c r="AA413" s="48"/>
      <c r="AB413" s="32"/>
      <c r="AC413" s="32"/>
      <c r="AD413" s="32"/>
      <c r="AE413" s="32"/>
      <c r="AF413" s="44"/>
      <c r="AG413" s="44"/>
      <c r="AH413" s="32"/>
      <c r="AI413" s="32"/>
      <c r="AJ413" s="32"/>
      <c r="AK413" s="32"/>
      <c r="AL413" s="32"/>
      <c r="AM413" s="32"/>
      <c r="AN413" s="32"/>
      <c r="AO413" s="32"/>
      <c r="AP413" s="32"/>
      <c r="AQ413" s="32"/>
      <c r="AR413" s="32"/>
      <c r="AS413" s="32"/>
      <c r="AT413" s="32"/>
      <c r="AU413" s="32"/>
      <c r="AV413" s="32"/>
      <c r="AW413" s="32"/>
      <c r="AX413" s="32"/>
      <c r="AY413" s="32"/>
      <c r="AZ413" s="32"/>
      <c r="BA413" s="32"/>
      <c r="BB413" s="32"/>
      <c r="BC413" s="32"/>
      <c r="BD413" s="32"/>
      <c r="BE413" s="32"/>
      <c r="BF413" s="32"/>
      <c r="BG413" s="32"/>
      <c r="BH413" s="32"/>
      <c r="BI413" s="32"/>
      <c r="BJ413" s="32"/>
      <c r="BK413" s="32"/>
      <c r="BL413" s="32"/>
    </row>
    <row r="414" spans="1:64" ht="12.75" customHeight="1" x14ac:dyDescent="0.2">
      <c r="A414" s="31"/>
      <c r="B414" s="31"/>
      <c r="C414" s="31"/>
      <c r="D414" s="31"/>
      <c r="E414" s="31"/>
      <c r="F414" s="32"/>
      <c r="G414" s="32"/>
      <c r="H414" s="32"/>
      <c r="I414" s="32"/>
      <c r="J414" s="32"/>
      <c r="K414" s="41"/>
      <c r="L414" s="41"/>
      <c r="M414" s="32"/>
      <c r="N414" s="32"/>
      <c r="O414" s="32"/>
      <c r="P414" s="48"/>
      <c r="Q414" s="32"/>
      <c r="R414" s="32"/>
      <c r="S414" s="32"/>
      <c r="T414" s="556"/>
      <c r="U414" s="32"/>
      <c r="V414" s="32"/>
      <c r="W414" s="41"/>
      <c r="X414" s="32"/>
      <c r="Y414" s="32"/>
      <c r="Z414" s="32"/>
      <c r="AA414" s="48"/>
      <c r="AB414" s="32"/>
      <c r="AC414" s="32"/>
      <c r="AD414" s="32"/>
      <c r="AE414" s="32"/>
      <c r="AF414" s="44"/>
      <c r="AG414" s="44"/>
      <c r="AH414" s="32"/>
      <c r="AI414" s="32"/>
      <c r="AJ414" s="32"/>
      <c r="AK414" s="32"/>
      <c r="AL414" s="32"/>
      <c r="AM414" s="32"/>
      <c r="AN414" s="32"/>
      <c r="AO414" s="32"/>
      <c r="AP414" s="32"/>
      <c r="AQ414" s="32"/>
      <c r="AR414" s="32"/>
      <c r="AS414" s="32"/>
      <c r="AT414" s="32"/>
      <c r="AU414" s="32"/>
      <c r="AV414" s="32"/>
      <c r="AW414" s="32"/>
      <c r="AX414" s="32"/>
      <c r="AY414" s="32"/>
      <c r="AZ414" s="32"/>
      <c r="BA414" s="32"/>
      <c r="BB414" s="32"/>
      <c r="BC414" s="32"/>
      <c r="BD414" s="32"/>
      <c r="BE414" s="32"/>
      <c r="BF414" s="32"/>
      <c r="BG414" s="32"/>
      <c r="BH414" s="32"/>
      <c r="BI414" s="32"/>
      <c r="BJ414" s="32"/>
      <c r="BK414" s="32"/>
      <c r="BL414" s="32"/>
    </row>
    <row r="415" spans="1:64" ht="12.75" customHeight="1" x14ac:dyDescent="0.2">
      <c r="A415" s="31"/>
      <c r="B415" s="31"/>
      <c r="C415" s="31"/>
      <c r="D415" s="31"/>
      <c r="E415" s="31"/>
      <c r="F415" s="32"/>
      <c r="G415" s="32"/>
      <c r="H415" s="32"/>
      <c r="I415" s="32"/>
      <c r="J415" s="32"/>
      <c r="K415" s="41"/>
      <c r="L415" s="54"/>
      <c r="M415" s="50"/>
      <c r="N415" s="50"/>
      <c r="O415" s="50"/>
      <c r="P415" s="51"/>
      <c r="Q415" s="50"/>
      <c r="R415" s="50"/>
      <c r="S415" s="50"/>
      <c r="T415" s="567"/>
      <c r="U415" s="32"/>
      <c r="V415" s="32"/>
      <c r="W415" s="54"/>
      <c r="X415" s="50"/>
      <c r="Y415" s="50"/>
      <c r="Z415" s="50"/>
      <c r="AA415" s="51"/>
      <c r="AB415" s="50"/>
      <c r="AC415" s="50"/>
      <c r="AD415" s="50"/>
      <c r="AE415" s="50"/>
      <c r="AF415" s="52"/>
      <c r="AG415" s="44"/>
      <c r="AH415" s="32"/>
      <c r="AI415" s="32"/>
      <c r="AJ415" s="32"/>
      <c r="AK415" s="32"/>
      <c r="AL415" s="32"/>
      <c r="AM415" s="32"/>
      <c r="AN415" s="32"/>
      <c r="AO415" s="32"/>
      <c r="AP415" s="32"/>
      <c r="AQ415" s="32"/>
      <c r="AR415" s="32"/>
      <c r="AS415" s="32"/>
      <c r="AT415" s="32"/>
      <c r="AU415" s="32"/>
      <c r="AV415" s="32"/>
      <c r="AW415" s="32"/>
      <c r="AX415" s="32"/>
      <c r="AY415" s="32"/>
      <c r="AZ415" s="32"/>
      <c r="BA415" s="32"/>
      <c r="BB415" s="32"/>
      <c r="BC415" s="32"/>
      <c r="BD415" s="32"/>
      <c r="BE415" s="32"/>
      <c r="BF415" s="32"/>
      <c r="BG415" s="32"/>
      <c r="BH415" s="32"/>
      <c r="BI415" s="32"/>
      <c r="BJ415" s="32"/>
      <c r="BK415" s="32"/>
      <c r="BL415" s="32"/>
    </row>
    <row r="416" spans="1:64" ht="12.75" customHeight="1" x14ac:dyDescent="0.2">
      <c r="A416" s="31"/>
      <c r="B416" s="31"/>
      <c r="C416" s="31"/>
      <c r="D416" s="31"/>
      <c r="E416" s="31"/>
      <c r="F416" s="32"/>
      <c r="G416" s="32"/>
      <c r="H416" s="32"/>
      <c r="I416" s="32"/>
      <c r="J416" s="32"/>
      <c r="K416" s="41"/>
      <c r="L416" s="32"/>
      <c r="M416" s="32"/>
      <c r="N416" s="32"/>
      <c r="O416" s="32"/>
      <c r="P416" s="32"/>
      <c r="Q416" s="32"/>
      <c r="R416" s="570">
        <v>2</v>
      </c>
      <c r="S416" s="570"/>
      <c r="T416" s="570"/>
      <c r="U416" s="525"/>
      <c r="V416" s="525"/>
      <c r="W416" s="32"/>
      <c r="X416" s="32"/>
      <c r="Y416" s="32"/>
      <c r="Z416" s="32"/>
      <c r="AA416" s="32"/>
      <c r="AB416" s="32"/>
      <c r="AC416" s="32"/>
      <c r="AD416" s="32"/>
      <c r="AE416" s="32"/>
      <c r="AF416" s="32"/>
      <c r="AG416" s="53"/>
      <c r="AH416" s="32"/>
      <c r="AI416" s="32"/>
      <c r="AJ416" s="32"/>
      <c r="AK416" s="32"/>
      <c r="AL416" s="32"/>
      <c r="AM416" s="32"/>
      <c r="AN416" s="32"/>
      <c r="AO416" s="32"/>
      <c r="AP416" s="32"/>
      <c r="AQ416" s="32"/>
      <c r="AR416" s="32"/>
      <c r="AS416" s="32"/>
      <c r="AT416" s="32"/>
      <c r="AU416" s="32"/>
      <c r="AV416" s="32"/>
      <c r="AW416" s="32"/>
      <c r="AX416" s="32"/>
      <c r="AY416" s="32"/>
      <c r="AZ416" s="32"/>
      <c r="BA416" s="32"/>
      <c r="BB416" s="32"/>
      <c r="BC416" s="32"/>
      <c r="BD416" s="32"/>
      <c r="BE416" s="32"/>
      <c r="BF416" s="32"/>
      <c r="BG416" s="32"/>
      <c r="BH416" s="32"/>
      <c r="BI416" s="32"/>
      <c r="BJ416" s="32"/>
      <c r="BK416" s="32"/>
      <c r="BL416" s="32"/>
    </row>
    <row r="417" spans="1:64" ht="12.75" customHeight="1" thickBot="1" x14ac:dyDescent="0.25">
      <c r="A417" s="31"/>
      <c r="B417" s="31"/>
      <c r="C417" s="31"/>
      <c r="D417" s="31"/>
      <c r="E417" s="31"/>
      <c r="F417" s="32"/>
      <c r="G417" s="32"/>
      <c r="H417" s="32"/>
      <c r="I417" s="32"/>
      <c r="J417" s="32"/>
      <c r="K417" s="54"/>
      <c r="L417" s="50"/>
      <c r="M417" s="50"/>
      <c r="N417" s="50"/>
      <c r="O417" s="50"/>
      <c r="P417" s="50"/>
      <c r="Q417" s="50"/>
      <c r="R417" s="572"/>
      <c r="S417" s="572"/>
      <c r="T417" s="572"/>
      <c r="U417" s="551"/>
      <c r="V417" s="551"/>
      <c r="W417" s="50"/>
      <c r="X417" s="50"/>
      <c r="Y417" s="50"/>
      <c r="Z417" s="50"/>
      <c r="AA417" s="50"/>
      <c r="AB417" s="50"/>
      <c r="AC417" s="50"/>
      <c r="AD417" s="50"/>
      <c r="AE417" s="56"/>
      <c r="AF417" s="56"/>
      <c r="AG417" s="57"/>
      <c r="AH417" s="32"/>
      <c r="AI417" s="32"/>
      <c r="AJ417" s="32"/>
      <c r="AK417" s="32"/>
      <c r="AL417" s="32"/>
      <c r="AM417" s="32"/>
      <c r="AN417" s="32"/>
      <c r="AO417" s="32"/>
      <c r="AP417" s="32"/>
      <c r="AQ417" s="32"/>
      <c r="AR417" s="32"/>
      <c r="AS417" s="32"/>
      <c r="AT417" s="32"/>
      <c r="AU417" s="32"/>
      <c r="AV417" s="32"/>
      <c r="AW417" s="32"/>
      <c r="AX417" s="32"/>
      <c r="AY417" s="32"/>
      <c r="AZ417" s="32"/>
      <c r="BA417" s="32"/>
      <c r="BB417" s="32"/>
      <c r="BC417" s="32"/>
      <c r="BD417" s="32"/>
      <c r="BE417" s="32"/>
      <c r="BF417" s="32"/>
      <c r="BG417" s="32"/>
      <c r="BH417" s="32"/>
      <c r="BI417" s="32"/>
      <c r="BJ417" s="32"/>
      <c r="BK417" s="32"/>
      <c r="BL417" s="32"/>
    </row>
    <row r="418" spans="1:64" ht="12.75" customHeight="1" thickTop="1" x14ac:dyDescent="0.2">
      <c r="A418" s="31"/>
      <c r="B418" s="31"/>
      <c r="C418" s="31"/>
      <c r="D418" s="31"/>
      <c r="E418" s="31"/>
      <c r="F418" s="32"/>
      <c r="G418" s="32"/>
      <c r="H418" s="32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  <c r="AA418" s="32"/>
      <c r="AB418" s="32"/>
      <c r="AC418" s="32"/>
      <c r="AD418" s="32"/>
      <c r="AE418" s="32"/>
      <c r="AF418" s="32"/>
      <c r="AG418" s="32"/>
      <c r="AH418" s="32"/>
      <c r="AI418" s="32"/>
      <c r="AJ418" s="32"/>
      <c r="AK418" s="32"/>
      <c r="AL418" s="32"/>
      <c r="AM418" s="32"/>
      <c r="AN418" s="32"/>
      <c r="AO418" s="32"/>
      <c r="AP418" s="32"/>
      <c r="AQ418" s="32"/>
      <c r="AR418" s="32"/>
      <c r="AS418" s="32"/>
      <c r="AT418" s="32"/>
      <c r="AU418" s="32"/>
      <c r="AV418" s="32"/>
      <c r="AW418" s="32"/>
      <c r="AX418" s="32"/>
      <c r="AY418" s="32"/>
      <c r="AZ418" s="32"/>
      <c r="BA418" s="32"/>
      <c r="BB418" s="32"/>
      <c r="BC418" s="32"/>
      <c r="BD418" s="32"/>
      <c r="BE418" s="32"/>
      <c r="BF418" s="32"/>
      <c r="BG418" s="32"/>
      <c r="BH418" s="32"/>
      <c r="BI418" s="32"/>
      <c r="BJ418" s="32"/>
      <c r="BK418" s="32"/>
      <c r="BL418" s="32"/>
    </row>
    <row r="419" spans="1:64" ht="12.75" customHeight="1" x14ac:dyDescent="0.2">
      <c r="A419" s="31"/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  <c r="AB419" s="31"/>
      <c r="AC419" s="31"/>
      <c r="AD419" s="31"/>
      <c r="AE419" s="31"/>
      <c r="AF419" s="31"/>
      <c r="AG419" s="31"/>
      <c r="AH419" s="31"/>
      <c r="AI419" s="31"/>
      <c r="AJ419" s="31"/>
      <c r="AK419" s="31"/>
      <c r="AL419" s="31"/>
      <c r="AM419" s="31"/>
      <c r="AN419" s="31"/>
      <c r="AO419" s="31"/>
      <c r="AP419" s="31"/>
      <c r="AQ419" s="31"/>
      <c r="AR419" s="31"/>
      <c r="AS419" s="31"/>
      <c r="AT419" s="31"/>
      <c r="AU419" s="31"/>
      <c r="AV419" s="31"/>
      <c r="AW419" s="31"/>
      <c r="AX419" s="32"/>
      <c r="AY419" s="32"/>
      <c r="AZ419" s="32"/>
      <c r="BA419" s="32"/>
      <c r="BB419" s="32"/>
      <c r="BC419" s="32"/>
      <c r="BD419" s="32"/>
      <c r="BE419" s="32"/>
      <c r="BF419" s="32"/>
      <c r="BG419" s="32"/>
      <c r="BH419" s="32"/>
      <c r="BI419" s="32"/>
      <c r="BJ419" s="32"/>
      <c r="BK419" s="32"/>
      <c r="BL419" s="32"/>
    </row>
    <row r="420" spans="1:64" ht="12.75" customHeight="1" x14ac:dyDescent="0.2">
      <c r="A420" s="31"/>
      <c r="B420" s="31"/>
      <c r="C420" s="31"/>
      <c r="D420" s="31"/>
      <c r="E420" s="31"/>
      <c r="F420" s="32"/>
      <c r="G420" s="32"/>
      <c r="H420" s="32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  <c r="AA420" s="32"/>
      <c r="AB420" s="32"/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/>
      <c r="AO420" s="32"/>
      <c r="AP420" s="32"/>
      <c r="AQ420" s="32"/>
      <c r="AR420" s="32"/>
      <c r="AS420" s="32"/>
      <c r="AT420" s="32"/>
      <c r="AU420" s="32"/>
      <c r="AV420" s="32"/>
      <c r="AW420" s="32"/>
      <c r="AX420" s="32"/>
      <c r="AY420" s="32"/>
      <c r="AZ420" s="32"/>
      <c r="BA420" s="32"/>
      <c r="BB420" s="32"/>
      <c r="BC420" s="32"/>
      <c r="BD420" s="32"/>
      <c r="BE420" s="32"/>
      <c r="BF420" s="32"/>
      <c r="BG420" s="32"/>
      <c r="BH420" s="32"/>
      <c r="BI420" s="32"/>
      <c r="BJ420" s="32"/>
      <c r="BK420" s="32"/>
      <c r="BL420" s="32"/>
    </row>
    <row r="421" spans="1:64" ht="9.9499999999999993" customHeight="1" x14ac:dyDescent="0.25">
      <c r="A421" s="37"/>
      <c r="B421" s="37"/>
      <c r="C421" s="37"/>
      <c r="D421" s="37"/>
      <c r="E421" s="37"/>
      <c r="F421" s="32"/>
      <c r="G421" s="32"/>
      <c r="H421" s="32"/>
      <c r="I421" s="32"/>
      <c r="J421" s="32"/>
      <c r="K421" s="38"/>
      <c r="L421" s="39"/>
      <c r="M421" s="39"/>
      <c r="N421" s="39"/>
      <c r="O421" s="39"/>
      <c r="P421" s="39"/>
      <c r="Q421" s="39"/>
      <c r="R421" s="39"/>
      <c r="S421" s="575">
        <v>2</v>
      </c>
      <c r="T421" s="575"/>
      <c r="U421" s="575"/>
      <c r="V421" s="39"/>
      <c r="W421" s="39"/>
      <c r="X421" s="39"/>
      <c r="Y421" s="39"/>
      <c r="Z421" s="39"/>
      <c r="AA421" s="39"/>
      <c r="AB421" s="39"/>
      <c r="AC421" s="39"/>
      <c r="AD421" s="39"/>
      <c r="AE421" s="39"/>
      <c r="AF421" s="39"/>
      <c r="AG421" s="39"/>
      <c r="AH421" s="39"/>
      <c r="AI421" s="40"/>
      <c r="AJ421" s="32"/>
      <c r="AK421" s="32"/>
      <c r="AL421" s="32"/>
      <c r="AM421" s="32"/>
      <c r="AN421" s="32"/>
      <c r="AO421" s="32"/>
      <c r="AP421" s="32"/>
      <c r="AQ421" s="32"/>
      <c r="AR421" s="32"/>
      <c r="AS421" s="32"/>
      <c r="AT421" s="32"/>
      <c r="AU421" s="32"/>
      <c r="AV421" s="32"/>
      <c r="AW421" s="32"/>
      <c r="AX421" s="32"/>
      <c r="AY421" s="32"/>
      <c r="AZ421" s="32"/>
      <c r="BA421" s="32"/>
      <c r="BB421" s="32"/>
      <c r="BC421" s="32"/>
      <c r="BD421" s="32"/>
      <c r="BE421" s="32"/>
      <c r="BF421" s="32"/>
      <c r="BG421" s="32"/>
      <c r="BH421" s="32"/>
      <c r="BI421" s="32"/>
      <c r="BJ421" s="32"/>
      <c r="BK421" s="32"/>
      <c r="BL421" s="32"/>
    </row>
    <row r="422" spans="1:64" ht="9.9499999999999993" customHeight="1" x14ac:dyDescent="0.25">
      <c r="A422" s="37"/>
      <c r="B422" s="37"/>
      <c r="C422" s="37"/>
      <c r="D422" s="37"/>
      <c r="E422" s="37"/>
      <c r="F422" s="32"/>
      <c r="G422" s="32"/>
      <c r="H422" s="32"/>
      <c r="I422" s="32"/>
      <c r="J422" s="32"/>
      <c r="K422" s="41"/>
      <c r="L422" s="571">
        <f>L299</f>
        <v>47</v>
      </c>
      <c r="M422" s="570"/>
      <c r="N422" s="570"/>
      <c r="O422" s="39"/>
      <c r="P422" s="39"/>
      <c r="Q422" s="43"/>
      <c r="R422" s="39"/>
      <c r="S422" s="65"/>
      <c r="T422" s="65"/>
      <c r="U422" s="66"/>
      <c r="V422" s="32"/>
      <c r="W422" s="571">
        <f>L299</f>
        <v>47</v>
      </c>
      <c r="X422" s="570"/>
      <c r="Y422" s="570"/>
      <c r="Z422" s="39"/>
      <c r="AA422" s="39"/>
      <c r="AB422" s="43"/>
      <c r="AC422" s="39"/>
      <c r="AD422" s="39"/>
      <c r="AE422" s="39"/>
      <c r="AF422" s="39"/>
      <c r="AG422" s="40"/>
      <c r="AH422" s="32"/>
      <c r="AI422" s="44"/>
      <c r="AJ422" s="32"/>
      <c r="AK422" s="32"/>
      <c r="AL422" s="32"/>
      <c r="AM422" s="32"/>
      <c r="AN422" s="32"/>
      <c r="AO422" s="32"/>
      <c r="AP422" s="32"/>
      <c r="AQ422" s="32"/>
      <c r="AR422" s="32"/>
      <c r="AS422" s="32"/>
      <c r="AT422" s="32"/>
      <c r="AU422" s="32"/>
      <c r="AV422" s="32"/>
      <c r="AW422" s="32"/>
      <c r="AX422" s="32"/>
      <c r="AY422" s="32"/>
      <c r="AZ422" s="32"/>
      <c r="BA422" s="32"/>
      <c r="BB422" s="32"/>
      <c r="BC422" s="32"/>
      <c r="BD422" s="32"/>
      <c r="BE422" s="32"/>
      <c r="BF422" s="32"/>
      <c r="BG422" s="32"/>
      <c r="BH422" s="32"/>
      <c r="BI422" s="32"/>
      <c r="BJ422" s="32"/>
      <c r="BK422" s="32"/>
      <c r="BL422" s="32"/>
    </row>
    <row r="423" spans="1:64" ht="9.9499999999999993" customHeight="1" x14ac:dyDescent="0.25">
      <c r="A423" s="37"/>
      <c r="B423" s="37"/>
      <c r="C423" s="37"/>
      <c r="D423" s="37"/>
      <c r="E423" s="37"/>
      <c r="F423" s="32"/>
      <c r="G423" s="32"/>
      <c r="H423" s="32"/>
      <c r="I423" s="32"/>
      <c r="J423" s="32"/>
      <c r="K423" s="542"/>
      <c r="L423" s="41"/>
      <c r="M423" s="32"/>
      <c r="N423" s="32"/>
      <c r="O423" s="32"/>
      <c r="P423" s="32"/>
      <c r="Q423" s="48"/>
      <c r="R423" s="32"/>
      <c r="S423" s="67"/>
      <c r="T423" s="67"/>
      <c r="U423" s="556">
        <f>R299</f>
        <v>29.7</v>
      </c>
      <c r="V423" s="32"/>
      <c r="W423" s="41"/>
      <c r="X423" s="32"/>
      <c r="Y423" s="32"/>
      <c r="Z423" s="32"/>
      <c r="AA423" s="32"/>
      <c r="AB423" s="48"/>
      <c r="AC423" s="32"/>
      <c r="AD423" s="32"/>
      <c r="AE423" s="32"/>
      <c r="AF423" s="32"/>
      <c r="AG423" s="44"/>
      <c r="AH423" s="32"/>
      <c r="AI423" s="556"/>
      <c r="AJ423" s="32"/>
      <c r="AK423" s="32"/>
      <c r="AL423" s="32"/>
      <c r="AM423" s="32"/>
      <c r="AN423" s="32"/>
      <c r="AO423" s="32"/>
      <c r="AP423" s="32"/>
      <c r="AQ423" s="32"/>
      <c r="AR423" s="32"/>
      <c r="AS423" s="32"/>
      <c r="AT423" s="32"/>
      <c r="AU423" s="32"/>
      <c r="AV423" s="32"/>
      <c r="AW423" s="32"/>
      <c r="AX423" s="32"/>
      <c r="AY423" s="32"/>
      <c r="AZ423" s="32"/>
      <c r="BA423" s="32"/>
      <c r="BB423" s="32"/>
      <c r="BC423" s="32"/>
      <c r="BD423" s="32"/>
      <c r="BE423" s="32"/>
      <c r="BF423" s="32"/>
      <c r="BG423" s="32"/>
      <c r="BH423" s="32"/>
      <c r="BI423" s="32"/>
      <c r="BJ423" s="32"/>
      <c r="BK423" s="32"/>
      <c r="BL423" s="32"/>
    </row>
    <row r="424" spans="1:64" ht="9.9499999999999993" customHeight="1" x14ac:dyDescent="0.2">
      <c r="A424" s="555"/>
      <c r="B424" s="555"/>
      <c r="C424" s="555"/>
      <c r="D424" s="555"/>
      <c r="E424" s="555"/>
      <c r="F424" s="32"/>
      <c r="G424" s="32"/>
      <c r="H424" s="32"/>
      <c r="I424" s="32"/>
      <c r="J424" s="32"/>
      <c r="K424" s="542"/>
      <c r="L424" s="41"/>
      <c r="M424" s="32"/>
      <c r="N424" s="32"/>
      <c r="O424" s="32"/>
      <c r="P424" s="32"/>
      <c r="Q424" s="48"/>
      <c r="R424" s="32"/>
      <c r="S424" s="67"/>
      <c r="T424" s="67"/>
      <c r="U424" s="556"/>
      <c r="V424" s="32"/>
      <c r="W424" s="41"/>
      <c r="X424" s="32"/>
      <c r="Y424" s="32"/>
      <c r="Z424" s="32"/>
      <c r="AA424" s="32"/>
      <c r="AB424" s="48"/>
      <c r="AC424" s="32"/>
      <c r="AD424" s="32"/>
      <c r="AE424" s="32"/>
      <c r="AF424" s="32"/>
      <c r="AG424" s="44"/>
      <c r="AH424" s="32"/>
      <c r="AI424" s="556"/>
      <c r="AJ424" s="32"/>
      <c r="AK424" s="32"/>
      <c r="AL424" s="32"/>
      <c r="AM424" s="32"/>
      <c r="AN424" s="32"/>
      <c r="AO424" s="32"/>
      <c r="AP424" s="32"/>
      <c r="AQ424" s="32"/>
      <c r="AR424" s="32"/>
      <c r="AS424" s="32"/>
      <c r="AT424" s="32"/>
      <c r="AU424" s="32"/>
      <c r="AV424" s="32"/>
      <c r="AW424" s="32"/>
      <c r="AX424" s="32"/>
      <c r="AY424" s="32"/>
      <c r="AZ424" s="32"/>
      <c r="BA424" s="32"/>
      <c r="BB424" s="32"/>
      <c r="BC424" s="32"/>
      <c r="BD424" s="32"/>
      <c r="BE424" s="32"/>
      <c r="BF424" s="32"/>
      <c r="BG424" s="32"/>
      <c r="BH424" s="32"/>
      <c r="BI424" s="32"/>
      <c r="BJ424" s="32"/>
      <c r="BK424" s="32"/>
      <c r="BL424" s="32"/>
    </row>
    <row r="425" spans="1:64" ht="9.9499999999999993" customHeight="1" x14ac:dyDescent="0.2">
      <c r="A425" s="49"/>
      <c r="B425" s="49"/>
      <c r="C425" s="49"/>
      <c r="D425" s="49"/>
      <c r="E425" s="49"/>
      <c r="F425" s="32"/>
      <c r="G425" s="32"/>
      <c r="H425" s="32"/>
      <c r="I425" s="32"/>
      <c r="J425" s="32"/>
      <c r="K425" s="542"/>
      <c r="L425" s="54"/>
      <c r="M425" s="50"/>
      <c r="N425" s="50"/>
      <c r="O425" s="50"/>
      <c r="P425" s="50"/>
      <c r="Q425" s="51"/>
      <c r="R425" s="50"/>
      <c r="S425" s="68"/>
      <c r="T425" s="68"/>
      <c r="U425" s="567"/>
      <c r="V425" s="32"/>
      <c r="W425" s="54"/>
      <c r="X425" s="50"/>
      <c r="Y425" s="50"/>
      <c r="Z425" s="50"/>
      <c r="AA425" s="50"/>
      <c r="AB425" s="51"/>
      <c r="AC425" s="50"/>
      <c r="AD425" s="50"/>
      <c r="AE425" s="50"/>
      <c r="AF425" s="50"/>
      <c r="AG425" s="52"/>
      <c r="AH425" s="32"/>
      <c r="AI425" s="556"/>
      <c r="AJ425" s="32"/>
      <c r="AK425" s="32"/>
      <c r="AL425" s="32"/>
      <c r="AM425" s="32"/>
      <c r="AN425" s="32"/>
      <c r="AO425" s="32"/>
      <c r="AP425" s="32"/>
      <c r="AQ425" s="32"/>
      <c r="AR425" s="32"/>
      <c r="AS425" s="32"/>
      <c r="AT425" s="32"/>
      <c r="AU425" s="32"/>
      <c r="AV425" s="32"/>
      <c r="AW425" s="32"/>
      <c r="AX425" s="32"/>
      <c r="AY425" s="32"/>
      <c r="AZ425" s="32"/>
      <c r="BA425" s="32"/>
      <c r="BB425" s="32"/>
      <c r="BC425" s="32"/>
      <c r="BD425" s="32"/>
      <c r="BE425" s="32"/>
      <c r="BF425" s="32"/>
      <c r="BG425" s="32"/>
      <c r="BH425" s="32"/>
      <c r="BI425" s="32"/>
      <c r="BJ425" s="32"/>
      <c r="BK425" s="32"/>
      <c r="BL425" s="32"/>
    </row>
    <row r="426" spans="1:64" ht="9.9499999999999993" customHeight="1" x14ac:dyDescent="0.2">
      <c r="A426" s="555"/>
      <c r="B426" s="555"/>
      <c r="C426" s="555"/>
      <c r="D426" s="555"/>
      <c r="E426" s="555"/>
      <c r="F426" s="32"/>
      <c r="G426" s="32"/>
      <c r="H426" s="32"/>
      <c r="I426" s="32"/>
      <c r="J426" s="32"/>
      <c r="K426" s="45"/>
      <c r="L426" s="32"/>
      <c r="M426" s="32"/>
      <c r="N426" s="32"/>
      <c r="O426" s="32"/>
      <c r="P426" s="32"/>
      <c r="Q426" s="32"/>
      <c r="R426" s="32"/>
      <c r="S426" s="570">
        <v>1.9</v>
      </c>
      <c r="T426" s="570"/>
      <c r="U426" s="570"/>
      <c r="V426" s="32"/>
      <c r="W426" s="32"/>
      <c r="X426" s="32"/>
      <c r="Y426" s="32"/>
      <c r="Z426" s="32"/>
      <c r="AA426" s="32"/>
      <c r="AB426" s="32"/>
      <c r="AC426" s="32"/>
      <c r="AD426" s="32"/>
      <c r="AE426" s="32"/>
      <c r="AF426" s="32"/>
      <c r="AG426" s="32"/>
      <c r="AH426" s="32"/>
      <c r="AI426" s="46"/>
      <c r="AJ426" s="32"/>
      <c r="AK426" s="32"/>
      <c r="AL426" s="32"/>
      <c r="AM426" s="32"/>
      <c r="AN426" s="32"/>
      <c r="AO426" s="32"/>
      <c r="AP426" s="32"/>
      <c r="AQ426" s="32"/>
      <c r="AR426" s="32"/>
      <c r="AS426" s="32"/>
      <c r="AT426" s="32"/>
      <c r="AU426" s="32"/>
      <c r="AV426" s="32"/>
      <c r="AW426" s="32"/>
      <c r="AX426" s="32"/>
      <c r="AY426" s="32"/>
      <c r="AZ426" s="32"/>
      <c r="BA426" s="32"/>
      <c r="BB426" s="32"/>
      <c r="BC426" s="32"/>
      <c r="BD426" s="32"/>
      <c r="BE426" s="32"/>
      <c r="BF426" s="32"/>
      <c r="BG426" s="32"/>
      <c r="BH426" s="32"/>
      <c r="BI426" s="32"/>
      <c r="BJ426" s="32"/>
      <c r="BK426" s="32"/>
      <c r="BL426" s="32"/>
    </row>
    <row r="427" spans="1:64" ht="9.9499999999999993" customHeight="1" x14ac:dyDescent="0.2">
      <c r="A427" s="555"/>
      <c r="B427" s="555"/>
      <c r="C427" s="555"/>
      <c r="D427" s="555"/>
      <c r="E427" s="555"/>
      <c r="F427" s="32"/>
      <c r="G427" s="32"/>
      <c r="H427" s="32"/>
      <c r="I427" s="32"/>
      <c r="J427" s="32"/>
      <c r="K427" s="41"/>
      <c r="L427" s="32"/>
      <c r="M427" s="32"/>
      <c r="N427" s="32"/>
      <c r="O427" s="32"/>
      <c r="P427" s="32"/>
      <c r="Q427" s="32"/>
      <c r="R427" s="32"/>
      <c r="S427" s="572">
        <v>0.5</v>
      </c>
      <c r="T427" s="572"/>
      <c r="U427" s="572"/>
      <c r="V427" s="32"/>
      <c r="W427" s="32"/>
      <c r="X427" s="32"/>
      <c r="Y427" s="32"/>
      <c r="Z427" s="32"/>
      <c r="AA427" s="32"/>
      <c r="AB427" s="32"/>
      <c r="AC427" s="32"/>
      <c r="AD427" s="32"/>
      <c r="AE427" s="32"/>
      <c r="AF427" s="32"/>
      <c r="AG427" s="32"/>
      <c r="AH427" s="32"/>
      <c r="AI427" s="44"/>
      <c r="AJ427" s="32"/>
      <c r="AK427" s="32"/>
      <c r="AL427" s="32"/>
      <c r="AM427" s="32"/>
      <c r="AN427" s="32"/>
      <c r="AO427" s="32"/>
      <c r="AP427" s="32"/>
      <c r="AQ427" s="32"/>
      <c r="AR427" s="32"/>
      <c r="AS427" s="32"/>
      <c r="AT427" s="32"/>
      <c r="AU427" s="32"/>
      <c r="AV427" s="32"/>
      <c r="AW427" s="32"/>
      <c r="AX427" s="32"/>
      <c r="AY427" s="32"/>
      <c r="AZ427" s="32"/>
      <c r="BA427" s="32"/>
      <c r="BB427" s="32"/>
      <c r="BC427" s="32"/>
      <c r="BD427" s="32"/>
      <c r="BE427" s="32"/>
      <c r="BF427" s="32"/>
      <c r="BG427" s="32"/>
      <c r="BH427" s="32"/>
      <c r="BI427" s="32"/>
      <c r="BJ427" s="32"/>
      <c r="BK427" s="32"/>
      <c r="BL427" s="32"/>
    </row>
    <row r="428" spans="1:64" ht="9.9499999999999993" customHeight="1" x14ac:dyDescent="0.2">
      <c r="A428" s="573"/>
      <c r="B428" s="573"/>
      <c r="C428" s="573"/>
      <c r="D428" s="573"/>
      <c r="E428" s="573"/>
      <c r="F428" s="32"/>
      <c r="G428" s="32"/>
      <c r="H428" s="32"/>
      <c r="I428" s="32"/>
      <c r="J428" s="32"/>
      <c r="K428" s="41"/>
      <c r="L428" s="38"/>
      <c r="M428" s="39"/>
      <c r="N428" s="39"/>
      <c r="O428" s="39"/>
      <c r="P428" s="39"/>
      <c r="Q428" s="43"/>
      <c r="R428" s="39"/>
      <c r="S428" s="65"/>
      <c r="T428" s="65"/>
      <c r="U428" s="66"/>
      <c r="V428" s="576">
        <v>1</v>
      </c>
      <c r="W428" s="38"/>
      <c r="X428" s="39"/>
      <c r="Y428" s="39"/>
      <c r="Z428" s="39"/>
      <c r="AA428" s="39"/>
      <c r="AB428" s="43"/>
      <c r="AC428" s="39"/>
      <c r="AD428" s="39"/>
      <c r="AE428" s="39"/>
      <c r="AF428" s="39"/>
      <c r="AG428" s="40"/>
      <c r="AH428" s="32"/>
      <c r="AI428" s="44"/>
      <c r="AJ428" s="32"/>
      <c r="AK428" s="32"/>
      <c r="AL428" s="32"/>
      <c r="AM428" s="32"/>
      <c r="AN428" s="32"/>
      <c r="AO428" s="32"/>
      <c r="AP428" s="32"/>
      <c r="AQ428" s="32"/>
      <c r="AR428" s="32"/>
      <c r="AS428" s="32"/>
      <c r="AT428" s="32"/>
      <c r="AU428" s="32"/>
      <c r="AV428" s="32"/>
      <c r="AW428" s="32"/>
      <c r="AX428" s="32"/>
      <c r="AY428" s="32"/>
      <c r="AZ428" s="32"/>
      <c r="BA428" s="32"/>
      <c r="BB428" s="32"/>
      <c r="BC428" s="32"/>
      <c r="BD428" s="32"/>
      <c r="BE428" s="32"/>
      <c r="BF428" s="32"/>
      <c r="BG428" s="32"/>
      <c r="BH428" s="32"/>
      <c r="BI428" s="32"/>
      <c r="BJ428" s="32"/>
      <c r="BK428" s="32"/>
      <c r="BL428" s="32"/>
    </row>
    <row r="429" spans="1:64" ht="9.9499999999999993" customHeight="1" x14ac:dyDescent="0.2">
      <c r="A429" s="574"/>
      <c r="B429" s="573"/>
      <c r="C429" s="573"/>
      <c r="D429" s="573"/>
      <c r="E429" s="573"/>
      <c r="F429" s="32"/>
      <c r="G429" s="32"/>
      <c r="H429" s="32"/>
      <c r="I429" s="32"/>
      <c r="J429" s="32"/>
      <c r="K429" s="576">
        <v>1</v>
      </c>
      <c r="L429" s="41"/>
      <c r="M429" s="32"/>
      <c r="N429" s="32"/>
      <c r="O429" s="32"/>
      <c r="P429" s="32"/>
      <c r="Q429" s="48"/>
      <c r="R429" s="32"/>
      <c r="S429" s="67"/>
      <c r="T429" s="67"/>
      <c r="U429" s="556">
        <f>R299</f>
        <v>29.7</v>
      </c>
      <c r="V429" s="576"/>
      <c r="W429" s="41"/>
      <c r="X429" s="32"/>
      <c r="Y429" s="32"/>
      <c r="Z429" s="32"/>
      <c r="AA429" s="32"/>
      <c r="AB429" s="48"/>
      <c r="AC429" s="32"/>
      <c r="AD429" s="32"/>
      <c r="AE429" s="32"/>
      <c r="AF429" s="32"/>
      <c r="AG429" s="44"/>
      <c r="AH429" s="577">
        <v>2</v>
      </c>
      <c r="AI429" s="578"/>
      <c r="AJ429" s="32"/>
      <c r="AK429" s="32"/>
      <c r="AL429" s="32"/>
      <c r="AM429" s="32"/>
      <c r="AN429" s="32"/>
      <c r="AO429" s="32"/>
      <c r="AP429" s="32"/>
      <c r="AQ429" s="32"/>
      <c r="AR429" s="32"/>
      <c r="AS429" s="32"/>
      <c r="AT429" s="32"/>
      <c r="AU429" s="32"/>
      <c r="AV429" s="32"/>
      <c r="AW429" s="32"/>
      <c r="AX429" s="32"/>
      <c r="AY429" s="32"/>
      <c r="AZ429" s="32"/>
      <c r="BA429" s="32"/>
      <c r="BB429" s="32"/>
      <c r="BC429" s="32"/>
      <c r="BD429" s="32"/>
      <c r="BE429" s="32"/>
      <c r="BF429" s="32"/>
      <c r="BG429" s="32"/>
      <c r="BH429" s="32"/>
      <c r="BI429" s="32"/>
      <c r="BJ429" s="32"/>
      <c r="BK429" s="32"/>
      <c r="BL429" s="32"/>
    </row>
    <row r="430" spans="1:64" ht="9.9499999999999993" customHeight="1" x14ac:dyDescent="0.2">
      <c r="A430" s="573" t="s">
        <v>63</v>
      </c>
      <c r="B430" s="573"/>
      <c r="C430" s="573"/>
      <c r="D430" s="573"/>
      <c r="E430" s="573"/>
      <c r="F430" s="32"/>
      <c r="G430" s="32"/>
      <c r="H430" s="32"/>
      <c r="I430" s="32"/>
      <c r="J430" s="32"/>
      <c r="K430" s="576"/>
      <c r="L430" s="41"/>
      <c r="M430" s="32"/>
      <c r="N430" s="32"/>
      <c r="O430" s="32"/>
      <c r="P430" s="32"/>
      <c r="Q430" s="48"/>
      <c r="R430" s="32"/>
      <c r="S430" s="67"/>
      <c r="T430" s="67"/>
      <c r="U430" s="556"/>
      <c r="V430" s="576"/>
      <c r="W430" s="41"/>
      <c r="X430" s="32"/>
      <c r="Y430" s="32"/>
      <c r="Z430" s="32"/>
      <c r="AA430" s="32"/>
      <c r="AB430" s="48"/>
      <c r="AC430" s="32"/>
      <c r="AD430" s="32"/>
      <c r="AE430" s="32"/>
      <c r="AF430" s="32"/>
      <c r="AG430" s="44"/>
      <c r="AH430" s="577"/>
      <c r="AI430" s="578"/>
      <c r="AJ430" s="32"/>
      <c r="AK430" s="32"/>
      <c r="AL430" s="32"/>
      <c r="AM430" s="32"/>
      <c r="AN430" s="534">
        <f>K429+L422+V428+W422+AH429</f>
        <v>98</v>
      </c>
      <c r="AO430" s="535"/>
      <c r="AP430" s="536"/>
      <c r="AQ430" s="533" t="s">
        <v>44</v>
      </c>
      <c r="AR430" s="533"/>
      <c r="AS430" s="534">
        <f>S421+U423+S426+S427+U429+S432+S433+U435+S438+S439+U441+S444+S445</f>
        <v>130</v>
      </c>
      <c r="AT430" s="535"/>
      <c r="AU430" s="536"/>
      <c r="AV430" s="540" t="s">
        <v>57</v>
      </c>
      <c r="AW430" s="540"/>
      <c r="AX430" s="540"/>
      <c r="AY430" s="540"/>
      <c r="AZ430" s="540"/>
      <c r="BA430" s="540"/>
      <c r="BB430" s="540"/>
      <c r="BC430" s="540"/>
      <c r="BD430" s="32"/>
      <c r="BE430" s="32"/>
      <c r="BF430" s="32"/>
      <c r="BG430" s="32"/>
      <c r="BH430" s="32"/>
      <c r="BI430" s="32"/>
      <c r="BJ430" s="32"/>
      <c r="BK430" s="32"/>
      <c r="BL430" s="32"/>
    </row>
    <row r="431" spans="1:64" ht="9.9499999999999993" customHeight="1" x14ac:dyDescent="0.2">
      <c r="A431" s="574"/>
      <c r="B431" s="573"/>
      <c r="C431" s="573"/>
      <c r="D431" s="573"/>
      <c r="E431" s="573"/>
      <c r="F431" s="32"/>
      <c r="G431" s="32"/>
      <c r="H431" s="32"/>
      <c r="I431" s="32"/>
      <c r="J431" s="32"/>
      <c r="K431" s="576"/>
      <c r="L431" s="54"/>
      <c r="M431" s="50"/>
      <c r="N431" s="50"/>
      <c r="O431" s="50"/>
      <c r="P431" s="50"/>
      <c r="Q431" s="51"/>
      <c r="R431" s="50"/>
      <c r="S431" s="68"/>
      <c r="T431" s="68"/>
      <c r="U431" s="567"/>
      <c r="V431" s="576"/>
      <c r="W431" s="54"/>
      <c r="X431" s="50"/>
      <c r="Y431" s="50"/>
      <c r="Z431" s="50"/>
      <c r="AA431" s="50"/>
      <c r="AB431" s="51"/>
      <c r="AC431" s="50"/>
      <c r="AD431" s="50"/>
      <c r="AE431" s="50"/>
      <c r="AF431" s="50"/>
      <c r="AG431" s="52"/>
      <c r="AH431" s="32"/>
      <c r="AI431" s="44"/>
      <c r="AJ431" s="32"/>
      <c r="AK431" s="32"/>
      <c r="AL431" s="32"/>
      <c r="AM431" s="32"/>
      <c r="AN431" s="537"/>
      <c r="AO431" s="538"/>
      <c r="AP431" s="539"/>
      <c r="AQ431" s="533"/>
      <c r="AR431" s="533"/>
      <c r="AS431" s="537"/>
      <c r="AT431" s="538"/>
      <c r="AU431" s="539"/>
      <c r="AV431" s="540"/>
      <c r="AW431" s="540"/>
      <c r="AX431" s="540"/>
      <c r="AY431" s="540"/>
      <c r="AZ431" s="540"/>
      <c r="BA431" s="540"/>
      <c r="BB431" s="540"/>
      <c r="BC431" s="540"/>
      <c r="BD431" s="32"/>
      <c r="BE431" s="32"/>
      <c r="BF431" s="32"/>
      <c r="BG431" s="32"/>
      <c r="BH431" s="32"/>
      <c r="BI431" s="32"/>
      <c r="BJ431" s="32"/>
      <c r="BK431" s="32"/>
      <c r="BL431" s="32"/>
    </row>
    <row r="432" spans="1:64" ht="9.9499999999999993" customHeight="1" x14ac:dyDescent="0.2">
      <c r="A432" s="573" t="s">
        <v>58</v>
      </c>
      <c r="B432" s="573"/>
      <c r="C432" s="573"/>
      <c r="D432" s="573"/>
      <c r="E432" s="573"/>
      <c r="F432" s="32"/>
      <c r="G432" s="32"/>
      <c r="H432" s="32"/>
      <c r="I432" s="32"/>
      <c r="J432" s="32"/>
      <c r="K432" s="41"/>
      <c r="L432" s="32"/>
      <c r="M432" s="32"/>
      <c r="N432" s="32"/>
      <c r="O432" s="32"/>
      <c r="P432" s="32"/>
      <c r="Q432" s="32"/>
      <c r="R432" s="32"/>
      <c r="S432" s="570">
        <v>1.9</v>
      </c>
      <c r="T432" s="570"/>
      <c r="U432" s="570"/>
      <c r="V432" s="32"/>
      <c r="W432" s="32"/>
      <c r="X432" s="32"/>
      <c r="Y432" s="32"/>
      <c r="Z432" s="32"/>
      <c r="AA432" s="32"/>
      <c r="AB432" s="32"/>
      <c r="AC432" s="32"/>
      <c r="AD432" s="32"/>
      <c r="AE432" s="32"/>
      <c r="AF432" s="32"/>
      <c r="AG432" s="32"/>
      <c r="AH432" s="32"/>
      <c r="AI432" s="44"/>
      <c r="AJ432" s="32"/>
      <c r="AK432" s="32"/>
      <c r="AL432" s="32"/>
      <c r="AM432" s="32"/>
      <c r="AN432" s="32"/>
      <c r="AO432" s="32"/>
      <c r="AP432" s="32"/>
      <c r="AQ432" s="32"/>
      <c r="AR432" s="32"/>
      <c r="AS432" s="32"/>
      <c r="AT432" s="32"/>
      <c r="AU432" s="32"/>
      <c r="AV432" s="32"/>
      <c r="AW432" s="32"/>
      <c r="AX432" s="32"/>
      <c r="AY432" s="32"/>
      <c r="AZ432" s="32"/>
      <c r="BA432" s="32"/>
      <c r="BB432" s="32"/>
      <c r="BC432" s="32"/>
      <c r="BD432" s="32"/>
      <c r="BE432" s="32"/>
      <c r="BF432" s="32"/>
      <c r="BG432" s="32"/>
      <c r="BH432" s="32"/>
      <c r="BI432" s="32"/>
      <c r="BJ432" s="32"/>
      <c r="BK432" s="32"/>
      <c r="BL432" s="32"/>
    </row>
    <row r="433" spans="1:64" ht="9.9499999999999993" customHeight="1" x14ac:dyDescent="0.2">
      <c r="A433" s="573"/>
      <c r="B433" s="573"/>
      <c r="C433" s="573"/>
      <c r="D433" s="573"/>
      <c r="E433" s="573"/>
      <c r="F433" s="32"/>
      <c r="G433" s="32"/>
      <c r="H433" s="32"/>
      <c r="I433" s="32"/>
      <c r="J433" s="32"/>
      <c r="K433" s="41"/>
      <c r="L433" s="32"/>
      <c r="M433" s="32"/>
      <c r="N433" s="32"/>
      <c r="O433" s="32"/>
      <c r="P433" s="32"/>
      <c r="Q433" s="32"/>
      <c r="R433" s="32"/>
      <c r="S433" s="572">
        <v>0.5</v>
      </c>
      <c r="T433" s="572"/>
      <c r="U433" s="572"/>
      <c r="V433" s="32"/>
      <c r="W433" s="32"/>
      <c r="X433" s="32"/>
      <c r="Y433" s="32"/>
      <c r="Z433" s="32"/>
      <c r="AA433" s="32"/>
      <c r="AB433" s="32"/>
      <c r="AC433" s="32"/>
      <c r="AD433" s="32"/>
      <c r="AE433" s="32"/>
      <c r="AF433" s="32"/>
      <c r="AG433" s="32"/>
      <c r="AH433" s="32"/>
      <c r="AI433" s="44"/>
      <c r="AJ433" s="32"/>
      <c r="AK433" s="32"/>
      <c r="AL433" s="32"/>
      <c r="AM433" s="32"/>
      <c r="AN433" s="32"/>
      <c r="AO433" s="32"/>
      <c r="AP433" s="32"/>
      <c r="AQ433" s="32"/>
      <c r="AR433" s="32"/>
      <c r="AS433" s="32"/>
      <c r="AT433" s="32"/>
      <c r="AU433" s="32"/>
      <c r="AV433" s="32"/>
      <c r="AW433" s="32"/>
      <c r="AX433" s="32"/>
      <c r="AY433" s="32"/>
      <c r="AZ433" s="32"/>
      <c r="BA433" s="32"/>
      <c r="BB433" s="32"/>
      <c r="BC433" s="32"/>
      <c r="BD433" s="32"/>
      <c r="BE433" s="32"/>
      <c r="BF433" s="32"/>
      <c r="BG433" s="32"/>
      <c r="BH433" s="32"/>
      <c r="BI433" s="32"/>
      <c r="BJ433" s="32"/>
      <c r="BK433" s="32"/>
      <c r="BL433" s="32"/>
    </row>
    <row r="434" spans="1:64" ht="9.9499999999999993" customHeight="1" x14ac:dyDescent="0.2">
      <c r="A434" s="31"/>
      <c r="B434" s="31"/>
      <c r="C434" s="31"/>
      <c r="D434" s="31"/>
      <c r="E434" s="31"/>
      <c r="F434" s="32"/>
      <c r="G434" s="32"/>
      <c r="H434" s="32"/>
      <c r="I434" s="32"/>
      <c r="J434" s="32"/>
      <c r="K434" s="41"/>
      <c r="L434" s="38"/>
      <c r="M434" s="39"/>
      <c r="N434" s="39"/>
      <c r="O434" s="39"/>
      <c r="P434" s="39"/>
      <c r="Q434" s="43"/>
      <c r="R434" s="39"/>
      <c r="S434" s="65"/>
      <c r="T434" s="65"/>
      <c r="U434" s="66"/>
      <c r="V434" s="32"/>
      <c r="W434" s="38"/>
      <c r="X434" s="39"/>
      <c r="Y434" s="39"/>
      <c r="Z434" s="39"/>
      <c r="AA434" s="39"/>
      <c r="AB434" s="43"/>
      <c r="AC434" s="39"/>
      <c r="AD434" s="39"/>
      <c r="AE434" s="39"/>
      <c r="AF434" s="39"/>
      <c r="AG434" s="40"/>
      <c r="AH434" s="32"/>
      <c r="AI434" s="44"/>
      <c r="AJ434" s="32"/>
      <c r="AK434" s="32"/>
      <c r="AL434" s="32"/>
      <c r="AM434" s="32"/>
      <c r="AN434" s="32"/>
      <c r="AO434" s="32"/>
      <c r="AP434" s="32"/>
      <c r="AQ434" s="32"/>
      <c r="AR434" s="32"/>
      <c r="AS434" s="32"/>
      <c r="AT434" s="32"/>
      <c r="AU434" s="32"/>
      <c r="AV434" s="32"/>
      <c r="AW434" s="32"/>
      <c r="AX434" s="32"/>
      <c r="AY434" s="32"/>
      <c r="AZ434" s="32"/>
      <c r="BA434" s="32"/>
      <c r="BB434" s="32"/>
      <c r="BC434" s="32"/>
      <c r="BD434" s="32"/>
      <c r="BE434" s="32"/>
      <c r="BF434" s="32"/>
      <c r="BG434" s="32"/>
      <c r="BH434" s="32"/>
      <c r="BI434" s="32"/>
      <c r="BJ434" s="32"/>
      <c r="BK434" s="32"/>
      <c r="BL434" s="32"/>
    </row>
    <row r="435" spans="1:64" ht="9.9499999999999993" customHeight="1" x14ac:dyDescent="0.2">
      <c r="A435" s="31"/>
      <c r="B435" s="31"/>
      <c r="C435" s="31"/>
      <c r="D435" s="31"/>
      <c r="E435" s="31"/>
      <c r="F435" s="32"/>
      <c r="G435" s="32"/>
      <c r="H435" s="32"/>
      <c r="I435" s="32"/>
      <c r="J435" s="32"/>
      <c r="K435" s="41"/>
      <c r="L435" s="41"/>
      <c r="M435" s="32"/>
      <c r="N435" s="32"/>
      <c r="O435" s="32"/>
      <c r="P435" s="32"/>
      <c r="Q435" s="48"/>
      <c r="R435" s="32"/>
      <c r="S435" s="67"/>
      <c r="T435" s="67"/>
      <c r="U435" s="556">
        <f>R299</f>
        <v>29.7</v>
      </c>
      <c r="V435" s="32"/>
      <c r="W435" s="41"/>
      <c r="X435" s="32"/>
      <c r="Y435" s="32"/>
      <c r="Z435" s="32"/>
      <c r="AA435" s="32"/>
      <c r="AB435" s="48"/>
      <c r="AC435" s="32"/>
      <c r="AD435" s="32"/>
      <c r="AE435" s="32"/>
      <c r="AF435" s="32"/>
      <c r="AG435" s="44"/>
      <c r="AH435" s="32"/>
      <c r="AI435" s="44"/>
      <c r="AJ435" s="32"/>
      <c r="AK435" s="32"/>
      <c r="AL435" s="32"/>
      <c r="AM435" s="32"/>
      <c r="AN435" s="32"/>
      <c r="AO435" s="32"/>
      <c r="AP435" s="32"/>
      <c r="AQ435" s="32"/>
      <c r="AR435" s="32"/>
      <c r="AS435" s="32"/>
      <c r="AT435" s="32"/>
      <c r="AU435" s="32"/>
      <c r="AV435" s="32"/>
      <c r="AW435" s="32"/>
      <c r="AX435" s="32"/>
      <c r="AY435" s="32"/>
      <c r="AZ435" s="32"/>
      <c r="BA435" s="32"/>
      <c r="BB435" s="32"/>
      <c r="BC435" s="32"/>
      <c r="BD435" s="32"/>
      <c r="BE435" s="32"/>
      <c r="BF435" s="32"/>
      <c r="BG435" s="32"/>
      <c r="BH435" s="32"/>
      <c r="BI435" s="32"/>
      <c r="BJ435" s="32"/>
      <c r="BK435" s="32"/>
      <c r="BL435" s="32"/>
    </row>
    <row r="436" spans="1:64" ht="9.9499999999999993" customHeight="1" x14ac:dyDescent="0.2">
      <c r="A436" s="31"/>
      <c r="B436" s="31"/>
      <c r="C436" s="31"/>
      <c r="D436" s="31"/>
      <c r="E436" s="31"/>
      <c r="F436" s="32"/>
      <c r="G436" s="32"/>
      <c r="H436" s="32"/>
      <c r="I436" s="32"/>
      <c r="J436" s="32"/>
      <c r="K436" s="41"/>
      <c r="L436" s="41"/>
      <c r="M436" s="32"/>
      <c r="N436" s="32"/>
      <c r="O436" s="32"/>
      <c r="P436" s="32"/>
      <c r="Q436" s="48"/>
      <c r="R436" s="32"/>
      <c r="S436" s="67"/>
      <c r="T436" s="67"/>
      <c r="U436" s="556"/>
      <c r="V436" s="32"/>
      <c r="W436" s="41"/>
      <c r="X436" s="32"/>
      <c r="Y436" s="32"/>
      <c r="Z436" s="32"/>
      <c r="AA436" s="32"/>
      <c r="AB436" s="48"/>
      <c r="AC436" s="32"/>
      <c r="AD436" s="32"/>
      <c r="AE436" s="32"/>
      <c r="AF436" s="32"/>
      <c r="AG436" s="44"/>
      <c r="AH436" s="32"/>
      <c r="AI436" s="44"/>
      <c r="AJ436" s="32"/>
      <c r="AK436" s="32"/>
      <c r="AL436" s="32"/>
      <c r="AM436" s="32"/>
      <c r="AN436" s="32"/>
      <c r="AO436" s="32"/>
      <c r="AP436" s="32"/>
      <c r="AQ436" s="32"/>
      <c r="AR436" s="32"/>
      <c r="AS436" s="32"/>
      <c r="AT436" s="32"/>
      <c r="AU436" s="32"/>
      <c r="AV436" s="32"/>
      <c r="AW436" s="32"/>
      <c r="AX436" s="32"/>
      <c r="AY436" s="32"/>
      <c r="AZ436" s="32"/>
      <c r="BA436" s="32"/>
      <c r="BB436" s="32"/>
      <c r="BC436" s="32"/>
      <c r="BD436" s="32"/>
      <c r="BE436" s="32"/>
      <c r="BF436" s="32"/>
      <c r="BG436" s="32"/>
      <c r="BH436" s="32"/>
      <c r="BI436" s="32"/>
      <c r="BJ436" s="32"/>
      <c r="BK436" s="32"/>
      <c r="BL436" s="32"/>
    </row>
    <row r="437" spans="1:64" ht="9.9499999999999993" customHeight="1" x14ac:dyDescent="0.2">
      <c r="A437" s="31"/>
      <c r="B437" s="31"/>
      <c r="C437" s="31"/>
      <c r="D437" s="31"/>
      <c r="E437" s="31"/>
      <c r="F437" s="32"/>
      <c r="G437" s="32"/>
      <c r="H437" s="32"/>
      <c r="I437" s="32"/>
      <c r="J437" s="32"/>
      <c r="K437" s="41"/>
      <c r="L437" s="54"/>
      <c r="M437" s="50"/>
      <c r="N437" s="50"/>
      <c r="O437" s="50"/>
      <c r="P437" s="50"/>
      <c r="Q437" s="51"/>
      <c r="R437" s="50"/>
      <c r="S437" s="68"/>
      <c r="T437" s="68"/>
      <c r="U437" s="567"/>
      <c r="V437" s="32"/>
      <c r="W437" s="54"/>
      <c r="X437" s="50"/>
      <c r="Y437" s="50"/>
      <c r="Z437" s="50"/>
      <c r="AA437" s="50"/>
      <c r="AB437" s="51"/>
      <c r="AC437" s="50"/>
      <c r="AD437" s="50"/>
      <c r="AE437" s="50"/>
      <c r="AF437" s="50"/>
      <c r="AG437" s="52"/>
      <c r="AH437" s="32"/>
      <c r="AI437" s="44"/>
      <c r="AJ437" s="32"/>
      <c r="AK437" s="32"/>
      <c r="AL437" s="32"/>
      <c r="AM437" s="32"/>
      <c r="AN437" s="32"/>
      <c r="AO437" s="32"/>
      <c r="AP437" s="32"/>
      <c r="AQ437" s="32"/>
      <c r="AR437" s="32"/>
      <c r="AS437" s="32"/>
      <c r="AT437" s="32"/>
      <c r="AU437" s="32"/>
      <c r="AV437" s="32"/>
      <c r="AW437" s="32"/>
      <c r="AX437" s="32"/>
      <c r="AY437" s="32"/>
      <c r="AZ437" s="32"/>
      <c r="BA437" s="32"/>
      <c r="BB437" s="32"/>
      <c r="BC437" s="32"/>
      <c r="BD437" s="32"/>
      <c r="BE437" s="32"/>
      <c r="BF437" s="32"/>
      <c r="BG437" s="32"/>
      <c r="BH437" s="32"/>
      <c r="BI437" s="32"/>
      <c r="BJ437" s="32"/>
      <c r="BK437" s="32"/>
      <c r="BL437" s="32"/>
    </row>
    <row r="438" spans="1:64" ht="9.9499999999999993" customHeight="1" x14ac:dyDescent="0.2">
      <c r="A438" s="31"/>
      <c r="B438" s="31"/>
      <c r="C438" s="31"/>
      <c r="D438" s="31"/>
      <c r="E438" s="31"/>
      <c r="F438" s="32"/>
      <c r="G438" s="32"/>
      <c r="H438" s="32"/>
      <c r="I438" s="32"/>
      <c r="J438" s="32"/>
      <c r="K438" s="41"/>
      <c r="L438" s="32"/>
      <c r="M438" s="32"/>
      <c r="N438" s="32"/>
      <c r="O438" s="32"/>
      <c r="P438" s="32"/>
      <c r="Q438" s="32"/>
      <c r="R438" s="32"/>
      <c r="S438" s="570">
        <v>1.9</v>
      </c>
      <c r="T438" s="570"/>
      <c r="U438" s="570"/>
      <c r="V438" s="32"/>
      <c r="W438" s="32"/>
      <c r="X438" s="32"/>
      <c r="Y438" s="32"/>
      <c r="Z438" s="32"/>
      <c r="AA438" s="32"/>
      <c r="AB438" s="32"/>
      <c r="AC438" s="32"/>
      <c r="AD438" s="32"/>
      <c r="AE438" s="32"/>
      <c r="AF438" s="32"/>
      <c r="AG438" s="32"/>
      <c r="AH438" s="32"/>
      <c r="AI438" s="44"/>
      <c r="AJ438" s="32"/>
      <c r="AK438" s="32"/>
      <c r="AL438" s="32"/>
      <c r="AM438" s="32"/>
      <c r="AN438" s="32"/>
      <c r="AO438" s="32"/>
      <c r="AP438" s="32"/>
      <c r="AQ438" s="32"/>
      <c r="AR438" s="32"/>
      <c r="AS438" s="32"/>
      <c r="AT438" s="32"/>
      <c r="AU438" s="32"/>
      <c r="AV438" s="32"/>
      <c r="AW438" s="32"/>
      <c r="AX438" s="32"/>
      <c r="AY438" s="32"/>
      <c r="AZ438" s="32"/>
      <c r="BA438" s="32"/>
      <c r="BB438" s="32"/>
      <c r="BC438" s="32"/>
      <c r="BD438" s="32"/>
      <c r="BE438" s="32"/>
      <c r="BF438" s="32"/>
      <c r="BG438" s="32"/>
      <c r="BH438" s="32"/>
      <c r="BI438" s="32"/>
      <c r="BJ438" s="32"/>
      <c r="BK438" s="32"/>
      <c r="BL438" s="32"/>
    </row>
    <row r="439" spans="1:64" ht="9.9499999999999993" customHeight="1" x14ac:dyDescent="0.2">
      <c r="A439" s="31"/>
      <c r="B439" s="31"/>
      <c r="C439" s="31"/>
      <c r="D439" s="31"/>
      <c r="E439" s="31"/>
      <c r="F439" s="32"/>
      <c r="G439" s="32"/>
      <c r="H439" s="32"/>
      <c r="I439" s="32"/>
      <c r="J439" s="32"/>
      <c r="K439" s="41"/>
      <c r="L439" s="32"/>
      <c r="M439" s="32"/>
      <c r="N439" s="32"/>
      <c r="O439" s="32"/>
      <c r="P439" s="32"/>
      <c r="Q439" s="32"/>
      <c r="R439" s="32"/>
      <c r="S439" s="572">
        <v>0.5</v>
      </c>
      <c r="T439" s="572"/>
      <c r="U439" s="572"/>
      <c r="V439" s="32"/>
      <c r="W439" s="32"/>
      <c r="X439" s="32"/>
      <c r="Y439" s="32"/>
      <c r="Z439" s="32"/>
      <c r="AA439" s="32"/>
      <c r="AB439" s="32"/>
      <c r="AC439" s="32"/>
      <c r="AD439" s="32"/>
      <c r="AE439" s="32"/>
      <c r="AF439" s="32"/>
      <c r="AG439" s="32"/>
      <c r="AH439" s="32"/>
      <c r="AI439" s="44"/>
      <c r="AJ439" s="32"/>
      <c r="AK439" s="32"/>
      <c r="AL439" s="32"/>
      <c r="AM439" s="32"/>
      <c r="AN439" s="32"/>
      <c r="AO439" s="32"/>
      <c r="AP439" s="32"/>
      <c r="AQ439" s="32"/>
      <c r="AR439" s="32"/>
      <c r="AS439" s="32"/>
      <c r="AT439" s="32"/>
      <c r="AU439" s="32"/>
      <c r="AV439" s="32"/>
      <c r="AW439" s="32"/>
      <c r="AX439" s="32"/>
      <c r="AY439" s="32"/>
      <c r="AZ439" s="32"/>
      <c r="BA439" s="32"/>
      <c r="BB439" s="32"/>
      <c r="BC439" s="32"/>
      <c r="BD439" s="32"/>
      <c r="BE439" s="32"/>
      <c r="BF439" s="32"/>
      <c r="BG439" s="32"/>
      <c r="BH439" s="32"/>
      <c r="BI439" s="32"/>
      <c r="BJ439" s="32"/>
      <c r="BK439" s="32"/>
      <c r="BL439" s="32"/>
    </row>
    <row r="440" spans="1:64" ht="9.9499999999999993" customHeight="1" x14ac:dyDescent="0.2">
      <c r="A440" s="31"/>
      <c r="B440" s="31"/>
      <c r="C440" s="31"/>
      <c r="D440" s="31"/>
      <c r="E440" s="31"/>
      <c r="F440" s="32"/>
      <c r="G440" s="32"/>
      <c r="H440" s="32"/>
      <c r="I440" s="32"/>
      <c r="J440" s="32"/>
      <c r="K440" s="41"/>
      <c r="L440" s="38"/>
      <c r="M440" s="39"/>
      <c r="N440" s="39"/>
      <c r="O440" s="39"/>
      <c r="P440" s="39"/>
      <c r="Q440" s="43"/>
      <c r="R440" s="39"/>
      <c r="S440" s="65"/>
      <c r="T440" s="65"/>
      <c r="U440" s="66"/>
      <c r="V440" s="32"/>
      <c r="W440" s="38"/>
      <c r="X440" s="39"/>
      <c r="Y440" s="39"/>
      <c r="Z440" s="39"/>
      <c r="AA440" s="39"/>
      <c r="AB440" s="43"/>
      <c r="AC440" s="39"/>
      <c r="AD440" s="39"/>
      <c r="AE440" s="39"/>
      <c r="AF440" s="39"/>
      <c r="AG440" s="40"/>
      <c r="AH440" s="32"/>
      <c r="AI440" s="44"/>
      <c r="AJ440" s="32"/>
      <c r="AK440" s="32"/>
      <c r="AL440" s="32"/>
      <c r="AM440" s="32"/>
      <c r="AN440" s="32"/>
      <c r="AO440" s="32"/>
      <c r="AP440" s="32"/>
      <c r="AQ440" s="32"/>
      <c r="AR440" s="32"/>
      <c r="AS440" s="32"/>
      <c r="AT440" s="32"/>
      <c r="AU440" s="32"/>
      <c r="AV440" s="32"/>
      <c r="AW440" s="32"/>
      <c r="AX440" s="32"/>
      <c r="AY440" s="32"/>
      <c r="AZ440" s="32"/>
      <c r="BA440" s="32"/>
      <c r="BB440" s="32"/>
      <c r="BC440" s="32"/>
      <c r="BD440" s="32"/>
      <c r="BE440" s="32"/>
      <c r="BF440" s="32"/>
      <c r="BG440" s="32"/>
      <c r="BH440" s="32"/>
      <c r="BI440" s="32"/>
      <c r="BJ440" s="32"/>
      <c r="BK440" s="32"/>
      <c r="BL440" s="32"/>
    </row>
    <row r="441" spans="1:64" ht="9.9499999999999993" customHeight="1" x14ac:dyDescent="0.2">
      <c r="A441" s="31"/>
      <c r="B441" s="31"/>
      <c r="C441" s="31"/>
      <c r="D441" s="31"/>
      <c r="E441" s="31"/>
      <c r="F441" s="32"/>
      <c r="G441" s="32"/>
      <c r="H441" s="32"/>
      <c r="I441" s="32"/>
      <c r="J441" s="32"/>
      <c r="K441" s="41"/>
      <c r="L441" s="41"/>
      <c r="M441" s="32"/>
      <c r="N441" s="32"/>
      <c r="O441" s="32"/>
      <c r="P441" s="32"/>
      <c r="Q441" s="48"/>
      <c r="R441" s="32"/>
      <c r="S441" s="67"/>
      <c r="T441" s="67"/>
      <c r="U441" s="556">
        <f>R299</f>
        <v>29.7</v>
      </c>
      <c r="V441" s="32"/>
      <c r="W441" s="41"/>
      <c r="X441" s="32"/>
      <c r="Y441" s="32"/>
      <c r="Z441" s="32"/>
      <c r="AA441" s="32"/>
      <c r="AB441" s="48"/>
      <c r="AC441" s="32"/>
      <c r="AD441" s="32"/>
      <c r="AE441" s="32"/>
      <c r="AF441" s="32"/>
      <c r="AG441" s="44"/>
      <c r="AH441" s="32"/>
      <c r="AI441" s="44"/>
      <c r="AJ441" s="32"/>
      <c r="AK441" s="32"/>
      <c r="AL441" s="32"/>
      <c r="AM441" s="32"/>
      <c r="AN441" s="32"/>
      <c r="AO441" s="32"/>
      <c r="AP441" s="32"/>
      <c r="AQ441" s="32"/>
      <c r="AR441" s="32"/>
      <c r="AS441" s="32"/>
      <c r="AT441" s="32"/>
      <c r="AU441" s="32"/>
      <c r="AV441" s="32"/>
      <c r="AW441" s="32"/>
      <c r="AX441" s="32"/>
      <c r="AY441" s="32"/>
      <c r="AZ441" s="32"/>
      <c r="BA441" s="32"/>
      <c r="BB441" s="32"/>
      <c r="BC441" s="32"/>
      <c r="BD441" s="32"/>
      <c r="BE441" s="32"/>
      <c r="BF441" s="32"/>
      <c r="BG441" s="32"/>
      <c r="BH441" s="32"/>
      <c r="BI441" s="32"/>
      <c r="BJ441" s="32"/>
      <c r="BK441" s="32"/>
      <c r="BL441" s="32"/>
    </row>
    <row r="442" spans="1:64" ht="9.9499999999999993" customHeight="1" x14ac:dyDescent="0.2">
      <c r="A442" s="31"/>
      <c r="B442" s="31"/>
      <c r="C442" s="31"/>
      <c r="D442" s="31"/>
      <c r="E442" s="31"/>
      <c r="F442" s="32"/>
      <c r="G442" s="32"/>
      <c r="H442" s="32"/>
      <c r="I442" s="32"/>
      <c r="J442" s="32"/>
      <c r="K442" s="41"/>
      <c r="L442" s="41"/>
      <c r="M442" s="32"/>
      <c r="N442" s="32"/>
      <c r="O442" s="32"/>
      <c r="P442" s="32"/>
      <c r="Q442" s="48"/>
      <c r="R442" s="32"/>
      <c r="S442" s="67"/>
      <c r="T442" s="67"/>
      <c r="U442" s="556"/>
      <c r="V442" s="32"/>
      <c r="W442" s="41"/>
      <c r="X442" s="32"/>
      <c r="Y442" s="32"/>
      <c r="Z442" s="32"/>
      <c r="AA442" s="32"/>
      <c r="AB442" s="48"/>
      <c r="AC442" s="32"/>
      <c r="AD442" s="32"/>
      <c r="AE442" s="32"/>
      <c r="AF442" s="32"/>
      <c r="AG442" s="44"/>
      <c r="AH442" s="32"/>
      <c r="AI442" s="44"/>
      <c r="AJ442" s="32"/>
      <c r="AK442" s="32"/>
      <c r="AL442" s="32"/>
      <c r="AM442" s="32"/>
      <c r="AN442" s="32"/>
      <c r="AO442" s="32"/>
      <c r="AP442" s="32"/>
      <c r="AQ442" s="32"/>
      <c r="AR442" s="32"/>
      <c r="AS442" s="32"/>
      <c r="AT442" s="32"/>
      <c r="AU442" s="32"/>
      <c r="AV442" s="32"/>
      <c r="AW442" s="32"/>
      <c r="AX442" s="32"/>
      <c r="AY442" s="32"/>
      <c r="AZ442" s="32"/>
      <c r="BA442" s="32"/>
      <c r="BB442" s="32"/>
      <c r="BC442" s="32"/>
      <c r="BD442" s="32"/>
      <c r="BE442" s="32"/>
      <c r="BF442" s="32"/>
      <c r="BG442" s="32"/>
      <c r="BH442" s="32"/>
      <c r="BI442" s="32"/>
      <c r="BJ442" s="32"/>
      <c r="BK442" s="32"/>
      <c r="BL442" s="32"/>
    </row>
    <row r="443" spans="1:64" ht="9.9499999999999993" customHeight="1" x14ac:dyDescent="0.2">
      <c r="A443" s="31"/>
      <c r="B443" s="31"/>
      <c r="C443" s="31"/>
      <c r="D443" s="31"/>
      <c r="E443" s="31"/>
      <c r="F443" s="32"/>
      <c r="G443" s="32"/>
      <c r="H443" s="32"/>
      <c r="I443" s="32"/>
      <c r="J443" s="32"/>
      <c r="K443" s="41"/>
      <c r="L443" s="54"/>
      <c r="M443" s="50"/>
      <c r="N443" s="50"/>
      <c r="O443" s="50"/>
      <c r="P443" s="50"/>
      <c r="Q443" s="51"/>
      <c r="R443" s="50"/>
      <c r="S443" s="68"/>
      <c r="T443" s="68"/>
      <c r="U443" s="567"/>
      <c r="V443" s="32"/>
      <c r="W443" s="54"/>
      <c r="X443" s="50"/>
      <c r="Y443" s="50"/>
      <c r="Z443" s="50"/>
      <c r="AA443" s="50"/>
      <c r="AB443" s="51"/>
      <c r="AC443" s="50"/>
      <c r="AD443" s="50"/>
      <c r="AE443" s="50"/>
      <c r="AF443" s="50"/>
      <c r="AG443" s="52"/>
      <c r="AH443" s="32"/>
      <c r="AI443" s="53"/>
      <c r="AJ443" s="32"/>
      <c r="AK443" s="32"/>
      <c r="AL443" s="32"/>
      <c r="AM443" s="32"/>
      <c r="AN443" s="32"/>
      <c r="AO443" s="32"/>
      <c r="AP443" s="32"/>
      <c r="AQ443" s="32"/>
      <c r="AR443" s="32"/>
      <c r="AS443" s="32"/>
      <c r="AT443" s="32"/>
      <c r="AU443" s="32"/>
      <c r="AV443" s="32"/>
      <c r="AW443" s="32"/>
      <c r="AX443" s="32"/>
      <c r="AY443" s="32"/>
      <c r="AZ443" s="32"/>
      <c r="BA443" s="32"/>
      <c r="BB443" s="32"/>
      <c r="BC443" s="32"/>
      <c r="BD443" s="32"/>
      <c r="BE443" s="32"/>
      <c r="BF443" s="32"/>
      <c r="BG443" s="32"/>
      <c r="BH443" s="32"/>
      <c r="BI443" s="32"/>
      <c r="BJ443" s="32"/>
      <c r="BK443" s="32"/>
      <c r="BL443" s="32"/>
    </row>
    <row r="444" spans="1:64" ht="9.9499999999999993" customHeight="1" x14ac:dyDescent="0.2">
      <c r="A444" s="31"/>
      <c r="B444" s="31"/>
      <c r="C444" s="31"/>
      <c r="D444" s="31"/>
      <c r="E444" s="31"/>
      <c r="F444" s="32"/>
      <c r="G444" s="32"/>
      <c r="H444" s="32"/>
      <c r="I444" s="32"/>
      <c r="J444" s="32"/>
      <c r="K444" s="41"/>
      <c r="L444" s="32"/>
      <c r="M444" s="32"/>
      <c r="N444" s="32"/>
      <c r="O444" s="32"/>
      <c r="P444" s="32"/>
      <c r="Q444" s="32"/>
      <c r="R444" s="32"/>
      <c r="S444" s="570">
        <v>2</v>
      </c>
      <c r="T444" s="570"/>
      <c r="U444" s="570"/>
      <c r="V444" s="33"/>
      <c r="W444" s="32"/>
      <c r="X444" s="32"/>
      <c r="Y444" s="32"/>
      <c r="Z444" s="32"/>
      <c r="AA444" s="32"/>
      <c r="AB444" s="32"/>
      <c r="AC444" s="32"/>
      <c r="AD444" s="32"/>
      <c r="AE444" s="32"/>
      <c r="AF444" s="32"/>
      <c r="AG444" s="32"/>
      <c r="AH444" s="32"/>
      <c r="AI444" s="53"/>
      <c r="AJ444" s="32"/>
      <c r="AK444" s="32"/>
      <c r="AL444" s="32"/>
      <c r="AM444" s="32"/>
      <c r="AN444" s="32"/>
      <c r="AO444" s="32"/>
      <c r="AP444" s="32"/>
      <c r="AQ444" s="32"/>
      <c r="AR444" s="32"/>
      <c r="AS444" s="32"/>
      <c r="AT444" s="32"/>
      <c r="AU444" s="32"/>
      <c r="AV444" s="32"/>
      <c r="AW444" s="32"/>
      <c r="AX444" s="32"/>
      <c r="AY444" s="32"/>
      <c r="AZ444" s="32"/>
      <c r="BA444" s="32"/>
      <c r="BB444" s="32"/>
      <c r="BC444" s="32"/>
      <c r="BD444" s="32"/>
      <c r="BE444" s="32"/>
      <c r="BF444" s="32"/>
      <c r="BG444" s="32"/>
      <c r="BH444" s="32"/>
      <c r="BI444" s="32"/>
      <c r="BJ444" s="32"/>
      <c r="BK444" s="32"/>
      <c r="BL444" s="32"/>
    </row>
    <row r="445" spans="1:64" ht="9.9499999999999993" customHeight="1" thickBot="1" x14ac:dyDescent="0.25">
      <c r="A445" s="31"/>
      <c r="B445" s="31"/>
      <c r="C445" s="31"/>
      <c r="D445" s="31"/>
      <c r="E445" s="31"/>
      <c r="F445" s="32"/>
      <c r="G445" s="32"/>
      <c r="H445" s="32"/>
      <c r="I445" s="32"/>
      <c r="J445" s="32"/>
      <c r="K445" s="54"/>
      <c r="L445" s="50"/>
      <c r="M445" s="50"/>
      <c r="N445" s="50"/>
      <c r="O445" s="50"/>
      <c r="P445" s="50"/>
      <c r="Q445" s="50"/>
      <c r="R445" s="50"/>
      <c r="S445" s="572"/>
      <c r="T445" s="572"/>
      <c r="U445" s="572"/>
      <c r="V445" s="55"/>
      <c r="W445" s="50"/>
      <c r="X445" s="50"/>
      <c r="Y445" s="50"/>
      <c r="Z445" s="50"/>
      <c r="AA445" s="50"/>
      <c r="AB445" s="50"/>
      <c r="AC445" s="50"/>
      <c r="AD445" s="50"/>
      <c r="AE445" s="50"/>
      <c r="AF445" s="50"/>
      <c r="AG445" s="56"/>
      <c r="AH445" s="56"/>
      <c r="AI445" s="57"/>
      <c r="AJ445" s="32"/>
      <c r="AK445" s="32"/>
      <c r="AL445" s="32"/>
      <c r="AM445" s="32"/>
      <c r="AN445" s="32"/>
      <c r="AO445" s="32"/>
      <c r="AP445" s="32"/>
      <c r="AQ445" s="32"/>
      <c r="AR445" s="32"/>
      <c r="AS445" s="32"/>
      <c r="AT445" s="32"/>
      <c r="AU445" s="32"/>
      <c r="AV445" s="32"/>
      <c r="AW445" s="32"/>
      <c r="AX445" s="32"/>
      <c r="AY445" s="32"/>
      <c r="AZ445" s="32"/>
      <c r="BA445" s="32"/>
      <c r="BB445" s="32"/>
      <c r="BC445" s="32"/>
      <c r="BD445" s="32"/>
      <c r="BE445" s="32"/>
      <c r="BF445" s="32"/>
      <c r="BG445" s="32"/>
      <c r="BH445" s="32"/>
      <c r="BI445" s="32"/>
      <c r="BJ445" s="32"/>
      <c r="BK445" s="32"/>
      <c r="BL445" s="32"/>
    </row>
    <row r="446" spans="1:64" ht="12.75" customHeight="1" thickTop="1" x14ac:dyDescent="0.2">
      <c r="A446" s="31"/>
      <c r="B446" s="31"/>
      <c r="C446" s="31"/>
      <c r="D446" s="31"/>
      <c r="E446" s="31"/>
      <c r="F446" s="32"/>
      <c r="G446" s="32"/>
      <c r="H446" s="32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  <c r="AA446" s="32"/>
      <c r="AB446" s="32"/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  <c r="AO446" s="32"/>
      <c r="AP446" s="32"/>
      <c r="AQ446" s="32"/>
      <c r="AR446" s="32"/>
      <c r="AS446" s="32"/>
      <c r="AT446" s="32"/>
      <c r="AU446" s="32"/>
      <c r="AV446" s="32"/>
      <c r="AW446" s="32"/>
      <c r="AX446" s="32"/>
      <c r="AY446" s="32"/>
      <c r="AZ446" s="32"/>
      <c r="BA446" s="32"/>
      <c r="BB446" s="32"/>
      <c r="BC446" s="32"/>
      <c r="BD446" s="32"/>
      <c r="BE446" s="32"/>
      <c r="BF446" s="32"/>
      <c r="BG446" s="32"/>
      <c r="BH446" s="32"/>
      <c r="BI446" s="32"/>
      <c r="BJ446" s="32"/>
      <c r="BK446" s="32"/>
      <c r="BL446" s="32"/>
    </row>
    <row r="447" spans="1:64" ht="12.75" customHeight="1" x14ac:dyDescent="0.2">
      <c r="A447" s="31"/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  <c r="AA447" s="31"/>
      <c r="AB447" s="31"/>
      <c r="AC447" s="31"/>
      <c r="AD447" s="31"/>
      <c r="AE447" s="31"/>
      <c r="AF447" s="31"/>
      <c r="AG447" s="31"/>
      <c r="AH447" s="31"/>
      <c r="AI447" s="31"/>
      <c r="AJ447" s="31"/>
      <c r="AK447" s="31"/>
      <c r="AL447" s="31"/>
      <c r="AM447" s="31"/>
      <c r="AN447" s="31"/>
      <c r="AO447" s="31"/>
      <c r="AP447" s="31"/>
      <c r="AQ447" s="31"/>
      <c r="AR447" s="31"/>
      <c r="AS447" s="31"/>
      <c r="AT447" s="31"/>
      <c r="AU447" s="31"/>
      <c r="AV447" s="31"/>
      <c r="AW447" s="31"/>
      <c r="AX447" s="32"/>
      <c r="AY447" s="32"/>
      <c r="AZ447" s="32"/>
      <c r="BA447" s="32"/>
      <c r="BB447" s="32"/>
      <c r="BC447" s="32"/>
      <c r="BD447" s="32"/>
      <c r="BE447" s="32"/>
      <c r="BF447" s="32"/>
      <c r="BG447" s="32"/>
      <c r="BH447" s="32"/>
      <c r="BI447" s="32"/>
      <c r="BJ447" s="32"/>
      <c r="BK447" s="32"/>
      <c r="BL447" s="32"/>
    </row>
    <row r="448" spans="1:64" ht="12.75" customHeight="1" x14ac:dyDescent="0.2">
      <c r="A448" s="31"/>
      <c r="B448" s="31"/>
      <c r="C448" s="31"/>
      <c r="D448" s="31"/>
      <c r="E448" s="31"/>
      <c r="F448" s="32"/>
      <c r="G448" s="32"/>
      <c r="H448" s="32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  <c r="AA448" s="32"/>
      <c r="AB448" s="32"/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  <c r="AO448" s="32"/>
      <c r="AP448" s="32"/>
      <c r="AQ448" s="32"/>
      <c r="AR448" s="32"/>
      <c r="AS448" s="32"/>
      <c r="AT448" s="32"/>
      <c r="AU448" s="32"/>
      <c r="AV448" s="32"/>
      <c r="AW448" s="32"/>
      <c r="AX448" s="32"/>
      <c r="AY448" s="32"/>
      <c r="AZ448" s="32"/>
      <c r="BA448" s="32"/>
      <c r="BB448" s="32"/>
      <c r="BC448" s="32"/>
      <c r="BD448" s="32"/>
      <c r="BE448" s="32"/>
      <c r="BF448" s="32"/>
      <c r="BG448" s="32"/>
      <c r="BH448" s="32"/>
      <c r="BI448" s="32"/>
      <c r="BJ448" s="32"/>
      <c r="BK448" s="32"/>
      <c r="BL448" s="32"/>
    </row>
    <row r="449" spans="1:64" ht="12.75" customHeight="1" x14ac:dyDescent="0.25">
      <c r="A449" s="37"/>
      <c r="B449" s="37"/>
      <c r="C449" s="37"/>
      <c r="D449" s="37"/>
      <c r="E449" s="37"/>
      <c r="F449" s="32"/>
      <c r="G449" s="32"/>
      <c r="H449" s="32"/>
      <c r="I449" s="38"/>
      <c r="J449" s="39"/>
      <c r="K449" s="39"/>
      <c r="L449" s="552">
        <v>2</v>
      </c>
      <c r="M449" s="552"/>
      <c r="N449" s="552"/>
      <c r="O449" s="42"/>
      <c r="P449" s="42"/>
      <c r="Q449" s="42"/>
      <c r="R449" s="39"/>
      <c r="S449" s="39"/>
      <c r="T449" s="39"/>
      <c r="U449" s="39"/>
      <c r="V449" s="39"/>
      <c r="W449" s="39"/>
      <c r="X449" s="39"/>
      <c r="Y449" s="39"/>
      <c r="Z449" s="39"/>
      <c r="AA449" s="39"/>
      <c r="AB449" s="39"/>
      <c r="AC449" s="39"/>
      <c r="AD449" s="39"/>
      <c r="AE449" s="39"/>
      <c r="AF449" s="39"/>
      <c r="AG449" s="39"/>
      <c r="AH449" s="39"/>
      <c r="AI449" s="39"/>
      <c r="AJ449" s="39"/>
      <c r="AK449" s="39"/>
      <c r="AL449" s="39"/>
      <c r="AM449" s="39"/>
      <c r="AN449" s="39"/>
      <c r="AO449" s="39"/>
      <c r="AP449" s="39"/>
      <c r="AQ449" s="39"/>
      <c r="AR449" s="40"/>
      <c r="AS449" s="32"/>
      <c r="AT449" s="32"/>
      <c r="AU449" s="32"/>
      <c r="AV449" s="32"/>
      <c r="AW449" s="32"/>
      <c r="AX449" s="32"/>
      <c r="AY449" s="32"/>
      <c r="AZ449" s="32"/>
      <c r="BA449" s="32"/>
      <c r="BB449" s="32"/>
      <c r="BC449" s="32"/>
      <c r="BD449" s="32"/>
      <c r="BE449" s="32"/>
      <c r="BF449" s="32"/>
      <c r="BG449" s="32"/>
      <c r="BH449" s="32"/>
      <c r="BI449" s="32"/>
      <c r="BJ449" s="32"/>
      <c r="BK449" s="32"/>
      <c r="BL449" s="32"/>
    </row>
    <row r="450" spans="1:64" ht="12.75" customHeight="1" x14ac:dyDescent="0.25">
      <c r="A450" s="37"/>
      <c r="B450" s="37"/>
      <c r="C450" s="37"/>
      <c r="D450" s="37"/>
      <c r="E450" s="37"/>
      <c r="F450" s="32"/>
      <c r="G450" s="32"/>
      <c r="H450" s="32"/>
      <c r="I450" s="41"/>
      <c r="J450" s="38"/>
      <c r="K450" s="39"/>
      <c r="L450" s="39"/>
      <c r="M450" s="39"/>
      <c r="N450" s="39"/>
      <c r="O450" s="568">
        <f>L299</f>
        <v>47</v>
      </c>
      <c r="P450" s="559"/>
      <c r="Q450" s="32"/>
      <c r="R450" s="32"/>
      <c r="S450" s="32"/>
      <c r="T450" s="38"/>
      <c r="U450" s="39"/>
      <c r="V450" s="39"/>
      <c r="W450" s="39"/>
      <c r="X450" s="39"/>
      <c r="Y450" s="559"/>
      <c r="Z450" s="32"/>
      <c r="AA450" s="32"/>
      <c r="AB450" s="32"/>
      <c r="AC450" s="38"/>
      <c r="AD450" s="39"/>
      <c r="AE450" s="39"/>
      <c r="AF450" s="39"/>
      <c r="AG450" s="39"/>
      <c r="AH450" s="559"/>
      <c r="AI450" s="32"/>
      <c r="AJ450" s="32"/>
      <c r="AK450" s="38"/>
      <c r="AL450" s="39"/>
      <c r="AM450" s="39"/>
      <c r="AN450" s="39"/>
      <c r="AO450" s="39"/>
      <c r="AP450" s="559"/>
      <c r="AQ450" s="32"/>
      <c r="AR450" s="44"/>
      <c r="AS450" s="32"/>
      <c r="AT450" s="32"/>
      <c r="AU450" s="32"/>
      <c r="AV450" s="32"/>
      <c r="AW450" s="32"/>
      <c r="AX450" s="32"/>
      <c r="AY450" s="32"/>
      <c r="AZ450" s="32"/>
      <c r="BA450" s="32"/>
      <c r="BB450" s="32"/>
      <c r="BC450" s="32"/>
      <c r="BD450" s="32"/>
      <c r="BE450" s="32"/>
      <c r="BF450" s="32"/>
      <c r="BG450" s="32"/>
      <c r="BH450" s="32"/>
      <c r="BI450" s="32"/>
      <c r="BJ450" s="32"/>
      <c r="BK450" s="32"/>
      <c r="BL450" s="32"/>
    </row>
    <row r="451" spans="1:64" ht="12.75" customHeight="1" x14ac:dyDescent="0.25">
      <c r="A451" s="37"/>
      <c r="B451" s="37"/>
      <c r="C451" s="37"/>
      <c r="D451" s="37"/>
      <c r="E451" s="37"/>
      <c r="F451" s="32"/>
      <c r="G451" s="32"/>
      <c r="H451" s="32"/>
      <c r="I451" s="41"/>
      <c r="J451" s="41"/>
      <c r="K451" s="32"/>
      <c r="L451" s="32"/>
      <c r="M451" s="32"/>
      <c r="N451" s="32"/>
      <c r="O451" s="563"/>
      <c r="P451" s="556"/>
      <c r="Q451" s="32"/>
      <c r="R451" s="32"/>
      <c r="S451" s="32"/>
      <c r="T451" s="41"/>
      <c r="U451" s="32"/>
      <c r="V451" s="32"/>
      <c r="W451" s="32"/>
      <c r="X451" s="32"/>
      <c r="Y451" s="556"/>
      <c r="Z451" s="32"/>
      <c r="AA451" s="32"/>
      <c r="AB451" s="32"/>
      <c r="AC451" s="41"/>
      <c r="AD451" s="32"/>
      <c r="AE451" s="32"/>
      <c r="AF451" s="32"/>
      <c r="AG451" s="32"/>
      <c r="AH451" s="556"/>
      <c r="AI451" s="32"/>
      <c r="AJ451" s="32"/>
      <c r="AK451" s="41"/>
      <c r="AL451" s="32"/>
      <c r="AM451" s="32"/>
      <c r="AN451" s="32"/>
      <c r="AO451" s="32"/>
      <c r="AP451" s="556"/>
      <c r="AQ451" s="32"/>
      <c r="AR451" s="44"/>
      <c r="AS451" s="32"/>
      <c r="AT451" s="32"/>
      <c r="AU451" s="32"/>
      <c r="AV451" s="32"/>
      <c r="AW451" s="32"/>
      <c r="AX451" s="32"/>
      <c r="AY451" s="32"/>
      <c r="AZ451" s="32"/>
      <c r="BA451" s="32"/>
      <c r="BB451" s="32"/>
      <c r="BC451" s="32"/>
      <c r="BD451" s="32"/>
      <c r="BE451" s="32"/>
      <c r="BF451" s="32"/>
      <c r="BG451" s="32"/>
      <c r="BH451" s="32"/>
      <c r="BI451" s="32"/>
      <c r="BJ451" s="32"/>
      <c r="BK451" s="32"/>
      <c r="BL451" s="32"/>
    </row>
    <row r="452" spans="1:64" ht="12.75" customHeight="1" x14ac:dyDescent="0.2">
      <c r="A452" s="555"/>
      <c r="B452" s="555"/>
      <c r="C452" s="555"/>
      <c r="D452" s="555"/>
      <c r="E452" s="555"/>
      <c r="F452" s="32"/>
      <c r="G452" s="32"/>
      <c r="H452" s="32"/>
      <c r="I452" s="542"/>
      <c r="J452" s="41"/>
      <c r="K452" s="32"/>
      <c r="L452" s="32"/>
      <c r="M452" s="32"/>
      <c r="N452" s="32"/>
      <c r="O452" s="569"/>
      <c r="P452" s="560"/>
      <c r="Q452" s="32"/>
      <c r="R452" s="32"/>
      <c r="S452" s="32"/>
      <c r="T452" s="41"/>
      <c r="U452" s="32"/>
      <c r="V452" s="32"/>
      <c r="W452" s="32"/>
      <c r="X452" s="32"/>
      <c r="Y452" s="560"/>
      <c r="Z452" s="47"/>
      <c r="AA452" s="32"/>
      <c r="AB452" s="32"/>
      <c r="AC452" s="41"/>
      <c r="AD452" s="32"/>
      <c r="AE452" s="32"/>
      <c r="AF452" s="32"/>
      <c r="AG452" s="32"/>
      <c r="AH452" s="560"/>
      <c r="AI452" s="47"/>
      <c r="AJ452" s="32"/>
      <c r="AK452" s="41"/>
      <c r="AL452" s="32"/>
      <c r="AM452" s="32"/>
      <c r="AN452" s="32"/>
      <c r="AO452" s="32"/>
      <c r="AP452" s="560"/>
      <c r="AQ452" s="47"/>
      <c r="AR452" s="58"/>
      <c r="AS452" s="32"/>
      <c r="AT452" s="32"/>
      <c r="AU452" s="32"/>
      <c r="AV452" s="32"/>
      <c r="AW452" s="32"/>
      <c r="AX452" s="32"/>
      <c r="AY452" s="32"/>
      <c r="AZ452" s="32"/>
      <c r="BA452" s="32"/>
      <c r="BB452" s="32"/>
      <c r="BC452" s="32"/>
      <c r="BD452" s="32"/>
      <c r="BE452" s="32"/>
      <c r="BF452" s="32"/>
      <c r="BG452" s="32"/>
      <c r="BH452" s="32"/>
      <c r="BI452" s="32"/>
      <c r="BJ452" s="32"/>
      <c r="BK452" s="32"/>
      <c r="BL452" s="32"/>
    </row>
    <row r="453" spans="1:64" ht="6" customHeight="1" x14ac:dyDescent="0.2">
      <c r="A453" s="49"/>
      <c r="B453" s="49"/>
      <c r="C453" s="49"/>
      <c r="D453" s="49"/>
      <c r="E453" s="49"/>
      <c r="F453" s="32"/>
      <c r="G453" s="32"/>
      <c r="H453" s="32"/>
      <c r="I453" s="542"/>
      <c r="J453" s="60"/>
      <c r="K453" s="61"/>
      <c r="L453" s="61"/>
      <c r="M453" s="61"/>
      <c r="N453" s="61"/>
      <c r="O453" s="61"/>
      <c r="P453" s="62"/>
      <c r="Q453" s="32"/>
      <c r="R453" s="32"/>
      <c r="S453" s="32"/>
      <c r="T453" s="60"/>
      <c r="U453" s="61"/>
      <c r="V453" s="61"/>
      <c r="W453" s="61"/>
      <c r="X453" s="61"/>
      <c r="Y453" s="62"/>
      <c r="Z453" s="47"/>
      <c r="AA453" s="32"/>
      <c r="AB453" s="32"/>
      <c r="AC453" s="60"/>
      <c r="AD453" s="61"/>
      <c r="AE453" s="61"/>
      <c r="AF453" s="61"/>
      <c r="AG453" s="61"/>
      <c r="AH453" s="62"/>
      <c r="AI453" s="47"/>
      <c r="AJ453" s="32"/>
      <c r="AK453" s="60"/>
      <c r="AL453" s="61"/>
      <c r="AM453" s="61"/>
      <c r="AN453" s="61"/>
      <c r="AO453" s="61"/>
      <c r="AP453" s="62"/>
      <c r="AQ453" s="47"/>
      <c r="AR453" s="58"/>
      <c r="AS453" s="32"/>
      <c r="AT453" s="32"/>
      <c r="AU453" s="32"/>
      <c r="AV453" s="32"/>
      <c r="AW453" s="32"/>
      <c r="AX453" s="32"/>
      <c r="AY453" s="32"/>
      <c r="AZ453" s="32"/>
      <c r="BA453" s="32"/>
      <c r="BB453" s="32"/>
      <c r="BC453" s="32"/>
      <c r="BD453" s="32"/>
      <c r="BE453" s="32"/>
      <c r="BF453" s="32"/>
      <c r="BG453" s="32"/>
      <c r="BH453" s="32"/>
      <c r="BI453" s="32"/>
      <c r="BJ453" s="32"/>
      <c r="BK453" s="32"/>
      <c r="BL453" s="32"/>
    </row>
    <row r="454" spans="1:64" ht="12.75" customHeight="1" x14ac:dyDescent="0.2">
      <c r="A454" s="555"/>
      <c r="B454" s="555"/>
      <c r="C454" s="555"/>
      <c r="D454" s="555"/>
      <c r="E454" s="555"/>
      <c r="F454" s="32"/>
      <c r="G454" s="32"/>
      <c r="H454" s="32"/>
      <c r="I454" s="542"/>
      <c r="J454" s="41"/>
      <c r="K454" s="32"/>
      <c r="L454" s="32"/>
      <c r="M454" s="32"/>
      <c r="N454" s="32"/>
      <c r="O454" s="32"/>
      <c r="P454" s="44"/>
      <c r="Q454" s="32"/>
      <c r="R454" s="32"/>
      <c r="S454" s="32"/>
      <c r="T454" s="41"/>
      <c r="U454" s="32"/>
      <c r="V454" s="32"/>
      <c r="W454" s="32"/>
      <c r="X454" s="32"/>
      <c r="Y454" s="44"/>
      <c r="Z454" s="47"/>
      <c r="AA454" s="32"/>
      <c r="AB454" s="32"/>
      <c r="AC454" s="41"/>
      <c r="AD454" s="32"/>
      <c r="AE454" s="32"/>
      <c r="AF454" s="32"/>
      <c r="AG454" s="32"/>
      <c r="AH454" s="44"/>
      <c r="AI454" s="47"/>
      <c r="AJ454" s="32"/>
      <c r="AK454" s="41"/>
      <c r="AL454" s="32"/>
      <c r="AM454" s="32"/>
      <c r="AN454" s="32"/>
      <c r="AO454" s="32"/>
      <c r="AP454" s="44"/>
      <c r="AQ454" s="47"/>
      <c r="AR454" s="58"/>
      <c r="AS454" s="32"/>
      <c r="AT454" s="32"/>
      <c r="AU454" s="32"/>
      <c r="AV454" s="32"/>
      <c r="AW454" s="32"/>
      <c r="AX454" s="32"/>
      <c r="AY454" s="32"/>
      <c r="AZ454" s="32"/>
      <c r="BA454" s="32"/>
      <c r="BB454" s="32"/>
      <c r="BC454" s="32"/>
      <c r="BD454" s="32"/>
      <c r="BE454" s="32"/>
      <c r="BF454" s="32"/>
      <c r="BG454" s="32"/>
      <c r="BH454" s="32"/>
      <c r="BI454" s="32"/>
      <c r="BJ454" s="32"/>
      <c r="BK454" s="32"/>
      <c r="BL454" s="32"/>
    </row>
    <row r="455" spans="1:64" ht="12.75" customHeight="1" x14ac:dyDescent="0.2">
      <c r="A455" s="555"/>
      <c r="B455" s="555"/>
      <c r="C455" s="555"/>
      <c r="D455" s="555"/>
      <c r="E455" s="555"/>
      <c r="F455" s="32"/>
      <c r="G455" s="32"/>
      <c r="H455" s="32"/>
      <c r="I455" s="41"/>
      <c r="J455" s="41"/>
      <c r="K455" s="32"/>
      <c r="L455" s="32"/>
      <c r="M455" s="32"/>
      <c r="N455" s="32"/>
      <c r="O455" s="32"/>
      <c r="P455" s="44"/>
      <c r="Q455" s="32"/>
      <c r="R455" s="32"/>
      <c r="S455" s="32"/>
      <c r="T455" s="41"/>
      <c r="U455" s="32"/>
      <c r="V455" s="32"/>
      <c r="W455" s="32"/>
      <c r="X455" s="32"/>
      <c r="Y455" s="44"/>
      <c r="Z455" s="32"/>
      <c r="AA455" s="32"/>
      <c r="AB455" s="32"/>
      <c r="AC455" s="41"/>
      <c r="AD455" s="32"/>
      <c r="AE455" s="32"/>
      <c r="AF455" s="32"/>
      <c r="AG455" s="32"/>
      <c r="AH455" s="44"/>
      <c r="AI455" s="32"/>
      <c r="AJ455" s="32"/>
      <c r="AK455" s="41"/>
      <c r="AL455" s="32"/>
      <c r="AM455" s="32"/>
      <c r="AN455" s="32"/>
      <c r="AO455" s="32"/>
      <c r="AP455" s="44"/>
      <c r="AQ455" s="32"/>
      <c r="AR455" s="44"/>
      <c r="AS455" s="32"/>
      <c r="AT455" s="32"/>
      <c r="AU455" s="32"/>
      <c r="AV455" s="32"/>
      <c r="AW455" s="534">
        <f>L449+O450+L457+O458+L465</f>
        <v>99</v>
      </c>
      <c r="AX455" s="535"/>
      <c r="AY455" s="536"/>
      <c r="AZ455" s="533" t="s">
        <v>44</v>
      </c>
      <c r="BA455" s="533"/>
      <c r="BB455" s="534">
        <f>I460+J458+Q460+S460+T458+Z460+AA460+AC458+AI460+AJ460+AK458+AQ460+AR460</f>
        <v>129.9</v>
      </c>
      <c r="BC455" s="535"/>
      <c r="BD455" s="536"/>
      <c r="BE455" s="540" t="s">
        <v>57</v>
      </c>
      <c r="BF455" s="540"/>
      <c r="BG455" s="540"/>
      <c r="BH455" s="540"/>
      <c r="BI455" s="540"/>
      <c r="BJ455" s="540"/>
      <c r="BK455" s="540"/>
      <c r="BL455" s="540"/>
    </row>
    <row r="456" spans="1:64" ht="12.75" customHeight="1" x14ac:dyDescent="0.2">
      <c r="A456" s="555" t="s">
        <v>63</v>
      </c>
      <c r="B456" s="555"/>
      <c r="C456" s="555"/>
      <c r="D456" s="555"/>
      <c r="E456" s="555"/>
      <c r="F456" s="32"/>
      <c r="G456" s="32"/>
      <c r="H456" s="32"/>
      <c r="I456" s="41"/>
      <c r="J456" s="54"/>
      <c r="K456" s="50"/>
      <c r="L456" s="50"/>
      <c r="M456" s="32"/>
      <c r="N456" s="50"/>
      <c r="O456" s="50"/>
      <c r="P456" s="52"/>
      <c r="Q456" s="32"/>
      <c r="R456" s="32"/>
      <c r="S456" s="32"/>
      <c r="T456" s="54"/>
      <c r="U456" s="50"/>
      <c r="V456" s="32"/>
      <c r="W456" s="50"/>
      <c r="X456" s="50"/>
      <c r="Y456" s="52"/>
      <c r="Z456" s="32"/>
      <c r="AA456" s="32"/>
      <c r="AB456" s="32"/>
      <c r="AC456" s="54"/>
      <c r="AD456" s="50"/>
      <c r="AE456" s="32"/>
      <c r="AF456" s="50"/>
      <c r="AG456" s="50"/>
      <c r="AH456" s="52"/>
      <c r="AI456" s="32"/>
      <c r="AJ456" s="32"/>
      <c r="AK456" s="54"/>
      <c r="AL456" s="50"/>
      <c r="AM456" s="32"/>
      <c r="AN456" s="50"/>
      <c r="AO456" s="50"/>
      <c r="AP456" s="52"/>
      <c r="AQ456" s="32"/>
      <c r="AR456" s="44"/>
      <c r="AS456" s="32"/>
      <c r="AT456" s="32"/>
      <c r="AU456" s="32"/>
      <c r="AV456" s="32"/>
      <c r="AW456" s="537"/>
      <c r="AX456" s="538"/>
      <c r="AY456" s="539"/>
      <c r="AZ456" s="533"/>
      <c r="BA456" s="533"/>
      <c r="BB456" s="537"/>
      <c r="BC456" s="538"/>
      <c r="BD456" s="539"/>
      <c r="BE456" s="540"/>
      <c r="BF456" s="540"/>
      <c r="BG456" s="540"/>
      <c r="BH456" s="540"/>
      <c r="BI456" s="540"/>
      <c r="BJ456" s="540"/>
      <c r="BK456" s="540"/>
      <c r="BL456" s="540"/>
    </row>
    <row r="457" spans="1:64" ht="12.75" customHeight="1" x14ac:dyDescent="0.2">
      <c r="A457" s="555" t="s">
        <v>58</v>
      </c>
      <c r="B457" s="555"/>
      <c r="C457" s="555"/>
      <c r="D457" s="555"/>
      <c r="E457" s="555"/>
      <c r="F457" s="32"/>
      <c r="G457" s="32"/>
      <c r="H457" s="32"/>
      <c r="I457" s="41"/>
      <c r="J457" s="39"/>
      <c r="K457" s="39"/>
      <c r="L457" s="552">
        <v>1</v>
      </c>
      <c r="M457" s="552"/>
      <c r="N457" s="552"/>
      <c r="O457" s="33"/>
      <c r="P457" s="33"/>
      <c r="Q457" s="33"/>
      <c r="R457" s="32"/>
      <c r="S457" s="32"/>
      <c r="T457" s="32"/>
      <c r="U457" s="32"/>
      <c r="V457" s="39"/>
      <c r="W457" s="39"/>
      <c r="X457" s="39"/>
      <c r="Y457" s="39"/>
      <c r="Z457" s="32"/>
      <c r="AA457" s="32"/>
      <c r="AB457" s="32"/>
      <c r="AC457" s="32"/>
      <c r="AD457" s="32"/>
      <c r="AE457" s="39"/>
      <c r="AF457" s="39"/>
      <c r="AG457" s="39"/>
      <c r="AH457" s="39"/>
      <c r="AI457" s="32"/>
      <c r="AJ457" s="32"/>
      <c r="AK457" s="32"/>
      <c r="AL457" s="32"/>
      <c r="AM457" s="39"/>
      <c r="AN457" s="39"/>
      <c r="AO457" s="39"/>
      <c r="AP457" s="39"/>
      <c r="AQ457" s="32"/>
      <c r="AR457" s="44"/>
      <c r="AS457" s="32"/>
      <c r="AT457" s="32"/>
      <c r="AU457" s="32"/>
      <c r="AV457" s="32"/>
      <c r="AW457" s="32"/>
      <c r="AX457" s="32"/>
      <c r="AY457" s="32"/>
      <c r="AZ457" s="32"/>
      <c r="BA457" s="32"/>
      <c r="BB457" s="32"/>
      <c r="BC457" s="32"/>
      <c r="BD457" s="32"/>
      <c r="BE457" s="32"/>
      <c r="BF457" s="32"/>
      <c r="BG457" s="32"/>
      <c r="BH457" s="32"/>
      <c r="BI457" s="32"/>
      <c r="BJ457" s="32"/>
      <c r="BK457" s="32"/>
      <c r="BL457" s="32"/>
    </row>
    <row r="458" spans="1:64" ht="12.75" customHeight="1" x14ac:dyDescent="0.2">
      <c r="A458" s="31"/>
      <c r="B458" s="31"/>
      <c r="C458" s="31"/>
      <c r="D458" s="31"/>
      <c r="E458" s="31"/>
      <c r="F458" s="32"/>
      <c r="G458" s="32"/>
      <c r="H458" s="32"/>
      <c r="I458" s="41"/>
      <c r="J458" s="553">
        <f>R299</f>
        <v>29.7</v>
      </c>
      <c r="K458" s="554"/>
      <c r="L458" s="554"/>
      <c r="M458" s="554"/>
      <c r="N458" s="39"/>
      <c r="O458" s="568">
        <f>L299</f>
        <v>47</v>
      </c>
      <c r="P458" s="559"/>
      <c r="Q458" s="32"/>
      <c r="R458" s="32"/>
      <c r="S458" s="32"/>
      <c r="T458" s="553">
        <f>R299</f>
        <v>29.7</v>
      </c>
      <c r="U458" s="554"/>
      <c r="V458" s="554"/>
      <c r="W458" s="554"/>
      <c r="X458" s="39"/>
      <c r="Y458" s="559"/>
      <c r="Z458" s="32"/>
      <c r="AA458" s="32"/>
      <c r="AB458" s="32"/>
      <c r="AC458" s="553">
        <f>R299</f>
        <v>29.7</v>
      </c>
      <c r="AD458" s="554"/>
      <c r="AE458" s="554"/>
      <c r="AF458" s="554"/>
      <c r="AG458" s="39"/>
      <c r="AH458" s="559"/>
      <c r="AI458" s="32"/>
      <c r="AJ458" s="32"/>
      <c r="AK458" s="553">
        <f>R299</f>
        <v>29.7</v>
      </c>
      <c r="AL458" s="554"/>
      <c r="AM458" s="554"/>
      <c r="AN458" s="554"/>
      <c r="AO458" s="39"/>
      <c r="AP458" s="559"/>
      <c r="AQ458" s="32"/>
      <c r="AR458" s="44"/>
      <c r="AS458" s="32"/>
      <c r="AT458" s="32"/>
      <c r="AU458" s="32"/>
      <c r="AV458" s="32"/>
      <c r="AW458" s="32"/>
      <c r="AX458" s="32"/>
      <c r="AY458" s="32"/>
      <c r="AZ458" s="32"/>
      <c r="BA458" s="32"/>
      <c r="BB458" s="32"/>
      <c r="BC458" s="32"/>
      <c r="BD458" s="32"/>
      <c r="BE458" s="32"/>
      <c r="BF458" s="32"/>
      <c r="BG458" s="32"/>
      <c r="BH458" s="32"/>
      <c r="BI458" s="32"/>
      <c r="BJ458" s="32"/>
      <c r="BK458" s="32"/>
      <c r="BL458" s="32"/>
    </row>
    <row r="459" spans="1:64" ht="12.75" customHeight="1" x14ac:dyDescent="0.2">
      <c r="A459" s="31"/>
      <c r="B459" s="31"/>
      <c r="C459" s="31"/>
      <c r="D459" s="31"/>
      <c r="E459" s="31"/>
      <c r="F459" s="32"/>
      <c r="G459" s="32"/>
      <c r="H459" s="32"/>
      <c r="I459" s="41"/>
      <c r="J459" s="41"/>
      <c r="K459" s="32"/>
      <c r="L459" s="32"/>
      <c r="M459" s="32"/>
      <c r="N459" s="32"/>
      <c r="O459" s="563"/>
      <c r="P459" s="556"/>
      <c r="Q459" s="32"/>
      <c r="R459" s="32"/>
      <c r="S459" s="32"/>
      <c r="T459" s="41"/>
      <c r="U459" s="32"/>
      <c r="V459" s="32"/>
      <c r="W459" s="32"/>
      <c r="X459" s="32"/>
      <c r="Y459" s="556"/>
      <c r="Z459" s="32"/>
      <c r="AA459" s="32"/>
      <c r="AB459" s="32"/>
      <c r="AC459" s="41"/>
      <c r="AD459" s="32"/>
      <c r="AE459" s="32"/>
      <c r="AF459" s="32"/>
      <c r="AG459" s="32"/>
      <c r="AH459" s="556"/>
      <c r="AI459" s="32"/>
      <c r="AJ459" s="32"/>
      <c r="AK459" s="41"/>
      <c r="AL459" s="32"/>
      <c r="AM459" s="32"/>
      <c r="AN459" s="32"/>
      <c r="AO459" s="32"/>
      <c r="AP459" s="556"/>
      <c r="AQ459" s="32"/>
      <c r="AR459" s="44"/>
      <c r="AS459" s="32"/>
      <c r="AT459" s="32"/>
      <c r="AU459" s="32"/>
      <c r="AV459" s="32"/>
      <c r="AW459" s="32"/>
      <c r="AX459" s="32"/>
      <c r="AY459" s="32"/>
      <c r="AZ459" s="32"/>
      <c r="BA459" s="32"/>
      <c r="BB459" s="32"/>
      <c r="BC459" s="32"/>
      <c r="BD459" s="32"/>
      <c r="BE459" s="32"/>
      <c r="BF459" s="32"/>
      <c r="BG459" s="32"/>
      <c r="BH459" s="32"/>
      <c r="BI459" s="32"/>
      <c r="BJ459" s="32"/>
      <c r="BK459" s="32"/>
      <c r="BL459" s="32"/>
    </row>
    <row r="460" spans="1:64" ht="12.75" customHeight="1" x14ac:dyDescent="0.2">
      <c r="A460" s="31"/>
      <c r="B460" s="31"/>
      <c r="C460" s="31"/>
      <c r="D460" s="31"/>
      <c r="E460" s="31"/>
      <c r="F460" s="32"/>
      <c r="G460" s="32"/>
      <c r="H460" s="32"/>
      <c r="I460" s="542">
        <v>1</v>
      </c>
      <c r="J460" s="41"/>
      <c r="K460" s="32"/>
      <c r="L460" s="32"/>
      <c r="M460" s="32"/>
      <c r="N460" s="32"/>
      <c r="O460" s="569"/>
      <c r="P460" s="560"/>
      <c r="Q460" s="562">
        <v>1.9</v>
      </c>
      <c r="R460" s="563"/>
      <c r="S460" s="556">
        <v>0.5</v>
      </c>
      <c r="T460" s="41"/>
      <c r="U460" s="32"/>
      <c r="V460" s="32"/>
      <c r="W460" s="32"/>
      <c r="X460" s="32"/>
      <c r="Y460" s="560"/>
      <c r="Z460" s="562">
        <v>1.9</v>
      </c>
      <c r="AA460" s="563">
        <v>0.5</v>
      </c>
      <c r="AB460" s="556"/>
      <c r="AC460" s="41"/>
      <c r="AD460" s="32"/>
      <c r="AE460" s="32"/>
      <c r="AF460" s="32"/>
      <c r="AG460" s="32"/>
      <c r="AH460" s="560"/>
      <c r="AI460" s="562">
        <v>1.9</v>
      </c>
      <c r="AJ460" s="556">
        <v>0.5</v>
      </c>
      <c r="AK460" s="41"/>
      <c r="AL460" s="32"/>
      <c r="AM460" s="32"/>
      <c r="AN460" s="32"/>
      <c r="AO460" s="32"/>
      <c r="AP460" s="560"/>
      <c r="AQ460" s="562">
        <v>1.9</v>
      </c>
      <c r="AR460" s="556">
        <v>1</v>
      </c>
      <c r="AS460" s="32"/>
      <c r="AT460" s="32"/>
      <c r="AU460" s="32"/>
      <c r="AV460" s="32"/>
      <c r="AW460" s="32"/>
      <c r="AX460" s="32"/>
      <c r="AY460" s="59"/>
      <c r="AZ460" s="32"/>
      <c r="BA460" s="32"/>
      <c r="BB460" s="32"/>
      <c r="BC460" s="32"/>
      <c r="BD460" s="32"/>
      <c r="BE460" s="32"/>
      <c r="BF460" s="32"/>
      <c r="BG460" s="32"/>
      <c r="BH460" s="32"/>
      <c r="BI460" s="32"/>
      <c r="BJ460" s="32"/>
      <c r="BK460" s="32"/>
      <c r="BL460" s="32"/>
    </row>
    <row r="461" spans="1:64" ht="6" customHeight="1" x14ac:dyDescent="0.2">
      <c r="A461" s="31"/>
      <c r="B461" s="31"/>
      <c r="C461" s="31"/>
      <c r="D461" s="31"/>
      <c r="E461" s="31"/>
      <c r="F461" s="32"/>
      <c r="G461" s="32"/>
      <c r="H461" s="32"/>
      <c r="I461" s="542"/>
      <c r="J461" s="60"/>
      <c r="K461" s="61"/>
      <c r="L461" s="61"/>
      <c r="M461" s="61"/>
      <c r="N461" s="61"/>
      <c r="O461" s="61"/>
      <c r="P461" s="62"/>
      <c r="Q461" s="562"/>
      <c r="R461" s="563"/>
      <c r="S461" s="556"/>
      <c r="T461" s="60"/>
      <c r="U461" s="61"/>
      <c r="V461" s="61"/>
      <c r="W461" s="61"/>
      <c r="X461" s="61"/>
      <c r="Y461" s="62"/>
      <c r="Z461" s="562"/>
      <c r="AA461" s="563"/>
      <c r="AB461" s="556"/>
      <c r="AC461" s="60"/>
      <c r="AD461" s="61"/>
      <c r="AE461" s="61"/>
      <c r="AF461" s="61"/>
      <c r="AG461" s="61"/>
      <c r="AH461" s="62"/>
      <c r="AI461" s="562"/>
      <c r="AJ461" s="556"/>
      <c r="AK461" s="60"/>
      <c r="AL461" s="61"/>
      <c r="AM461" s="61"/>
      <c r="AN461" s="61"/>
      <c r="AO461" s="61"/>
      <c r="AP461" s="62"/>
      <c r="AQ461" s="562"/>
      <c r="AR461" s="556"/>
      <c r="AS461" s="32"/>
      <c r="AT461" s="32"/>
      <c r="AU461" s="32"/>
      <c r="AV461" s="32"/>
      <c r="AW461" s="32"/>
      <c r="AX461" s="32"/>
      <c r="AY461" s="59"/>
      <c r="AZ461" s="32"/>
      <c r="BA461" s="32"/>
      <c r="BB461" s="32"/>
      <c r="BC461" s="32"/>
      <c r="BD461" s="32"/>
      <c r="BE461" s="32"/>
      <c r="BF461" s="32"/>
      <c r="BG461" s="32"/>
      <c r="BH461" s="32"/>
      <c r="BI461" s="32"/>
      <c r="BJ461" s="32"/>
      <c r="BK461" s="32"/>
      <c r="BL461" s="32"/>
    </row>
    <row r="462" spans="1:64" ht="12.75" customHeight="1" x14ac:dyDescent="0.2">
      <c r="A462" s="31"/>
      <c r="B462" s="31"/>
      <c r="C462" s="31"/>
      <c r="D462" s="31"/>
      <c r="E462" s="31"/>
      <c r="F462" s="32"/>
      <c r="G462" s="32"/>
      <c r="H462" s="32"/>
      <c r="I462" s="542"/>
      <c r="J462" s="41"/>
      <c r="K462" s="32"/>
      <c r="L462" s="32"/>
      <c r="M462" s="32"/>
      <c r="N462" s="32"/>
      <c r="O462" s="32"/>
      <c r="P462" s="44"/>
      <c r="Q462" s="562"/>
      <c r="R462" s="563"/>
      <c r="S462" s="556"/>
      <c r="T462" s="41"/>
      <c r="U462" s="32"/>
      <c r="V462" s="32"/>
      <c r="W462" s="32"/>
      <c r="X462" s="32"/>
      <c r="Y462" s="44"/>
      <c r="Z462" s="562"/>
      <c r="AA462" s="563"/>
      <c r="AB462" s="556"/>
      <c r="AC462" s="41"/>
      <c r="AD462" s="32"/>
      <c r="AE462" s="32"/>
      <c r="AF462" s="32"/>
      <c r="AG462" s="32"/>
      <c r="AH462" s="44"/>
      <c r="AI462" s="562"/>
      <c r="AJ462" s="556"/>
      <c r="AK462" s="41"/>
      <c r="AL462" s="32"/>
      <c r="AM462" s="32"/>
      <c r="AN462" s="32"/>
      <c r="AO462" s="32"/>
      <c r="AP462" s="44"/>
      <c r="AQ462" s="562"/>
      <c r="AR462" s="556"/>
      <c r="AS462" s="32"/>
      <c r="AT462" s="32"/>
      <c r="AU462" s="32"/>
      <c r="AV462" s="32"/>
      <c r="AW462" s="32"/>
      <c r="AX462" s="32"/>
      <c r="AY462" s="59"/>
      <c r="AZ462" s="32"/>
      <c r="BA462" s="32"/>
      <c r="BB462" s="32"/>
      <c r="BC462" s="32"/>
      <c r="BD462" s="32"/>
      <c r="BE462" s="32"/>
      <c r="BF462" s="32"/>
      <c r="BG462" s="32"/>
      <c r="BH462" s="32"/>
      <c r="BI462" s="32"/>
      <c r="BJ462" s="32"/>
      <c r="BK462" s="32"/>
      <c r="BL462" s="32"/>
    </row>
    <row r="463" spans="1:64" ht="12.75" customHeight="1" x14ac:dyDescent="0.2">
      <c r="A463" s="31"/>
      <c r="B463" s="31"/>
      <c r="C463" s="31"/>
      <c r="D463" s="31"/>
      <c r="E463" s="31"/>
      <c r="F463" s="32"/>
      <c r="G463" s="32"/>
      <c r="H463" s="32"/>
      <c r="I463" s="41"/>
      <c r="J463" s="41"/>
      <c r="K463" s="32"/>
      <c r="L463" s="32"/>
      <c r="M463" s="32"/>
      <c r="N463" s="32"/>
      <c r="O463" s="32"/>
      <c r="P463" s="44"/>
      <c r="Q463" s="32"/>
      <c r="R463" s="32"/>
      <c r="S463" s="32"/>
      <c r="T463" s="41"/>
      <c r="U463" s="32"/>
      <c r="V463" s="32"/>
      <c r="W463" s="32"/>
      <c r="X463" s="32"/>
      <c r="Y463" s="44"/>
      <c r="Z463" s="32"/>
      <c r="AA463" s="32"/>
      <c r="AB463" s="32"/>
      <c r="AC463" s="41"/>
      <c r="AD463" s="32"/>
      <c r="AE463" s="32"/>
      <c r="AF463" s="32"/>
      <c r="AG463" s="32"/>
      <c r="AH463" s="44"/>
      <c r="AI463" s="32"/>
      <c r="AJ463" s="32"/>
      <c r="AK463" s="41"/>
      <c r="AL463" s="32"/>
      <c r="AM463" s="32"/>
      <c r="AN463" s="32"/>
      <c r="AO463" s="32"/>
      <c r="AP463" s="44"/>
      <c r="AQ463" s="32"/>
      <c r="AR463" s="44"/>
      <c r="AS463" s="32"/>
      <c r="AT463" s="32"/>
      <c r="AU463" s="32"/>
      <c r="AV463" s="32"/>
      <c r="AW463" s="32"/>
      <c r="AX463" s="32"/>
      <c r="AY463" s="32"/>
      <c r="AZ463" s="32"/>
      <c r="BA463" s="32"/>
      <c r="BB463" s="32"/>
      <c r="BC463" s="32"/>
      <c r="BD463" s="32"/>
      <c r="BE463" s="32"/>
      <c r="BF463" s="32"/>
      <c r="BG463" s="32"/>
      <c r="BH463" s="32"/>
      <c r="BI463" s="32"/>
      <c r="BJ463" s="32"/>
      <c r="BK463" s="32"/>
      <c r="BL463" s="32"/>
    </row>
    <row r="464" spans="1:64" ht="12.75" customHeight="1" x14ac:dyDescent="0.2">
      <c r="A464" s="31"/>
      <c r="B464" s="31"/>
      <c r="C464" s="31"/>
      <c r="D464" s="31"/>
      <c r="E464" s="31"/>
      <c r="F464" s="32"/>
      <c r="G464" s="32"/>
      <c r="H464" s="32"/>
      <c r="I464" s="41"/>
      <c r="J464" s="54"/>
      <c r="K464" s="50"/>
      <c r="L464" s="50"/>
      <c r="M464" s="50"/>
      <c r="N464" s="50"/>
      <c r="O464" s="50"/>
      <c r="P464" s="52"/>
      <c r="Q464" s="32"/>
      <c r="R464" s="32"/>
      <c r="S464" s="32"/>
      <c r="T464" s="54"/>
      <c r="U464" s="50"/>
      <c r="V464" s="50"/>
      <c r="W464" s="50"/>
      <c r="X464" s="50"/>
      <c r="Y464" s="52"/>
      <c r="Z464" s="32"/>
      <c r="AA464" s="32"/>
      <c r="AB464" s="32"/>
      <c r="AC464" s="54"/>
      <c r="AD464" s="50"/>
      <c r="AE464" s="50"/>
      <c r="AF464" s="50"/>
      <c r="AG464" s="50"/>
      <c r="AH464" s="52"/>
      <c r="AI464" s="32"/>
      <c r="AJ464" s="32"/>
      <c r="AK464" s="54"/>
      <c r="AL464" s="50"/>
      <c r="AM464" s="50"/>
      <c r="AN464" s="50"/>
      <c r="AO464" s="50"/>
      <c r="AP464" s="52"/>
      <c r="AQ464" s="32"/>
      <c r="AR464" s="53"/>
      <c r="AS464" s="32"/>
      <c r="AT464" s="32"/>
      <c r="AU464" s="32"/>
      <c r="AV464" s="32"/>
      <c r="AW464" s="32"/>
      <c r="AX464" s="32"/>
      <c r="AY464" s="32"/>
      <c r="AZ464" s="32"/>
      <c r="BA464" s="32"/>
      <c r="BB464" s="32"/>
      <c r="BC464" s="32"/>
      <c r="BD464" s="32"/>
      <c r="BE464" s="32"/>
      <c r="BF464" s="32"/>
      <c r="BG464" s="32"/>
      <c r="BH464" s="32"/>
      <c r="BI464" s="32"/>
      <c r="BJ464" s="32"/>
      <c r="BK464" s="32"/>
      <c r="BL464" s="32"/>
    </row>
    <row r="465" spans="1:64" ht="12.75" customHeight="1" thickBot="1" x14ac:dyDescent="0.25">
      <c r="A465" s="31"/>
      <c r="B465" s="31"/>
      <c r="C465" s="31"/>
      <c r="D465" s="31"/>
      <c r="E465" s="31"/>
      <c r="F465" s="32"/>
      <c r="G465" s="32"/>
      <c r="H465" s="32"/>
      <c r="I465" s="54"/>
      <c r="J465" s="50"/>
      <c r="K465" s="50"/>
      <c r="L465" s="552">
        <v>2</v>
      </c>
      <c r="M465" s="552"/>
      <c r="N465" s="552"/>
      <c r="O465" s="55"/>
      <c r="P465" s="55"/>
      <c r="Q465" s="55"/>
      <c r="R465" s="55"/>
      <c r="S465" s="55"/>
      <c r="T465" s="50"/>
      <c r="U465" s="50"/>
      <c r="V465" s="50"/>
      <c r="W465" s="50"/>
      <c r="X465" s="50"/>
      <c r="Y465" s="50"/>
      <c r="Z465" s="55"/>
      <c r="AA465" s="55"/>
      <c r="AB465" s="55"/>
      <c r="AC465" s="50"/>
      <c r="AD465" s="50"/>
      <c r="AE465" s="50"/>
      <c r="AF465" s="50"/>
      <c r="AG465" s="50"/>
      <c r="AH465" s="50"/>
      <c r="AI465" s="55"/>
      <c r="AJ465" s="55"/>
      <c r="AK465" s="50"/>
      <c r="AL465" s="50"/>
      <c r="AM465" s="50"/>
      <c r="AN465" s="50"/>
      <c r="AO465" s="50"/>
      <c r="AP465" s="56"/>
      <c r="AQ465" s="56"/>
      <c r="AR465" s="57"/>
      <c r="AS465" s="32"/>
      <c r="AT465" s="32"/>
      <c r="AU465" s="32"/>
      <c r="AV465" s="32"/>
      <c r="AW465" s="32"/>
      <c r="AX465" s="32"/>
      <c r="AY465" s="32"/>
      <c r="AZ465" s="32"/>
      <c r="BA465" s="32"/>
      <c r="BB465" s="32"/>
      <c r="BC465" s="32"/>
      <c r="BD465" s="32"/>
      <c r="BE465" s="32"/>
      <c r="BF465" s="32"/>
      <c r="BG465" s="32"/>
      <c r="BH465" s="32"/>
      <c r="BI465" s="32"/>
      <c r="BJ465" s="32"/>
      <c r="BK465" s="32"/>
      <c r="BL465" s="32"/>
    </row>
    <row r="466" spans="1:64" ht="12.75" customHeight="1" thickTop="1" x14ac:dyDescent="0.2">
      <c r="A466" s="31"/>
      <c r="B466" s="31"/>
      <c r="C466" s="31"/>
      <c r="D466" s="31"/>
      <c r="E466" s="31"/>
      <c r="F466" s="32"/>
      <c r="G466" s="32"/>
      <c r="H466" s="32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  <c r="AA466" s="32"/>
      <c r="AB466" s="32"/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  <c r="AN466" s="32"/>
      <c r="AO466" s="32"/>
      <c r="AP466" s="32"/>
      <c r="AQ466" s="32"/>
      <c r="AR466" s="32"/>
      <c r="AS466" s="32"/>
      <c r="AT466" s="32"/>
      <c r="AU466" s="32"/>
      <c r="AV466" s="32"/>
      <c r="AW466" s="32"/>
      <c r="AX466" s="32"/>
      <c r="AY466" s="32"/>
      <c r="AZ466" s="32"/>
      <c r="BA466" s="32"/>
      <c r="BB466" s="32"/>
      <c r="BC466" s="32"/>
      <c r="BD466" s="32"/>
      <c r="BE466" s="32"/>
      <c r="BF466" s="32"/>
      <c r="BG466" s="32"/>
      <c r="BH466" s="32"/>
      <c r="BI466" s="32"/>
      <c r="BJ466" s="32"/>
      <c r="BK466" s="32"/>
      <c r="BL466" s="32"/>
    </row>
    <row r="467" spans="1:64" ht="12.75" customHeight="1" x14ac:dyDescent="0.2">
      <c r="A467" s="586" t="s">
        <v>79</v>
      </c>
      <c r="B467" s="586"/>
      <c r="C467" s="586"/>
      <c r="D467" s="586"/>
      <c r="E467" s="586"/>
      <c r="F467" s="586"/>
      <c r="G467" s="586"/>
      <c r="H467" s="586"/>
      <c r="I467" s="586"/>
      <c r="J467" s="586"/>
      <c r="K467" s="587"/>
      <c r="L467" s="527">
        <v>15.5</v>
      </c>
      <c r="M467" s="528"/>
      <c r="N467" s="529"/>
      <c r="O467" s="533" t="s">
        <v>44</v>
      </c>
      <c r="P467" s="533"/>
      <c r="Q467" s="533"/>
      <c r="R467" s="527">
        <v>23.5</v>
      </c>
      <c r="S467" s="528"/>
      <c r="T467" s="529"/>
      <c r="U467" s="549" t="s">
        <v>45</v>
      </c>
      <c r="V467" s="550"/>
      <c r="W467" s="550"/>
      <c r="X467" s="550"/>
      <c r="Y467" s="550"/>
      <c r="Z467" s="550"/>
      <c r="AA467" s="550"/>
      <c r="AB467" s="550"/>
      <c r="AC467" s="550"/>
      <c r="AD467" s="550"/>
      <c r="AE467" s="550"/>
      <c r="AF467" s="550"/>
      <c r="AG467" s="550"/>
      <c r="AH467" s="541" t="s">
        <v>46</v>
      </c>
      <c r="AI467" s="541"/>
      <c r="AJ467" s="541"/>
      <c r="AK467" s="541"/>
      <c r="AL467" s="31"/>
      <c r="AM467" s="541" t="s">
        <v>47</v>
      </c>
      <c r="AN467" s="541"/>
      <c r="AO467" s="541"/>
      <c r="AP467" s="541"/>
      <c r="AQ467" s="31"/>
      <c r="AR467" s="541" t="s">
        <v>64</v>
      </c>
      <c r="AS467" s="541"/>
      <c r="AT467" s="541"/>
      <c r="AU467" s="541"/>
      <c r="AV467" s="32"/>
      <c r="AW467" s="32"/>
      <c r="AX467" s="32"/>
      <c r="AY467" s="32"/>
      <c r="AZ467" s="32"/>
      <c r="BA467" s="32"/>
      <c r="BB467" s="32"/>
      <c r="BC467" s="32"/>
      <c r="BD467" s="32"/>
      <c r="BE467" s="32"/>
      <c r="BF467" s="32"/>
      <c r="BG467" s="32"/>
      <c r="BH467" s="32"/>
      <c r="BI467" s="32"/>
      <c r="BJ467" s="32"/>
      <c r="BK467" s="32"/>
      <c r="BL467" s="32"/>
    </row>
    <row r="468" spans="1:64" ht="12.75" customHeight="1" x14ac:dyDescent="0.2">
      <c r="A468" s="586"/>
      <c r="B468" s="586"/>
      <c r="C468" s="586"/>
      <c r="D468" s="586"/>
      <c r="E468" s="586"/>
      <c r="F468" s="586"/>
      <c r="G468" s="586"/>
      <c r="H468" s="586"/>
      <c r="I468" s="586"/>
      <c r="J468" s="586"/>
      <c r="K468" s="587"/>
      <c r="L468" s="530"/>
      <c r="M468" s="531"/>
      <c r="N468" s="532"/>
      <c r="O468" s="533"/>
      <c r="P468" s="533"/>
      <c r="Q468" s="533"/>
      <c r="R468" s="530"/>
      <c r="S468" s="531"/>
      <c r="T468" s="532"/>
      <c r="U468" s="549"/>
      <c r="V468" s="550"/>
      <c r="W468" s="550"/>
      <c r="X468" s="550"/>
      <c r="Y468" s="550"/>
      <c r="Z468" s="550"/>
      <c r="AA468" s="550"/>
      <c r="AB468" s="550"/>
      <c r="AC468" s="550"/>
      <c r="AD468" s="550"/>
      <c r="AE468" s="550"/>
      <c r="AF468" s="550"/>
      <c r="AG468" s="550"/>
      <c r="AH468" s="541"/>
      <c r="AI468" s="541"/>
      <c r="AJ468" s="541"/>
      <c r="AK468" s="541"/>
      <c r="AL468" s="31"/>
      <c r="AM468" s="541"/>
      <c r="AN468" s="541"/>
      <c r="AO468" s="541"/>
      <c r="AP468" s="541"/>
      <c r="AQ468" s="31"/>
      <c r="AR468" s="580"/>
      <c r="AS468" s="580"/>
      <c r="AT468" s="580"/>
      <c r="AU468" s="580"/>
      <c r="AV468" s="32"/>
      <c r="AW468" s="32"/>
      <c r="AX468" s="32"/>
      <c r="AY468" s="32"/>
      <c r="AZ468" s="32"/>
      <c r="BA468" s="32"/>
      <c r="BB468" s="32"/>
      <c r="BC468" s="32"/>
      <c r="BD468" s="32"/>
      <c r="BE468" s="32"/>
      <c r="BF468" s="32"/>
      <c r="BG468" s="32"/>
      <c r="BH468" s="32"/>
      <c r="BI468" s="32"/>
      <c r="BJ468" s="32"/>
      <c r="BK468" s="32"/>
      <c r="BL468" s="32"/>
    </row>
    <row r="469" spans="1:64" ht="12.75" customHeight="1" x14ac:dyDescent="0.2">
      <c r="A469" s="586"/>
      <c r="B469" s="586"/>
      <c r="C469" s="586"/>
      <c r="D469" s="586"/>
      <c r="E469" s="586"/>
      <c r="F469" s="586"/>
      <c r="G469" s="586"/>
      <c r="H469" s="586"/>
      <c r="I469" s="586"/>
      <c r="J469" s="586"/>
      <c r="K469" s="587"/>
      <c r="L469" s="543">
        <f>AM469+AR469+L467+0.4+AH469+0.4+L467+AR469+AM469</f>
        <v>56.239999999999995</v>
      </c>
      <c r="M469" s="544"/>
      <c r="N469" s="545"/>
      <c r="O469" s="533" t="s">
        <v>44</v>
      </c>
      <c r="P469" s="533"/>
      <c r="Q469" s="533"/>
      <c r="R469" s="543">
        <f>0.3+R467+0.3</f>
        <v>24.1</v>
      </c>
      <c r="S469" s="544"/>
      <c r="T469" s="545"/>
      <c r="U469" s="549" t="s">
        <v>52</v>
      </c>
      <c r="V469" s="550"/>
      <c r="W469" s="550"/>
      <c r="X469" s="550"/>
      <c r="Y469" s="550"/>
      <c r="Z469" s="550"/>
      <c r="AA469" s="550"/>
      <c r="AB469" s="550"/>
      <c r="AC469" s="550"/>
      <c r="AD469" s="550"/>
      <c r="AE469" s="550"/>
      <c r="AF469" s="550"/>
      <c r="AG469" s="550"/>
      <c r="AH469" s="527">
        <v>6</v>
      </c>
      <c r="AI469" s="528"/>
      <c r="AJ469" s="528"/>
      <c r="AK469" s="529"/>
      <c r="AL469" s="31"/>
      <c r="AM469" s="527">
        <v>9</v>
      </c>
      <c r="AN469" s="528"/>
      <c r="AO469" s="528"/>
      <c r="AP469" s="529"/>
      <c r="AQ469" s="31"/>
      <c r="AR469" s="527">
        <v>0.22</v>
      </c>
      <c r="AS469" s="528"/>
      <c r="AT469" s="528"/>
      <c r="AU469" s="529"/>
      <c r="AV469" s="32"/>
      <c r="AW469" s="32"/>
      <c r="AX469" s="32"/>
      <c r="AY469" s="32"/>
      <c r="AZ469" s="32"/>
      <c r="BA469" s="32"/>
      <c r="BB469" s="32"/>
      <c r="BC469" s="32"/>
      <c r="BD469" s="32"/>
      <c r="BE469" s="32"/>
      <c r="BF469" s="32"/>
      <c r="BG469" s="32"/>
      <c r="BH469" s="32"/>
      <c r="BI469" s="32"/>
      <c r="BJ469" s="32"/>
      <c r="BK469" s="32"/>
      <c r="BL469" s="32"/>
    </row>
    <row r="470" spans="1:64" ht="12.75" customHeight="1" x14ac:dyDescent="0.2">
      <c r="A470" s="586"/>
      <c r="B470" s="586"/>
      <c r="C470" s="586"/>
      <c r="D470" s="586"/>
      <c r="E470" s="586"/>
      <c r="F470" s="586"/>
      <c r="G470" s="586"/>
      <c r="H470" s="586"/>
      <c r="I470" s="586"/>
      <c r="J470" s="586"/>
      <c r="K470" s="587"/>
      <c r="L470" s="546"/>
      <c r="M470" s="547"/>
      <c r="N470" s="548"/>
      <c r="O470" s="533"/>
      <c r="P470" s="533"/>
      <c r="Q470" s="533"/>
      <c r="R470" s="546"/>
      <c r="S470" s="547"/>
      <c r="T470" s="548"/>
      <c r="U470" s="549"/>
      <c r="V470" s="550"/>
      <c r="W470" s="550"/>
      <c r="X470" s="550"/>
      <c r="Y470" s="550"/>
      <c r="Z470" s="550"/>
      <c r="AA470" s="550"/>
      <c r="AB470" s="550"/>
      <c r="AC470" s="550"/>
      <c r="AD470" s="550"/>
      <c r="AE470" s="550"/>
      <c r="AF470" s="550"/>
      <c r="AG470" s="550"/>
      <c r="AH470" s="530"/>
      <c r="AI470" s="531"/>
      <c r="AJ470" s="531"/>
      <c r="AK470" s="532"/>
      <c r="AL470" s="31"/>
      <c r="AM470" s="530"/>
      <c r="AN470" s="531"/>
      <c r="AO470" s="531"/>
      <c r="AP470" s="532"/>
      <c r="AQ470" s="31"/>
      <c r="AR470" s="530"/>
      <c r="AS470" s="531"/>
      <c r="AT470" s="531"/>
      <c r="AU470" s="532"/>
      <c r="AV470" s="32"/>
      <c r="AW470" s="32"/>
      <c r="AX470" s="32"/>
      <c r="AY470" s="32"/>
      <c r="AZ470" s="32"/>
      <c r="BA470" s="32"/>
      <c r="BB470" s="32"/>
      <c r="BC470" s="32"/>
      <c r="BD470" s="32"/>
      <c r="BE470" s="32"/>
      <c r="BF470" s="32"/>
      <c r="BG470" s="32"/>
      <c r="BH470" s="32"/>
      <c r="BI470" s="32"/>
      <c r="BJ470" s="32"/>
      <c r="BK470" s="32"/>
      <c r="BL470" s="32"/>
    </row>
    <row r="471" spans="1:64" ht="12.75" customHeight="1" x14ac:dyDescent="0.2">
      <c r="A471" s="31"/>
      <c r="B471" s="31"/>
      <c r="C471" s="31"/>
      <c r="D471" s="31"/>
      <c r="E471" s="31"/>
      <c r="F471" s="590"/>
      <c r="G471" s="590"/>
      <c r="H471" s="590"/>
      <c r="I471" s="590"/>
      <c r="J471" s="590"/>
      <c r="K471" s="590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  <c r="AA471" s="32"/>
      <c r="AB471" s="32"/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  <c r="AN471" s="32"/>
      <c r="AO471" s="32"/>
      <c r="AP471" s="32"/>
      <c r="AQ471" s="32"/>
      <c r="AR471" s="32"/>
      <c r="AS471" s="32"/>
      <c r="AT471" s="32"/>
      <c r="AU471" s="32"/>
      <c r="AV471" s="32"/>
      <c r="AW471" s="32"/>
      <c r="AX471" s="32"/>
      <c r="AY471" s="32"/>
      <c r="AZ471" s="32"/>
      <c r="BA471" s="32"/>
      <c r="BB471" s="32"/>
      <c r="BC471" s="32"/>
      <c r="BD471" s="32"/>
      <c r="BE471" s="32"/>
      <c r="BF471" s="32"/>
      <c r="BG471" s="32"/>
      <c r="BH471" s="32"/>
      <c r="BI471" s="32"/>
      <c r="BJ471" s="32"/>
      <c r="BK471" s="32"/>
      <c r="BL471" s="32"/>
    </row>
    <row r="472" spans="1:64" ht="12.75" customHeight="1" x14ac:dyDescent="0.2">
      <c r="A472" s="558" t="s">
        <v>56</v>
      </c>
      <c r="B472" s="558"/>
      <c r="C472" s="558"/>
      <c r="D472" s="558"/>
      <c r="E472" s="558"/>
      <c r="F472" s="32"/>
      <c r="G472" s="32"/>
      <c r="H472" s="32"/>
      <c r="I472" s="32"/>
      <c r="J472" s="38"/>
      <c r="K472" s="39"/>
      <c r="L472" s="39"/>
      <c r="M472" s="39"/>
      <c r="N472" s="552">
        <v>2</v>
      </c>
      <c r="O472" s="552"/>
      <c r="P472" s="552"/>
      <c r="Q472" s="552"/>
      <c r="R472" s="552"/>
      <c r="S472" s="39"/>
      <c r="T472" s="39"/>
      <c r="U472" s="39"/>
      <c r="V472" s="40"/>
      <c r="W472" s="32"/>
      <c r="X472" s="32"/>
      <c r="Y472" s="32"/>
      <c r="Z472" s="32"/>
      <c r="AA472" s="32"/>
      <c r="AB472" s="32"/>
      <c r="AC472" s="32"/>
      <c r="AD472" s="32"/>
      <c r="AE472" s="32"/>
      <c r="AF472" s="32"/>
      <c r="AG472" s="32"/>
      <c r="AH472" s="32"/>
      <c r="AI472" s="32"/>
      <c r="AJ472" s="32"/>
      <c r="AK472" s="32"/>
      <c r="AL472" s="32"/>
      <c r="AM472" s="32"/>
      <c r="AN472" s="32"/>
      <c r="AO472" s="32"/>
      <c r="AP472" s="32"/>
      <c r="AQ472" s="32"/>
      <c r="AR472" s="32"/>
      <c r="AS472" s="32"/>
      <c r="AT472" s="32"/>
      <c r="AU472" s="32"/>
      <c r="AV472" s="32"/>
      <c r="AW472" s="32"/>
      <c r="AX472" s="32"/>
      <c r="AY472" s="32"/>
      <c r="AZ472" s="32"/>
      <c r="BA472" s="32"/>
      <c r="BB472" s="32"/>
      <c r="BC472" s="32"/>
      <c r="BD472" s="32"/>
      <c r="BE472" s="32"/>
      <c r="BF472" s="32"/>
      <c r="BG472" s="32"/>
      <c r="BH472" s="32"/>
      <c r="BI472" s="32"/>
      <c r="BJ472" s="32"/>
      <c r="BK472" s="32"/>
      <c r="BL472" s="32"/>
    </row>
    <row r="473" spans="1:64" ht="12.75" customHeight="1" x14ac:dyDescent="0.2">
      <c r="A473" s="558"/>
      <c r="B473" s="558"/>
      <c r="C473" s="558"/>
      <c r="D473" s="558"/>
      <c r="E473" s="558"/>
      <c r="F473" s="32"/>
      <c r="G473" s="32"/>
      <c r="H473" s="32"/>
      <c r="I473" s="32"/>
      <c r="J473" s="41"/>
      <c r="K473" s="32"/>
      <c r="L473" s="553">
        <f>L469</f>
        <v>56.239999999999995</v>
      </c>
      <c r="M473" s="554"/>
      <c r="N473" s="554"/>
      <c r="O473" s="39"/>
      <c r="P473" s="43"/>
      <c r="Q473" s="39"/>
      <c r="R473" s="39"/>
      <c r="S473" s="39"/>
      <c r="T473" s="40"/>
      <c r="U473" s="32"/>
      <c r="V473" s="44"/>
      <c r="W473" s="41"/>
      <c r="X473" s="32"/>
      <c r="Y473" s="32"/>
      <c r="Z473" s="32"/>
      <c r="AA473" s="32"/>
      <c r="AB473" s="32"/>
      <c r="AC473" s="534">
        <f>SUM(J474+L473+U474)</f>
        <v>59.239999999999995</v>
      </c>
      <c r="AD473" s="535"/>
      <c r="AE473" s="535"/>
      <c r="AF473" s="536"/>
      <c r="AG473" s="533" t="s">
        <v>44</v>
      </c>
      <c r="AH473" s="533"/>
      <c r="AI473" s="534">
        <f>SUM(N477+L474+N472)</f>
        <v>28.1</v>
      </c>
      <c r="AJ473" s="535"/>
      <c r="AK473" s="536"/>
      <c r="AL473" s="540" t="s">
        <v>57</v>
      </c>
      <c r="AM473" s="540"/>
      <c r="AN473" s="540"/>
      <c r="AO473" s="540"/>
      <c r="AP473" s="540"/>
      <c r="AQ473" s="540"/>
      <c r="AR473" s="540"/>
      <c r="AS473" s="540"/>
      <c r="AT473" s="32"/>
      <c r="AU473" s="32"/>
      <c r="AV473" s="32"/>
      <c r="AW473" s="32"/>
      <c r="AX473" s="32"/>
      <c r="AY473" s="32"/>
      <c r="AZ473" s="32"/>
      <c r="BA473" s="32"/>
      <c r="BB473" s="32"/>
      <c r="BC473" s="32"/>
      <c r="BD473" s="32"/>
      <c r="BE473" s="32"/>
      <c r="BF473" s="32"/>
      <c r="BG473" s="32"/>
      <c r="BH473" s="32"/>
      <c r="BI473" s="32"/>
      <c r="BJ473" s="32"/>
      <c r="BK473" s="32"/>
      <c r="BL473" s="32"/>
    </row>
    <row r="474" spans="1:64" ht="12.75" customHeight="1" x14ac:dyDescent="0.2">
      <c r="A474" s="558"/>
      <c r="B474" s="558"/>
      <c r="C474" s="558"/>
      <c r="D474" s="558"/>
      <c r="E474" s="558"/>
      <c r="F474" s="32"/>
      <c r="G474" s="32"/>
      <c r="H474" s="32"/>
      <c r="I474" s="32"/>
      <c r="J474" s="564">
        <v>1.5</v>
      </c>
      <c r="K474" s="565"/>
      <c r="L474" s="562">
        <f>R469</f>
        <v>24.1</v>
      </c>
      <c r="M474" s="32"/>
      <c r="N474" s="32"/>
      <c r="O474" s="32"/>
      <c r="P474" s="48"/>
      <c r="Q474" s="32"/>
      <c r="R474" s="32"/>
      <c r="S474" s="32"/>
      <c r="T474" s="44"/>
      <c r="U474" s="564">
        <v>1.5</v>
      </c>
      <c r="V474" s="565"/>
      <c r="W474" s="41"/>
      <c r="X474" s="32"/>
      <c r="Y474" s="32"/>
      <c r="Z474" s="32"/>
      <c r="AA474" s="32"/>
      <c r="AB474" s="32"/>
      <c r="AC474" s="537"/>
      <c r="AD474" s="538"/>
      <c r="AE474" s="538"/>
      <c r="AF474" s="539"/>
      <c r="AG474" s="533"/>
      <c r="AH474" s="533"/>
      <c r="AI474" s="537"/>
      <c r="AJ474" s="538"/>
      <c r="AK474" s="539"/>
      <c r="AL474" s="540"/>
      <c r="AM474" s="540"/>
      <c r="AN474" s="540"/>
      <c r="AO474" s="540"/>
      <c r="AP474" s="540"/>
      <c r="AQ474" s="540"/>
      <c r="AR474" s="540"/>
      <c r="AS474" s="540"/>
      <c r="AT474" s="32"/>
      <c r="AU474" s="32"/>
      <c r="AV474" s="32"/>
      <c r="AW474" s="32"/>
      <c r="AX474" s="32"/>
      <c r="AY474" s="32"/>
      <c r="AZ474" s="32"/>
      <c r="BA474" s="32"/>
      <c r="BB474" s="32"/>
      <c r="BC474" s="32"/>
      <c r="BD474" s="32"/>
      <c r="BE474" s="32"/>
      <c r="BF474" s="32"/>
      <c r="BG474" s="32"/>
      <c r="BH474" s="32"/>
      <c r="BI474" s="32"/>
      <c r="BJ474" s="32"/>
      <c r="BK474" s="32"/>
      <c r="BL474" s="32"/>
    </row>
    <row r="475" spans="1:64" ht="12.75" customHeight="1" x14ac:dyDescent="0.2">
      <c r="A475" s="555" t="s">
        <v>58</v>
      </c>
      <c r="B475" s="555"/>
      <c r="C475" s="555"/>
      <c r="D475" s="555"/>
      <c r="E475" s="555"/>
      <c r="F475" s="32"/>
      <c r="G475" s="32"/>
      <c r="H475" s="32"/>
      <c r="I475" s="32"/>
      <c r="J475" s="41"/>
      <c r="K475" s="32"/>
      <c r="L475" s="562"/>
      <c r="M475" s="32"/>
      <c r="N475" s="32"/>
      <c r="O475" s="32"/>
      <c r="P475" s="48"/>
      <c r="Q475" s="32"/>
      <c r="R475" s="32"/>
      <c r="S475" s="32"/>
      <c r="T475" s="44"/>
      <c r="U475" s="32"/>
      <c r="V475" s="44"/>
      <c r="W475" s="41"/>
      <c r="X475" s="32"/>
      <c r="Y475" s="32"/>
      <c r="Z475" s="32"/>
      <c r="AA475" s="32"/>
      <c r="AB475" s="32"/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/>
      <c r="AN475" s="32"/>
      <c r="AO475" s="32"/>
      <c r="AP475" s="32"/>
      <c r="AQ475" s="32"/>
      <c r="AR475" s="32"/>
      <c r="AS475" s="32"/>
      <c r="AT475" s="32"/>
      <c r="AU475" s="32"/>
      <c r="AV475" s="32"/>
      <c r="AW475" s="32"/>
      <c r="AX475" s="32"/>
      <c r="AY475" s="32"/>
      <c r="AZ475" s="32"/>
      <c r="BA475" s="32"/>
      <c r="BB475" s="32"/>
      <c r="BC475" s="32"/>
      <c r="BD475" s="32"/>
      <c r="BE475" s="32"/>
      <c r="BF475" s="32"/>
      <c r="BG475" s="32"/>
      <c r="BH475" s="32"/>
      <c r="BI475" s="32"/>
      <c r="BJ475" s="32"/>
      <c r="BK475" s="32"/>
      <c r="BL475" s="32"/>
    </row>
    <row r="476" spans="1:64" ht="12.75" customHeight="1" x14ac:dyDescent="0.2">
      <c r="A476" s="555"/>
      <c r="B476" s="555"/>
      <c r="C476" s="555"/>
      <c r="D476" s="555"/>
      <c r="E476" s="555"/>
      <c r="F476" s="32"/>
      <c r="G476" s="32"/>
      <c r="H476" s="32"/>
      <c r="I476" s="32"/>
      <c r="J476" s="41"/>
      <c r="K476" s="32"/>
      <c r="L476" s="566"/>
      <c r="M476" s="50"/>
      <c r="N476" s="50"/>
      <c r="O476" s="50"/>
      <c r="P476" s="51"/>
      <c r="Q476" s="50"/>
      <c r="R476" s="50"/>
      <c r="S476" s="50"/>
      <c r="T476" s="52"/>
      <c r="U476" s="32"/>
      <c r="V476" s="53"/>
      <c r="W476" s="41"/>
      <c r="X476" s="32"/>
      <c r="Y476" s="32"/>
      <c r="Z476" s="32"/>
      <c r="AA476" s="32"/>
      <c r="AB476" s="32"/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/>
      <c r="AN476" s="32"/>
      <c r="AO476" s="32"/>
      <c r="AP476" s="32"/>
      <c r="AQ476" s="32"/>
      <c r="AR476" s="32"/>
      <c r="AS476" s="32"/>
      <c r="AT476" s="32"/>
      <c r="AU476" s="32"/>
      <c r="AV476" s="32"/>
      <c r="AW476" s="32"/>
      <c r="AX476" s="32"/>
      <c r="AY476" s="32"/>
      <c r="AZ476" s="32"/>
      <c r="BA476" s="32"/>
      <c r="BB476" s="32"/>
      <c r="BC476" s="32"/>
      <c r="BD476" s="32"/>
      <c r="BE476" s="32"/>
      <c r="BF476" s="32"/>
      <c r="BG476" s="32"/>
      <c r="BH476" s="32"/>
      <c r="BI476" s="32"/>
      <c r="BJ476" s="32"/>
      <c r="BK476" s="32"/>
      <c r="BL476" s="32"/>
    </row>
    <row r="477" spans="1:64" ht="12.75" customHeight="1" thickBot="1" x14ac:dyDescent="0.25">
      <c r="A477" s="555"/>
      <c r="B477" s="555"/>
      <c r="C477" s="555"/>
      <c r="D477" s="555"/>
      <c r="E477" s="555"/>
      <c r="F477" s="32"/>
      <c r="G477" s="32"/>
      <c r="H477" s="32"/>
      <c r="I477" s="32"/>
      <c r="J477" s="54"/>
      <c r="K477" s="50"/>
      <c r="L477" s="50"/>
      <c r="M477" s="50"/>
      <c r="N477" s="551">
        <v>2</v>
      </c>
      <c r="O477" s="551"/>
      <c r="P477" s="551"/>
      <c r="Q477" s="551"/>
      <c r="R477" s="551"/>
      <c r="S477" s="50"/>
      <c r="T477" s="50"/>
      <c r="U477" s="56"/>
      <c r="V477" s="57"/>
      <c r="W477" s="41"/>
      <c r="X477" s="32"/>
      <c r="Y477" s="32"/>
      <c r="Z477" s="32"/>
      <c r="AA477" s="32"/>
      <c r="AB477" s="32"/>
      <c r="AC477" s="32"/>
      <c r="AD477" s="32"/>
      <c r="AE477" s="32"/>
      <c r="AF477" s="32"/>
      <c r="AG477" s="32"/>
      <c r="AH477" s="32"/>
      <c r="AI477" s="32"/>
      <c r="AJ477" s="32"/>
      <c r="AK477" s="32"/>
      <c r="AL477" s="32"/>
      <c r="AM477" s="32"/>
      <c r="AN477" s="32"/>
      <c r="AO477" s="32"/>
      <c r="AP477" s="32"/>
      <c r="AQ477" s="32"/>
      <c r="AR477" s="32"/>
      <c r="AS477" s="32"/>
      <c r="AT477" s="32"/>
      <c r="AU477" s="32"/>
      <c r="AV477" s="32"/>
      <c r="AW477" s="32"/>
      <c r="AX477" s="32"/>
      <c r="AY477" s="32"/>
      <c r="AZ477" s="32"/>
      <c r="BA477" s="32"/>
      <c r="BB477" s="32"/>
      <c r="BC477" s="32"/>
      <c r="BD477" s="32"/>
      <c r="BE477" s="32"/>
      <c r="BF477" s="32"/>
      <c r="BG477" s="32"/>
      <c r="BH477" s="32"/>
      <c r="BI477" s="32"/>
      <c r="BJ477" s="32"/>
      <c r="BK477" s="32"/>
      <c r="BL477" s="32"/>
    </row>
    <row r="478" spans="1:64" ht="12.75" customHeight="1" thickTop="1" x14ac:dyDescent="0.2">
      <c r="A478" s="31"/>
      <c r="B478" s="31"/>
      <c r="C478" s="31"/>
      <c r="D478" s="31"/>
      <c r="E478" s="31"/>
      <c r="F478" s="32"/>
      <c r="G478" s="32"/>
      <c r="H478" s="32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  <c r="AA478" s="32"/>
      <c r="AB478" s="32"/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/>
      <c r="AN478" s="32"/>
      <c r="AO478" s="32"/>
      <c r="AP478" s="32"/>
      <c r="AQ478" s="32"/>
      <c r="AR478" s="32"/>
      <c r="AS478" s="32"/>
      <c r="AT478" s="32"/>
      <c r="AU478" s="32"/>
      <c r="AV478" s="32"/>
      <c r="AW478" s="32"/>
      <c r="AX478" s="32"/>
      <c r="AY478" s="32"/>
      <c r="AZ478" s="32"/>
      <c r="BA478" s="32"/>
      <c r="BB478" s="32"/>
      <c r="BC478" s="32"/>
      <c r="BD478" s="32"/>
      <c r="BE478" s="32"/>
      <c r="BF478" s="32"/>
      <c r="BG478" s="32"/>
      <c r="BH478" s="32"/>
      <c r="BI478" s="32"/>
      <c r="BJ478" s="32"/>
      <c r="BK478" s="32"/>
      <c r="BL478" s="32"/>
    </row>
    <row r="479" spans="1:64" ht="12.75" customHeight="1" x14ac:dyDescent="0.2">
      <c r="A479" s="31"/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  <c r="AA479" s="31"/>
      <c r="AB479" s="31"/>
      <c r="AC479" s="31"/>
      <c r="AD479" s="31"/>
      <c r="AE479" s="31"/>
      <c r="AF479" s="31"/>
      <c r="AG479" s="31"/>
      <c r="AH479" s="31"/>
      <c r="AI479" s="31"/>
      <c r="AJ479" s="31"/>
      <c r="AK479" s="31"/>
      <c r="AL479" s="31"/>
      <c r="AM479" s="31"/>
      <c r="AN479" s="31"/>
      <c r="AO479" s="31"/>
      <c r="AP479" s="31"/>
      <c r="AQ479" s="31"/>
      <c r="AR479" s="31"/>
      <c r="AS479" s="31"/>
      <c r="AT479" s="31"/>
      <c r="AU479" s="31"/>
      <c r="AV479" s="31"/>
      <c r="AW479" s="31"/>
      <c r="AX479" s="32"/>
      <c r="AY479" s="32"/>
      <c r="AZ479" s="32"/>
      <c r="BA479" s="32"/>
      <c r="BB479" s="32"/>
      <c r="BC479" s="32"/>
      <c r="BD479" s="32"/>
      <c r="BE479" s="32"/>
      <c r="BF479" s="32"/>
      <c r="BG479" s="32"/>
      <c r="BH479" s="32"/>
      <c r="BI479" s="32"/>
      <c r="BJ479" s="32"/>
      <c r="BK479" s="32"/>
      <c r="BL479" s="32"/>
    </row>
    <row r="480" spans="1:64" ht="12.75" customHeight="1" x14ac:dyDescent="0.2">
      <c r="A480" s="31"/>
      <c r="B480" s="31"/>
      <c r="C480" s="31"/>
      <c r="D480" s="31"/>
      <c r="E480" s="31"/>
      <c r="F480" s="32"/>
      <c r="G480" s="32"/>
      <c r="H480" s="32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  <c r="AA480" s="32"/>
      <c r="AB480" s="32"/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  <c r="AO480" s="32"/>
      <c r="AP480" s="32"/>
      <c r="AQ480" s="32"/>
      <c r="AR480" s="32"/>
      <c r="AS480" s="32"/>
      <c r="AT480" s="32"/>
      <c r="AU480" s="32"/>
      <c r="AV480" s="32"/>
      <c r="AW480" s="32"/>
      <c r="AX480" s="32"/>
      <c r="AY480" s="32"/>
      <c r="AZ480" s="32"/>
      <c r="BA480" s="32"/>
      <c r="BB480" s="32"/>
      <c r="BC480" s="32"/>
      <c r="BD480" s="32"/>
      <c r="BE480" s="32"/>
      <c r="BF480" s="32"/>
      <c r="BG480" s="32"/>
      <c r="BH480" s="32"/>
      <c r="BI480" s="32"/>
      <c r="BJ480" s="32"/>
      <c r="BK480" s="32"/>
      <c r="BL480" s="32"/>
    </row>
    <row r="481" spans="1:64" ht="12.75" customHeight="1" x14ac:dyDescent="0.25">
      <c r="A481" s="37"/>
      <c r="B481" s="37"/>
      <c r="C481" s="37"/>
      <c r="D481" s="37"/>
      <c r="E481" s="37"/>
      <c r="F481" s="32"/>
      <c r="G481" s="32"/>
      <c r="H481" s="32"/>
      <c r="I481" s="38"/>
      <c r="J481" s="39"/>
      <c r="K481" s="39"/>
      <c r="L481" s="39"/>
      <c r="M481" s="39"/>
      <c r="N481" s="39"/>
      <c r="O481" s="552">
        <v>1.4</v>
      </c>
      <c r="P481" s="552"/>
      <c r="Q481" s="552"/>
      <c r="R481" s="552"/>
      <c r="S481" s="39"/>
      <c r="T481" s="39"/>
      <c r="U481" s="39"/>
      <c r="V481" s="39"/>
      <c r="W481" s="39"/>
      <c r="X481" s="40"/>
      <c r="Y481" s="32"/>
      <c r="Z481" s="32"/>
      <c r="AA481" s="32"/>
      <c r="AB481" s="32"/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  <c r="AO481" s="32"/>
      <c r="AP481" s="32"/>
      <c r="AQ481" s="32"/>
      <c r="AR481" s="32"/>
      <c r="AS481" s="32"/>
      <c r="AT481" s="32"/>
      <c r="AU481" s="32"/>
      <c r="AV481" s="32"/>
      <c r="AW481" s="32"/>
      <c r="AX481" s="32"/>
      <c r="AY481" s="32"/>
      <c r="AZ481" s="32"/>
      <c r="BA481" s="32"/>
      <c r="BB481" s="32"/>
      <c r="BC481" s="32"/>
      <c r="BD481" s="32"/>
      <c r="BE481" s="32"/>
      <c r="BF481" s="32"/>
      <c r="BG481" s="32"/>
      <c r="BH481" s="32"/>
      <c r="BI481" s="32"/>
      <c r="BJ481" s="32"/>
      <c r="BK481" s="32"/>
      <c r="BL481" s="32"/>
    </row>
    <row r="482" spans="1:64" ht="12.75" customHeight="1" x14ac:dyDescent="0.25">
      <c r="A482" s="37"/>
      <c r="B482" s="37"/>
      <c r="C482" s="37"/>
      <c r="D482" s="37"/>
      <c r="E482" s="37"/>
      <c r="F482" s="32"/>
      <c r="G482" s="32"/>
      <c r="H482" s="32"/>
      <c r="I482" s="41"/>
      <c r="J482" s="38"/>
      <c r="K482" s="554">
        <f>L469</f>
        <v>56.239999999999995</v>
      </c>
      <c r="L482" s="554"/>
      <c r="M482" s="554"/>
      <c r="N482" s="554"/>
      <c r="O482" s="39"/>
      <c r="P482" s="39"/>
      <c r="Q482" s="43"/>
      <c r="R482" s="39"/>
      <c r="S482" s="39"/>
      <c r="T482" s="39"/>
      <c r="U482" s="39"/>
      <c r="V482" s="39"/>
      <c r="W482" s="40"/>
      <c r="X482" s="44"/>
      <c r="Y482" s="32"/>
      <c r="Z482" s="32"/>
      <c r="AA482" s="32"/>
      <c r="AB482" s="32"/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  <c r="AO482" s="32"/>
      <c r="AP482" s="32"/>
      <c r="AQ482" s="32"/>
      <c r="AR482" s="32"/>
      <c r="AS482" s="32"/>
      <c r="AT482" s="32"/>
      <c r="AU482" s="32"/>
      <c r="AV482" s="32"/>
      <c r="AW482" s="32"/>
      <c r="AX482" s="32"/>
      <c r="AY482" s="32"/>
      <c r="AZ482" s="32"/>
      <c r="BA482" s="32"/>
      <c r="BB482" s="32"/>
      <c r="BC482" s="32"/>
      <c r="BD482" s="32"/>
      <c r="BE482" s="32"/>
      <c r="BF482" s="32"/>
      <c r="BG482" s="32"/>
      <c r="BH482" s="32"/>
      <c r="BI482" s="32"/>
      <c r="BJ482" s="32"/>
      <c r="BK482" s="32"/>
      <c r="BL482" s="32"/>
    </row>
    <row r="483" spans="1:64" ht="12.75" customHeight="1" x14ac:dyDescent="0.25">
      <c r="A483" s="37"/>
      <c r="B483" s="37"/>
      <c r="C483" s="37"/>
      <c r="D483" s="37"/>
      <c r="E483" s="37"/>
      <c r="F483" s="32"/>
      <c r="G483" s="32"/>
      <c r="H483" s="32"/>
      <c r="I483" s="542">
        <v>1.5</v>
      </c>
      <c r="J483" s="562">
        <f>R469</f>
        <v>24.1</v>
      </c>
      <c r="K483" s="32"/>
      <c r="L483" s="32"/>
      <c r="M483" s="32"/>
      <c r="N483" s="32"/>
      <c r="O483" s="32"/>
      <c r="P483" s="32"/>
      <c r="Q483" s="48"/>
      <c r="R483" s="32"/>
      <c r="S483" s="32"/>
      <c r="T483" s="32"/>
      <c r="U483" s="32"/>
      <c r="V483" s="32"/>
      <c r="W483" s="44"/>
      <c r="X483" s="542">
        <v>1.5</v>
      </c>
      <c r="Y483" s="32"/>
      <c r="Z483" s="32"/>
      <c r="AA483" s="32"/>
      <c r="AB483" s="32"/>
      <c r="AC483" s="32"/>
      <c r="AD483" s="32"/>
      <c r="AE483" s="32"/>
      <c r="AF483" s="32"/>
      <c r="AG483" s="32"/>
      <c r="AH483" s="32"/>
      <c r="AI483" s="32"/>
      <c r="AJ483" s="32"/>
      <c r="AK483" s="32"/>
      <c r="AL483" s="32"/>
      <c r="AM483" s="32"/>
      <c r="AN483" s="32"/>
      <c r="AO483" s="32"/>
      <c r="AP483" s="32"/>
      <c r="AQ483" s="32"/>
      <c r="AR483" s="32"/>
      <c r="AS483" s="32"/>
      <c r="AT483" s="32"/>
      <c r="AU483" s="32"/>
      <c r="AV483" s="32"/>
      <c r="AW483" s="32"/>
      <c r="AX483" s="32"/>
      <c r="AY483" s="32"/>
      <c r="AZ483" s="32"/>
      <c r="BA483" s="32"/>
      <c r="BB483" s="32"/>
      <c r="BC483" s="32"/>
      <c r="BD483" s="32"/>
      <c r="BE483" s="32"/>
      <c r="BF483" s="32"/>
      <c r="BG483" s="32"/>
      <c r="BH483" s="32"/>
      <c r="BI483" s="32"/>
      <c r="BJ483" s="32"/>
      <c r="BK483" s="32"/>
      <c r="BL483" s="32"/>
    </row>
    <row r="484" spans="1:64" ht="12.75" customHeight="1" x14ac:dyDescent="0.2">
      <c r="A484" s="555"/>
      <c r="B484" s="555"/>
      <c r="C484" s="555"/>
      <c r="D484" s="555"/>
      <c r="E484" s="555"/>
      <c r="F484" s="32"/>
      <c r="G484" s="32"/>
      <c r="H484" s="32"/>
      <c r="I484" s="542"/>
      <c r="J484" s="562"/>
      <c r="K484" s="32"/>
      <c r="L484" s="32"/>
      <c r="M484" s="32"/>
      <c r="N484" s="32"/>
      <c r="O484" s="32"/>
      <c r="P484" s="32"/>
      <c r="Q484" s="48"/>
      <c r="R484" s="32"/>
      <c r="S484" s="32"/>
      <c r="T484" s="32"/>
      <c r="U484" s="32"/>
      <c r="V484" s="32"/>
      <c r="W484" s="44"/>
      <c r="X484" s="542"/>
      <c r="Y484" s="32"/>
      <c r="Z484" s="32"/>
      <c r="AA484" s="32"/>
      <c r="AB484" s="32"/>
      <c r="AC484" s="32"/>
      <c r="AD484" s="32"/>
      <c r="AE484" s="32"/>
      <c r="AF484" s="32"/>
      <c r="AG484" s="32"/>
      <c r="AH484" s="32"/>
      <c r="AI484" s="32"/>
      <c r="AJ484" s="32"/>
      <c r="AK484" s="32"/>
      <c r="AL484" s="32"/>
      <c r="AM484" s="32"/>
      <c r="AN484" s="32"/>
      <c r="AO484" s="32"/>
      <c r="AP484" s="32"/>
      <c r="AQ484" s="32"/>
      <c r="AR484" s="32"/>
      <c r="AS484" s="32"/>
      <c r="AT484" s="32"/>
      <c r="AU484" s="32"/>
      <c r="AV484" s="32"/>
      <c r="AW484" s="32"/>
      <c r="AX484" s="32"/>
      <c r="AY484" s="32"/>
      <c r="AZ484" s="32"/>
      <c r="BA484" s="32"/>
      <c r="BB484" s="32"/>
      <c r="BC484" s="32"/>
      <c r="BD484" s="32"/>
      <c r="BE484" s="32"/>
      <c r="BF484" s="32"/>
      <c r="BG484" s="32"/>
      <c r="BH484" s="32"/>
      <c r="BI484" s="32"/>
      <c r="BJ484" s="32"/>
      <c r="BK484" s="32"/>
      <c r="BL484" s="32"/>
    </row>
    <row r="485" spans="1:64" ht="12.75" customHeight="1" x14ac:dyDescent="0.2">
      <c r="A485" s="555" t="s">
        <v>59</v>
      </c>
      <c r="B485" s="555"/>
      <c r="C485" s="555"/>
      <c r="D485" s="555"/>
      <c r="E485" s="555"/>
      <c r="F485" s="32"/>
      <c r="G485" s="32"/>
      <c r="H485" s="32"/>
      <c r="I485" s="542"/>
      <c r="J485" s="566"/>
      <c r="K485" s="50"/>
      <c r="L485" s="50"/>
      <c r="M485" s="50"/>
      <c r="N485" s="50"/>
      <c r="O485" s="50"/>
      <c r="P485" s="50"/>
      <c r="Q485" s="51"/>
      <c r="R485" s="50"/>
      <c r="S485" s="50"/>
      <c r="T485" s="50"/>
      <c r="U485" s="50"/>
      <c r="V485" s="50"/>
      <c r="W485" s="52"/>
      <c r="X485" s="542"/>
      <c r="Y485" s="32"/>
      <c r="Z485" s="32"/>
      <c r="AA485" s="32"/>
      <c r="AB485" s="32"/>
      <c r="AC485" s="32"/>
      <c r="AD485" s="534">
        <f>I483+K482+X483</f>
        <v>59.239999999999995</v>
      </c>
      <c r="AE485" s="535"/>
      <c r="AF485" s="535"/>
      <c r="AG485" s="536"/>
      <c r="AH485" s="533" t="s">
        <v>44</v>
      </c>
      <c r="AI485" s="533"/>
      <c r="AJ485" s="534">
        <f>O481+J483+O486+O487+J489+O492+O493</f>
        <v>51.8</v>
      </c>
      <c r="AK485" s="535"/>
      <c r="AL485" s="536"/>
      <c r="AM485" s="540" t="s">
        <v>57</v>
      </c>
      <c r="AN485" s="540"/>
      <c r="AO485" s="540"/>
      <c r="AP485" s="540"/>
      <c r="AQ485" s="540"/>
      <c r="AR485" s="540"/>
      <c r="AS485" s="540"/>
      <c r="AT485" s="540"/>
      <c r="AU485" s="32"/>
      <c r="AV485" s="32"/>
      <c r="AW485" s="32"/>
      <c r="AX485" s="32"/>
      <c r="AY485" s="32"/>
      <c r="AZ485" s="32"/>
      <c r="BA485" s="32"/>
      <c r="BB485" s="32"/>
      <c r="BC485" s="32"/>
      <c r="BD485" s="32"/>
      <c r="BE485" s="32"/>
      <c r="BF485" s="32"/>
      <c r="BG485" s="32"/>
      <c r="BH485" s="32"/>
      <c r="BI485" s="32"/>
      <c r="BJ485" s="32"/>
      <c r="BK485" s="32"/>
      <c r="BL485" s="32"/>
    </row>
    <row r="486" spans="1:64" ht="12.75" customHeight="1" x14ac:dyDescent="0.2">
      <c r="A486" s="49"/>
      <c r="B486" s="49"/>
      <c r="C486" s="49"/>
      <c r="D486" s="49"/>
      <c r="E486" s="49"/>
      <c r="F486" s="32"/>
      <c r="G486" s="32"/>
      <c r="H486" s="32"/>
      <c r="I486" s="41"/>
      <c r="J486" s="32"/>
      <c r="K486" s="32"/>
      <c r="L486" s="32"/>
      <c r="M486" s="32"/>
      <c r="N486" s="32"/>
      <c r="O486" s="554">
        <v>0.4</v>
      </c>
      <c r="P486" s="554"/>
      <c r="Q486" s="554"/>
      <c r="R486" s="554"/>
      <c r="S486" s="32"/>
      <c r="T486" s="32"/>
      <c r="U486" s="32"/>
      <c r="V486" s="32"/>
      <c r="W486" s="32"/>
      <c r="X486" s="44"/>
      <c r="Y486" s="32"/>
      <c r="Z486" s="32"/>
      <c r="AA486" s="32"/>
      <c r="AB486" s="32"/>
      <c r="AC486" s="32"/>
      <c r="AD486" s="537"/>
      <c r="AE486" s="538"/>
      <c r="AF486" s="538"/>
      <c r="AG486" s="539"/>
      <c r="AH486" s="533"/>
      <c r="AI486" s="533"/>
      <c r="AJ486" s="537"/>
      <c r="AK486" s="538"/>
      <c r="AL486" s="539"/>
      <c r="AM486" s="540"/>
      <c r="AN486" s="540"/>
      <c r="AO486" s="540"/>
      <c r="AP486" s="540"/>
      <c r="AQ486" s="540"/>
      <c r="AR486" s="540"/>
      <c r="AS486" s="540"/>
      <c r="AT486" s="540"/>
      <c r="AU486" s="32"/>
      <c r="AV486" s="32"/>
      <c r="AW486" s="32"/>
      <c r="AX486" s="32"/>
      <c r="AY486" s="32"/>
      <c r="AZ486" s="32"/>
      <c r="BA486" s="32"/>
      <c r="BB486" s="32"/>
      <c r="BC486" s="32"/>
      <c r="BD486" s="32"/>
      <c r="BE486" s="32"/>
      <c r="BF486" s="32"/>
      <c r="BG486" s="32"/>
      <c r="BH486" s="32"/>
      <c r="BI486" s="32"/>
      <c r="BJ486" s="32"/>
      <c r="BK486" s="32"/>
      <c r="BL486" s="32"/>
    </row>
    <row r="487" spans="1:64" ht="12.75" customHeight="1" x14ac:dyDescent="0.2">
      <c r="A487" s="555" t="s">
        <v>58</v>
      </c>
      <c r="B487" s="555"/>
      <c r="C487" s="555"/>
      <c r="D487" s="555"/>
      <c r="E487" s="555"/>
      <c r="F487" s="32"/>
      <c r="G487" s="32"/>
      <c r="H487" s="32"/>
      <c r="I487" s="41"/>
      <c r="J487" s="32"/>
      <c r="K487" s="32"/>
      <c r="L487" s="32"/>
      <c r="M487" s="32"/>
      <c r="N487" s="32"/>
      <c r="O487" s="551">
        <v>0.4</v>
      </c>
      <c r="P487" s="551"/>
      <c r="Q487" s="551"/>
      <c r="R487" s="551"/>
      <c r="S487" s="32"/>
      <c r="T487" s="32"/>
      <c r="U487" s="32"/>
      <c r="V487" s="32"/>
      <c r="W487" s="32"/>
      <c r="X487" s="44"/>
      <c r="Y487" s="32"/>
      <c r="Z487" s="32"/>
      <c r="AA487" s="32"/>
      <c r="AB487" s="32"/>
      <c r="AC487" s="32"/>
      <c r="AD487" s="32"/>
      <c r="AE487" s="32"/>
      <c r="AF487" s="32"/>
      <c r="AG487" s="32"/>
      <c r="AH487" s="32"/>
      <c r="AI487" s="32"/>
      <c r="AJ487" s="32"/>
      <c r="AK487" s="32"/>
      <c r="AL487" s="32"/>
      <c r="AM487" s="32"/>
      <c r="AN487" s="32"/>
      <c r="AO487" s="32"/>
      <c r="AP487" s="32"/>
      <c r="AQ487" s="32"/>
      <c r="AR487" s="32"/>
      <c r="AS487" s="32"/>
      <c r="AT487" s="32"/>
      <c r="AU487" s="32"/>
      <c r="AV487" s="32"/>
      <c r="AW487" s="32"/>
      <c r="AX487" s="32"/>
      <c r="AY487" s="32"/>
      <c r="AZ487" s="32"/>
      <c r="BA487" s="32"/>
      <c r="BB487" s="32"/>
      <c r="BC487" s="32"/>
      <c r="BD487" s="32"/>
      <c r="BE487" s="32"/>
      <c r="BF487" s="32"/>
      <c r="BG487" s="32"/>
      <c r="BH487" s="32"/>
      <c r="BI487" s="32"/>
      <c r="BJ487" s="32"/>
      <c r="BK487" s="32"/>
      <c r="BL487" s="32"/>
    </row>
    <row r="488" spans="1:64" ht="12.75" customHeight="1" x14ac:dyDescent="0.2">
      <c r="A488" s="49"/>
      <c r="B488" s="49"/>
      <c r="C488" s="49"/>
      <c r="D488" s="49"/>
      <c r="E488" s="49"/>
      <c r="F488" s="32"/>
      <c r="G488" s="32"/>
      <c r="H488" s="32"/>
      <c r="I488" s="41"/>
      <c r="J488" s="38"/>
      <c r="K488" s="554"/>
      <c r="L488" s="554"/>
      <c r="M488" s="554"/>
      <c r="N488" s="554"/>
      <c r="O488" s="39"/>
      <c r="P488" s="39"/>
      <c r="Q488" s="43"/>
      <c r="R488" s="39"/>
      <c r="S488" s="39"/>
      <c r="T488" s="39"/>
      <c r="U488" s="39"/>
      <c r="V488" s="39"/>
      <c r="W488" s="40"/>
      <c r="X488" s="44"/>
      <c r="Y488" s="32"/>
      <c r="Z488" s="32"/>
      <c r="AA488" s="32"/>
      <c r="AB488" s="32"/>
      <c r="AC488" s="32"/>
      <c r="AD488" s="32"/>
      <c r="AE488" s="32"/>
      <c r="AF488" s="32"/>
      <c r="AG488" s="32"/>
      <c r="AH488" s="32"/>
      <c r="AI488" s="32"/>
      <c r="AJ488" s="32"/>
      <c r="AK488" s="32"/>
      <c r="AL488" s="32"/>
      <c r="AM488" s="32"/>
      <c r="AN488" s="32"/>
      <c r="AO488" s="32"/>
      <c r="AP488" s="32"/>
      <c r="AQ488" s="32"/>
      <c r="AR488" s="32"/>
      <c r="AS488" s="32"/>
      <c r="AT488" s="32"/>
      <c r="AU488" s="32"/>
      <c r="AV488" s="32"/>
      <c r="AW488" s="32"/>
      <c r="AX488" s="32"/>
      <c r="AY488" s="32"/>
      <c r="AZ488" s="32"/>
      <c r="BA488" s="32"/>
      <c r="BB488" s="32"/>
      <c r="BC488" s="32"/>
      <c r="BD488" s="32"/>
      <c r="BE488" s="32"/>
      <c r="BF488" s="32"/>
      <c r="BG488" s="32"/>
      <c r="BH488" s="32"/>
      <c r="BI488" s="32"/>
      <c r="BJ488" s="32"/>
      <c r="BK488" s="32"/>
      <c r="BL488" s="32"/>
    </row>
    <row r="489" spans="1:64" ht="12.75" customHeight="1" x14ac:dyDescent="0.2">
      <c r="A489" s="49"/>
      <c r="B489" s="49"/>
      <c r="C489" s="49"/>
      <c r="D489" s="49"/>
      <c r="E489" s="49"/>
      <c r="F489" s="32"/>
      <c r="G489" s="32"/>
      <c r="H489" s="32"/>
      <c r="I489" s="41"/>
      <c r="J489" s="562">
        <f>R469</f>
        <v>24.1</v>
      </c>
      <c r="K489" s="32"/>
      <c r="L489" s="32"/>
      <c r="M489" s="32"/>
      <c r="N489" s="32"/>
      <c r="O489" s="32"/>
      <c r="P489" s="32"/>
      <c r="Q489" s="48"/>
      <c r="R489" s="32"/>
      <c r="S489" s="32"/>
      <c r="T489" s="32"/>
      <c r="U489" s="32"/>
      <c r="V489" s="32"/>
      <c r="W489" s="44"/>
      <c r="X489" s="44"/>
      <c r="Y489" s="32"/>
      <c r="Z489" s="32"/>
      <c r="AA489" s="32"/>
      <c r="AB489" s="32"/>
      <c r="AC489" s="32"/>
      <c r="AD489" s="32"/>
      <c r="AE489" s="32"/>
      <c r="AF489" s="32"/>
      <c r="AG489" s="32"/>
      <c r="AH489" s="32"/>
      <c r="AI489" s="32"/>
      <c r="AJ489" s="32"/>
      <c r="AK489" s="32"/>
      <c r="AL489" s="32"/>
      <c r="AM489" s="32"/>
      <c r="AN489" s="32"/>
      <c r="AO489" s="32"/>
      <c r="AP489" s="32"/>
      <c r="AQ489" s="32"/>
      <c r="AR489" s="32"/>
      <c r="AS489" s="32"/>
      <c r="AT489" s="32"/>
      <c r="AU489" s="32"/>
      <c r="AV489" s="32"/>
      <c r="AW489" s="32"/>
      <c r="AX489" s="32"/>
      <c r="AY489" s="32"/>
      <c r="AZ489" s="32"/>
      <c r="BA489" s="32"/>
      <c r="BB489" s="32"/>
      <c r="BC489" s="32"/>
      <c r="BD489" s="32"/>
      <c r="BE489" s="32"/>
      <c r="BF489" s="32"/>
      <c r="BG489" s="32"/>
      <c r="BH489" s="32"/>
      <c r="BI489" s="32"/>
      <c r="BJ489" s="32"/>
      <c r="BK489" s="32"/>
      <c r="BL489" s="32"/>
    </row>
    <row r="490" spans="1:64" ht="12.75" customHeight="1" x14ac:dyDescent="0.2">
      <c r="A490" s="31"/>
      <c r="B490" s="31"/>
      <c r="C490" s="31"/>
      <c r="D490" s="31"/>
      <c r="E490" s="31"/>
      <c r="F490" s="32"/>
      <c r="G490" s="32"/>
      <c r="H490" s="32"/>
      <c r="I490" s="41"/>
      <c r="J490" s="562"/>
      <c r="K490" s="32"/>
      <c r="L490" s="32"/>
      <c r="M490" s="32"/>
      <c r="N490" s="32"/>
      <c r="O490" s="32"/>
      <c r="P490" s="32"/>
      <c r="Q490" s="48"/>
      <c r="R490" s="32"/>
      <c r="S490" s="32"/>
      <c r="T490" s="32"/>
      <c r="U490" s="32"/>
      <c r="V490" s="32"/>
      <c r="W490" s="44"/>
      <c r="X490" s="44"/>
      <c r="Y490" s="32"/>
      <c r="Z490" s="32"/>
      <c r="AA490" s="32"/>
      <c r="AB490" s="32"/>
      <c r="AC490" s="32"/>
      <c r="AD490" s="32"/>
      <c r="AE490" s="32"/>
      <c r="AF490" s="32"/>
      <c r="AG490" s="32"/>
      <c r="AH490" s="32"/>
      <c r="AI490" s="32"/>
      <c r="AJ490" s="32"/>
      <c r="AK490" s="32"/>
      <c r="AL490" s="32"/>
      <c r="AM490" s="32"/>
      <c r="AN490" s="32"/>
      <c r="AO490" s="32"/>
      <c r="AP490" s="32"/>
      <c r="AQ490" s="32"/>
      <c r="AR490" s="32"/>
      <c r="AS490" s="32"/>
      <c r="AT490" s="32"/>
      <c r="AU490" s="32"/>
      <c r="AV490" s="32"/>
      <c r="AW490" s="32"/>
      <c r="AX490" s="32"/>
      <c r="AY490" s="32"/>
      <c r="AZ490" s="32"/>
      <c r="BA490" s="32"/>
      <c r="BB490" s="32"/>
      <c r="BC490" s="32"/>
      <c r="BD490" s="32"/>
      <c r="BE490" s="32"/>
      <c r="BF490" s="32"/>
      <c r="BG490" s="32"/>
      <c r="BH490" s="32"/>
      <c r="BI490" s="32"/>
      <c r="BJ490" s="32"/>
      <c r="BK490" s="32"/>
      <c r="BL490" s="32"/>
    </row>
    <row r="491" spans="1:64" ht="12.75" customHeight="1" x14ac:dyDescent="0.2">
      <c r="A491" s="31"/>
      <c r="B491" s="31"/>
      <c r="C491" s="31"/>
      <c r="D491" s="31"/>
      <c r="E491" s="31"/>
      <c r="F491" s="32"/>
      <c r="G491" s="32"/>
      <c r="H491" s="32"/>
      <c r="I491" s="41"/>
      <c r="J491" s="566"/>
      <c r="K491" s="50"/>
      <c r="L491" s="50"/>
      <c r="M491" s="50"/>
      <c r="N491" s="50"/>
      <c r="O491" s="50"/>
      <c r="P491" s="50"/>
      <c r="Q491" s="51"/>
      <c r="R491" s="50"/>
      <c r="S491" s="50"/>
      <c r="T491" s="50"/>
      <c r="U491" s="50"/>
      <c r="V491" s="50"/>
      <c r="W491" s="52"/>
      <c r="X491" s="44"/>
      <c r="Y491" s="32"/>
      <c r="Z491" s="32"/>
      <c r="AA491" s="32"/>
      <c r="AB491" s="32"/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  <c r="AN491" s="32"/>
      <c r="AO491" s="32"/>
      <c r="AP491" s="32"/>
      <c r="AQ491" s="32"/>
      <c r="AR491" s="32"/>
      <c r="AS491" s="32"/>
      <c r="AT491" s="32"/>
      <c r="AU491" s="32"/>
      <c r="AV491" s="32"/>
      <c r="AW491" s="32"/>
      <c r="AX491" s="32"/>
      <c r="AY491" s="32"/>
      <c r="AZ491" s="32"/>
      <c r="BA491" s="32"/>
      <c r="BB491" s="32"/>
      <c r="BC491" s="32"/>
      <c r="BD491" s="32"/>
      <c r="BE491" s="32"/>
      <c r="BF491" s="32"/>
      <c r="BG491" s="32"/>
      <c r="BH491" s="32"/>
      <c r="BI491" s="32"/>
      <c r="BJ491" s="32"/>
      <c r="BK491" s="32"/>
      <c r="BL491" s="32"/>
    </row>
    <row r="492" spans="1:64" ht="12.75" customHeight="1" x14ac:dyDescent="0.2">
      <c r="A492" s="31"/>
      <c r="B492" s="31"/>
      <c r="C492" s="31"/>
      <c r="D492" s="31"/>
      <c r="E492" s="31"/>
      <c r="F492" s="32"/>
      <c r="G492" s="32"/>
      <c r="H492" s="32"/>
      <c r="I492" s="41"/>
      <c r="J492" s="59"/>
      <c r="K492" s="32"/>
      <c r="L492" s="32"/>
      <c r="M492" s="32"/>
      <c r="N492" s="32"/>
      <c r="O492" s="554">
        <v>1.4</v>
      </c>
      <c r="P492" s="554"/>
      <c r="Q492" s="554"/>
      <c r="R492" s="554"/>
      <c r="S492" s="32"/>
      <c r="T492" s="32"/>
      <c r="U492" s="32"/>
      <c r="V492" s="32"/>
      <c r="W492" s="32"/>
      <c r="X492" s="53"/>
      <c r="Y492" s="32"/>
      <c r="Z492" s="32"/>
      <c r="AA492" s="32"/>
      <c r="AB492" s="32"/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  <c r="AO492" s="32"/>
      <c r="AP492" s="32"/>
      <c r="AQ492" s="32"/>
      <c r="AR492" s="32"/>
      <c r="AS492" s="32"/>
      <c r="AT492" s="32"/>
      <c r="AU492" s="32"/>
      <c r="AV492" s="32"/>
      <c r="AW492" s="32"/>
      <c r="AX492" s="32"/>
      <c r="AY492" s="32"/>
      <c r="AZ492" s="32"/>
      <c r="BA492" s="32"/>
      <c r="BB492" s="32"/>
      <c r="BC492" s="32"/>
      <c r="BD492" s="32"/>
      <c r="BE492" s="32"/>
      <c r="BF492" s="32"/>
      <c r="BG492" s="32"/>
      <c r="BH492" s="32"/>
      <c r="BI492" s="32"/>
      <c r="BJ492" s="32"/>
      <c r="BK492" s="32"/>
      <c r="BL492" s="32"/>
    </row>
    <row r="493" spans="1:64" ht="12.75" customHeight="1" thickBot="1" x14ac:dyDescent="0.25">
      <c r="A493" s="31"/>
      <c r="B493" s="31"/>
      <c r="C493" s="31"/>
      <c r="D493" s="31"/>
      <c r="E493" s="31"/>
      <c r="F493" s="32"/>
      <c r="G493" s="32"/>
      <c r="H493" s="32"/>
      <c r="I493" s="54"/>
      <c r="J493" s="50"/>
      <c r="K493" s="50"/>
      <c r="L493" s="50"/>
      <c r="M493" s="50"/>
      <c r="N493" s="50"/>
      <c r="O493" s="551"/>
      <c r="P493" s="551"/>
      <c r="Q493" s="551"/>
      <c r="R493" s="551"/>
      <c r="S493" s="50"/>
      <c r="T493" s="50"/>
      <c r="U493" s="50"/>
      <c r="V493" s="56"/>
      <c r="W493" s="56"/>
      <c r="X493" s="57"/>
      <c r="Y493" s="32"/>
      <c r="Z493" s="32"/>
      <c r="AA493" s="32"/>
      <c r="AB493" s="32"/>
      <c r="AC493" s="32"/>
      <c r="AD493" s="32"/>
      <c r="AE493" s="32"/>
      <c r="AF493" s="32"/>
      <c r="AG493" s="32"/>
      <c r="AH493" s="32"/>
      <c r="AI493" s="32"/>
      <c r="AJ493" s="32"/>
      <c r="AK493" s="32"/>
      <c r="AL493" s="32"/>
      <c r="AM493" s="32"/>
      <c r="AN493" s="32"/>
      <c r="AO493" s="32"/>
      <c r="AP493" s="32"/>
      <c r="AQ493" s="32"/>
      <c r="AR493" s="32"/>
      <c r="AS493" s="32"/>
      <c r="AT493" s="32"/>
      <c r="AU493" s="32"/>
      <c r="AV493" s="32"/>
      <c r="AW493" s="32"/>
      <c r="AX493" s="32"/>
      <c r="AY493" s="32"/>
      <c r="AZ493" s="32"/>
      <c r="BA493" s="32"/>
      <c r="BB493" s="32"/>
      <c r="BC493" s="32"/>
      <c r="BD493" s="32"/>
      <c r="BE493" s="32"/>
      <c r="BF493" s="32"/>
      <c r="BG493" s="32"/>
      <c r="BH493" s="32"/>
      <c r="BI493" s="32"/>
      <c r="BJ493" s="32"/>
      <c r="BK493" s="32"/>
      <c r="BL493" s="32"/>
    </row>
    <row r="494" spans="1:64" ht="12.75" customHeight="1" thickTop="1" x14ac:dyDescent="0.2">
      <c r="A494" s="31"/>
      <c r="B494" s="31"/>
      <c r="C494" s="31"/>
      <c r="D494" s="31"/>
      <c r="E494" s="31"/>
      <c r="F494" s="32"/>
      <c r="G494" s="32"/>
      <c r="H494" s="32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  <c r="AA494" s="32"/>
      <c r="AB494" s="32"/>
      <c r="AC494" s="32"/>
      <c r="AD494" s="32"/>
      <c r="AE494" s="32"/>
      <c r="AF494" s="32"/>
      <c r="AG494" s="32"/>
      <c r="AH494" s="32"/>
      <c r="AI494" s="32"/>
      <c r="AJ494" s="32"/>
      <c r="AK494" s="32"/>
      <c r="AL494" s="32"/>
      <c r="AM494" s="32"/>
      <c r="AN494" s="32"/>
      <c r="AO494" s="32"/>
      <c r="AP494" s="32"/>
      <c r="AQ494" s="32"/>
      <c r="AR494" s="32"/>
      <c r="AS494" s="32"/>
      <c r="AT494" s="32"/>
      <c r="AU494" s="32"/>
      <c r="AV494" s="32"/>
      <c r="AW494" s="32"/>
      <c r="AX494" s="32"/>
      <c r="AY494" s="32"/>
      <c r="AZ494" s="32"/>
      <c r="BA494" s="32"/>
      <c r="BB494" s="32"/>
      <c r="BC494" s="32"/>
      <c r="BD494" s="32"/>
      <c r="BE494" s="32"/>
      <c r="BF494" s="32"/>
      <c r="BG494" s="32"/>
      <c r="BH494" s="32"/>
      <c r="BI494" s="32"/>
      <c r="BJ494" s="32"/>
      <c r="BK494" s="32"/>
      <c r="BL494" s="32"/>
    </row>
    <row r="495" spans="1:64" ht="12.75" customHeight="1" x14ac:dyDescent="0.2">
      <c r="A495" s="31"/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  <c r="AA495" s="31"/>
      <c r="AB495" s="31"/>
      <c r="AC495" s="31"/>
      <c r="AD495" s="31"/>
      <c r="AE495" s="31"/>
      <c r="AF495" s="31"/>
      <c r="AG495" s="31"/>
      <c r="AH495" s="31"/>
      <c r="AI495" s="31"/>
      <c r="AJ495" s="31"/>
      <c r="AK495" s="31"/>
      <c r="AL495" s="31"/>
      <c r="AM495" s="31"/>
      <c r="AN495" s="31"/>
      <c r="AO495" s="31"/>
      <c r="AP495" s="31"/>
      <c r="AQ495" s="31"/>
      <c r="AR495" s="31"/>
      <c r="AS495" s="31"/>
      <c r="AT495" s="31"/>
      <c r="AU495" s="31"/>
      <c r="AV495" s="31"/>
      <c r="AW495" s="31"/>
      <c r="AX495" s="32"/>
      <c r="AY495" s="32"/>
      <c r="AZ495" s="32"/>
      <c r="BA495" s="32"/>
      <c r="BB495" s="32"/>
      <c r="BC495" s="32"/>
      <c r="BD495" s="32"/>
      <c r="BE495" s="32"/>
      <c r="BF495" s="32"/>
      <c r="BG495" s="32"/>
      <c r="BH495" s="32"/>
      <c r="BI495" s="32"/>
      <c r="BJ495" s="32"/>
      <c r="BK495" s="32"/>
      <c r="BL495" s="32"/>
    </row>
    <row r="496" spans="1:64" ht="12.75" customHeight="1" x14ac:dyDescent="0.2">
      <c r="A496" s="31"/>
      <c r="B496" s="31"/>
      <c r="C496" s="31"/>
      <c r="D496" s="31"/>
      <c r="E496" s="31"/>
      <c r="F496" s="32"/>
      <c r="G496" s="32"/>
      <c r="H496" s="32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  <c r="AA496" s="32"/>
      <c r="AB496" s="32"/>
      <c r="AC496" s="32"/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  <c r="AN496" s="32"/>
      <c r="AO496" s="32"/>
      <c r="AP496" s="32"/>
      <c r="AQ496" s="32"/>
      <c r="AR496" s="32"/>
      <c r="AS496" s="32"/>
      <c r="AT496" s="32"/>
      <c r="AU496" s="32"/>
      <c r="AV496" s="32"/>
      <c r="AW496" s="32"/>
      <c r="AX496" s="32"/>
      <c r="AY496" s="32"/>
      <c r="AZ496" s="32"/>
      <c r="BA496" s="32"/>
      <c r="BB496" s="32"/>
      <c r="BC496" s="32"/>
      <c r="BD496" s="32"/>
      <c r="BE496" s="32"/>
      <c r="BF496" s="32"/>
      <c r="BG496" s="32"/>
      <c r="BH496" s="32"/>
      <c r="BI496" s="32"/>
      <c r="BJ496" s="32"/>
      <c r="BK496" s="32"/>
      <c r="BL496" s="32"/>
    </row>
    <row r="497" spans="1:64" ht="12.75" customHeight="1" x14ac:dyDescent="0.25">
      <c r="A497" s="37"/>
      <c r="B497" s="37"/>
      <c r="C497" s="37"/>
      <c r="D497" s="37"/>
      <c r="E497" s="37"/>
      <c r="F497" s="32"/>
      <c r="G497" s="32"/>
      <c r="H497" s="32"/>
      <c r="I497" s="38"/>
      <c r="J497" s="39"/>
      <c r="K497" s="39"/>
      <c r="L497" s="39"/>
      <c r="M497" s="39"/>
      <c r="N497" s="554"/>
      <c r="O497" s="554"/>
      <c r="P497" s="554"/>
      <c r="Q497" s="554"/>
      <c r="R497" s="552">
        <v>1.4</v>
      </c>
      <c r="S497" s="552"/>
      <c r="T497" s="552"/>
      <c r="U497" s="552"/>
      <c r="V497" s="39"/>
      <c r="W497" s="39"/>
      <c r="X497" s="39"/>
      <c r="Y497" s="39"/>
      <c r="Z497" s="39"/>
      <c r="AA497" s="39"/>
      <c r="AB497" s="39"/>
      <c r="AC497" s="39"/>
      <c r="AD497" s="40"/>
      <c r="AE497" s="32"/>
      <c r="AF497" s="32"/>
      <c r="AG497" s="32"/>
      <c r="AH497" s="32"/>
      <c r="AI497" s="32"/>
      <c r="AJ497" s="32"/>
      <c r="AK497" s="32"/>
      <c r="AL497" s="32"/>
      <c r="AM497" s="32"/>
      <c r="AN497" s="32"/>
      <c r="AO497" s="32"/>
      <c r="AP497" s="32"/>
      <c r="AQ497" s="32"/>
      <c r="AR497" s="32"/>
      <c r="AS497" s="32"/>
      <c r="AT497" s="32"/>
      <c r="AU497" s="32"/>
      <c r="AV497" s="32"/>
      <c r="AW497" s="32"/>
      <c r="AX497" s="32"/>
      <c r="AY497" s="32"/>
      <c r="AZ497" s="32"/>
      <c r="BA497" s="32"/>
      <c r="BB497" s="32"/>
      <c r="BC497" s="32"/>
      <c r="BD497" s="32"/>
      <c r="BE497" s="32"/>
      <c r="BF497" s="32"/>
      <c r="BG497" s="32"/>
      <c r="BH497" s="32"/>
      <c r="BI497" s="32"/>
      <c r="BJ497" s="32"/>
      <c r="BK497" s="32"/>
      <c r="BL497" s="32"/>
    </row>
    <row r="498" spans="1:64" ht="12.75" customHeight="1" x14ac:dyDescent="0.25">
      <c r="A498" s="37"/>
      <c r="B498" s="37"/>
      <c r="C498" s="37"/>
      <c r="D498" s="37"/>
      <c r="E498" s="37"/>
      <c r="F498" s="32"/>
      <c r="G498" s="32"/>
      <c r="H498" s="32"/>
      <c r="I498" s="41"/>
      <c r="J498" s="553">
        <f>R469</f>
        <v>24.1</v>
      </c>
      <c r="K498" s="554"/>
      <c r="L498" s="554"/>
      <c r="M498" s="559">
        <f>L469</f>
        <v>56.239999999999995</v>
      </c>
      <c r="N498" s="32"/>
      <c r="O498" s="32"/>
      <c r="P498" s="32"/>
      <c r="Q498" s="32"/>
      <c r="R498" s="553">
        <f>R469</f>
        <v>24.1</v>
      </c>
      <c r="S498" s="554"/>
      <c r="T498" s="554"/>
      <c r="U498" s="40"/>
      <c r="V498" s="32"/>
      <c r="W498" s="32"/>
      <c r="X498" s="553">
        <f>R469</f>
        <v>24.1</v>
      </c>
      <c r="Y498" s="554"/>
      <c r="Z498" s="554"/>
      <c r="AA498" s="42"/>
      <c r="AB498" s="40"/>
      <c r="AC498" s="32"/>
      <c r="AD498" s="44"/>
      <c r="AE498" s="32"/>
      <c r="AF498" s="32"/>
      <c r="AG498" s="32"/>
      <c r="AH498" s="32"/>
      <c r="AI498" s="32"/>
      <c r="AJ498" s="32"/>
      <c r="AK498" s="32"/>
      <c r="AL498" s="32"/>
      <c r="AM498" s="32"/>
      <c r="AN498" s="32"/>
      <c r="AO498" s="32"/>
      <c r="AP498" s="32"/>
      <c r="AQ498" s="32"/>
      <c r="AR498" s="32"/>
      <c r="AS498" s="32"/>
      <c r="AT498" s="32"/>
      <c r="AU498" s="32"/>
      <c r="AV498" s="32"/>
      <c r="AW498" s="32"/>
      <c r="AX498" s="32"/>
      <c r="AY498" s="32"/>
      <c r="AZ498" s="32"/>
      <c r="BA498" s="32"/>
      <c r="BB498" s="32"/>
      <c r="BC498" s="32"/>
      <c r="BD498" s="32"/>
      <c r="BE498" s="32"/>
      <c r="BF498" s="32"/>
      <c r="BG498" s="32"/>
      <c r="BH498" s="32"/>
      <c r="BI498" s="32"/>
      <c r="BJ498" s="32"/>
      <c r="BK498" s="32"/>
      <c r="BL498" s="32"/>
    </row>
    <row r="499" spans="1:64" ht="12.75" customHeight="1" x14ac:dyDescent="0.25">
      <c r="A499" s="37"/>
      <c r="B499" s="37"/>
      <c r="C499" s="37"/>
      <c r="D499" s="37"/>
      <c r="E499" s="37"/>
      <c r="F499" s="32"/>
      <c r="G499" s="32"/>
      <c r="H499" s="32"/>
      <c r="I499" s="41"/>
      <c r="J499" s="41"/>
      <c r="K499" s="32"/>
      <c r="L499" s="32"/>
      <c r="M499" s="556"/>
      <c r="N499" s="32"/>
      <c r="O499" s="32"/>
      <c r="P499" s="32"/>
      <c r="Q499" s="32"/>
      <c r="R499" s="41"/>
      <c r="S499" s="32"/>
      <c r="T499" s="32"/>
      <c r="U499" s="44"/>
      <c r="V499" s="32"/>
      <c r="W499" s="32"/>
      <c r="X499" s="41"/>
      <c r="Y499" s="32"/>
      <c r="Z499" s="32"/>
      <c r="AA499" s="32"/>
      <c r="AB499" s="44"/>
      <c r="AC499" s="32"/>
      <c r="AD499" s="44"/>
      <c r="AE499" s="32"/>
      <c r="AF499" s="32"/>
      <c r="AG499" s="32"/>
      <c r="AH499" s="32"/>
      <c r="AI499" s="32"/>
      <c r="AJ499" s="534">
        <f>R505+M498+R497</f>
        <v>59.039999999999992</v>
      </c>
      <c r="AK499" s="535"/>
      <c r="AL499" s="536"/>
      <c r="AM499" s="533" t="s">
        <v>44</v>
      </c>
      <c r="AN499" s="533"/>
      <c r="AO499" s="534">
        <f>I500+J498+N500+P500+R498+V500+W500+X498+AC500+AD500</f>
        <v>77.900000000000006</v>
      </c>
      <c r="AP499" s="535"/>
      <c r="AQ499" s="536"/>
      <c r="AR499" s="540" t="s">
        <v>57</v>
      </c>
      <c r="AS499" s="540"/>
      <c r="AT499" s="540"/>
      <c r="AU499" s="540"/>
      <c r="AV499" s="540"/>
      <c r="AW499" s="540"/>
      <c r="AX499" s="540"/>
      <c r="AY499" s="540"/>
      <c r="AZ499" s="32"/>
      <c r="BA499" s="32"/>
      <c r="BB499" s="32"/>
      <c r="BC499" s="32"/>
      <c r="BD499" s="32"/>
      <c r="BE499" s="32"/>
      <c r="BF499" s="32"/>
      <c r="BG499" s="32"/>
      <c r="BH499" s="32"/>
      <c r="BI499" s="32"/>
      <c r="BJ499" s="32"/>
      <c r="BK499" s="32"/>
      <c r="BL499" s="32"/>
    </row>
    <row r="500" spans="1:64" ht="12.75" customHeight="1" x14ac:dyDescent="0.2">
      <c r="A500" s="555" t="s">
        <v>60</v>
      </c>
      <c r="B500" s="555"/>
      <c r="C500" s="555"/>
      <c r="D500" s="555"/>
      <c r="E500" s="555"/>
      <c r="F500" s="32"/>
      <c r="G500" s="32"/>
      <c r="H500" s="32"/>
      <c r="I500" s="542">
        <v>2</v>
      </c>
      <c r="J500" s="41"/>
      <c r="K500" s="32"/>
      <c r="L500" s="32"/>
      <c r="M500" s="560"/>
      <c r="N500" s="562">
        <v>0.4</v>
      </c>
      <c r="O500" s="32"/>
      <c r="P500" s="563">
        <v>0.4</v>
      </c>
      <c r="Q500" s="556"/>
      <c r="R500" s="41"/>
      <c r="S500" s="32"/>
      <c r="T500" s="32"/>
      <c r="U500" s="44"/>
      <c r="V500" s="562">
        <v>0.4</v>
      </c>
      <c r="W500" s="556">
        <v>0.4</v>
      </c>
      <c r="X500" s="41"/>
      <c r="Y500" s="32"/>
      <c r="Z500" s="32"/>
      <c r="AA500" s="32"/>
      <c r="AB500" s="44"/>
      <c r="AC500" s="562"/>
      <c r="AD500" s="556">
        <v>2</v>
      </c>
      <c r="AE500" s="59"/>
      <c r="AF500" s="32"/>
      <c r="AG500" s="32"/>
      <c r="AH500" s="32"/>
      <c r="AI500" s="32"/>
      <c r="AJ500" s="537"/>
      <c r="AK500" s="538"/>
      <c r="AL500" s="539"/>
      <c r="AM500" s="533"/>
      <c r="AN500" s="533"/>
      <c r="AO500" s="537"/>
      <c r="AP500" s="538"/>
      <c r="AQ500" s="539"/>
      <c r="AR500" s="540"/>
      <c r="AS500" s="540"/>
      <c r="AT500" s="540"/>
      <c r="AU500" s="540"/>
      <c r="AV500" s="540"/>
      <c r="AW500" s="540"/>
      <c r="AX500" s="540"/>
      <c r="AY500" s="540"/>
      <c r="AZ500" s="32"/>
      <c r="BA500" s="32"/>
      <c r="BB500" s="32"/>
      <c r="BC500" s="32"/>
      <c r="BD500" s="32"/>
      <c r="BE500" s="32"/>
      <c r="BF500" s="32"/>
      <c r="BG500" s="32"/>
      <c r="BH500" s="32"/>
      <c r="BI500" s="32"/>
      <c r="BJ500" s="32"/>
      <c r="BK500" s="32"/>
      <c r="BL500" s="32"/>
    </row>
    <row r="501" spans="1:64" ht="6" customHeight="1" x14ac:dyDescent="0.2">
      <c r="A501" s="49"/>
      <c r="B501" s="49"/>
      <c r="C501" s="49"/>
      <c r="D501" s="49"/>
      <c r="E501" s="49"/>
      <c r="F501" s="32"/>
      <c r="G501" s="32"/>
      <c r="H501" s="32"/>
      <c r="I501" s="542"/>
      <c r="J501" s="60"/>
      <c r="K501" s="61"/>
      <c r="L501" s="61"/>
      <c r="M501" s="62"/>
      <c r="N501" s="562"/>
      <c r="O501" s="32"/>
      <c r="P501" s="563"/>
      <c r="Q501" s="556"/>
      <c r="R501" s="60"/>
      <c r="S501" s="61"/>
      <c r="T501" s="61"/>
      <c r="U501" s="62"/>
      <c r="V501" s="562"/>
      <c r="W501" s="556"/>
      <c r="X501" s="60"/>
      <c r="Y501" s="61"/>
      <c r="Z501" s="61"/>
      <c r="AA501" s="61"/>
      <c r="AB501" s="62"/>
      <c r="AC501" s="562"/>
      <c r="AD501" s="556"/>
      <c r="AE501" s="59"/>
      <c r="AF501" s="32"/>
      <c r="AG501" s="32"/>
      <c r="AH501" s="32"/>
      <c r="AI501" s="32"/>
      <c r="AJ501" s="32"/>
      <c r="AK501" s="32"/>
      <c r="AL501" s="32"/>
      <c r="AM501" s="32"/>
      <c r="AN501" s="32"/>
      <c r="AO501" s="32"/>
      <c r="AP501" s="32"/>
      <c r="AQ501" s="32"/>
      <c r="AR501" s="32"/>
      <c r="AS501" s="32"/>
      <c r="AT501" s="32"/>
      <c r="AU501" s="32"/>
      <c r="AV501" s="32"/>
      <c r="AW501" s="32"/>
      <c r="AX501" s="32"/>
      <c r="AY501" s="32"/>
      <c r="AZ501" s="32"/>
      <c r="BA501" s="32"/>
      <c r="BB501" s="32"/>
      <c r="BC501" s="32"/>
      <c r="BD501" s="32"/>
      <c r="BE501" s="32"/>
      <c r="BF501" s="32"/>
      <c r="BG501" s="32"/>
      <c r="BH501" s="32"/>
      <c r="BI501" s="32"/>
      <c r="BJ501" s="32"/>
      <c r="BK501" s="32"/>
      <c r="BL501" s="32"/>
    </row>
    <row r="502" spans="1:64" ht="12.75" customHeight="1" x14ac:dyDescent="0.2">
      <c r="A502" s="555" t="s">
        <v>58</v>
      </c>
      <c r="B502" s="555"/>
      <c r="C502" s="555"/>
      <c r="D502" s="555"/>
      <c r="E502" s="555"/>
      <c r="F502" s="32"/>
      <c r="G502" s="32"/>
      <c r="H502" s="32"/>
      <c r="I502" s="542"/>
      <c r="J502" s="41"/>
      <c r="K502" s="32"/>
      <c r="L502" s="32"/>
      <c r="M502" s="44"/>
      <c r="N502" s="562"/>
      <c r="O502" s="32"/>
      <c r="P502" s="563"/>
      <c r="Q502" s="556"/>
      <c r="R502" s="41"/>
      <c r="S502" s="32"/>
      <c r="T502" s="32"/>
      <c r="U502" s="44"/>
      <c r="V502" s="562"/>
      <c r="W502" s="556"/>
      <c r="X502" s="41"/>
      <c r="Y502" s="32"/>
      <c r="Z502" s="32"/>
      <c r="AA502" s="32"/>
      <c r="AB502" s="44"/>
      <c r="AC502" s="562"/>
      <c r="AD502" s="556"/>
      <c r="AE502" s="59"/>
      <c r="AF502" s="32"/>
      <c r="AG502" s="32"/>
      <c r="AH502" s="32"/>
      <c r="AI502" s="32"/>
      <c r="AJ502" s="32"/>
      <c r="AK502" s="32"/>
      <c r="AL502" s="32"/>
      <c r="AM502" s="32"/>
      <c r="AN502" s="32"/>
      <c r="AO502" s="32"/>
      <c r="AP502" s="32"/>
      <c r="AQ502" s="32"/>
      <c r="AR502" s="32"/>
      <c r="AS502" s="32"/>
      <c r="AT502" s="32"/>
      <c r="AU502" s="32"/>
      <c r="AV502" s="32"/>
      <c r="AW502" s="32"/>
      <c r="AX502" s="32"/>
      <c r="AY502" s="32"/>
      <c r="AZ502" s="32"/>
      <c r="BA502" s="32"/>
      <c r="BB502" s="32"/>
      <c r="BC502" s="32"/>
      <c r="BD502" s="32"/>
      <c r="BE502" s="32"/>
      <c r="BF502" s="32"/>
      <c r="BG502" s="32"/>
      <c r="BH502" s="32"/>
      <c r="BI502" s="32"/>
      <c r="BJ502" s="32"/>
      <c r="BK502" s="32"/>
      <c r="BL502" s="32"/>
    </row>
    <row r="503" spans="1:64" ht="12.75" customHeight="1" x14ac:dyDescent="0.2">
      <c r="A503" s="49"/>
      <c r="B503" s="49"/>
      <c r="C503" s="49"/>
      <c r="D503" s="49"/>
      <c r="E503" s="49"/>
      <c r="F503" s="32"/>
      <c r="G503" s="32"/>
      <c r="H503" s="32"/>
      <c r="I503" s="41"/>
      <c r="J503" s="41"/>
      <c r="K503" s="32"/>
      <c r="L503" s="32"/>
      <c r="M503" s="44"/>
      <c r="N503" s="32"/>
      <c r="O503" s="32"/>
      <c r="P503" s="32"/>
      <c r="Q503" s="32"/>
      <c r="R503" s="41"/>
      <c r="S503" s="32"/>
      <c r="T503" s="32"/>
      <c r="U503" s="44"/>
      <c r="V503" s="32"/>
      <c r="W503" s="32"/>
      <c r="X503" s="41"/>
      <c r="Y503" s="32"/>
      <c r="Z503" s="32"/>
      <c r="AA503" s="32"/>
      <c r="AB503" s="44"/>
      <c r="AC503" s="32"/>
      <c r="AD503" s="44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  <c r="AO503" s="32"/>
      <c r="AP503" s="32"/>
      <c r="AQ503" s="32"/>
      <c r="AR503" s="32"/>
      <c r="AS503" s="32"/>
      <c r="AT503" s="32"/>
      <c r="AU503" s="32"/>
      <c r="AV503" s="32"/>
      <c r="AW503" s="32"/>
      <c r="AX503" s="32"/>
      <c r="AY503" s="32"/>
      <c r="AZ503" s="32"/>
      <c r="BA503" s="32"/>
      <c r="BB503" s="32"/>
      <c r="BC503" s="32"/>
      <c r="BD503" s="32"/>
      <c r="BE503" s="32"/>
      <c r="BF503" s="32"/>
      <c r="BG503" s="32"/>
      <c r="BH503" s="32"/>
      <c r="BI503" s="32"/>
      <c r="BJ503" s="32"/>
      <c r="BK503" s="32"/>
      <c r="BL503" s="32"/>
    </row>
    <row r="504" spans="1:64" ht="12.75" customHeight="1" x14ac:dyDescent="0.2">
      <c r="A504" s="49"/>
      <c r="B504" s="49"/>
      <c r="C504" s="49"/>
      <c r="D504" s="49"/>
      <c r="E504" s="49"/>
      <c r="F504" s="32"/>
      <c r="G504" s="32"/>
      <c r="H504" s="32"/>
      <c r="I504" s="41"/>
      <c r="J504" s="54"/>
      <c r="K504" s="50"/>
      <c r="L504" s="50"/>
      <c r="M504" s="52"/>
      <c r="N504" s="32"/>
      <c r="O504" s="32"/>
      <c r="P504" s="32"/>
      <c r="Q504" s="32"/>
      <c r="R504" s="54"/>
      <c r="S504" s="50"/>
      <c r="T504" s="50"/>
      <c r="U504" s="52"/>
      <c r="V504" s="32"/>
      <c r="W504" s="32"/>
      <c r="X504" s="54"/>
      <c r="Y504" s="50"/>
      <c r="Z504" s="50"/>
      <c r="AA504" s="50"/>
      <c r="AB504" s="52"/>
      <c r="AC504" s="32"/>
      <c r="AD504" s="53"/>
      <c r="AE504" s="32"/>
      <c r="AF504" s="32"/>
      <c r="AG504" s="32"/>
      <c r="AH504" s="32"/>
      <c r="AI504" s="32"/>
      <c r="AJ504" s="32"/>
      <c r="AK504" s="32"/>
      <c r="AL504" s="32"/>
      <c r="AM504" s="32"/>
      <c r="AN504" s="32"/>
      <c r="AO504" s="32"/>
      <c r="AP504" s="32"/>
      <c r="AQ504" s="32"/>
      <c r="AR504" s="32"/>
      <c r="AS504" s="32"/>
      <c r="AT504" s="32"/>
      <c r="AU504" s="32"/>
      <c r="AV504" s="32"/>
      <c r="AW504" s="32"/>
      <c r="AX504" s="32"/>
      <c r="AY504" s="32"/>
      <c r="AZ504" s="32"/>
      <c r="BA504" s="32"/>
      <c r="BB504" s="32"/>
      <c r="BC504" s="32"/>
      <c r="BD504" s="32"/>
      <c r="BE504" s="32"/>
      <c r="BF504" s="32"/>
      <c r="BG504" s="32"/>
      <c r="BH504" s="32"/>
      <c r="BI504" s="32"/>
      <c r="BJ504" s="32"/>
      <c r="BK504" s="32"/>
      <c r="BL504" s="32"/>
    </row>
    <row r="505" spans="1:64" ht="12.75" customHeight="1" thickBot="1" x14ac:dyDescent="0.25">
      <c r="A505" s="31"/>
      <c r="B505" s="31"/>
      <c r="C505" s="31"/>
      <c r="D505" s="31"/>
      <c r="E505" s="31"/>
      <c r="F505" s="32"/>
      <c r="G505" s="32"/>
      <c r="H505" s="32"/>
      <c r="I505" s="54"/>
      <c r="J505" s="50"/>
      <c r="K505" s="50"/>
      <c r="L505" s="50"/>
      <c r="M505" s="50"/>
      <c r="N505" s="551"/>
      <c r="O505" s="551"/>
      <c r="P505" s="551"/>
      <c r="Q505" s="551"/>
      <c r="R505" s="552">
        <v>1.4</v>
      </c>
      <c r="S505" s="552"/>
      <c r="T505" s="552"/>
      <c r="U505" s="552"/>
      <c r="V505" s="50"/>
      <c r="W505" s="50"/>
      <c r="X505" s="50"/>
      <c r="Y505" s="50"/>
      <c r="Z505" s="50"/>
      <c r="AA505" s="50"/>
      <c r="AB505" s="63"/>
      <c r="AC505" s="56"/>
      <c r="AD505" s="57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  <c r="AO505" s="32"/>
      <c r="AP505" s="32"/>
      <c r="AQ505" s="32"/>
      <c r="AR505" s="32"/>
      <c r="AS505" s="32"/>
      <c r="AT505" s="32"/>
      <c r="AU505" s="32"/>
      <c r="AV505" s="32"/>
      <c r="AW505" s="32"/>
      <c r="AX505" s="32"/>
      <c r="AY505" s="32"/>
      <c r="AZ505" s="32"/>
      <c r="BA505" s="32"/>
      <c r="BB505" s="32"/>
      <c r="BC505" s="32"/>
      <c r="BD505" s="32"/>
      <c r="BE505" s="32"/>
      <c r="BF505" s="32"/>
      <c r="BG505" s="32"/>
      <c r="BH505" s="32"/>
      <c r="BI505" s="32"/>
      <c r="BJ505" s="32"/>
      <c r="BK505" s="32"/>
      <c r="BL505" s="32"/>
    </row>
    <row r="506" spans="1:64" ht="12.75" customHeight="1" thickTop="1" x14ac:dyDescent="0.2">
      <c r="A506" s="31"/>
      <c r="B506" s="31"/>
      <c r="C506" s="31"/>
      <c r="D506" s="31"/>
      <c r="E506" s="31"/>
      <c r="F506" s="32"/>
      <c r="G506" s="32"/>
      <c r="H506" s="32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  <c r="AD506" s="32"/>
      <c r="AE506" s="32"/>
      <c r="AF506" s="32"/>
      <c r="AG506" s="32"/>
      <c r="AH506" s="32"/>
      <c r="AI506" s="32"/>
      <c r="AJ506" s="32"/>
      <c r="AK506" s="32"/>
      <c r="AL506" s="32"/>
      <c r="AM506" s="32"/>
      <c r="AN506" s="32"/>
      <c r="AO506" s="32"/>
      <c r="AP506" s="32"/>
      <c r="AQ506" s="32"/>
      <c r="AR506" s="32"/>
      <c r="AS506" s="32"/>
      <c r="AT506" s="32"/>
      <c r="AU506" s="32"/>
      <c r="AV506" s="32"/>
      <c r="AW506" s="32"/>
      <c r="AX506" s="32"/>
      <c r="AY506" s="32"/>
      <c r="AZ506" s="32"/>
      <c r="BA506" s="32"/>
      <c r="BB506" s="32"/>
      <c r="BC506" s="32"/>
      <c r="BD506" s="32"/>
      <c r="BE506" s="32"/>
      <c r="BF506" s="32"/>
      <c r="BG506" s="32"/>
      <c r="BH506" s="32"/>
      <c r="BI506" s="32"/>
      <c r="BJ506" s="32"/>
      <c r="BK506" s="32"/>
      <c r="BL506" s="32"/>
    </row>
    <row r="507" spans="1:64" ht="12.75" customHeight="1" x14ac:dyDescent="0.2">
      <c r="A507" s="31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  <c r="AA507" s="31"/>
      <c r="AB507" s="31"/>
      <c r="AC507" s="31"/>
      <c r="AD507" s="31"/>
      <c r="AE507" s="31"/>
      <c r="AF507" s="31"/>
      <c r="AG507" s="31"/>
      <c r="AH507" s="31"/>
      <c r="AI507" s="31"/>
      <c r="AJ507" s="31"/>
      <c r="AK507" s="31"/>
      <c r="AL507" s="31"/>
      <c r="AM507" s="31"/>
      <c r="AN507" s="31"/>
      <c r="AO507" s="31"/>
      <c r="AP507" s="31"/>
      <c r="AQ507" s="31"/>
      <c r="AR507" s="31"/>
      <c r="AS507" s="31"/>
      <c r="AT507" s="31"/>
      <c r="AU507" s="31"/>
      <c r="AV507" s="31"/>
      <c r="AW507" s="31"/>
      <c r="AX507" s="32"/>
      <c r="AY507" s="32"/>
      <c r="AZ507" s="32"/>
      <c r="BA507" s="32"/>
      <c r="BB507" s="32"/>
      <c r="BC507" s="32"/>
      <c r="BD507" s="32"/>
      <c r="BE507" s="32"/>
      <c r="BF507" s="32"/>
      <c r="BG507" s="32"/>
      <c r="BH507" s="32"/>
      <c r="BI507" s="32"/>
      <c r="BJ507" s="32"/>
      <c r="BK507" s="32"/>
      <c r="BL507" s="32"/>
    </row>
    <row r="508" spans="1:64" ht="12.75" customHeight="1" x14ac:dyDescent="0.2">
      <c r="A508" s="31"/>
      <c r="B508" s="31"/>
      <c r="C508" s="31"/>
      <c r="D508" s="31"/>
      <c r="E508" s="31"/>
      <c r="F508" s="32"/>
      <c r="G508" s="32"/>
      <c r="H508" s="32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  <c r="AA508" s="32"/>
      <c r="AB508" s="32"/>
      <c r="AC508" s="32"/>
      <c r="AD508" s="32"/>
      <c r="AE508" s="32"/>
      <c r="AF508" s="32"/>
      <c r="AG508" s="32"/>
      <c r="AH508" s="32"/>
      <c r="AI508" s="32"/>
      <c r="AJ508" s="32"/>
      <c r="AK508" s="32"/>
      <c r="AL508" s="32"/>
      <c r="AM508" s="32"/>
      <c r="AN508" s="32"/>
      <c r="AO508" s="32"/>
      <c r="AP508" s="32"/>
      <c r="AQ508" s="32"/>
      <c r="AR508" s="32"/>
      <c r="AS508" s="32"/>
      <c r="AT508" s="32"/>
      <c r="AU508" s="32"/>
      <c r="AV508" s="32"/>
      <c r="AW508" s="32"/>
      <c r="AX508" s="32"/>
      <c r="AY508" s="32"/>
      <c r="AZ508" s="32"/>
      <c r="BA508" s="32"/>
      <c r="BB508" s="32"/>
      <c r="BC508" s="32"/>
      <c r="BD508" s="32"/>
      <c r="BE508" s="32"/>
      <c r="BF508" s="32"/>
      <c r="BG508" s="32"/>
      <c r="BH508" s="32"/>
      <c r="BI508" s="32"/>
      <c r="BJ508" s="32"/>
      <c r="BK508" s="32"/>
      <c r="BL508" s="32"/>
    </row>
    <row r="509" spans="1:64" ht="12.75" customHeight="1" x14ac:dyDescent="0.25">
      <c r="A509" s="37"/>
      <c r="B509" s="37"/>
      <c r="C509" s="37"/>
      <c r="D509" s="37"/>
      <c r="E509" s="37"/>
      <c r="F509" s="32"/>
      <c r="G509" s="32"/>
      <c r="H509" s="32"/>
      <c r="I509" s="32"/>
      <c r="J509" s="32"/>
      <c r="K509" s="38"/>
      <c r="L509" s="39"/>
      <c r="M509" s="39"/>
      <c r="N509" s="39"/>
      <c r="O509" s="39"/>
      <c r="P509" s="39"/>
      <c r="Q509" s="39"/>
      <c r="R509" s="552">
        <v>2</v>
      </c>
      <c r="S509" s="552"/>
      <c r="T509" s="552"/>
      <c r="U509" s="554"/>
      <c r="V509" s="554"/>
      <c r="W509" s="39"/>
      <c r="X509" s="39"/>
      <c r="Y509" s="39"/>
      <c r="Z509" s="39"/>
      <c r="AA509" s="39"/>
      <c r="AB509" s="39"/>
      <c r="AC509" s="39"/>
      <c r="AD509" s="39"/>
      <c r="AE509" s="39"/>
      <c r="AF509" s="39"/>
      <c r="AG509" s="40"/>
      <c r="AH509" s="32"/>
      <c r="AI509" s="32"/>
      <c r="AJ509" s="32"/>
      <c r="AK509" s="32"/>
      <c r="AL509" s="32"/>
      <c r="AM509" s="32"/>
      <c r="AN509" s="32"/>
      <c r="AO509" s="32"/>
      <c r="AP509" s="32"/>
      <c r="AQ509" s="32"/>
      <c r="AR509" s="32"/>
      <c r="AS509" s="32"/>
      <c r="AT509" s="32"/>
      <c r="AU509" s="32"/>
      <c r="AV509" s="32"/>
      <c r="AW509" s="32"/>
      <c r="AX509" s="32"/>
      <c r="AY509" s="32"/>
      <c r="AZ509" s="32"/>
      <c r="BA509" s="32"/>
      <c r="BB509" s="32"/>
      <c r="BC509" s="32"/>
      <c r="BD509" s="32"/>
      <c r="BE509" s="32"/>
      <c r="BF509" s="32"/>
      <c r="BG509" s="32"/>
      <c r="BH509" s="32"/>
      <c r="BI509" s="32"/>
      <c r="BJ509" s="32"/>
      <c r="BK509" s="32"/>
      <c r="BL509" s="32"/>
    </row>
    <row r="510" spans="1:64" ht="12.75" customHeight="1" x14ac:dyDescent="0.25">
      <c r="A510" s="37"/>
      <c r="B510" s="37"/>
      <c r="C510" s="37"/>
      <c r="D510" s="37"/>
      <c r="E510" s="37"/>
      <c r="F510" s="32"/>
      <c r="G510" s="32"/>
      <c r="H510" s="32"/>
      <c r="I510" s="32"/>
      <c r="J510" s="32"/>
      <c r="K510" s="41"/>
      <c r="L510" s="553">
        <f>L469</f>
        <v>56.239999999999995</v>
      </c>
      <c r="M510" s="554"/>
      <c r="N510" s="554"/>
      <c r="O510" s="39"/>
      <c r="P510" s="43"/>
      <c r="Q510" s="39"/>
      <c r="R510" s="39"/>
      <c r="S510" s="39"/>
      <c r="T510" s="40"/>
      <c r="U510" s="32"/>
      <c r="V510" s="32"/>
      <c r="W510" s="553">
        <f>L469</f>
        <v>56.239999999999995</v>
      </c>
      <c r="X510" s="554"/>
      <c r="Y510" s="554"/>
      <c r="Z510" s="39"/>
      <c r="AA510" s="43"/>
      <c r="AB510" s="39"/>
      <c r="AC510" s="39"/>
      <c r="AD510" s="39"/>
      <c r="AE510" s="39"/>
      <c r="AF510" s="40"/>
      <c r="AG510" s="44"/>
      <c r="AH510" s="32"/>
      <c r="AI510" s="32"/>
      <c r="AJ510" s="32"/>
      <c r="AK510" s="32"/>
      <c r="AL510" s="32"/>
      <c r="AM510" s="32"/>
      <c r="AN510" s="32"/>
      <c r="AO510" s="32"/>
      <c r="AP510" s="32"/>
      <c r="AQ510" s="32"/>
      <c r="AR510" s="32"/>
      <c r="AS510" s="32"/>
      <c r="AT510" s="32"/>
      <c r="AU510" s="32"/>
      <c r="AV510" s="32"/>
      <c r="AW510" s="32"/>
      <c r="AX510" s="32"/>
      <c r="AY510" s="32"/>
      <c r="AZ510" s="32"/>
      <c r="BA510" s="32"/>
      <c r="BB510" s="32"/>
      <c r="BC510" s="32"/>
      <c r="BD510" s="32"/>
      <c r="BE510" s="32"/>
      <c r="BF510" s="32"/>
      <c r="BG510" s="32"/>
      <c r="BH510" s="32"/>
      <c r="BI510" s="32"/>
      <c r="BJ510" s="32"/>
      <c r="BK510" s="32"/>
      <c r="BL510" s="32"/>
    </row>
    <row r="511" spans="1:64" ht="12.75" customHeight="1" x14ac:dyDescent="0.25">
      <c r="A511" s="37"/>
      <c r="B511" s="37"/>
      <c r="C511" s="37"/>
      <c r="D511" s="37"/>
      <c r="E511" s="37"/>
      <c r="F511" s="32"/>
      <c r="G511" s="32"/>
      <c r="H511" s="32"/>
      <c r="I511" s="32"/>
      <c r="J511" s="32"/>
      <c r="K511" s="542">
        <v>1</v>
      </c>
      <c r="L511" s="41"/>
      <c r="M511" s="32"/>
      <c r="N511" s="32"/>
      <c r="O511" s="32"/>
      <c r="P511" s="48"/>
      <c r="Q511" s="32"/>
      <c r="R511" s="32"/>
      <c r="S511" s="32"/>
      <c r="T511" s="556">
        <f>R469</f>
        <v>24.1</v>
      </c>
      <c r="U511" s="32"/>
      <c r="V511" s="32"/>
      <c r="W511" s="41"/>
      <c r="X511" s="32"/>
      <c r="Y511" s="32"/>
      <c r="Z511" s="32"/>
      <c r="AA511" s="48"/>
      <c r="AB511" s="32"/>
      <c r="AC511" s="32"/>
      <c r="AD511" s="32"/>
      <c r="AE511" s="32"/>
      <c r="AF511" s="44"/>
      <c r="AG511" s="542">
        <v>2</v>
      </c>
      <c r="AH511" s="32"/>
      <c r="AI511" s="32"/>
      <c r="AJ511" s="32"/>
      <c r="AK511" s="32"/>
      <c r="AL511" s="32"/>
      <c r="AM511" s="32"/>
      <c r="AN511" s="32"/>
      <c r="AO511" s="32"/>
      <c r="AP511" s="32"/>
      <c r="AQ511" s="32"/>
      <c r="AR511" s="32"/>
      <c r="AS511" s="32"/>
      <c r="AT511" s="32"/>
      <c r="AU511" s="32"/>
      <c r="AV511" s="32"/>
      <c r="AW511" s="32"/>
      <c r="AX511" s="32"/>
      <c r="AY511" s="32"/>
      <c r="AZ511" s="32"/>
      <c r="BA511" s="32"/>
      <c r="BB511" s="32"/>
      <c r="BC511" s="32"/>
      <c r="BD511" s="32"/>
      <c r="BE511" s="32"/>
      <c r="BF511" s="32"/>
      <c r="BG511" s="32"/>
      <c r="BH511" s="32"/>
      <c r="BI511" s="32"/>
      <c r="BJ511" s="32"/>
      <c r="BK511" s="32"/>
      <c r="BL511" s="32"/>
    </row>
    <row r="512" spans="1:64" ht="12.75" customHeight="1" x14ac:dyDescent="0.2">
      <c r="A512" s="555"/>
      <c r="B512" s="555"/>
      <c r="C512" s="555"/>
      <c r="D512" s="555"/>
      <c r="E512" s="555"/>
      <c r="F512" s="32"/>
      <c r="G512" s="32"/>
      <c r="H512" s="32"/>
      <c r="I512" s="32"/>
      <c r="J512" s="32"/>
      <c r="K512" s="542"/>
      <c r="L512" s="41"/>
      <c r="M512" s="32"/>
      <c r="N512" s="32"/>
      <c r="O512" s="32"/>
      <c r="P512" s="48"/>
      <c r="Q512" s="32"/>
      <c r="R512" s="32"/>
      <c r="S512" s="32"/>
      <c r="T512" s="556"/>
      <c r="U512" s="564">
        <v>1</v>
      </c>
      <c r="V512" s="565"/>
      <c r="W512" s="41"/>
      <c r="X512" s="32"/>
      <c r="Y512" s="32"/>
      <c r="Z512" s="32"/>
      <c r="AA512" s="48"/>
      <c r="AB512" s="32"/>
      <c r="AC512" s="32"/>
      <c r="AD512" s="32"/>
      <c r="AE512" s="32"/>
      <c r="AF512" s="44"/>
      <c r="AG512" s="542"/>
      <c r="AH512" s="32"/>
      <c r="AI512" s="32"/>
      <c r="AJ512" s="32"/>
      <c r="AK512" s="32"/>
      <c r="AL512" s="32"/>
      <c r="AM512" s="32"/>
      <c r="AN512" s="32"/>
      <c r="AO512" s="32"/>
      <c r="AP512" s="32"/>
      <c r="AQ512" s="32"/>
      <c r="AR512" s="32"/>
      <c r="AS512" s="32"/>
      <c r="AT512" s="32"/>
      <c r="AU512" s="32"/>
      <c r="AV512" s="32"/>
      <c r="AW512" s="32"/>
      <c r="AX512" s="32"/>
      <c r="AY512" s="32"/>
      <c r="AZ512" s="32"/>
      <c r="BA512" s="32"/>
      <c r="BB512" s="32"/>
      <c r="BC512" s="32"/>
      <c r="BD512" s="32"/>
      <c r="BE512" s="32"/>
      <c r="BF512" s="32"/>
      <c r="BG512" s="32"/>
      <c r="BH512" s="32"/>
      <c r="BI512" s="32"/>
      <c r="BJ512" s="32"/>
      <c r="BK512" s="32"/>
      <c r="BL512" s="32"/>
    </row>
    <row r="513" spans="1:64" ht="12.75" customHeight="1" x14ac:dyDescent="0.2">
      <c r="A513" s="49"/>
      <c r="B513" s="49"/>
      <c r="C513" s="49"/>
      <c r="D513" s="49"/>
      <c r="E513" s="49"/>
      <c r="F513" s="32"/>
      <c r="G513" s="32"/>
      <c r="H513" s="32"/>
      <c r="I513" s="32"/>
      <c r="J513" s="32"/>
      <c r="K513" s="542"/>
      <c r="L513" s="54"/>
      <c r="M513" s="50"/>
      <c r="N513" s="50"/>
      <c r="O513" s="50"/>
      <c r="P513" s="51"/>
      <c r="Q513" s="50"/>
      <c r="R513" s="50"/>
      <c r="S513" s="50"/>
      <c r="T513" s="567"/>
      <c r="U513" s="32"/>
      <c r="V513" s="32"/>
      <c r="W513" s="54"/>
      <c r="X513" s="50"/>
      <c r="Y513" s="50"/>
      <c r="Z513" s="50"/>
      <c r="AA513" s="51"/>
      <c r="AB513" s="50"/>
      <c r="AC513" s="50"/>
      <c r="AD513" s="50"/>
      <c r="AE513" s="50"/>
      <c r="AF513" s="52"/>
      <c r="AG513" s="542"/>
      <c r="AH513" s="32"/>
      <c r="AI513" s="32"/>
      <c r="AJ513" s="32"/>
      <c r="AK513" s="32"/>
      <c r="AL513" s="534">
        <f>K511+L510+U512+W510+AG511</f>
        <v>116.47999999999999</v>
      </c>
      <c r="AM513" s="535"/>
      <c r="AN513" s="536"/>
      <c r="AO513" s="533" t="s">
        <v>44</v>
      </c>
      <c r="AP513" s="533"/>
      <c r="AQ513" s="534">
        <f>R509+T511+R514+R515+T517+R520+R521</f>
        <v>54.6</v>
      </c>
      <c r="AR513" s="535"/>
      <c r="AS513" s="536"/>
      <c r="AT513" s="540" t="s">
        <v>57</v>
      </c>
      <c r="AU513" s="540"/>
      <c r="AV513" s="540"/>
      <c r="AW513" s="540"/>
      <c r="AX513" s="540"/>
      <c r="AY513" s="540"/>
      <c r="AZ513" s="540"/>
      <c r="BA513" s="540"/>
      <c r="BB513" s="32"/>
      <c r="BC513" s="32"/>
      <c r="BD513" s="32"/>
      <c r="BE513" s="32"/>
      <c r="BF513" s="32"/>
      <c r="BG513" s="32"/>
      <c r="BH513" s="32"/>
      <c r="BI513" s="32"/>
      <c r="BJ513" s="32"/>
      <c r="BK513" s="32"/>
      <c r="BL513" s="32"/>
    </row>
    <row r="514" spans="1:64" ht="12.75" customHeight="1" x14ac:dyDescent="0.2">
      <c r="A514" s="555"/>
      <c r="B514" s="555"/>
      <c r="C514" s="555"/>
      <c r="D514" s="555"/>
      <c r="E514" s="555"/>
      <c r="F514" s="32"/>
      <c r="G514" s="32"/>
      <c r="H514" s="32"/>
      <c r="I514" s="32"/>
      <c r="J514" s="32"/>
      <c r="K514" s="45"/>
      <c r="L514" s="32"/>
      <c r="M514" s="32"/>
      <c r="N514" s="32"/>
      <c r="O514" s="32"/>
      <c r="P514" s="32"/>
      <c r="Q514" s="32"/>
      <c r="R514" s="554">
        <v>1.9</v>
      </c>
      <c r="S514" s="554"/>
      <c r="T514" s="554"/>
      <c r="U514" s="32"/>
      <c r="V514" s="32"/>
      <c r="W514" s="32"/>
      <c r="X514" s="32"/>
      <c r="Y514" s="32"/>
      <c r="Z514" s="32"/>
      <c r="AA514" s="32"/>
      <c r="AB514" s="32"/>
      <c r="AC514" s="32"/>
      <c r="AD514" s="32"/>
      <c r="AE514" s="32"/>
      <c r="AF514" s="32"/>
      <c r="AG514" s="46"/>
      <c r="AH514" s="32"/>
      <c r="AI514" s="32"/>
      <c r="AJ514" s="32"/>
      <c r="AK514" s="32"/>
      <c r="AL514" s="537"/>
      <c r="AM514" s="538"/>
      <c r="AN514" s="539"/>
      <c r="AO514" s="533"/>
      <c r="AP514" s="533"/>
      <c r="AQ514" s="537"/>
      <c r="AR514" s="538"/>
      <c r="AS514" s="539"/>
      <c r="AT514" s="540"/>
      <c r="AU514" s="540"/>
      <c r="AV514" s="540"/>
      <c r="AW514" s="540"/>
      <c r="AX514" s="540"/>
      <c r="AY514" s="540"/>
      <c r="AZ514" s="540"/>
      <c r="BA514" s="540"/>
      <c r="BB514" s="32"/>
      <c r="BC514" s="32"/>
      <c r="BD514" s="32"/>
      <c r="BE514" s="32"/>
      <c r="BF514" s="32"/>
      <c r="BG514" s="32"/>
      <c r="BH514" s="32"/>
      <c r="BI514" s="32"/>
      <c r="BJ514" s="32"/>
      <c r="BK514" s="32"/>
      <c r="BL514" s="32"/>
    </row>
    <row r="515" spans="1:64" ht="12.75" customHeight="1" x14ac:dyDescent="0.2">
      <c r="A515" s="555"/>
      <c r="B515" s="555"/>
      <c r="C515" s="555"/>
      <c r="D515" s="555"/>
      <c r="E515" s="555"/>
      <c r="F515" s="32"/>
      <c r="G515" s="32"/>
      <c r="H515" s="32"/>
      <c r="I515" s="32"/>
      <c r="J515" s="32"/>
      <c r="K515" s="41"/>
      <c r="L515" s="32"/>
      <c r="M515" s="32"/>
      <c r="N515" s="32"/>
      <c r="O515" s="32"/>
      <c r="P515" s="32"/>
      <c r="Q515" s="32"/>
      <c r="R515" s="551">
        <v>0.5</v>
      </c>
      <c r="S515" s="551"/>
      <c r="T515" s="551"/>
      <c r="U515" s="32"/>
      <c r="V515" s="32"/>
      <c r="W515" s="32"/>
      <c r="X515" s="32"/>
      <c r="Y515" s="32"/>
      <c r="Z515" s="32"/>
      <c r="AA515" s="32"/>
      <c r="AB515" s="32"/>
      <c r="AC515" s="32"/>
      <c r="AD515" s="32"/>
      <c r="AE515" s="32"/>
      <c r="AF515" s="32"/>
      <c r="AG515" s="44"/>
      <c r="AH515" s="32"/>
      <c r="AI515" s="32"/>
      <c r="AJ515" s="32"/>
      <c r="AK515" s="32"/>
      <c r="AL515" s="32"/>
      <c r="AM515" s="32"/>
      <c r="AN515" s="32"/>
      <c r="AO515" s="32"/>
      <c r="AP515" s="32"/>
      <c r="AQ515" s="32"/>
      <c r="AR515" s="32"/>
      <c r="AS515" s="32"/>
      <c r="AT515" s="32"/>
      <c r="AU515" s="32"/>
      <c r="AV515" s="32"/>
      <c r="AW515" s="32"/>
      <c r="AX515" s="32"/>
      <c r="AY515" s="32"/>
      <c r="AZ515" s="32"/>
      <c r="BA515" s="32"/>
      <c r="BB515" s="32"/>
      <c r="BC515" s="32"/>
      <c r="BD515" s="32"/>
      <c r="BE515" s="32"/>
      <c r="BF515" s="32"/>
      <c r="BG515" s="32"/>
      <c r="BH515" s="32"/>
      <c r="BI515" s="32"/>
      <c r="BJ515" s="32"/>
      <c r="BK515" s="32"/>
      <c r="BL515" s="32"/>
    </row>
    <row r="516" spans="1:64" ht="12.75" customHeight="1" x14ac:dyDescent="0.2">
      <c r="A516" s="555" t="s">
        <v>61</v>
      </c>
      <c r="B516" s="555"/>
      <c r="C516" s="555"/>
      <c r="D516" s="555"/>
      <c r="E516" s="555"/>
      <c r="F516" s="32"/>
      <c r="G516" s="32"/>
      <c r="H516" s="32"/>
      <c r="I516" s="32"/>
      <c r="J516" s="32"/>
      <c r="K516" s="41"/>
      <c r="L516" s="38"/>
      <c r="M516" s="39"/>
      <c r="N516" s="39"/>
      <c r="O516" s="39"/>
      <c r="P516" s="43"/>
      <c r="Q516" s="39"/>
      <c r="R516" s="39"/>
      <c r="S516" s="39"/>
      <c r="T516" s="40"/>
      <c r="U516" s="32"/>
      <c r="V516" s="32"/>
      <c r="W516" s="38"/>
      <c r="X516" s="39"/>
      <c r="Y516" s="39"/>
      <c r="Z516" s="39"/>
      <c r="AA516" s="43"/>
      <c r="AB516" s="39"/>
      <c r="AC516" s="39"/>
      <c r="AD516" s="39"/>
      <c r="AE516" s="39"/>
      <c r="AF516" s="40"/>
      <c r="AG516" s="44"/>
      <c r="AH516" s="32"/>
      <c r="AI516" s="32"/>
      <c r="AJ516" s="32"/>
      <c r="AK516" s="32"/>
      <c r="AL516" s="32"/>
      <c r="AM516" s="32"/>
      <c r="AN516" s="32"/>
      <c r="AO516" s="32"/>
      <c r="AP516" s="32"/>
      <c r="AQ516" s="32"/>
      <c r="AR516" s="32"/>
      <c r="AS516" s="32"/>
      <c r="AT516" s="32"/>
      <c r="AU516" s="32"/>
      <c r="AV516" s="32"/>
      <c r="AW516" s="32"/>
      <c r="AX516" s="32"/>
      <c r="AY516" s="32"/>
      <c r="AZ516" s="32"/>
      <c r="BA516" s="32"/>
      <c r="BB516" s="32"/>
      <c r="BC516" s="32"/>
      <c r="BD516" s="32"/>
      <c r="BE516" s="32"/>
      <c r="BF516" s="32"/>
      <c r="BG516" s="32"/>
      <c r="BH516" s="32"/>
      <c r="BI516" s="32"/>
      <c r="BJ516" s="32"/>
      <c r="BK516" s="32"/>
      <c r="BL516" s="32"/>
    </row>
    <row r="517" spans="1:64" ht="12.75" customHeight="1" x14ac:dyDescent="0.2">
      <c r="A517" s="555" t="s">
        <v>58</v>
      </c>
      <c r="B517" s="555"/>
      <c r="C517" s="555"/>
      <c r="D517" s="555"/>
      <c r="E517" s="555"/>
      <c r="F517" s="32"/>
      <c r="G517" s="32"/>
      <c r="H517" s="32"/>
      <c r="I517" s="32"/>
      <c r="J517" s="32"/>
      <c r="K517" s="41"/>
      <c r="L517" s="41"/>
      <c r="M517" s="32"/>
      <c r="N517" s="32"/>
      <c r="O517" s="32"/>
      <c r="P517" s="48"/>
      <c r="Q517" s="32"/>
      <c r="R517" s="32"/>
      <c r="S517" s="32"/>
      <c r="T517" s="556">
        <f>R469</f>
        <v>24.1</v>
      </c>
      <c r="U517" s="32"/>
      <c r="V517" s="32"/>
      <c r="W517" s="41"/>
      <c r="X517" s="32"/>
      <c r="Y517" s="32"/>
      <c r="Z517" s="32"/>
      <c r="AA517" s="48"/>
      <c r="AB517" s="32"/>
      <c r="AC517" s="32"/>
      <c r="AD517" s="32"/>
      <c r="AE517" s="32"/>
      <c r="AF517" s="44"/>
      <c r="AG517" s="44"/>
      <c r="AH517" s="32"/>
      <c r="AI517" s="32"/>
      <c r="AJ517" s="32"/>
      <c r="AK517" s="32"/>
      <c r="AL517" s="32"/>
      <c r="AM517" s="32"/>
      <c r="AN517" s="32"/>
      <c r="AO517" s="32"/>
      <c r="AP517" s="32"/>
      <c r="AQ517" s="32"/>
      <c r="AR517" s="32"/>
      <c r="AS517" s="32"/>
      <c r="AT517" s="32"/>
      <c r="AU517" s="32"/>
      <c r="AV517" s="32"/>
      <c r="AW517" s="32"/>
      <c r="AX517" s="32"/>
      <c r="AY517" s="32"/>
      <c r="AZ517" s="32"/>
      <c r="BA517" s="32"/>
      <c r="BB517" s="32"/>
      <c r="BC517" s="32"/>
      <c r="BD517" s="32"/>
      <c r="BE517" s="32"/>
      <c r="BF517" s="32"/>
      <c r="BG517" s="32"/>
      <c r="BH517" s="32"/>
      <c r="BI517" s="32"/>
      <c r="BJ517" s="32"/>
      <c r="BK517" s="32"/>
      <c r="BL517" s="32"/>
    </row>
    <row r="518" spans="1:64" ht="12.75" customHeight="1" x14ac:dyDescent="0.2">
      <c r="A518" s="31"/>
      <c r="B518" s="31"/>
      <c r="C518" s="31"/>
      <c r="D518" s="31"/>
      <c r="E518" s="31"/>
      <c r="F518" s="32"/>
      <c r="G518" s="32"/>
      <c r="H518" s="32"/>
      <c r="I518" s="32"/>
      <c r="J518" s="32"/>
      <c r="K518" s="41"/>
      <c r="L518" s="41"/>
      <c r="M518" s="32"/>
      <c r="N518" s="32"/>
      <c r="O518" s="32"/>
      <c r="P518" s="48"/>
      <c r="Q518" s="32"/>
      <c r="R518" s="32"/>
      <c r="S518" s="32"/>
      <c r="T518" s="556"/>
      <c r="U518" s="32"/>
      <c r="V518" s="32"/>
      <c r="W518" s="41"/>
      <c r="X518" s="32"/>
      <c r="Y518" s="32"/>
      <c r="Z518" s="32"/>
      <c r="AA518" s="48"/>
      <c r="AB518" s="32"/>
      <c r="AC518" s="32"/>
      <c r="AD518" s="32"/>
      <c r="AE518" s="32"/>
      <c r="AF518" s="44"/>
      <c r="AG518" s="44"/>
      <c r="AH518" s="32"/>
      <c r="AI518" s="32"/>
      <c r="AJ518" s="32"/>
      <c r="AK518" s="32"/>
      <c r="AL518" s="32"/>
      <c r="AM518" s="32"/>
      <c r="AN518" s="32"/>
      <c r="AO518" s="32"/>
      <c r="AP518" s="32"/>
      <c r="AQ518" s="32"/>
      <c r="AR518" s="32"/>
      <c r="AS518" s="32"/>
      <c r="AT518" s="32"/>
      <c r="AU518" s="32"/>
      <c r="AV518" s="32"/>
      <c r="AW518" s="32"/>
      <c r="AX518" s="32"/>
      <c r="AY518" s="32"/>
      <c r="AZ518" s="32"/>
      <c r="BA518" s="32"/>
      <c r="BB518" s="32"/>
      <c r="BC518" s="32"/>
      <c r="BD518" s="32"/>
      <c r="BE518" s="32"/>
      <c r="BF518" s="32"/>
      <c r="BG518" s="32"/>
      <c r="BH518" s="32"/>
      <c r="BI518" s="32"/>
      <c r="BJ518" s="32"/>
      <c r="BK518" s="32"/>
      <c r="BL518" s="32"/>
    </row>
    <row r="519" spans="1:64" ht="12.75" customHeight="1" x14ac:dyDescent="0.2">
      <c r="A519" s="31"/>
      <c r="B519" s="31"/>
      <c r="C519" s="31"/>
      <c r="D519" s="31"/>
      <c r="E519" s="31"/>
      <c r="F519" s="32"/>
      <c r="G519" s="32"/>
      <c r="H519" s="32"/>
      <c r="I519" s="32"/>
      <c r="J519" s="32"/>
      <c r="K519" s="41"/>
      <c r="L519" s="54"/>
      <c r="M519" s="50"/>
      <c r="N519" s="50"/>
      <c r="O519" s="50"/>
      <c r="P519" s="51"/>
      <c r="Q519" s="50"/>
      <c r="R519" s="50"/>
      <c r="S519" s="50"/>
      <c r="T519" s="567"/>
      <c r="U519" s="32"/>
      <c r="V519" s="32"/>
      <c r="W519" s="54"/>
      <c r="X519" s="50"/>
      <c r="Y519" s="50"/>
      <c r="Z519" s="50"/>
      <c r="AA519" s="51"/>
      <c r="AB519" s="50"/>
      <c r="AC519" s="50"/>
      <c r="AD519" s="50"/>
      <c r="AE519" s="50"/>
      <c r="AF519" s="52"/>
      <c r="AG519" s="44"/>
      <c r="AH519" s="32"/>
      <c r="AI519" s="32"/>
      <c r="AJ519" s="32"/>
      <c r="AK519" s="32"/>
      <c r="AL519" s="32"/>
      <c r="AM519" s="32"/>
      <c r="AN519" s="32"/>
      <c r="AO519" s="32"/>
      <c r="AP519" s="32"/>
      <c r="AQ519" s="32"/>
      <c r="AR519" s="32"/>
      <c r="AS519" s="32"/>
      <c r="AT519" s="32"/>
      <c r="AU519" s="32"/>
      <c r="AV519" s="32"/>
      <c r="AW519" s="32"/>
      <c r="AX519" s="32"/>
      <c r="AY519" s="32"/>
      <c r="AZ519" s="32"/>
      <c r="BA519" s="32"/>
      <c r="BB519" s="32"/>
      <c r="BC519" s="32"/>
      <c r="BD519" s="32"/>
      <c r="BE519" s="32"/>
      <c r="BF519" s="32"/>
      <c r="BG519" s="32"/>
      <c r="BH519" s="32"/>
      <c r="BI519" s="32"/>
      <c r="BJ519" s="32"/>
      <c r="BK519" s="32"/>
      <c r="BL519" s="32"/>
    </row>
    <row r="520" spans="1:64" ht="12.75" customHeight="1" x14ac:dyDescent="0.2">
      <c r="A520" s="31"/>
      <c r="B520" s="31"/>
      <c r="C520" s="31"/>
      <c r="D520" s="31"/>
      <c r="E520" s="31"/>
      <c r="F520" s="32"/>
      <c r="G520" s="32"/>
      <c r="H520" s="32"/>
      <c r="I520" s="32"/>
      <c r="J520" s="32"/>
      <c r="K520" s="41"/>
      <c r="L520" s="32"/>
      <c r="M520" s="32"/>
      <c r="N520" s="32"/>
      <c r="O520" s="32"/>
      <c r="P520" s="32"/>
      <c r="Q520" s="32"/>
      <c r="R520" s="554">
        <v>2</v>
      </c>
      <c r="S520" s="554"/>
      <c r="T520" s="554"/>
      <c r="U520" s="525"/>
      <c r="V520" s="525"/>
      <c r="W520" s="32"/>
      <c r="X520" s="32"/>
      <c r="Y520" s="32"/>
      <c r="Z520" s="32"/>
      <c r="AA520" s="32"/>
      <c r="AB520" s="32"/>
      <c r="AC520" s="32"/>
      <c r="AD520" s="32"/>
      <c r="AE520" s="32"/>
      <c r="AF520" s="32"/>
      <c r="AG520" s="53"/>
      <c r="AH520" s="32"/>
      <c r="AI520" s="32"/>
      <c r="AJ520" s="32"/>
      <c r="AK520" s="32"/>
      <c r="AL520" s="32"/>
      <c r="AM520" s="32"/>
      <c r="AN520" s="32"/>
      <c r="AO520" s="32"/>
      <c r="AP520" s="32"/>
      <c r="AQ520" s="32"/>
      <c r="AR520" s="32"/>
      <c r="AS520" s="32"/>
      <c r="AT520" s="32"/>
      <c r="AU520" s="32"/>
      <c r="AV520" s="32"/>
      <c r="AW520" s="32"/>
      <c r="AX520" s="32"/>
      <c r="AY520" s="32"/>
      <c r="AZ520" s="32"/>
      <c r="BA520" s="32"/>
      <c r="BB520" s="32"/>
      <c r="BC520" s="32"/>
      <c r="BD520" s="32"/>
      <c r="BE520" s="32"/>
      <c r="BF520" s="32"/>
      <c r="BG520" s="32"/>
      <c r="BH520" s="32"/>
      <c r="BI520" s="32"/>
      <c r="BJ520" s="32"/>
      <c r="BK520" s="32"/>
      <c r="BL520" s="32"/>
    </row>
    <row r="521" spans="1:64" ht="12.75" customHeight="1" thickBot="1" x14ac:dyDescent="0.25">
      <c r="A521" s="31"/>
      <c r="B521" s="31"/>
      <c r="C521" s="31"/>
      <c r="D521" s="31"/>
      <c r="E521" s="31"/>
      <c r="F521" s="32"/>
      <c r="G521" s="32"/>
      <c r="H521" s="32"/>
      <c r="I521" s="32"/>
      <c r="J521" s="32"/>
      <c r="K521" s="54"/>
      <c r="L521" s="50"/>
      <c r="M521" s="50"/>
      <c r="N521" s="50"/>
      <c r="O521" s="50"/>
      <c r="P521" s="50"/>
      <c r="Q521" s="50"/>
      <c r="R521" s="551"/>
      <c r="S521" s="551"/>
      <c r="T521" s="551"/>
      <c r="U521" s="551"/>
      <c r="V521" s="551"/>
      <c r="W521" s="50"/>
      <c r="X521" s="50"/>
      <c r="Y521" s="50"/>
      <c r="Z521" s="50"/>
      <c r="AA521" s="50"/>
      <c r="AB521" s="50"/>
      <c r="AC521" s="50"/>
      <c r="AD521" s="50"/>
      <c r="AE521" s="56"/>
      <c r="AF521" s="56"/>
      <c r="AG521" s="57"/>
      <c r="AH521" s="32"/>
      <c r="AI521" s="32"/>
      <c r="AJ521" s="32"/>
      <c r="AK521" s="32"/>
      <c r="AL521" s="32"/>
      <c r="AM521" s="32"/>
      <c r="AN521" s="32"/>
      <c r="AO521" s="32"/>
      <c r="AP521" s="32"/>
      <c r="AQ521" s="32"/>
      <c r="AR521" s="32"/>
      <c r="AS521" s="32"/>
      <c r="AT521" s="32"/>
      <c r="AU521" s="32"/>
      <c r="AV521" s="32"/>
      <c r="AW521" s="32"/>
      <c r="AX521" s="32"/>
      <c r="AY521" s="32"/>
      <c r="AZ521" s="32"/>
      <c r="BA521" s="32"/>
      <c r="BB521" s="32"/>
      <c r="BC521" s="32"/>
      <c r="BD521" s="32"/>
      <c r="BE521" s="32"/>
      <c r="BF521" s="32"/>
      <c r="BG521" s="32"/>
      <c r="BH521" s="32"/>
      <c r="BI521" s="32"/>
      <c r="BJ521" s="32"/>
      <c r="BK521" s="32"/>
      <c r="BL521" s="32"/>
    </row>
    <row r="522" spans="1:64" ht="12.75" customHeight="1" thickTop="1" x14ac:dyDescent="0.2">
      <c r="A522" s="31"/>
      <c r="B522" s="31"/>
      <c r="C522" s="31"/>
      <c r="D522" s="31"/>
      <c r="E522" s="31"/>
      <c r="F522" s="32"/>
      <c r="G522" s="32"/>
      <c r="H522" s="32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  <c r="AA522" s="32"/>
      <c r="AB522" s="32"/>
      <c r="AC522" s="32"/>
      <c r="AD522" s="32"/>
      <c r="AE522" s="32"/>
      <c r="AF522" s="32"/>
      <c r="AG522" s="32"/>
      <c r="AH522" s="32"/>
      <c r="AI522" s="32"/>
      <c r="AJ522" s="32"/>
      <c r="AK522" s="32"/>
      <c r="AL522" s="32"/>
      <c r="AM522" s="32"/>
      <c r="AN522" s="32"/>
      <c r="AO522" s="32"/>
      <c r="AP522" s="32"/>
      <c r="AQ522" s="32"/>
      <c r="AR522" s="32"/>
      <c r="AS522" s="32"/>
      <c r="AT522" s="32"/>
      <c r="AU522" s="32"/>
      <c r="AV522" s="32"/>
      <c r="AW522" s="32"/>
      <c r="AX522" s="32"/>
      <c r="AY522" s="32"/>
      <c r="AZ522" s="32"/>
      <c r="BA522" s="32"/>
      <c r="BB522" s="32"/>
      <c r="BC522" s="32"/>
      <c r="BD522" s="32"/>
      <c r="BE522" s="32"/>
      <c r="BF522" s="32"/>
      <c r="BG522" s="32"/>
      <c r="BH522" s="32"/>
      <c r="BI522" s="32"/>
      <c r="BJ522" s="32"/>
      <c r="BK522" s="32"/>
      <c r="BL522" s="32"/>
    </row>
    <row r="523" spans="1:64" ht="12.75" customHeight="1" x14ac:dyDescent="0.2">
      <c r="A523" s="31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  <c r="AA523" s="31"/>
      <c r="AB523" s="31"/>
      <c r="AC523" s="31"/>
      <c r="AD523" s="31"/>
      <c r="AE523" s="31"/>
      <c r="AF523" s="31"/>
      <c r="AG523" s="31"/>
      <c r="AH523" s="31"/>
      <c r="AI523" s="31"/>
      <c r="AJ523" s="31"/>
      <c r="AK523" s="31"/>
      <c r="AL523" s="31"/>
      <c r="AM523" s="31"/>
      <c r="AN523" s="31"/>
      <c r="AO523" s="31"/>
      <c r="AP523" s="31"/>
      <c r="AQ523" s="31"/>
      <c r="AR523" s="31"/>
      <c r="AS523" s="31"/>
      <c r="AT523" s="31"/>
      <c r="AU523" s="31"/>
      <c r="AV523" s="31"/>
      <c r="AW523" s="31"/>
      <c r="AX523" s="32"/>
      <c r="AY523" s="32"/>
      <c r="AZ523" s="32"/>
      <c r="BA523" s="32"/>
      <c r="BB523" s="32"/>
      <c r="BC523" s="32"/>
      <c r="BD523" s="32"/>
      <c r="BE523" s="32"/>
      <c r="BF523" s="32"/>
      <c r="BG523" s="32"/>
      <c r="BH523" s="32"/>
      <c r="BI523" s="32"/>
      <c r="BJ523" s="32"/>
      <c r="BK523" s="32"/>
      <c r="BL523" s="32"/>
    </row>
    <row r="524" spans="1:64" ht="12.75" customHeight="1" x14ac:dyDescent="0.2">
      <c r="A524" s="31"/>
      <c r="B524" s="31"/>
      <c r="C524" s="31"/>
      <c r="D524" s="31"/>
      <c r="E524" s="31"/>
      <c r="F524" s="32"/>
      <c r="G524" s="32"/>
      <c r="H524" s="32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  <c r="AA524" s="32"/>
      <c r="AB524" s="32"/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  <c r="AN524" s="32"/>
      <c r="AO524" s="32"/>
      <c r="AP524" s="32"/>
      <c r="AQ524" s="32"/>
      <c r="AR524" s="32"/>
      <c r="AS524" s="32"/>
      <c r="AT524" s="32"/>
      <c r="AU524" s="32"/>
      <c r="AV524" s="32"/>
      <c r="AW524" s="32"/>
      <c r="AX524" s="32"/>
      <c r="AY524" s="32"/>
      <c r="AZ524" s="32"/>
      <c r="BA524" s="32"/>
      <c r="BB524" s="32"/>
      <c r="BC524" s="32"/>
      <c r="BD524" s="32"/>
      <c r="BE524" s="32"/>
      <c r="BF524" s="32"/>
      <c r="BG524" s="32"/>
      <c r="BH524" s="32"/>
      <c r="BI524" s="32"/>
      <c r="BJ524" s="32"/>
      <c r="BK524" s="32"/>
      <c r="BL524" s="32"/>
    </row>
    <row r="525" spans="1:64" ht="12.75" customHeight="1" x14ac:dyDescent="0.25">
      <c r="A525" s="37"/>
      <c r="B525" s="37"/>
      <c r="C525" s="37"/>
      <c r="D525" s="37"/>
      <c r="E525" s="37"/>
      <c r="F525" s="32"/>
      <c r="G525" s="32"/>
      <c r="H525" s="32"/>
      <c r="I525" s="38"/>
      <c r="J525" s="39"/>
      <c r="K525" s="39"/>
      <c r="L525" s="39"/>
      <c r="M525" s="39"/>
      <c r="N525" s="554"/>
      <c r="O525" s="554"/>
      <c r="P525" s="554"/>
      <c r="Q525" s="554"/>
      <c r="R525" s="552">
        <v>2</v>
      </c>
      <c r="S525" s="552"/>
      <c r="T525" s="552"/>
      <c r="U525" s="552"/>
      <c r="V525" s="39"/>
      <c r="W525" s="39"/>
      <c r="X525" s="39"/>
      <c r="Y525" s="39"/>
      <c r="Z525" s="39"/>
      <c r="AA525" s="39"/>
      <c r="AB525" s="39"/>
      <c r="AC525" s="39"/>
      <c r="AD525" s="39"/>
      <c r="AE525" s="39"/>
      <c r="AF525" s="39"/>
      <c r="AG525" s="39"/>
      <c r="AH525" s="39"/>
      <c r="AI525" s="39"/>
      <c r="AJ525" s="39"/>
      <c r="AK525" s="40"/>
      <c r="AL525" s="32"/>
      <c r="AM525" s="32"/>
      <c r="AN525" s="32"/>
      <c r="AO525" s="32"/>
      <c r="AP525" s="32"/>
      <c r="AQ525" s="32"/>
      <c r="AR525" s="32"/>
      <c r="AS525" s="32"/>
      <c r="AT525" s="32"/>
      <c r="AU525" s="32"/>
      <c r="AV525" s="32"/>
      <c r="AW525" s="32"/>
      <c r="AX525" s="32"/>
      <c r="AY525" s="32"/>
      <c r="AZ525" s="32"/>
      <c r="BA525" s="32"/>
      <c r="BB525" s="32"/>
      <c r="BC525" s="32"/>
      <c r="BD525" s="32"/>
      <c r="BE525" s="32"/>
      <c r="BF525" s="32"/>
      <c r="BG525" s="32"/>
      <c r="BH525" s="32"/>
      <c r="BI525" s="32"/>
      <c r="BJ525" s="32"/>
      <c r="BK525" s="32"/>
      <c r="BL525" s="32"/>
    </row>
    <row r="526" spans="1:64" ht="12.75" customHeight="1" x14ac:dyDescent="0.25">
      <c r="A526" s="37"/>
      <c r="B526" s="37"/>
      <c r="C526" s="37"/>
      <c r="D526" s="37"/>
      <c r="E526" s="37"/>
      <c r="F526" s="32"/>
      <c r="G526" s="32"/>
      <c r="H526" s="32"/>
      <c r="I526" s="41"/>
      <c r="J526" s="553">
        <f>R469</f>
        <v>24.1</v>
      </c>
      <c r="K526" s="554"/>
      <c r="L526" s="554"/>
      <c r="M526" s="559">
        <f>L469</f>
        <v>56.239999999999995</v>
      </c>
      <c r="N526" s="32"/>
      <c r="O526" s="32"/>
      <c r="P526" s="32"/>
      <c r="Q526" s="32"/>
      <c r="R526" s="553">
        <f>R469</f>
        <v>24.1</v>
      </c>
      <c r="S526" s="554"/>
      <c r="T526" s="554"/>
      <c r="U526" s="40"/>
      <c r="V526" s="32"/>
      <c r="W526" s="32"/>
      <c r="X526" s="553">
        <f>R469</f>
        <v>24.1</v>
      </c>
      <c r="Y526" s="554"/>
      <c r="Z526" s="554"/>
      <c r="AA526" s="42"/>
      <c r="AB526" s="40"/>
      <c r="AC526" s="32"/>
      <c r="AD526" s="32"/>
      <c r="AE526" s="553">
        <f>R469</f>
        <v>24.1</v>
      </c>
      <c r="AF526" s="554"/>
      <c r="AG526" s="554"/>
      <c r="AH526" s="42"/>
      <c r="AI526" s="40"/>
      <c r="AJ526" s="32"/>
      <c r="AK526" s="44"/>
      <c r="AL526" s="32"/>
      <c r="AM526" s="32"/>
      <c r="AN526" s="32"/>
      <c r="AO526" s="32"/>
      <c r="AP526" s="32"/>
      <c r="AQ526" s="32"/>
      <c r="AR526" s="32"/>
      <c r="AS526" s="32"/>
      <c r="AT526" s="32"/>
      <c r="AU526" s="32"/>
      <c r="AV526" s="32"/>
      <c r="AW526" s="32"/>
      <c r="AX526" s="32"/>
      <c r="AY526" s="32"/>
      <c r="AZ526" s="32"/>
      <c r="BA526" s="32"/>
      <c r="BB526" s="32"/>
      <c r="BC526" s="32"/>
      <c r="BD526" s="32"/>
      <c r="BE526" s="32"/>
      <c r="BF526" s="32"/>
      <c r="BG526" s="32"/>
      <c r="BH526" s="32"/>
      <c r="BI526" s="32"/>
      <c r="BJ526" s="32"/>
      <c r="BK526" s="32"/>
      <c r="BL526" s="32"/>
    </row>
    <row r="527" spans="1:64" ht="12.75" customHeight="1" x14ac:dyDescent="0.25">
      <c r="A527" s="37"/>
      <c r="B527" s="37"/>
      <c r="C527" s="37"/>
      <c r="D527" s="37"/>
      <c r="E527" s="37"/>
      <c r="F527" s="32"/>
      <c r="G527" s="32"/>
      <c r="H527" s="32"/>
      <c r="I527" s="41"/>
      <c r="J527" s="41"/>
      <c r="K527" s="32"/>
      <c r="L527" s="32"/>
      <c r="M527" s="556"/>
      <c r="N527" s="32"/>
      <c r="O527" s="32"/>
      <c r="P527" s="32"/>
      <c r="Q527" s="32"/>
      <c r="R527" s="41"/>
      <c r="S527" s="32"/>
      <c r="T527" s="32"/>
      <c r="U527" s="44"/>
      <c r="V527" s="32"/>
      <c r="W527" s="32"/>
      <c r="X527" s="41"/>
      <c r="Y527" s="32"/>
      <c r="Z527" s="32"/>
      <c r="AA527" s="32"/>
      <c r="AB527" s="44"/>
      <c r="AC527" s="32"/>
      <c r="AD527" s="32"/>
      <c r="AE527" s="41"/>
      <c r="AF527" s="32"/>
      <c r="AG527" s="32"/>
      <c r="AH527" s="32"/>
      <c r="AI527" s="44"/>
      <c r="AJ527" s="32"/>
      <c r="AK527" s="44"/>
      <c r="AL527" s="32"/>
      <c r="AM527" s="32"/>
      <c r="AN527" s="32"/>
      <c r="AO527" s="32"/>
      <c r="AP527" s="534">
        <f>R525+M526+R533</f>
        <v>60.239999999999995</v>
      </c>
      <c r="AQ527" s="535"/>
      <c r="AR527" s="536"/>
      <c r="AS527" s="533" t="s">
        <v>44</v>
      </c>
      <c r="AT527" s="533"/>
      <c r="AU527" s="534">
        <f>I528+J526+N528+P528+R526+V528+W528+X526+AC528+AD528+AE526+AJ528+AK528</f>
        <v>107.5</v>
      </c>
      <c r="AV527" s="535"/>
      <c r="AW527" s="536"/>
      <c r="AX527" s="540" t="s">
        <v>57</v>
      </c>
      <c r="AY527" s="540"/>
      <c r="AZ527" s="540"/>
      <c r="BA527" s="540"/>
      <c r="BB527" s="540"/>
      <c r="BC527" s="540"/>
      <c r="BD527" s="540"/>
      <c r="BE527" s="540"/>
      <c r="BF527" s="32"/>
      <c r="BG527" s="32"/>
      <c r="BH527" s="32"/>
      <c r="BI527" s="32"/>
      <c r="BJ527" s="32"/>
      <c r="BK527" s="32"/>
      <c r="BL527" s="32"/>
    </row>
    <row r="528" spans="1:64" ht="12.75" customHeight="1" x14ac:dyDescent="0.2">
      <c r="A528" s="555" t="s">
        <v>61</v>
      </c>
      <c r="B528" s="555"/>
      <c r="C528" s="555"/>
      <c r="D528" s="555"/>
      <c r="E528" s="555"/>
      <c r="F528" s="32"/>
      <c r="G528" s="32"/>
      <c r="H528" s="32"/>
      <c r="I528" s="542">
        <v>1</v>
      </c>
      <c r="J528" s="41"/>
      <c r="K528" s="32"/>
      <c r="L528" s="32"/>
      <c r="M528" s="560"/>
      <c r="N528" s="562">
        <v>1.9</v>
      </c>
      <c r="O528" s="32"/>
      <c r="P528" s="563">
        <v>0.5</v>
      </c>
      <c r="Q528" s="556"/>
      <c r="R528" s="41"/>
      <c r="S528" s="32"/>
      <c r="T528" s="32"/>
      <c r="U528" s="44"/>
      <c r="V528" s="562">
        <v>1.9</v>
      </c>
      <c r="W528" s="556">
        <v>0.5</v>
      </c>
      <c r="X528" s="41"/>
      <c r="Y528" s="32"/>
      <c r="Z528" s="32"/>
      <c r="AA528" s="32"/>
      <c r="AB528" s="44"/>
      <c r="AC528" s="562">
        <v>1.9</v>
      </c>
      <c r="AD528" s="556">
        <v>0.5</v>
      </c>
      <c r="AE528" s="41"/>
      <c r="AF528" s="32"/>
      <c r="AG528" s="32"/>
      <c r="AH528" s="32"/>
      <c r="AI528" s="44"/>
      <c r="AJ528" s="562">
        <v>1.9</v>
      </c>
      <c r="AK528" s="556">
        <v>1</v>
      </c>
      <c r="AL528" s="32"/>
      <c r="AM528" s="32"/>
      <c r="AN528" s="32"/>
      <c r="AO528" s="32"/>
      <c r="AP528" s="537"/>
      <c r="AQ528" s="538"/>
      <c r="AR528" s="539"/>
      <c r="AS528" s="533"/>
      <c r="AT528" s="533"/>
      <c r="AU528" s="537"/>
      <c r="AV528" s="538"/>
      <c r="AW528" s="539"/>
      <c r="AX528" s="540"/>
      <c r="AY528" s="540"/>
      <c r="AZ528" s="540"/>
      <c r="BA528" s="540"/>
      <c r="BB528" s="540"/>
      <c r="BC528" s="540"/>
      <c r="BD528" s="540"/>
      <c r="BE528" s="540"/>
      <c r="BF528" s="32"/>
      <c r="BG528" s="32"/>
      <c r="BH528" s="32"/>
      <c r="BI528" s="32"/>
      <c r="BJ528" s="32"/>
      <c r="BK528" s="32"/>
      <c r="BL528" s="32"/>
    </row>
    <row r="529" spans="1:64" ht="6" customHeight="1" x14ac:dyDescent="0.2">
      <c r="A529" s="49"/>
      <c r="B529" s="49"/>
      <c r="C529" s="49"/>
      <c r="D529" s="49"/>
      <c r="E529" s="49"/>
      <c r="F529" s="32"/>
      <c r="G529" s="32"/>
      <c r="H529" s="32"/>
      <c r="I529" s="542"/>
      <c r="J529" s="60"/>
      <c r="K529" s="61"/>
      <c r="L529" s="61"/>
      <c r="M529" s="62"/>
      <c r="N529" s="562"/>
      <c r="O529" s="32"/>
      <c r="P529" s="563"/>
      <c r="Q529" s="556"/>
      <c r="R529" s="60"/>
      <c r="S529" s="61"/>
      <c r="T529" s="61"/>
      <c r="U529" s="62"/>
      <c r="V529" s="562"/>
      <c r="W529" s="556"/>
      <c r="X529" s="60"/>
      <c r="Y529" s="61"/>
      <c r="Z529" s="61"/>
      <c r="AA529" s="61"/>
      <c r="AB529" s="62"/>
      <c r="AC529" s="562"/>
      <c r="AD529" s="556"/>
      <c r="AE529" s="60"/>
      <c r="AF529" s="61"/>
      <c r="AG529" s="61"/>
      <c r="AH529" s="61"/>
      <c r="AI529" s="62"/>
      <c r="AJ529" s="562"/>
      <c r="AK529" s="556"/>
      <c r="AL529" s="32"/>
      <c r="AM529" s="32"/>
      <c r="AN529" s="32"/>
      <c r="AO529" s="32"/>
      <c r="AP529" s="32"/>
      <c r="AQ529" s="32"/>
      <c r="AR529" s="32"/>
      <c r="AS529" s="32"/>
      <c r="AT529" s="32"/>
      <c r="AU529" s="32"/>
      <c r="AV529" s="32"/>
      <c r="AW529" s="32"/>
      <c r="AX529" s="32"/>
      <c r="AY529" s="32"/>
      <c r="AZ529" s="32"/>
      <c r="BA529" s="32"/>
      <c r="BB529" s="32"/>
      <c r="BC529" s="32"/>
      <c r="BD529" s="32"/>
      <c r="BE529" s="32"/>
      <c r="BF529" s="32"/>
      <c r="BG529" s="32"/>
      <c r="BH529" s="32"/>
      <c r="BI529" s="32"/>
      <c r="BJ529" s="32"/>
      <c r="BK529" s="32"/>
      <c r="BL529" s="32"/>
    </row>
    <row r="530" spans="1:64" ht="12.75" customHeight="1" x14ac:dyDescent="0.2">
      <c r="A530" s="555" t="s">
        <v>58</v>
      </c>
      <c r="B530" s="555"/>
      <c r="C530" s="555"/>
      <c r="D530" s="555"/>
      <c r="E530" s="555"/>
      <c r="F530" s="32"/>
      <c r="G530" s="32"/>
      <c r="H530" s="32"/>
      <c r="I530" s="542"/>
      <c r="J530" s="41"/>
      <c r="K530" s="32"/>
      <c r="L530" s="32"/>
      <c r="M530" s="44"/>
      <c r="N530" s="562"/>
      <c r="O530" s="32"/>
      <c r="P530" s="563"/>
      <c r="Q530" s="556"/>
      <c r="R530" s="41"/>
      <c r="S530" s="32"/>
      <c r="T530" s="32"/>
      <c r="U530" s="44"/>
      <c r="V530" s="562"/>
      <c r="W530" s="556"/>
      <c r="X530" s="41"/>
      <c r="Y530" s="32"/>
      <c r="Z530" s="32"/>
      <c r="AA530" s="32"/>
      <c r="AB530" s="44"/>
      <c r="AC530" s="562"/>
      <c r="AD530" s="556"/>
      <c r="AE530" s="41"/>
      <c r="AF530" s="32"/>
      <c r="AG530" s="32"/>
      <c r="AH530" s="32"/>
      <c r="AI530" s="44"/>
      <c r="AJ530" s="562"/>
      <c r="AK530" s="556"/>
      <c r="AL530" s="32"/>
      <c r="AM530" s="32"/>
      <c r="AN530" s="32"/>
      <c r="AO530" s="32"/>
      <c r="AP530" s="32"/>
      <c r="AQ530" s="32"/>
      <c r="AR530" s="32"/>
      <c r="AS530" s="32"/>
      <c r="AT530" s="32"/>
      <c r="AU530" s="32"/>
      <c r="AV530" s="32"/>
      <c r="AW530" s="32"/>
      <c r="AX530" s="32"/>
      <c r="AY530" s="32"/>
      <c r="AZ530" s="32"/>
      <c r="BA530" s="32"/>
      <c r="BB530" s="32"/>
      <c r="BC530" s="32"/>
      <c r="BD530" s="32"/>
      <c r="BE530" s="32"/>
      <c r="BF530" s="32"/>
      <c r="BG530" s="32"/>
      <c r="BH530" s="32"/>
      <c r="BI530" s="32"/>
      <c r="BJ530" s="32"/>
      <c r="BK530" s="32"/>
      <c r="BL530" s="32"/>
    </row>
    <row r="531" spans="1:64" ht="12.75" customHeight="1" x14ac:dyDescent="0.2">
      <c r="A531" s="49"/>
      <c r="B531" s="49"/>
      <c r="C531" s="49"/>
      <c r="D531" s="49"/>
      <c r="E531" s="49"/>
      <c r="F531" s="32"/>
      <c r="G531" s="32"/>
      <c r="H531" s="32"/>
      <c r="I531" s="41"/>
      <c r="J531" s="41"/>
      <c r="K531" s="32"/>
      <c r="L531" s="32"/>
      <c r="M531" s="44"/>
      <c r="N531" s="32"/>
      <c r="O531" s="32"/>
      <c r="P531" s="32"/>
      <c r="Q531" s="32"/>
      <c r="R531" s="41"/>
      <c r="S531" s="32"/>
      <c r="T531" s="32"/>
      <c r="U531" s="44"/>
      <c r="V531" s="32"/>
      <c r="W531" s="32"/>
      <c r="X531" s="41"/>
      <c r="Y531" s="32"/>
      <c r="Z531" s="32"/>
      <c r="AA531" s="32"/>
      <c r="AB531" s="44"/>
      <c r="AC531" s="32"/>
      <c r="AD531" s="32"/>
      <c r="AE531" s="41"/>
      <c r="AF531" s="32"/>
      <c r="AG531" s="32"/>
      <c r="AH531" s="32"/>
      <c r="AI531" s="44"/>
      <c r="AJ531" s="32"/>
      <c r="AK531" s="44"/>
      <c r="AL531" s="32"/>
      <c r="AM531" s="32"/>
      <c r="AN531" s="32"/>
      <c r="AO531" s="32"/>
      <c r="AP531" s="32"/>
      <c r="AQ531" s="32"/>
      <c r="AR531" s="32"/>
      <c r="AS531" s="32"/>
      <c r="AT531" s="32"/>
      <c r="AU531" s="32"/>
      <c r="AV531" s="32"/>
      <c r="AW531" s="32"/>
      <c r="AX531" s="32"/>
      <c r="AY531" s="32"/>
      <c r="AZ531" s="32"/>
      <c r="BA531" s="32"/>
      <c r="BB531" s="32"/>
      <c r="BC531" s="32"/>
      <c r="BD531" s="32"/>
      <c r="BE531" s="32"/>
      <c r="BF531" s="32"/>
      <c r="BG531" s="32"/>
      <c r="BH531" s="32"/>
      <c r="BI531" s="32"/>
      <c r="BJ531" s="32"/>
      <c r="BK531" s="32"/>
      <c r="BL531" s="32"/>
    </row>
    <row r="532" spans="1:64" ht="12.75" customHeight="1" x14ac:dyDescent="0.2">
      <c r="A532" s="49"/>
      <c r="B532" s="49"/>
      <c r="C532" s="49"/>
      <c r="D532" s="49"/>
      <c r="E532" s="49"/>
      <c r="F532" s="32"/>
      <c r="G532" s="32"/>
      <c r="H532" s="32"/>
      <c r="I532" s="41"/>
      <c r="J532" s="54"/>
      <c r="K532" s="50"/>
      <c r="L532" s="50"/>
      <c r="M532" s="52"/>
      <c r="N532" s="32"/>
      <c r="O532" s="32"/>
      <c r="P532" s="32"/>
      <c r="Q532" s="32"/>
      <c r="R532" s="54"/>
      <c r="S532" s="50"/>
      <c r="T532" s="50"/>
      <c r="U532" s="52"/>
      <c r="V532" s="32"/>
      <c r="W532" s="32"/>
      <c r="X532" s="54"/>
      <c r="Y532" s="50"/>
      <c r="Z532" s="50"/>
      <c r="AA532" s="50"/>
      <c r="AB532" s="52"/>
      <c r="AC532" s="32"/>
      <c r="AD532" s="32"/>
      <c r="AE532" s="54"/>
      <c r="AF532" s="50"/>
      <c r="AG532" s="50"/>
      <c r="AH532" s="50"/>
      <c r="AI532" s="52"/>
      <c r="AJ532" s="32"/>
      <c r="AK532" s="53"/>
      <c r="AL532" s="32"/>
      <c r="AM532" s="32"/>
      <c r="AN532" s="32"/>
      <c r="AO532" s="32"/>
      <c r="AP532" s="32"/>
      <c r="AQ532" s="32"/>
      <c r="AR532" s="32"/>
      <c r="AS532" s="32"/>
      <c r="AT532" s="32"/>
      <c r="AU532" s="32"/>
      <c r="AV532" s="32"/>
      <c r="AW532" s="32"/>
      <c r="AX532" s="32"/>
      <c r="AY532" s="32"/>
      <c r="AZ532" s="32"/>
      <c r="BA532" s="32"/>
      <c r="BB532" s="32"/>
      <c r="BC532" s="32"/>
      <c r="BD532" s="32"/>
      <c r="BE532" s="32"/>
      <c r="BF532" s="32"/>
      <c r="BG532" s="32"/>
      <c r="BH532" s="32"/>
      <c r="BI532" s="32"/>
      <c r="BJ532" s="32"/>
      <c r="BK532" s="32"/>
      <c r="BL532" s="32"/>
    </row>
    <row r="533" spans="1:64" ht="12.75" customHeight="1" thickBot="1" x14ac:dyDescent="0.25">
      <c r="A533" s="31"/>
      <c r="B533" s="31"/>
      <c r="C533" s="31"/>
      <c r="D533" s="31"/>
      <c r="E533" s="31"/>
      <c r="F533" s="32"/>
      <c r="G533" s="32"/>
      <c r="H533" s="32"/>
      <c r="I533" s="54"/>
      <c r="J533" s="50"/>
      <c r="K533" s="50"/>
      <c r="L533" s="50"/>
      <c r="M533" s="50"/>
      <c r="N533" s="551"/>
      <c r="O533" s="551"/>
      <c r="P533" s="551"/>
      <c r="Q533" s="551"/>
      <c r="R533" s="552">
        <v>2</v>
      </c>
      <c r="S533" s="552"/>
      <c r="T533" s="552"/>
      <c r="U533" s="552"/>
      <c r="V533" s="50"/>
      <c r="W533" s="50"/>
      <c r="X533" s="50"/>
      <c r="Y533" s="50"/>
      <c r="Z533" s="50"/>
      <c r="AA533" s="50"/>
      <c r="AB533" s="64"/>
      <c r="AC533" s="50"/>
      <c r="AD533" s="50"/>
      <c r="AE533" s="50"/>
      <c r="AF533" s="50"/>
      <c r="AG533" s="50"/>
      <c r="AH533" s="50"/>
      <c r="AI533" s="63"/>
      <c r="AJ533" s="56"/>
      <c r="AK533" s="57"/>
      <c r="AL533" s="32"/>
      <c r="AM533" s="32"/>
      <c r="AN533" s="32"/>
      <c r="AO533" s="32"/>
      <c r="AP533" s="32"/>
      <c r="AQ533" s="32"/>
      <c r="AR533" s="32"/>
      <c r="AS533" s="32"/>
      <c r="AT533" s="32"/>
      <c r="AU533" s="32"/>
      <c r="AV533" s="32"/>
      <c r="AW533" s="32"/>
      <c r="AX533" s="32"/>
      <c r="AY533" s="32"/>
      <c r="AZ533" s="32"/>
      <c r="BA533" s="32"/>
      <c r="BB533" s="32"/>
      <c r="BC533" s="32"/>
      <c r="BD533" s="32"/>
      <c r="BE533" s="32"/>
      <c r="BF533" s="32"/>
      <c r="BG533" s="32"/>
      <c r="BH533" s="32"/>
      <c r="BI533" s="32"/>
      <c r="BJ533" s="32"/>
      <c r="BK533" s="32"/>
      <c r="BL533" s="32"/>
    </row>
    <row r="534" spans="1:64" ht="12.75" customHeight="1" thickTop="1" x14ac:dyDescent="0.2">
      <c r="A534" s="31"/>
      <c r="B534" s="31"/>
      <c r="C534" s="31"/>
      <c r="D534" s="31"/>
      <c r="E534" s="31"/>
      <c r="F534" s="32"/>
      <c r="G534" s="32"/>
      <c r="H534" s="32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  <c r="AA534" s="32"/>
      <c r="AB534" s="32"/>
      <c r="AC534" s="32"/>
      <c r="AD534" s="32"/>
      <c r="AE534" s="32"/>
      <c r="AF534" s="32"/>
      <c r="AG534" s="32"/>
      <c r="AH534" s="32"/>
      <c r="AI534" s="32"/>
      <c r="AJ534" s="32"/>
      <c r="AK534" s="32"/>
      <c r="AL534" s="32"/>
      <c r="AM534" s="32"/>
      <c r="AN534" s="32"/>
      <c r="AO534" s="32"/>
      <c r="AP534" s="32"/>
      <c r="AQ534" s="32"/>
      <c r="AR534" s="32"/>
      <c r="AS534" s="32"/>
      <c r="AT534" s="32"/>
      <c r="AU534" s="32"/>
      <c r="AV534" s="32"/>
      <c r="AW534" s="32"/>
      <c r="AX534" s="32"/>
      <c r="AY534" s="32"/>
      <c r="AZ534" s="32"/>
      <c r="BA534" s="32"/>
      <c r="BB534" s="32"/>
      <c r="BC534" s="32"/>
      <c r="BD534" s="32"/>
      <c r="BE534" s="32"/>
      <c r="BF534" s="32"/>
      <c r="BG534" s="32"/>
      <c r="BH534" s="32"/>
      <c r="BI534" s="32"/>
      <c r="BJ534" s="32"/>
      <c r="BK534" s="32"/>
      <c r="BL534" s="32"/>
    </row>
    <row r="535" spans="1:64" ht="12.75" customHeight="1" x14ac:dyDescent="0.2">
      <c r="A535" s="31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  <c r="AA535" s="31"/>
      <c r="AB535" s="31"/>
      <c r="AC535" s="31"/>
      <c r="AD535" s="31"/>
      <c r="AE535" s="31"/>
      <c r="AF535" s="31"/>
      <c r="AG535" s="31"/>
      <c r="AH535" s="31"/>
      <c r="AI535" s="31"/>
      <c r="AJ535" s="31"/>
      <c r="AK535" s="31"/>
      <c r="AL535" s="31"/>
      <c r="AM535" s="31"/>
      <c r="AN535" s="31"/>
      <c r="AO535" s="31"/>
      <c r="AP535" s="31"/>
      <c r="AQ535" s="31"/>
      <c r="AR535" s="31"/>
      <c r="AS535" s="31"/>
      <c r="AT535" s="31"/>
      <c r="AU535" s="31"/>
      <c r="AV535" s="31"/>
      <c r="AW535" s="31"/>
      <c r="AX535" s="32"/>
      <c r="AY535" s="32"/>
      <c r="AZ535" s="32"/>
      <c r="BA535" s="32"/>
      <c r="BB535" s="32"/>
      <c r="BC535" s="32"/>
      <c r="BD535" s="32"/>
      <c r="BE535" s="32"/>
      <c r="BF535" s="32"/>
      <c r="BG535" s="32"/>
      <c r="BH535" s="32"/>
      <c r="BI535" s="32"/>
      <c r="BJ535" s="32"/>
      <c r="BK535" s="32"/>
      <c r="BL535" s="32"/>
    </row>
    <row r="536" spans="1:64" x14ac:dyDescent="0.2">
      <c r="A536" s="32"/>
      <c r="B536" s="32"/>
      <c r="C536" s="32"/>
      <c r="D536" s="32"/>
      <c r="E536" s="32"/>
      <c r="F536" s="32"/>
      <c r="G536" s="32"/>
      <c r="H536" s="32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  <c r="AA536" s="32"/>
      <c r="AB536" s="32"/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  <c r="AN536" s="32"/>
      <c r="AO536" s="32"/>
      <c r="AP536" s="32"/>
      <c r="AQ536" s="32"/>
      <c r="AR536" s="32"/>
      <c r="AS536" s="32"/>
      <c r="AT536" s="32"/>
      <c r="AU536" s="32"/>
      <c r="AV536" s="32"/>
      <c r="AW536" s="32"/>
      <c r="AX536" s="32"/>
      <c r="AY536" s="32"/>
      <c r="AZ536" s="32"/>
      <c r="BA536" s="32"/>
      <c r="BB536" s="32"/>
      <c r="BC536" s="32"/>
      <c r="BD536" s="32"/>
      <c r="BE536" s="32"/>
      <c r="BF536" s="32"/>
      <c r="BG536" s="32"/>
      <c r="BH536" s="32"/>
      <c r="BI536" s="32"/>
      <c r="BJ536" s="32"/>
      <c r="BK536" s="32"/>
      <c r="BL536" s="32"/>
    </row>
    <row r="537" spans="1:64" x14ac:dyDescent="0.2">
      <c r="A537" s="69"/>
      <c r="B537" s="69"/>
      <c r="C537" s="70"/>
      <c r="D537" s="71"/>
      <c r="E537" s="32"/>
      <c r="F537" s="32"/>
      <c r="G537" s="32"/>
      <c r="H537" s="32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  <c r="AA537" s="32"/>
      <c r="AB537" s="32"/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/>
      <c r="AN537" s="32"/>
      <c r="AO537" s="32"/>
      <c r="AP537" s="32"/>
      <c r="AQ537" s="32"/>
      <c r="AR537" s="32"/>
      <c r="AS537" s="32"/>
      <c r="AT537" s="32"/>
      <c r="AU537" s="32"/>
      <c r="AV537" s="32"/>
      <c r="AW537" s="32"/>
      <c r="AX537" s="32"/>
      <c r="AY537" s="32"/>
      <c r="AZ537" s="32"/>
      <c r="BA537" s="32"/>
      <c r="BB537" s="32"/>
      <c r="BC537" s="32"/>
      <c r="BD537" s="32"/>
      <c r="BE537" s="32"/>
      <c r="BF537" s="32"/>
      <c r="BG537" s="32"/>
      <c r="BH537" s="32"/>
      <c r="BI537" s="32"/>
      <c r="BJ537" s="32"/>
      <c r="BK537" s="32"/>
      <c r="BL537" s="32"/>
    </row>
    <row r="538" spans="1:64" x14ac:dyDescent="0.2">
      <c r="A538" s="32"/>
      <c r="B538" s="71"/>
      <c r="C538" s="71"/>
      <c r="D538" s="71"/>
      <c r="E538" s="32"/>
      <c r="F538" s="32"/>
      <c r="G538" s="32"/>
      <c r="H538" s="32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  <c r="AA538" s="32"/>
      <c r="AB538" s="32"/>
      <c r="AC538" s="32"/>
      <c r="AD538" s="32"/>
      <c r="AE538" s="32"/>
      <c r="AF538" s="32"/>
      <c r="AG538" s="32"/>
      <c r="AH538" s="32"/>
      <c r="AI538" s="32"/>
      <c r="AJ538" s="32"/>
      <c r="AK538" s="32"/>
      <c r="AL538" s="32"/>
      <c r="AM538" s="32"/>
      <c r="AN538" s="32"/>
      <c r="AO538" s="32"/>
      <c r="AP538" s="32"/>
      <c r="AQ538" s="32"/>
      <c r="AR538" s="32"/>
      <c r="AS538" s="32"/>
      <c r="AT538" s="32"/>
      <c r="AU538" s="32"/>
      <c r="AV538" s="32"/>
      <c r="AW538" s="32"/>
      <c r="AX538" s="32"/>
      <c r="AY538" s="32"/>
      <c r="AZ538" s="32"/>
      <c r="BA538" s="32"/>
      <c r="BB538" s="32"/>
      <c r="BC538" s="32"/>
      <c r="BD538" s="32"/>
      <c r="BE538" s="32"/>
      <c r="BF538" s="32"/>
      <c r="BG538" s="32"/>
      <c r="BH538" s="32"/>
      <c r="BI538" s="32"/>
      <c r="BJ538" s="32"/>
      <c r="BK538" s="32"/>
      <c r="BL538" s="32"/>
    </row>
    <row r="539" spans="1:64" x14ac:dyDescent="0.2">
      <c r="A539" s="72" t="s">
        <v>80</v>
      </c>
      <c r="B539" s="72"/>
      <c r="C539" s="72"/>
      <c r="D539" s="72"/>
      <c r="E539" s="72"/>
      <c r="F539" s="72"/>
      <c r="G539" s="73"/>
      <c r="H539" s="73"/>
      <c r="I539" s="73"/>
      <c r="J539" s="73"/>
      <c r="K539" s="73"/>
      <c r="L539" s="73"/>
      <c r="M539" s="73"/>
      <c r="N539" s="73"/>
      <c r="O539" s="73"/>
      <c r="P539" s="73"/>
      <c r="Q539" s="73"/>
      <c r="R539" s="73"/>
      <c r="S539" s="73"/>
      <c r="T539" s="73"/>
      <c r="U539" s="73"/>
      <c r="V539" s="73"/>
      <c r="W539" s="32"/>
      <c r="X539" s="32"/>
      <c r="Y539" s="32"/>
      <c r="Z539" s="32"/>
      <c r="AA539" s="32"/>
      <c r="AB539" s="32"/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  <c r="AN539" s="32"/>
      <c r="AO539" s="32"/>
      <c r="AP539" s="32"/>
      <c r="AQ539" s="32"/>
      <c r="AR539" s="32"/>
      <c r="AS539" s="32"/>
      <c r="AT539" s="32"/>
      <c r="AU539" s="32"/>
      <c r="AV539" s="32"/>
      <c r="AW539" s="32"/>
      <c r="AX539" s="32"/>
      <c r="AY539" s="32"/>
      <c r="AZ539" s="32"/>
      <c r="BA539" s="32"/>
      <c r="BB539" s="32"/>
      <c r="BC539" s="32"/>
      <c r="BD539" s="32"/>
      <c r="BE539" s="32"/>
      <c r="BF539" s="32"/>
      <c r="BG539" s="32"/>
      <c r="BH539" s="32"/>
      <c r="BI539" s="32"/>
      <c r="BJ539" s="32"/>
      <c r="BK539" s="32"/>
      <c r="BL539" s="32"/>
    </row>
    <row r="540" spans="1:64" x14ac:dyDescent="0.2">
      <c r="A540" s="70"/>
      <c r="B540" s="32"/>
      <c r="C540" s="32"/>
      <c r="D540" s="32"/>
      <c r="E540" s="32"/>
      <c r="F540" s="32"/>
      <c r="G540" s="32"/>
      <c r="H540" s="32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  <c r="AA540" s="32"/>
      <c r="AB540" s="32"/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  <c r="AO540" s="32"/>
      <c r="AP540" s="32"/>
      <c r="AQ540" s="32"/>
      <c r="AR540" s="32"/>
      <c r="AS540" s="32"/>
      <c r="AT540" s="32"/>
      <c r="AU540" s="32"/>
      <c r="AV540" s="32"/>
      <c r="AW540" s="32"/>
      <c r="AX540" s="32"/>
      <c r="AY540" s="32"/>
      <c r="AZ540" s="32"/>
      <c r="BA540" s="32"/>
      <c r="BB540" s="32"/>
      <c r="BC540" s="32"/>
      <c r="BD540" s="32"/>
      <c r="BE540" s="32"/>
      <c r="BF540" s="32"/>
      <c r="BG540" s="32"/>
      <c r="BH540" s="32"/>
      <c r="BI540" s="32"/>
      <c r="BJ540" s="32"/>
      <c r="BK540" s="32"/>
      <c r="BL540" s="32"/>
    </row>
    <row r="541" spans="1:64" x14ac:dyDescent="0.2">
      <c r="A541" s="26" t="s">
        <v>81</v>
      </c>
      <c r="B541" s="74"/>
      <c r="C541" s="74"/>
      <c r="D541" s="74"/>
      <c r="E541" s="74"/>
      <c r="F541" s="1" t="s">
        <v>20</v>
      </c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32"/>
      <c r="AX541" s="32"/>
      <c r="AY541" s="32"/>
      <c r="AZ541" s="32"/>
      <c r="BA541" s="32"/>
      <c r="BB541" s="32"/>
      <c r="BC541" s="32"/>
      <c r="BD541" s="32"/>
      <c r="BE541" s="32"/>
      <c r="BF541" s="32"/>
      <c r="BG541" s="32"/>
      <c r="BH541" s="32"/>
      <c r="BI541" s="32"/>
      <c r="BJ541" s="32"/>
      <c r="BK541" s="32"/>
      <c r="BL541" s="32"/>
    </row>
    <row r="542" spans="1:64" x14ac:dyDescent="0.2">
      <c r="A542" s="11" t="s">
        <v>82</v>
      </c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"/>
      <c r="AO542" s="1"/>
      <c r="AP542" s="1"/>
      <c r="AQ542" s="1"/>
      <c r="AR542" s="1"/>
      <c r="AS542" s="1"/>
      <c r="AT542" s="1"/>
      <c r="AU542" s="1"/>
      <c r="AV542" s="1"/>
      <c r="AW542" s="32"/>
      <c r="AX542" s="32"/>
      <c r="AY542" s="32"/>
      <c r="AZ542" s="32"/>
      <c r="BA542" s="32"/>
      <c r="BB542" s="32"/>
      <c r="BC542" s="32"/>
      <c r="BD542" s="32"/>
      <c r="BE542" s="32"/>
      <c r="BF542" s="32"/>
      <c r="BG542" s="32"/>
      <c r="BH542" s="32"/>
      <c r="BI542" s="32"/>
      <c r="BJ542" s="32"/>
      <c r="BK542" s="32"/>
      <c r="BL542" s="32"/>
    </row>
    <row r="543" spans="1:64" x14ac:dyDescent="0.2">
      <c r="A543" s="11" t="s">
        <v>83</v>
      </c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7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32"/>
      <c r="AX543" s="32"/>
      <c r="AY543" s="32"/>
      <c r="AZ543" s="32"/>
      <c r="BA543" s="32"/>
      <c r="BB543" s="32"/>
      <c r="BC543" s="32"/>
      <c r="BD543" s="32"/>
      <c r="BE543" s="32"/>
      <c r="BF543" s="32"/>
      <c r="BG543" s="32"/>
      <c r="BH543" s="32"/>
      <c r="BI543" s="32"/>
      <c r="BJ543" s="32"/>
      <c r="BK543" s="32"/>
      <c r="BL543" s="32"/>
    </row>
    <row r="544" spans="1:64" ht="3.75" customHeight="1" x14ac:dyDescent="0.2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32"/>
      <c r="AX544" s="32"/>
      <c r="AY544" s="32"/>
      <c r="AZ544" s="32"/>
      <c r="BA544" s="32"/>
      <c r="BB544" s="32"/>
      <c r="BC544" s="32"/>
      <c r="BD544" s="32"/>
      <c r="BE544" s="32"/>
      <c r="BF544" s="32"/>
      <c r="BG544" s="32"/>
      <c r="BH544" s="32"/>
      <c r="BI544" s="32"/>
      <c r="BJ544" s="32"/>
      <c r="BK544" s="32"/>
      <c r="BL544" s="32"/>
    </row>
    <row r="545" spans="1:64" s="76" customFormat="1" ht="11.25" x14ac:dyDescent="0.2">
      <c r="A545" s="11" t="s">
        <v>84</v>
      </c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S545" s="11"/>
      <c r="AT545" s="11"/>
      <c r="AU545" s="11"/>
      <c r="AV545" s="11"/>
      <c r="AW545" s="75"/>
      <c r="AX545" s="75"/>
      <c r="AY545" s="75"/>
      <c r="AZ545" s="75"/>
      <c r="BA545" s="75"/>
      <c r="BB545" s="75"/>
      <c r="BC545" s="75"/>
      <c r="BD545" s="75"/>
      <c r="BE545" s="75"/>
      <c r="BF545" s="75"/>
      <c r="BG545" s="75"/>
      <c r="BH545" s="75"/>
      <c r="BI545" s="75"/>
      <c r="BJ545" s="75"/>
      <c r="BK545" s="75"/>
      <c r="BL545" s="75"/>
    </row>
    <row r="546" spans="1:64" s="76" customFormat="1" ht="11.25" x14ac:dyDescent="0.2">
      <c r="A546" s="11" t="s">
        <v>85</v>
      </c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S546" s="11"/>
      <c r="AT546" s="11"/>
      <c r="AU546" s="11"/>
      <c r="AV546" s="11"/>
      <c r="AW546" s="75"/>
      <c r="AX546" s="75"/>
      <c r="AY546" s="75"/>
      <c r="AZ546" s="75"/>
      <c r="BA546" s="75"/>
      <c r="BB546" s="75"/>
      <c r="BC546" s="75"/>
      <c r="BD546" s="75"/>
      <c r="BE546" s="75"/>
      <c r="BF546" s="75"/>
      <c r="BG546" s="75"/>
      <c r="BH546" s="75"/>
      <c r="BI546" s="75"/>
      <c r="BJ546" s="75"/>
      <c r="BK546" s="75"/>
      <c r="BL546" s="75"/>
    </row>
    <row r="547" spans="1:64" s="76" customFormat="1" ht="11.25" x14ac:dyDescent="0.2">
      <c r="A547" s="11" t="s">
        <v>86</v>
      </c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75"/>
      <c r="AX547" s="75"/>
      <c r="AY547" s="75"/>
      <c r="AZ547" s="75"/>
      <c r="BA547" s="75"/>
      <c r="BB547" s="75"/>
      <c r="BC547" s="75"/>
      <c r="BD547" s="75"/>
      <c r="BE547" s="75"/>
      <c r="BF547" s="75"/>
      <c r="BG547" s="75"/>
      <c r="BH547" s="75"/>
      <c r="BI547" s="75"/>
      <c r="BJ547" s="75"/>
      <c r="BK547" s="75"/>
      <c r="BL547" s="75"/>
    </row>
    <row r="548" spans="1:64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32"/>
      <c r="AX548" s="32"/>
      <c r="AY548" s="32"/>
      <c r="AZ548" s="32"/>
      <c r="BA548" s="32"/>
      <c r="BB548" s="32"/>
      <c r="BC548" s="32"/>
      <c r="BD548" s="32"/>
      <c r="BE548" s="32"/>
      <c r="BF548" s="32"/>
      <c r="BG548" s="32"/>
      <c r="BH548" s="32"/>
      <c r="BI548" s="32"/>
      <c r="BJ548" s="32"/>
      <c r="BK548" s="32"/>
      <c r="BL548" s="32"/>
    </row>
    <row r="549" spans="1:64" x14ac:dyDescent="0.2">
      <c r="A549" s="26" t="s">
        <v>87</v>
      </c>
      <c r="B549" s="74"/>
      <c r="C549" s="74"/>
      <c r="D549" s="74"/>
      <c r="E549" s="74"/>
      <c r="F549" s="1" t="s">
        <v>20</v>
      </c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32"/>
      <c r="AX549" s="32"/>
      <c r="AY549" s="32"/>
      <c r="AZ549" s="32"/>
      <c r="BA549" s="32"/>
      <c r="BB549" s="32"/>
      <c r="BC549" s="32"/>
      <c r="BD549" s="32"/>
      <c r="BE549" s="32"/>
      <c r="BF549" s="32"/>
      <c r="BG549" s="32"/>
      <c r="BH549" s="32"/>
      <c r="BI549" s="32"/>
      <c r="BJ549" s="32"/>
      <c r="BK549" s="32"/>
      <c r="BL549" s="32"/>
    </row>
    <row r="550" spans="1:64" x14ac:dyDescent="0.2">
      <c r="A550" s="11" t="s">
        <v>88</v>
      </c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"/>
      <c r="AO550" s="1"/>
      <c r="AP550" s="1"/>
      <c r="AQ550" s="1"/>
      <c r="AR550" s="1"/>
      <c r="AS550" s="1"/>
      <c r="AT550" s="1"/>
      <c r="AU550" s="1"/>
      <c r="AV550" s="1"/>
      <c r="AW550" s="32"/>
      <c r="AX550" s="32"/>
      <c r="AY550" s="32"/>
      <c r="AZ550" s="32"/>
      <c r="BA550" s="32"/>
      <c r="BB550" s="32"/>
      <c r="BC550" s="32"/>
      <c r="BD550" s="32"/>
      <c r="BE550" s="32"/>
      <c r="BF550" s="32"/>
      <c r="BG550" s="32"/>
      <c r="BH550" s="32"/>
      <c r="BI550" s="32"/>
      <c r="BJ550" s="32"/>
      <c r="BK550" s="32"/>
      <c r="BL550" s="32"/>
    </row>
    <row r="551" spans="1:64" x14ac:dyDescent="0.2">
      <c r="A551" s="11" t="s">
        <v>89</v>
      </c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32"/>
      <c r="AX551" s="32"/>
      <c r="AY551" s="32"/>
      <c r="AZ551" s="32"/>
      <c r="BA551" s="32"/>
      <c r="BB551" s="32"/>
      <c r="BC551" s="32"/>
      <c r="BD551" s="32"/>
      <c r="BE551" s="32"/>
      <c r="BF551" s="32"/>
      <c r="BG551" s="32"/>
      <c r="BH551" s="32"/>
      <c r="BI551" s="32"/>
      <c r="BJ551" s="32"/>
      <c r="BK551" s="32"/>
      <c r="BL551" s="32"/>
    </row>
    <row r="552" spans="1:64" ht="3" customHeight="1" x14ac:dyDescent="0.2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S552" s="11"/>
      <c r="AT552" s="11"/>
      <c r="AU552" s="1"/>
      <c r="AV552" s="1"/>
      <c r="AW552" s="32"/>
      <c r="AX552" s="32"/>
      <c r="AY552" s="32"/>
      <c r="AZ552" s="32"/>
      <c r="BA552" s="32"/>
      <c r="BB552" s="32"/>
      <c r="BC552" s="32"/>
      <c r="BD552" s="32"/>
      <c r="BE552" s="32"/>
      <c r="BF552" s="32"/>
      <c r="BG552" s="32"/>
      <c r="BH552" s="32"/>
      <c r="BI552" s="32"/>
      <c r="BJ552" s="32"/>
      <c r="BK552" s="32"/>
      <c r="BL552" s="32"/>
    </row>
    <row r="553" spans="1:64" x14ac:dyDescent="0.2">
      <c r="A553" s="588" t="s">
        <v>90</v>
      </c>
      <c r="B553" s="516"/>
      <c r="C553" s="516"/>
      <c r="D553" s="516"/>
      <c r="E553" s="516"/>
      <c r="F553" s="516"/>
      <c r="G553" s="516"/>
      <c r="H553" s="516"/>
      <c r="I553" s="516"/>
      <c r="J553" s="516"/>
      <c r="K553" s="516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32"/>
      <c r="AX553" s="32"/>
      <c r="AY553" s="32"/>
      <c r="AZ553" s="32"/>
      <c r="BA553" s="32"/>
      <c r="BB553" s="32"/>
      <c r="BC553" s="32"/>
      <c r="BD553" s="32"/>
      <c r="BE553" s="32"/>
      <c r="BF553" s="32"/>
      <c r="BG553" s="32"/>
      <c r="BH553" s="32"/>
      <c r="BI553" s="32"/>
      <c r="BJ553" s="32"/>
      <c r="BK553" s="32"/>
      <c r="BL553" s="32"/>
    </row>
    <row r="554" spans="1:64" x14ac:dyDescent="0.2">
      <c r="A554" s="11" t="s">
        <v>88</v>
      </c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"/>
      <c r="AO554" s="1"/>
      <c r="AP554" s="1"/>
      <c r="AQ554" s="1"/>
      <c r="AR554" s="1"/>
      <c r="AS554" s="1"/>
      <c r="AT554" s="1"/>
      <c r="AU554" s="1"/>
      <c r="AV554" s="1"/>
      <c r="AW554" s="32"/>
      <c r="AX554" s="32"/>
      <c r="AY554" s="32"/>
      <c r="AZ554" s="32"/>
      <c r="BA554" s="32"/>
      <c r="BB554" s="32"/>
      <c r="BC554" s="32"/>
      <c r="BD554" s="32"/>
      <c r="BE554" s="32"/>
      <c r="BF554" s="32"/>
      <c r="BG554" s="32"/>
      <c r="BH554" s="32"/>
      <c r="BI554" s="32"/>
      <c r="BJ554" s="32"/>
      <c r="BK554" s="32"/>
      <c r="BL554" s="32"/>
    </row>
    <row r="555" spans="1:64" x14ac:dyDescent="0.2">
      <c r="A555" s="11" t="s">
        <v>91</v>
      </c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32"/>
      <c r="AX555" s="32"/>
      <c r="AY555" s="32"/>
      <c r="AZ555" s="32"/>
      <c r="BA555" s="32"/>
      <c r="BB555" s="32"/>
      <c r="BC555" s="32"/>
      <c r="BD555" s="32"/>
      <c r="BE555" s="32"/>
      <c r="BF555" s="32"/>
      <c r="BG555" s="32"/>
      <c r="BH555" s="32"/>
      <c r="BI555" s="32"/>
      <c r="BJ555" s="32"/>
      <c r="BK555" s="32"/>
      <c r="BL555" s="32"/>
    </row>
    <row r="556" spans="1:64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32"/>
      <c r="AX556" s="32"/>
      <c r="AY556" s="32"/>
      <c r="AZ556" s="32"/>
      <c r="BA556" s="32"/>
      <c r="BB556" s="32"/>
      <c r="BC556" s="32"/>
      <c r="BD556" s="32"/>
      <c r="BE556" s="32"/>
      <c r="BF556" s="32"/>
      <c r="BG556" s="32"/>
      <c r="BH556" s="32"/>
      <c r="BI556" s="32"/>
      <c r="BJ556" s="32"/>
      <c r="BK556" s="32"/>
      <c r="BL556" s="32"/>
    </row>
    <row r="557" spans="1:64" x14ac:dyDescent="0.2">
      <c r="A557" s="588" t="s">
        <v>92</v>
      </c>
      <c r="B557" s="589"/>
      <c r="C557" s="589"/>
      <c r="D557" s="589"/>
      <c r="E557" s="589"/>
      <c r="F557" s="589"/>
      <c r="G557" s="589"/>
      <c r="H557" s="589"/>
      <c r="I557" s="589"/>
      <c r="J557" s="589"/>
      <c r="K557" s="589"/>
      <c r="L557" s="589"/>
      <c r="M557" s="589"/>
      <c r="N557" s="589"/>
      <c r="O557" s="589"/>
      <c r="P557" s="589"/>
      <c r="Q557" s="589"/>
      <c r="R557" s="589"/>
      <c r="S557" s="589"/>
      <c r="T557" s="589"/>
      <c r="U557" s="589"/>
      <c r="V557" s="589"/>
      <c r="W557" s="589"/>
      <c r="X557" s="589"/>
      <c r="Y557" s="589"/>
      <c r="Z557" s="589"/>
      <c r="AA557" s="589"/>
      <c r="AB557" s="589"/>
      <c r="AC557" s="589"/>
      <c r="AD557" s="589"/>
      <c r="AE557" s="589"/>
      <c r="AF557" s="589"/>
      <c r="AG557" s="589"/>
      <c r="AH557" s="589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32"/>
      <c r="AV557" s="32"/>
      <c r="AW557" s="32"/>
      <c r="AX557" s="32"/>
      <c r="AY557" s="32"/>
      <c r="AZ557" s="32"/>
      <c r="BA557" s="32"/>
      <c r="BB557" s="32"/>
      <c r="BC557" s="32"/>
      <c r="BD557" s="32"/>
      <c r="BE557" s="32"/>
      <c r="BF557" s="32"/>
      <c r="BG557" s="32"/>
      <c r="BH557" s="32"/>
      <c r="BI557" s="32"/>
      <c r="BJ557" s="32"/>
      <c r="BK557" s="32"/>
      <c r="BL557" s="32"/>
    </row>
    <row r="558" spans="1:64" x14ac:dyDescent="0.2">
      <c r="A558" s="11" t="s">
        <v>93</v>
      </c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"/>
      <c r="AO558" s="1"/>
      <c r="AP558" s="1"/>
      <c r="AQ558" s="1"/>
      <c r="AR558" s="1"/>
      <c r="AS558" s="1"/>
      <c r="AT558" s="1"/>
      <c r="AU558" s="32"/>
      <c r="AV558" s="32"/>
      <c r="AW558" s="32"/>
      <c r="AX558" s="32"/>
      <c r="AY558" s="32"/>
      <c r="AZ558" s="32"/>
      <c r="BA558" s="32"/>
      <c r="BB558" s="32"/>
      <c r="BC558" s="32"/>
      <c r="BD558" s="32"/>
      <c r="BE558" s="32"/>
      <c r="BF558" s="32"/>
      <c r="BG558" s="32"/>
      <c r="BH558" s="32"/>
      <c r="BI558" s="32"/>
      <c r="BJ558" s="32"/>
      <c r="BK558" s="32"/>
      <c r="BL558" s="32"/>
    </row>
    <row r="559" spans="1:64" x14ac:dyDescent="0.2">
      <c r="A559" s="11" t="s">
        <v>94</v>
      </c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7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32"/>
      <c r="AV559" s="32"/>
      <c r="AW559" s="32"/>
      <c r="AX559" s="32"/>
      <c r="AY559" s="32"/>
      <c r="AZ559" s="32"/>
      <c r="BA559" s="32"/>
      <c r="BB559" s="32"/>
      <c r="BC559" s="32"/>
      <c r="BD559" s="32"/>
      <c r="BE559" s="32"/>
      <c r="BF559" s="32"/>
      <c r="BG559" s="32"/>
      <c r="BH559" s="32"/>
      <c r="BI559" s="32"/>
      <c r="BJ559" s="32"/>
      <c r="BK559" s="32"/>
      <c r="BL559" s="32"/>
    </row>
    <row r="560" spans="1:64" x14ac:dyDescent="0.2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32"/>
      <c r="AV560" s="32"/>
      <c r="AW560" s="32"/>
      <c r="AX560" s="32"/>
      <c r="AY560" s="32"/>
      <c r="AZ560" s="32"/>
      <c r="BA560" s="32"/>
      <c r="BB560" s="32"/>
      <c r="BC560" s="32"/>
      <c r="BD560" s="32"/>
      <c r="BE560" s="32"/>
      <c r="BF560" s="32"/>
      <c r="BG560" s="32"/>
      <c r="BH560" s="32"/>
      <c r="BI560" s="32"/>
      <c r="BJ560" s="32"/>
      <c r="BK560" s="32"/>
      <c r="BL560" s="32"/>
    </row>
    <row r="561" spans="1:64" x14ac:dyDescent="0.2">
      <c r="A561" s="588" t="s">
        <v>95</v>
      </c>
      <c r="B561" s="589"/>
      <c r="C561" s="589"/>
      <c r="D561" s="589"/>
      <c r="E561" s="589"/>
      <c r="F561" s="589"/>
      <c r="G561" s="589"/>
      <c r="H561" s="589"/>
      <c r="I561" s="589"/>
      <c r="J561" s="589"/>
      <c r="K561" s="589"/>
      <c r="L561" s="589"/>
      <c r="M561" s="589"/>
      <c r="N561" s="589"/>
      <c r="O561" s="589"/>
      <c r="P561" s="589"/>
      <c r="Q561" s="589"/>
      <c r="R561" s="589"/>
      <c r="S561" s="589"/>
      <c r="T561" s="589"/>
      <c r="U561" s="589"/>
      <c r="V561" s="589"/>
      <c r="W561" s="589"/>
      <c r="X561" s="589"/>
      <c r="Y561" s="589"/>
      <c r="Z561" s="589"/>
      <c r="AA561" s="589"/>
      <c r="AB561" s="589"/>
      <c r="AC561" s="589"/>
      <c r="AD561" s="589"/>
      <c r="AE561" s="589"/>
      <c r="AF561" s="589"/>
      <c r="AG561" s="589"/>
      <c r="AH561" s="589"/>
      <c r="AI561" s="1"/>
      <c r="AJ561" s="1"/>
      <c r="AK561" s="32"/>
      <c r="AL561" s="32"/>
      <c r="AM561" s="32"/>
      <c r="AN561" s="32"/>
      <c r="AO561" s="32"/>
      <c r="AP561" s="32"/>
      <c r="AQ561" s="32"/>
      <c r="AR561" s="32"/>
      <c r="AS561" s="32"/>
      <c r="AT561" s="32"/>
      <c r="AU561" s="32"/>
      <c r="AV561" s="32"/>
      <c r="AW561" s="32"/>
      <c r="AX561" s="32"/>
      <c r="AY561" s="32"/>
      <c r="AZ561" s="32"/>
      <c r="BA561" s="32"/>
      <c r="BB561" s="32"/>
      <c r="BC561" s="32"/>
      <c r="BD561" s="32"/>
      <c r="BE561" s="32"/>
      <c r="BF561" s="32"/>
      <c r="BG561" s="32"/>
      <c r="BH561" s="32"/>
      <c r="BI561" s="32"/>
      <c r="BJ561" s="32"/>
      <c r="BK561" s="32"/>
      <c r="BL561" s="32"/>
    </row>
    <row r="562" spans="1:64" x14ac:dyDescent="0.2">
      <c r="A562" s="11" t="s">
        <v>96</v>
      </c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32"/>
      <c r="AL562" s="32"/>
      <c r="AM562" s="32"/>
      <c r="AN562" s="32"/>
      <c r="AO562" s="32"/>
      <c r="AP562" s="32"/>
      <c r="AQ562" s="32"/>
      <c r="AR562" s="32"/>
      <c r="AS562" s="32"/>
      <c r="AT562" s="32"/>
      <c r="AU562" s="32"/>
      <c r="AV562" s="32"/>
      <c r="AW562" s="32"/>
      <c r="AX562" s="32"/>
      <c r="AY562" s="32"/>
      <c r="AZ562" s="32"/>
      <c r="BA562" s="32"/>
      <c r="BB562" s="32"/>
      <c r="BC562" s="32"/>
      <c r="BD562" s="32"/>
      <c r="BE562" s="32"/>
      <c r="BF562" s="32"/>
      <c r="BG562" s="32"/>
      <c r="BH562" s="32"/>
      <c r="BI562" s="32"/>
      <c r="BJ562" s="32"/>
      <c r="BK562" s="32"/>
      <c r="BL562" s="32"/>
    </row>
    <row r="563" spans="1:64" x14ac:dyDescent="0.2">
      <c r="A563" s="11" t="s">
        <v>97</v>
      </c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7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32"/>
      <c r="AX563" s="32"/>
      <c r="AY563" s="32"/>
      <c r="AZ563" s="32"/>
      <c r="BA563" s="32"/>
      <c r="BB563" s="32"/>
      <c r="BC563" s="32"/>
      <c r="BD563" s="32"/>
      <c r="BE563" s="32"/>
      <c r="BF563" s="32"/>
      <c r="BG563" s="32"/>
      <c r="BH563" s="32"/>
      <c r="BI563" s="32"/>
      <c r="BJ563" s="32"/>
      <c r="BK563" s="32"/>
      <c r="BL563" s="32"/>
    </row>
    <row r="564" spans="1:64" x14ac:dyDescent="0.2">
      <c r="A564" s="32"/>
      <c r="B564" s="32"/>
      <c r="C564" s="32"/>
      <c r="D564" s="32"/>
      <c r="E564" s="32"/>
      <c r="F564" s="32"/>
      <c r="G564" s="32"/>
      <c r="H564" s="32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  <c r="AA564" s="32"/>
      <c r="AB564" s="32"/>
      <c r="AC564" s="32"/>
      <c r="AD564" s="32"/>
      <c r="AE564" s="32"/>
      <c r="AF564" s="32"/>
      <c r="AG564" s="32"/>
      <c r="AH564" s="32"/>
      <c r="AI564" s="32"/>
      <c r="AJ564" s="32"/>
      <c r="AK564" s="32"/>
      <c r="AL564" s="32"/>
      <c r="AM564" s="32"/>
      <c r="AN564" s="32"/>
      <c r="AO564" s="32"/>
      <c r="AP564" s="32"/>
      <c r="AQ564" s="32"/>
      <c r="AR564" s="32"/>
      <c r="AS564" s="32"/>
      <c r="AT564" s="32"/>
      <c r="AU564" s="32"/>
      <c r="AV564" s="32"/>
      <c r="AW564" s="32"/>
      <c r="AX564" s="32"/>
      <c r="AY564" s="32"/>
      <c r="AZ564" s="32"/>
      <c r="BA564" s="32"/>
      <c r="BB564" s="32"/>
      <c r="BC564" s="32"/>
      <c r="BD564" s="32"/>
      <c r="BE564" s="32"/>
      <c r="BF564" s="32"/>
      <c r="BG564" s="32"/>
      <c r="BH564" s="32"/>
      <c r="BI564" s="32"/>
      <c r="BJ564" s="32"/>
      <c r="BK564" s="32"/>
      <c r="BL564" s="32"/>
    </row>
    <row r="565" spans="1:64" x14ac:dyDescent="0.2">
      <c r="A565" s="32"/>
      <c r="B565" s="32"/>
      <c r="C565" s="32"/>
      <c r="D565" s="32"/>
      <c r="E565" s="32"/>
      <c r="F565" s="32"/>
      <c r="G565" s="32"/>
      <c r="H565" s="32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  <c r="AA565" s="32"/>
      <c r="AB565" s="32"/>
      <c r="AC565" s="32"/>
      <c r="AD565" s="32"/>
      <c r="AE565" s="32"/>
      <c r="AF565" s="32"/>
      <c r="AG565" s="32"/>
      <c r="AH565" s="32"/>
      <c r="AI565" s="32"/>
      <c r="AJ565" s="32"/>
      <c r="AK565" s="32"/>
      <c r="AL565" s="32"/>
      <c r="AM565" s="32"/>
      <c r="AN565" s="32"/>
      <c r="AO565" s="32"/>
      <c r="AP565" s="32"/>
      <c r="AQ565" s="32"/>
      <c r="AR565" s="32"/>
      <c r="AS565" s="32"/>
      <c r="AT565" s="32"/>
      <c r="AU565" s="32"/>
      <c r="AV565" s="32"/>
      <c r="AW565" s="32"/>
      <c r="AX565" s="32"/>
      <c r="AY565" s="32"/>
      <c r="AZ565" s="32"/>
      <c r="BA565" s="32"/>
      <c r="BB565" s="32"/>
      <c r="BC565" s="32"/>
      <c r="BD565" s="32"/>
      <c r="BE565" s="32"/>
      <c r="BF565" s="32"/>
      <c r="BG565" s="32"/>
      <c r="BH565" s="32"/>
      <c r="BI565" s="32"/>
      <c r="BJ565" s="32"/>
      <c r="BK565" s="32"/>
      <c r="BL565" s="32"/>
    </row>
    <row r="566" spans="1:64" x14ac:dyDescent="0.2">
      <c r="A566" s="32"/>
      <c r="B566" s="32"/>
      <c r="C566" s="32"/>
      <c r="D566" s="32"/>
      <c r="E566" s="32"/>
      <c r="F566" s="32"/>
      <c r="G566" s="32"/>
      <c r="H566" s="32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  <c r="AA566" s="32"/>
      <c r="AB566" s="32"/>
      <c r="AC566" s="32"/>
      <c r="AD566" s="32"/>
      <c r="AE566" s="32"/>
      <c r="AF566" s="32"/>
      <c r="AG566" s="32"/>
      <c r="AH566" s="32"/>
      <c r="AI566" s="32"/>
      <c r="AJ566" s="32"/>
      <c r="AK566" s="32"/>
      <c r="AL566" s="32"/>
      <c r="AM566" s="32"/>
      <c r="AN566" s="32"/>
      <c r="AO566" s="32"/>
      <c r="AP566" s="32"/>
      <c r="AQ566" s="32"/>
      <c r="AR566" s="32"/>
      <c r="AS566" s="32"/>
      <c r="AT566" s="32"/>
      <c r="AU566" s="32"/>
      <c r="AV566" s="32"/>
      <c r="AW566" s="32"/>
      <c r="AX566" s="32"/>
      <c r="AY566" s="32"/>
      <c r="AZ566" s="32"/>
      <c r="BA566" s="32"/>
      <c r="BB566" s="32"/>
      <c r="BC566" s="32"/>
      <c r="BD566" s="32"/>
      <c r="BE566" s="32"/>
      <c r="BF566" s="32"/>
      <c r="BG566" s="32"/>
      <c r="BH566" s="32"/>
      <c r="BI566" s="32"/>
      <c r="BJ566" s="32"/>
      <c r="BK566" s="32"/>
      <c r="BL566" s="32"/>
    </row>
    <row r="567" spans="1:64" x14ac:dyDescent="0.2">
      <c r="A567" s="32"/>
      <c r="B567" s="32"/>
      <c r="C567" s="32"/>
      <c r="D567" s="32"/>
      <c r="E567" s="32"/>
      <c r="F567" s="32"/>
      <c r="G567" s="32"/>
      <c r="H567" s="32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  <c r="AA567" s="32"/>
      <c r="AB567" s="32"/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  <c r="AN567" s="32"/>
      <c r="AO567" s="32"/>
      <c r="AP567" s="32"/>
      <c r="AQ567" s="32"/>
      <c r="AR567" s="32"/>
      <c r="AS567" s="32"/>
      <c r="AT567" s="32"/>
      <c r="AU567" s="32"/>
      <c r="AV567" s="32"/>
      <c r="AW567" s="32"/>
      <c r="AX567" s="32"/>
      <c r="AY567" s="32"/>
      <c r="AZ567" s="32"/>
      <c r="BA567" s="32"/>
      <c r="BB567" s="32"/>
      <c r="BC567" s="32"/>
      <c r="BD567" s="32"/>
      <c r="BE567" s="32"/>
      <c r="BF567" s="32"/>
      <c r="BG567" s="32"/>
      <c r="BH567" s="32"/>
      <c r="BI567" s="32"/>
      <c r="BJ567" s="32"/>
      <c r="BK567" s="32"/>
      <c r="BL567" s="32"/>
    </row>
    <row r="568" spans="1:64" x14ac:dyDescent="0.2">
      <c r="A568" s="32"/>
      <c r="B568" s="32"/>
      <c r="C568" s="32"/>
      <c r="D568" s="32"/>
      <c r="E568" s="32"/>
      <c r="F568" s="32"/>
      <c r="G568" s="32"/>
      <c r="H568" s="32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  <c r="AA568" s="32"/>
      <c r="AB568" s="32"/>
      <c r="AC568" s="32"/>
      <c r="AD568" s="32"/>
      <c r="AE568" s="32"/>
      <c r="AF568" s="32"/>
      <c r="AG568" s="32"/>
      <c r="AH568" s="32"/>
      <c r="AI568" s="32"/>
      <c r="AJ568" s="32"/>
      <c r="AK568" s="32"/>
      <c r="AL568" s="32"/>
      <c r="AM568" s="32"/>
      <c r="AN568" s="32"/>
      <c r="AO568" s="32"/>
      <c r="AP568" s="32"/>
      <c r="AQ568" s="32"/>
      <c r="AR568" s="32"/>
      <c r="AS568" s="32"/>
      <c r="AT568" s="32"/>
      <c r="AU568" s="32"/>
      <c r="AV568" s="32"/>
      <c r="AW568" s="32"/>
      <c r="AX568" s="32"/>
      <c r="AY568" s="32"/>
      <c r="AZ568" s="32"/>
      <c r="BA568" s="32"/>
      <c r="BB568" s="32"/>
      <c r="BC568" s="32"/>
      <c r="BD568" s="32"/>
      <c r="BE568" s="32"/>
      <c r="BF568" s="32"/>
      <c r="BG568" s="32"/>
      <c r="BH568" s="32"/>
      <c r="BI568" s="32"/>
      <c r="BJ568" s="32"/>
      <c r="BK568" s="32"/>
      <c r="BL568" s="32"/>
    </row>
    <row r="569" spans="1:64" x14ac:dyDescent="0.2">
      <c r="A569" s="32"/>
      <c r="B569" s="32"/>
      <c r="C569" s="32"/>
      <c r="D569" s="32"/>
      <c r="E569" s="32"/>
      <c r="F569" s="32"/>
      <c r="G569" s="32"/>
      <c r="H569" s="32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  <c r="AA569" s="32"/>
      <c r="AB569" s="32"/>
      <c r="AC569" s="32"/>
      <c r="AD569" s="32"/>
      <c r="AE569" s="32"/>
      <c r="AF569" s="32"/>
      <c r="AG569" s="32"/>
      <c r="AH569" s="32"/>
      <c r="AI569" s="32"/>
      <c r="AJ569" s="32"/>
      <c r="AK569" s="32"/>
      <c r="AL569" s="32"/>
      <c r="AM569" s="32"/>
      <c r="AN569" s="32"/>
      <c r="AO569" s="32"/>
      <c r="AP569" s="32"/>
      <c r="AQ569" s="32"/>
      <c r="AR569" s="32"/>
      <c r="AS569" s="32"/>
      <c r="AT569" s="32"/>
      <c r="AU569" s="32"/>
      <c r="AV569" s="32"/>
      <c r="AW569" s="32"/>
      <c r="AX569" s="32"/>
      <c r="AY569" s="32"/>
      <c r="AZ569" s="32"/>
      <c r="BA569" s="32"/>
      <c r="BB569" s="32"/>
      <c r="BC569" s="32"/>
      <c r="BD569" s="32"/>
      <c r="BE569" s="32"/>
      <c r="BF569" s="32"/>
      <c r="BG569" s="32"/>
      <c r="BH569" s="32"/>
      <c r="BI569" s="32"/>
      <c r="BJ569" s="32"/>
      <c r="BK569" s="32"/>
      <c r="BL569" s="32"/>
    </row>
    <row r="570" spans="1:64" x14ac:dyDescent="0.2">
      <c r="A570" s="32"/>
      <c r="B570" s="32"/>
      <c r="C570" s="32"/>
      <c r="D570" s="32"/>
      <c r="E570" s="32"/>
      <c r="F570" s="32"/>
      <c r="G570" s="32"/>
      <c r="H570" s="32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  <c r="AA570" s="32"/>
      <c r="AB570" s="32"/>
      <c r="AC570" s="32"/>
      <c r="AD570" s="32"/>
      <c r="AE570" s="32"/>
      <c r="AF570" s="32"/>
      <c r="AG570" s="32"/>
      <c r="AH570" s="32"/>
      <c r="AI570" s="32"/>
      <c r="AJ570" s="32"/>
      <c r="AK570" s="32"/>
      <c r="AL570" s="32"/>
      <c r="AM570" s="32"/>
      <c r="AN570" s="32"/>
      <c r="AO570" s="32"/>
      <c r="AP570" s="32"/>
      <c r="AQ570" s="32"/>
      <c r="AR570" s="32"/>
      <c r="AS570" s="32"/>
      <c r="AT570" s="32"/>
      <c r="AU570" s="32"/>
      <c r="AV570" s="32"/>
      <c r="AW570" s="32"/>
      <c r="AX570" s="32"/>
      <c r="AY570" s="32"/>
      <c r="AZ570" s="32"/>
      <c r="BA570" s="32"/>
      <c r="BB570" s="32"/>
      <c r="BC570" s="32"/>
      <c r="BD570" s="32"/>
      <c r="BE570" s="32"/>
      <c r="BF570" s="32"/>
      <c r="BG570" s="32"/>
      <c r="BH570" s="32"/>
      <c r="BI570" s="32"/>
      <c r="BJ570" s="32"/>
      <c r="BK570" s="32"/>
      <c r="BL570" s="32"/>
    </row>
    <row r="571" spans="1:64" x14ac:dyDescent="0.2">
      <c r="A571" s="32"/>
      <c r="B571" s="32"/>
      <c r="C571" s="32"/>
      <c r="D571" s="32"/>
      <c r="E571" s="32"/>
      <c r="F571" s="32"/>
      <c r="G571" s="32"/>
      <c r="H571" s="32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  <c r="AA571" s="32"/>
      <c r="AB571" s="32"/>
      <c r="AC571" s="32"/>
      <c r="AD571" s="32"/>
      <c r="AE571" s="32"/>
      <c r="AF571" s="32"/>
      <c r="AG571" s="32"/>
      <c r="AH571" s="32"/>
      <c r="AI571" s="32"/>
      <c r="AJ571" s="32"/>
      <c r="AK571" s="32"/>
      <c r="AL571" s="32"/>
      <c r="AM571" s="32"/>
      <c r="AN571" s="32"/>
      <c r="AO571" s="32"/>
      <c r="AP571" s="32"/>
      <c r="AQ571" s="32"/>
      <c r="AR571" s="32"/>
      <c r="AS571" s="32"/>
      <c r="AT571" s="32"/>
      <c r="AU571" s="32"/>
      <c r="AV571" s="32"/>
      <c r="AW571" s="32"/>
      <c r="AX571" s="32"/>
      <c r="AY571" s="32"/>
      <c r="AZ571" s="32"/>
      <c r="BA571" s="32"/>
      <c r="BB571" s="32"/>
      <c r="BC571" s="32"/>
      <c r="BD571" s="32"/>
      <c r="BE571" s="32"/>
      <c r="BF571" s="32"/>
      <c r="BG571" s="32"/>
      <c r="BH571" s="32"/>
      <c r="BI571" s="32"/>
      <c r="BJ571" s="32"/>
      <c r="BK571" s="32"/>
      <c r="BL571" s="32"/>
    </row>
    <row r="572" spans="1:64" x14ac:dyDescent="0.2">
      <c r="A572" s="32"/>
      <c r="B572" s="32"/>
      <c r="C572" s="32"/>
      <c r="D572" s="32"/>
      <c r="E572" s="32"/>
      <c r="F572" s="32"/>
      <c r="G572" s="32"/>
      <c r="H572" s="32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  <c r="AA572" s="32"/>
      <c r="AB572" s="32"/>
      <c r="AC572" s="32"/>
      <c r="AD572" s="32"/>
      <c r="AE572" s="32"/>
      <c r="AF572" s="32"/>
      <c r="AG572" s="32"/>
      <c r="AH572" s="32"/>
      <c r="AI572" s="32"/>
      <c r="AJ572" s="32"/>
      <c r="AK572" s="32"/>
      <c r="AL572" s="32"/>
      <c r="AM572" s="32"/>
      <c r="AN572" s="32"/>
      <c r="AO572" s="32"/>
      <c r="AP572" s="32"/>
      <c r="AQ572" s="32"/>
      <c r="AR572" s="32"/>
      <c r="AS572" s="32"/>
      <c r="AT572" s="32"/>
      <c r="AU572" s="32"/>
      <c r="AV572" s="32"/>
      <c r="AW572" s="32"/>
      <c r="AX572" s="32"/>
      <c r="AY572" s="32"/>
      <c r="AZ572" s="32"/>
      <c r="BA572" s="32"/>
      <c r="BB572" s="32"/>
      <c r="BC572" s="32"/>
      <c r="BD572" s="32"/>
      <c r="BE572" s="32"/>
      <c r="BF572" s="32"/>
      <c r="BG572" s="32"/>
      <c r="BH572" s="32"/>
      <c r="BI572" s="32"/>
      <c r="BJ572" s="32"/>
      <c r="BK572" s="32"/>
      <c r="BL572" s="32"/>
    </row>
  </sheetData>
  <mergeCells count="838">
    <mergeCell ref="BG1:BH1"/>
    <mergeCell ref="BJ1:BK1"/>
    <mergeCell ref="BG2:BH2"/>
    <mergeCell ref="BJ2:BK2"/>
    <mergeCell ref="AJ176:AS176"/>
    <mergeCell ref="F301:K301"/>
    <mergeCell ref="L301:N301"/>
    <mergeCell ref="R301:T301"/>
    <mergeCell ref="AJ301:AP301"/>
    <mergeCell ref="L238:N238"/>
    <mergeCell ref="BG3:BH3"/>
    <mergeCell ref="BJ3:BK3"/>
    <mergeCell ref="BG4:BH4"/>
    <mergeCell ref="BJ4:BK4"/>
    <mergeCell ref="F5:K5"/>
    <mergeCell ref="AJ5:AM5"/>
    <mergeCell ref="R175:T175"/>
    <mergeCell ref="AJ175:AP175"/>
    <mergeCell ref="L5:N5"/>
    <mergeCell ref="R5:T5"/>
    <mergeCell ref="X5:Y5"/>
    <mergeCell ref="AJ173:AM174"/>
    <mergeCell ref="Z5:AA5"/>
    <mergeCell ref="X6:Y6"/>
    <mergeCell ref="A557:AH557"/>
    <mergeCell ref="A561:AH561"/>
    <mergeCell ref="A553:K553"/>
    <mergeCell ref="A530:E530"/>
    <mergeCell ref="N533:Q533"/>
    <mergeCell ref="R533:U533"/>
    <mergeCell ref="F238:K238"/>
    <mergeCell ref="AE526:AG526"/>
    <mergeCell ref="R238:T238"/>
    <mergeCell ref="F471:K471"/>
    <mergeCell ref="R521:T521"/>
    <mergeCell ref="U521:V521"/>
    <mergeCell ref="N525:Q525"/>
    <mergeCell ref="R525:U525"/>
    <mergeCell ref="A516:E516"/>
    <mergeCell ref="A517:E517"/>
    <mergeCell ref="T517:T519"/>
    <mergeCell ref="R520:T520"/>
    <mergeCell ref="A512:E512"/>
    <mergeCell ref="U512:V512"/>
    <mergeCell ref="A514:E514"/>
    <mergeCell ref="R514:T514"/>
    <mergeCell ref="A515:E515"/>
    <mergeCell ref="R515:T515"/>
    <mergeCell ref="AS527:AT528"/>
    <mergeCell ref="AU527:AW528"/>
    <mergeCell ref="AK528:AK530"/>
    <mergeCell ref="J526:L526"/>
    <mergeCell ref="M526:M528"/>
    <mergeCell ref="R526:T526"/>
    <mergeCell ref="X526:Z526"/>
    <mergeCell ref="AX527:BE528"/>
    <mergeCell ref="A528:E528"/>
    <mergeCell ref="I528:I530"/>
    <mergeCell ref="N528:N530"/>
    <mergeCell ref="P528:Q530"/>
    <mergeCell ref="V528:V530"/>
    <mergeCell ref="W528:W530"/>
    <mergeCell ref="AC528:AC530"/>
    <mergeCell ref="AD528:AD530"/>
    <mergeCell ref="AJ528:AJ530"/>
    <mergeCell ref="AP527:AR528"/>
    <mergeCell ref="AL513:AN514"/>
    <mergeCell ref="AO513:AP514"/>
    <mergeCell ref="U520:V520"/>
    <mergeCell ref="L510:N510"/>
    <mergeCell ref="W510:Y510"/>
    <mergeCell ref="AC500:AC502"/>
    <mergeCell ref="AD500:AD502"/>
    <mergeCell ref="AQ513:AS514"/>
    <mergeCell ref="AT513:BA514"/>
    <mergeCell ref="AJ499:AL500"/>
    <mergeCell ref="AM499:AN500"/>
    <mergeCell ref="AO499:AQ500"/>
    <mergeCell ref="AR499:AY500"/>
    <mergeCell ref="K511:K513"/>
    <mergeCell ref="T511:T513"/>
    <mergeCell ref="AG511:AG513"/>
    <mergeCell ref="A502:E502"/>
    <mergeCell ref="N505:Q505"/>
    <mergeCell ref="R505:U505"/>
    <mergeCell ref="A500:E500"/>
    <mergeCell ref="I500:I502"/>
    <mergeCell ref="N500:N502"/>
    <mergeCell ref="P500:Q502"/>
    <mergeCell ref="R509:T509"/>
    <mergeCell ref="U509:V509"/>
    <mergeCell ref="J498:L498"/>
    <mergeCell ref="M498:M500"/>
    <mergeCell ref="R498:T498"/>
    <mergeCell ref="X498:Z498"/>
    <mergeCell ref="V500:V502"/>
    <mergeCell ref="W500:W502"/>
    <mergeCell ref="A484:E484"/>
    <mergeCell ref="A485:E485"/>
    <mergeCell ref="AD485:AG486"/>
    <mergeCell ref="O492:R492"/>
    <mergeCell ref="O493:R493"/>
    <mergeCell ref="N497:Q497"/>
    <mergeCell ref="R497:U497"/>
    <mergeCell ref="A487:E487"/>
    <mergeCell ref="O487:R487"/>
    <mergeCell ref="K488:N488"/>
    <mergeCell ref="J489:J491"/>
    <mergeCell ref="A475:E477"/>
    <mergeCell ref="N477:R477"/>
    <mergeCell ref="AH469:AK470"/>
    <mergeCell ref="AM469:AP470"/>
    <mergeCell ref="O481:R481"/>
    <mergeCell ref="K482:N482"/>
    <mergeCell ref="I483:I485"/>
    <mergeCell ref="J483:J485"/>
    <mergeCell ref="J474:K474"/>
    <mergeCell ref="L474:L476"/>
    <mergeCell ref="AH485:AI486"/>
    <mergeCell ref="AJ485:AL486"/>
    <mergeCell ref="AM485:AT486"/>
    <mergeCell ref="O486:R486"/>
    <mergeCell ref="X483:X485"/>
    <mergeCell ref="AI473:AK474"/>
    <mergeCell ref="AL473:AS474"/>
    <mergeCell ref="AR469:AU470"/>
    <mergeCell ref="A472:E474"/>
    <mergeCell ref="N472:R472"/>
    <mergeCell ref="L473:N473"/>
    <mergeCell ref="AC473:AF474"/>
    <mergeCell ref="AG473:AH474"/>
    <mergeCell ref="U474:V474"/>
    <mergeCell ref="AQ460:AQ462"/>
    <mergeCell ref="I460:I462"/>
    <mergeCell ref="Q460:R462"/>
    <mergeCell ref="S460:S462"/>
    <mergeCell ref="Z460:Z462"/>
    <mergeCell ref="AR460:AR462"/>
    <mergeCell ref="L465:N465"/>
    <mergeCell ref="A467:K470"/>
    <mergeCell ref="L467:N468"/>
    <mergeCell ref="O467:Q468"/>
    <mergeCell ref="R467:T468"/>
    <mergeCell ref="U467:AG468"/>
    <mergeCell ref="AH467:AK468"/>
    <mergeCell ref="AM467:AP468"/>
    <mergeCell ref="AR467:AU468"/>
    <mergeCell ref="L469:N470"/>
    <mergeCell ref="O469:Q470"/>
    <mergeCell ref="R469:T470"/>
    <mergeCell ref="U469:AG470"/>
    <mergeCell ref="AC458:AF458"/>
    <mergeCell ref="AH458:AH460"/>
    <mergeCell ref="AK458:AN458"/>
    <mergeCell ref="AP458:AP460"/>
    <mergeCell ref="J458:M458"/>
    <mergeCell ref="O458:P460"/>
    <mergeCell ref="T458:W458"/>
    <mergeCell ref="Y458:Y460"/>
    <mergeCell ref="AA460:AB462"/>
    <mergeCell ref="AI460:AI462"/>
    <mergeCell ref="AJ460:AJ462"/>
    <mergeCell ref="AH450:AH452"/>
    <mergeCell ref="AP450:AP452"/>
    <mergeCell ref="A452:E452"/>
    <mergeCell ref="I452:I454"/>
    <mergeCell ref="A454:E454"/>
    <mergeCell ref="BE455:BL456"/>
    <mergeCell ref="A456:E456"/>
    <mergeCell ref="A457:E457"/>
    <mergeCell ref="L457:N457"/>
    <mergeCell ref="A455:E455"/>
    <mergeCell ref="AW455:AY456"/>
    <mergeCell ref="AZ455:BA456"/>
    <mergeCell ref="BB455:BD456"/>
    <mergeCell ref="S444:U444"/>
    <mergeCell ref="S445:U445"/>
    <mergeCell ref="L449:N449"/>
    <mergeCell ref="O450:P452"/>
    <mergeCell ref="U435:U437"/>
    <mergeCell ref="S438:U438"/>
    <mergeCell ref="S439:U439"/>
    <mergeCell ref="U441:U443"/>
    <mergeCell ref="Y450:Y452"/>
    <mergeCell ref="A427:E427"/>
    <mergeCell ref="S427:U427"/>
    <mergeCell ref="A428:E429"/>
    <mergeCell ref="V428:V431"/>
    <mergeCell ref="K429:K431"/>
    <mergeCell ref="U429:U431"/>
    <mergeCell ref="AS430:AU431"/>
    <mergeCell ref="AV430:BC431"/>
    <mergeCell ref="A432:E433"/>
    <mergeCell ref="S432:U432"/>
    <mergeCell ref="S433:U433"/>
    <mergeCell ref="AH429:AI430"/>
    <mergeCell ref="A430:E431"/>
    <mergeCell ref="AN430:AP431"/>
    <mergeCell ref="AQ430:AR431"/>
    <mergeCell ref="R417:T417"/>
    <mergeCell ref="U417:V417"/>
    <mergeCell ref="A408:E409"/>
    <mergeCell ref="R410:T410"/>
    <mergeCell ref="R411:T411"/>
    <mergeCell ref="T413:T415"/>
    <mergeCell ref="AI423:AI425"/>
    <mergeCell ref="A424:E424"/>
    <mergeCell ref="A426:E426"/>
    <mergeCell ref="S426:U426"/>
    <mergeCell ref="S421:U421"/>
    <mergeCell ref="L422:N422"/>
    <mergeCell ref="W422:Y422"/>
    <mergeCell ref="K423:K425"/>
    <mergeCell ref="U423:U425"/>
    <mergeCell ref="AO406:AP407"/>
    <mergeCell ref="AQ406:AS407"/>
    <mergeCell ref="AT406:BA407"/>
    <mergeCell ref="T407:T409"/>
    <mergeCell ref="A405:E405"/>
    <mergeCell ref="R405:T405"/>
    <mergeCell ref="A406:E407"/>
    <mergeCell ref="AL406:AN407"/>
    <mergeCell ref="R416:T416"/>
    <mergeCell ref="U416:V416"/>
    <mergeCell ref="AG401:AG403"/>
    <mergeCell ref="A402:E402"/>
    <mergeCell ref="U402:V402"/>
    <mergeCell ref="A404:E404"/>
    <mergeCell ref="R404:T404"/>
    <mergeCell ref="L400:N400"/>
    <mergeCell ref="W400:Y400"/>
    <mergeCell ref="K401:K403"/>
    <mergeCell ref="T401:T403"/>
    <mergeCell ref="A392:E392"/>
    <mergeCell ref="N395:Q395"/>
    <mergeCell ref="R395:U395"/>
    <mergeCell ref="AP389:AR390"/>
    <mergeCell ref="AS389:AT390"/>
    <mergeCell ref="R399:T399"/>
    <mergeCell ref="U399:V399"/>
    <mergeCell ref="AX389:BE390"/>
    <mergeCell ref="A390:E390"/>
    <mergeCell ref="I390:I392"/>
    <mergeCell ref="N390:N392"/>
    <mergeCell ref="P390:Q392"/>
    <mergeCell ref="AC390:AC392"/>
    <mergeCell ref="AD390:AD392"/>
    <mergeCell ref="AJ390:AJ392"/>
    <mergeCell ref="L383:N383"/>
    <mergeCell ref="N387:Q387"/>
    <mergeCell ref="R387:U387"/>
    <mergeCell ref="I378:I380"/>
    <mergeCell ref="Q378:R380"/>
    <mergeCell ref="S378:S380"/>
    <mergeCell ref="Z378:Z380"/>
    <mergeCell ref="AU389:AW390"/>
    <mergeCell ref="AK390:AK392"/>
    <mergeCell ref="J388:L388"/>
    <mergeCell ref="M388:M390"/>
    <mergeCell ref="R388:T388"/>
    <mergeCell ref="X388:Z388"/>
    <mergeCell ref="V390:V392"/>
    <mergeCell ref="W390:W392"/>
    <mergeCell ref="AE388:AG388"/>
    <mergeCell ref="J376:M376"/>
    <mergeCell ref="O376:P378"/>
    <mergeCell ref="T376:W376"/>
    <mergeCell ref="Y376:Y378"/>
    <mergeCell ref="AP373:AW374"/>
    <mergeCell ref="A374:E374"/>
    <mergeCell ref="A375:E375"/>
    <mergeCell ref="L375:N375"/>
    <mergeCell ref="A373:E373"/>
    <mergeCell ref="AH373:AJ374"/>
    <mergeCell ref="AA378:AB380"/>
    <mergeCell ref="L367:N367"/>
    <mergeCell ref="O368:P370"/>
    <mergeCell ref="A358:E358"/>
    <mergeCell ref="T359:T361"/>
    <mergeCell ref="R362:T362"/>
    <mergeCell ref="U362:V362"/>
    <mergeCell ref="AK373:AL374"/>
    <mergeCell ref="AM373:AO374"/>
    <mergeCell ref="Y368:Y370"/>
    <mergeCell ref="A370:E370"/>
    <mergeCell ref="I370:I372"/>
    <mergeCell ref="A372:E372"/>
    <mergeCell ref="A354:E354"/>
    <mergeCell ref="U354:V354"/>
    <mergeCell ref="A356:E356"/>
    <mergeCell ref="R356:T356"/>
    <mergeCell ref="A357:E357"/>
    <mergeCell ref="R357:T357"/>
    <mergeCell ref="AL355:AN356"/>
    <mergeCell ref="AO355:AP356"/>
    <mergeCell ref="R363:T363"/>
    <mergeCell ref="U363:V363"/>
    <mergeCell ref="W352:Y352"/>
    <mergeCell ref="AC342:AC344"/>
    <mergeCell ref="AD342:AD344"/>
    <mergeCell ref="X340:Z340"/>
    <mergeCell ref="V342:V344"/>
    <mergeCell ref="W342:W344"/>
    <mergeCell ref="AQ355:AS356"/>
    <mergeCell ref="AT355:BA356"/>
    <mergeCell ref="K353:K355"/>
    <mergeCell ref="T353:T355"/>
    <mergeCell ref="AG353:AG355"/>
    <mergeCell ref="AJ341:AL342"/>
    <mergeCell ref="AM341:AN342"/>
    <mergeCell ref="AO341:AQ342"/>
    <mergeCell ref="AR341:AY342"/>
    <mergeCell ref="N347:Q347"/>
    <mergeCell ref="R347:U347"/>
    <mergeCell ref="R351:T351"/>
    <mergeCell ref="U351:V351"/>
    <mergeCell ref="L352:N352"/>
    <mergeCell ref="A344:E344"/>
    <mergeCell ref="A342:E342"/>
    <mergeCell ref="I342:I344"/>
    <mergeCell ref="N342:N344"/>
    <mergeCell ref="P342:Q344"/>
    <mergeCell ref="N319:Q319"/>
    <mergeCell ref="AC313:AF314"/>
    <mergeCell ref="AG313:AH314"/>
    <mergeCell ref="AI313:AK314"/>
    <mergeCell ref="A326:E326"/>
    <mergeCell ref="A327:E327"/>
    <mergeCell ref="AD327:AG328"/>
    <mergeCell ref="O334:R334"/>
    <mergeCell ref="O335:R335"/>
    <mergeCell ref="N339:Q339"/>
    <mergeCell ref="R339:U339"/>
    <mergeCell ref="A329:E329"/>
    <mergeCell ref="O329:R329"/>
    <mergeCell ref="K330:N330"/>
    <mergeCell ref="J331:J333"/>
    <mergeCell ref="J340:L340"/>
    <mergeCell ref="M340:M342"/>
    <mergeCell ref="R340:T340"/>
    <mergeCell ref="AL313:AS314"/>
    <mergeCell ref="O323:R323"/>
    <mergeCell ref="K324:N324"/>
    <mergeCell ref="I325:I327"/>
    <mergeCell ref="J325:J327"/>
    <mergeCell ref="V314:V316"/>
    <mergeCell ref="W314:W316"/>
    <mergeCell ref="AH327:AI328"/>
    <mergeCell ref="AJ327:AL328"/>
    <mergeCell ref="AM327:AT328"/>
    <mergeCell ref="O328:R328"/>
    <mergeCell ref="X325:X327"/>
    <mergeCell ref="N311:Q311"/>
    <mergeCell ref="J312:L312"/>
    <mergeCell ref="M312:M314"/>
    <mergeCell ref="R312:T312"/>
    <mergeCell ref="A314:E314"/>
    <mergeCell ref="I314:I316"/>
    <mergeCell ref="N314:N316"/>
    <mergeCell ref="P314:Q316"/>
    <mergeCell ref="A316:E316"/>
    <mergeCell ref="A302:E304"/>
    <mergeCell ref="N302:R302"/>
    <mergeCell ref="L303:N303"/>
    <mergeCell ref="AC303:AF304"/>
    <mergeCell ref="AJ297:AM298"/>
    <mergeCell ref="AP297:AS298"/>
    <mergeCell ref="A299:I300"/>
    <mergeCell ref="L299:N300"/>
    <mergeCell ref="O299:Q300"/>
    <mergeCell ref="R299:T300"/>
    <mergeCell ref="AG303:AH304"/>
    <mergeCell ref="AI303:AK304"/>
    <mergeCell ref="AL303:AS304"/>
    <mergeCell ref="J304:K304"/>
    <mergeCell ref="L304:L306"/>
    <mergeCell ref="U304:V304"/>
    <mergeCell ref="A305:E307"/>
    <mergeCell ref="N307:R307"/>
    <mergeCell ref="U299:AG300"/>
    <mergeCell ref="AJ299:AM300"/>
    <mergeCell ref="AP299:AS300"/>
    <mergeCell ref="U295:X295"/>
    <mergeCell ref="A297:F298"/>
    <mergeCell ref="L297:N298"/>
    <mergeCell ref="O297:Q298"/>
    <mergeCell ref="R297:T298"/>
    <mergeCell ref="U297:AG298"/>
    <mergeCell ref="A276:E276"/>
    <mergeCell ref="A277:E277"/>
    <mergeCell ref="H277:H279"/>
    <mergeCell ref="I277:I279"/>
    <mergeCell ref="K277:M277"/>
    <mergeCell ref="U288:X288"/>
    <mergeCell ref="K289:K291"/>
    <mergeCell ref="L289:O289"/>
    <mergeCell ref="X289:Z289"/>
    <mergeCell ref="I280:I282"/>
    <mergeCell ref="K280:M280"/>
    <mergeCell ref="N283:Q283"/>
    <mergeCell ref="W277:W279"/>
    <mergeCell ref="A290:E290"/>
    <mergeCell ref="A291:E291"/>
    <mergeCell ref="J291:J292"/>
    <mergeCell ref="K292:K294"/>
    <mergeCell ref="AL264:AS265"/>
    <mergeCell ref="A266:E266"/>
    <mergeCell ref="O269:Q269"/>
    <mergeCell ref="N273:Q273"/>
    <mergeCell ref="Y264:Y266"/>
    <mergeCell ref="AD264:AF265"/>
    <mergeCell ref="AG264:AH265"/>
    <mergeCell ref="AI264:AK265"/>
    <mergeCell ref="AF277:AG278"/>
    <mergeCell ref="AH277:AJ278"/>
    <mergeCell ref="I274:I276"/>
    <mergeCell ref="K274:M274"/>
    <mergeCell ref="AK277:AR278"/>
    <mergeCell ref="AC277:AE278"/>
    <mergeCell ref="R262:T262"/>
    <mergeCell ref="V262:X262"/>
    <mergeCell ref="R250:T250"/>
    <mergeCell ref="A252:E252"/>
    <mergeCell ref="J252:J254"/>
    <mergeCell ref="A254:E254"/>
    <mergeCell ref="A264:E264"/>
    <mergeCell ref="J264:J266"/>
    <mergeCell ref="O257:Q257"/>
    <mergeCell ref="O261:Q261"/>
    <mergeCell ref="K262:K264"/>
    <mergeCell ref="L262:N262"/>
    <mergeCell ref="O249:Q249"/>
    <mergeCell ref="U241:U243"/>
    <mergeCell ref="Z241:AB242"/>
    <mergeCell ref="AC241:AD242"/>
    <mergeCell ref="AH252:AO253"/>
    <mergeCell ref="A253:E253"/>
    <mergeCell ref="A255:E255"/>
    <mergeCell ref="U252:U254"/>
    <mergeCell ref="Z252:AB253"/>
    <mergeCell ref="AC252:AD253"/>
    <mergeCell ref="AE252:AG253"/>
    <mergeCell ref="K250:K252"/>
    <mergeCell ref="L250:N250"/>
    <mergeCell ref="A236:I237"/>
    <mergeCell ref="L236:N237"/>
    <mergeCell ref="O236:Q237"/>
    <mergeCell ref="R236:T237"/>
    <mergeCell ref="U236:AG237"/>
    <mergeCell ref="AJ236:AM237"/>
    <mergeCell ref="AE241:AG242"/>
    <mergeCell ref="A239:E241"/>
    <mergeCell ref="O239:Q239"/>
    <mergeCell ref="L240:N240"/>
    <mergeCell ref="K241:K243"/>
    <mergeCell ref="L241:L244"/>
    <mergeCell ref="AJ238:AM238"/>
    <mergeCell ref="AH241:AO242"/>
    <mergeCell ref="A243:E245"/>
    <mergeCell ref="O245:Q245"/>
    <mergeCell ref="A227:E227"/>
    <mergeCell ref="A228:E228"/>
    <mergeCell ref="J228:J229"/>
    <mergeCell ref="AH228:AH229"/>
    <mergeCell ref="K229:K231"/>
    <mergeCell ref="U232:X232"/>
    <mergeCell ref="A234:F235"/>
    <mergeCell ref="L234:N235"/>
    <mergeCell ref="O234:Q235"/>
    <mergeCell ref="R234:T235"/>
    <mergeCell ref="U234:AG235"/>
    <mergeCell ref="AF214:AG215"/>
    <mergeCell ref="N220:Q220"/>
    <mergeCell ref="U225:X225"/>
    <mergeCell ref="K226:K228"/>
    <mergeCell ref="L226:O226"/>
    <mergeCell ref="X226:Z226"/>
    <mergeCell ref="AK214:AR215"/>
    <mergeCell ref="AH214:AJ215"/>
    <mergeCell ref="AM228:AO229"/>
    <mergeCell ref="AP228:AQ229"/>
    <mergeCell ref="AR228:AT229"/>
    <mergeCell ref="A214:E214"/>
    <mergeCell ref="H214:H216"/>
    <mergeCell ref="I214:I216"/>
    <mergeCell ref="K214:M214"/>
    <mergeCell ref="A215:E215"/>
    <mergeCell ref="I217:I219"/>
    <mergeCell ref="K217:M217"/>
    <mergeCell ref="W214:W216"/>
    <mergeCell ref="AC214:AE215"/>
    <mergeCell ref="O206:Q206"/>
    <mergeCell ref="N210:Q210"/>
    <mergeCell ref="Y201:Y203"/>
    <mergeCell ref="AD201:AF202"/>
    <mergeCell ref="AG201:AH202"/>
    <mergeCell ref="AI201:AK202"/>
    <mergeCell ref="I211:I213"/>
    <mergeCell ref="K211:M211"/>
    <mergeCell ref="A213:E213"/>
    <mergeCell ref="A190:E190"/>
    <mergeCell ref="A189:E189"/>
    <mergeCell ref="J189:J191"/>
    <mergeCell ref="U189:U191"/>
    <mergeCell ref="Z189:AB190"/>
    <mergeCell ref="A191:E191"/>
    <mergeCell ref="R199:T199"/>
    <mergeCell ref="V199:X199"/>
    <mergeCell ref="A201:E201"/>
    <mergeCell ref="J201:J203"/>
    <mergeCell ref="A192:E192"/>
    <mergeCell ref="O194:Q194"/>
    <mergeCell ref="O198:Q198"/>
    <mergeCell ref="K199:K201"/>
    <mergeCell ref="L199:N199"/>
    <mergeCell ref="A203:E203"/>
    <mergeCell ref="O186:Q186"/>
    <mergeCell ref="K187:K189"/>
    <mergeCell ref="L187:N187"/>
    <mergeCell ref="R187:T187"/>
    <mergeCell ref="AC178:AD179"/>
    <mergeCell ref="AE178:AG179"/>
    <mergeCell ref="L178:L181"/>
    <mergeCell ref="AC189:AD190"/>
    <mergeCell ref="AE189:AG190"/>
    <mergeCell ref="A180:E182"/>
    <mergeCell ref="O182:Q182"/>
    <mergeCell ref="U178:U180"/>
    <mergeCell ref="Z178:AB179"/>
    <mergeCell ref="Z182:AD182"/>
    <mergeCell ref="A176:E178"/>
    <mergeCell ref="O176:Q176"/>
    <mergeCell ref="L177:N177"/>
    <mergeCell ref="K178:K180"/>
    <mergeCell ref="F175:N175"/>
    <mergeCell ref="R173:T174"/>
    <mergeCell ref="AR164:AR166"/>
    <mergeCell ref="L169:N169"/>
    <mergeCell ref="U171:AG172"/>
    <mergeCell ref="AJ171:AM172"/>
    <mergeCell ref="AP171:AS172"/>
    <mergeCell ref="AA164:AB166"/>
    <mergeCell ref="AQ164:AQ166"/>
    <mergeCell ref="U173:AG174"/>
    <mergeCell ref="A173:F174"/>
    <mergeCell ref="L173:N174"/>
    <mergeCell ref="A171:F172"/>
    <mergeCell ref="L171:N172"/>
    <mergeCell ref="O171:Q172"/>
    <mergeCell ref="R171:T172"/>
    <mergeCell ref="I164:I166"/>
    <mergeCell ref="Q164:R166"/>
    <mergeCell ref="S164:S166"/>
    <mergeCell ref="Z164:Z166"/>
    <mergeCell ref="O173:Q174"/>
    <mergeCell ref="A156:E156"/>
    <mergeCell ref="I156:I158"/>
    <mergeCell ref="A158:E158"/>
    <mergeCell ref="J162:M162"/>
    <mergeCell ref="O162:P164"/>
    <mergeCell ref="T162:W162"/>
    <mergeCell ref="Y162:Y164"/>
    <mergeCell ref="BE159:BL160"/>
    <mergeCell ref="A160:E160"/>
    <mergeCell ref="A161:E161"/>
    <mergeCell ref="L161:N161"/>
    <mergeCell ref="A159:E159"/>
    <mergeCell ref="AW159:AY160"/>
    <mergeCell ref="AC162:AF162"/>
    <mergeCell ref="AH162:AH164"/>
    <mergeCell ref="AK162:AN162"/>
    <mergeCell ref="AP162:AP164"/>
    <mergeCell ref="AI164:AI166"/>
    <mergeCell ref="AJ164:AJ166"/>
    <mergeCell ref="S148:U148"/>
    <mergeCell ref="S149:U149"/>
    <mergeCell ref="L153:N153"/>
    <mergeCell ref="O154:P156"/>
    <mergeCell ref="U139:U141"/>
    <mergeCell ref="S142:U142"/>
    <mergeCell ref="S143:U143"/>
    <mergeCell ref="U145:U147"/>
    <mergeCell ref="AZ159:BA160"/>
    <mergeCell ref="Y154:Y156"/>
    <mergeCell ref="AH154:AH156"/>
    <mergeCell ref="AP154:AP156"/>
    <mergeCell ref="A131:E131"/>
    <mergeCell ref="S131:U131"/>
    <mergeCell ref="A132:E133"/>
    <mergeCell ref="V132:V135"/>
    <mergeCell ref="K133:K135"/>
    <mergeCell ref="U133:U135"/>
    <mergeCell ref="AS134:AU135"/>
    <mergeCell ref="AV134:BC135"/>
    <mergeCell ref="A136:E137"/>
    <mergeCell ref="S136:U136"/>
    <mergeCell ref="S137:U137"/>
    <mergeCell ref="AH133:AI134"/>
    <mergeCell ref="A134:E135"/>
    <mergeCell ref="AN134:AP135"/>
    <mergeCell ref="AQ134:AR135"/>
    <mergeCell ref="AI127:AI129"/>
    <mergeCell ref="A128:E128"/>
    <mergeCell ref="A130:E130"/>
    <mergeCell ref="S130:U130"/>
    <mergeCell ref="S125:U125"/>
    <mergeCell ref="L126:N126"/>
    <mergeCell ref="W126:Y126"/>
    <mergeCell ref="K127:K129"/>
    <mergeCell ref="U127:U129"/>
    <mergeCell ref="T111:T113"/>
    <mergeCell ref="A109:E109"/>
    <mergeCell ref="R109:T109"/>
    <mergeCell ref="A110:E111"/>
    <mergeCell ref="AL110:AN111"/>
    <mergeCell ref="R120:T120"/>
    <mergeCell ref="U120:V120"/>
    <mergeCell ref="R121:T121"/>
    <mergeCell ref="U121:V121"/>
    <mergeCell ref="A112:E113"/>
    <mergeCell ref="R114:T114"/>
    <mergeCell ref="R115:T115"/>
    <mergeCell ref="T117:T119"/>
    <mergeCell ref="AG105:AG107"/>
    <mergeCell ref="A106:E106"/>
    <mergeCell ref="U106:V106"/>
    <mergeCell ref="A108:E108"/>
    <mergeCell ref="R108:T108"/>
    <mergeCell ref="L104:N104"/>
    <mergeCell ref="W104:Y104"/>
    <mergeCell ref="K105:K107"/>
    <mergeCell ref="T105:T107"/>
    <mergeCell ref="AX93:BE94"/>
    <mergeCell ref="A94:E94"/>
    <mergeCell ref="I94:I96"/>
    <mergeCell ref="N94:N96"/>
    <mergeCell ref="P94:Q96"/>
    <mergeCell ref="AC94:AC96"/>
    <mergeCell ref="AD94:AD96"/>
    <mergeCell ref="AJ94:AJ96"/>
    <mergeCell ref="AU93:AW94"/>
    <mergeCell ref="AK94:AK96"/>
    <mergeCell ref="A96:E96"/>
    <mergeCell ref="N99:Q99"/>
    <mergeCell ref="R99:U99"/>
    <mergeCell ref="AP93:AR94"/>
    <mergeCell ref="AS93:AT94"/>
    <mergeCell ref="R103:T103"/>
    <mergeCell ref="U103:V103"/>
    <mergeCell ref="J92:L92"/>
    <mergeCell ref="M92:M94"/>
    <mergeCell ref="R92:T92"/>
    <mergeCell ref="X92:Z92"/>
    <mergeCell ref="V94:V96"/>
    <mergeCell ref="W94:W96"/>
    <mergeCell ref="AE92:AG92"/>
    <mergeCell ref="AP77:AW78"/>
    <mergeCell ref="A78:E78"/>
    <mergeCell ref="A79:E79"/>
    <mergeCell ref="L79:N79"/>
    <mergeCell ref="A77:E77"/>
    <mergeCell ref="AH77:AJ78"/>
    <mergeCell ref="AA82:AB84"/>
    <mergeCell ref="L87:N87"/>
    <mergeCell ref="N91:Q91"/>
    <mergeCell ref="R91:U91"/>
    <mergeCell ref="I82:I84"/>
    <mergeCell ref="Q82:R84"/>
    <mergeCell ref="S82:S84"/>
    <mergeCell ref="Z82:Z84"/>
    <mergeCell ref="AM77:AO78"/>
    <mergeCell ref="J80:M80"/>
    <mergeCell ref="O80:P82"/>
    <mergeCell ref="T80:W80"/>
    <mergeCell ref="Y80:Y82"/>
    <mergeCell ref="A62:E62"/>
    <mergeCell ref="T63:T65"/>
    <mergeCell ref="R66:T66"/>
    <mergeCell ref="U66:V66"/>
    <mergeCell ref="AK77:AL78"/>
    <mergeCell ref="W46:W48"/>
    <mergeCell ref="A58:E58"/>
    <mergeCell ref="U58:V58"/>
    <mergeCell ref="A60:E60"/>
    <mergeCell ref="R60:T60"/>
    <mergeCell ref="A61:E61"/>
    <mergeCell ref="R61:T61"/>
    <mergeCell ref="AL59:AN60"/>
    <mergeCell ref="V46:V48"/>
    <mergeCell ref="Y72:Y74"/>
    <mergeCell ref="A74:E74"/>
    <mergeCell ref="I74:I76"/>
    <mergeCell ref="A76:E76"/>
    <mergeCell ref="R67:T67"/>
    <mergeCell ref="U67:V67"/>
    <mergeCell ref="L71:N71"/>
    <mergeCell ref="O72:P74"/>
    <mergeCell ref="AO59:AP60"/>
    <mergeCell ref="O33:R33"/>
    <mergeCell ref="K34:N34"/>
    <mergeCell ref="J35:J37"/>
    <mergeCell ref="AT59:BA60"/>
    <mergeCell ref="K57:K59"/>
    <mergeCell ref="T57:T59"/>
    <mergeCell ref="AG57:AG59"/>
    <mergeCell ref="AJ45:AL46"/>
    <mergeCell ref="AM45:AN46"/>
    <mergeCell ref="AO45:AQ46"/>
    <mergeCell ref="AR45:AY46"/>
    <mergeCell ref="N51:Q51"/>
    <mergeCell ref="R51:U51"/>
    <mergeCell ref="R55:T55"/>
    <mergeCell ref="U55:V55"/>
    <mergeCell ref="L56:N56"/>
    <mergeCell ref="M44:M46"/>
    <mergeCell ref="R44:T44"/>
    <mergeCell ref="W56:Y56"/>
    <mergeCell ref="AC46:AC48"/>
    <mergeCell ref="AD46:AD48"/>
    <mergeCell ref="AQ59:AS60"/>
    <mergeCell ref="X44:Z44"/>
    <mergeCell ref="AJ31:AL32"/>
    <mergeCell ref="O32:R32"/>
    <mergeCell ref="X29:X31"/>
    <mergeCell ref="O27:R27"/>
    <mergeCell ref="J8:K8"/>
    <mergeCell ref="L8:L10"/>
    <mergeCell ref="U8:V8"/>
    <mergeCell ref="A48:E48"/>
    <mergeCell ref="I29:I31"/>
    <mergeCell ref="J29:J31"/>
    <mergeCell ref="A46:E46"/>
    <mergeCell ref="I46:I48"/>
    <mergeCell ref="N46:N48"/>
    <mergeCell ref="P46:Q48"/>
    <mergeCell ref="AH31:AI32"/>
    <mergeCell ref="N23:Q23"/>
    <mergeCell ref="A30:E30"/>
    <mergeCell ref="A31:E31"/>
    <mergeCell ref="AD31:AG32"/>
    <mergeCell ref="O38:R38"/>
    <mergeCell ref="O39:R39"/>
    <mergeCell ref="N43:Q43"/>
    <mergeCell ref="R43:U43"/>
    <mergeCell ref="A33:E33"/>
    <mergeCell ref="A9:E11"/>
    <mergeCell ref="AL17:AS18"/>
    <mergeCell ref="W18:W20"/>
    <mergeCell ref="A1:F2"/>
    <mergeCell ref="L1:N2"/>
    <mergeCell ref="A6:E8"/>
    <mergeCell ref="A3:F4"/>
    <mergeCell ref="N15:Q15"/>
    <mergeCell ref="J16:L16"/>
    <mergeCell ref="M16:M18"/>
    <mergeCell ref="R16:T16"/>
    <mergeCell ref="Z6:AA6"/>
    <mergeCell ref="V18:V20"/>
    <mergeCell ref="A18:E18"/>
    <mergeCell ref="I18:I20"/>
    <mergeCell ref="N18:N20"/>
    <mergeCell ref="P18:Q20"/>
    <mergeCell ref="A20:E20"/>
    <mergeCell ref="AC17:AF18"/>
    <mergeCell ref="AG17:AH18"/>
    <mergeCell ref="AI17:AK18"/>
    <mergeCell ref="BG171:BH171"/>
    <mergeCell ref="BJ171:BK171"/>
    <mergeCell ref="BG172:BH172"/>
    <mergeCell ref="BJ172:BK172"/>
    <mergeCell ref="AJ1:AM2"/>
    <mergeCell ref="O1:Q2"/>
    <mergeCell ref="R1:T2"/>
    <mergeCell ref="AG7:AH8"/>
    <mergeCell ref="AI7:AK8"/>
    <mergeCell ref="AP1:AS2"/>
    <mergeCell ref="O3:Q4"/>
    <mergeCell ref="R3:T4"/>
    <mergeCell ref="U3:AG4"/>
    <mergeCell ref="AJ3:AM4"/>
    <mergeCell ref="N11:R11"/>
    <mergeCell ref="N6:R6"/>
    <mergeCell ref="L7:N7"/>
    <mergeCell ref="AC7:AF8"/>
    <mergeCell ref="U1:AG2"/>
    <mergeCell ref="L3:N4"/>
    <mergeCell ref="AL7:AS8"/>
    <mergeCell ref="K28:N28"/>
    <mergeCell ref="AM31:AT32"/>
    <mergeCell ref="J44:L44"/>
    <mergeCell ref="BG300:BH300"/>
    <mergeCell ref="BJ300:BK300"/>
    <mergeCell ref="BG297:BH297"/>
    <mergeCell ref="BJ297:BK297"/>
    <mergeCell ref="BG298:BH298"/>
    <mergeCell ref="BJ298:BK298"/>
    <mergeCell ref="BG299:BH299"/>
    <mergeCell ref="BJ299:BK299"/>
    <mergeCell ref="AP3:AS4"/>
    <mergeCell ref="AO110:AP111"/>
    <mergeCell ref="AQ110:AS111"/>
    <mergeCell ref="AT110:BA111"/>
    <mergeCell ref="BB159:BD160"/>
    <mergeCell ref="AP173:AS174"/>
    <mergeCell ref="AH178:AO179"/>
    <mergeCell ref="AH189:AO190"/>
    <mergeCell ref="AL201:AS202"/>
    <mergeCell ref="AU228:BB229"/>
    <mergeCell ref="AJ234:AM235"/>
    <mergeCell ref="AM291:AO292"/>
    <mergeCell ref="AP291:AQ292"/>
    <mergeCell ref="AR291:AT292"/>
    <mergeCell ref="AU291:BB292"/>
    <mergeCell ref="AH291:AH292"/>
    <mergeCell ref="DA235:DB235"/>
    <mergeCell ref="CX235:CY235"/>
    <mergeCell ref="BK175:BL175"/>
    <mergeCell ref="BL173:BM173"/>
    <mergeCell ref="BG234:BH234"/>
    <mergeCell ref="BJ234:BK234"/>
    <mergeCell ref="BG235:BH235"/>
    <mergeCell ref="CX172:CY172"/>
    <mergeCell ref="DA172:DB172"/>
    <mergeCell ref="BJ173:BK173"/>
    <mergeCell ref="CB172:CC172"/>
    <mergeCell ref="CE172:CF172"/>
    <mergeCell ref="BG174:BH174"/>
    <mergeCell ref="BJ174:BK174"/>
    <mergeCell ref="BG173:BH173"/>
    <mergeCell ref="BG238:BH238"/>
    <mergeCell ref="BG175:BH175"/>
    <mergeCell ref="CB235:CC235"/>
    <mergeCell ref="CE235:CF235"/>
    <mergeCell ref="BG236:BH236"/>
    <mergeCell ref="BJ236:BK236"/>
    <mergeCell ref="BG237:BH237"/>
    <mergeCell ref="BJ237:BK237"/>
    <mergeCell ref="BJ235:BK235"/>
  </mergeCells>
  <phoneticPr fontId="0" type="noConversion"/>
  <conditionalFormatting sqref="L1:N2">
    <cfRule type="cellIs" dxfId="31" priority="1" stopIfTrue="1" operator="lessThan">
      <formula>$BG$1</formula>
    </cfRule>
    <cfRule type="cellIs" dxfId="30" priority="2" stopIfTrue="1" operator="greaterThan">
      <formula>$BG$2</formula>
    </cfRule>
  </conditionalFormatting>
  <conditionalFormatting sqref="L3:N4">
    <cfRule type="cellIs" dxfId="29" priority="5" stopIfTrue="1" operator="lessThan">
      <formula>$BG$3</formula>
    </cfRule>
    <cfRule type="cellIs" dxfId="28" priority="6" stopIfTrue="1" operator="greaterThan">
      <formula>$BG$4</formula>
    </cfRule>
  </conditionalFormatting>
  <conditionalFormatting sqref="L171:N172">
    <cfRule type="cellIs" dxfId="27" priority="9" stopIfTrue="1" operator="lessThan">
      <formula>$BG$171</formula>
    </cfRule>
    <cfRule type="cellIs" dxfId="26" priority="10" stopIfTrue="1" operator="greaterThan">
      <formula>$BG$172</formula>
    </cfRule>
  </conditionalFormatting>
  <conditionalFormatting sqref="L173:N174">
    <cfRule type="cellIs" dxfId="25" priority="13" stopIfTrue="1" operator="lessThan">
      <formula>$BG$173</formula>
    </cfRule>
    <cfRule type="cellIs" dxfId="24" priority="14" stopIfTrue="1" operator="greaterThan">
      <formula>$BG$174</formula>
    </cfRule>
  </conditionalFormatting>
  <conditionalFormatting sqref="L234:N235">
    <cfRule type="cellIs" dxfId="23" priority="17" stopIfTrue="1" operator="lessThan">
      <formula>$BG$234</formula>
    </cfRule>
    <cfRule type="cellIs" dxfId="22" priority="18" stopIfTrue="1" operator="greaterThan">
      <formula>$BG$235</formula>
    </cfRule>
  </conditionalFormatting>
  <conditionalFormatting sqref="L236:N237">
    <cfRule type="cellIs" dxfId="21" priority="21" stopIfTrue="1" operator="lessThan">
      <formula>$BG$236</formula>
    </cfRule>
    <cfRule type="cellIs" dxfId="20" priority="22" stopIfTrue="1" operator="greaterThan">
      <formula>$BG$237</formula>
    </cfRule>
  </conditionalFormatting>
  <conditionalFormatting sqref="L297:N298">
    <cfRule type="cellIs" dxfId="19" priority="25" stopIfTrue="1" operator="lessThan">
      <formula>$BG$297</formula>
    </cfRule>
    <cfRule type="cellIs" dxfId="18" priority="26" stopIfTrue="1" operator="greaterThan">
      <formula>$BG$298</formula>
    </cfRule>
  </conditionalFormatting>
  <conditionalFormatting sqref="L299:N300">
    <cfRule type="cellIs" dxfId="17" priority="29" stopIfTrue="1" operator="lessThan">
      <formula>$BG$299</formula>
    </cfRule>
    <cfRule type="cellIs" dxfId="16" priority="30" stopIfTrue="1" operator="greaterThan">
      <formula>$BG$300</formula>
    </cfRule>
  </conditionalFormatting>
  <conditionalFormatting sqref="R1:T2">
    <cfRule type="cellIs" dxfId="15" priority="3" stopIfTrue="1" operator="lessThan">
      <formula>$BJ$1</formula>
    </cfRule>
    <cfRule type="cellIs" dxfId="14" priority="4" stopIfTrue="1" operator="greaterThan">
      <formula>$BJ$2</formula>
    </cfRule>
  </conditionalFormatting>
  <conditionalFormatting sqref="R3:T4">
    <cfRule type="cellIs" dxfId="13" priority="7" stopIfTrue="1" operator="lessThan">
      <formula>$BJ$3</formula>
    </cfRule>
    <cfRule type="cellIs" dxfId="12" priority="8" stopIfTrue="1" operator="greaterThan">
      <formula>$BJ$4</formula>
    </cfRule>
  </conditionalFormatting>
  <conditionalFormatting sqref="R171:T172">
    <cfRule type="cellIs" dxfId="11" priority="11" stopIfTrue="1" operator="lessThan">
      <formula>$BJ$171</formula>
    </cfRule>
    <cfRule type="cellIs" dxfId="10" priority="12" stopIfTrue="1" operator="greaterThan">
      <formula>$BJ$172</formula>
    </cfRule>
  </conditionalFormatting>
  <conditionalFormatting sqref="R173:T174">
    <cfRule type="cellIs" dxfId="9" priority="15" stopIfTrue="1" operator="lessThan">
      <formula>$BJ$173</formula>
    </cfRule>
    <cfRule type="cellIs" dxfId="8" priority="16" stopIfTrue="1" operator="greaterThan">
      <formula>$BJ$174</formula>
    </cfRule>
  </conditionalFormatting>
  <conditionalFormatting sqref="R234:T235">
    <cfRule type="cellIs" dxfId="7" priority="19" stopIfTrue="1" operator="lessThan">
      <formula>$BJ$234</formula>
    </cfRule>
    <cfRule type="cellIs" dxfId="6" priority="20" stopIfTrue="1" operator="greaterThan">
      <formula>$BJ$235</formula>
    </cfRule>
  </conditionalFormatting>
  <conditionalFormatting sqref="R236:T237">
    <cfRule type="cellIs" dxfId="5" priority="23" stopIfTrue="1" operator="lessThan">
      <formula>$BJ$236</formula>
    </cfRule>
    <cfRule type="cellIs" dxfId="4" priority="24" stopIfTrue="1" operator="greaterThan">
      <formula>$BJ$237</formula>
    </cfRule>
  </conditionalFormatting>
  <conditionalFormatting sqref="R297:T298">
    <cfRule type="cellIs" dxfId="3" priority="27" stopIfTrue="1" operator="lessThan">
      <formula>$BJ$297</formula>
    </cfRule>
    <cfRule type="cellIs" dxfId="2" priority="28" stopIfTrue="1" operator="greaterThan">
      <formula>$BJ$298</formula>
    </cfRule>
  </conditionalFormatting>
  <conditionalFormatting sqref="R299:T300">
    <cfRule type="cellIs" dxfId="1" priority="31" stopIfTrue="1" operator="lessThan">
      <formula>$BJ$299</formula>
    </cfRule>
    <cfRule type="cellIs" dxfId="0" priority="32" stopIfTrue="1" operator="greaterThan">
      <formula>$BJ$300</formula>
    </cfRule>
  </conditionalFormatting>
  <pageMargins left="0.75" right="0.75" top="1" bottom="1" header="0" footer="0"/>
  <pageSetup paperSize="9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I2402"/>
  <sheetViews>
    <sheetView showZeros="0" tabSelected="1" topLeftCell="B1" workbookViewId="0">
      <pane ySplit="3" topLeftCell="A4" activePane="bottomLeft" state="frozen"/>
      <selection pane="bottomLeft" activeCell="H7" sqref="H7"/>
    </sheetView>
  </sheetViews>
  <sheetFormatPr defaultColWidth="9.140625" defaultRowHeight="15" x14ac:dyDescent="0.25"/>
  <cols>
    <col min="1" max="1" width="7.5703125" style="77" hidden="1" customWidth="1"/>
    <col min="2" max="2" width="9.28515625" style="77" customWidth="1"/>
    <col min="3" max="3" width="9.28515625" style="77" hidden="1" customWidth="1"/>
    <col min="4" max="4" width="9.28515625" style="77" customWidth="1"/>
    <col min="5" max="5" width="9.28515625" style="77" hidden="1" customWidth="1"/>
    <col min="6" max="6" width="9.28515625" style="77" customWidth="1"/>
    <col min="7" max="7" width="9.28515625" style="77" hidden="1" customWidth="1"/>
    <col min="8" max="8" width="9.28515625" style="77" customWidth="1"/>
    <col min="9" max="9" width="8.28515625" style="78" customWidth="1"/>
    <col min="10" max="11" width="8.28515625" style="78" hidden="1" customWidth="1"/>
    <col min="12" max="12" width="9.28515625" style="78" customWidth="1"/>
    <col min="13" max="14" width="8.28515625" style="78" hidden="1" customWidth="1"/>
    <col min="15" max="15" width="8.28515625" style="78" customWidth="1"/>
    <col min="16" max="17" width="8.28515625" style="78" hidden="1" customWidth="1"/>
    <col min="18" max="18" width="9.28515625" style="78" customWidth="1"/>
    <col min="19" max="20" width="8.28515625" style="78" hidden="1" customWidth="1"/>
    <col min="21" max="22" width="8.28515625" style="78" customWidth="1"/>
    <col min="23" max="23" width="8.28515625" style="78" hidden="1" customWidth="1"/>
    <col min="24" max="25" width="8.28515625" style="77" hidden="1" customWidth="1"/>
    <col min="26" max="26" width="8.28515625" style="77" customWidth="1"/>
    <col min="27" max="28" width="8.28515625" style="77" hidden="1" customWidth="1"/>
    <col min="29" max="29" width="8.28515625" style="77" customWidth="1"/>
    <col min="30" max="31" width="8.28515625" style="77" hidden="1" customWidth="1"/>
    <col min="32" max="32" width="8.28515625" style="77" customWidth="1"/>
    <col min="33" max="34" width="8.28515625" style="77" hidden="1" customWidth="1"/>
    <col min="35" max="35" width="8.28515625" style="77" customWidth="1"/>
    <col min="36" max="37" width="8.28515625" style="77" hidden="1" customWidth="1"/>
    <col min="38" max="38" width="8.28515625" style="77" customWidth="1"/>
    <col min="39" max="39" width="9.140625" style="77"/>
    <col min="40" max="40" width="12.7109375" style="77" bestFit="1" customWidth="1"/>
    <col min="41" max="41" width="11.28515625" style="77" bestFit="1" customWidth="1"/>
    <col min="42" max="42" width="9.140625" style="77"/>
    <col min="43" max="43" width="27.140625" style="77" bestFit="1" customWidth="1"/>
    <col min="44" max="44" width="14.85546875" style="77" customWidth="1"/>
    <col min="45" max="45" width="10.140625" style="77" bestFit="1" customWidth="1"/>
    <col min="46" max="46" width="9.140625" style="77"/>
    <col min="47" max="47" width="27" style="77" customWidth="1"/>
    <col min="48" max="48" width="13.85546875" style="77" customWidth="1"/>
    <col min="49" max="16384" width="9.140625" style="77"/>
  </cols>
  <sheetData>
    <row r="1" spans="1:61" ht="19.5" thickBot="1" x14ac:dyDescent="0.35">
      <c r="B1" s="598" t="s">
        <v>98</v>
      </c>
      <c r="C1" s="599"/>
      <c r="D1" s="599"/>
      <c r="E1" s="599"/>
      <c r="F1" s="599"/>
      <c r="G1" s="599"/>
      <c r="H1" s="599"/>
      <c r="I1" s="600" t="s">
        <v>418</v>
      </c>
      <c r="J1" s="600"/>
      <c r="K1" s="600"/>
      <c r="L1" s="600"/>
      <c r="M1" s="600"/>
      <c r="N1" s="600"/>
      <c r="O1" s="600"/>
      <c r="P1" s="600"/>
      <c r="Q1" s="600"/>
      <c r="R1" s="600"/>
      <c r="S1" s="600"/>
      <c r="T1" s="600"/>
      <c r="U1" s="600"/>
      <c r="V1" s="504"/>
      <c r="W1" s="504"/>
      <c r="X1" s="504"/>
      <c r="Y1" s="504"/>
      <c r="Z1" s="504"/>
      <c r="AA1" s="504"/>
      <c r="AB1" s="504"/>
      <c r="AC1" s="504"/>
      <c r="AD1" s="504"/>
      <c r="AE1" s="504"/>
      <c r="AF1" s="504"/>
      <c r="AG1" s="504"/>
      <c r="AH1" s="504"/>
      <c r="AI1" s="504"/>
      <c r="AJ1" s="504"/>
      <c r="AK1" s="504"/>
      <c r="AL1" s="505"/>
      <c r="AM1" s="397"/>
      <c r="AN1" s="397"/>
      <c r="AO1" s="397"/>
      <c r="AP1" s="397"/>
      <c r="AQ1" s="397"/>
      <c r="AR1" s="397"/>
      <c r="AS1" s="397"/>
      <c r="AT1" s="397"/>
      <c r="AU1" s="397"/>
      <c r="AV1" s="397"/>
      <c r="AW1" s="397"/>
      <c r="AX1" s="397"/>
      <c r="AY1" s="397"/>
      <c r="AZ1" s="397"/>
      <c r="BA1" s="397"/>
      <c r="BB1" s="397"/>
      <c r="BC1" s="397"/>
      <c r="BD1" s="397"/>
      <c r="BE1" s="397"/>
      <c r="BF1" s="397"/>
      <c r="BG1" s="397"/>
      <c r="BH1" s="397"/>
      <c r="BI1" s="397"/>
    </row>
    <row r="2" spans="1:61" ht="24" thickBot="1" x14ac:dyDescent="0.4">
      <c r="B2" s="502" t="s">
        <v>419</v>
      </c>
      <c r="C2" s="78"/>
      <c r="D2" s="78" t="s">
        <v>421</v>
      </c>
      <c r="E2" s="78"/>
      <c r="F2" s="502" t="s">
        <v>420</v>
      </c>
      <c r="G2" s="78"/>
      <c r="H2" s="78" t="s">
        <v>423</v>
      </c>
      <c r="I2" s="501" t="s">
        <v>99</v>
      </c>
      <c r="J2" s="502"/>
      <c r="K2" s="502"/>
      <c r="L2" s="596" t="s">
        <v>100</v>
      </c>
      <c r="M2" s="594"/>
      <c r="N2" s="594"/>
      <c r="O2" s="594"/>
      <c r="P2" s="594"/>
      <c r="Q2" s="594"/>
      <c r="R2" s="594"/>
      <c r="S2" s="594"/>
      <c r="T2" s="594"/>
      <c r="U2" s="597"/>
      <c r="V2" s="503" t="s">
        <v>99</v>
      </c>
      <c r="W2" s="502"/>
      <c r="X2" s="502"/>
      <c r="Y2" s="594" t="s">
        <v>101</v>
      </c>
      <c r="Z2" s="594"/>
      <c r="AA2" s="594"/>
      <c r="AB2" s="594"/>
      <c r="AC2" s="594"/>
      <c r="AD2" s="594"/>
      <c r="AE2" s="594"/>
      <c r="AF2" s="594"/>
      <c r="AG2" s="594"/>
      <c r="AH2" s="594"/>
      <c r="AI2" s="594"/>
      <c r="AJ2" s="594"/>
      <c r="AK2" s="594"/>
      <c r="AL2" s="595"/>
      <c r="AM2" s="397"/>
      <c r="AN2" s="397"/>
      <c r="AO2" s="397"/>
      <c r="AP2" s="397"/>
      <c r="AQ2" s="397"/>
      <c r="AR2" s="397"/>
      <c r="AS2" s="397"/>
      <c r="AT2" s="397"/>
      <c r="AU2" s="397"/>
      <c r="AV2" s="397"/>
      <c r="AW2" s="397"/>
      <c r="AX2" s="397"/>
      <c r="AY2" s="397"/>
      <c r="AZ2" s="397"/>
      <c r="BA2" s="397"/>
      <c r="BB2" s="397"/>
      <c r="BC2" s="397"/>
      <c r="BD2" s="397"/>
      <c r="BE2" s="397"/>
      <c r="BF2" s="397"/>
      <c r="BG2" s="397"/>
      <c r="BH2" s="397"/>
      <c r="BI2" s="397"/>
    </row>
    <row r="3" spans="1:61" s="79" customFormat="1" ht="31.5" customHeight="1" thickTop="1" x14ac:dyDescent="0.2">
      <c r="B3" s="391"/>
      <c r="C3" s="392"/>
      <c r="D3" s="393">
        <f>352/32</f>
        <v>11</v>
      </c>
      <c r="E3" s="393"/>
      <c r="F3" s="393">
        <f>320/32</f>
        <v>10</v>
      </c>
      <c r="G3" s="392"/>
      <c r="H3" s="394">
        <f>96/32</f>
        <v>3</v>
      </c>
      <c r="I3" s="80" t="s">
        <v>102</v>
      </c>
      <c r="J3" s="81"/>
      <c r="K3" s="82" t="s">
        <v>103</v>
      </c>
      <c r="L3" s="83" t="s">
        <v>103</v>
      </c>
      <c r="M3" s="81"/>
      <c r="N3" s="84" t="s">
        <v>104</v>
      </c>
      <c r="O3" s="506" t="s">
        <v>104</v>
      </c>
      <c r="P3" s="84"/>
      <c r="Q3" s="84" t="s">
        <v>105</v>
      </c>
      <c r="R3" s="85" t="s">
        <v>105</v>
      </c>
      <c r="S3" s="86"/>
      <c r="T3" s="87" t="s">
        <v>106</v>
      </c>
      <c r="U3" s="507" t="s">
        <v>106</v>
      </c>
      <c r="V3" s="88" t="s">
        <v>102</v>
      </c>
      <c r="W3" s="89"/>
      <c r="X3" s="84" t="s">
        <v>107</v>
      </c>
      <c r="Y3" s="84" t="s">
        <v>108</v>
      </c>
      <c r="Z3" s="90" t="s">
        <v>107</v>
      </c>
      <c r="AA3" s="84"/>
      <c r="AB3" s="84" t="s">
        <v>105</v>
      </c>
      <c r="AC3" s="506" t="s">
        <v>105</v>
      </c>
      <c r="AD3" s="84"/>
      <c r="AE3" s="84" t="s">
        <v>109</v>
      </c>
      <c r="AF3" s="85" t="s">
        <v>109</v>
      </c>
      <c r="AG3" s="84"/>
      <c r="AH3" s="84" t="s">
        <v>110</v>
      </c>
      <c r="AI3" s="506" t="s">
        <v>110</v>
      </c>
      <c r="AJ3" s="86"/>
      <c r="AK3" s="91" t="s">
        <v>111</v>
      </c>
      <c r="AL3" s="92" t="s">
        <v>111</v>
      </c>
      <c r="AM3" s="398"/>
      <c r="AN3" s="398"/>
      <c r="AO3" s="398"/>
      <c r="AP3" s="398"/>
      <c r="AQ3" s="398"/>
      <c r="AR3" s="398"/>
      <c r="AS3" s="398"/>
      <c r="AT3" s="398"/>
      <c r="AU3" s="398"/>
      <c r="AV3" s="398"/>
      <c r="AW3" s="398"/>
      <c r="AX3" s="398"/>
      <c r="AY3" s="398"/>
      <c r="AZ3" s="398"/>
      <c r="BA3" s="398"/>
      <c r="BB3" s="398"/>
      <c r="BC3" s="398"/>
      <c r="BD3" s="398"/>
      <c r="BE3" s="398"/>
      <c r="BF3" s="398"/>
      <c r="BG3" s="398"/>
      <c r="BH3" s="398"/>
      <c r="BI3" s="398"/>
    </row>
    <row r="4" spans="1:61" ht="15.75" x14ac:dyDescent="0.25">
      <c r="A4" s="93">
        <f>+$B$3*O4</f>
        <v>0</v>
      </c>
      <c r="B4" s="94">
        <f t="shared" ref="B4:B35" si="0">ROUNDUP(A4,0)</f>
        <v>0</v>
      </c>
      <c r="C4" s="95">
        <f>+$D$3*U4</f>
        <v>15235</v>
      </c>
      <c r="D4" s="95">
        <f t="shared" ref="D4:D35" si="1">ROUNDUP(C4,0)</f>
        <v>15235</v>
      </c>
      <c r="E4" s="95">
        <f>+$F$3*L4</f>
        <v>9250</v>
      </c>
      <c r="F4" s="95">
        <f t="shared" ref="F4:F35" si="2">ROUNDUP(E4,0)</f>
        <v>9250</v>
      </c>
      <c r="G4" s="96">
        <f>+$H$3*R4</f>
        <v>3630</v>
      </c>
      <c r="H4" s="95">
        <f t="shared" ref="H4:H35" si="3">ROUNDUP(G4,0)</f>
        <v>3630</v>
      </c>
      <c r="I4" s="395">
        <v>750</v>
      </c>
      <c r="J4" s="97"/>
      <c r="K4" s="98">
        <f>+I4+K5</f>
        <v>925</v>
      </c>
      <c r="L4" s="99">
        <f>+K4</f>
        <v>925</v>
      </c>
      <c r="M4" s="100"/>
      <c r="N4" s="101">
        <f>+N5</f>
        <v>270</v>
      </c>
      <c r="O4" s="101">
        <f>+I4+N4</f>
        <v>1020</v>
      </c>
      <c r="P4" s="101"/>
      <c r="Q4" s="102">
        <f>+$I$4+Q5</f>
        <v>1210</v>
      </c>
      <c r="R4" s="103">
        <f>+Q4</f>
        <v>1210</v>
      </c>
      <c r="S4" s="100"/>
      <c r="T4" s="104">
        <f>+T5+I4</f>
        <v>1385</v>
      </c>
      <c r="U4" s="104">
        <f>+T4</f>
        <v>1385</v>
      </c>
      <c r="V4" s="396">
        <v>1000</v>
      </c>
      <c r="W4" s="401"/>
      <c r="X4" s="98">
        <f>+V4+X5</f>
        <v>1240</v>
      </c>
      <c r="Y4" s="105">
        <f t="shared" ref="Y4:Y35" si="4">+V4+240</f>
        <v>1240</v>
      </c>
      <c r="Z4" s="106">
        <f>+X4</f>
        <v>1240</v>
      </c>
      <c r="AA4" s="107"/>
      <c r="AB4" s="108">
        <f>+$V$4+AB5</f>
        <v>1480</v>
      </c>
      <c r="AC4" s="104">
        <f>+AB4</f>
        <v>1480</v>
      </c>
      <c r="AD4" s="108"/>
      <c r="AE4" s="108">
        <f>+$V$4+AE5</f>
        <v>1265</v>
      </c>
      <c r="AF4" s="109">
        <f>+AE4</f>
        <v>1265</v>
      </c>
      <c r="AG4" s="108"/>
      <c r="AH4" s="108">
        <f>+$V$4+AH5</f>
        <v>1290</v>
      </c>
      <c r="AI4" s="104">
        <f>+AH4</f>
        <v>1290</v>
      </c>
      <c r="AJ4" s="107"/>
      <c r="AK4" s="110">
        <f>+$V$4+AK5</f>
        <v>1315</v>
      </c>
      <c r="AL4" s="111">
        <f>+AK4</f>
        <v>1315</v>
      </c>
      <c r="AM4" s="397"/>
      <c r="AN4" s="397"/>
      <c r="AO4" s="397"/>
      <c r="AP4" s="397"/>
      <c r="AQ4" s="397"/>
      <c r="AR4" s="397"/>
      <c r="AS4" s="397"/>
      <c r="AT4" s="397"/>
      <c r="AU4" s="397"/>
      <c r="AV4" s="397"/>
      <c r="AW4" s="397"/>
      <c r="AX4" s="397"/>
      <c r="AY4" s="397"/>
      <c r="AZ4" s="397"/>
      <c r="BA4" s="397"/>
      <c r="BB4" s="397"/>
      <c r="BC4" s="397"/>
      <c r="BD4" s="397"/>
      <c r="BE4" s="397"/>
      <c r="BF4" s="397"/>
      <c r="BG4" s="397"/>
      <c r="BH4" s="397"/>
      <c r="BI4" s="397"/>
    </row>
    <row r="5" spans="1:61" ht="15.75" x14ac:dyDescent="0.25">
      <c r="A5" s="93">
        <f>+$B$3*O5</f>
        <v>0</v>
      </c>
      <c r="B5" s="93">
        <f t="shared" si="0"/>
        <v>0</v>
      </c>
      <c r="C5" s="112">
        <f>+$D$3*U5</f>
        <v>17985</v>
      </c>
      <c r="D5" s="112">
        <f t="shared" si="1"/>
        <v>17985</v>
      </c>
      <c r="E5" s="112">
        <f>+$F$3*L5</f>
        <v>11750</v>
      </c>
      <c r="F5" s="112">
        <f t="shared" si="2"/>
        <v>11750</v>
      </c>
      <c r="G5" s="113">
        <f>+$H$3*R5</f>
        <v>4380</v>
      </c>
      <c r="H5" s="112">
        <f>ROUNDUP(G5,0)</f>
        <v>4380</v>
      </c>
      <c r="I5" s="114">
        <v>1000</v>
      </c>
      <c r="J5" s="115"/>
      <c r="K5" s="116">
        <v>175</v>
      </c>
      <c r="L5" s="117">
        <f>+I5+K5</f>
        <v>1175</v>
      </c>
      <c r="M5" s="118"/>
      <c r="N5" s="119">
        <v>270</v>
      </c>
      <c r="O5" s="119">
        <f>+N5+I5</f>
        <v>1270</v>
      </c>
      <c r="P5" s="119"/>
      <c r="Q5" s="119">
        <v>460</v>
      </c>
      <c r="R5" s="120">
        <f>+Q5+I5</f>
        <v>1460</v>
      </c>
      <c r="S5" s="121"/>
      <c r="T5" s="122">
        <v>635</v>
      </c>
      <c r="U5" s="122">
        <f>+T5+I5</f>
        <v>1635</v>
      </c>
      <c r="V5" s="123">
        <v>1000</v>
      </c>
      <c r="W5" s="115"/>
      <c r="X5" s="116">
        <v>240</v>
      </c>
      <c r="Y5" s="124">
        <f t="shared" si="4"/>
        <v>1240</v>
      </c>
      <c r="Z5" s="125">
        <f>+V5+X5</f>
        <v>1240</v>
      </c>
      <c r="AA5" s="126"/>
      <c r="AB5" s="127">
        <v>480</v>
      </c>
      <c r="AC5" s="119">
        <f>+V5+AB5</f>
        <v>1480</v>
      </c>
      <c r="AD5" s="127"/>
      <c r="AE5" s="127">
        <v>265</v>
      </c>
      <c r="AF5" s="120">
        <f>+AE5+V5</f>
        <v>1265</v>
      </c>
      <c r="AG5" s="127"/>
      <c r="AH5" s="127">
        <v>290</v>
      </c>
      <c r="AI5" s="119">
        <f>+AH5+V5</f>
        <v>1290</v>
      </c>
      <c r="AJ5" s="126"/>
      <c r="AK5" s="128">
        <v>315</v>
      </c>
      <c r="AL5" s="129">
        <f>+AK5+V5</f>
        <v>1315</v>
      </c>
      <c r="AM5" s="397"/>
      <c r="AN5" s="397"/>
      <c r="AO5" s="397"/>
      <c r="AP5" s="397"/>
      <c r="AQ5" s="397"/>
      <c r="AR5" s="397"/>
      <c r="AS5" s="397"/>
      <c r="AT5" s="397"/>
      <c r="AU5" s="397"/>
      <c r="AV5" s="397"/>
      <c r="AW5" s="397"/>
      <c r="AX5" s="397"/>
      <c r="AY5" s="397"/>
      <c r="AZ5" s="397"/>
      <c r="BA5" s="397"/>
      <c r="BB5" s="397"/>
      <c r="BC5" s="397"/>
      <c r="BD5" s="397"/>
      <c r="BE5" s="397"/>
      <c r="BF5" s="397"/>
      <c r="BG5" s="397"/>
      <c r="BH5" s="397"/>
      <c r="BI5" s="397"/>
    </row>
    <row r="6" spans="1:61" ht="15.75" x14ac:dyDescent="0.25">
      <c r="A6" s="93">
        <f>+$B$3*N6</f>
        <v>0</v>
      </c>
      <c r="B6" s="94">
        <f t="shared" si="0"/>
        <v>0</v>
      </c>
      <c r="C6" s="95">
        <f>+$D$3*T6</f>
        <v>20251</v>
      </c>
      <c r="D6" s="95">
        <f t="shared" si="1"/>
        <v>20251</v>
      </c>
      <c r="E6" s="95">
        <f>+$F$3*K6</f>
        <v>13770</v>
      </c>
      <c r="F6" s="95">
        <f t="shared" si="2"/>
        <v>13770</v>
      </c>
      <c r="G6" s="96">
        <f>+$H$3*Q6</f>
        <v>4992</v>
      </c>
      <c r="H6" s="95">
        <f t="shared" si="3"/>
        <v>4992</v>
      </c>
      <c r="I6" s="395">
        <v>1200</v>
      </c>
      <c r="J6" s="130">
        <f>((K7-K5)/500)</f>
        <v>0.01</v>
      </c>
      <c r="K6" s="116">
        <f>(((I6-I5)*J6)+K5)+I6</f>
        <v>1377</v>
      </c>
      <c r="L6" s="131">
        <f>ROUNDUP(K6,0)</f>
        <v>1377</v>
      </c>
      <c r="M6" s="132">
        <f>((N7-N5)/500)</f>
        <v>0.02</v>
      </c>
      <c r="N6" s="101">
        <f>(((I6-I5)*M6)+N5)+I6</f>
        <v>1474</v>
      </c>
      <c r="O6" s="101">
        <f>ROUNDUP(N6,0)</f>
        <v>1474</v>
      </c>
      <c r="P6" s="101">
        <f>((Q7-Q5)/500)</f>
        <v>0.02</v>
      </c>
      <c r="Q6" s="101">
        <f>(((I6-I5)*P6)+Q5)+I6</f>
        <v>1664</v>
      </c>
      <c r="R6" s="133">
        <f>ROUNDUP(Q6,0)</f>
        <v>1664</v>
      </c>
      <c r="S6" s="132">
        <f>((T7-T5)/500)</f>
        <v>0.03</v>
      </c>
      <c r="T6" s="134">
        <f>(((I6-I5)*S6)+T5)+I6</f>
        <v>1841</v>
      </c>
      <c r="U6" s="134">
        <f>ROUNDUP(T6,0)</f>
        <v>1841</v>
      </c>
      <c r="V6" s="396">
        <v>1250</v>
      </c>
      <c r="W6" s="130">
        <f>((X7-X5)/500)</f>
        <v>0.02</v>
      </c>
      <c r="X6" s="116">
        <f>(((V6-V5)*W6)+X5)+V6</f>
        <v>1495</v>
      </c>
      <c r="Y6" s="135">
        <f t="shared" si="4"/>
        <v>1490</v>
      </c>
      <c r="Z6" s="106">
        <f>ROUNDUP(X6,0)</f>
        <v>1495</v>
      </c>
      <c r="AA6" s="136">
        <f>((AB7-AB5)/500)</f>
        <v>0.04</v>
      </c>
      <c r="AB6" s="137">
        <f>(((V6-V5)*AA6)+AB5)+V6</f>
        <v>1740</v>
      </c>
      <c r="AC6" s="101">
        <f>ROUNDUP(AB6,0)</f>
        <v>1740</v>
      </c>
      <c r="AD6" s="137">
        <f>((AE7-AE5)/500)</f>
        <v>0.02</v>
      </c>
      <c r="AE6" s="137">
        <f>(((V6-V5)*AD6)+AE5)+V6</f>
        <v>1520</v>
      </c>
      <c r="AF6" s="133">
        <f>ROUNDUP(AE6,0)</f>
        <v>1520</v>
      </c>
      <c r="AG6" s="137">
        <f>((AH7-AH5)/500)</f>
        <v>0.02</v>
      </c>
      <c r="AH6" s="137">
        <f>(((V6-V5)*AG6)+AH5)+V6</f>
        <v>1545</v>
      </c>
      <c r="AI6" s="101">
        <f>ROUNDUP(AH6,0)</f>
        <v>1545</v>
      </c>
      <c r="AJ6" s="136">
        <f>((AK7-AK5)/500)</f>
        <v>0.02</v>
      </c>
      <c r="AK6" s="138">
        <f>(((V6-V5)*AJ6)+AK5)+V6</f>
        <v>1570</v>
      </c>
      <c r="AL6" s="139">
        <f>ROUNDUP(AK6,0)</f>
        <v>1570</v>
      </c>
      <c r="AM6" s="465"/>
      <c r="AN6" s="397"/>
      <c r="AO6" s="397"/>
      <c r="AP6" s="397"/>
      <c r="AQ6" s="397"/>
      <c r="AR6" s="397"/>
      <c r="AS6" s="397"/>
      <c r="AT6" s="397"/>
      <c r="AU6" s="397"/>
      <c r="AV6" s="397"/>
      <c r="AW6" s="397"/>
      <c r="AX6" s="397"/>
      <c r="AY6" s="397"/>
      <c r="AZ6" s="397"/>
      <c r="BA6" s="397"/>
      <c r="BB6" s="397"/>
      <c r="BC6" s="397"/>
      <c r="BD6" s="397"/>
      <c r="BE6" s="397"/>
      <c r="BF6" s="397"/>
      <c r="BG6" s="397"/>
      <c r="BH6" s="397"/>
      <c r="BI6" s="397"/>
    </row>
    <row r="7" spans="1:61" ht="15.75" x14ac:dyDescent="0.25">
      <c r="A7" s="93">
        <f>+$B$3*O7</f>
        <v>0</v>
      </c>
      <c r="B7" s="93">
        <f t="shared" si="0"/>
        <v>0</v>
      </c>
      <c r="C7" s="112">
        <f>+$D$3*U7</f>
        <v>23650</v>
      </c>
      <c r="D7" s="112">
        <f t="shared" si="1"/>
        <v>23650</v>
      </c>
      <c r="E7" s="112">
        <f>+$F$3*L7</f>
        <v>16800</v>
      </c>
      <c r="F7" s="112">
        <f t="shared" si="2"/>
        <v>16800</v>
      </c>
      <c r="G7" s="113">
        <f>+$H$3*R7</f>
        <v>5910</v>
      </c>
      <c r="H7" s="112">
        <f t="shared" si="3"/>
        <v>5910</v>
      </c>
      <c r="I7" s="140">
        <v>1500</v>
      </c>
      <c r="J7" s="130"/>
      <c r="K7" s="116">
        <v>180</v>
      </c>
      <c r="L7" s="117">
        <f>+I7+K7</f>
        <v>1680</v>
      </c>
      <c r="M7" s="118"/>
      <c r="N7" s="119">
        <v>280</v>
      </c>
      <c r="O7" s="119">
        <f>+N7+I7</f>
        <v>1780</v>
      </c>
      <c r="P7" s="119"/>
      <c r="Q7" s="119">
        <v>470</v>
      </c>
      <c r="R7" s="120">
        <f>+Q7+I7</f>
        <v>1970</v>
      </c>
      <c r="S7" s="121"/>
      <c r="T7" s="122">
        <v>650</v>
      </c>
      <c r="U7" s="122">
        <f>+T7+I7</f>
        <v>2150</v>
      </c>
      <c r="V7" s="141">
        <v>1500</v>
      </c>
      <c r="W7" s="115"/>
      <c r="X7" s="116">
        <v>250</v>
      </c>
      <c r="Y7" s="124">
        <f t="shared" si="4"/>
        <v>1740</v>
      </c>
      <c r="Z7" s="125">
        <f>+V7+X7</f>
        <v>1750</v>
      </c>
      <c r="AA7" s="126"/>
      <c r="AB7" s="127">
        <v>500</v>
      </c>
      <c r="AC7" s="119">
        <f>+V7+AB7</f>
        <v>2000</v>
      </c>
      <c r="AD7" s="127"/>
      <c r="AE7" s="127">
        <v>275</v>
      </c>
      <c r="AF7" s="120">
        <f>+AE7+V7</f>
        <v>1775</v>
      </c>
      <c r="AG7" s="127"/>
      <c r="AH7" s="127">
        <v>300</v>
      </c>
      <c r="AI7" s="119">
        <f>+AH7+V7</f>
        <v>1800</v>
      </c>
      <c r="AJ7" s="126"/>
      <c r="AK7" s="128">
        <v>325</v>
      </c>
      <c r="AL7" s="129">
        <f>+AK7+V7</f>
        <v>1825</v>
      </c>
      <c r="AM7" s="465"/>
      <c r="AN7" s="397"/>
      <c r="AO7" s="397"/>
      <c r="AP7" s="397"/>
      <c r="AQ7" s="397"/>
      <c r="AR7" s="397"/>
      <c r="AS7" s="397"/>
      <c r="AT7" s="397"/>
      <c r="AU7" s="397"/>
      <c r="AV7" s="397"/>
      <c r="AW7" s="397"/>
      <c r="AX7" s="397"/>
      <c r="AY7" s="397"/>
      <c r="AZ7" s="397"/>
      <c r="BA7" s="397"/>
      <c r="BB7" s="397"/>
      <c r="BC7" s="397"/>
      <c r="BD7" s="397"/>
      <c r="BE7" s="397"/>
      <c r="BF7" s="397"/>
      <c r="BG7" s="397"/>
      <c r="BH7" s="397"/>
      <c r="BI7" s="397"/>
    </row>
    <row r="8" spans="1:61" ht="15.75" x14ac:dyDescent="0.25">
      <c r="A8" s="93">
        <f>+$B$3*N8</f>
        <v>0</v>
      </c>
      <c r="B8" s="94">
        <f t="shared" si="0"/>
        <v>0</v>
      </c>
      <c r="C8" s="95">
        <f>+$D$3*T8</f>
        <v>24783</v>
      </c>
      <c r="D8" s="95">
        <f t="shared" si="1"/>
        <v>24783</v>
      </c>
      <c r="E8" s="95">
        <f>+$F$3*K8</f>
        <v>17810</v>
      </c>
      <c r="F8" s="95">
        <f t="shared" si="2"/>
        <v>17810</v>
      </c>
      <c r="G8" s="96">
        <f>+$H$3*Q8</f>
        <v>6216</v>
      </c>
      <c r="H8" s="95">
        <f t="shared" si="3"/>
        <v>6216</v>
      </c>
      <c r="I8" s="395">
        <v>1600</v>
      </c>
      <c r="J8" s="130">
        <f>((K9-K7)/500)</f>
        <v>0.01</v>
      </c>
      <c r="K8" s="116">
        <f>(((I8-I7)*J8)+K7)+I8</f>
        <v>1781</v>
      </c>
      <c r="L8" s="131">
        <f>ROUNDUP(K8,0)</f>
        <v>1781</v>
      </c>
      <c r="M8" s="132">
        <f>((N9-N7)/500)</f>
        <v>0.01</v>
      </c>
      <c r="N8" s="101">
        <f>(((I8-I7)*M8)+N7)+I8</f>
        <v>1881</v>
      </c>
      <c r="O8" s="101">
        <f>ROUNDUP(N8,0)</f>
        <v>1881</v>
      </c>
      <c r="P8" s="101">
        <f>((Q9-Q7)/500)</f>
        <v>0.02</v>
      </c>
      <c r="Q8" s="101">
        <f>(((I8-I7)*P8)+Q7)+I8</f>
        <v>2072</v>
      </c>
      <c r="R8" s="133">
        <f>ROUNDUP(Q8,0)</f>
        <v>2072</v>
      </c>
      <c r="S8" s="132">
        <f>((T9-T7)/500)</f>
        <v>0.03</v>
      </c>
      <c r="T8" s="134">
        <f>(((I8-I7)*S8)+T7)+I8</f>
        <v>2253</v>
      </c>
      <c r="U8" s="134">
        <f>ROUNDUP(T8,0)</f>
        <v>2253</v>
      </c>
      <c r="V8" s="396">
        <v>1550</v>
      </c>
      <c r="W8" s="130">
        <f>((X9-X7)/500)</f>
        <v>0.02</v>
      </c>
      <c r="X8" s="116">
        <f>(((V8-V7)*W8)+X7)+V8</f>
        <v>1801</v>
      </c>
      <c r="Y8" s="135">
        <f t="shared" si="4"/>
        <v>1790</v>
      </c>
      <c r="Z8" s="106">
        <f>ROUNDUP(X8,0)</f>
        <v>1801</v>
      </c>
      <c r="AA8" s="136">
        <f>((AB9-AB7)/500)</f>
        <v>0.04</v>
      </c>
      <c r="AB8" s="137">
        <f>(((V8-V7)*AA8)+AB7)+V8</f>
        <v>2052</v>
      </c>
      <c r="AC8" s="101">
        <f>ROUNDUP(AB8,0)</f>
        <v>2052</v>
      </c>
      <c r="AD8" s="137">
        <f>((AE9-AE7)/500)</f>
        <v>0.02</v>
      </c>
      <c r="AE8" s="137">
        <f>(((V8-V7)*AD8)+AE7)+V8</f>
        <v>1826</v>
      </c>
      <c r="AF8" s="133">
        <f>ROUNDUP(AE8,0)</f>
        <v>1826</v>
      </c>
      <c r="AG8" s="137">
        <f>((AH9-AH7)/500)</f>
        <v>0.02</v>
      </c>
      <c r="AH8" s="137">
        <f>(((V8-V7)*AG8)+AH7)+V8</f>
        <v>1851</v>
      </c>
      <c r="AI8" s="101">
        <f>ROUNDUP(AH8,0)</f>
        <v>1851</v>
      </c>
      <c r="AJ8" s="136">
        <f>((AK9-AK7)/500)</f>
        <v>0.02</v>
      </c>
      <c r="AK8" s="138">
        <f>(((V8-V7)*AJ8)+AK7)+V8</f>
        <v>1876</v>
      </c>
      <c r="AL8" s="139">
        <f>ROUNDUP(AK8,0)</f>
        <v>1876</v>
      </c>
      <c r="AM8" s="465"/>
      <c r="AN8" s="397"/>
      <c r="AO8" s="397"/>
      <c r="AP8" s="397"/>
      <c r="AQ8" s="397"/>
      <c r="AR8" s="397"/>
      <c r="AS8" s="397"/>
      <c r="AT8" s="397"/>
      <c r="AU8" s="397"/>
      <c r="AV8" s="397"/>
      <c r="AW8" s="397"/>
      <c r="AX8" s="397"/>
      <c r="AY8" s="397"/>
      <c r="AZ8" s="397"/>
      <c r="BA8" s="397"/>
      <c r="BB8" s="397"/>
      <c r="BC8" s="397"/>
      <c r="BD8" s="397"/>
      <c r="BE8" s="397"/>
      <c r="BF8" s="397"/>
      <c r="BG8" s="397"/>
      <c r="BH8" s="397"/>
      <c r="BI8" s="397"/>
    </row>
    <row r="9" spans="1:61" ht="16.5" thickBot="1" x14ac:dyDescent="0.3">
      <c r="A9" s="93">
        <f>+$B$3*O9</f>
        <v>0</v>
      </c>
      <c r="B9" s="93">
        <f t="shared" si="0"/>
        <v>0</v>
      </c>
      <c r="C9" s="112">
        <f>+$D$3*U9</f>
        <v>29315</v>
      </c>
      <c r="D9" s="112">
        <f t="shared" si="1"/>
        <v>29315</v>
      </c>
      <c r="E9" s="112">
        <f>+$F$3*L9</f>
        <v>21850</v>
      </c>
      <c r="F9" s="112">
        <f t="shared" si="2"/>
        <v>21850</v>
      </c>
      <c r="G9" s="113">
        <f>+$H$3*R9</f>
        <v>7440</v>
      </c>
      <c r="H9" s="112">
        <f t="shared" si="3"/>
        <v>7440</v>
      </c>
      <c r="I9" s="140">
        <v>2000</v>
      </c>
      <c r="J9" s="130"/>
      <c r="K9" s="116">
        <v>185</v>
      </c>
      <c r="L9" s="117">
        <f>+I9+K9</f>
        <v>2185</v>
      </c>
      <c r="M9" s="118"/>
      <c r="N9" s="119">
        <v>285</v>
      </c>
      <c r="O9" s="119">
        <f>+N9+I9</f>
        <v>2285</v>
      </c>
      <c r="P9" s="119"/>
      <c r="Q9" s="119">
        <v>480</v>
      </c>
      <c r="R9" s="120">
        <f>+Q9+I9</f>
        <v>2480</v>
      </c>
      <c r="S9" s="121"/>
      <c r="T9" s="122">
        <v>665</v>
      </c>
      <c r="U9" s="122">
        <f>+T9+I9</f>
        <v>2665</v>
      </c>
      <c r="V9" s="141">
        <v>2000</v>
      </c>
      <c r="W9" s="115"/>
      <c r="X9" s="116">
        <v>260</v>
      </c>
      <c r="Y9" s="124">
        <f t="shared" si="4"/>
        <v>2240</v>
      </c>
      <c r="Z9" s="125">
        <f>+V9+X9</f>
        <v>2260</v>
      </c>
      <c r="AA9" s="126"/>
      <c r="AB9" s="127">
        <v>520</v>
      </c>
      <c r="AC9" s="119">
        <f>+V9+AB9</f>
        <v>2520</v>
      </c>
      <c r="AD9" s="127"/>
      <c r="AE9" s="127">
        <v>285</v>
      </c>
      <c r="AF9" s="120">
        <f>+AE9+V9</f>
        <v>2285</v>
      </c>
      <c r="AG9" s="127"/>
      <c r="AH9" s="127">
        <v>310</v>
      </c>
      <c r="AI9" s="119">
        <f>+AH9+V9</f>
        <v>2310</v>
      </c>
      <c r="AJ9" s="126"/>
      <c r="AK9" s="128">
        <v>335</v>
      </c>
      <c r="AL9" s="129">
        <f>+AK9+V9</f>
        <v>2335</v>
      </c>
      <c r="AM9" s="465"/>
      <c r="AN9" s="397"/>
      <c r="AO9" s="397"/>
      <c r="AP9" s="397"/>
      <c r="AQ9" s="397"/>
      <c r="AR9" s="397"/>
      <c r="AS9" s="397"/>
      <c r="AT9" s="397"/>
      <c r="AU9" s="397"/>
      <c r="AV9" s="397"/>
      <c r="AW9" s="397"/>
      <c r="AX9" s="397"/>
      <c r="AY9" s="397"/>
      <c r="AZ9" s="397"/>
      <c r="BA9" s="397"/>
      <c r="BB9" s="397"/>
      <c r="BC9" s="397"/>
      <c r="BD9" s="397"/>
      <c r="BE9" s="397"/>
      <c r="BF9" s="397"/>
      <c r="BG9" s="397"/>
      <c r="BH9" s="397"/>
      <c r="BI9" s="397"/>
    </row>
    <row r="10" spans="1:61" ht="16.5" thickBot="1" x14ac:dyDescent="0.3">
      <c r="A10" s="93">
        <f>+$B$3*N10</f>
        <v>0</v>
      </c>
      <c r="B10" s="94">
        <f t="shared" si="0"/>
        <v>0</v>
      </c>
      <c r="C10" s="95">
        <f>+$D$3*T10</f>
        <v>32147.5</v>
      </c>
      <c r="D10" s="95">
        <f t="shared" si="1"/>
        <v>32148</v>
      </c>
      <c r="E10" s="95">
        <f>+$F$3*K10</f>
        <v>24375</v>
      </c>
      <c r="F10" s="95">
        <f t="shared" si="2"/>
        <v>24375</v>
      </c>
      <c r="G10" s="96">
        <f>+$H$3*Q10</f>
        <v>8205</v>
      </c>
      <c r="H10" s="95">
        <f t="shared" si="3"/>
        <v>8205</v>
      </c>
      <c r="I10" s="395">
        <v>2250</v>
      </c>
      <c r="J10" s="130">
        <f>((K11-K9)/500)</f>
        <v>0.01</v>
      </c>
      <c r="K10" s="116">
        <f>(((I10-I9)*J10)+K9)+I10</f>
        <v>2437.5</v>
      </c>
      <c r="L10" s="131">
        <f>ROUNDUP(K10,0)</f>
        <v>2438</v>
      </c>
      <c r="M10" s="132">
        <f>((N11-N9)/500)</f>
        <v>0.01</v>
      </c>
      <c r="N10" s="101">
        <f>(((I10-I9)*M10)+N9)+I10</f>
        <v>2537.5</v>
      </c>
      <c r="O10" s="101">
        <f>ROUNDUP(N10,0)</f>
        <v>2538</v>
      </c>
      <c r="P10" s="101">
        <f>((Q11-Q9)/500)</f>
        <v>0.02</v>
      </c>
      <c r="Q10" s="101">
        <f>(((I10-I9)*P10)+Q9)+I10</f>
        <v>2735</v>
      </c>
      <c r="R10" s="133">
        <f>ROUNDUP(Q10,0)</f>
        <v>2735</v>
      </c>
      <c r="S10" s="132">
        <f>((T11-T9)/500)</f>
        <v>0.03</v>
      </c>
      <c r="T10" s="134">
        <f>(((I10-I9)*S10)+T9)+I10</f>
        <v>2922.5</v>
      </c>
      <c r="U10" s="134">
        <f>ROUNDUP(T10,0)</f>
        <v>2923</v>
      </c>
      <c r="V10" s="396">
        <v>2050</v>
      </c>
      <c r="W10" s="130">
        <f>((X11-X9)/500)</f>
        <v>0.01</v>
      </c>
      <c r="X10" s="116">
        <f>(((V10-V9)*W10)+X9)+V10</f>
        <v>2310.5</v>
      </c>
      <c r="Y10" s="135">
        <f t="shared" si="4"/>
        <v>2290</v>
      </c>
      <c r="Z10" s="106">
        <f>ROUNDUP(X10,0)</f>
        <v>2311</v>
      </c>
      <c r="AA10" s="136">
        <f>((AB11-AB9)/500)</f>
        <v>0.02</v>
      </c>
      <c r="AB10" s="137">
        <f>(((V10-V9)*AA10)+AB9)+V10</f>
        <v>2571</v>
      </c>
      <c r="AC10" s="101">
        <f>ROUNDUP(AB10,0)</f>
        <v>2571</v>
      </c>
      <c r="AD10" s="137">
        <f>((AE11-AE9)/500)</f>
        <v>0.01</v>
      </c>
      <c r="AE10" s="137">
        <f>(((V10-V9)*AD10)+AE9)+V10</f>
        <v>2335.5</v>
      </c>
      <c r="AF10" s="133">
        <f>ROUNDUP(AE10,0)</f>
        <v>2336</v>
      </c>
      <c r="AG10" s="137">
        <f>((AH11-AH9)/500)</f>
        <v>0.01</v>
      </c>
      <c r="AH10" s="137">
        <f>(((V10-V9)*AG10)+AH9)+V10</f>
        <v>2360.5</v>
      </c>
      <c r="AI10" s="101">
        <f>ROUNDUP(AH10,0)</f>
        <v>2361</v>
      </c>
      <c r="AJ10" s="136">
        <f>((AK11-AK9)/500)</f>
        <v>0.01</v>
      </c>
      <c r="AK10" s="138">
        <f>(((V10-V9)*AJ10)+AK9)+V10</f>
        <v>2385.5</v>
      </c>
      <c r="AL10" s="139">
        <f>ROUNDUP(AK10,0)</f>
        <v>2386</v>
      </c>
      <c r="AM10" s="465"/>
      <c r="AN10" s="397"/>
      <c r="AO10" s="397"/>
      <c r="AP10" s="397"/>
      <c r="AQ10" s="440" t="s">
        <v>405</v>
      </c>
      <c r="AR10" s="441"/>
      <c r="AS10" s="442"/>
      <c r="AT10" s="397"/>
      <c r="AU10" s="440" t="s">
        <v>409</v>
      </c>
      <c r="AV10" s="458"/>
      <c r="AW10" s="458"/>
      <c r="AX10" s="458"/>
      <c r="AY10" s="458"/>
      <c r="AZ10" s="459"/>
      <c r="BA10" s="397"/>
      <c r="BB10" s="397"/>
      <c r="BC10" s="397"/>
      <c r="BD10" s="397"/>
      <c r="BE10" s="397"/>
      <c r="BF10" s="397"/>
      <c r="BG10" s="397"/>
      <c r="BH10" s="397"/>
      <c r="BI10" s="397"/>
    </row>
    <row r="11" spans="1:61" ht="15.75" x14ac:dyDescent="0.25">
      <c r="A11" s="93">
        <f>+$B$3*O11</f>
        <v>0</v>
      </c>
      <c r="B11" s="93">
        <f t="shared" si="0"/>
        <v>0</v>
      </c>
      <c r="C11" s="112">
        <f>+$D$3*U11</f>
        <v>34980</v>
      </c>
      <c r="D11" s="112">
        <f t="shared" si="1"/>
        <v>34980</v>
      </c>
      <c r="E11" s="112">
        <f>+$F$3*L11</f>
        <v>26900</v>
      </c>
      <c r="F11" s="112">
        <f t="shared" si="2"/>
        <v>26900</v>
      </c>
      <c r="G11" s="113">
        <f>+$H$3*R11</f>
        <v>8970</v>
      </c>
      <c r="H11" s="112">
        <f t="shared" si="3"/>
        <v>8970</v>
      </c>
      <c r="I11" s="140">
        <v>2500</v>
      </c>
      <c r="J11" s="130"/>
      <c r="K11" s="116">
        <v>190</v>
      </c>
      <c r="L11" s="117">
        <f>+I11+K11</f>
        <v>2690</v>
      </c>
      <c r="M11" s="118"/>
      <c r="N11" s="119">
        <v>290</v>
      </c>
      <c r="O11" s="119">
        <f>+N11+I11</f>
        <v>2790</v>
      </c>
      <c r="P11" s="119"/>
      <c r="Q11" s="119">
        <v>490</v>
      </c>
      <c r="R11" s="120">
        <f>+Q11+I11</f>
        <v>2990</v>
      </c>
      <c r="S11" s="121"/>
      <c r="T11" s="122">
        <v>680</v>
      </c>
      <c r="U11" s="122">
        <f>+T11+I11</f>
        <v>3180</v>
      </c>
      <c r="V11" s="141">
        <v>2500</v>
      </c>
      <c r="W11" s="115"/>
      <c r="X11" s="116">
        <v>265</v>
      </c>
      <c r="Y11" s="124">
        <f t="shared" si="4"/>
        <v>2740</v>
      </c>
      <c r="Z11" s="125">
        <f>+V11+X11</f>
        <v>2765</v>
      </c>
      <c r="AA11" s="126"/>
      <c r="AB11" s="127">
        <v>530</v>
      </c>
      <c r="AC11" s="119">
        <f>+V11+AB11</f>
        <v>3030</v>
      </c>
      <c r="AD11" s="127"/>
      <c r="AE11" s="127">
        <v>290</v>
      </c>
      <c r="AF11" s="120">
        <f>+AE11+V11</f>
        <v>2790</v>
      </c>
      <c r="AG11" s="127"/>
      <c r="AH11" s="127">
        <v>315</v>
      </c>
      <c r="AI11" s="119">
        <f>+AH11+V11</f>
        <v>2815</v>
      </c>
      <c r="AJ11" s="126"/>
      <c r="AK11" s="128">
        <v>340</v>
      </c>
      <c r="AL11" s="129">
        <f>+AK11+V11</f>
        <v>2840</v>
      </c>
      <c r="AM11" s="465"/>
      <c r="AN11" s="397"/>
      <c r="AO11" s="397"/>
      <c r="AP11" s="397"/>
      <c r="AQ11" s="443" t="s">
        <v>403</v>
      </c>
      <c r="AR11" s="444">
        <v>96700</v>
      </c>
      <c r="AS11" s="442"/>
      <c r="AT11" s="397"/>
      <c r="AU11" s="397">
        <f>11*8</f>
        <v>88</v>
      </c>
      <c r="AV11" s="397">
        <f>15.5*4</f>
        <v>62</v>
      </c>
      <c r="AW11" s="397"/>
      <c r="AX11" s="397"/>
      <c r="AY11" s="397"/>
      <c r="AZ11" s="397"/>
      <c r="BA11" s="397"/>
      <c r="BB11" s="397"/>
      <c r="BC11" s="397"/>
      <c r="BD11" s="397"/>
      <c r="BE11" s="397"/>
      <c r="BF11" s="397"/>
      <c r="BG11" s="397"/>
      <c r="BH11" s="397"/>
      <c r="BI11" s="397"/>
    </row>
    <row r="12" spans="1:61" ht="16.5" thickBot="1" x14ac:dyDescent="0.3">
      <c r="A12" s="93">
        <f>+$B$3*N12</f>
        <v>0</v>
      </c>
      <c r="B12" s="94">
        <f t="shared" si="0"/>
        <v>0</v>
      </c>
      <c r="C12" s="95">
        <f>+$D$3*T12</f>
        <v>35552</v>
      </c>
      <c r="D12" s="95">
        <f t="shared" si="1"/>
        <v>35552</v>
      </c>
      <c r="E12" s="95">
        <f>+$F$3*K12</f>
        <v>27410</v>
      </c>
      <c r="F12" s="95">
        <f t="shared" si="2"/>
        <v>27410</v>
      </c>
      <c r="G12" s="96">
        <f>+$H$3*Q12</f>
        <v>9123</v>
      </c>
      <c r="H12" s="95">
        <f t="shared" si="3"/>
        <v>9123</v>
      </c>
      <c r="I12" s="395">
        <v>2550</v>
      </c>
      <c r="J12" s="130">
        <f>((K13-K11)/500)</f>
        <v>0.02</v>
      </c>
      <c r="K12" s="116">
        <f>(((I12-I11)*J12)+K11)+I12</f>
        <v>2741</v>
      </c>
      <c r="L12" s="131">
        <f>ROUNDUP(K12,0)</f>
        <v>2741</v>
      </c>
      <c r="M12" s="132">
        <f>((N13-N11)/500)</f>
        <v>0.02</v>
      </c>
      <c r="N12" s="101">
        <f>(((I12-I11)*M12)+N11)+I12</f>
        <v>2841</v>
      </c>
      <c r="O12" s="101">
        <f>ROUNDUP(N12,0)</f>
        <v>2841</v>
      </c>
      <c r="P12" s="101">
        <f>((Q13-Q11)/500)</f>
        <v>0.02</v>
      </c>
      <c r="Q12" s="101">
        <f>(((I12-I11)*P12)+Q11)+I12</f>
        <v>3041</v>
      </c>
      <c r="R12" s="133">
        <f>ROUNDUP(Q12,0)</f>
        <v>3041</v>
      </c>
      <c r="S12" s="132">
        <f>((T13-T11)/500)</f>
        <v>0.04</v>
      </c>
      <c r="T12" s="134">
        <f>(((I12-I11)*S12)+T11)+I12</f>
        <v>3232</v>
      </c>
      <c r="U12" s="134">
        <f>ROUNDUP(T12,0)</f>
        <v>3232</v>
      </c>
      <c r="V12" s="396">
        <v>2875</v>
      </c>
      <c r="W12" s="130">
        <f>((X13-X11)/500)</f>
        <v>0.01</v>
      </c>
      <c r="X12" s="116">
        <f>(((V12-V11)*W12)+X11)+V12</f>
        <v>3143.75</v>
      </c>
      <c r="Y12" s="135">
        <f t="shared" si="4"/>
        <v>3115</v>
      </c>
      <c r="Z12" s="106">
        <f>ROUNDUP(X12,0)</f>
        <v>3144</v>
      </c>
      <c r="AA12" s="136">
        <f>((AB13-AB11)/500)</f>
        <v>0.02</v>
      </c>
      <c r="AB12" s="137">
        <f>(((V12-V11)*AA12)+AB11)+V12</f>
        <v>3412.5</v>
      </c>
      <c r="AC12" s="101">
        <f>ROUNDUP(AB12,0)</f>
        <v>3413</v>
      </c>
      <c r="AD12" s="137">
        <f>((AE13-AE11)/500)</f>
        <v>0.01</v>
      </c>
      <c r="AE12" s="137">
        <f>(((V12-V11)*AD12)+AE11)+V12</f>
        <v>3168.75</v>
      </c>
      <c r="AF12" s="133">
        <f>ROUNDUP(AE12,0)</f>
        <v>3169</v>
      </c>
      <c r="AG12" s="137">
        <f>((AH13-AH11)/500)</f>
        <v>0.01</v>
      </c>
      <c r="AH12" s="137">
        <f>(((V12-V11)*AG12)+AH11)+V12</f>
        <v>3193.75</v>
      </c>
      <c r="AI12" s="101">
        <f>ROUNDUP(AH12,0)</f>
        <v>3194</v>
      </c>
      <c r="AJ12" s="136">
        <f>((AK13-AK11)/500)</f>
        <v>0.01</v>
      </c>
      <c r="AK12" s="138">
        <f>(((V12-V11)*AJ12)+AK11)+V12</f>
        <v>3218.75</v>
      </c>
      <c r="AL12" s="139">
        <f>ROUNDUP(AK12,0)</f>
        <v>3219</v>
      </c>
      <c r="AM12" s="397"/>
      <c r="AN12" s="397"/>
      <c r="AO12" s="397"/>
      <c r="AP12" s="397"/>
      <c r="AQ12" s="445" t="s">
        <v>404</v>
      </c>
      <c r="AR12" s="446">
        <v>10</v>
      </c>
      <c r="AS12" s="442"/>
      <c r="AT12" s="397"/>
      <c r="AU12" s="397">
        <f>AU11+1+0.8+2.4+0.8+1</f>
        <v>94</v>
      </c>
      <c r="AV12" s="397">
        <f>+AV11+0.8+0.8+0.8+2.8+2.8</f>
        <v>69.999999999999986</v>
      </c>
      <c r="AW12" s="397"/>
      <c r="AX12" s="397"/>
      <c r="AY12" s="397"/>
      <c r="AZ12" s="397"/>
      <c r="BA12" s="397"/>
      <c r="BB12" s="397"/>
      <c r="BC12" s="397"/>
      <c r="BD12" s="397"/>
      <c r="BE12" s="397"/>
      <c r="BF12" s="397"/>
      <c r="BG12" s="397"/>
      <c r="BH12" s="397"/>
      <c r="BI12" s="397"/>
    </row>
    <row r="13" spans="1:61" ht="16.5" thickBot="1" x14ac:dyDescent="0.3">
      <c r="A13" s="93">
        <f>+$B$3*O13</f>
        <v>0</v>
      </c>
      <c r="B13" s="93">
        <f t="shared" si="0"/>
        <v>0</v>
      </c>
      <c r="C13" s="112">
        <f>+$D$3*U13</f>
        <v>40700</v>
      </c>
      <c r="D13" s="112">
        <f t="shared" si="1"/>
        <v>40700</v>
      </c>
      <c r="E13" s="112">
        <f>+$F$3*L13</f>
        <v>32000</v>
      </c>
      <c r="F13" s="112">
        <f t="shared" si="2"/>
        <v>32000</v>
      </c>
      <c r="G13" s="113">
        <f>+$H$3*R13</f>
        <v>10500</v>
      </c>
      <c r="H13" s="112">
        <f t="shared" si="3"/>
        <v>10500</v>
      </c>
      <c r="I13" s="140">
        <v>3000</v>
      </c>
      <c r="J13" s="130"/>
      <c r="K13" s="116">
        <v>200</v>
      </c>
      <c r="L13" s="117">
        <f>+I13+K13</f>
        <v>3200</v>
      </c>
      <c r="M13" s="118"/>
      <c r="N13" s="119">
        <v>300</v>
      </c>
      <c r="O13" s="119">
        <f>+N13+I13</f>
        <v>3300</v>
      </c>
      <c r="P13" s="119"/>
      <c r="Q13" s="119">
        <v>500</v>
      </c>
      <c r="R13" s="120">
        <f>+Q13+I13</f>
        <v>3500</v>
      </c>
      <c r="S13" s="121"/>
      <c r="T13" s="122">
        <v>700</v>
      </c>
      <c r="U13" s="122">
        <f>+T13+I13</f>
        <v>3700</v>
      </c>
      <c r="V13" s="141">
        <v>3000</v>
      </c>
      <c r="W13" s="115"/>
      <c r="X13" s="116">
        <v>270</v>
      </c>
      <c r="Y13" s="124">
        <f t="shared" si="4"/>
        <v>3240</v>
      </c>
      <c r="Z13" s="125">
        <f>+V13+X13</f>
        <v>3270</v>
      </c>
      <c r="AA13" s="126"/>
      <c r="AB13" s="127">
        <v>540</v>
      </c>
      <c r="AC13" s="119">
        <f>+V13+AB13</f>
        <v>3540</v>
      </c>
      <c r="AD13" s="127"/>
      <c r="AE13" s="127">
        <v>295</v>
      </c>
      <c r="AF13" s="120">
        <f>+AE13+V13</f>
        <v>3295</v>
      </c>
      <c r="AG13" s="127"/>
      <c r="AH13" s="127">
        <v>320</v>
      </c>
      <c r="AI13" s="119">
        <f>+AH13+V13</f>
        <v>3320</v>
      </c>
      <c r="AJ13" s="126"/>
      <c r="AK13" s="128">
        <v>345</v>
      </c>
      <c r="AL13" s="129">
        <f>+AK13+V13</f>
        <v>3345</v>
      </c>
      <c r="AM13" s="397"/>
      <c r="AN13" s="397"/>
      <c r="AO13" s="397"/>
      <c r="AP13" s="397"/>
      <c r="AQ13" s="443" t="s">
        <v>406</v>
      </c>
      <c r="AR13" s="456">
        <f>(AR12*200)+AR11</f>
        <v>98700</v>
      </c>
      <c r="AS13" s="447"/>
      <c r="AT13" s="397"/>
      <c r="AU13" s="397"/>
      <c r="AV13" s="397"/>
      <c r="AW13" s="397"/>
      <c r="AX13" s="397"/>
      <c r="AY13" s="397"/>
      <c r="AZ13" s="397"/>
      <c r="BA13" s="397"/>
      <c r="BB13" s="397"/>
      <c r="BC13" s="397"/>
      <c r="BD13" s="397"/>
      <c r="BE13" s="397"/>
      <c r="BF13" s="397"/>
      <c r="BG13" s="397"/>
      <c r="BH13" s="397"/>
      <c r="BI13" s="397"/>
    </row>
    <row r="14" spans="1:61" ht="15.75" x14ac:dyDescent="0.25">
      <c r="A14" s="93">
        <f>+$B$3*N14</f>
        <v>0</v>
      </c>
      <c r="B14" s="94">
        <f t="shared" si="0"/>
        <v>0</v>
      </c>
      <c r="C14" s="95">
        <f>+$D$3*T14</f>
        <v>41294</v>
      </c>
      <c r="D14" s="95">
        <f t="shared" si="1"/>
        <v>41294</v>
      </c>
      <c r="E14" s="95">
        <f>+$F$3*K14</f>
        <v>32515</v>
      </c>
      <c r="F14" s="95">
        <f t="shared" si="2"/>
        <v>32515</v>
      </c>
      <c r="G14" s="96">
        <f>+$H$3*Q14</f>
        <v>10657.5</v>
      </c>
      <c r="H14" s="95">
        <f t="shared" si="3"/>
        <v>10658</v>
      </c>
      <c r="I14" s="395">
        <v>3050</v>
      </c>
      <c r="J14" s="130">
        <f>((K15-K13)/500)</f>
        <v>0.03</v>
      </c>
      <c r="K14" s="116">
        <f>(((I14-I13)*J14)+K13)+I14</f>
        <v>3251.5</v>
      </c>
      <c r="L14" s="131">
        <f>ROUNDUP(K14,0)</f>
        <v>3252</v>
      </c>
      <c r="M14" s="132">
        <f>((N15-N13)/500)</f>
        <v>0.03</v>
      </c>
      <c r="N14" s="101">
        <f>(((I14-I13)*M14)+N13)+I14</f>
        <v>3351.5</v>
      </c>
      <c r="O14" s="101">
        <f>ROUNDUP(N14,0)</f>
        <v>3352</v>
      </c>
      <c r="P14" s="101">
        <f>((Q15-Q13)/500)</f>
        <v>0.05</v>
      </c>
      <c r="Q14" s="101">
        <f>(((I14-I13)*P14)+Q13)+I14</f>
        <v>3552.5</v>
      </c>
      <c r="R14" s="133">
        <f>ROUNDUP(Q14,0)</f>
        <v>3553</v>
      </c>
      <c r="S14" s="132">
        <f>((T15-T13)/500)</f>
        <v>0.08</v>
      </c>
      <c r="T14" s="134">
        <f>(((I14-I13)*S14)+T13)+I14</f>
        <v>3754</v>
      </c>
      <c r="U14" s="134">
        <f>ROUNDUP(T14,0)</f>
        <v>3754</v>
      </c>
      <c r="V14" s="396">
        <v>3334</v>
      </c>
      <c r="W14" s="130">
        <f>((X15-X13)/500)</f>
        <v>0.02</v>
      </c>
      <c r="X14" s="116">
        <f>(((V14-V13)*W14)+X13)+V14</f>
        <v>3610.68</v>
      </c>
      <c r="Y14" s="135">
        <f t="shared" si="4"/>
        <v>3574</v>
      </c>
      <c r="Z14" s="106">
        <f>ROUNDUP(X14,0)</f>
        <v>3611</v>
      </c>
      <c r="AA14" s="136">
        <f>((AB15-AB13)/500)</f>
        <v>0.04</v>
      </c>
      <c r="AB14" s="137">
        <f>(((V14-V13)*AA14)+AB13)+V14</f>
        <v>3887.36</v>
      </c>
      <c r="AC14" s="101">
        <f>ROUNDUP(AB14,0)</f>
        <v>3888</v>
      </c>
      <c r="AD14" s="137">
        <f>((AE15-AE13)/500)</f>
        <v>0.02</v>
      </c>
      <c r="AE14" s="137">
        <f>(((V14-V13)*AD14)+AE13)+V14</f>
        <v>3635.68</v>
      </c>
      <c r="AF14" s="133">
        <f>ROUNDUP(AE14,0)</f>
        <v>3636</v>
      </c>
      <c r="AG14" s="137">
        <f>((AH15-AH13)/500)</f>
        <v>0.02</v>
      </c>
      <c r="AH14" s="137">
        <f>(((V14-V13)*AG14)+AH13)+V14</f>
        <v>3660.68</v>
      </c>
      <c r="AI14" s="101">
        <f>ROUNDUP(AH14,0)</f>
        <v>3661</v>
      </c>
      <c r="AJ14" s="136">
        <f>((AK15-AK13)/500)</f>
        <v>0.02</v>
      </c>
      <c r="AK14" s="138">
        <f>(((V14-V13)*AJ14)+AK13)+V14</f>
        <v>3685.68</v>
      </c>
      <c r="AL14" s="139">
        <f>ROUNDUP(AK14,0)</f>
        <v>3686</v>
      </c>
      <c r="AM14" s="465"/>
      <c r="AN14" s="397"/>
      <c r="AO14" s="397"/>
      <c r="AP14" s="397"/>
      <c r="AQ14" s="445" t="s">
        <v>402</v>
      </c>
      <c r="AR14" s="444">
        <v>9000</v>
      </c>
      <c r="AS14" s="457">
        <v>1</v>
      </c>
      <c r="AT14" s="397"/>
      <c r="AU14" s="397"/>
      <c r="AV14" s="397"/>
      <c r="AW14" s="397"/>
      <c r="AX14" s="397"/>
      <c r="AY14" s="397"/>
      <c r="AZ14" s="397"/>
      <c r="BA14" s="397"/>
      <c r="BB14" s="397"/>
      <c r="BC14" s="397"/>
      <c r="BD14" s="397"/>
      <c r="BE14" s="397"/>
      <c r="BF14" s="397"/>
      <c r="BG14" s="397"/>
      <c r="BH14" s="397"/>
      <c r="BI14" s="397"/>
    </row>
    <row r="15" spans="1:61" ht="15.75" x14ac:dyDescent="0.25">
      <c r="A15" s="93">
        <f>+$B$3*O15</f>
        <v>0</v>
      </c>
      <c r="B15" s="93">
        <f t="shared" si="0"/>
        <v>0</v>
      </c>
      <c r="C15" s="112">
        <f>+$D$3*U15</f>
        <v>46640</v>
      </c>
      <c r="D15" s="112">
        <f t="shared" si="1"/>
        <v>46640</v>
      </c>
      <c r="E15" s="112">
        <f>+$F$3*L15</f>
        <v>37150</v>
      </c>
      <c r="F15" s="112">
        <f t="shared" si="2"/>
        <v>37150</v>
      </c>
      <c r="G15" s="113">
        <f>+$H$3*R15</f>
        <v>12075</v>
      </c>
      <c r="H15" s="112">
        <f t="shared" si="3"/>
        <v>12075</v>
      </c>
      <c r="I15" s="140">
        <v>3500</v>
      </c>
      <c r="J15" s="130"/>
      <c r="K15" s="116">
        <v>215</v>
      </c>
      <c r="L15" s="117">
        <f>+I15+K15</f>
        <v>3715</v>
      </c>
      <c r="M15" s="118"/>
      <c r="N15" s="119">
        <v>315</v>
      </c>
      <c r="O15" s="119">
        <f>+N15+I15</f>
        <v>3815</v>
      </c>
      <c r="P15" s="119"/>
      <c r="Q15" s="119">
        <v>525</v>
      </c>
      <c r="R15" s="120">
        <f>+Q15+I15</f>
        <v>4025</v>
      </c>
      <c r="S15" s="121"/>
      <c r="T15" s="122">
        <v>740</v>
      </c>
      <c r="U15" s="122">
        <f>+T15+I15</f>
        <v>4240</v>
      </c>
      <c r="V15" s="141">
        <v>3500</v>
      </c>
      <c r="W15" s="115"/>
      <c r="X15" s="116">
        <v>280</v>
      </c>
      <c r="Y15" s="124">
        <f t="shared" si="4"/>
        <v>3740</v>
      </c>
      <c r="Z15" s="125">
        <f>+V15+X15</f>
        <v>3780</v>
      </c>
      <c r="AA15" s="126"/>
      <c r="AB15" s="127">
        <v>560</v>
      </c>
      <c r="AC15" s="119">
        <f>+V15+AB15</f>
        <v>4060</v>
      </c>
      <c r="AD15" s="127"/>
      <c r="AE15" s="127">
        <v>305</v>
      </c>
      <c r="AF15" s="120">
        <f>+AE15+V15</f>
        <v>3805</v>
      </c>
      <c r="AG15" s="127"/>
      <c r="AH15" s="127">
        <v>330</v>
      </c>
      <c r="AI15" s="119">
        <f>+AH15+V15</f>
        <v>3830</v>
      </c>
      <c r="AJ15" s="126"/>
      <c r="AK15" s="128">
        <v>355</v>
      </c>
      <c r="AL15" s="129">
        <f>+AK15+V15</f>
        <v>3855</v>
      </c>
      <c r="AM15" s="465"/>
      <c r="AN15" s="397"/>
      <c r="AO15" s="397"/>
      <c r="AP15" s="397"/>
      <c r="AQ15" s="445" t="s">
        <v>400</v>
      </c>
      <c r="AR15" s="444">
        <v>1000</v>
      </c>
      <c r="AS15" s="457">
        <f>AR15/AR14</f>
        <v>0.1111111111111111</v>
      </c>
      <c r="AT15" s="397"/>
      <c r="AU15" s="397"/>
      <c r="AV15" s="397"/>
      <c r="AW15" s="397"/>
      <c r="AX15" s="397"/>
      <c r="AY15" s="397"/>
      <c r="AZ15" s="397"/>
      <c r="BA15" s="397"/>
      <c r="BB15" s="397"/>
      <c r="BC15" s="397"/>
      <c r="BD15" s="397"/>
      <c r="BE15" s="397"/>
      <c r="BF15" s="397"/>
      <c r="BG15" s="397"/>
      <c r="BH15" s="397"/>
      <c r="BI15" s="397"/>
    </row>
    <row r="16" spans="1:61" ht="16.5" thickBot="1" x14ac:dyDescent="0.3">
      <c r="A16" s="93">
        <f>+$B$3*N16</f>
        <v>0</v>
      </c>
      <c r="B16" s="94">
        <f t="shared" si="0"/>
        <v>0</v>
      </c>
      <c r="C16" s="95">
        <f>+$D$3*T16</f>
        <v>48605.590000000004</v>
      </c>
      <c r="D16" s="95">
        <f t="shared" si="1"/>
        <v>48606</v>
      </c>
      <c r="E16" s="95">
        <f>+$F$3*K16</f>
        <v>38853.4</v>
      </c>
      <c r="F16" s="95">
        <f t="shared" si="2"/>
        <v>38854</v>
      </c>
      <c r="G16" s="96">
        <f>+$H$3*Q16</f>
        <v>12601.050000000001</v>
      </c>
      <c r="H16" s="95">
        <f t="shared" si="3"/>
        <v>12602</v>
      </c>
      <c r="I16" s="395">
        <v>3667</v>
      </c>
      <c r="J16" s="130">
        <f>((K17-K15)/500)</f>
        <v>0.02</v>
      </c>
      <c r="K16" s="116">
        <f>(((I16-I15)*J16)+K15)+I16</f>
        <v>3885.34</v>
      </c>
      <c r="L16" s="131">
        <f>ROUNDUP(K16,0)</f>
        <v>3886</v>
      </c>
      <c r="M16" s="132">
        <f>((N17-N15)/500)</f>
        <v>0.02</v>
      </c>
      <c r="N16" s="101">
        <f>(((I16-I15)*M16)+N15)+I16</f>
        <v>3985.34</v>
      </c>
      <c r="O16" s="101">
        <f>ROUNDUP(N16,0)</f>
        <v>3986</v>
      </c>
      <c r="P16" s="101">
        <f>((Q17-Q15)/500)</f>
        <v>0.05</v>
      </c>
      <c r="Q16" s="101">
        <f>(((I16-I15)*P16)+Q15)+I16</f>
        <v>4200.3500000000004</v>
      </c>
      <c r="R16" s="133">
        <f>ROUNDUP(Q16,0)</f>
        <v>4201</v>
      </c>
      <c r="S16" s="132">
        <f>((T17-T15)/500)</f>
        <v>7.0000000000000007E-2</v>
      </c>
      <c r="T16" s="134">
        <f>(((I16-I15)*S16)+T15)+I16</f>
        <v>4418.6900000000005</v>
      </c>
      <c r="U16" s="134">
        <f>ROUNDUP(T16,0)</f>
        <v>4419</v>
      </c>
      <c r="V16" s="396">
        <v>3750</v>
      </c>
      <c r="W16" s="130">
        <f>((X17-X15)/500)</f>
        <v>0.01</v>
      </c>
      <c r="X16" s="116">
        <f>(((V16-V15)*W16)+X15)+V16</f>
        <v>4032.5</v>
      </c>
      <c r="Y16" s="135">
        <f t="shared" si="4"/>
        <v>3990</v>
      </c>
      <c r="Z16" s="106">
        <f>ROUNDUP(X16,0)</f>
        <v>4033</v>
      </c>
      <c r="AA16" s="136">
        <f>((AB17-AB15)/500)</f>
        <v>0.02</v>
      </c>
      <c r="AB16" s="137">
        <f>(((V16-V15)*AA16)+AB15)+V16</f>
        <v>4315</v>
      </c>
      <c r="AC16" s="101">
        <f>ROUNDUP(AB16,0)</f>
        <v>4315</v>
      </c>
      <c r="AD16" s="137">
        <f>((AE17-AE15)/500)</f>
        <v>0.01</v>
      </c>
      <c r="AE16" s="137">
        <f>(((V16-V15)*AD16)+AE15)+V16</f>
        <v>4057.5</v>
      </c>
      <c r="AF16" s="133">
        <f>ROUNDUP(AE16,0)</f>
        <v>4058</v>
      </c>
      <c r="AG16" s="137">
        <f>((AH17-AH15)/500)</f>
        <v>0.01</v>
      </c>
      <c r="AH16" s="137">
        <f>(((V16-V15)*AG16)+AH15)+V16</f>
        <v>4082.5</v>
      </c>
      <c r="AI16" s="101">
        <f>ROUNDUP(AH16,0)</f>
        <v>4083</v>
      </c>
      <c r="AJ16" s="136">
        <f>((AK17-AK15)/500)</f>
        <v>0.01</v>
      </c>
      <c r="AK16" s="138">
        <f>(((V16-V15)*AJ16)+AK15)+V16</f>
        <v>4107.5</v>
      </c>
      <c r="AL16" s="139">
        <f>ROUNDUP(AK16,0)</f>
        <v>4108</v>
      </c>
      <c r="AM16" s="465"/>
      <c r="AN16" s="397"/>
      <c r="AO16" s="397"/>
      <c r="AP16" s="397"/>
      <c r="AQ16" s="445" t="s">
        <v>401</v>
      </c>
      <c r="AR16" s="444">
        <v>8000</v>
      </c>
      <c r="AS16" s="457">
        <f>AR16/AR14</f>
        <v>0.88888888888888884</v>
      </c>
      <c r="AT16" s="397"/>
      <c r="AU16" s="397"/>
      <c r="AV16" s="397"/>
      <c r="AW16" s="397"/>
      <c r="AX16" s="397"/>
      <c r="AY16" s="397"/>
      <c r="AZ16" s="397"/>
      <c r="BA16" s="397"/>
      <c r="BB16" s="397"/>
      <c r="BC16" s="397"/>
      <c r="BD16" s="397"/>
      <c r="BE16" s="397"/>
      <c r="BF16" s="397"/>
      <c r="BG16" s="397"/>
      <c r="BH16" s="397"/>
      <c r="BI16" s="397"/>
    </row>
    <row r="17" spans="1:61" ht="15.75" customHeight="1" thickBot="1" x14ac:dyDescent="0.3">
      <c r="A17" s="93">
        <f>+$B$3*O17</f>
        <v>0</v>
      </c>
      <c r="B17" s="93">
        <f t="shared" si="0"/>
        <v>0</v>
      </c>
      <c r="C17" s="112">
        <f>+$D$3*U17</f>
        <v>52525</v>
      </c>
      <c r="D17" s="112">
        <f t="shared" si="1"/>
        <v>52525</v>
      </c>
      <c r="E17" s="112">
        <f>+$F$3*L17</f>
        <v>42250</v>
      </c>
      <c r="F17" s="112">
        <f t="shared" si="2"/>
        <v>42250</v>
      </c>
      <c r="G17" s="113">
        <f>+$H$3*R17</f>
        <v>13650</v>
      </c>
      <c r="H17" s="112">
        <f t="shared" si="3"/>
        <v>13650</v>
      </c>
      <c r="I17" s="140">
        <v>4000</v>
      </c>
      <c r="J17" s="130"/>
      <c r="K17" s="116">
        <v>225</v>
      </c>
      <c r="L17" s="117">
        <f>+I17+K17</f>
        <v>4225</v>
      </c>
      <c r="M17" s="118"/>
      <c r="N17" s="119">
        <v>325</v>
      </c>
      <c r="O17" s="119">
        <f>+N17+I17</f>
        <v>4325</v>
      </c>
      <c r="P17" s="119"/>
      <c r="Q17" s="119">
        <v>550</v>
      </c>
      <c r="R17" s="120">
        <f>+Q17+I17</f>
        <v>4550</v>
      </c>
      <c r="S17" s="121"/>
      <c r="T17" s="122">
        <v>775</v>
      </c>
      <c r="U17" s="122">
        <f>+T17+I17</f>
        <v>4775</v>
      </c>
      <c r="V17" s="141">
        <v>4000</v>
      </c>
      <c r="W17" s="115"/>
      <c r="X17" s="116">
        <v>285</v>
      </c>
      <c r="Y17" s="124">
        <f t="shared" si="4"/>
        <v>4240</v>
      </c>
      <c r="Z17" s="125">
        <f>+V17+X17</f>
        <v>4285</v>
      </c>
      <c r="AA17" s="126"/>
      <c r="AB17" s="127">
        <v>570</v>
      </c>
      <c r="AC17" s="119">
        <f>+V17+AB17</f>
        <v>4570</v>
      </c>
      <c r="AD17" s="127"/>
      <c r="AE17" s="127">
        <v>310</v>
      </c>
      <c r="AF17" s="120">
        <f>+AE17+V17</f>
        <v>4310</v>
      </c>
      <c r="AG17" s="127"/>
      <c r="AH17" s="127">
        <v>335</v>
      </c>
      <c r="AI17" s="119">
        <f>+AH17+V17</f>
        <v>4335</v>
      </c>
      <c r="AJ17" s="126"/>
      <c r="AK17" s="128">
        <v>360</v>
      </c>
      <c r="AL17" s="129">
        <f>+AK17+V17</f>
        <v>4360</v>
      </c>
      <c r="AM17" s="465"/>
      <c r="AN17" s="397"/>
      <c r="AO17" s="397"/>
      <c r="AP17" s="397"/>
      <c r="AQ17" s="443" t="s">
        <v>407</v>
      </c>
      <c r="AR17" s="456">
        <f>(AR13*AS15)</f>
        <v>10966.666666666666</v>
      </c>
      <c r="AS17" s="442"/>
      <c r="AT17" s="397"/>
      <c r="AU17" s="397"/>
      <c r="AV17" s="397"/>
      <c r="AW17" s="397"/>
      <c r="AX17" s="397"/>
      <c r="AY17" s="397"/>
      <c r="AZ17" s="397"/>
      <c r="BA17" s="397"/>
      <c r="BB17" s="397"/>
      <c r="BC17" s="397"/>
      <c r="BD17" s="397"/>
      <c r="BE17" s="397"/>
      <c r="BF17" s="397"/>
      <c r="BG17" s="397"/>
      <c r="BH17" s="397"/>
      <c r="BI17" s="397"/>
    </row>
    <row r="18" spans="1:61" ht="16.5" thickBot="1" x14ac:dyDescent="0.3">
      <c r="A18" s="93">
        <f>+$B$3*N18</f>
        <v>0</v>
      </c>
      <c r="B18" s="94">
        <f t="shared" si="0"/>
        <v>0</v>
      </c>
      <c r="C18" s="95">
        <f>+$D$3*T18</f>
        <v>53713</v>
      </c>
      <c r="D18" s="95">
        <f t="shared" si="1"/>
        <v>53713</v>
      </c>
      <c r="E18" s="95">
        <f>+$F$3*K18</f>
        <v>43280</v>
      </c>
      <c r="F18" s="95">
        <f t="shared" si="2"/>
        <v>43280</v>
      </c>
      <c r="G18" s="96">
        <f>+$H$3*Q18</f>
        <v>13965</v>
      </c>
      <c r="H18" s="95">
        <f t="shared" si="3"/>
        <v>13965</v>
      </c>
      <c r="I18" s="395">
        <v>4100</v>
      </c>
      <c r="J18" s="130">
        <f>((K19-K17)/500)</f>
        <v>0.03</v>
      </c>
      <c r="K18" s="116">
        <f>(((I18-I17)*J18)+K17)+I18</f>
        <v>4328</v>
      </c>
      <c r="L18" s="131">
        <f>ROUNDUP(K18,0)</f>
        <v>4328</v>
      </c>
      <c r="M18" s="132">
        <f>((N19-N17)/500)</f>
        <v>0.03</v>
      </c>
      <c r="N18" s="101">
        <f>(((I18-I17)*M18)+N17)+I18</f>
        <v>4428</v>
      </c>
      <c r="O18" s="101">
        <f>ROUNDUP(N18,0)</f>
        <v>4428</v>
      </c>
      <c r="P18" s="101">
        <f>((Q19-Q17)/500)</f>
        <v>0.05</v>
      </c>
      <c r="Q18" s="101">
        <f>(((I18-I17)*P18)+Q17)+I18</f>
        <v>4655</v>
      </c>
      <c r="R18" s="133">
        <f>ROUNDUP(Q18,0)</f>
        <v>4655</v>
      </c>
      <c r="S18" s="132">
        <f>((T19-T17)/500)</f>
        <v>0.08</v>
      </c>
      <c r="T18" s="134">
        <f>(((I18-I17)*S18)+T17)+I18</f>
        <v>4883</v>
      </c>
      <c r="U18" s="134">
        <f>ROUNDUP(T18,0)</f>
        <v>4883</v>
      </c>
      <c r="V18" s="396">
        <v>4250</v>
      </c>
      <c r="W18" s="130">
        <f>((X19-X17)/500)</f>
        <v>0.02</v>
      </c>
      <c r="X18" s="116">
        <f>(((V18-V17)*W18)+X17)+V18</f>
        <v>4540</v>
      </c>
      <c r="Y18" s="135">
        <f t="shared" si="4"/>
        <v>4490</v>
      </c>
      <c r="Z18" s="106">
        <f>ROUNDUP(X18,0)</f>
        <v>4540</v>
      </c>
      <c r="AA18" s="136">
        <f>((AB19-AB17)/500)</f>
        <v>0.04</v>
      </c>
      <c r="AB18" s="137">
        <f>(((V18-V17)*AA18)+AB17)+V18</f>
        <v>4830</v>
      </c>
      <c r="AC18" s="101">
        <f>ROUNDUP(AB18,0)</f>
        <v>4830</v>
      </c>
      <c r="AD18" s="137">
        <f>((AE19-AE17)/500)</f>
        <v>0.02</v>
      </c>
      <c r="AE18" s="137">
        <f>(((V18-V17)*AD18)+AE17)+V18</f>
        <v>4565</v>
      </c>
      <c r="AF18" s="133">
        <f>ROUNDUP(AE18,0)</f>
        <v>4565</v>
      </c>
      <c r="AG18" s="137">
        <f>((AH19-AH17)/500)</f>
        <v>0.02</v>
      </c>
      <c r="AH18" s="137">
        <f>(((V18-V17)*AG18)+AH17)+V18</f>
        <v>4590</v>
      </c>
      <c r="AI18" s="101">
        <f>ROUNDUP(AH18,0)</f>
        <v>4590</v>
      </c>
      <c r="AJ18" s="136">
        <f>((AK19-AK17)/500)</f>
        <v>0.02</v>
      </c>
      <c r="AK18" s="138">
        <f>(((V18-V17)*AJ18)+AK17)+V18</f>
        <v>4615</v>
      </c>
      <c r="AL18" s="139">
        <f>ROUNDUP(AK18,0)</f>
        <v>4615</v>
      </c>
      <c r="AM18" s="465"/>
      <c r="AN18" s="397"/>
      <c r="AO18" s="397"/>
      <c r="AP18" s="397"/>
      <c r="AQ18" s="443" t="s">
        <v>408</v>
      </c>
      <c r="AR18" s="456">
        <f>(AR13*AS16)</f>
        <v>87733.333333333328</v>
      </c>
      <c r="AS18" s="442"/>
      <c r="AT18" s="397"/>
      <c r="AU18" s="397"/>
      <c r="AV18" s="397"/>
      <c r="AW18" s="397"/>
      <c r="AX18" s="397"/>
      <c r="AY18" s="397"/>
      <c r="AZ18" s="397"/>
      <c r="BA18" s="397"/>
      <c r="BB18" s="397"/>
      <c r="BC18" s="397"/>
      <c r="BD18" s="397"/>
      <c r="BE18" s="397"/>
      <c r="BF18" s="397"/>
      <c r="BG18" s="397"/>
      <c r="BH18" s="397"/>
      <c r="BI18" s="397"/>
    </row>
    <row r="19" spans="1:61" ht="15.75" x14ac:dyDescent="0.25">
      <c r="A19" s="93">
        <f>+$B$3*O19</f>
        <v>0</v>
      </c>
      <c r="B19" s="93">
        <f t="shared" si="0"/>
        <v>0</v>
      </c>
      <c r="C19" s="112">
        <f>+$D$3*U19</f>
        <v>58465</v>
      </c>
      <c r="D19" s="112">
        <f t="shared" si="1"/>
        <v>58465</v>
      </c>
      <c r="E19" s="112">
        <f>+$F$3*L19</f>
        <v>47400</v>
      </c>
      <c r="F19" s="112">
        <f t="shared" si="2"/>
        <v>47400</v>
      </c>
      <c r="G19" s="113">
        <f>+$H$3*R19</f>
        <v>15225</v>
      </c>
      <c r="H19" s="112">
        <f t="shared" si="3"/>
        <v>15225</v>
      </c>
      <c r="I19" s="140">
        <v>4500</v>
      </c>
      <c r="J19" s="130"/>
      <c r="K19" s="116">
        <v>240</v>
      </c>
      <c r="L19" s="117">
        <f>+I19+K19</f>
        <v>4740</v>
      </c>
      <c r="M19" s="118"/>
      <c r="N19" s="119">
        <v>340</v>
      </c>
      <c r="O19" s="119">
        <f>+N19+I19</f>
        <v>4840</v>
      </c>
      <c r="P19" s="119"/>
      <c r="Q19" s="119">
        <v>575</v>
      </c>
      <c r="R19" s="120">
        <f>+Q19+I19</f>
        <v>5075</v>
      </c>
      <c r="S19" s="121"/>
      <c r="T19" s="122">
        <v>815</v>
      </c>
      <c r="U19" s="122">
        <f>+T19+I19</f>
        <v>5315</v>
      </c>
      <c r="V19" s="141">
        <v>4500</v>
      </c>
      <c r="W19" s="115"/>
      <c r="X19" s="116">
        <v>295</v>
      </c>
      <c r="Y19" s="124">
        <f t="shared" si="4"/>
        <v>4740</v>
      </c>
      <c r="Z19" s="125">
        <f>+V19+X19</f>
        <v>4795</v>
      </c>
      <c r="AA19" s="126"/>
      <c r="AB19" s="127">
        <v>590</v>
      </c>
      <c r="AC19" s="119">
        <f>+V19+AB19</f>
        <v>5090</v>
      </c>
      <c r="AD19" s="127"/>
      <c r="AE19" s="127">
        <v>320</v>
      </c>
      <c r="AF19" s="120">
        <f>+AE19+V19</f>
        <v>4820</v>
      </c>
      <c r="AG19" s="127"/>
      <c r="AH19" s="127">
        <v>345</v>
      </c>
      <c r="AI19" s="119">
        <f>+AH19+V19</f>
        <v>4845</v>
      </c>
      <c r="AJ19" s="126"/>
      <c r="AK19" s="128">
        <v>370</v>
      </c>
      <c r="AL19" s="129">
        <f>+AK19+V19</f>
        <v>4870</v>
      </c>
      <c r="AM19" s="465"/>
      <c r="AN19" s="397"/>
      <c r="AO19" s="397"/>
      <c r="AP19" s="397"/>
      <c r="AQ19" s="448"/>
      <c r="AR19" s="448"/>
      <c r="AS19" s="442"/>
      <c r="AT19" s="397"/>
      <c r="AU19" s="397"/>
      <c r="AV19" s="397"/>
      <c r="AW19" s="397"/>
      <c r="AX19" s="397"/>
      <c r="AY19" s="397"/>
      <c r="AZ19" s="397"/>
      <c r="BA19" s="397"/>
      <c r="BB19" s="397"/>
      <c r="BC19" s="397"/>
      <c r="BD19" s="397"/>
      <c r="BE19" s="397"/>
      <c r="BF19" s="397"/>
      <c r="BG19" s="397"/>
      <c r="BH19" s="397"/>
      <c r="BI19" s="397"/>
    </row>
    <row r="20" spans="1:61" ht="15.75" x14ac:dyDescent="0.25">
      <c r="A20" s="93">
        <f>+$B$3*N20</f>
        <v>0</v>
      </c>
      <c r="B20" s="94">
        <f t="shared" si="0"/>
        <v>0</v>
      </c>
      <c r="C20" s="95">
        <f>+$D$3*T20</f>
        <v>5499.9999999999991</v>
      </c>
      <c r="D20" s="95">
        <f t="shared" si="1"/>
        <v>5500</v>
      </c>
      <c r="E20" s="95">
        <f>+$F$3*K20</f>
        <v>1500</v>
      </c>
      <c r="F20" s="95">
        <f t="shared" si="2"/>
        <v>1500</v>
      </c>
      <c r="G20" s="96">
        <f>+$H$3*Q20</f>
        <v>1050</v>
      </c>
      <c r="H20" s="95">
        <f t="shared" si="3"/>
        <v>1050</v>
      </c>
      <c r="I20" s="395"/>
      <c r="J20" s="130">
        <f>((K21-K19)/500)</f>
        <v>0.02</v>
      </c>
      <c r="K20" s="116">
        <f>(((I20-I19)*J20)+K19)+I20</f>
        <v>150</v>
      </c>
      <c r="L20" s="131">
        <f>ROUNDUP(K20,0)</f>
        <v>150</v>
      </c>
      <c r="M20" s="132">
        <f>((N21-N19)/500)</f>
        <v>0.02</v>
      </c>
      <c r="N20" s="101">
        <f>(((I20-I19)*M20)+N19)+I20</f>
        <v>250</v>
      </c>
      <c r="O20" s="101">
        <f>ROUNDUP(N20,0)</f>
        <v>250</v>
      </c>
      <c r="P20" s="101">
        <f>((Q21-Q19)/500)</f>
        <v>0.05</v>
      </c>
      <c r="Q20" s="101">
        <f>(((I20-I19)*P20)+Q19)+I20</f>
        <v>350</v>
      </c>
      <c r="R20" s="133">
        <f>ROUNDUP(Q20,0)</f>
        <v>350</v>
      </c>
      <c r="S20" s="132">
        <f>((T21-T19)/500)</f>
        <v>7.0000000000000007E-2</v>
      </c>
      <c r="T20" s="134">
        <f>(((I20-I19)*S20)+T19)+I20</f>
        <v>499.99999999999994</v>
      </c>
      <c r="U20" s="134">
        <f>ROUNDUP(T20,0)</f>
        <v>500</v>
      </c>
      <c r="V20" s="396"/>
      <c r="W20" s="130">
        <f>((X21-X19)/500)</f>
        <v>0.01</v>
      </c>
      <c r="X20" s="116">
        <f>(((V20-V19)*W20)+X19)+V20</f>
        <v>250</v>
      </c>
      <c r="Y20" s="135">
        <f t="shared" si="4"/>
        <v>240</v>
      </c>
      <c r="Z20" s="106">
        <f>ROUNDUP(X20,0)</f>
        <v>250</v>
      </c>
      <c r="AA20" s="136">
        <f>((AB21-AB19)/500)</f>
        <v>0.02</v>
      </c>
      <c r="AB20" s="137">
        <f>(((V20-V19)*AA20)+AB19)+V20</f>
        <v>500</v>
      </c>
      <c r="AC20" s="101">
        <f>ROUNDUP(AB20,0)</f>
        <v>500</v>
      </c>
      <c r="AD20" s="137">
        <f>((AE21-AE19)/500)</f>
        <v>0.01</v>
      </c>
      <c r="AE20" s="137">
        <f>(((V20-V19)*AD20)+AE19)+V20</f>
        <v>275</v>
      </c>
      <c r="AF20" s="133">
        <f>ROUNDUP(AE20,0)</f>
        <v>275</v>
      </c>
      <c r="AG20" s="137">
        <f>((AH21-AH19)/500)</f>
        <v>0.01</v>
      </c>
      <c r="AH20" s="137">
        <f>(((V20-V19)*AG20)+AH19)+V20</f>
        <v>300</v>
      </c>
      <c r="AI20" s="101">
        <f>ROUNDUP(AH20,0)</f>
        <v>300</v>
      </c>
      <c r="AJ20" s="136">
        <f>((AK21-AK19)/500)</f>
        <v>0.01</v>
      </c>
      <c r="AK20" s="138">
        <f>(((V20-V19)*AJ20)+AK19)+V20</f>
        <v>325</v>
      </c>
      <c r="AL20" s="139">
        <f>ROUNDUP(AK20,0)</f>
        <v>325</v>
      </c>
      <c r="AM20" s="397"/>
      <c r="AN20" s="397"/>
      <c r="AO20" s="397"/>
      <c r="AP20" s="397"/>
      <c r="AQ20" s="448"/>
      <c r="AR20" s="448"/>
      <c r="AS20" s="449"/>
      <c r="AT20" s="397"/>
      <c r="AU20" s="397"/>
      <c r="AV20" s="397"/>
      <c r="AW20" s="397"/>
      <c r="AX20" s="397"/>
      <c r="AY20" s="397"/>
      <c r="AZ20" s="397"/>
      <c r="BA20" s="397"/>
      <c r="BB20" s="397"/>
      <c r="BC20" s="397"/>
      <c r="BD20" s="397"/>
      <c r="BE20" s="397"/>
      <c r="BF20" s="397"/>
      <c r="BG20" s="397"/>
      <c r="BH20" s="397"/>
      <c r="BI20" s="397"/>
    </row>
    <row r="21" spans="1:61" ht="16.5" thickBot="1" x14ac:dyDescent="0.3">
      <c r="A21" s="93">
        <f>+$B$3*O21</f>
        <v>0</v>
      </c>
      <c r="B21" s="93">
        <f t="shared" si="0"/>
        <v>0</v>
      </c>
      <c r="C21" s="112">
        <f>+$D$3*U21</f>
        <v>64350</v>
      </c>
      <c r="D21" s="112">
        <f t="shared" si="1"/>
        <v>64350</v>
      </c>
      <c r="E21" s="112">
        <f>+$F$3*L21</f>
        <v>52500</v>
      </c>
      <c r="F21" s="112">
        <f t="shared" si="2"/>
        <v>52500</v>
      </c>
      <c r="G21" s="113">
        <f>+$H$3*R21</f>
        <v>16800</v>
      </c>
      <c r="H21" s="112">
        <f t="shared" si="3"/>
        <v>16800</v>
      </c>
      <c r="I21" s="140">
        <v>5000</v>
      </c>
      <c r="J21" s="130"/>
      <c r="K21" s="116">
        <v>250</v>
      </c>
      <c r="L21" s="117">
        <f>+I21+K21</f>
        <v>5250</v>
      </c>
      <c r="M21" s="118"/>
      <c r="N21" s="119">
        <v>350</v>
      </c>
      <c r="O21" s="119">
        <f>+N21+I21</f>
        <v>5350</v>
      </c>
      <c r="P21" s="119"/>
      <c r="Q21" s="119">
        <v>600</v>
      </c>
      <c r="R21" s="120">
        <f>+Q21+I21</f>
        <v>5600</v>
      </c>
      <c r="S21" s="121"/>
      <c r="T21" s="122">
        <v>850</v>
      </c>
      <c r="U21" s="122">
        <f>+T21+I21</f>
        <v>5850</v>
      </c>
      <c r="V21" s="141">
        <v>5000</v>
      </c>
      <c r="W21" s="115"/>
      <c r="X21" s="116">
        <v>300</v>
      </c>
      <c r="Y21" s="124">
        <f t="shared" si="4"/>
        <v>5240</v>
      </c>
      <c r="Z21" s="125">
        <f>+V21+X21</f>
        <v>5300</v>
      </c>
      <c r="AA21" s="126"/>
      <c r="AB21" s="127">
        <v>600</v>
      </c>
      <c r="AC21" s="119">
        <f>+V21+AB21</f>
        <v>5600</v>
      </c>
      <c r="AD21" s="127"/>
      <c r="AE21" s="127">
        <v>325</v>
      </c>
      <c r="AF21" s="120">
        <f>+AE21+V21</f>
        <v>5325</v>
      </c>
      <c r="AG21" s="127"/>
      <c r="AH21" s="127">
        <v>350</v>
      </c>
      <c r="AI21" s="119">
        <f>+AH21+V21</f>
        <v>5350</v>
      </c>
      <c r="AJ21" s="126"/>
      <c r="AK21" s="128">
        <v>375</v>
      </c>
      <c r="AL21" s="129">
        <f>+AK21+V21</f>
        <v>5375</v>
      </c>
      <c r="AM21" s="397"/>
      <c r="AN21" s="397"/>
      <c r="AO21" s="397"/>
      <c r="AP21" s="397"/>
      <c r="AQ21" s="448"/>
      <c r="AR21" s="448"/>
      <c r="AS21" s="449"/>
      <c r="AT21" s="397"/>
      <c r="AU21" s="397"/>
      <c r="AV21" s="397"/>
      <c r="AW21" s="397"/>
      <c r="AX21" s="397"/>
      <c r="AY21" s="397"/>
      <c r="AZ21" s="397"/>
      <c r="BA21" s="397"/>
      <c r="BB21" s="397"/>
      <c r="BC21" s="397"/>
      <c r="BD21" s="397"/>
      <c r="BE21" s="397"/>
      <c r="BF21" s="397"/>
      <c r="BG21" s="397"/>
      <c r="BH21" s="397"/>
      <c r="BI21" s="397"/>
    </row>
    <row r="22" spans="1:61" ht="16.5" thickBot="1" x14ac:dyDescent="0.3">
      <c r="A22" s="93">
        <f>+$B$3*N22</f>
        <v>0</v>
      </c>
      <c r="B22" s="94">
        <f t="shared" si="0"/>
        <v>0</v>
      </c>
      <c r="C22" s="95">
        <f>+$D$3*T22</f>
        <v>7700</v>
      </c>
      <c r="D22" s="95">
        <f t="shared" si="1"/>
        <v>7700</v>
      </c>
      <c r="E22" s="95">
        <f>+$F$3*K22</f>
        <v>2000</v>
      </c>
      <c r="F22" s="95">
        <f t="shared" si="2"/>
        <v>2000</v>
      </c>
      <c r="G22" s="96">
        <f>+$H$3*Q22</f>
        <v>1500</v>
      </c>
      <c r="H22" s="95">
        <f t="shared" si="3"/>
        <v>1500</v>
      </c>
      <c r="I22" s="395"/>
      <c r="J22" s="130">
        <f>((K23-K21)/500)</f>
        <v>0.01</v>
      </c>
      <c r="K22" s="116">
        <f>(((I22-I21)*J22)+K21)+I22</f>
        <v>200</v>
      </c>
      <c r="L22" s="131">
        <f>ROUNDUP(K22,0)</f>
        <v>200</v>
      </c>
      <c r="M22" s="132">
        <f>((N23-N21)/500)</f>
        <v>0.01</v>
      </c>
      <c r="N22" s="101">
        <f>(((I22-I21)*M22)+N21)+I22</f>
        <v>300</v>
      </c>
      <c r="O22" s="101">
        <f>ROUNDUP(N22,0)</f>
        <v>300</v>
      </c>
      <c r="P22" s="101">
        <f>((Q23-Q21)/500)</f>
        <v>0.02</v>
      </c>
      <c r="Q22" s="101">
        <f>(((I22-I21)*P22)+Q21)+I22</f>
        <v>500</v>
      </c>
      <c r="R22" s="133">
        <f>ROUNDUP(Q22,0)</f>
        <v>500</v>
      </c>
      <c r="S22" s="132">
        <f>((T23-T21)/500)</f>
        <v>0.03</v>
      </c>
      <c r="T22" s="134">
        <f>(((I22-I21)*S22)+T21)+I22</f>
        <v>700</v>
      </c>
      <c r="U22" s="134">
        <f>ROUNDUP(T22,0)</f>
        <v>700</v>
      </c>
      <c r="V22" s="396"/>
      <c r="W22" s="130">
        <f>((X23-X21)/500)</f>
        <v>0.02</v>
      </c>
      <c r="X22" s="116">
        <f>(((V22-V21)*W22)+X21)+V22</f>
        <v>200</v>
      </c>
      <c r="Y22" s="135">
        <f t="shared" si="4"/>
        <v>240</v>
      </c>
      <c r="Z22" s="106">
        <f>ROUNDUP(X22,0)</f>
        <v>200</v>
      </c>
      <c r="AA22" s="136">
        <f>((AB23-AB21)/500)</f>
        <v>0.04</v>
      </c>
      <c r="AB22" s="137">
        <f>(((V22-V21)*AA22)+AB21)+V22</f>
        <v>400</v>
      </c>
      <c r="AC22" s="101">
        <f>ROUNDUP(AB22,0)</f>
        <v>400</v>
      </c>
      <c r="AD22" s="137">
        <f>((AE23-AE21)/500)</f>
        <v>0.02</v>
      </c>
      <c r="AE22" s="137">
        <f>(((V22-V21)*AD22)+AE21)+V22</f>
        <v>225</v>
      </c>
      <c r="AF22" s="133">
        <f>ROUNDUP(AE22,0)</f>
        <v>225</v>
      </c>
      <c r="AG22" s="137">
        <f>((AH23-AH21)/500)</f>
        <v>0.02</v>
      </c>
      <c r="AH22" s="137">
        <f>(((V22-V21)*AG22)+AH21)+V22</f>
        <v>250</v>
      </c>
      <c r="AI22" s="101">
        <f>ROUNDUP(AH22,0)</f>
        <v>250</v>
      </c>
      <c r="AJ22" s="136">
        <f>((AK23-AK21)/500)</f>
        <v>0.02</v>
      </c>
      <c r="AK22" s="138">
        <f>(((V22-V21)*AJ22)+AK21)+V22</f>
        <v>275</v>
      </c>
      <c r="AL22" s="139">
        <f>ROUNDUP(AK22,0)</f>
        <v>275</v>
      </c>
      <c r="AM22" s="465"/>
      <c r="AN22" s="397"/>
      <c r="AO22" s="397"/>
      <c r="AP22" s="397"/>
      <c r="AQ22" s="440" t="s">
        <v>399</v>
      </c>
      <c r="AR22" s="441"/>
      <c r="AS22" s="442"/>
      <c r="AT22" s="397"/>
      <c r="AU22" s="440" t="s">
        <v>410</v>
      </c>
      <c r="AV22" s="441"/>
      <c r="AW22" s="397"/>
      <c r="AX22" s="397"/>
      <c r="AY22" s="397"/>
      <c r="AZ22" s="397"/>
      <c r="BA22" s="397"/>
      <c r="BB22" s="397"/>
      <c r="BC22" s="397"/>
      <c r="BD22" s="397"/>
      <c r="BE22" s="397"/>
      <c r="BF22" s="397"/>
      <c r="BG22" s="397"/>
      <c r="BH22" s="397"/>
      <c r="BI22" s="397"/>
    </row>
    <row r="23" spans="1:61" ht="15.75" x14ac:dyDescent="0.25">
      <c r="A23" s="93">
        <f>+$B$3*O23</f>
        <v>0</v>
      </c>
      <c r="B23" s="93">
        <f t="shared" si="0"/>
        <v>0</v>
      </c>
      <c r="C23" s="112">
        <f>+$D$3*U23</f>
        <v>70015</v>
      </c>
      <c r="D23" s="112">
        <f t="shared" si="1"/>
        <v>70015</v>
      </c>
      <c r="E23" s="112">
        <f>+$F$3*L23</f>
        <v>57550</v>
      </c>
      <c r="F23" s="112">
        <f t="shared" si="2"/>
        <v>57550</v>
      </c>
      <c r="G23" s="113">
        <f>+$H$3*R23</f>
        <v>18330</v>
      </c>
      <c r="H23" s="112">
        <f t="shared" si="3"/>
        <v>18330</v>
      </c>
      <c r="I23" s="140">
        <v>5500</v>
      </c>
      <c r="J23" s="130"/>
      <c r="K23" s="116">
        <v>255</v>
      </c>
      <c r="L23" s="117">
        <f>+I23+K23</f>
        <v>5755</v>
      </c>
      <c r="M23" s="118"/>
      <c r="N23" s="119">
        <v>355</v>
      </c>
      <c r="O23" s="119">
        <f>+N23+I23</f>
        <v>5855</v>
      </c>
      <c r="P23" s="119"/>
      <c r="Q23" s="119">
        <v>610</v>
      </c>
      <c r="R23" s="120">
        <f>+Q23+I23</f>
        <v>6110</v>
      </c>
      <c r="S23" s="121"/>
      <c r="T23" s="122">
        <v>865</v>
      </c>
      <c r="U23" s="122">
        <f>+T23+I23</f>
        <v>6365</v>
      </c>
      <c r="V23" s="141">
        <v>5500</v>
      </c>
      <c r="W23" s="115"/>
      <c r="X23" s="116">
        <v>310</v>
      </c>
      <c r="Y23" s="124">
        <f t="shared" si="4"/>
        <v>5740</v>
      </c>
      <c r="Z23" s="125">
        <f>+V23+X23</f>
        <v>5810</v>
      </c>
      <c r="AA23" s="126"/>
      <c r="AB23" s="127">
        <v>620</v>
      </c>
      <c r="AC23" s="119">
        <f>+V23+AB23</f>
        <v>6120</v>
      </c>
      <c r="AD23" s="127"/>
      <c r="AE23" s="127">
        <v>335</v>
      </c>
      <c r="AF23" s="120">
        <f>+AE23+V23</f>
        <v>5835</v>
      </c>
      <c r="AG23" s="127"/>
      <c r="AH23" s="127">
        <v>360</v>
      </c>
      <c r="AI23" s="119">
        <f>+AH23+V23</f>
        <v>5860</v>
      </c>
      <c r="AJ23" s="126"/>
      <c r="AK23" s="128">
        <v>385</v>
      </c>
      <c r="AL23" s="129">
        <f>+AK23+V23</f>
        <v>5885</v>
      </c>
      <c r="AM23" s="465"/>
      <c r="AN23" s="397"/>
      <c r="AO23" s="397"/>
      <c r="AP23" s="397"/>
      <c r="AQ23" s="450" t="s">
        <v>397</v>
      </c>
      <c r="AR23" s="451">
        <f>124/1000</f>
        <v>0.124</v>
      </c>
      <c r="AS23" s="442"/>
      <c r="AT23" s="397"/>
      <c r="AU23" s="450" t="s">
        <v>411</v>
      </c>
      <c r="AV23" s="464">
        <v>0.59599999999999997</v>
      </c>
      <c r="AW23" s="397"/>
      <c r="AX23" s="397"/>
      <c r="AY23" s="397"/>
      <c r="AZ23" s="397"/>
      <c r="BA23" s="397"/>
      <c r="BB23" s="397"/>
      <c r="BC23" s="397"/>
      <c r="BD23" s="397"/>
      <c r="BE23" s="397"/>
      <c r="BF23" s="397"/>
      <c r="BG23" s="397"/>
      <c r="BH23" s="397"/>
      <c r="BI23" s="397"/>
    </row>
    <row r="24" spans="1:61" ht="15.75" x14ac:dyDescent="0.25">
      <c r="A24" s="93">
        <f>+$B$3*N24</f>
        <v>0</v>
      </c>
      <c r="B24" s="94">
        <f t="shared" si="0"/>
        <v>0</v>
      </c>
      <c r="C24" s="95">
        <f>+$D$3*T24</f>
        <v>7700</v>
      </c>
      <c r="D24" s="95">
        <f t="shared" si="1"/>
        <v>7700</v>
      </c>
      <c r="E24" s="95">
        <f>+$F$3*K24</f>
        <v>2000</v>
      </c>
      <c r="F24" s="95">
        <f t="shared" si="2"/>
        <v>2000</v>
      </c>
      <c r="G24" s="96">
        <f>+$H$3*Q24</f>
        <v>1500</v>
      </c>
      <c r="H24" s="95">
        <f t="shared" si="3"/>
        <v>1500</v>
      </c>
      <c r="I24" s="395"/>
      <c r="J24" s="130">
        <f>((K25-K23)/500)</f>
        <v>0.01</v>
      </c>
      <c r="K24" s="116">
        <f>(((I24-I23)*J24)+K23)+I24</f>
        <v>200</v>
      </c>
      <c r="L24" s="131">
        <f>ROUNDUP(K24,0)</f>
        <v>200</v>
      </c>
      <c r="M24" s="132">
        <f>((N25-N23)/500)</f>
        <v>0.01</v>
      </c>
      <c r="N24" s="101">
        <f>(((I24-I23)*M24)+N23)+I24</f>
        <v>300</v>
      </c>
      <c r="O24" s="101">
        <f>ROUNDUP(N24,0)</f>
        <v>300</v>
      </c>
      <c r="P24" s="101">
        <f>((Q25-Q23)/500)</f>
        <v>0.02</v>
      </c>
      <c r="Q24" s="101">
        <f>(((I24-I23)*P24)+Q23)+I24</f>
        <v>500</v>
      </c>
      <c r="R24" s="133">
        <f>ROUNDUP(Q24,0)</f>
        <v>500</v>
      </c>
      <c r="S24" s="132">
        <f>((T25-T23)/500)</f>
        <v>0.03</v>
      </c>
      <c r="T24" s="134">
        <f>(((I24-I23)*S24)+T23)+I24</f>
        <v>700</v>
      </c>
      <c r="U24" s="134">
        <f>ROUNDUP(T24,0)</f>
        <v>700</v>
      </c>
      <c r="V24" s="396">
        <v>5750</v>
      </c>
      <c r="W24" s="130">
        <f>((X25-X23)/500)</f>
        <v>0.01</v>
      </c>
      <c r="X24" s="116">
        <f>(((V24-V23)*W24)+X23)+V24</f>
        <v>6062.5</v>
      </c>
      <c r="Y24" s="135">
        <f t="shared" si="4"/>
        <v>5990</v>
      </c>
      <c r="Z24" s="106">
        <f>ROUNDUP(X24,0)</f>
        <v>6063</v>
      </c>
      <c r="AA24" s="136">
        <f>((AB25-AB23)/500)</f>
        <v>0.02</v>
      </c>
      <c r="AB24" s="137">
        <f>(((V24-V23)*AA24)+AB23)+V24</f>
        <v>6375</v>
      </c>
      <c r="AC24" s="101">
        <f>ROUNDUP(AB24,0)</f>
        <v>6375</v>
      </c>
      <c r="AD24" s="137">
        <f>((AE25-AE23)/500)</f>
        <v>0.01</v>
      </c>
      <c r="AE24" s="137">
        <f>(((V24-V23)*AD24)+AE23)+V24</f>
        <v>6087.5</v>
      </c>
      <c r="AF24" s="133">
        <f>ROUNDUP(AE24,0)</f>
        <v>6088</v>
      </c>
      <c r="AG24" s="137">
        <f>((AH25-AH23)/500)</f>
        <v>0.01</v>
      </c>
      <c r="AH24" s="137">
        <f>(((V24-V23)*AG24)+AH23)+V24</f>
        <v>6112.5</v>
      </c>
      <c r="AI24" s="101">
        <f>ROUNDUP(AH24,0)</f>
        <v>6113</v>
      </c>
      <c r="AJ24" s="136">
        <f>((AK25-AK23)/500)</f>
        <v>0.01</v>
      </c>
      <c r="AK24" s="138">
        <f>(((V24-V23)*AJ24)+AK23)+V24</f>
        <v>6137.5</v>
      </c>
      <c r="AL24" s="139">
        <f>ROUNDUP(AK24,0)</f>
        <v>6138</v>
      </c>
      <c r="AM24" s="465"/>
      <c r="AN24" s="397"/>
      <c r="AO24" s="397"/>
      <c r="AP24" s="397"/>
      <c r="AQ24" s="452" t="s">
        <v>395</v>
      </c>
      <c r="AR24" s="453">
        <f>288/2</f>
        <v>144</v>
      </c>
      <c r="AS24" s="442"/>
      <c r="AT24" s="397"/>
      <c r="AU24" s="452" t="s">
        <v>412</v>
      </c>
      <c r="AV24" s="460">
        <v>0.83399999999999996</v>
      </c>
      <c r="AW24" s="397"/>
      <c r="AX24" s="397"/>
      <c r="AY24" s="397"/>
      <c r="AZ24" s="397"/>
      <c r="BA24" s="397"/>
      <c r="BB24" s="397"/>
      <c r="BC24" s="397"/>
      <c r="BD24" s="397"/>
      <c r="BE24" s="397"/>
      <c r="BF24" s="397"/>
      <c r="BG24" s="397"/>
      <c r="BH24" s="397"/>
      <c r="BI24" s="397"/>
    </row>
    <row r="25" spans="1:61" ht="18" x14ac:dyDescent="0.25">
      <c r="A25" s="93">
        <f>+$B$3*O25</f>
        <v>0</v>
      </c>
      <c r="B25" s="93">
        <f t="shared" si="0"/>
        <v>0</v>
      </c>
      <c r="C25" s="112">
        <f>+$D$3*U25</f>
        <v>75680</v>
      </c>
      <c r="D25" s="112">
        <f t="shared" si="1"/>
        <v>75680</v>
      </c>
      <c r="E25" s="112">
        <f>+$F$3*L25</f>
        <v>62600</v>
      </c>
      <c r="F25" s="112">
        <f t="shared" si="2"/>
        <v>62600</v>
      </c>
      <c r="G25" s="113">
        <f>+$H$3*R25</f>
        <v>19860</v>
      </c>
      <c r="H25" s="112">
        <f t="shared" si="3"/>
        <v>19860</v>
      </c>
      <c r="I25" s="140">
        <v>6000</v>
      </c>
      <c r="J25" s="130"/>
      <c r="K25" s="116">
        <v>260</v>
      </c>
      <c r="L25" s="117">
        <f>+I25+K25</f>
        <v>6260</v>
      </c>
      <c r="M25" s="118"/>
      <c r="N25" s="119">
        <v>360</v>
      </c>
      <c r="O25" s="119">
        <f>+N25+I25</f>
        <v>6360</v>
      </c>
      <c r="P25" s="119"/>
      <c r="Q25" s="119">
        <v>620</v>
      </c>
      <c r="R25" s="120">
        <f>+Q25+I25</f>
        <v>6620</v>
      </c>
      <c r="S25" s="121"/>
      <c r="T25" s="122">
        <v>880</v>
      </c>
      <c r="U25" s="122">
        <f>+T25+I25</f>
        <v>6880</v>
      </c>
      <c r="V25" s="141">
        <v>6000</v>
      </c>
      <c r="W25" s="115"/>
      <c r="X25" s="116">
        <v>315</v>
      </c>
      <c r="Y25" s="124">
        <f t="shared" si="4"/>
        <v>6240</v>
      </c>
      <c r="Z25" s="125">
        <f>+V25+X25</f>
        <v>6315</v>
      </c>
      <c r="AA25" s="126"/>
      <c r="AB25" s="127">
        <v>630</v>
      </c>
      <c r="AC25" s="119">
        <f>+V25+AB25</f>
        <v>6630</v>
      </c>
      <c r="AD25" s="127"/>
      <c r="AE25" s="127">
        <v>340</v>
      </c>
      <c r="AF25" s="120">
        <f>+AE25+V25</f>
        <v>6340</v>
      </c>
      <c r="AG25" s="127"/>
      <c r="AH25" s="127">
        <v>365</v>
      </c>
      <c r="AI25" s="119">
        <f>+AH25+V25</f>
        <v>6365</v>
      </c>
      <c r="AJ25" s="126"/>
      <c r="AK25" s="128">
        <v>390</v>
      </c>
      <c r="AL25" s="129">
        <f>+AK25+V25</f>
        <v>6390</v>
      </c>
      <c r="AM25" s="465"/>
      <c r="AN25" s="397"/>
      <c r="AO25" s="397"/>
      <c r="AP25" s="397"/>
      <c r="AQ25" s="454" t="s">
        <v>396</v>
      </c>
      <c r="AR25" s="455">
        <f>AR23*AR24</f>
        <v>17.856000000000002</v>
      </c>
      <c r="AS25" s="442"/>
      <c r="AT25" s="397"/>
      <c r="AU25" s="452" t="s">
        <v>413</v>
      </c>
      <c r="AV25" s="462">
        <v>60</v>
      </c>
      <c r="AW25" s="397"/>
      <c r="AX25" s="397"/>
      <c r="AY25" s="397"/>
      <c r="AZ25" s="397"/>
      <c r="BA25" s="397"/>
      <c r="BB25" s="397"/>
      <c r="BC25" s="397"/>
      <c r="BD25" s="397"/>
      <c r="BE25" s="397"/>
      <c r="BF25" s="397"/>
      <c r="BG25" s="397"/>
      <c r="BH25" s="397"/>
      <c r="BI25" s="397"/>
    </row>
    <row r="26" spans="1:61" ht="15.75" customHeight="1" x14ac:dyDescent="0.25">
      <c r="A26" s="93">
        <f>+$B$3*N26</f>
        <v>0</v>
      </c>
      <c r="B26" s="94">
        <f t="shared" si="0"/>
        <v>0</v>
      </c>
      <c r="C26" s="95">
        <f>+$D$3*T26</f>
        <v>78512.5</v>
      </c>
      <c r="D26" s="95">
        <f t="shared" si="1"/>
        <v>78513</v>
      </c>
      <c r="E26" s="95">
        <f>+$F$3*K26</f>
        <v>65125</v>
      </c>
      <c r="F26" s="95">
        <f t="shared" si="2"/>
        <v>65125</v>
      </c>
      <c r="G26" s="96">
        <f>+$H$3*Q26</f>
        <v>20625</v>
      </c>
      <c r="H26" s="95">
        <f t="shared" si="3"/>
        <v>20625</v>
      </c>
      <c r="I26" s="395">
        <v>6250</v>
      </c>
      <c r="J26" s="130">
        <f>((K27-K25)/500)</f>
        <v>0.01</v>
      </c>
      <c r="K26" s="116">
        <f>(((I26-I25)*J26)+K25)+I26</f>
        <v>6512.5</v>
      </c>
      <c r="L26" s="131">
        <f>ROUNDUP(K26,0)</f>
        <v>6513</v>
      </c>
      <c r="M26" s="132">
        <f>((N27-N25)/500)</f>
        <v>0.01</v>
      </c>
      <c r="N26" s="101">
        <f>(((I26-I25)*M26)+N25)+I26</f>
        <v>6612.5</v>
      </c>
      <c r="O26" s="101">
        <f>ROUNDUP(N26,0)</f>
        <v>6613</v>
      </c>
      <c r="P26" s="101">
        <f>((Q27-Q25)/500)</f>
        <v>0.02</v>
      </c>
      <c r="Q26" s="101">
        <f>(((I26-I25)*P26)+Q25)+I26</f>
        <v>6875</v>
      </c>
      <c r="R26" s="133">
        <f>ROUNDUP(Q26,0)</f>
        <v>6875</v>
      </c>
      <c r="S26" s="132">
        <f>((T27-T25)/500)</f>
        <v>0.03</v>
      </c>
      <c r="T26" s="134">
        <f>(((I26-I25)*S26)+T25)+I26</f>
        <v>7137.5</v>
      </c>
      <c r="U26" s="134">
        <f>ROUNDUP(T26,0)</f>
        <v>7138</v>
      </c>
      <c r="V26" s="396">
        <v>6250</v>
      </c>
      <c r="W26" s="130">
        <f>((X27-X25)/500)</f>
        <v>0.02</v>
      </c>
      <c r="X26" s="116">
        <f>(((V26-V25)*W26)+X25)+V26</f>
        <v>6570</v>
      </c>
      <c r="Y26" s="135">
        <f t="shared" si="4"/>
        <v>6490</v>
      </c>
      <c r="Z26" s="106">
        <f>ROUNDUP(X26,0)</f>
        <v>6570</v>
      </c>
      <c r="AA26" s="136">
        <f>((AB27-AB25)/500)</f>
        <v>0.04</v>
      </c>
      <c r="AB26" s="137">
        <f>(((V26-V25)*AA26)+AB25)+V26</f>
        <v>6890</v>
      </c>
      <c r="AC26" s="101">
        <f>ROUNDUP(AB26,0)</f>
        <v>6890</v>
      </c>
      <c r="AD26" s="137">
        <f>((AE27-AE25)/500)</f>
        <v>0.02</v>
      </c>
      <c r="AE26" s="137">
        <f>(((V26-V25)*AD26)+AE25)+V26</f>
        <v>6595</v>
      </c>
      <c r="AF26" s="133">
        <f>ROUNDUP(AE26,0)</f>
        <v>6595</v>
      </c>
      <c r="AG26" s="137">
        <f>((AH27-AH25)/500)</f>
        <v>0.02</v>
      </c>
      <c r="AH26" s="137">
        <f>(((V26-V25)*AG26)+AH25)+V26</f>
        <v>6620</v>
      </c>
      <c r="AI26" s="101">
        <f>ROUNDUP(AH26,0)</f>
        <v>6620</v>
      </c>
      <c r="AJ26" s="136">
        <f>((AK27-AK25)/500)</f>
        <v>0.02</v>
      </c>
      <c r="AK26" s="138">
        <f>(((V26-V25)*AJ26)+AK25)+V26</f>
        <v>6645</v>
      </c>
      <c r="AL26" s="139">
        <f>ROUNDUP(AK26,0)</f>
        <v>6645</v>
      </c>
      <c r="AM26" s="465"/>
      <c r="AN26" s="397"/>
      <c r="AO26" s="397"/>
      <c r="AP26" s="397"/>
      <c r="AQ26" s="442" t="s">
        <v>398</v>
      </c>
      <c r="AR26" s="442"/>
      <c r="AS26" s="442"/>
      <c r="AT26" s="397"/>
      <c r="AU26" s="454" t="s">
        <v>414</v>
      </c>
      <c r="AV26" s="461">
        <f>(AV23*AV24*AV25)/1000</f>
        <v>2.9823839999999997E-2</v>
      </c>
      <c r="AW26" s="397" t="s">
        <v>262</v>
      </c>
      <c r="AX26" s="397"/>
      <c r="AY26" s="397"/>
      <c r="AZ26" s="397"/>
      <c r="BA26" s="397"/>
      <c r="BB26" s="397"/>
      <c r="BC26" s="397"/>
      <c r="BD26" s="397"/>
      <c r="BE26" s="397"/>
      <c r="BF26" s="397"/>
      <c r="BG26" s="397"/>
      <c r="BH26" s="397"/>
      <c r="BI26" s="397"/>
    </row>
    <row r="27" spans="1:61" ht="15.75" x14ac:dyDescent="0.25">
      <c r="A27" s="93">
        <f>+$B$3*O27</f>
        <v>0</v>
      </c>
      <c r="B27" s="93">
        <f t="shared" si="0"/>
        <v>0</v>
      </c>
      <c r="C27" s="112">
        <f>+$D$3*U27</f>
        <v>81345</v>
      </c>
      <c r="D27" s="112">
        <f t="shared" si="1"/>
        <v>81345</v>
      </c>
      <c r="E27" s="112">
        <f>+$F$3*L27</f>
        <v>67650</v>
      </c>
      <c r="F27" s="112">
        <f t="shared" si="2"/>
        <v>67650</v>
      </c>
      <c r="G27" s="113">
        <f>+$H$3*R27</f>
        <v>21390</v>
      </c>
      <c r="H27" s="112">
        <f t="shared" si="3"/>
        <v>21390</v>
      </c>
      <c r="I27" s="140">
        <v>6500</v>
      </c>
      <c r="J27" s="130"/>
      <c r="K27" s="116">
        <v>265</v>
      </c>
      <c r="L27" s="117">
        <f>+I27+K27</f>
        <v>6765</v>
      </c>
      <c r="M27" s="118"/>
      <c r="N27" s="119">
        <v>365</v>
      </c>
      <c r="O27" s="119">
        <f>+N27+I27</f>
        <v>6865</v>
      </c>
      <c r="P27" s="119"/>
      <c r="Q27" s="119">
        <v>630</v>
      </c>
      <c r="R27" s="120">
        <f>+Q27+I27</f>
        <v>7130</v>
      </c>
      <c r="S27" s="121"/>
      <c r="T27" s="122">
        <v>895</v>
      </c>
      <c r="U27" s="122">
        <f>+T27+I27</f>
        <v>7395</v>
      </c>
      <c r="V27" s="141">
        <v>6500</v>
      </c>
      <c r="W27" s="115"/>
      <c r="X27" s="116">
        <v>325</v>
      </c>
      <c r="Y27" s="124">
        <f t="shared" si="4"/>
        <v>6740</v>
      </c>
      <c r="Z27" s="125">
        <f>+V27+X27</f>
        <v>6825</v>
      </c>
      <c r="AA27" s="126"/>
      <c r="AB27" s="127">
        <v>650</v>
      </c>
      <c r="AC27" s="119">
        <f>+V27+AB27</f>
        <v>7150</v>
      </c>
      <c r="AD27" s="127"/>
      <c r="AE27" s="127">
        <v>350</v>
      </c>
      <c r="AF27" s="120">
        <f>+AE27+V27</f>
        <v>6850</v>
      </c>
      <c r="AG27" s="127"/>
      <c r="AH27" s="127">
        <v>375</v>
      </c>
      <c r="AI27" s="119">
        <f>+AH27+V27</f>
        <v>6875</v>
      </c>
      <c r="AJ27" s="126"/>
      <c r="AK27" s="128">
        <v>400</v>
      </c>
      <c r="AL27" s="129">
        <f>+AK27+V27</f>
        <v>6900</v>
      </c>
      <c r="AM27" s="465"/>
      <c r="AN27" s="397"/>
      <c r="AO27" s="397"/>
      <c r="AP27" s="397"/>
      <c r="AQ27" s="397"/>
      <c r="AR27" s="397"/>
      <c r="AS27" s="397"/>
      <c r="AT27" s="397"/>
      <c r="AU27" s="452" t="s">
        <v>415</v>
      </c>
      <c r="AV27" s="462">
        <v>99250</v>
      </c>
      <c r="AW27" s="397" t="s">
        <v>251</v>
      </c>
      <c r="AX27" s="397"/>
      <c r="AY27" s="397"/>
      <c r="AZ27" s="397"/>
      <c r="BA27" s="397"/>
      <c r="BB27" s="397"/>
      <c r="BC27" s="397"/>
      <c r="BD27" s="397"/>
      <c r="BE27" s="397"/>
      <c r="BF27" s="397"/>
      <c r="BG27" s="397"/>
      <c r="BH27" s="397"/>
      <c r="BI27" s="397"/>
    </row>
    <row r="28" spans="1:61" ht="15.75" x14ac:dyDescent="0.25">
      <c r="A28" s="93">
        <f>+$B$3*N28</f>
        <v>0</v>
      </c>
      <c r="B28" s="94">
        <f t="shared" si="0"/>
        <v>0</v>
      </c>
      <c r="C28" s="95">
        <f>+$D$3*T28</f>
        <v>7700</v>
      </c>
      <c r="D28" s="95">
        <f t="shared" si="1"/>
        <v>7700</v>
      </c>
      <c r="E28" s="95">
        <f>+$F$3*K28</f>
        <v>2000</v>
      </c>
      <c r="F28" s="95">
        <f t="shared" si="2"/>
        <v>2000</v>
      </c>
      <c r="G28" s="96">
        <f>+$H$3*Q28</f>
        <v>1500</v>
      </c>
      <c r="H28" s="95">
        <f t="shared" si="3"/>
        <v>1500</v>
      </c>
      <c r="I28" s="395"/>
      <c r="J28" s="130">
        <f>((K29-K27)/500)</f>
        <v>0.01</v>
      </c>
      <c r="K28" s="116">
        <f>(((I28-I27)*J28)+K27)+I28</f>
        <v>200</v>
      </c>
      <c r="L28" s="131">
        <f>ROUNDUP(K28,0)</f>
        <v>200</v>
      </c>
      <c r="M28" s="132">
        <f>((N29-N27)/500)</f>
        <v>0.01</v>
      </c>
      <c r="N28" s="101">
        <f>(((I28-I27)*M28)+N27)+I28</f>
        <v>300</v>
      </c>
      <c r="O28" s="101">
        <f>ROUNDUP(N28,0)</f>
        <v>300</v>
      </c>
      <c r="P28" s="101">
        <f>((Q29-Q27)/500)</f>
        <v>0.02</v>
      </c>
      <c r="Q28" s="101">
        <f>(((I28-I27)*P28)+Q27)+I28</f>
        <v>500</v>
      </c>
      <c r="R28" s="133">
        <f>ROUNDUP(Q28,0)</f>
        <v>500</v>
      </c>
      <c r="S28" s="132">
        <f>((T29-T27)/500)</f>
        <v>0.03</v>
      </c>
      <c r="T28" s="134">
        <f>(((I28-I27)*S28)+T27)+I28</f>
        <v>700</v>
      </c>
      <c r="U28" s="134">
        <f>ROUNDUP(T28,0)</f>
        <v>700</v>
      </c>
      <c r="V28" s="396">
        <v>6625</v>
      </c>
      <c r="W28" s="130">
        <f>((X29-X27)/500)</f>
        <v>0.01</v>
      </c>
      <c r="X28" s="116">
        <f>(((V28-V27)*W28)+X27)+V28</f>
        <v>6951.25</v>
      </c>
      <c r="Y28" s="135">
        <f t="shared" si="4"/>
        <v>6865</v>
      </c>
      <c r="Z28" s="106">
        <f>ROUNDUP(X28,0)</f>
        <v>6952</v>
      </c>
      <c r="AA28" s="136">
        <f>((AB29-AB27)/500)</f>
        <v>0.02</v>
      </c>
      <c r="AB28" s="137">
        <f>(((V28-V27)*AA28)+AB27)+V28</f>
        <v>7277.5</v>
      </c>
      <c r="AC28" s="101">
        <f>ROUNDUP(AB28,0)</f>
        <v>7278</v>
      </c>
      <c r="AD28" s="137">
        <f>((AE29-AE27)/500)</f>
        <v>0.01</v>
      </c>
      <c r="AE28" s="137">
        <f>(((V28-V27)*AD28)+AE27)+V28</f>
        <v>6976.25</v>
      </c>
      <c r="AF28" s="133">
        <f>ROUNDUP(AE28,0)</f>
        <v>6977</v>
      </c>
      <c r="AG28" s="137">
        <f>((AH29-AH27)/500)</f>
        <v>0.01</v>
      </c>
      <c r="AH28" s="137">
        <f>(((V28-V27)*AG28)+AH27)+V28</f>
        <v>7001.25</v>
      </c>
      <c r="AI28" s="101">
        <f>ROUNDUP(AH28,0)</f>
        <v>7002</v>
      </c>
      <c r="AJ28" s="136">
        <f>((AK29-AK27)/500)</f>
        <v>0.01</v>
      </c>
      <c r="AK28" s="138">
        <f>(((V28-V27)*AJ28)+AK27)+V28</f>
        <v>7026.25</v>
      </c>
      <c r="AL28" s="139">
        <f>ROUNDUP(AK28,0)</f>
        <v>7027</v>
      </c>
      <c r="AM28" s="465"/>
      <c r="AN28" s="465"/>
      <c r="AO28" s="465"/>
      <c r="AP28" s="465"/>
      <c r="AQ28" s="397"/>
      <c r="AR28" s="397"/>
      <c r="AS28" s="397"/>
      <c r="AT28" s="397"/>
      <c r="AU28" s="454" t="s">
        <v>416</v>
      </c>
      <c r="AV28" s="463">
        <f>AV26*AV27</f>
        <v>2960.0161199999998</v>
      </c>
      <c r="AW28" s="397" t="s">
        <v>417</v>
      </c>
      <c r="AX28" s="397"/>
      <c r="AY28" s="397"/>
      <c r="AZ28" s="397"/>
      <c r="BA28" s="397"/>
      <c r="BB28" s="397"/>
      <c r="BC28" s="397"/>
      <c r="BD28" s="397"/>
      <c r="BE28" s="397"/>
      <c r="BF28" s="397"/>
      <c r="BG28" s="397"/>
      <c r="BH28" s="397"/>
      <c r="BI28" s="397"/>
    </row>
    <row r="29" spans="1:61" ht="15.75" x14ac:dyDescent="0.25">
      <c r="A29" s="93">
        <f>+$B$3*O29</f>
        <v>0</v>
      </c>
      <c r="B29" s="93">
        <f t="shared" si="0"/>
        <v>0</v>
      </c>
      <c r="C29" s="112">
        <f>+$D$3*U29</f>
        <v>87010</v>
      </c>
      <c r="D29" s="112">
        <f t="shared" si="1"/>
        <v>87010</v>
      </c>
      <c r="E29" s="112">
        <f>+$F$3*L29</f>
        <v>72700</v>
      </c>
      <c r="F29" s="112">
        <f t="shared" si="2"/>
        <v>72700</v>
      </c>
      <c r="G29" s="113">
        <f>+$H$3*R29</f>
        <v>22920</v>
      </c>
      <c r="H29" s="112">
        <f t="shared" si="3"/>
        <v>22920</v>
      </c>
      <c r="I29" s="140">
        <v>7000</v>
      </c>
      <c r="J29" s="130"/>
      <c r="K29" s="116">
        <v>270</v>
      </c>
      <c r="L29" s="117">
        <f>+I29+K29</f>
        <v>7270</v>
      </c>
      <c r="M29" s="118"/>
      <c r="N29" s="119">
        <v>370</v>
      </c>
      <c r="O29" s="119">
        <f>+N29+I29</f>
        <v>7370</v>
      </c>
      <c r="P29" s="119"/>
      <c r="Q29" s="119">
        <v>640</v>
      </c>
      <c r="R29" s="120">
        <f>+Q29+I29</f>
        <v>7640</v>
      </c>
      <c r="S29" s="121"/>
      <c r="T29" s="122">
        <v>910</v>
      </c>
      <c r="U29" s="122">
        <f>+T29+I29</f>
        <v>7910</v>
      </c>
      <c r="V29" s="141">
        <v>7000</v>
      </c>
      <c r="W29" s="115"/>
      <c r="X29" s="116">
        <v>330</v>
      </c>
      <c r="Y29" s="124">
        <f t="shared" si="4"/>
        <v>7240</v>
      </c>
      <c r="Z29" s="125">
        <f>+V29+X29</f>
        <v>7330</v>
      </c>
      <c r="AA29" s="126"/>
      <c r="AB29" s="127">
        <v>660</v>
      </c>
      <c r="AC29" s="119">
        <f>+V29+AB29</f>
        <v>7660</v>
      </c>
      <c r="AD29" s="127"/>
      <c r="AE29" s="127">
        <v>355</v>
      </c>
      <c r="AF29" s="120">
        <f>+AE29+V29</f>
        <v>7355</v>
      </c>
      <c r="AG29" s="127"/>
      <c r="AH29" s="127">
        <v>380</v>
      </c>
      <c r="AI29" s="119">
        <f>+AH29+V29</f>
        <v>7380</v>
      </c>
      <c r="AJ29" s="126"/>
      <c r="AK29" s="128">
        <v>405</v>
      </c>
      <c r="AL29" s="129">
        <f>+AK29+V29</f>
        <v>7405</v>
      </c>
      <c r="AM29" s="465"/>
      <c r="AN29" s="465"/>
      <c r="AO29" s="465"/>
      <c r="AP29" s="465"/>
      <c r="AQ29" s="397"/>
      <c r="AR29" s="397"/>
      <c r="AS29" s="397"/>
      <c r="AT29" s="397"/>
      <c r="AU29" s="397"/>
      <c r="AV29" s="397"/>
      <c r="AW29" s="397"/>
      <c r="AX29" s="397"/>
      <c r="AY29" s="397"/>
      <c r="AZ29" s="397"/>
      <c r="BA29" s="397"/>
      <c r="BB29" s="397"/>
      <c r="BC29" s="397"/>
      <c r="BD29" s="397"/>
      <c r="BE29" s="397"/>
      <c r="BF29" s="397"/>
      <c r="BG29" s="397"/>
      <c r="BH29" s="397"/>
      <c r="BI29" s="397"/>
    </row>
    <row r="30" spans="1:61" ht="15.75" x14ac:dyDescent="0.25">
      <c r="A30" s="93">
        <f>+$B$3*N30</f>
        <v>0</v>
      </c>
      <c r="B30" s="94">
        <f t="shared" si="0"/>
        <v>0</v>
      </c>
      <c r="C30" s="95">
        <f>+$D$3*T30</f>
        <v>7700</v>
      </c>
      <c r="D30" s="95">
        <f t="shared" si="1"/>
        <v>7700</v>
      </c>
      <c r="E30" s="95">
        <f>+$F$3*K30</f>
        <v>2000</v>
      </c>
      <c r="F30" s="95">
        <f t="shared" si="2"/>
        <v>2000</v>
      </c>
      <c r="G30" s="96">
        <f>+$H$3*Q30</f>
        <v>1500</v>
      </c>
      <c r="H30" s="95">
        <f t="shared" si="3"/>
        <v>1500</v>
      </c>
      <c r="I30" s="395"/>
      <c r="J30" s="130">
        <f>((K31-K29)/500)</f>
        <v>0.01</v>
      </c>
      <c r="K30" s="116">
        <f>(((I30-I29)*J30)+K29)+I30</f>
        <v>200</v>
      </c>
      <c r="L30" s="131">
        <f>ROUNDUP(K30,0)</f>
        <v>200</v>
      </c>
      <c r="M30" s="132">
        <f>((N31-N29)/500)</f>
        <v>0.01</v>
      </c>
      <c r="N30" s="101">
        <f>(((I30-I29)*M30)+N29)+I30</f>
        <v>300</v>
      </c>
      <c r="O30" s="101">
        <f>ROUNDUP(N30,0)</f>
        <v>300</v>
      </c>
      <c r="P30" s="101">
        <f>((Q31-Q29)/500)</f>
        <v>0.02</v>
      </c>
      <c r="Q30" s="101">
        <f>(((I30-I29)*P30)+Q29)+I30</f>
        <v>500</v>
      </c>
      <c r="R30" s="133">
        <f>ROUNDUP(Q30,0)</f>
        <v>500</v>
      </c>
      <c r="S30" s="132">
        <f>((T31-T29)/500)</f>
        <v>0.03</v>
      </c>
      <c r="T30" s="134">
        <f>(((I30-I29)*S30)+T29)+I30</f>
        <v>700</v>
      </c>
      <c r="U30" s="134">
        <f>ROUNDUP(T30,0)</f>
        <v>700</v>
      </c>
      <c r="V30" s="396"/>
      <c r="W30" s="130">
        <f>((X31-X29)/500)</f>
        <v>0.02</v>
      </c>
      <c r="X30" s="116">
        <f>(((V30-V29)*W30)+X29)+V30</f>
        <v>190</v>
      </c>
      <c r="Y30" s="135">
        <f t="shared" si="4"/>
        <v>240</v>
      </c>
      <c r="Z30" s="106">
        <f>ROUNDUP(X30,0)</f>
        <v>190</v>
      </c>
      <c r="AA30" s="136">
        <f>((AB31-AB29)/500)</f>
        <v>0.04</v>
      </c>
      <c r="AB30" s="137">
        <f>(((V30-V29)*AA30)+AB29)+V30</f>
        <v>380</v>
      </c>
      <c r="AC30" s="101">
        <f>ROUNDUP(AB30,0)</f>
        <v>380</v>
      </c>
      <c r="AD30" s="137">
        <f>((AE31-AE29)/500)</f>
        <v>0.02</v>
      </c>
      <c r="AE30" s="137">
        <f>(((V30-V29)*AD30)+AE29)+V30</f>
        <v>215</v>
      </c>
      <c r="AF30" s="133">
        <f>ROUNDUP(AE30,0)</f>
        <v>215</v>
      </c>
      <c r="AG30" s="137">
        <f>((AH31-AH29)/500)</f>
        <v>0.02</v>
      </c>
      <c r="AH30" s="137">
        <f>(((V30-V29)*AG30)+AH29)+V30</f>
        <v>240</v>
      </c>
      <c r="AI30" s="101">
        <f>ROUNDUP(AH30,0)</f>
        <v>240</v>
      </c>
      <c r="AJ30" s="136">
        <f>((AK31-AK29)/500)</f>
        <v>0.02</v>
      </c>
      <c r="AK30" s="138">
        <f>(((V30-V29)*AJ30)+AK29)+V30</f>
        <v>265</v>
      </c>
      <c r="AL30" s="139">
        <f>ROUNDUP(AK30,0)</f>
        <v>265</v>
      </c>
      <c r="AM30" s="465"/>
      <c r="AN30" s="465"/>
      <c r="AO30" s="465"/>
      <c r="AP30" s="465"/>
      <c r="AQ30" s="397"/>
      <c r="AR30" s="397"/>
      <c r="AS30" s="397"/>
      <c r="AT30" s="397"/>
      <c r="AU30" s="397"/>
      <c r="AV30" s="397"/>
      <c r="AW30" s="397"/>
      <c r="AX30" s="397"/>
      <c r="AY30" s="397"/>
      <c r="AZ30" s="397"/>
      <c r="BA30" s="397"/>
      <c r="BB30" s="397"/>
      <c r="BC30" s="397"/>
      <c r="BD30" s="397"/>
      <c r="BE30" s="397"/>
      <c r="BF30" s="397"/>
      <c r="BG30" s="397"/>
      <c r="BH30" s="397"/>
      <c r="BI30" s="397"/>
    </row>
    <row r="31" spans="1:61" ht="15.75" x14ac:dyDescent="0.25">
      <c r="A31" s="93">
        <f>+$B$3*O31</f>
        <v>0</v>
      </c>
      <c r="B31" s="93">
        <f t="shared" si="0"/>
        <v>0</v>
      </c>
      <c r="C31" s="112">
        <f>+$D$3*U31</f>
        <v>92675</v>
      </c>
      <c r="D31" s="112">
        <f t="shared" si="1"/>
        <v>92675</v>
      </c>
      <c r="E31" s="112">
        <f>+$F$3*L31</f>
        <v>77750</v>
      </c>
      <c r="F31" s="112">
        <f t="shared" si="2"/>
        <v>77750</v>
      </c>
      <c r="G31" s="113">
        <f>+$H$3*R31</f>
        <v>24450</v>
      </c>
      <c r="H31" s="112">
        <f t="shared" si="3"/>
        <v>24450</v>
      </c>
      <c r="I31" s="140">
        <v>7500</v>
      </c>
      <c r="J31" s="130"/>
      <c r="K31" s="116">
        <v>275</v>
      </c>
      <c r="L31" s="117">
        <f>+I31+K31</f>
        <v>7775</v>
      </c>
      <c r="M31" s="118"/>
      <c r="N31" s="119">
        <v>375</v>
      </c>
      <c r="O31" s="119">
        <f>+N31+I31</f>
        <v>7875</v>
      </c>
      <c r="P31" s="119"/>
      <c r="Q31" s="119">
        <v>650</v>
      </c>
      <c r="R31" s="120">
        <f>+Q31+I31</f>
        <v>8150</v>
      </c>
      <c r="S31" s="121"/>
      <c r="T31" s="122">
        <v>925</v>
      </c>
      <c r="U31" s="122">
        <f>+T31+I31</f>
        <v>8425</v>
      </c>
      <c r="V31" s="141">
        <v>7500</v>
      </c>
      <c r="W31" s="115"/>
      <c r="X31" s="116">
        <v>340</v>
      </c>
      <c r="Y31" s="124">
        <f t="shared" si="4"/>
        <v>7740</v>
      </c>
      <c r="Z31" s="125">
        <f>+V31+X31</f>
        <v>7840</v>
      </c>
      <c r="AA31" s="126"/>
      <c r="AB31" s="127">
        <v>680</v>
      </c>
      <c r="AC31" s="119">
        <f>+V31+AB31</f>
        <v>8180</v>
      </c>
      <c r="AD31" s="127"/>
      <c r="AE31" s="127">
        <v>365</v>
      </c>
      <c r="AF31" s="120">
        <f>+AE31+V31</f>
        <v>7865</v>
      </c>
      <c r="AG31" s="127"/>
      <c r="AH31" s="127">
        <v>390</v>
      </c>
      <c r="AI31" s="119">
        <f>+AH31+V31</f>
        <v>7890</v>
      </c>
      <c r="AJ31" s="126"/>
      <c r="AK31" s="128">
        <v>415</v>
      </c>
      <c r="AL31" s="129">
        <f>+AK31+V31</f>
        <v>7915</v>
      </c>
      <c r="AM31" s="465"/>
      <c r="AN31" s="465"/>
      <c r="AO31" s="465"/>
      <c r="AP31" s="465"/>
      <c r="AQ31" s="397"/>
      <c r="AR31" s="397"/>
      <c r="AS31" s="397"/>
      <c r="AT31" s="397"/>
      <c r="AU31" s="397"/>
      <c r="AV31" s="397"/>
      <c r="AW31" s="397"/>
      <c r="AX31" s="397"/>
      <c r="AY31" s="397"/>
      <c r="AZ31" s="397"/>
      <c r="BA31" s="397"/>
      <c r="BB31" s="397"/>
      <c r="BC31" s="397"/>
      <c r="BD31" s="397"/>
      <c r="BE31" s="397"/>
      <c r="BF31" s="397"/>
      <c r="BG31" s="397"/>
      <c r="BH31" s="397"/>
      <c r="BI31" s="397"/>
    </row>
    <row r="32" spans="1:61" ht="15.75" x14ac:dyDescent="0.25">
      <c r="A32" s="93">
        <f>+$B$3*N32</f>
        <v>0</v>
      </c>
      <c r="B32" s="94">
        <f t="shared" si="0"/>
        <v>0</v>
      </c>
      <c r="C32" s="95">
        <f>+$D$3*T32</f>
        <v>96140</v>
      </c>
      <c r="D32" s="95">
        <f t="shared" si="1"/>
        <v>96140</v>
      </c>
      <c r="E32" s="95">
        <f>+$F$3*K32</f>
        <v>80840</v>
      </c>
      <c r="F32" s="95">
        <f t="shared" si="2"/>
        <v>80840</v>
      </c>
      <c r="G32" s="96">
        <f>+$H$3*Q32</f>
        <v>25368</v>
      </c>
      <c r="H32" s="95">
        <f t="shared" si="3"/>
        <v>25368</v>
      </c>
      <c r="I32" s="395">
        <v>7800</v>
      </c>
      <c r="J32" s="130">
        <f>((K33-K31)/500)</f>
        <v>0.03</v>
      </c>
      <c r="K32" s="116">
        <f>(((I32-I31)*J32)+K31)+I32</f>
        <v>8084</v>
      </c>
      <c r="L32" s="131">
        <f>ROUNDUP(K32,0)</f>
        <v>8084</v>
      </c>
      <c r="M32" s="132">
        <f>((N33-N31)/500)</f>
        <v>0.03</v>
      </c>
      <c r="N32" s="101">
        <f>(((I32-I31)*M32)+N31)+I32</f>
        <v>8184</v>
      </c>
      <c r="O32" s="101">
        <f>ROUNDUP(N32,0)</f>
        <v>8184</v>
      </c>
      <c r="P32" s="101">
        <f>((Q33-Q31)/500)</f>
        <v>0.02</v>
      </c>
      <c r="Q32" s="101">
        <f>(((I32-I31)*P32)+Q31)+I32</f>
        <v>8456</v>
      </c>
      <c r="R32" s="133">
        <f>ROUNDUP(Q32,0)</f>
        <v>8456</v>
      </c>
      <c r="S32" s="132">
        <f>((T33-T31)/500)</f>
        <v>0.05</v>
      </c>
      <c r="T32" s="134">
        <f>(((I32-I31)*S32)+T31)+I32</f>
        <v>8740</v>
      </c>
      <c r="U32" s="134">
        <f>ROUNDUP(T32,0)</f>
        <v>8740</v>
      </c>
      <c r="V32" s="396"/>
      <c r="W32" s="130">
        <f>((X33-X31)/500)</f>
        <v>0.01</v>
      </c>
      <c r="X32" s="116">
        <f>(((V32-V31)*W32)+X31)+V32</f>
        <v>265</v>
      </c>
      <c r="Y32" s="135">
        <f t="shared" si="4"/>
        <v>240</v>
      </c>
      <c r="Z32" s="106">
        <f>ROUNDUP(X32,0)</f>
        <v>265</v>
      </c>
      <c r="AA32" s="136">
        <f>((AB33-AB31)/500)</f>
        <v>0.02</v>
      </c>
      <c r="AB32" s="137">
        <f>(((V32-V31)*AA32)+AB31)+V32</f>
        <v>530</v>
      </c>
      <c r="AC32" s="101">
        <f>ROUNDUP(AB32,0)</f>
        <v>530</v>
      </c>
      <c r="AD32" s="137">
        <f>((AE33-AE31)/500)</f>
        <v>0.01</v>
      </c>
      <c r="AE32" s="137">
        <f>(((V32-V31)*AD32)+AE31)+V32</f>
        <v>290</v>
      </c>
      <c r="AF32" s="133">
        <f>ROUNDUP(AE32,0)</f>
        <v>290</v>
      </c>
      <c r="AG32" s="137">
        <f>((AH33-AH31)/500)</f>
        <v>0.01</v>
      </c>
      <c r="AH32" s="137">
        <f>(((V32-V31)*AG32)+AH31)+V32</f>
        <v>315</v>
      </c>
      <c r="AI32" s="101">
        <f>ROUNDUP(AH32,0)</f>
        <v>315</v>
      </c>
      <c r="AJ32" s="136">
        <f>((AK33-AK31)/500)</f>
        <v>0.01</v>
      </c>
      <c r="AK32" s="138">
        <f>(((V32-V31)*AJ32)+AK31)+V32</f>
        <v>340</v>
      </c>
      <c r="AL32" s="139">
        <f>ROUNDUP(AK32,0)</f>
        <v>340</v>
      </c>
      <c r="AM32" s="465"/>
      <c r="AN32" s="465"/>
      <c r="AO32" s="465"/>
      <c r="AP32" s="465"/>
      <c r="AQ32" s="397"/>
      <c r="AR32" s="397"/>
      <c r="AS32" s="397"/>
      <c r="AT32" s="397"/>
      <c r="AU32" s="397"/>
      <c r="AV32" s="397"/>
      <c r="AW32" s="397"/>
      <c r="AX32" s="397"/>
      <c r="AY32" s="397"/>
      <c r="AZ32" s="397"/>
      <c r="BA32" s="397"/>
      <c r="BB32" s="397"/>
      <c r="BC32" s="397"/>
      <c r="BD32" s="397"/>
      <c r="BE32" s="397"/>
      <c r="BF32" s="397"/>
      <c r="BG32" s="397"/>
      <c r="BH32" s="397"/>
      <c r="BI32" s="397"/>
    </row>
    <row r="33" spans="1:61" ht="15.75" x14ac:dyDescent="0.25">
      <c r="A33" s="93">
        <f>+$B$3*O33</f>
        <v>0</v>
      </c>
      <c r="B33" s="93">
        <f t="shared" si="0"/>
        <v>0</v>
      </c>
      <c r="C33" s="112">
        <f>+$D$3*U33</f>
        <v>98450</v>
      </c>
      <c r="D33" s="112">
        <f t="shared" si="1"/>
        <v>98450</v>
      </c>
      <c r="E33" s="112">
        <f>+$F$3*L33</f>
        <v>82900</v>
      </c>
      <c r="F33" s="112">
        <f t="shared" si="2"/>
        <v>82900</v>
      </c>
      <c r="G33" s="113">
        <f>+$H$3*R33</f>
        <v>25980</v>
      </c>
      <c r="H33" s="112">
        <f t="shared" si="3"/>
        <v>25980</v>
      </c>
      <c r="I33" s="140">
        <v>8000</v>
      </c>
      <c r="J33" s="130"/>
      <c r="K33" s="116">
        <v>290</v>
      </c>
      <c r="L33" s="117">
        <f>+I33+K33</f>
        <v>8290</v>
      </c>
      <c r="M33" s="118"/>
      <c r="N33" s="119">
        <v>390</v>
      </c>
      <c r="O33" s="119">
        <f>+N33+I33</f>
        <v>8390</v>
      </c>
      <c r="P33" s="119"/>
      <c r="Q33" s="119">
        <v>660</v>
      </c>
      <c r="R33" s="120">
        <f>+Q33+I33</f>
        <v>8660</v>
      </c>
      <c r="S33" s="121"/>
      <c r="T33" s="122">
        <v>950</v>
      </c>
      <c r="U33" s="122">
        <f>+T33+I33</f>
        <v>8950</v>
      </c>
      <c r="V33" s="141">
        <v>8000</v>
      </c>
      <c r="W33" s="115"/>
      <c r="X33" s="116">
        <v>345</v>
      </c>
      <c r="Y33" s="124">
        <f t="shared" si="4"/>
        <v>8240</v>
      </c>
      <c r="Z33" s="125">
        <f>+V33+X33</f>
        <v>8345</v>
      </c>
      <c r="AA33" s="126"/>
      <c r="AB33" s="127">
        <v>690</v>
      </c>
      <c r="AC33" s="119">
        <f>+V33+AB33</f>
        <v>8690</v>
      </c>
      <c r="AD33" s="127"/>
      <c r="AE33" s="127">
        <v>370</v>
      </c>
      <c r="AF33" s="120">
        <f>+AE33+V33</f>
        <v>8370</v>
      </c>
      <c r="AG33" s="127"/>
      <c r="AH33" s="127">
        <v>395</v>
      </c>
      <c r="AI33" s="119">
        <f>+AH33+V33</f>
        <v>8395</v>
      </c>
      <c r="AJ33" s="126"/>
      <c r="AK33" s="128">
        <v>420</v>
      </c>
      <c r="AL33" s="129">
        <f>+AK33+V33</f>
        <v>8420</v>
      </c>
      <c r="AM33" s="465"/>
      <c r="AN33" s="465"/>
      <c r="AO33" s="465"/>
      <c r="AP33" s="465"/>
      <c r="AQ33" s="397"/>
      <c r="AR33" s="397"/>
      <c r="AS33" s="397"/>
      <c r="AT33" s="397"/>
      <c r="AU33" s="397"/>
      <c r="AV33" s="397"/>
      <c r="AW33" s="397"/>
      <c r="AX33" s="397"/>
      <c r="AY33" s="397"/>
      <c r="AZ33" s="397"/>
      <c r="BA33" s="397"/>
      <c r="BB33" s="397"/>
      <c r="BC33" s="397"/>
      <c r="BD33" s="397"/>
      <c r="BE33" s="397"/>
      <c r="BF33" s="397"/>
      <c r="BG33" s="397"/>
      <c r="BH33" s="397"/>
      <c r="BI33" s="397"/>
    </row>
    <row r="34" spans="1:61" ht="15.75" x14ac:dyDescent="0.25">
      <c r="A34" s="93">
        <f>+$B$3*N34</f>
        <v>0</v>
      </c>
      <c r="B34" s="94">
        <f t="shared" si="0"/>
        <v>0</v>
      </c>
      <c r="C34" s="95">
        <f>+$D$3*T34</f>
        <v>107030</v>
      </c>
      <c r="D34" s="95">
        <f t="shared" si="1"/>
        <v>107030</v>
      </c>
      <c r="E34" s="95">
        <f>+$F$3*K34</f>
        <v>90625</v>
      </c>
      <c r="F34" s="95">
        <f t="shared" si="2"/>
        <v>90625</v>
      </c>
      <c r="G34" s="96">
        <f>+$H$3*Q34</f>
        <v>28252.5</v>
      </c>
      <c r="H34" s="95">
        <f t="shared" si="3"/>
        <v>28253</v>
      </c>
      <c r="I34" s="395">
        <v>8750</v>
      </c>
      <c r="J34" s="130">
        <f>((K35-K33)/500)</f>
        <v>0.03</v>
      </c>
      <c r="K34" s="116">
        <f>(((I34-I33)*J34)+K33)+I34</f>
        <v>9062.5</v>
      </c>
      <c r="L34" s="131">
        <f>ROUNDUP(K34,0)</f>
        <v>9063</v>
      </c>
      <c r="M34" s="132">
        <f>((N35-N33)/500)</f>
        <v>0.03</v>
      </c>
      <c r="N34" s="101">
        <f>(((I34-I33)*M34)+N33)+I34</f>
        <v>9162.5</v>
      </c>
      <c r="O34" s="101">
        <f>ROUNDUP(N34,0)</f>
        <v>9163</v>
      </c>
      <c r="P34" s="101">
        <f>((Q35-Q33)/500)</f>
        <v>0.01</v>
      </c>
      <c r="Q34" s="101">
        <f>(((I34-I33)*P34)+Q33)+I34</f>
        <v>9417.5</v>
      </c>
      <c r="R34" s="133">
        <f>ROUNDUP(Q34,0)</f>
        <v>9418</v>
      </c>
      <c r="S34" s="132">
        <f>((T35-T33)/500)</f>
        <v>0.04</v>
      </c>
      <c r="T34" s="134">
        <f>(((I34-I33)*S34)+T33)+I34</f>
        <v>9730</v>
      </c>
      <c r="U34" s="134">
        <f>ROUNDUP(T34,0)</f>
        <v>9730</v>
      </c>
      <c r="V34" s="396"/>
      <c r="W34" s="130">
        <f>((X35-X33)/500)</f>
        <v>0.02</v>
      </c>
      <c r="X34" s="116">
        <f>(((V34-V33)*W34)+X33)+V34</f>
        <v>185</v>
      </c>
      <c r="Y34" s="135">
        <f t="shared" si="4"/>
        <v>240</v>
      </c>
      <c r="Z34" s="106">
        <f>ROUNDUP(X34,0)</f>
        <v>185</v>
      </c>
      <c r="AA34" s="136">
        <f>((AB35-AB33)/500)</f>
        <v>0.04</v>
      </c>
      <c r="AB34" s="137">
        <f>(((V34-V33)*AA34)+AB33)+V34</f>
        <v>370</v>
      </c>
      <c r="AC34" s="101">
        <f>ROUNDUP(AB34,0)</f>
        <v>370</v>
      </c>
      <c r="AD34" s="137">
        <f>((AE35-AE33)/500)</f>
        <v>0.02</v>
      </c>
      <c r="AE34" s="137">
        <f>(((V34-V33)*AD34)+AE33)+V34</f>
        <v>210</v>
      </c>
      <c r="AF34" s="133">
        <f>ROUNDUP(AE34,0)</f>
        <v>210</v>
      </c>
      <c r="AG34" s="137">
        <f>((AH35-AH33)/500)</f>
        <v>0.02</v>
      </c>
      <c r="AH34" s="137">
        <f>(((V34-V33)*AG34)+AH33)+V34</f>
        <v>235</v>
      </c>
      <c r="AI34" s="101">
        <f>ROUNDUP(AH34,0)</f>
        <v>235</v>
      </c>
      <c r="AJ34" s="136">
        <f>((AK35-AK33)/500)</f>
        <v>0.02</v>
      </c>
      <c r="AK34" s="138">
        <f>(((V34-V33)*AJ34)+AK33)+V34</f>
        <v>260</v>
      </c>
      <c r="AL34" s="139">
        <f>ROUNDUP(AK34,0)</f>
        <v>260</v>
      </c>
      <c r="AM34" s="465"/>
      <c r="AN34" s="465"/>
      <c r="AO34" s="465"/>
      <c r="AP34" s="465"/>
      <c r="AQ34" s="397"/>
      <c r="AR34" s="397"/>
      <c r="AS34" s="397"/>
      <c r="AT34" s="397"/>
      <c r="AU34" s="397"/>
      <c r="AV34" s="397"/>
      <c r="AW34" s="397"/>
      <c r="AX34" s="397"/>
      <c r="AY34" s="397"/>
      <c r="AZ34" s="397"/>
      <c r="BA34" s="397"/>
      <c r="BB34" s="397"/>
      <c r="BC34" s="397"/>
      <c r="BD34" s="397"/>
      <c r="BE34" s="397"/>
      <c r="BF34" s="397"/>
      <c r="BG34" s="397"/>
      <c r="BH34" s="397"/>
      <c r="BI34" s="397"/>
    </row>
    <row r="35" spans="1:61" ht="15.75" x14ac:dyDescent="0.25">
      <c r="A35" s="93">
        <f>+$B$3*O35</f>
        <v>0</v>
      </c>
      <c r="B35" s="93">
        <f t="shared" si="0"/>
        <v>0</v>
      </c>
      <c r="C35" s="112">
        <f>+$D$3*U35</f>
        <v>104170</v>
      </c>
      <c r="D35" s="112">
        <f t="shared" si="1"/>
        <v>104170</v>
      </c>
      <c r="E35" s="112">
        <f>+$F$3*L35</f>
        <v>88050</v>
      </c>
      <c r="F35" s="112">
        <f t="shared" si="2"/>
        <v>88050</v>
      </c>
      <c r="G35" s="113">
        <f>+$H$3*R35</f>
        <v>27495</v>
      </c>
      <c r="H35" s="112">
        <f t="shared" si="3"/>
        <v>27495</v>
      </c>
      <c r="I35" s="140">
        <v>8500</v>
      </c>
      <c r="J35" s="130"/>
      <c r="K35" s="116">
        <v>305</v>
      </c>
      <c r="L35" s="117">
        <f>+I35+K35</f>
        <v>8805</v>
      </c>
      <c r="M35" s="118"/>
      <c r="N35" s="119">
        <v>405</v>
      </c>
      <c r="O35" s="119">
        <f>+N35+I35</f>
        <v>8905</v>
      </c>
      <c r="P35" s="119"/>
      <c r="Q35" s="119">
        <v>665</v>
      </c>
      <c r="R35" s="120">
        <f>+Q35+I35</f>
        <v>9165</v>
      </c>
      <c r="S35" s="121"/>
      <c r="T35" s="122">
        <v>970</v>
      </c>
      <c r="U35" s="122">
        <f>+T35+I35</f>
        <v>9470</v>
      </c>
      <c r="V35" s="141">
        <v>8500</v>
      </c>
      <c r="W35" s="115"/>
      <c r="X35" s="116">
        <v>355</v>
      </c>
      <c r="Y35" s="124">
        <f t="shared" si="4"/>
        <v>8740</v>
      </c>
      <c r="Z35" s="125">
        <f>+V35+X35</f>
        <v>8855</v>
      </c>
      <c r="AA35" s="126"/>
      <c r="AB35" s="127">
        <v>710</v>
      </c>
      <c r="AC35" s="119">
        <f>+V35+AB35</f>
        <v>9210</v>
      </c>
      <c r="AD35" s="127"/>
      <c r="AE35" s="127">
        <v>380</v>
      </c>
      <c r="AF35" s="120">
        <f>+AE35+V35</f>
        <v>8880</v>
      </c>
      <c r="AG35" s="127"/>
      <c r="AH35" s="127">
        <v>405</v>
      </c>
      <c r="AI35" s="119">
        <f>+AH35+V35</f>
        <v>8905</v>
      </c>
      <c r="AJ35" s="126"/>
      <c r="AK35" s="128">
        <v>430</v>
      </c>
      <c r="AL35" s="129">
        <f>+AK35+V35</f>
        <v>8930</v>
      </c>
      <c r="AM35" s="465"/>
      <c r="AN35" s="465"/>
      <c r="AO35" s="465"/>
      <c r="AP35" s="465"/>
      <c r="AQ35" s="397"/>
      <c r="AR35" s="397"/>
      <c r="AS35" s="397"/>
      <c r="AT35" s="397"/>
      <c r="AU35" s="397"/>
      <c r="AV35" s="397"/>
      <c r="AW35" s="397"/>
      <c r="AX35" s="397"/>
      <c r="AY35" s="397"/>
      <c r="AZ35" s="397"/>
      <c r="BA35" s="397"/>
      <c r="BB35" s="397"/>
      <c r="BC35" s="397"/>
      <c r="BD35" s="397"/>
      <c r="BE35" s="397"/>
      <c r="BF35" s="397"/>
      <c r="BG35" s="397"/>
      <c r="BH35" s="397"/>
      <c r="BI35" s="397"/>
    </row>
    <row r="36" spans="1:61" ht="15.75" x14ac:dyDescent="0.25">
      <c r="A36" s="93">
        <f>+$B$3*N36</f>
        <v>0</v>
      </c>
      <c r="B36" s="94">
        <f t="shared" ref="B36:B67" si="5">ROUNDUP(A36,0)</f>
        <v>0</v>
      </c>
      <c r="C36" s="95">
        <f>+$D$3*T36</f>
        <v>6930</v>
      </c>
      <c r="D36" s="95">
        <f t="shared" ref="D36:D67" si="6">ROUNDUP(C36,0)</f>
        <v>6930</v>
      </c>
      <c r="E36" s="95">
        <f>+$F$3*K36</f>
        <v>500</v>
      </c>
      <c r="F36" s="95">
        <f t="shared" ref="F36:F67" si="7">ROUNDUP(E36,0)</f>
        <v>500</v>
      </c>
      <c r="G36" s="96">
        <f>+$H$3*Q36</f>
        <v>1740</v>
      </c>
      <c r="H36" s="95">
        <f t="shared" ref="H36:H67" si="8">ROUNDUP(G36,0)</f>
        <v>1740</v>
      </c>
      <c r="I36" s="395"/>
      <c r="J36" s="130">
        <f>((K37-K35)/500)</f>
        <v>0.03</v>
      </c>
      <c r="K36" s="116">
        <f>(((I36-I35)*J36)+K35)+I36</f>
        <v>50</v>
      </c>
      <c r="L36" s="131">
        <f>ROUNDUP(K36,0)</f>
        <v>50</v>
      </c>
      <c r="M36" s="132">
        <f>((N37-N35)/500)</f>
        <v>0.03</v>
      </c>
      <c r="N36" s="101">
        <f>(((I36-I35)*M36)+N35)+I36</f>
        <v>150</v>
      </c>
      <c r="O36" s="101">
        <f>ROUNDUP(N36,0)</f>
        <v>150</v>
      </c>
      <c r="P36" s="101">
        <f>((Q37-Q35)/500)</f>
        <v>0.01</v>
      </c>
      <c r="Q36" s="101">
        <f>(((I36-I35)*P36)+Q35)+I36</f>
        <v>580</v>
      </c>
      <c r="R36" s="133">
        <f>ROUNDUP(Q36,0)</f>
        <v>580</v>
      </c>
      <c r="S36" s="132">
        <f>((T37-T35)/500)</f>
        <v>0.04</v>
      </c>
      <c r="T36" s="134">
        <f>(((I36-I35)*S36)+T35)+I36</f>
        <v>630</v>
      </c>
      <c r="U36" s="134">
        <f>ROUNDUP(T36,0)</f>
        <v>630</v>
      </c>
      <c r="V36" s="396">
        <v>8750</v>
      </c>
      <c r="W36" s="130">
        <f>((X37-X35)/500)</f>
        <v>0.01</v>
      </c>
      <c r="X36" s="116">
        <f>(((V36-V35)*W36)+X35)+V36</f>
        <v>9107.5</v>
      </c>
      <c r="Y36" s="135">
        <f t="shared" ref="Y36:Y67" si="9">+V36+240</f>
        <v>8990</v>
      </c>
      <c r="Z36" s="106">
        <f>ROUNDUP(X36,0)</f>
        <v>9108</v>
      </c>
      <c r="AA36" s="136">
        <f>((AB37-AB35)/500)</f>
        <v>0.02</v>
      </c>
      <c r="AB36" s="137">
        <f>(((V36-V35)*AA36)+AB35)+V36</f>
        <v>9465</v>
      </c>
      <c r="AC36" s="101">
        <f>ROUNDUP(AB36,0)</f>
        <v>9465</v>
      </c>
      <c r="AD36" s="137">
        <f>((AE37-AE35)/500)</f>
        <v>0.01</v>
      </c>
      <c r="AE36" s="137">
        <f>(((V36-V35)*AD36)+AE35)+V36</f>
        <v>9132.5</v>
      </c>
      <c r="AF36" s="133">
        <f>ROUNDUP(AE36,0)</f>
        <v>9133</v>
      </c>
      <c r="AG36" s="137">
        <f>((AH37-AH35)/500)</f>
        <v>0.01</v>
      </c>
      <c r="AH36" s="137">
        <f>(((V36-V35)*AG36)+AH35)+V36</f>
        <v>9157.5</v>
      </c>
      <c r="AI36" s="101">
        <f>ROUNDUP(AH36,0)</f>
        <v>9158</v>
      </c>
      <c r="AJ36" s="136">
        <f>((AK37-AK35)/500)</f>
        <v>0.01</v>
      </c>
      <c r="AK36" s="138">
        <f>(((V36-V35)*AJ36)+AK35)+V36</f>
        <v>9182.5</v>
      </c>
      <c r="AL36" s="139">
        <f>ROUNDUP(AK36,0)</f>
        <v>9183</v>
      </c>
      <c r="AM36" s="397"/>
      <c r="AN36" s="397"/>
      <c r="AO36" s="397"/>
      <c r="AP36" s="397"/>
      <c r="AQ36" s="397"/>
      <c r="AR36" s="397"/>
      <c r="AS36" s="397"/>
      <c r="AT36" s="397"/>
      <c r="AU36" s="397"/>
      <c r="AV36" s="397"/>
      <c r="AW36" s="397"/>
      <c r="AX36" s="397"/>
      <c r="AY36" s="397"/>
      <c r="AZ36" s="397"/>
      <c r="BA36" s="397"/>
      <c r="BB36" s="397"/>
      <c r="BC36" s="397"/>
      <c r="BD36" s="397"/>
      <c r="BE36" s="397"/>
      <c r="BF36" s="397"/>
      <c r="BG36" s="397"/>
      <c r="BH36" s="397"/>
      <c r="BI36" s="397"/>
    </row>
    <row r="37" spans="1:61" ht="15.75" x14ac:dyDescent="0.25">
      <c r="A37" s="93">
        <f>+$B$3*O37</f>
        <v>0</v>
      </c>
      <c r="B37" s="93">
        <f t="shared" si="5"/>
        <v>0</v>
      </c>
      <c r="C37" s="112">
        <f>+$D$3*U37</f>
        <v>109890</v>
      </c>
      <c r="D37" s="112">
        <f t="shared" si="6"/>
        <v>109890</v>
      </c>
      <c r="E37" s="112">
        <f>+$F$3*L37</f>
        <v>93200</v>
      </c>
      <c r="F37" s="112">
        <f t="shared" si="7"/>
        <v>93200</v>
      </c>
      <c r="G37" s="113">
        <f>+$H$3*R37</f>
        <v>29010</v>
      </c>
      <c r="H37" s="112">
        <f t="shared" si="8"/>
        <v>29010</v>
      </c>
      <c r="I37" s="140">
        <v>9000</v>
      </c>
      <c r="J37" s="130"/>
      <c r="K37" s="116">
        <v>320</v>
      </c>
      <c r="L37" s="117">
        <f>+I37+K37</f>
        <v>9320</v>
      </c>
      <c r="M37" s="118"/>
      <c r="N37" s="119">
        <v>420</v>
      </c>
      <c r="O37" s="119">
        <f>+N37+I37</f>
        <v>9420</v>
      </c>
      <c r="P37" s="119"/>
      <c r="Q37" s="119">
        <v>670</v>
      </c>
      <c r="R37" s="120">
        <f>+Q37+I37</f>
        <v>9670</v>
      </c>
      <c r="S37" s="121"/>
      <c r="T37" s="122">
        <v>990</v>
      </c>
      <c r="U37" s="122">
        <f>+T37+I37</f>
        <v>9990</v>
      </c>
      <c r="V37" s="141">
        <v>9000</v>
      </c>
      <c r="W37" s="115"/>
      <c r="X37" s="116">
        <v>360</v>
      </c>
      <c r="Y37" s="124">
        <f t="shared" si="9"/>
        <v>9240</v>
      </c>
      <c r="Z37" s="125">
        <f>+V37+X37</f>
        <v>9360</v>
      </c>
      <c r="AA37" s="126"/>
      <c r="AB37" s="127">
        <v>720</v>
      </c>
      <c r="AC37" s="119">
        <f>+V37+AB37</f>
        <v>9720</v>
      </c>
      <c r="AD37" s="127"/>
      <c r="AE37" s="127">
        <v>385</v>
      </c>
      <c r="AF37" s="120">
        <f>+AE37+V37</f>
        <v>9385</v>
      </c>
      <c r="AG37" s="127"/>
      <c r="AH37" s="127">
        <v>410</v>
      </c>
      <c r="AI37" s="119">
        <f>+AH37+V37</f>
        <v>9410</v>
      </c>
      <c r="AJ37" s="126"/>
      <c r="AK37" s="128">
        <v>435</v>
      </c>
      <c r="AL37" s="129">
        <f>+AK37+V37</f>
        <v>9435</v>
      </c>
      <c r="AM37" s="397"/>
      <c r="AN37" s="397"/>
      <c r="AO37" s="397"/>
      <c r="AP37" s="397"/>
      <c r="AQ37" s="397"/>
      <c r="AR37" s="397"/>
      <c r="AS37" s="397"/>
      <c r="AT37" s="397"/>
      <c r="AU37" s="397"/>
      <c r="AV37" s="397"/>
      <c r="AW37" s="397"/>
      <c r="AX37" s="397"/>
      <c r="AY37" s="397"/>
      <c r="AZ37" s="397"/>
      <c r="BA37" s="397"/>
      <c r="BB37" s="397"/>
      <c r="BC37" s="397"/>
      <c r="BD37" s="397"/>
      <c r="BE37" s="397"/>
      <c r="BF37" s="397"/>
      <c r="BG37" s="397"/>
      <c r="BH37" s="397"/>
      <c r="BI37" s="397"/>
    </row>
    <row r="38" spans="1:61" ht="15.75" x14ac:dyDescent="0.25">
      <c r="A38" s="93">
        <f>+$B$3*N38</f>
        <v>0</v>
      </c>
      <c r="B38" s="94">
        <f t="shared" si="5"/>
        <v>0</v>
      </c>
      <c r="C38" s="95">
        <f>+$D$3*T38</f>
        <v>4950</v>
      </c>
      <c r="D38" s="95">
        <f t="shared" si="6"/>
        <v>4950</v>
      </c>
      <c r="E38" s="95">
        <f>+$F$3*K38</f>
        <v>500</v>
      </c>
      <c r="F38" s="95">
        <f t="shared" si="7"/>
        <v>500</v>
      </c>
      <c r="G38" s="96">
        <f>+$H$3*Q38</f>
        <v>1200</v>
      </c>
      <c r="H38" s="95">
        <f t="shared" si="8"/>
        <v>1200</v>
      </c>
      <c r="I38" s="395"/>
      <c r="J38" s="130">
        <f>((K39-K37)/500)</f>
        <v>0.03</v>
      </c>
      <c r="K38" s="116">
        <f>(((I38-I37)*J38)+K37)+I38</f>
        <v>50</v>
      </c>
      <c r="L38" s="131">
        <f>ROUNDUP(K38,0)</f>
        <v>50</v>
      </c>
      <c r="M38" s="132">
        <f>((N39-N37)/500)</f>
        <v>0.03</v>
      </c>
      <c r="N38" s="101">
        <f>(((I38-I37)*M38)+N37)+I38</f>
        <v>150</v>
      </c>
      <c r="O38" s="101">
        <f>ROUNDUP(N38,0)</f>
        <v>150</v>
      </c>
      <c r="P38" s="101">
        <f>((Q39-Q37)/500)</f>
        <v>0.03</v>
      </c>
      <c r="Q38" s="101">
        <f>(((I38-I37)*P38)+Q37)+I38</f>
        <v>400</v>
      </c>
      <c r="R38" s="133">
        <f>ROUNDUP(Q38,0)</f>
        <v>400</v>
      </c>
      <c r="S38" s="132">
        <f>((T39-T37)/500)</f>
        <v>0.06</v>
      </c>
      <c r="T38" s="134">
        <f>(((I38-I37)*S38)+T37)+I38</f>
        <v>450</v>
      </c>
      <c r="U38" s="134">
        <f>ROUNDUP(T38,0)</f>
        <v>450</v>
      </c>
      <c r="V38" s="396"/>
      <c r="W38" s="130">
        <f>((X39-X37)/500)</f>
        <v>0.02</v>
      </c>
      <c r="X38" s="116">
        <f>(((V38-V37)*W38)+X37)+V38</f>
        <v>180</v>
      </c>
      <c r="Y38" s="135">
        <f t="shared" si="9"/>
        <v>240</v>
      </c>
      <c r="Z38" s="106">
        <f>ROUNDUP(X38,0)</f>
        <v>180</v>
      </c>
      <c r="AA38" s="136">
        <f>((AB39-AB37)/500)</f>
        <v>0.04</v>
      </c>
      <c r="AB38" s="137">
        <f>(((V38-V37)*AA38)+AB37)+V38</f>
        <v>360</v>
      </c>
      <c r="AC38" s="101">
        <f>ROUNDUP(AB38,0)</f>
        <v>360</v>
      </c>
      <c r="AD38" s="137">
        <f>((AE39-AE37)/500)</f>
        <v>0.02</v>
      </c>
      <c r="AE38" s="137">
        <f>(((V38-V37)*AD38)+AE37)+V38</f>
        <v>205</v>
      </c>
      <c r="AF38" s="133">
        <f>ROUNDUP(AE38,0)</f>
        <v>205</v>
      </c>
      <c r="AG38" s="137">
        <f>((AH39-AH37)/500)</f>
        <v>0.02</v>
      </c>
      <c r="AH38" s="137">
        <f>(((V38-V37)*AG38)+AH37)+V38</f>
        <v>230</v>
      </c>
      <c r="AI38" s="101">
        <f>ROUNDUP(AH38,0)</f>
        <v>230</v>
      </c>
      <c r="AJ38" s="136">
        <f>((AK39-AK37)/500)</f>
        <v>0.02</v>
      </c>
      <c r="AK38" s="138">
        <f>(((V38-V37)*AJ38)+AK37)+V38</f>
        <v>255</v>
      </c>
      <c r="AL38" s="139">
        <f>ROUNDUP(AK38,0)</f>
        <v>255</v>
      </c>
      <c r="AM38" s="397"/>
      <c r="AN38" s="397"/>
      <c r="AO38" s="397"/>
      <c r="AP38" s="397"/>
      <c r="AQ38" s="397"/>
      <c r="AR38" s="397"/>
      <c r="AS38" s="397"/>
      <c r="AT38" s="397"/>
      <c r="AU38" s="397"/>
      <c r="AV38" s="397"/>
      <c r="AW38" s="397"/>
      <c r="AX38" s="397"/>
      <c r="AY38" s="397"/>
      <c r="AZ38" s="397"/>
      <c r="BA38" s="397"/>
      <c r="BB38" s="397"/>
      <c r="BC38" s="397"/>
      <c r="BD38" s="397"/>
      <c r="BE38" s="397"/>
      <c r="BF38" s="397"/>
      <c r="BG38" s="397"/>
      <c r="BH38" s="397"/>
      <c r="BI38" s="397"/>
    </row>
    <row r="39" spans="1:61" ht="15.75" x14ac:dyDescent="0.25">
      <c r="A39" s="93">
        <f>+$B$3*O39</f>
        <v>0</v>
      </c>
      <c r="B39" s="93">
        <f t="shared" si="5"/>
        <v>0</v>
      </c>
      <c r="C39" s="112">
        <f>+$D$3*U39</f>
        <v>115720</v>
      </c>
      <c r="D39" s="112">
        <f t="shared" si="6"/>
        <v>115720</v>
      </c>
      <c r="E39" s="112">
        <f>+$F$3*L39</f>
        <v>98350</v>
      </c>
      <c r="F39" s="112">
        <f t="shared" si="7"/>
        <v>98350</v>
      </c>
      <c r="G39" s="113">
        <f>+$H$3*R39</f>
        <v>30555</v>
      </c>
      <c r="H39" s="112">
        <f t="shared" si="8"/>
        <v>30555</v>
      </c>
      <c r="I39" s="140">
        <v>9500</v>
      </c>
      <c r="J39" s="130"/>
      <c r="K39" s="116">
        <v>335</v>
      </c>
      <c r="L39" s="117">
        <f>+I39+K39</f>
        <v>9835</v>
      </c>
      <c r="M39" s="118"/>
      <c r="N39" s="119">
        <v>435</v>
      </c>
      <c r="O39" s="119">
        <f>+N39+I39</f>
        <v>9935</v>
      </c>
      <c r="P39" s="119"/>
      <c r="Q39" s="119">
        <v>685</v>
      </c>
      <c r="R39" s="120">
        <f>+Q39+I39</f>
        <v>10185</v>
      </c>
      <c r="S39" s="121"/>
      <c r="T39" s="122">
        <v>1020</v>
      </c>
      <c r="U39" s="122">
        <f>+T39+I39</f>
        <v>10520</v>
      </c>
      <c r="V39" s="141">
        <v>9500</v>
      </c>
      <c r="W39" s="115"/>
      <c r="X39" s="116">
        <v>370</v>
      </c>
      <c r="Y39" s="124">
        <f t="shared" si="9"/>
        <v>9740</v>
      </c>
      <c r="Z39" s="125">
        <f>+V39+X39</f>
        <v>9870</v>
      </c>
      <c r="AA39" s="126"/>
      <c r="AB39" s="127">
        <v>740</v>
      </c>
      <c r="AC39" s="119">
        <f>+V39+AB39</f>
        <v>10240</v>
      </c>
      <c r="AD39" s="127"/>
      <c r="AE39" s="127">
        <v>395</v>
      </c>
      <c r="AF39" s="120">
        <f>+AE39+V39</f>
        <v>9895</v>
      </c>
      <c r="AG39" s="127"/>
      <c r="AH39" s="127">
        <v>420</v>
      </c>
      <c r="AI39" s="119">
        <f>+AH39+V39</f>
        <v>9920</v>
      </c>
      <c r="AJ39" s="126"/>
      <c r="AK39" s="128">
        <v>445</v>
      </c>
      <c r="AL39" s="129">
        <f>+AK39+V39</f>
        <v>9945</v>
      </c>
      <c r="AM39" s="397"/>
      <c r="AN39" s="397"/>
      <c r="AO39" s="397"/>
      <c r="AP39" s="397"/>
      <c r="AQ39" s="397"/>
      <c r="AR39" s="397"/>
      <c r="AS39" s="397"/>
      <c r="AT39" s="397"/>
      <c r="AU39" s="397"/>
      <c r="AV39" s="397"/>
      <c r="AW39" s="397"/>
      <c r="AX39" s="397"/>
      <c r="AY39" s="397"/>
      <c r="AZ39" s="397"/>
      <c r="BA39" s="397"/>
      <c r="BB39" s="397"/>
      <c r="BC39" s="397"/>
      <c r="BD39" s="397"/>
      <c r="BE39" s="397"/>
      <c r="BF39" s="397"/>
      <c r="BG39" s="397"/>
      <c r="BH39" s="397"/>
      <c r="BI39" s="397"/>
    </row>
    <row r="40" spans="1:61" ht="15.75" x14ac:dyDescent="0.25">
      <c r="A40" s="93">
        <f>+$B$3*N40</f>
        <v>0</v>
      </c>
      <c r="B40" s="94">
        <f t="shared" si="5"/>
        <v>0</v>
      </c>
      <c r="C40" s="95">
        <f>+$D$3*T40</f>
        <v>4950</v>
      </c>
      <c r="D40" s="95">
        <f t="shared" si="6"/>
        <v>4950</v>
      </c>
      <c r="E40" s="95">
        <f>+$F$3*K40</f>
        <v>500</v>
      </c>
      <c r="F40" s="95">
        <f t="shared" si="7"/>
        <v>500</v>
      </c>
      <c r="G40" s="96">
        <f>+$H$3*Q40</f>
        <v>1200</v>
      </c>
      <c r="H40" s="95">
        <f t="shared" si="8"/>
        <v>1200</v>
      </c>
      <c r="I40" s="395"/>
      <c r="J40" s="130">
        <f>((K41-K39)/500)</f>
        <v>0.03</v>
      </c>
      <c r="K40" s="116">
        <f>(((I40-I39)*J40)+K39)+I40</f>
        <v>50</v>
      </c>
      <c r="L40" s="131">
        <f>ROUNDUP(K40,0)</f>
        <v>50</v>
      </c>
      <c r="M40" s="132">
        <f>((N41-N39)/500)</f>
        <v>0.03</v>
      </c>
      <c r="N40" s="101">
        <f>(((I40-I39)*M40)+N39)+I40</f>
        <v>150</v>
      </c>
      <c r="O40" s="101">
        <f>ROUNDUP(N40,0)</f>
        <v>150</v>
      </c>
      <c r="P40" s="101">
        <f>((Q41-Q39)/500)</f>
        <v>0.03</v>
      </c>
      <c r="Q40" s="101">
        <f>(((I40-I39)*P40)+Q39)+I40</f>
        <v>400</v>
      </c>
      <c r="R40" s="133">
        <f>ROUNDUP(Q40,0)</f>
        <v>400</v>
      </c>
      <c r="S40" s="132">
        <f>((T41-T39)/500)</f>
        <v>0.06</v>
      </c>
      <c r="T40" s="134">
        <f>(((I40-I39)*S40)+T39)+I40</f>
        <v>450</v>
      </c>
      <c r="U40" s="134">
        <f>ROUNDUP(T40,0)</f>
        <v>450</v>
      </c>
      <c r="V40" s="396"/>
      <c r="W40" s="130">
        <f>((X41-X39)/500)</f>
        <v>0.01</v>
      </c>
      <c r="X40" s="116">
        <f>(((V40-V39)*W40)+X39)+V40</f>
        <v>275</v>
      </c>
      <c r="Y40" s="135">
        <f t="shared" si="9"/>
        <v>240</v>
      </c>
      <c r="Z40" s="106">
        <f>ROUNDUP(X40,0)</f>
        <v>275</v>
      </c>
      <c r="AA40" s="136">
        <f>((AB41-AB39)/500)</f>
        <v>0.02</v>
      </c>
      <c r="AB40" s="137">
        <f>(((V40-V39)*AA40)+AB39)+V40</f>
        <v>550</v>
      </c>
      <c r="AC40" s="101">
        <f>ROUNDUP(AB40,0)</f>
        <v>550</v>
      </c>
      <c r="AD40" s="137">
        <f>((AE41-AE39)/500)</f>
        <v>0.01</v>
      </c>
      <c r="AE40" s="137">
        <f>(((V40-V39)*AD40)+AE39)+V40</f>
        <v>300</v>
      </c>
      <c r="AF40" s="133">
        <f>ROUNDUP(AE40,0)</f>
        <v>300</v>
      </c>
      <c r="AG40" s="137">
        <f>((AH41-AH39)/500)</f>
        <v>0.01</v>
      </c>
      <c r="AH40" s="137">
        <f>(((V40-V39)*AG40)+AH39)+V40</f>
        <v>325</v>
      </c>
      <c r="AI40" s="101">
        <f>ROUNDUP(AH40,0)</f>
        <v>325</v>
      </c>
      <c r="AJ40" s="136">
        <f>((AK41-AK39)/500)</f>
        <v>0.01</v>
      </c>
      <c r="AK40" s="138">
        <f>(((V40-V39)*AJ40)+AK39)+V40</f>
        <v>350</v>
      </c>
      <c r="AL40" s="139">
        <f>ROUNDUP(AK40,0)</f>
        <v>350</v>
      </c>
      <c r="AM40" s="397"/>
      <c r="AN40" s="397"/>
      <c r="AO40" s="397"/>
      <c r="AP40" s="397"/>
      <c r="AQ40" s="397"/>
      <c r="AR40" s="397"/>
      <c r="AS40" s="397"/>
      <c r="AT40" s="397"/>
      <c r="AU40" s="397"/>
      <c r="AV40" s="397"/>
      <c r="AW40" s="397"/>
      <c r="AX40" s="397"/>
      <c r="AY40" s="397"/>
      <c r="AZ40" s="397"/>
      <c r="BA40" s="397"/>
      <c r="BB40" s="397"/>
      <c r="BC40" s="397"/>
      <c r="BD40" s="397"/>
      <c r="BE40" s="397"/>
      <c r="BF40" s="397"/>
      <c r="BG40" s="397"/>
      <c r="BH40" s="397"/>
      <c r="BI40" s="397"/>
    </row>
    <row r="41" spans="1:61" ht="15.75" x14ac:dyDescent="0.25">
      <c r="A41" s="93">
        <f>+$B$3*O41</f>
        <v>0</v>
      </c>
      <c r="B41" s="93">
        <f t="shared" si="5"/>
        <v>0</v>
      </c>
      <c r="C41" s="112">
        <f>+$D$3*U41</f>
        <v>121550</v>
      </c>
      <c r="D41" s="112">
        <f t="shared" si="6"/>
        <v>121550</v>
      </c>
      <c r="E41" s="112">
        <f>+$F$3*L41</f>
        <v>103500</v>
      </c>
      <c r="F41" s="112">
        <f t="shared" si="7"/>
        <v>103500</v>
      </c>
      <c r="G41" s="113">
        <f>+$H$3*R41</f>
        <v>32100</v>
      </c>
      <c r="H41" s="112">
        <f t="shared" si="8"/>
        <v>32100</v>
      </c>
      <c r="I41" s="140">
        <v>10000</v>
      </c>
      <c r="J41" s="130"/>
      <c r="K41" s="116">
        <v>350</v>
      </c>
      <c r="L41" s="117">
        <f>+I41+K41</f>
        <v>10350</v>
      </c>
      <c r="M41" s="118"/>
      <c r="N41" s="119">
        <v>450</v>
      </c>
      <c r="O41" s="119">
        <f>+N41+I41</f>
        <v>10450</v>
      </c>
      <c r="P41" s="119"/>
      <c r="Q41" s="119">
        <v>700</v>
      </c>
      <c r="R41" s="120">
        <f>+Q41+I41</f>
        <v>10700</v>
      </c>
      <c r="S41" s="121"/>
      <c r="T41" s="122">
        <v>1050</v>
      </c>
      <c r="U41" s="122">
        <f>+T41+I41</f>
        <v>11050</v>
      </c>
      <c r="V41" s="141">
        <v>10000</v>
      </c>
      <c r="W41" s="115"/>
      <c r="X41" s="116">
        <v>375</v>
      </c>
      <c r="Y41" s="124">
        <f t="shared" si="9"/>
        <v>10240</v>
      </c>
      <c r="Z41" s="125">
        <f>+V41+X41</f>
        <v>10375</v>
      </c>
      <c r="AA41" s="126"/>
      <c r="AB41" s="127">
        <v>750</v>
      </c>
      <c r="AC41" s="119">
        <f>+V41+AB41</f>
        <v>10750</v>
      </c>
      <c r="AD41" s="127"/>
      <c r="AE41" s="127">
        <v>400</v>
      </c>
      <c r="AF41" s="120">
        <f>+AE41+V41</f>
        <v>10400</v>
      </c>
      <c r="AG41" s="127"/>
      <c r="AH41" s="127">
        <v>425</v>
      </c>
      <c r="AI41" s="119">
        <f>+AH41+V41</f>
        <v>10425</v>
      </c>
      <c r="AJ41" s="126"/>
      <c r="AK41" s="128">
        <v>450</v>
      </c>
      <c r="AL41" s="129">
        <f>+AK41+V41</f>
        <v>10450</v>
      </c>
      <c r="AM41" s="397"/>
      <c r="AN41" s="397"/>
      <c r="AO41" s="397"/>
      <c r="AP41" s="397"/>
      <c r="AQ41" s="397"/>
      <c r="AR41" s="397"/>
      <c r="AS41" s="397"/>
      <c r="AT41" s="397"/>
      <c r="AU41" s="397"/>
      <c r="AV41" s="397"/>
      <c r="AW41" s="397"/>
      <c r="AX41" s="397"/>
      <c r="AY41" s="397"/>
      <c r="AZ41" s="397"/>
      <c r="BA41" s="397"/>
      <c r="BB41" s="397"/>
      <c r="BC41" s="397"/>
      <c r="BD41" s="397"/>
      <c r="BE41" s="397"/>
      <c r="BF41" s="397"/>
      <c r="BG41" s="397"/>
      <c r="BH41" s="397"/>
      <c r="BI41" s="397"/>
    </row>
    <row r="42" spans="1:61" ht="15.75" x14ac:dyDescent="0.25">
      <c r="A42" s="93">
        <f>+$B$3*N42</f>
        <v>0</v>
      </c>
      <c r="B42" s="94">
        <f t="shared" si="5"/>
        <v>0</v>
      </c>
      <c r="C42" s="95">
        <f>+$D$3*T42</f>
        <v>7150</v>
      </c>
      <c r="D42" s="95">
        <f t="shared" si="6"/>
        <v>7150</v>
      </c>
      <c r="E42" s="95">
        <f>+$F$3*K42</f>
        <v>1500</v>
      </c>
      <c r="F42" s="95">
        <f t="shared" si="7"/>
        <v>1500</v>
      </c>
      <c r="G42" s="96">
        <f>+$H$3*Q42</f>
        <v>1500</v>
      </c>
      <c r="H42" s="95">
        <f t="shared" si="8"/>
        <v>1500</v>
      </c>
      <c r="I42" s="395"/>
      <c r="J42" s="130">
        <f>((K43-K41)/500)</f>
        <v>0.02</v>
      </c>
      <c r="K42" s="116">
        <f>(((I42-I41)*J42)+K41)+I42</f>
        <v>150</v>
      </c>
      <c r="L42" s="131">
        <f>ROUNDUP(K42,0)</f>
        <v>150</v>
      </c>
      <c r="M42" s="132">
        <f>((N43-N41)/500)</f>
        <v>0.02</v>
      </c>
      <c r="N42" s="101">
        <f>(((I42-I41)*M42)+N41)+I42</f>
        <v>250</v>
      </c>
      <c r="O42" s="101">
        <f>ROUNDUP(N42,0)</f>
        <v>250</v>
      </c>
      <c r="P42" s="101">
        <f>((Q43-Q41)/500)</f>
        <v>0.02</v>
      </c>
      <c r="Q42" s="101">
        <f>(((I42-I41)*P42)+Q41)+I42</f>
        <v>500</v>
      </c>
      <c r="R42" s="133">
        <f>ROUNDUP(Q42,0)</f>
        <v>500</v>
      </c>
      <c r="S42" s="132">
        <f>((T43-T41)/500)</f>
        <v>0.04</v>
      </c>
      <c r="T42" s="134">
        <f>(((I42-I41)*S42)+T41)+I42</f>
        <v>650</v>
      </c>
      <c r="U42" s="134">
        <f>ROUNDUP(T42,0)</f>
        <v>650</v>
      </c>
      <c r="V42" s="396"/>
      <c r="W42" s="130">
        <f>((X43-X41)/500)</f>
        <v>0.02</v>
      </c>
      <c r="X42" s="116">
        <f>(((V42-V41)*W42)+X41)+V42</f>
        <v>175</v>
      </c>
      <c r="Y42" s="135">
        <f t="shared" si="9"/>
        <v>240</v>
      </c>
      <c r="Z42" s="106">
        <f>ROUNDUP(X42,0)</f>
        <v>175</v>
      </c>
      <c r="AA42" s="136">
        <f>((AB43-AB41)/500)</f>
        <v>0.04</v>
      </c>
      <c r="AB42" s="137">
        <f>(((V42-V41)*AA42)+AB41)+V42</f>
        <v>350</v>
      </c>
      <c r="AC42" s="101">
        <f>ROUNDUP(AB42,0)</f>
        <v>350</v>
      </c>
      <c r="AD42" s="137">
        <f>((AE43-AE41)/500)</f>
        <v>0.02</v>
      </c>
      <c r="AE42" s="137">
        <f>(((V42-V41)*AD42)+AE41)+V42</f>
        <v>200</v>
      </c>
      <c r="AF42" s="133">
        <f>ROUNDUP(AE42,0)</f>
        <v>200</v>
      </c>
      <c r="AG42" s="137">
        <f>((AH43-AH41)/500)</f>
        <v>0.02</v>
      </c>
      <c r="AH42" s="137">
        <f>(((V42-V41)*AG42)+AH41)+V42</f>
        <v>225</v>
      </c>
      <c r="AI42" s="101">
        <f>ROUNDUP(AH42,0)</f>
        <v>225</v>
      </c>
      <c r="AJ42" s="136">
        <f>((AK43-AK41)/500)</f>
        <v>0.02</v>
      </c>
      <c r="AK42" s="138">
        <f>(((V42-V41)*AJ42)+AK41)+V42</f>
        <v>250</v>
      </c>
      <c r="AL42" s="139">
        <f>ROUNDUP(AK42,0)</f>
        <v>250</v>
      </c>
      <c r="AM42" s="397"/>
      <c r="AN42" s="397"/>
      <c r="AO42" s="397"/>
      <c r="AP42" s="397"/>
      <c r="AQ42" s="397"/>
      <c r="AR42" s="397"/>
      <c r="AS42" s="397"/>
      <c r="AT42" s="397"/>
      <c r="AU42" s="397"/>
      <c r="AV42" s="397"/>
      <c r="AW42" s="397"/>
      <c r="AX42" s="397"/>
      <c r="AY42" s="397"/>
      <c r="AZ42" s="397"/>
      <c r="BA42" s="397"/>
      <c r="BB42" s="397"/>
      <c r="BC42" s="397"/>
      <c r="BD42" s="397"/>
      <c r="BE42" s="397"/>
      <c r="BF42" s="397"/>
      <c r="BG42" s="397"/>
      <c r="BH42" s="397"/>
      <c r="BI42" s="397"/>
    </row>
    <row r="43" spans="1:61" ht="15.75" x14ac:dyDescent="0.25">
      <c r="A43" s="93">
        <f>+$B$3*O43</f>
        <v>0</v>
      </c>
      <c r="B43" s="93">
        <f t="shared" si="5"/>
        <v>0</v>
      </c>
      <c r="C43" s="112">
        <f>+$D$3*U43</f>
        <v>127270</v>
      </c>
      <c r="D43" s="112">
        <f t="shared" si="6"/>
        <v>127270</v>
      </c>
      <c r="E43" s="112">
        <f>+$F$3*L43</f>
        <v>108600</v>
      </c>
      <c r="F43" s="112">
        <f t="shared" si="7"/>
        <v>108600</v>
      </c>
      <c r="G43" s="113">
        <f>+$H$3*R43</f>
        <v>33630</v>
      </c>
      <c r="H43" s="112">
        <f t="shared" si="8"/>
        <v>33630</v>
      </c>
      <c r="I43" s="140">
        <v>10500</v>
      </c>
      <c r="J43" s="130"/>
      <c r="K43" s="116">
        <v>360</v>
      </c>
      <c r="L43" s="117">
        <f>+I43+K43</f>
        <v>10860</v>
      </c>
      <c r="M43" s="118"/>
      <c r="N43" s="119">
        <v>460</v>
      </c>
      <c r="O43" s="119">
        <f>+N43+I43</f>
        <v>10960</v>
      </c>
      <c r="P43" s="119"/>
      <c r="Q43" s="119">
        <v>710</v>
      </c>
      <c r="R43" s="120">
        <f>+Q43+I43</f>
        <v>11210</v>
      </c>
      <c r="S43" s="121"/>
      <c r="T43" s="122">
        <v>1070</v>
      </c>
      <c r="U43" s="122">
        <f>+T43+I43</f>
        <v>11570</v>
      </c>
      <c r="V43" s="141">
        <v>10500</v>
      </c>
      <c r="W43" s="115"/>
      <c r="X43" s="116">
        <v>385</v>
      </c>
      <c r="Y43" s="124">
        <f t="shared" si="9"/>
        <v>10740</v>
      </c>
      <c r="Z43" s="125">
        <f>+V43+X43</f>
        <v>10885</v>
      </c>
      <c r="AA43" s="126"/>
      <c r="AB43" s="127">
        <v>770</v>
      </c>
      <c r="AC43" s="119">
        <f>+V43+AB43</f>
        <v>11270</v>
      </c>
      <c r="AD43" s="127"/>
      <c r="AE43" s="127">
        <v>410</v>
      </c>
      <c r="AF43" s="120">
        <f>+AE43+V43</f>
        <v>10910</v>
      </c>
      <c r="AG43" s="127"/>
      <c r="AH43" s="127">
        <v>435</v>
      </c>
      <c r="AI43" s="119">
        <f>+AH43+V43</f>
        <v>10935</v>
      </c>
      <c r="AJ43" s="126"/>
      <c r="AK43" s="128">
        <v>460</v>
      </c>
      <c r="AL43" s="129">
        <f>+AK43+V43</f>
        <v>10960</v>
      </c>
      <c r="AM43" s="397"/>
      <c r="AN43" s="397"/>
      <c r="AO43" s="397"/>
      <c r="AP43" s="397"/>
      <c r="AQ43" s="397"/>
      <c r="AR43" s="397"/>
      <c r="AS43" s="397"/>
      <c r="AT43" s="397"/>
      <c r="AU43" s="397"/>
      <c r="AV43" s="397"/>
      <c r="AW43" s="397"/>
      <c r="AX43" s="397"/>
      <c r="AY43" s="397"/>
      <c r="AZ43" s="397"/>
      <c r="BA43" s="397"/>
      <c r="BB43" s="397"/>
      <c r="BC43" s="397"/>
      <c r="BD43" s="397"/>
      <c r="BE43" s="397"/>
      <c r="BF43" s="397"/>
      <c r="BG43" s="397"/>
      <c r="BH43" s="397"/>
      <c r="BI43" s="397"/>
    </row>
    <row r="44" spans="1:61" ht="15.75" x14ac:dyDescent="0.25">
      <c r="A44" s="93">
        <f>+$B$3*N44</f>
        <v>0</v>
      </c>
      <c r="B44" s="94">
        <f t="shared" si="5"/>
        <v>0</v>
      </c>
      <c r="C44" s="95">
        <f>+$D$3*T44</f>
        <v>7150</v>
      </c>
      <c r="D44" s="95">
        <f t="shared" si="6"/>
        <v>7150</v>
      </c>
      <c r="E44" s="95">
        <f>+$F$3*K44</f>
        <v>1500</v>
      </c>
      <c r="F44" s="95">
        <f t="shared" si="7"/>
        <v>1500</v>
      </c>
      <c r="G44" s="96">
        <f>+$H$3*Q44</f>
        <v>1500</v>
      </c>
      <c r="H44" s="95">
        <f t="shared" si="8"/>
        <v>1500</v>
      </c>
      <c r="I44" s="395"/>
      <c r="J44" s="130">
        <f>((K45-K43)/500)</f>
        <v>0.02</v>
      </c>
      <c r="K44" s="116">
        <f>(((I44-I43)*J44)+K43)+I44</f>
        <v>150</v>
      </c>
      <c r="L44" s="131">
        <f>ROUNDUP(K44,0)</f>
        <v>150</v>
      </c>
      <c r="M44" s="132">
        <f>((N45-N43)/500)</f>
        <v>0.02</v>
      </c>
      <c r="N44" s="101">
        <f>(((I44-I43)*M44)+N43)+I44</f>
        <v>250</v>
      </c>
      <c r="O44" s="101">
        <f>ROUNDUP(N44,0)</f>
        <v>250</v>
      </c>
      <c r="P44" s="101">
        <f>((Q45-Q43)/500)</f>
        <v>0.02</v>
      </c>
      <c r="Q44" s="101">
        <f>(((I44-I43)*P44)+Q43)+I44</f>
        <v>500</v>
      </c>
      <c r="R44" s="133">
        <f>ROUNDUP(Q44,0)</f>
        <v>500</v>
      </c>
      <c r="S44" s="132">
        <f>((T45-T43)/500)</f>
        <v>0.04</v>
      </c>
      <c r="T44" s="134">
        <f>(((I44-I43)*S44)+T43)+I44</f>
        <v>650</v>
      </c>
      <c r="U44" s="134">
        <f>ROUNDUP(T44,0)</f>
        <v>650</v>
      </c>
      <c r="V44" s="396"/>
      <c r="W44" s="130">
        <f>((X45-X43)/500)</f>
        <v>0.01</v>
      </c>
      <c r="X44" s="116">
        <f>(((V44-V43)*W44)+X43)+V44</f>
        <v>280</v>
      </c>
      <c r="Y44" s="135">
        <f t="shared" si="9"/>
        <v>240</v>
      </c>
      <c r="Z44" s="106">
        <f>ROUNDUP(X44,0)</f>
        <v>280</v>
      </c>
      <c r="AA44" s="136">
        <f>((AB45-AB43)/500)</f>
        <v>0.02</v>
      </c>
      <c r="AB44" s="137">
        <f>(((V44-V43)*AA44)+AB43)+V44</f>
        <v>560</v>
      </c>
      <c r="AC44" s="101">
        <f>ROUNDUP(AB44,0)</f>
        <v>560</v>
      </c>
      <c r="AD44" s="137">
        <f>((AE45-AE43)/500)</f>
        <v>0.01</v>
      </c>
      <c r="AE44" s="137">
        <f>(((V44-V43)*AD44)+AE43)+V44</f>
        <v>305</v>
      </c>
      <c r="AF44" s="133">
        <f>ROUNDUP(AE44,0)</f>
        <v>305</v>
      </c>
      <c r="AG44" s="137">
        <f>((AH45-AH43)/500)</f>
        <v>0.01</v>
      </c>
      <c r="AH44" s="137">
        <f>(((V44-V43)*AG44)+AH43)+V44</f>
        <v>330</v>
      </c>
      <c r="AI44" s="101">
        <f>ROUNDUP(AH44,0)</f>
        <v>330</v>
      </c>
      <c r="AJ44" s="136">
        <f>((AK45-AK43)/500)</f>
        <v>0.01</v>
      </c>
      <c r="AK44" s="138">
        <f>(((V44-V43)*AJ44)+AK43)+V44</f>
        <v>355</v>
      </c>
      <c r="AL44" s="139">
        <f>ROUNDUP(AK44,0)</f>
        <v>355</v>
      </c>
      <c r="AM44" s="397"/>
      <c r="AN44" s="397"/>
      <c r="AO44" s="397"/>
      <c r="AP44" s="397"/>
      <c r="AQ44" s="397"/>
      <c r="AR44" s="397"/>
      <c r="AS44" s="397"/>
      <c r="AT44" s="397"/>
      <c r="AU44" s="397"/>
      <c r="AV44" s="397"/>
      <c r="AW44" s="397"/>
      <c r="AX44" s="397"/>
      <c r="AY44" s="397"/>
      <c r="AZ44" s="397"/>
      <c r="BA44" s="397"/>
      <c r="BB44" s="397"/>
      <c r="BC44" s="397"/>
      <c r="BD44" s="397"/>
      <c r="BE44" s="397"/>
      <c r="BF44" s="397"/>
      <c r="BG44" s="397"/>
      <c r="BH44" s="397"/>
      <c r="BI44" s="397"/>
    </row>
    <row r="45" spans="1:61" ht="15.75" x14ac:dyDescent="0.25">
      <c r="A45" s="93">
        <f>+$B$3*O45</f>
        <v>0</v>
      </c>
      <c r="B45" s="93">
        <f t="shared" si="5"/>
        <v>0</v>
      </c>
      <c r="C45" s="112">
        <f>+$D$3*U45</f>
        <v>132990</v>
      </c>
      <c r="D45" s="112">
        <f t="shared" si="6"/>
        <v>132990</v>
      </c>
      <c r="E45" s="112">
        <f>+$F$3*L45</f>
        <v>113700</v>
      </c>
      <c r="F45" s="112">
        <f t="shared" si="7"/>
        <v>113700</v>
      </c>
      <c r="G45" s="113">
        <f>+$H$3*R45</f>
        <v>35160</v>
      </c>
      <c r="H45" s="112">
        <f t="shared" si="8"/>
        <v>35160</v>
      </c>
      <c r="I45" s="140">
        <v>11000</v>
      </c>
      <c r="J45" s="130"/>
      <c r="K45" s="116">
        <v>370</v>
      </c>
      <c r="L45" s="117">
        <f>+I45+K45</f>
        <v>11370</v>
      </c>
      <c r="M45" s="118"/>
      <c r="N45" s="119">
        <v>470</v>
      </c>
      <c r="O45" s="119">
        <f>+N45+I45</f>
        <v>11470</v>
      </c>
      <c r="P45" s="119"/>
      <c r="Q45" s="119">
        <v>720</v>
      </c>
      <c r="R45" s="120">
        <f>+Q45+I45</f>
        <v>11720</v>
      </c>
      <c r="S45" s="121"/>
      <c r="T45" s="122">
        <v>1090</v>
      </c>
      <c r="U45" s="122">
        <f>+T45+I45</f>
        <v>12090</v>
      </c>
      <c r="V45" s="141">
        <v>11000</v>
      </c>
      <c r="W45" s="115"/>
      <c r="X45" s="116">
        <v>390</v>
      </c>
      <c r="Y45" s="124">
        <f t="shared" si="9"/>
        <v>11240</v>
      </c>
      <c r="Z45" s="125">
        <f>+V45+X45</f>
        <v>11390</v>
      </c>
      <c r="AA45" s="126"/>
      <c r="AB45" s="127">
        <v>780</v>
      </c>
      <c r="AC45" s="119">
        <f>+V45+AB45</f>
        <v>11780</v>
      </c>
      <c r="AD45" s="127"/>
      <c r="AE45" s="127">
        <v>415</v>
      </c>
      <c r="AF45" s="120">
        <f>+AE45+V45</f>
        <v>11415</v>
      </c>
      <c r="AG45" s="127"/>
      <c r="AH45" s="127">
        <v>440</v>
      </c>
      <c r="AI45" s="119">
        <f>+AH45+V45</f>
        <v>11440</v>
      </c>
      <c r="AJ45" s="126"/>
      <c r="AK45" s="128">
        <v>465</v>
      </c>
      <c r="AL45" s="129">
        <f>+AK45+V45</f>
        <v>11465</v>
      </c>
      <c r="AM45" s="397"/>
      <c r="AN45" s="397"/>
      <c r="AO45" s="397"/>
      <c r="AP45" s="397"/>
      <c r="AQ45" s="397"/>
      <c r="AR45" s="397"/>
      <c r="AS45" s="397"/>
      <c r="AT45" s="397"/>
      <c r="AU45" s="397"/>
      <c r="AV45" s="397"/>
      <c r="AW45" s="397"/>
      <c r="AX45" s="397"/>
      <c r="AY45" s="397"/>
      <c r="AZ45" s="397"/>
      <c r="BA45" s="397"/>
      <c r="BB45" s="397"/>
      <c r="BC45" s="397"/>
      <c r="BD45" s="397"/>
      <c r="BE45" s="397"/>
      <c r="BF45" s="397"/>
      <c r="BG45" s="397"/>
      <c r="BH45" s="397"/>
      <c r="BI45" s="397"/>
    </row>
    <row r="46" spans="1:61" ht="15.75" x14ac:dyDescent="0.25">
      <c r="A46" s="93">
        <f>+$B$3*N46</f>
        <v>0</v>
      </c>
      <c r="B46" s="94">
        <f t="shared" si="5"/>
        <v>0</v>
      </c>
      <c r="C46" s="95">
        <f>+$D$3*T46</f>
        <v>7150</v>
      </c>
      <c r="D46" s="95">
        <f t="shared" si="6"/>
        <v>7150</v>
      </c>
      <c r="E46" s="95">
        <f>+$F$3*K46</f>
        <v>1500</v>
      </c>
      <c r="F46" s="95">
        <f t="shared" si="7"/>
        <v>1500</v>
      </c>
      <c r="G46" s="96">
        <f>+$H$3*Q46</f>
        <v>1500</v>
      </c>
      <c r="H46" s="95">
        <f t="shared" si="8"/>
        <v>1500</v>
      </c>
      <c r="I46" s="395"/>
      <c r="J46" s="130">
        <f>((K47-K45)/500)</f>
        <v>0.02</v>
      </c>
      <c r="K46" s="116">
        <f>(((I46-I45)*J46)+K45)+I46</f>
        <v>150</v>
      </c>
      <c r="L46" s="131">
        <f>ROUNDUP(K46,0)</f>
        <v>150</v>
      </c>
      <c r="M46" s="132">
        <f>((N47-N45)/500)</f>
        <v>0.02</v>
      </c>
      <c r="N46" s="101">
        <f>(((I46-I45)*M46)+N45)+I46</f>
        <v>250</v>
      </c>
      <c r="O46" s="101">
        <f>ROUNDUP(N46,0)</f>
        <v>250</v>
      </c>
      <c r="P46" s="101">
        <f>((Q47-Q45)/500)</f>
        <v>0.02</v>
      </c>
      <c r="Q46" s="101">
        <f>(((I46-I45)*P46)+Q45)+I46</f>
        <v>500</v>
      </c>
      <c r="R46" s="133">
        <f>ROUNDUP(Q46,0)</f>
        <v>500</v>
      </c>
      <c r="S46" s="132">
        <f>((T47-T45)/500)</f>
        <v>0.04</v>
      </c>
      <c r="T46" s="134">
        <f>(((I46-I45)*S46)+T45)+I46</f>
        <v>650</v>
      </c>
      <c r="U46" s="134">
        <f>ROUNDUP(T46,0)</f>
        <v>650</v>
      </c>
      <c r="V46" s="396"/>
      <c r="W46" s="130">
        <f>((X47-X45)/500)</f>
        <v>0.02</v>
      </c>
      <c r="X46" s="116">
        <f>(((V46-V45)*W46)+X45)+V46</f>
        <v>170</v>
      </c>
      <c r="Y46" s="135">
        <f t="shared" si="9"/>
        <v>240</v>
      </c>
      <c r="Z46" s="106">
        <f>ROUNDUP(X46,0)</f>
        <v>170</v>
      </c>
      <c r="AA46" s="136">
        <f>((AB47-AB45)/500)</f>
        <v>0.04</v>
      </c>
      <c r="AB46" s="137">
        <f>(((V46-V45)*AA46)+AB45)+V46</f>
        <v>340</v>
      </c>
      <c r="AC46" s="101">
        <f>ROUNDUP(AB46,0)</f>
        <v>340</v>
      </c>
      <c r="AD46" s="137">
        <f>((AE47-AE45)/500)</f>
        <v>0.02</v>
      </c>
      <c r="AE46" s="137">
        <f>(((V46-V45)*AD46)+AE45)+V46</f>
        <v>195</v>
      </c>
      <c r="AF46" s="133">
        <f>ROUNDUP(AE46,0)</f>
        <v>195</v>
      </c>
      <c r="AG46" s="137">
        <f>((AH47-AH45)/500)</f>
        <v>0.02</v>
      </c>
      <c r="AH46" s="137">
        <f>(((V46-V45)*AG46)+AH45)+V46</f>
        <v>220</v>
      </c>
      <c r="AI46" s="101">
        <f>ROUNDUP(AH46,0)</f>
        <v>220</v>
      </c>
      <c r="AJ46" s="136">
        <f>((AK47-AK45)/500)</f>
        <v>0.02</v>
      </c>
      <c r="AK46" s="138">
        <f>(((V46-V45)*AJ46)+AK45)+V46</f>
        <v>245</v>
      </c>
      <c r="AL46" s="139">
        <f>ROUNDUP(AK46,0)</f>
        <v>245</v>
      </c>
      <c r="AM46" s="397"/>
      <c r="AN46" s="397"/>
      <c r="AO46" s="397"/>
      <c r="AP46" s="397"/>
      <c r="AQ46" s="397"/>
      <c r="AR46" s="397"/>
      <c r="AS46" s="397"/>
      <c r="AT46" s="397"/>
      <c r="AU46" s="397"/>
      <c r="AV46" s="397"/>
      <c r="AW46" s="397"/>
      <c r="AX46" s="397"/>
      <c r="AY46" s="397"/>
      <c r="AZ46" s="397"/>
      <c r="BA46" s="397"/>
      <c r="BB46" s="397"/>
      <c r="BC46" s="397"/>
      <c r="BD46" s="397"/>
      <c r="BE46" s="397"/>
      <c r="BF46" s="397"/>
      <c r="BG46" s="397"/>
      <c r="BH46" s="397"/>
      <c r="BI46" s="397"/>
    </row>
    <row r="47" spans="1:61" ht="15.75" x14ac:dyDescent="0.25">
      <c r="A47" s="93">
        <f>+$B$3*O47</f>
        <v>0</v>
      </c>
      <c r="B47" s="93">
        <f t="shared" si="5"/>
        <v>0</v>
      </c>
      <c r="C47" s="112">
        <f>+$D$3*U47</f>
        <v>138710</v>
      </c>
      <c r="D47" s="112">
        <f t="shared" si="6"/>
        <v>138710</v>
      </c>
      <c r="E47" s="112">
        <f>+$F$3*L47</f>
        <v>118800</v>
      </c>
      <c r="F47" s="112">
        <f t="shared" si="7"/>
        <v>118800</v>
      </c>
      <c r="G47" s="113">
        <f>+$H$3*R47</f>
        <v>36690</v>
      </c>
      <c r="H47" s="112">
        <f t="shared" si="8"/>
        <v>36690</v>
      </c>
      <c r="I47" s="140">
        <v>11500</v>
      </c>
      <c r="J47" s="130"/>
      <c r="K47" s="116">
        <v>380</v>
      </c>
      <c r="L47" s="117">
        <f>+I47+K47</f>
        <v>11880</v>
      </c>
      <c r="M47" s="118"/>
      <c r="N47" s="119">
        <v>480</v>
      </c>
      <c r="O47" s="119">
        <f>+N47+I47</f>
        <v>11980</v>
      </c>
      <c r="P47" s="119"/>
      <c r="Q47" s="119">
        <v>730</v>
      </c>
      <c r="R47" s="120">
        <f>+Q47+I47</f>
        <v>12230</v>
      </c>
      <c r="S47" s="121"/>
      <c r="T47" s="122">
        <v>1110</v>
      </c>
      <c r="U47" s="122">
        <f>+T47+I47</f>
        <v>12610</v>
      </c>
      <c r="V47" s="141">
        <v>11500</v>
      </c>
      <c r="W47" s="115"/>
      <c r="X47" s="116">
        <v>400</v>
      </c>
      <c r="Y47" s="124">
        <f t="shared" si="9"/>
        <v>11740</v>
      </c>
      <c r="Z47" s="125">
        <f>+V47+X47</f>
        <v>11900</v>
      </c>
      <c r="AA47" s="126"/>
      <c r="AB47" s="127">
        <v>800</v>
      </c>
      <c r="AC47" s="119">
        <f>+V47+AB47</f>
        <v>12300</v>
      </c>
      <c r="AD47" s="127"/>
      <c r="AE47" s="127">
        <v>425</v>
      </c>
      <c r="AF47" s="120">
        <f>+AE47+V47</f>
        <v>11925</v>
      </c>
      <c r="AG47" s="127"/>
      <c r="AH47" s="127">
        <v>450</v>
      </c>
      <c r="AI47" s="119">
        <f>+AH47+V47</f>
        <v>11950</v>
      </c>
      <c r="AJ47" s="126"/>
      <c r="AK47" s="128">
        <v>475</v>
      </c>
      <c r="AL47" s="129">
        <f>+AK47+V47</f>
        <v>11975</v>
      </c>
      <c r="AM47" s="397"/>
      <c r="AN47" s="397"/>
      <c r="AO47" s="397"/>
      <c r="AP47" s="397"/>
      <c r="AQ47" s="397"/>
      <c r="AR47" s="397"/>
      <c r="AS47" s="397"/>
      <c r="AT47" s="397"/>
      <c r="AU47" s="397"/>
      <c r="AV47" s="397"/>
      <c r="AW47" s="397"/>
      <c r="AX47" s="397"/>
      <c r="AY47" s="397"/>
      <c r="AZ47" s="397"/>
      <c r="BA47" s="397"/>
      <c r="BB47" s="397"/>
      <c r="BC47" s="397"/>
      <c r="BD47" s="397"/>
      <c r="BE47" s="397"/>
      <c r="BF47" s="397"/>
      <c r="BG47" s="397"/>
      <c r="BH47" s="397"/>
      <c r="BI47" s="397"/>
    </row>
    <row r="48" spans="1:61" ht="15.75" x14ac:dyDescent="0.25">
      <c r="A48" s="93">
        <f>+$B$3*N48</f>
        <v>0</v>
      </c>
      <c r="B48" s="94">
        <f t="shared" si="5"/>
        <v>0</v>
      </c>
      <c r="C48" s="95">
        <f>+$D$3*T48</f>
        <v>7150</v>
      </c>
      <c r="D48" s="95">
        <f t="shared" si="6"/>
        <v>7150</v>
      </c>
      <c r="E48" s="95">
        <f>+$F$3*K48</f>
        <v>1500</v>
      </c>
      <c r="F48" s="95">
        <f t="shared" si="7"/>
        <v>1500</v>
      </c>
      <c r="G48" s="96">
        <f>+$H$3*Q48</f>
        <v>1500</v>
      </c>
      <c r="H48" s="95">
        <f t="shared" si="8"/>
        <v>1500</v>
      </c>
      <c r="I48" s="395"/>
      <c r="J48" s="130">
        <f>((K49-K47)/500)</f>
        <v>0.02</v>
      </c>
      <c r="K48" s="116">
        <f>(((I48-I47)*J48)+K47)+I48</f>
        <v>150</v>
      </c>
      <c r="L48" s="131">
        <f>ROUNDUP(K48,0)</f>
        <v>150</v>
      </c>
      <c r="M48" s="132">
        <f>((N49-N47)/500)</f>
        <v>0.02</v>
      </c>
      <c r="N48" s="101">
        <f>(((I48-I47)*M48)+N47)+I48</f>
        <v>250</v>
      </c>
      <c r="O48" s="101">
        <f>ROUNDUP(N48,0)</f>
        <v>250</v>
      </c>
      <c r="P48" s="101">
        <f>((Q49-Q47)/500)</f>
        <v>0.02</v>
      </c>
      <c r="Q48" s="101">
        <f>(((I48-I47)*P48)+Q47)+I48</f>
        <v>500</v>
      </c>
      <c r="R48" s="133">
        <f>ROUNDUP(Q48,0)</f>
        <v>500</v>
      </c>
      <c r="S48" s="132">
        <f>((T49-T47)/500)</f>
        <v>0.04</v>
      </c>
      <c r="T48" s="134">
        <f>(((I48-I47)*S48)+T47)+I48</f>
        <v>650</v>
      </c>
      <c r="U48" s="134">
        <f>ROUNDUP(T48,0)</f>
        <v>650</v>
      </c>
      <c r="V48" s="396"/>
      <c r="W48" s="130">
        <f>((X49-X47)/500)</f>
        <v>0.01</v>
      </c>
      <c r="X48" s="116">
        <f>(((V48-V47)*W48)+X47)+V48</f>
        <v>285</v>
      </c>
      <c r="Y48" s="135">
        <f t="shared" si="9"/>
        <v>240</v>
      </c>
      <c r="Z48" s="106">
        <f>ROUNDUP(X48,0)</f>
        <v>285</v>
      </c>
      <c r="AA48" s="136">
        <f>((AB49-AB47)/500)</f>
        <v>0.02</v>
      </c>
      <c r="AB48" s="137">
        <f>(((V48-V47)*AA48)+AB47)+V48</f>
        <v>570</v>
      </c>
      <c r="AC48" s="101">
        <f>ROUNDUP(AB48,0)</f>
        <v>570</v>
      </c>
      <c r="AD48" s="137">
        <f>((AE49-AE47)/500)</f>
        <v>0.01</v>
      </c>
      <c r="AE48" s="137">
        <f>(((V48-V47)*AD48)+AE47)+V48</f>
        <v>310</v>
      </c>
      <c r="AF48" s="133">
        <f>ROUNDUP(AE48,0)</f>
        <v>310</v>
      </c>
      <c r="AG48" s="137">
        <f>((AH49-AH47)/500)</f>
        <v>0.01</v>
      </c>
      <c r="AH48" s="137">
        <f>(((V48-V47)*AG48)+AH47)+V48</f>
        <v>335</v>
      </c>
      <c r="AI48" s="101">
        <f>ROUNDUP(AH48,0)</f>
        <v>335</v>
      </c>
      <c r="AJ48" s="136">
        <f>((AK49-AK47)/500)</f>
        <v>0.01</v>
      </c>
      <c r="AK48" s="138">
        <f>(((V48-V47)*AJ48)+AK47)+V48</f>
        <v>360</v>
      </c>
      <c r="AL48" s="139">
        <f>ROUNDUP(AK48,0)</f>
        <v>360</v>
      </c>
      <c r="AM48" s="397"/>
      <c r="AN48" s="397"/>
      <c r="AO48" s="397"/>
      <c r="AP48" s="397"/>
      <c r="AQ48" s="397"/>
      <c r="AR48" s="397"/>
      <c r="AS48" s="397"/>
      <c r="AT48" s="397"/>
      <c r="AU48" s="397"/>
      <c r="AV48" s="397"/>
      <c r="AW48" s="397"/>
      <c r="AX48" s="397"/>
      <c r="AY48" s="397"/>
      <c r="AZ48" s="397"/>
      <c r="BA48" s="397"/>
      <c r="BB48" s="397"/>
      <c r="BC48" s="397"/>
      <c r="BD48" s="397"/>
      <c r="BE48" s="397"/>
      <c r="BF48" s="397"/>
      <c r="BG48" s="397"/>
      <c r="BH48" s="397"/>
      <c r="BI48" s="397"/>
    </row>
    <row r="49" spans="1:61" ht="15.75" x14ac:dyDescent="0.25">
      <c r="A49" s="93">
        <f>+$B$3*O49</f>
        <v>0</v>
      </c>
      <c r="B49" s="93">
        <f t="shared" si="5"/>
        <v>0</v>
      </c>
      <c r="C49" s="112">
        <f>+$D$3*U49</f>
        <v>144430</v>
      </c>
      <c r="D49" s="112">
        <f t="shared" si="6"/>
        <v>144430</v>
      </c>
      <c r="E49" s="112">
        <f>+$F$3*L49</f>
        <v>123900</v>
      </c>
      <c r="F49" s="112">
        <f t="shared" si="7"/>
        <v>123900</v>
      </c>
      <c r="G49" s="113">
        <f>+$H$3*R49</f>
        <v>38220</v>
      </c>
      <c r="H49" s="112">
        <f t="shared" si="8"/>
        <v>38220</v>
      </c>
      <c r="I49" s="140">
        <v>12000</v>
      </c>
      <c r="J49" s="130"/>
      <c r="K49" s="116">
        <v>390</v>
      </c>
      <c r="L49" s="117">
        <f>+I49+K49</f>
        <v>12390</v>
      </c>
      <c r="M49" s="118"/>
      <c r="N49" s="119">
        <v>490</v>
      </c>
      <c r="O49" s="119">
        <f>+N49+I49</f>
        <v>12490</v>
      </c>
      <c r="P49" s="119"/>
      <c r="Q49" s="119">
        <v>740</v>
      </c>
      <c r="R49" s="120">
        <f>+Q49+I49</f>
        <v>12740</v>
      </c>
      <c r="S49" s="121"/>
      <c r="T49" s="122">
        <v>1130</v>
      </c>
      <c r="U49" s="122">
        <f>+T49+I49</f>
        <v>13130</v>
      </c>
      <c r="V49" s="141">
        <v>12000</v>
      </c>
      <c r="W49" s="115"/>
      <c r="X49" s="116">
        <v>405</v>
      </c>
      <c r="Y49" s="124">
        <f t="shared" si="9"/>
        <v>12240</v>
      </c>
      <c r="Z49" s="125">
        <f>+V49+X49</f>
        <v>12405</v>
      </c>
      <c r="AA49" s="126"/>
      <c r="AB49" s="127">
        <v>810</v>
      </c>
      <c r="AC49" s="119">
        <f>+V49+AB49</f>
        <v>12810</v>
      </c>
      <c r="AD49" s="127"/>
      <c r="AE49" s="127">
        <v>430</v>
      </c>
      <c r="AF49" s="120">
        <f>+AE49+V49</f>
        <v>12430</v>
      </c>
      <c r="AG49" s="127"/>
      <c r="AH49" s="127">
        <v>455</v>
      </c>
      <c r="AI49" s="119">
        <f>+AH49+V49</f>
        <v>12455</v>
      </c>
      <c r="AJ49" s="126"/>
      <c r="AK49" s="128">
        <v>480</v>
      </c>
      <c r="AL49" s="129">
        <f>+AK49+V49</f>
        <v>12480</v>
      </c>
      <c r="AM49" s="397"/>
      <c r="AN49" s="397"/>
      <c r="AO49" s="397"/>
      <c r="AP49" s="397"/>
      <c r="AQ49" s="397"/>
      <c r="AR49" s="397"/>
      <c r="AS49" s="397"/>
      <c r="AT49" s="397"/>
      <c r="AU49" s="397"/>
      <c r="AV49" s="397"/>
      <c r="AW49" s="397"/>
      <c r="AX49" s="397"/>
      <c r="AY49" s="397"/>
      <c r="AZ49" s="397"/>
      <c r="BA49" s="397"/>
      <c r="BB49" s="397"/>
      <c r="BC49" s="397"/>
      <c r="BD49" s="397"/>
      <c r="BE49" s="397"/>
      <c r="BF49" s="397"/>
      <c r="BG49" s="397"/>
      <c r="BH49" s="397"/>
      <c r="BI49" s="397"/>
    </row>
    <row r="50" spans="1:61" ht="15.75" x14ac:dyDescent="0.25">
      <c r="A50" s="93">
        <f>+$B$3*N50</f>
        <v>0</v>
      </c>
      <c r="B50" s="94">
        <f t="shared" si="5"/>
        <v>0</v>
      </c>
      <c r="C50" s="95">
        <f>+$D$3*T50</f>
        <v>7150</v>
      </c>
      <c r="D50" s="95">
        <f t="shared" si="6"/>
        <v>7150</v>
      </c>
      <c r="E50" s="95">
        <f>+$F$3*K50</f>
        <v>1500</v>
      </c>
      <c r="F50" s="95">
        <f t="shared" si="7"/>
        <v>1500</v>
      </c>
      <c r="G50" s="96">
        <f>+$H$3*Q50</f>
        <v>1500</v>
      </c>
      <c r="H50" s="95">
        <f t="shared" si="8"/>
        <v>1500</v>
      </c>
      <c r="I50" s="395"/>
      <c r="J50" s="130">
        <f>((K51-K49)/500)</f>
        <v>0.02</v>
      </c>
      <c r="K50" s="116">
        <f>(((I50-I49)*J50)+K49)+I50</f>
        <v>150</v>
      </c>
      <c r="L50" s="131">
        <f>ROUNDUP(K50,0)</f>
        <v>150</v>
      </c>
      <c r="M50" s="132">
        <f>((N51-N49)/500)</f>
        <v>0.02</v>
      </c>
      <c r="N50" s="101">
        <f>(((I50-I49)*M50)+N49)+I50</f>
        <v>250</v>
      </c>
      <c r="O50" s="101">
        <f>ROUNDUP(N50,0)</f>
        <v>250</v>
      </c>
      <c r="P50" s="101">
        <f>((Q51-Q49)/500)</f>
        <v>0.02</v>
      </c>
      <c r="Q50" s="101">
        <f>(((I50-I49)*P50)+Q49)+I50</f>
        <v>500</v>
      </c>
      <c r="R50" s="133">
        <f>ROUNDUP(Q50,0)</f>
        <v>500</v>
      </c>
      <c r="S50" s="132">
        <f>((T51-T49)/500)</f>
        <v>0.04</v>
      </c>
      <c r="T50" s="134">
        <f>(((I50-I49)*S50)+T49)+I50</f>
        <v>650</v>
      </c>
      <c r="U50" s="134">
        <f>ROUNDUP(T50,0)</f>
        <v>650</v>
      </c>
      <c r="V50" s="396"/>
      <c r="W50" s="130">
        <f>((X51-X49)/500)</f>
        <v>0.02</v>
      </c>
      <c r="X50" s="116">
        <f>(((V50-V49)*W50)+X49)+V50</f>
        <v>165</v>
      </c>
      <c r="Y50" s="135">
        <f t="shared" si="9"/>
        <v>240</v>
      </c>
      <c r="Z50" s="106">
        <f>ROUNDUP(X50,0)</f>
        <v>165</v>
      </c>
      <c r="AA50" s="136">
        <f>((AB51-AB49)/500)</f>
        <v>0.04</v>
      </c>
      <c r="AB50" s="137">
        <f>(((V50-V49)*AA50)+AB49)+V50</f>
        <v>330</v>
      </c>
      <c r="AC50" s="101">
        <f>ROUNDUP(AB50,0)</f>
        <v>330</v>
      </c>
      <c r="AD50" s="137">
        <f>((AE51-AE49)/500)</f>
        <v>0.02</v>
      </c>
      <c r="AE50" s="137">
        <f>(((V50-V49)*AD50)+AE49)+V50</f>
        <v>190</v>
      </c>
      <c r="AF50" s="133">
        <f>ROUNDUP(AE50,0)</f>
        <v>190</v>
      </c>
      <c r="AG50" s="137">
        <f>((AH51-AH49)/500)</f>
        <v>0.02</v>
      </c>
      <c r="AH50" s="137">
        <f>(((V50-V49)*AG50)+AH49)+V50</f>
        <v>215</v>
      </c>
      <c r="AI50" s="101">
        <f>ROUNDUP(AH50,0)</f>
        <v>215</v>
      </c>
      <c r="AJ50" s="136">
        <f>((AK51-AK49)/500)</f>
        <v>0.02</v>
      </c>
      <c r="AK50" s="138">
        <f>(((V50-V49)*AJ50)+AK49)+V50</f>
        <v>240</v>
      </c>
      <c r="AL50" s="139">
        <f>ROUNDUP(AK50,0)</f>
        <v>240</v>
      </c>
      <c r="AM50" s="397"/>
      <c r="AN50" s="397"/>
      <c r="AO50" s="397"/>
      <c r="AP50" s="397"/>
      <c r="AQ50" s="397"/>
      <c r="AR50" s="397"/>
      <c r="AS50" s="397"/>
      <c r="AT50" s="397"/>
      <c r="AU50" s="397"/>
      <c r="AV50" s="397"/>
      <c r="AW50" s="397"/>
      <c r="AX50" s="397"/>
      <c r="AY50" s="397"/>
      <c r="AZ50" s="397"/>
      <c r="BA50" s="397"/>
      <c r="BB50" s="397"/>
      <c r="BC50" s="397"/>
      <c r="BD50" s="397"/>
      <c r="BE50" s="397"/>
      <c r="BF50" s="397"/>
      <c r="BG50" s="397"/>
      <c r="BH50" s="397"/>
      <c r="BI50" s="397"/>
    </row>
    <row r="51" spans="1:61" ht="15.75" x14ac:dyDescent="0.25">
      <c r="A51" s="93">
        <f>+$B$3*O51</f>
        <v>0</v>
      </c>
      <c r="B51" s="93">
        <f t="shared" si="5"/>
        <v>0</v>
      </c>
      <c r="C51" s="112">
        <f>+$D$3*U51</f>
        <v>150150</v>
      </c>
      <c r="D51" s="112">
        <f t="shared" si="6"/>
        <v>150150</v>
      </c>
      <c r="E51" s="112">
        <f>+$F$3*L51</f>
        <v>129000</v>
      </c>
      <c r="F51" s="112">
        <f t="shared" si="7"/>
        <v>129000</v>
      </c>
      <c r="G51" s="113">
        <f>+$H$3*R51</f>
        <v>39750</v>
      </c>
      <c r="H51" s="112">
        <f t="shared" si="8"/>
        <v>39750</v>
      </c>
      <c r="I51" s="140">
        <v>12500</v>
      </c>
      <c r="J51" s="130"/>
      <c r="K51" s="116">
        <v>400</v>
      </c>
      <c r="L51" s="117">
        <f>+I51+K51</f>
        <v>12900</v>
      </c>
      <c r="M51" s="118"/>
      <c r="N51" s="119">
        <v>500</v>
      </c>
      <c r="O51" s="119">
        <f>+N51+I51</f>
        <v>13000</v>
      </c>
      <c r="P51" s="119"/>
      <c r="Q51" s="119">
        <v>750</v>
      </c>
      <c r="R51" s="120">
        <f>+Q51+I51</f>
        <v>13250</v>
      </c>
      <c r="S51" s="121"/>
      <c r="T51" s="122">
        <v>1150</v>
      </c>
      <c r="U51" s="122">
        <f>+T51+I51</f>
        <v>13650</v>
      </c>
      <c r="V51" s="141">
        <v>12500</v>
      </c>
      <c r="W51" s="115"/>
      <c r="X51" s="116">
        <v>415</v>
      </c>
      <c r="Y51" s="124">
        <f t="shared" si="9"/>
        <v>12740</v>
      </c>
      <c r="Z51" s="125">
        <f>+V51+X51</f>
        <v>12915</v>
      </c>
      <c r="AA51" s="126"/>
      <c r="AB51" s="127">
        <v>830</v>
      </c>
      <c r="AC51" s="119">
        <f>+V51+AB51</f>
        <v>13330</v>
      </c>
      <c r="AD51" s="127"/>
      <c r="AE51" s="127">
        <v>440</v>
      </c>
      <c r="AF51" s="120">
        <f>+AE51+V51</f>
        <v>12940</v>
      </c>
      <c r="AG51" s="127"/>
      <c r="AH51" s="127">
        <v>465</v>
      </c>
      <c r="AI51" s="119">
        <f>+AH51+V51</f>
        <v>12965</v>
      </c>
      <c r="AJ51" s="126"/>
      <c r="AK51" s="128">
        <v>490</v>
      </c>
      <c r="AL51" s="129">
        <f>+AK51+V51</f>
        <v>12990</v>
      </c>
      <c r="AM51" s="397"/>
      <c r="AN51" s="397"/>
      <c r="AO51" s="397"/>
      <c r="AP51" s="397"/>
      <c r="AQ51" s="397"/>
      <c r="AR51" s="397"/>
      <c r="AS51" s="397"/>
      <c r="AT51" s="397"/>
      <c r="AU51" s="397"/>
      <c r="AV51" s="397"/>
      <c r="AW51" s="397"/>
      <c r="AX51" s="397"/>
      <c r="AY51" s="397"/>
      <c r="AZ51" s="397"/>
      <c r="BA51" s="397"/>
      <c r="BB51" s="397"/>
      <c r="BC51" s="397"/>
      <c r="BD51" s="397"/>
      <c r="BE51" s="397"/>
      <c r="BF51" s="397"/>
      <c r="BG51" s="397"/>
      <c r="BH51" s="397"/>
      <c r="BI51" s="397"/>
    </row>
    <row r="52" spans="1:61" ht="15.75" x14ac:dyDescent="0.25">
      <c r="A52" s="93">
        <f>+$B$3*N52</f>
        <v>0</v>
      </c>
      <c r="B52" s="94">
        <f t="shared" si="5"/>
        <v>0</v>
      </c>
      <c r="C52" s="95">
        <f>+$D$3*T52</f>
        <v>7150</v>
      </c>
      <c r="D52" s="95">
        <f t="shared" si="6"/>
        <v>7150</v>
      </c>
      <c r="E52" s="95">
        <f>+$F$3*K52</f>
        <v>1500</v>
      </c>
      <c r="F52" s="95">
        <f t="shared" si="7"/>
        <v>1500</v>
      </c>
      <c r="G52" s="96">
        <f>+$H$3*Q52</f>
        <v>1500</v>
      </c>
      <c r="H52" s="95">
        <f t="shared" si="8"/>
        <v>1500</v>
      </c>
      <c r="I52" s="395"/>
      <c r="J52" s="130">
        <f>((K53-K51)/500)</f>
        <v>0.02</v>
      </c>
      <c r="K52" s="116">
        <f>(((I52-I51)*J52)+K51)+I52</f>
        <v>150</v>
      </c>
      <c r="L52" s="131">
        <f>ROUNDUP(K52,0)</f>
        <v>150</v>
      </c>
      <c r="M52" s="132">
        <f>((N53-N51)/500)</f>
        <v>0.02</v>
      </c>
      <c r="N52" s="101">
        <f>(((I52-I51)*M52)+N51)+I52</f>
        <v>250</v>
      </c>
      <c r="O52" s="101">
        <f>ROUNDUP(N52,0)</f>
        <v>250</v>
      </c>
      <c r="P52" s="101">
        <f>((Q53-Q51)/500)</f>
        <v>0.02</v>
      </c>
      <c r="Q52" s="101">
        <f>(((I52-I51)*P52)+Q51)+I52</f>
        <v>500</v>
      </c>
      <c r="R52" s="133">
        <f>ROUNDUP(Q52,0)</f>
        <v>500</v>
      </c>
      <c r="S52" s="132">
        <f>((T53-T51)/500)</f>
        <v>0.04</v>
      </c>
      <c r="T52" s="134">
        <f>(((I52-I51)*S52)+T51)+I52</f>
        <v>650</v>
      </c>
      <c r="U52" s="134">
        <f>ROUNDUP(T52,0)</f>
        <v>650</v>
      </c>
      <c r="V52" s="396"/>
      <c r="W52" s="130">
        <f>((X53-X51)/500)</f>
        <v>0.01</v>
      </c>
      <c r="X52" s="116">
        <f>(((V52-V51)*W52)+X51)+V52</f>
        <v>290</v>
      </c>
      <c r="Y52" s="135">
        <f t="shared" si="9"/>
        <v>240</v>
      </c>
      <c r="Z52" s="106">
        <f>ROUNDUP(X52,0)</f>
        <v>290</v>
      </c>
      <c r="AA52" s="136">
        <f>((AB53-AB51)/500)</f>
        <v>0.02</v>
      </c>
      <c r="AB52" s="137">
        <f>(((V52-V51)*AA52)+AB51)+V52</f>
        <v>580</v>
      </c>
      <c r="AC52" s="101">
        <f>ROUNDUP(AB52,0)</f>
        <v>580</v>
      </c>
      <c r="AD52" s="137">
        <f>((AE53-AE51)/500)</f>
        <v>0.01</v>
      </c>
      <c r="AE52" s="137">
        <f>(((V52-V51)*AD52)+AE51)+V52</f>
        <v>315</v>
      </c>
      <c r="AF52" s="133">
        <f>ROUNDUP(AE52,0)</f>
        <v>315</v>
      </c>
      <c r="AG52" s="137">
        <f>((AH53-AH51)/500)</f>
        <v>0.01</v>
      </c>
      <c r="AH52" s="137">
        <f>(((V52-V51)*AG52)+AH51)+V52</f>
        <v>340</v>
      </c>
      <c r="AI52" s="101">
        <f>ROUNDUP(AH52,0)</f>
        <v>340</v>
      </c>
      <c r="AJ52" s="136">
        <f>((AK53-AK51)/500)</f>
        <v>0.01</v>
      </c>
      <c r="AK52" s="138">
        <f>(((V52-V51)*AJ52)+AK51)+V52</f>
        <v>365</v>
      </c>
      <c r="AL52" s="139">
        <f>ROUNDUP(AK52,0)</f>
        <v>365</v>
      </c>
      <c r="AM52" s="397"/>
      <c r="AN52" s="397"/>
      <c r="AO52" s="397"/>
      <c r="AP52" s="397"/>
      <c r="AQ52" s="397"/>
      <c r="AR52" s="397"/>
      <c r="AS52" s="397"/>
      <c r="AT52" s="397"/>
      <c r="AU52" s="397"/>
      <c r="AV52" s="397"/>
      <c r="AW52" s="397"/>
      <c r="AX52" s="397"/>
      <c r="AY52" s="397"/>
      <c r="AZ52" s="397"/>
      <c r="BA52" s="397"/>
      <c r="BB52" s="397"/>
      <c r="BC52" s="397"/>
      <c r="BD52" s="397"/>
      <c r="BE52" s="397"/>
      <c r="BF52" s="397"/>
      <c r="BG52" s="397"/>
      <c r="BH52" s="397"/>
      <c r="BI52" s="397"/>
    </row>
    <row r="53" spans="1:61" ht="15.75" x14ac:dyDescent="0.25">
      <c r="A53" s="93">
        <f>+$B$3*O53</f>
        <v>0</v>
      </c>
      <c r="B53" s="93">
        <f t="shared" si="5"/>
        <v>0</v>
      </c>
      <c r="C53" s="112">
        <f>+$D$3*U53</f>
        <v>155870</v>
      </c>
      <c r="D53" s="112">
        <f t="shared" si="6"/>
        <v>155870</v>
      </c>
      <c r="E53" s="112">
        <f>+$F$3*L53</f>
        <v>134100</v>
      </c>
      <c r="F53" s="112">
        <f t="shared" si="7"/>
        <v>134100</v>
      </c>
      <c r="G53" s="113">
        <f>+$H$3*R53</f>
        <v>41280</v>
      </c>
      <c r="H53" s="112">
        <f t="shared" si="8"/>
        <v>41280</v>
      </c>
      <c r="I53" s="140">
        <v>13000</v>
      </c>
      <c r="J53" s="130"/>
      <c r="K53" s="116">
        <v>410</v>
      </c>
      <c r="L53" s="117">
        <f>+I53+K53</f>
        <v>13410</v>
      </c>
      <c r="M53" s="118"/>
      <c r="N53" s="119">
        <v>510</v>
      </c>
      <c r="O53" s="119">
        <f>+N53+I53</f>
        <v>13510</v>
      </c>
      <c r="P53" s="119"/>
      <c r="Q53" s="119">
        <v>760</v>
      </c>
      <c r="R53" s="120">
        <f>+Q53+I53</f>
        <v>13760</v>
      </c>
      <c r="S53" s="121"/>
      <c r="T53" s="122">
        <v>1170</v>
      </c>
      <c r="U53" s="122">
        <f>+T53+I53</f>
        <v>14170</v>
      </c>
      <c r="V53" s="141">
        <v>13000</v>
      </c>
      <c r="W53" s="115"/>
      <c r="X53" s="116">
        <v>420</v>
      </c>
      <c r="Y53" s="124">
        <f t="shared" si="9"/>
        <v>13240</v>
      </c>
      <c r="Z53" s="125">
        <f>+V53+X53</f>
        <v>13420</v>
      </c>
      <c r="AA53" s="126"/>
      <c r="AB53" s="127">
        <v>840</v>
      </c>
      <c r="AC53" s="119">
        <f>+V53+AB53</f>
        <v>13840</v>
      </c>
      <c r="AD53" s="127"/>
      <c r="AE53" s="127">
        <v>445</v>
      </c>
      <c r="AF53" s="120">
        <f>+AE53+V53</f>
        <v>13445</v>
      </c>
      <c r="AG53" s="127"/>
      <c r="AH53" s="127">
        <v>470</v>
      </c>
      <c r="AI53" s="119">
        <f>+AH53+V53</f>
        <v>13470</v>
      </c>
      <c r="AJ53" s="126"/>
      <c r="AK53" s="128">
        <v>495</v>
      </c>
      <c r="AL53" s="129">
        <f>+AK53+V53</f>
        <v>13495</v>
      </c>
      <c r="AM53" s="397"/>
      <c r="AN53" s="397"/>
      <c r="AO53" s="397"/>
      <c r="AP53" s="397"/>
      <c r="AQ53" s="397"/>
      <c r="AR53" s="397"/>
      <c r="AS53" s="397"/>
      <c r="AT53" s="397"/>
      <c r="AU53" s="397"/>
      <c r="AV53" s="397"/>
      <c r="AW53" s="397"/>
      <c r="AX53" s="397"/>
      <c r="AY53" s="397"/>
      <c r="AZ53" s="397"/>
      <c r="BA53" s="397"/>
      <c r="BB53" s="397"/>
      <c r="BC53" s="397"/>
      <c r="BD53" s="397"/>
      <c r="BE53" s="397"/>
      <c r="BF53" s="397"/>
      <c r="BG53" s="397"/>
      <c r="BH53" s="397"/>
      <c r="BI53" s="397"/>
    </row>
    <row r="54" spans="1:61" ht="15.75" x14ac:dyDescent="0.25">
      <c r="A54" s="93">
        <f>+$B$3*N54</f>
        <v>0</v>
      </c>
      <c r="B54" s="94">
        <f t="shared" si="5"/>
        <v>0</v>
      </c>
      <c r="C54" s="95">
        <f>+$D$3*T54</f>
        <v>7150</v>
      </c>
      <c r="D54" s="95">
        <f t="shared" si="6"/>
        <v>7150</v>
      </c>
      <c r="E54" s="95">
        <f>+$F$3*K54</f>
        <v>1500</v>
      </c>
      <c r="F54" s="95">
        <f t="shared" si="7"/>
        <v>1500</v>
      </c>
      <c r="G54" s="96">
        <f>+$H$3*Q54</f>
        <v>1500</v>
      </c>
      <c r="H54" s="95">
        <f t="shared" si="8"/>
        <v>1500</v>
      </c>
      <c r="I54" s="395"/>
      <c r="J54" s="130">
        <f>((K55-K53)/500)</f>
        <v>0.02</v>
      </c>
      <c r="K54" s="116">
        <f>(((I54-I53)*J54)+K53)+I54</f>
        <v>150</v>
      </c>
      <c r="L54" s="131">
        <f>ROUNDUP(K54,0)</f>
        <v>150</v>
      </c>
      <c r="M54" s="132">
        <f>((N55-N53)/500)</f>
        <v>0.02</v>
      </c>
      <c r="N54" s="101">
        <f>(((I54-I53)*M54)+N53)+I54</f>
        <v>250</v>
      </c>
      <c r="O54" s="101">
        <f>ROUNDUP(N54,0)</f>
        <v>250</v>
      </c>
      <c r="P54" s="101">
        <f>((Q55-Q53)/500)</f>
        <v>0.02</v>
      </c>
      <c r="Q54" s="101">
        <f>(((I54-I53)*P54)+Q53)+I54</f>
        <v>500</v>
      </c>
      <c r="R54" s="133">
        <f>ROUNDUP(Q54,0)</f>
        <v>500</v>
      </c>
      <c r="S54" s="132">
        <f>((T55-T53)/500)</f>
        <v>0.04</v>
      </c>
      <c r="T54" s="134">
        <f>(((I54-I53)*S54)+T53)+I54</f>
        <v>650</v>
      </c>
      <c r="U54" s="134">
        <f>ROUNDUP(T54,0)</f>
        <v>650</v>
      </c>
      <c r="V54" s="396"/>
      <c r="W54" s="130">
        <f>((X55-X53)/500)</f>
        <v>0.02</v>
      </c>
      <c r="X54" s="116">
        <f>(((V54-V53)*W54)+X53)+V54</f>
        <v>160</v>
      </c>
      <c r="Y54" s="135">
        <f t="shared" si="9"/>
        <v>240</v>
      </c>
      <c r="Z54" s="106">
        <f>ROUNDUP(X54,0)</f>
        <v>160</v>
      </c>
      <c r="AA54" s="136">
        <f>((AB55-AB53)/500)</f>
        <v>0.04</v>
      </c>
      <c r="AB54" s="137">
        <f>(((V54-V53)*AA54)+AB53)+V54</f>
        <v>320</v>
      </c>
      <c r="AC54" s="101">
        <f>ROUNDUP(AB54,0)</f>
        <v>320</v>
      </c>
      <c r="AD54" s="137">
        <f>((AE55-AE53)/500)</f>
        <v>0.02</v>
      </c>
      <c r="AE54" s="137">
        <f>(((V54-V53)*AD54)+AE53)+V54</f>
        <v>185</v>
      </c>
      <c r="AF54" s="133">
        <f>ROUNDUP(AE54,0)</f>
        <v>185</v>
      </c>
      <c r="AG54" s="137">
        <f>((AH55-AH53)/500)</f>
        <v>0.02</v>
      </c>
      <c r="AH54" s="137">
        <f>(((V54-V53)*AG54)+AH53)+V54</f>
        <v>210</v>
      </c>
      <c r="AI54" s="101">
        <f>ROUNDUP(AH54,0)</f>
        <v>210</v>
      </c>
      <c r="AJ54" s="136">
        <f>((AK55-AK53)/500)</f>
        <v>0.02</v>
      </c>
      <c r="AK54" s="138">
        <f>(((V54-V53)*AJ54)+AK53)+V54</f>
        <v>235</v>
      </c>
      <c r="AL54" s="139">
        <f>ROUNDUP(AK54,0)</f>
        <v>235</v>
      </c>
      <c r="AM54" s="397"/>
      <c r="AN54" s="397"/>
      <c r="AO54" s="397"/>
      <c r="AP54" s="397"/>
      <c r="AQ54" s="397"/>
      <c r="AR54" s="397"/>
      <c r="AS54" s="397"/>
      <c r="AT54" s="397"/>
      <c r="AU54" s="397"/>
      <c r="AV54" s="397"/>
      <c r="AW54" s="397"/>
      <c r="AX54" s="397"/>
      <c r="AY54" s="397"/>
      <c r="AZ54" s="397"/>
      <c r="BA54" s="397"/>
      <c r="BB54" s="397"/>
      <c r="BC54" s="397"/>
      <c r="BD54" s="397"/>
      <c r="BE54" s="397"/>
      <c r="BF54" s="397"/>
      <c r="BG54" s="397"/>
      <c r="BH54" s="397"/>
      <c r="BI54" s="397"/>
    </row>
    <row r="55" spans="1:61" ht="15.75" x14ac:dyDescent="0.25">
      <c r="A55" s="93">
        <f>+$B$3*O55</f>
        <v>0</v>
      </c>
      <c r="B55" s="93">
        <f t="shared" si="5"/>
        <v>0</v>
      </c>
      <c r="C55" s="112">
        <f>+$D$3*U55</f>
        <v>161590</v>
      </c>
      <c r="D55" s="112">
        <f t="shared" si="6"/>
        <v>161590</v>
      </c>
      <c r="E55" s="112">
        <f>+$F$3*L55</f>
        <v>139200</v>
      </c>
      <c r="F55" s="112">
        <f t="shared" si="7"/>
        <v>139200</v>
      </c>
      <c r="G55" s="113">
        <f>+$H$3*R55</f>
        <v>42810</v>
      </c>
      <c r="H55" s="112">
        <f t="shared" si="8"/>
        <v>42810</v>
      </c>
      <c r="I55" s="140">
        <v>13500</v>
      </c>
      <c r="J55" s="130"/>
      <c r="K55" s="116">
        <v>420</v>
      </c>
      <c r="L55" s="117">
        <f>+I55+K55</f>
        <v>13920</v>
      </c>
      <c r="M55" s="118"/>
      <c r="N55" s="119">
        <v>520</v>
      </c>
      <c r="O55" s="119">
        <f>+N55+I55</f>
        <v>14020</v>
      </c>
      <c r="P55" s="119"/>
      <c r="Q55" s="119">
        <v>770</v>
      </c>
      <c r="R55" s="120">
        <f>+Q55+I55</f>
        <v>14270</v>
      </c>
      <c r="S55" s="121"/>
      <c r="T55" s="122">
        <v>1190</v>
      </c>
      <c r="U55" s="122">
        <f>+T55+I55</f>
        <v>14690</v>
      </c>
      <c r="V55" s="141">
        <v>13500</v>
      </c>
      <c r="W55" s="115"/>
      <c r="X55" s="116">
        <v>430</v>
      </c>
      <c r="Y55" s="124">
        <f t="shared" si="9"/>
        <v>13740</v>
      </c>
      <c r="Z55" s="125">
        <f>+V55+X55</f>
        <v>13930</v>
      </c>
      <c r="AA55" s="126"/>
      <c r="AB55" s="127">
        <v>860</v>
      </c>
      <c r="AC55" s="119">
        <f>+V55+AB55</f>
        <v>14360</v>
      </c>
      <c r="AD55" s="127"/>
      <c r="AE55" s="127">
        <v>455</v>
      </c>
      <c r="AF55" s="120">
        <f>+AE55+V55</f>
        <v>13955</v>
      </c>
      <c r="AG55" s="127"/>
      <c r="AH55" s="127">
        <v>480</v>
      </c>
      <c r="AI55" s="119">
        <f>+AH55+V55</f>
        <v>13980</v>
      </c>
      <c r="AJ55" s="126"/>
      <c r="AK55" s="128">
        <v>505</v>
      </c>
      <c r="AL55" s="129">
        <f>+AK55+V55</f>
        <v>14005</v>
      </c>
      <c r="AM55" s="397"/>
      <c r="AN55" s="397"/>
      <c r="AO55" s="397"/>
      <c r="AP55" s="397"/>
      <c r="AQ55" s="397"/>
      <c r="AR55" s="397"/>
      <c r="AS55" s="397"/>
      <c r="AT55" s="397"/>
      <c r="AU55" s="397"/>
      <c r="AV55" s="397"/>
      <c r="AW55" s="397"/>
      <c r="AX55" s="397"/>
      <c r="AY55" s="397"/>
      <c r="AZ55" s="397"/>
      <c r="BA55" s="397"/>
      <c r="BB55" s="397"/>
      <c r="BC55" s="397"/>
      <c r="BD55" s="397"/>
      <c r="BE55" s="397"/>
      <c r="BF55" s="397"/>
      <c r="BG55" s="397"/>
      <c r="BH55" s="397"/>
      <c r="BI55" s="397"/>
    </row>
    <row r="56" spans="1:61" ht="15.75" x14ac:dyDescent="0.25">
      <c r="A56" s="93">
        <f>+$B$3*N56</f>
        <v>0</v>
      </c>
      <c r="B56" s="94">
        <f t="shared" si="5"/>
        <v>0</v>
      </c>
      <c r="C56" s="95">
        <f>+$D$3*T56</f>
        <v>7150</v>
      </c>
      <c r="D56" s="95">
        <f t="shared" si="6"/>
        <v>7150</v>
      </c>
      <c r="E56" s="95">
        <f>+$F$3*K56</f>
        <v>1500</v>
      </c>
      <c r="F56" s="95">
        <f t="shared" si="7"/>
        <v>1500</v>
      </c>
      <c r="G56" s="96">
        <f>+$H$3*Q56</f>
        <v>1500</v>
      </c>
      <c r="H56" s="95">
        <f t="shared" si="8"/>
        <v>1500</v>
      </c>
      <c r="I56" s="395"/>
      <c r="J56" s="130">
        <f>((K57-K55)/500)</f>
        <v>0.02</v>
      </c>
      <c r="K56" s="116">
        <f>(((I56-I55)*J56)+K55)+I56</f>
        <v>150</v>
      </c>
      <c r="L56" s="131">
        <f>ROUNDUP(K56,0)</f>
        <v>150</v>
      </c>
      <c r="M56" s="132">
        <f>((N57-N55)/500)</f>
        <v>0.02</v>
      </c>
      <c r="N56" s="101">
        <f>(((I56-I55)*M56)+N55)+I56</f>
        <v>250</v>
      </c>
      <c r="O56" s="101">
        <f>ROUNDUP(N56,0)</f>
        <v>250</v>
      </c>
      <c r="P56" s="101">
        <f>((Q57-Q55)/500)</f>
        <v>0.02</v>
      </c>
      <c r="Q56" s="101">
        <f>(((I56-I55)*P56)+Q55)+I56</f>
        <v>500</v>
      </c>
      <c r="R56" s="133">
        <f>ROUNDUP(Q56,0)</f>
        <v>500</v>
      </c>
      <c r="S56" s="132">
        <f>((T57-T55)/500)</f>
        <v>0.04</v>
      </c>
      <c r="T56" s="134">
        <f>(((I56-I55)*S56)+T55)+I56</f>
        <v>650</v>
      </c>
      <c r="U56" s="134">
        <f>ROUNDUP(T56,0)</f>
        <v>650</v>
      </c>
      <c r="V56" s="396"/>
      <c r="W56" s="130">
        <f>((X57-X55)/500)</f>
        <v>0.01</v>
      </c>
      <c r="X56" s="116">
        <f>(((V56-V55)*W56)+X55)+V56</f>
        <v>295</v>
      </c>
      <c r="Y56" s="135">
        <f t="shared" si="9"/>
        <v>240</v>
      </c>
      <c r="Z56" s="106">
        <f>ROUNDUP(X56,0)</f>
        <v>295</v>
      </c>
      <c r="AA56" s="136">
        <f>((AB57-AB55)/500)</f>
        <v>0.02</v>
      </c>
      <c r="AB56" s="137">
        <f>(((V56-V55)*AA56)+AB55)+V56</f>
        <v>590</v>
      </c>
      <c r="AC56" s="101">
        <f>ROUNDUP(AB56,0)</f>
        <v>590</v>
      </c>
      <c r="AD56" s="137">
        <f>((AE57-AE55)/500)</f>
        <v>0.01</v>
      </c>
      <c r="AE56" s="137">
        <f>(((V56-V55)*AD56)+AE55)+V56</f>
        <v>320</v>
      </c>
      <c r="AF56" s="133">
        <f>ROUNDUP(AE56,0)</f>
        <v>320</v>
      </c>
      <c r="AG56" s="137">
        <f>((AH57-AH55)/500)</f>
        <v>0.01</v>
      </c>
      <c r="AH56" s="137">
        <f>(((V56-V55)*AG56)+AH55)+V56</f>
        <v>345</v>
      </c>
      <c r="AI56" s="101">
        <f>ROUNDUP(AH56,0)</f>
        <v>345</v>
      </c>
      <c r="AJ56" s="136">
        <f>((AK57-AK55)/500)</f>
        <v>0.01</v>
      </c>
      <c r="AK56" s="138">
        <f>(((V56-V55)*AJ56)+AK55)+V56</f>
        <v>370</v>
      </c>
      <c r="AL56" s="139">
        <f>ROUNDUP(AK56,0)</f>
        <v>370</v>
      </c>
      <c r="AM56" s="397"/>
      <c r="AN56" s="397"/>
      <c r="AO56" s="397"/>
      <c r="AP56" s="397"/>
      <c r="AQ56" s="397"/>
      <c r="AR56" s="397"/>
      <c r="AS56" s="397"/>
      <c r="AT56" s="397"/>
      <c r="AU56" s="397"/>
      <c r="AV56" s="397"/>
      <c r="AW56" s="397"/>
      <c r="AX56" s="397"/>
      <c r="AY56" s="397"/>
      <c r="AZ56" s="397"/>
      <c r="BA56" s="397"/>
      <c r="BB56" s="397"/>
      <c r="BC56" s="397"/>
      <c r="BD56" s="397"/>
      <c r="BE56" s="397"/>
      <c r="BF56" s="397"/>
      <c r="BG56" s="397"/>
      <c r="BH56" s="397"/>
      <c r="BI56" s="397"/>
    </row>
    <row r="57" spans="1:61" ht="15.75" x14ac:dyDescent="0.25">
      <c r="A57" s="93">
        <f>+$B$3*O57</f>
        <v>0</v>
      </c>
      <c r="B57" s="93">
        <f t="shared" si="5"/>
        <v>0</v>
      </c>
      <c r="C57" s="112">
        <f>+$D$3*U57</f>
        <v>167310</v>
      </c>
      <c r="D57" s="112">
        <f t="shared" si="6"/>
        <v>167310</v>
      </c>
      <c r="E57" s="112">
        <f>+$F$3*L57</f>
        <v>144300</v>
      </c>
      <c r="F57" s="112">
        <f t="shared" si="7"/>
        <v>144300</v>
      </c>
      <c r="G57" s="113">
        <f>+$H$3*R57</f>
        <v>44340</v>
      </c>
      <c r="H57" s="112">
        <f t="shared" si="8"/>
        <v>44340</v>
      </c>
      <c r="I57" s="140">
        <v>14000</v>
      </c>
      <c r="J57" s="130"/>
      <c r="K57" s="116">
        <v>430</v>
      </c>
      <c r="L57" s="117">
        <f>+I57+K57</f>
        <v>14430</v>
      </c>
      <c r="M57" s="118"/>
      <c r="N57" s="119">
        <v>530</v>
      </c>
      <c r="O57" s="119">
        <f>+N57+I57</f>
        <v>14530</v>
      </c>
      <c r="P57" s="119"/>
      <c r="Q57" s="119">
        <v>780</v>
      </c>
      <c r="R57" s="120">
        <f>+Q57+I57</f>
        <v>14780</v>
      </c>
      <c r="S57" s="121"/>
      <c r="T57" s="122">
        <v>1210</v>
      </c>
      <c r="U57" s="122">
        <f>+T57+I57</f>
        <v>15210</v>
      </c>
      <c r="V57" s="141">
        <v>14000</v>
      </c>
      <c r="W57" s="115"/>
      <c r="X57" s="116">
        <v>435</v>
      </c>
      <c r="Y57" s="124">
        <f t="shared" si="9"/>
        <v>14240</v>
      </c>
      <c r="Z57" s="125">
        <f>+V57+X57</f>
        <v>14435</v>
      </c>
      <c r="AA57" s="126"/>
      <c r="AB57" s="127">
        <v>870</v>
      </c>
      <c r="AC57" s="119">
        <f>+V57+AB57</f>
        <v>14870</v>
      </c>
      <c r="AD57" s="127"/>
      <c r="AE57" s="127">
        <v>460</v>
      </c>
      <c r="AF57" s="120">
        <f>+AE57+V57</f>
        <v>14460</v>
      </c>
      <c r="AG57" s="127"/>
      <c r="AH57" s="127">
        <v>485</v>
      </c>
      <c r="AI57" s="119">
        <f>+AH57+V57</f>
        <v>14485</v>
      </c>
      <c r="AJ57" s="126"/>
      <c r="AK57" s="128">
        <v>510</v>
      </c>
      <c r="AL57" s="129">
        <f>+AK57+V57</f>
        <v>14510</v>
      </c>
      <c r="AM57" s="397"/>
      <c r="AN57" s="397"/>
      <c r="AO57" s="397"/>
      <c r="AP57" s="397"/>
      <c r="AQ57" s="397"/>
      <c r="AR57" s="397"/>
      <c r="AS57" s="397"/>
      <c r="AT57" s="397"/>
      <c r="AU57" s="397"/>
      <c r="AV57" s="397"/>
      <c r="AW57" s="397"/>
      <c r="AX57" s="397"/>
      <c r="AY57" s="397"/>
      <c r="AZ57" s="397"/>
      <c r="BA57" s="397"/>
      <c r="BB57" s="397"/>
      <c r="BC57" s="397"/>
      <c r="BD57" s="397"/>
      <c r="BE57" s="397"/>
      <c r="BF57" s="397"/>
      <c r="BG57" s="397"/>
      <c r="BH57" s="397"/>
      <c r="BI57" s="397"/>
    </row>
    <row r="58" spans="1:61" ht="15.75" x14ac:dyDescent="0.25">
      <c r="A58" s="93">
        <f>+$B$3*N58</f>
        <v>0</v>
      </c>
      <c r="B58" s="94">
        <f t="shared" si="5"/>
        <v>0</v>
      </c>
      <c r="C58" s="95">
        <f>+$D$3*T58</f>
        <v>7150</v>
      </c>
      <c r="D58" s="95">
        <f t="shared" si="6"/>
        <v>7150</v>
      </c>
      <c r="E58" s="95">
        <f>+$F$3*K58</f>
        <v>1500</v>
      </c>
      <c r="F58" s="95">
        <f t="shared" si="7"/>
        <v>1500</v>
      </c>
      <c r="G58" s="96">
        <f>+$H$3*Q58</f>
        <v>1500</v>
      </c>
      <c r="H58" s="95">
        <f t="shared" si="8"/>
        <v>1500</v>
      </c>
      <c r="I58" s="395"/>
      <c r="J58" s="130">
        <f>((K59-K57)/500)</f>
        <v>0.02</v>
      </c>
      <c r="K58" s="116">
        <f>(((I58-I57)*J58)+K57)+I58</f>
        <v>150</v>
      </c>
      <c r="L58" s="131">
        <f>ROUNDUP(K58,0)</f>
        <v>150</v>
      </c>
      <c r="M58" s="132">
        <f>((N59-N57)/500)</f>
        <v>0.02</v>
      </c>
      <c r="N58" s="101">
        <f>(((I58-I57)*M58)+N57)+I58</f>
        <v>250</v>
      </c>
      <c r="O58" s="101">
        <f>ROUNDUP(N58,0)</f>
        <v>250</v>
      </c>
      <c r="P58" s="101">
        <f>((Q59-Q57)/500)</f>
        <v>0.02</v>
      </c>
      <c r="Q58" s="101">
        <f>(((I58-I57)*P58)+Q57)+I58</f>
        <v>500</v>
      </c>
      <c r="R58" s="133">
        <f>ROUNDUP(Q58,0)</f>
        <v>500</v>
      </c>
      <c r="S58" s="132">
        <f>((T59-T57)/500)</f>
        <v>0.04</v>
      </c>
      <c r="T58" s="134">
        <f>(((I58-I57)*S58)+T57)+I58</f>
        <v>650</v>
      </c>
      <c r="U58" s="134">
        <f>ROUNDUP(T58,0)</f>
        <v>650</v>
      </c>
      <c r="V58" s="396"/>
      <c r="W58" s="130">
        <f>((X59-X57)/500)</f>
        <v>0.02</v>
      </c>
      <c r="X58" s="116">
        <f>(((V58-V57)*W58)+X57)+V58</f>
        <v>155</v>
      </c>
      <c r="Y58" s="135">
        <f t="shared" si="9"/>
        <v>240</v>
      </c>
      <c r="Z58" s="106">
        <f>ROUNDUP(X58,0)</f>
        <v>155</v>
      </c>
      <c r="AA58" s="136">
        <f>((AB59-AB57)/500)</f>
        <v>0.04</v>
      </c>
      <c r="AB58" s="137">
        <f>(((V58-V57)*AA58)+AB57)+V58</f>
        <v>310</v>
      </c>
      <c r="AC58" s="101">
        <f>ROUNDUP(AB58,0)</f>
        <v>310</v>
      </c>
      <c r="AD58" s="137">
        <f>((AE59-AE57)/500)</f>
        <v>0.02</v>
      </c>
      <c r="AE58" s="137">
        <f>(((V58-V57)*AD58)+AE57)+V58</f>
        <v>180</v>
      </c>
      <c r="AF58" s="133">
        <f>ROUNDUP(AE58,0)</f>
        <v>180</v>
      </c>
      <c r="AG58" s="137">
        <f>((AH59-AH57)/500)</f>
        <v>0.02</v>
      </c>
      <c r="AH58" s="137">
        <f>(((V58-V57)*AG58)+AH57)+V58</f>
        <v>205</v>
      </c>
      <c r="AI58" s="101">
        <f>ROUNDUP(AH58,0)</f>
        <v>205</v>
      </c>
      <c r="AJ58" s="136">
        <f>((AK59-AK57)/500)</f>
        <v>0.02</v>
      </c>
      <c r="AK58" s="138">
        <f>(((V58-V57)*AJ58)+AK57)+V58</f>
        <v>230</v>
      </c>
      <c r="AL58" s="139">
        <f>ROUNDUP(AK58,0)</f>
        <v>230</v>
      </c>
      <c r="AM58" s="397"/>
      <c r="AN58" s="397"/>
      <c r="AO58" s="397"/>
      <c r="AP58" s="397"/>
      <c r="AQ58" s="397"/>
      <c r="AR58" s="397"/>
      <c r="AS58" s="397"/>
      <c r="AT58" s="397"/>
      <c r="AU58" s="397"/>
      <c r="AV58" s="397"/>
      <c r="AW58" s="397"/>
      <c r="AX58" s="397"/>
      <c r="AY58" s="397"/>
      <c r="AZ58" s="397"/>
      <c r="BA58" s="397"/>
      <c r="BB58" s="397"/>
      <c r="BC58" s="397"/>
      <c r="BD58" s="397"/>
      <c r="BE58" s="397"/>
      <c r="BF58" s="397"/>
      <c r="BG58" s="397"/>
      <c r="BH58" s="397"/>
      <c r="BI58" s="397"/>
    </row>
    <row r="59" spans="1:61" ht="15.75" x14ac:dyDescent="0.25">
      <c r="A59" s="93">
        <f>+$B$3*O59</f>
        <v>0</v>
      </c>
      <c r="B59" s="93">
        <f t="shared" si="5"/>
        <v>0</v>
      </c>
      <c r="C59" s="112">
        <f>+$D$3*U59</f>
        <v>173030</v>
      </c>
      <c r="D59" s="112">
        <f t="shared" si="6"/>
        <v>173030</v>
      </c>
      <c r="E59" s="112">
        <f>+$F$3*L59</f>
        <v>149400</v>
      </c>
      <c r="F59" s="112">
        <f t="shared" si="7"/>
        <v>149400</v>
      </c>
      <c r="G59" s="113">
        <f>+$H$3*R59</f>
        <v>45870</v>
      </c>
      <c r="H59" s="112">
        <f t="shared" si="8"/>
        <v>45870</v>
      </c>
      <c r="I59" s="140">
        <v>14500</v>
      </c>
      <c r="J59" s="130"/>
      <c r="K59" s="116">
        <v>440</v>
      </c>
      <c r="L59" s="117">
        <f>+I59+K59</f>
        <v>14940</v>
      </c>
      <c r="M59" s="118"/>
      <c r="N59" s="119">
        <v>540</v>
      </c>
      <c r="O59" s="119">
        <f>+N59+I59</f>
        <v>15040</v>
      </c>
      <c r="P59" s="119"/>
      <c r="Q59" s="119">
        <v>790</v>
      </c>
      <c r="R59" s="120">
        <f>+Q59+I59</f>
        <v>15290</v>
      </c>
      <c r="S59" s="121"/>
      <c r="T59" s="122">
        <v>1230</v>
      </c>
      <c r="U59" s="122">
        <f>+T59+I59</f>
        <v>15730</v>
      </c>
      <c r="V59" s="141">
        <v>14500</v>
      </c>
      <c r="W59" s="115"/>
      <c r="X59" s="116">
        <v>445</v>
      </c>
      <c r="Y59" s="124">
        <f t="shared" si="9"/>
        <v>14740</v>
      </c>
      <c r="Z59" s="125">
        <f>+V59+X59</f>
        <v>14945</v>
      </c>
      <c r="AA59" s="126"/>
      <c r="AB59" s="127">
        <v>890</v>
      </c>
      <c r="AC59" s="119">
        <f>+V59+AB59</f>
        <v>15390</v>
      </c>
      <c r="AD59" s="127"/>
      <c r="AE59" s="127">
        <v>470</v>
      </c>
      <c r="AF59" s="120">
        <f>+AE59+V59</f>
        <v>14970</v>
      </c>
      <c r="AG59" s="127"/>
      <c r="AH59" s="127">
        <v>495</v>
      </c>
      <c r="AI59" s="119">
        <f>+AH59+V59</f>
        <v>14995</v>
      </c>
      <c r="AJ59" s="126"/>
      <c r="AK59" s="128">
        <v>520</v>
      </c>
      <c r="AL59" s="129">
        <f>+AK59+V59</f>
        <v>15020</v>
      </c>
      <c r="AM59" s="397"/>
      <c r="AN59" s="397"/>
      <c r="AO59" s="397"/>
      <c r="AP59" s="397"/>
      <c r="AQ59" s="397"/>
      <c r="AR59" s="397"/>
      <c r="AS59" s="397"/>
      <c r="AT59" s="397"/>
      <c r="AU59" s="397"/>
      <c r="AV59" s="397"/>
      <c r="AW59" s="397"/>
      <c r="AX59" s="397"/>
      <c r="AY59" s="397"/>
      <c r="AZ59" s="397"/>
      <c r="BA59" s="397"/>
      <c r="BB59" s="397"/>
      <c r="BC59" s="397"/>
      <c r="BD59" s="397"/>
      <c r="BE59" s="397"/>
      <c r="BF59" s="397"/>
      <c r="BG59" s="397"/>
      <c r="BH59" s="397"/>
      <c r="BI59" s="397"/>
    </row>
    <row r="60" spans="1:61" ht="15.75" x14ac:dyDescent="0.25">
      <c r="A60" s="93">
        <f>+$B$3*N60</f>
        <v>0</v>
      </c>
      <c r="B60" s="94">
        <f t="shared" si="5"/>
        <v>0</v>
      </c>
      <c r="C60" s="95">
        <f>+$D$3*T60</f>
        <v>7150</v>
      </c>
      <c r="D60" s="95">
        <f t="shared" si="6"/>
        <v>7150</v>
      </c>
      <c r="E60" s="95">
        <f>+$F$3*K60</f>
        <v>1500</v>
      </c>
      <c r="F60" s="95">
        <f t="shared" si="7"/>
        <v>1500</v>
      </c>
      <c r="G60" s="96">
        <f>+$H$3*Q60</f>
        <v>1500</v>
      </c>
      <c r="H60" s="95">
        <f t="shared" si="8"/>
        <v>1500</v>
      </c>
      <c r="I60" s="395"/>
      <c r="J60" s="130">
        <f>((K61-K59)/500)</f>
        <v>0.02</v>
      </c>
      <c r="K60" s="116">
        <f>(((I60-I59)*J60)+K59)+I60</f>
        <v>150</v>
      </c>
      <c r="L60" s="131">
        <f>ROUNDUP(K60,0)</f>
        <v>150</v>
      </c>
      <c r="M60" s="132">
        <f>((N61-N59)/500)</f>
        <v>0.02</v>
      </c>
      <c r="N60" s="101">
        <f>(((I60-I59)*M60)+N59)+I60</f>
        <v>250</v>
      </c>
      <c r="O60" s="101">
        <f>ROUNDUP(N60,0)</f>
        <v>250</v>
      </c>
      <c r="P60" s="101">
        <f>((Q61-Q59)/500)</f>
        <v>0.02</v>
      </c>
      <c r="Q60" s="101">
        <f>(((I60-I59)*P60)+Q59)+I60</f>
        <v>500</v>
      </c>
      <c r="R60" s="133">
        <f>ROUNDUP(Q60,0)</f>
        <v>500</v>
      </c>
      <c r="S60" s="132">
        <f>((T61-T59)/500)</f>
        <v>0.04</v>
      </c>
      <c r="T60" s="134">
        <f>(((I60-I59)*S60)+T59)+I60</f>
        <v>650</v>
      </c>
      <c r="U60" s="134">
        <f>ROUNDUP(T60,0)</f>
        <v>650</v>
      </c>
      <c r="V60" s="396"/>
      <c r="W60" s="130">
        <f>((X61-X59)/500)</f>
        <v>0.01</v>
      </c>
      <c r="X60" s="116">
        <f>(((V60-V59)*W60)+X59)+V60</f>
        <v>300</v>
      </c>
      <c r="Y60" s="135">
        <f t="shared" si="9"/>
        <v>240</v>
      </c>
      <c r="Z60" s="106">
        <f>ROUNDUP(X60,0)</f>
        <v>300</v>
      </c>
      <c r="AA60" s="136">
        <f>((AB61-AB59)/500)</f>
        <v>0.02</v>
      </c>
      <c r="AB60" s="137">
        <f>(((V60-V59)*AA60)+AB59)+V60</f>
        <v>600</v>
      </c>
      <c r="AC60" s="101">
        <f>ROUNDUP(AB60,0)</f>
        <v>600</v>
      </c>
      <c r="AD60" s="137">
        <f>((AE61-AE59)/500)</f>
        <v>0.01</v>
      </c>
      <c r="AE60" s="137">
        <f>(((V60-V59)*AD60)+AE59)+V60</f>
        <v>325</v>
      </c>
      <c r="AF60" s="133">
        <f>ROUNDUP(AE60,0)</f>
        <v>325</v>
      </c>
      <c r="AG60" s="137">
        <f>((AH61-AH59)/500)</f>
        <v>0.01</v>
      </c>
      <c r="AH60" s="137">
        <f>(((V60-V59)*AG60)+AH59)+V60</f>
        <v>350</v>
      </c>
      <c r="AI60" s="101">
        <f>ROUNDUP(AH60,0)</f>
        <v>350</v>
      </c>
      <c r="AJ60" s="136">
        <f>((AK61-AK59)/500)</f>
        <v>0.01</v>
      </c>
      <c r="AK60" s="138">
        <f>(((V60-V59)*AJ60)+AK59)+V60</f>
        <v>375</v>
      </c>
      <c r="AL60" s="139">
        <f>ROUNDUP(AK60,0)</f>
        <v>375</v>
      </c>
      <c r="AM60" s="397"/>
      <c r="AN60" s="397"/>
      <c r="AO60" s="397"/>
      <c r="AP60" s="397"/>
      <c r="AQ60" s="397"/>
      <c r="AR60" s="397"/>
      <c r="AS60" s="397"/>
      <c r="AT60" s="397"/>
      <c r="AU60" s="397"/>
      <c r="AV60" s="397"/>
      <c r="AW60" s="397"/>
      <c r="AX60" s="397"/>
      <c r="AY60" s="397"/>
      <c r="AZ60" s="397"/>
      <c r="BA60" s="397"/>
      <c r="BB60" s="397"/>
      <c r="BC60" s="397"/>
      <c r="BD60" s="397"/>
      <c r="BE60" s="397"/>
      <c r="BF60" s="397"/>
      <c r="BG60" s="397"/>
      <c r="BH60" s="397"/>
      <c r="BI60" s="397"/>
    </row>
    <row r="61" spans="1:61" ht="15.75" x14ac:dyDescent="0.25">
      <c r="A61" s="93">
        <f>+$B$3*O61</f>
        <v>0</v>
      </c>
      <c r="B61" s="93">
        <f t="shared" si="5"/>
        <v>0</v>
      </c>
      <c r="C61" s="112">
        <f>+$D$3*U61</f>
        <v>178750</v>
      </c>
      <c r="D61" s="112">
        <f t="shared" si="6"/>
        <v>178750</v>
      </c>
      <c r="E61" s="112">
        <f>+$F$3*L61</f>
        <v>154500</v>
      </c>
      <c r="F61" s="112">
        <f t="shared" si="7"/>
        <v>154500</v>
      </c>
      <c r="G61" s="113">
        <f>+$H$3*R61</f>
        <v>47400</v>
      </c>
      <c r="H61" s="112">
        <f t="shared" si="8"/>
        <v>47400</v>
      </c>
      <c r="I61" s="140">
        <v>15000</v>
      </c>
      <c r="J61" s="130"/>
      <c r="K61" s="116">
        <v>450</v>
      </c>
      <c r="L61" s="117">
        <f>+I61+K61</f>
        <v>15450</v>
      </c>
      <c r="M61" s="118"/>
      <c r="N61" s="119">
        <v>550</v>
      </c>
      <c r="O61" s="119">
        <f>+N61+I61</f>
        <v>15550</v>
      </c>
      <c r="P61" s="119"/>
      <c r="Q61" s="119">
        <v>800</v>
      </c>
      <c r="R61" s="120">
        <f>+Q61+I61</f>
        <v>15800</v>
      </c>
      <c r="S61" s="121"/>
      <c r="T61" s="122">
        <v>1250</v>
      </c>
      <c r="U61" s="122">
        <f>+T61+I61</f>
        <v>16250</v>
      </c>
      <c r="V61" s="141">
        <v>15000</v>
      </c>
      <c r="W61" s="115"/>
      <c r="X61" s="116">
        <v>450</v>
      </c>
      <c r="Y61" s="124">
        <f t="shared" si="9"/>
        <v>15240</v>
      </c>
      <c r="Z61" s="125">
        <f>+V61+X61</f>
        <v>15450</v>
      </c>
      <c r="AA61" s="126"/>
      <c r="AB61" s="127">
        <v>900</v>
      </c>
      <c r="AC61" s="119">
        <f>+V61+AB61</f>
        <v>15900</v>
      </c>
      <c r="AD61" s="127"/>
      <c r="AE61" s="127">
        <v>475</v>
      </c>
      <c r="AF61" s="120">
        <f>+AE61+V61</f>
        <v>15475</v>
      </c>
      <c r="AG61" s="127"/>
      <c r="AH61" s="127">
        <v>500</v>
      </c>
      <c r="AI61" s="119">
        <f>+AH61+V61</f>
        <v>15500</v>
      </c>
      <c r="AJ61" s="126"/>
      <c r="AK61" s="128">
        <v>525</v>
      </c>
      <c r="AL61" s="129">
        <f>+AK61+V61</f>
        <v>15525</v>
      </c>
      <c r="AM61" s="397"/>
      <c r="AN61" s="397"/>
      <c r="AO61" s="397"/>
      <c r="AP61" s="397"/>
      <c r="AQ61" s="397"/>
      <c r="AR61" s="397"/>
      <c r="AS61" s="397"/>
      <c r="AT61" s="397"/>
      <c r="AU61" s="397"/>
      <c r="AV61" s="397"/>
      <c r="AW61" s="397"/>
      <c r="AX61" s="397"/>
      <c r="AY61" s="397"/>
      <c r="AZ61" s="397"/>
      <c r="BA61" s="397"/>
      <c r="BB61" s="397"/>
      <c r="BC61" s="397"/>
      <c r="BD61" s="397"/>
      <c r="BE61" s="397"/>
      <c r="BF61" s="397"/>
      <c r="BG61" s="397"/>
      <c r="BH61" s="397"/>
      <c r="BI61" s="397"/>
    </row>
    <row r="62" spans="1:61" ht="15.75" x14ac:dyDescent="0.25">
      <c r="A62" s="93">
        <f>+$B$3*N62</f>
        <v>0</v>
      </c>
      <c r="B62" s="94">
        <f t="shared" si="5"/>
        <v>0</v>
      </c>
      <c r="C62" s="95">
        <f>+$D$3*T62</f>
        <v>7150</v>
      </c>
      <c r="D62" s="95">
        <f t="shared" si="6"/>
        <v>7150</v>
      </c>
      <c r="E62" s="95">
        <f>+$F$3*K62</f>
        <v>1500</v>
      </c>
      <c r="F62" s="95">
        <f t="shared" si="7"/>
        <v>1500</v>
      </c>
      <c r="G62" s="96">
        <f>+$H$3*Q62</f>
        <v>1500</v>
      </c>
      <c r="H62" s="95">
        <f t="shared" si="8"/>
        <v>1500</v>
      </c>
      <c r="I62" s="395"/>
      <c r="J62" s="130">
        <f>((K63-K61)/500)</f>
        <v>0.02</v>
      </c>
      <c r="K62" s="116">
        <f>(((I62-I61)*J62)+K61)+I62</f>
        <v>150</v>
      </c>
      <c r="L62" s="131">
        <f>ROUNDUP(K62,0)</f>
        <v>150</v>
      </c>
      <c r="M62" s="132">
        <f>((N63-N61)/500)</f>
        <v>0.02</v>
      </c>
      <c r="N62" s="101">
        <f>(((I62-I61)*M62)+N61)+I62</f>
        <v>250</v>
      </c>
      <c r="O62" s="101">
        <f>ROUNDUP(N62,0)</f>
        <v>250</v>
      </c>
      <c r="P62" s="101">
        <f>((Q63-Q61)/500)</f>
        <v>0.02</v>
      </c>
      <c r="Q62" s="101">
        <f>(((I62-I61)*P62)+Q61)+I62</f>
        <v>500</v>
      </c>
      <c r="R62" s="133">
        <f>ROUNDUP(Q62,0)</f>
        <v>500</v>
      </c>
      <c r="S62" s="132">
        <f>((T63-T61)/500)</f>
        <v>0.04</v>
      </c>
      <c r="T62" s="134">
        <f>(((I62-I61)*S62)+T61)+I62</f>
        <v>650</v>
      </c>
      <c r="U62" s="134">
        <f>ROUNDUP(T62,0)</f>
        <v>650</v>
      </c>
      <c r="V62" s="396"/>
      <c r="W62" s="130">
        <f>((X63-X61)/500)</f>
        <v>0.02</v>
      </c>
      <c r="X62" s="116">
        <f>(((V62-V61)*W62)+X61)+V62</f>
        <v>150</v>
      </c>
      <c r="Y62" s="135">
        <f t="shared" si="9"/>
        <v>240</v>
      </c>
      <c r="Z62" s="106">
        <f>ROUNDUP(X62,0)</f>
        <v>150</v>
      </c>
      <c r="AA62" s="136">
        <f>((AB63-AB61)/500)</f>
        <v>0.04</v>
      </c>
      <c r="AB62" s="137">
        <f>(((V62-V61)*AA62)+AB61)+V62</f>
        <v>300</v>
      </c>
      <c r="AC62" s="101">
        <f>ROUNDUP(AB62,0)</f>
        <v>300</v>
      </c>
      <c r="AD62" s="137">
        <f>((AE63-AE61)/500)</f>
        <v>0.02</v>
      </c>
      <c r="AE62" s="137">
        <f>(((V62-V61)*AD62)+AE61)+V62</f>
        <v>175</v>
      </c>
      <c r="AF62" s="133">
        <f>ROUNDUP(AE62,0)</f>
        <v>175</v>
      </c>
      <c r="AG62" s="137">
        <f>((AH63-AH61)/500)</f>
        <v>0.02</v>
      </c>
      <c r="AH62" s="137">
        <f>(((V62-V61)*AG62)+AH61)+V62</f>
        <v>200</v>
      </c>
      <c r="AI62" s="101">
        <f>ROUNDUP(AH62,0)</f>
        <v>200</v>
      </c>
      <c r="AJ62" s="136">
        <f>((AK63-AK61)/500)</f>
        <v>0.02</v>
      </c>
      <c r="AK62" s="138">
        <f>(((V62-V61)*AJ62)+AK61)+V62</f>
        <v>225</v>
      </c>
      <c r="AL62" s="139">
        <f>ROUNDUP(AK62,0)</f>
        <v>225</v>
      </c>
      <c r="AM62" s="397"/>
      <c r="AN62" s="397"/>
      <c r="AO62" s="397"/>
      <c r="AP62" s="397"/>
      <c r="AQ62" s="397"/>
      <c r="AR62" s="397"/>
      <c r="AS62" s="397"/>
      <c r="AT62" s="397"/>
      <c r="AU62" s="397"/>
      <c r="AV62" s="397"/>
      <c r="AW62" s="397"/>
      <c r="AX62" s="397"/>
      <c r="AY62" s="397"/>
      <c r="AZ62" s="397"/>
      <c r="BA62" s="397"/>
      <c r="BB62" s="397"/>
      <c r="BC62" s="397"/>
      <c r="BD62" s="397"/>
      <c r="BE62" s="397"/>
      <c r="BF62" s="397"/>
      <c r="BG62" s="397"/>
      <c r="BH62" s="397"/>
      <c r="BI62" s="397"/>
    </row>
    <row r="63" spans="1:61" ht="15.75" x14ac:dyDescent="0.25">
      <c r="A63" s="93">
        <f>+$B$3*O63</f>
        <v>0</v>
      </c>
      <c r="B63" s="93">
        <f t="shared" si="5"/>
        <v>0</v>
      </c>
      <c r="C63" s="112">
        <f>+$D$3*U63</f>
        <v>184470</v>
      </c>
      <c r="D63" s="112">
        <f t="shared" si="6"/>
        <v>184470</v>
      </c>
      <c r="E63" s="112">
        <f>+$F$3*L63</f>
        <v>159600</v>
      </c>
      <c r="F63" s="112">
        <f t="shared" si="7"/>
        <v>159600</v>
      </c>
      <c r="G63" s="113">
        <f>+$H$3*R63</f>
        <v>48930</v>
      </c>
      <c r="H63" s="112">
        <f t="shared" si="8"/>
        <v>48930</v>
      </c>
      <c r="I63" s="140">
        <v>15500</v>
      </c>
      <c r="J63" s="130"/>
      <c r="K63" s="116">
        <v>460</v>
      </c>
      <c r="L63" s="117">
        <f>+I63+K63</f>
        <v>15960</v>
      </c>
      <c r="M63" s="118"/>
      <c r="N63" s="119">
        <v>560</v>
      </c>
      <c r="O63" s="119">
        <f>+N63+I63</f>
        <v>16060</v>
      </c>
      <c r="P63" s="119"/>
      <c r="Q63" s="119">
        <v>810</v>
      </c>
      <c r="R63" s="120">
        <f>+Q63+I63</f>
        <v>16310</v>
      </c>
      <c r="S63" s="121"/>
      <c r="T63" s="122">
        <v>1270</v>
      </c>
      <c r="U63" s="122">
        <f>+T63+I63</f>
        <v>16770</v>
      </c>
      <c r="V63" s="141">
        <v>15500</v>
      </c>
      <c r="W63" s="115"/>
      <c r="X63" s="116">
        <v>460</v>
      </c>
      <c r="Y63" s="124">
        <f t="shared" si="9"/>
        <v>15740</v>
      </c>
      <c r="Z63" s="125">
        <f>+V63+X63</f>
        <v>15960</v>
      </c>
      <c r="AA63" s="126"/>
      <c r="AB63" s="127">
        <v>920</v>
      </c>
      <c r="AC63" s="119">
        <f>+V63+AB63</f>
        <v>16420</v>
      </c>
      <c r="AD63" s="127"/>
      <c r="AE63" s="127">
        <v>485</v>
      </c>
      <c r="AF63" s="120">
        <f>+AE63+V63</f>
        <v>15985</v>
      </c>
      <c r="AG63" s="127"/>
      <c r="AH63" s="127">
        <v>510</v>
      </c>
      <c r="AI63" s="119">
        <f>+AH63+V63</f>
        <v>16010</v>
      </c>
      <c r="AJ63" s="126"/>
      <c r="AK63" s="128">
        <v>535</v>
      </c>
      <c r="AL63" s="129">
        <f>+AK63+V63</f>
        <v>16035</v>
      </c>
      <c r="AM63" s="397"/>
      <c r="AN63" s="397"/>
      <c r="AO63" s="397"/>
      <c r="AP63" s="397"/>
      <c r="AQ63" s="397"/>
      <c r="AR63" s="397"/>
      <c r="AS63" s="397"/>
      <c r="AT63" s="397"/>
      <c r="AU63" s="397"/>
      <c r="AV63" s="397"/>
      <c r="AW63" s="397"/>
      <c r="AX63" s="397"/>
      <c r="AY63" s="397"/>
      <c r="AZ63" s="397"/>
      <c r="BA63" s="397"/>
      <c r="BB63" s="397"/>
      <c r="BC63" s="397"/>
      <c r="BD63" s="397"/>
      <c r="BE63" s="397"/>
      <c r="BF63" s="397"/>
      <c r="BG63" s="397"/>
      <c r="BH63" s="397"/>
      <c r="BI63" s="397"/>
    </row>
    <row r="64" spans="1:61" ht="15.75" x14ac:dyDescent="0.25">
      <c r="A64" s="93">
        <f>+$B$3*N64</f>
        <v>0</v>
      </c>
      <c r="B64" s="94">
        <f t="shared" si="5"/>
        <v>0</v>
      </c>
      <c r="C64" s="95">
        <f>+$D$3*T64</f>
        <v>7150</v>
      </c>
      <c r="D64" s="95">
        <f t="shared" si="6"/>
        <v>7150</v>
      </c>
      <c r="E64" s="95">
        <f>+$F$3*K64</f>
        <v>1500</v>
      </c>
      <c r="F64" s="95">
        <f t="shared" si="7"/>
        <v>1500</v>
      </c>
      <c r="G64" s="96">
        <f>+$H$3*Q64</f>
        <v>1500</v>
      </c>
      <c r="H64" s="95">
        <f t="shared" si="8"/>
        <v>1500</v>
      </c>
      <c r="I64" s="395"/>
      <c r="J64" s="130">
        <f>((K65-K63)/500)</f>
        <v>0.02</v>
      </c>
      <c r="K64" s="116">
        <f>(((I64-I63)*J64)+K63)+I64</f>
        <v>150</v>
      </c>
      <c r="L64" s="131">
        <f>ROUNDUP(K64,0)</f>
        <v>150</v>
      </c>
      <c r="M64" s="132">
        <f>((N65-N63)/500)</f>
        <v>0.02</v>
      </c>
      <c r="N64" s="101">
        <f>(((I64-I63)*M64)+N63)+I64</f>
        <v>250</v>
      </c>
      <c r="O64" s="101">
        <f>ROUNDUP(N64,0)</f>
        <v>250</v>
      </c>
      <c r="P64" s="101">
        <f>((Q65-Q63)/500)</f>
        <v>0.02</v>
      </c>
      <c r="Q64" s="101">
        <f>(((I64-I63)*P64)+Q63)+I64</f>
        <v>500</v>
      </c>
      <c r="R64" s="133">
        <f>ROUNDUP(Q64,0)</f>
        <v>500</v>
      </c>
      <c r="S64" s="132">
        <f>((T65-T63)/500)</f>
        <v>0.04</v>
      </c>
      <c r="T64" s="134">
        <f>(((I64-I63)*S64)+T63)+I64</f>
        <v>650</v>
      </c>
      <c r="U64" s="134">
        <f>ROUNDUP(T64,0)</f>
        <v>650</v>
      </c>
      <c r="V64" s="396"/>
      <c r="W64" s="130">
        <f>((X65-X63)/500)</f>
        <v>0.01</v>
      </c>
      <c r="X64" s="116">
        <f>(((V64-V63)*W64)+X63)+V64</f>
        <v>305</v>
      </c>
      <c r="Y64" s="135">
        <f t="shared" si="9"/>
        <v>240</v>
      </c>
      <c r="Z64" s="106">
        <f>ROUNDUP(X64,0)</f>
        <v>305</v>
      </c>
      <c r="AA64" s="136">
        <f>((AB65-AB63)/500)</f>
        <v>0.02</v>
      </c>
      <c r="AB64" s="137">
        <f>(((V64-V63)*AA64)+AB63)+V64</f>
        <v>610</v>
      </c>
      <c r="AC64" s="101">
        <f>ROUNDUP(AB64,0)</f>
        <v>610</v>
      </c>
      <c r="AD64" s="137">
        <f>((AE65-AE63)/500)</f>
        <v>0.01</v>
      </c>
      <c r="AE64" s="137">
        <f>(((V64-V63)*AD64)+AE63)+V64</f>
        <v>330</v>
      </c>
      <c r="AF64" s="133">
        <f>ROUNDUP(AE64,0)</f>
        <v>330</v>
      </c>
      <c r="AG64" s="137">
        <f>((AH65-AH63)/500)</f>
        <v>0.01</v>
      </c>
      <c r="AH64" s="137">
        <f>(((V64-V63)*AG64)+AH63)+V64</f>
        <v>355</v>
      </c>
      <c r="AI64" s="101">
        <f>ROUNDUP(AH64,0)</f>
        <v>355</v>
      </c>
      <c r="AJ64" s="136">
        <f>((AK65-AK63)/500)</f>
        <v>0.01</v>
      </c>
      <c r="AK64" s="138">
        <f>(((V64-V63)*AJ64)+AK63)+V64</f>
        <v>380</v>
      </c>
      <c r="AL64" s="139">
        <f>ROUNDUP(AK64,0)</f>
        <v>380</v>
      </c>
      <c r="AM64" s="397"/>
      <c r="AN64" s="397"/>
      <c r="AO64" s="397"/>
      <c r="AP64" s="397"/>
      <c r="AQ64" s="397"/>
      <c r="AR64" s="397"/>
      <c r="AS64" s="397"/>
      <c r="AT64" s="397"/>
      <c r="AU64" s="397"/>
      <c r="AV64" s="397"/>
      <c r="AW64" s="397"/>
      <c r="AX64" s="397"/>
      <c r="AY64" s="397"/>
      <c r="AZ64" s="397"/>
      <c r="BA64" s="397"/>
      <c r="BB64" s="397"/>
      <c r="BC64" s="397"/>
      <c r="BD64" s="397"/>
      <c r="BE64" s="397"/>
      <c r="BF64" s="397"/>
      <c r="BG64" s="397"/>
      <c r="BH64" s="397"/>
      <c r="BI64" s="397"/>
    </row>
    <row r="65" spans="1:61" ht="15.75" x14ac:dyDescent="0.25">
      <c r="A65" s="93">
        <f>+$B$3*O65</f>
        <v>0</v>
      </c>
      <c r="B65" s="93">
        <f t="shared" si="5"/>
        <v>0</v>
      </c>
      <c r="C65" s="112">
        <f>+$D$3*U65</f>
        <v>190190</v>
      </c>
      <c r="D65" s="112">
        <f t="shared" si="6"/>
        <v>190190</v>
      </c>
      <c r="E65" s="112">
        <f>+$F$3*L65</f>
        <v>164700</v>
      </c>
      <c r="F65" s="112">
        <f t="shared" si="7"/>
        <v>164700</v>
      </c>
      <c r="G65" s="113">
        <f>+$H$3*R65</f>
        <v>50460</v>
      </c>
      <c r="H65" s="112">
        <f t="shared" si="8"/>
        <v>50460</v>
      </c>
      <c r="I65" s="140">
        <v>16000</v>
      </c>
      <c r="J65" s="130"/>
      <c r="K65" s="116">
        <v>470</v>
      </c>
      <c r="L65" s="117">
        <f>+I65+K65</f>
        <v>16470</v>
      </c>
      <c r="M65" s="118"/>
      <c r="N65" s="119">
        <v>570</v>
      </c>
      <c r="O65" s="119">
        <f>+N65+I65</f>
        <v>16570</v>
      </c>
      <c r="P65" s="119"/>
      <c r="Q65" s="119">
        <v>820</v>
      </c>
      <c r="R65" s="120">
        <f>+Q65+I65</f>
        <v>16820</v>
      </c>
      <c r="S65" s="121"/>
      <c r="T65" s="122">
        <v>1290</v>
      </c>
      <c r="U65" s="122">
        <f>+T65+I65</f>
        <v>17290</v>
      </c>
      <c r="V65" s="141">
        <v>16000</v>
      </c>
      <c r="W65" s="115"/>
      <c r="X65" s="116">
        <v>465</v>
      </c>
      <c r="Y65" s="124">
        <f t="shared" si="9"/>
        <v>16240</v>
      </c>
      <c r="Z65" s="125">
        <f>+V65+X65</f>
        <v>16465</v>
      </c>
      <c r="AA65" s="126"/>
      <c r="AB65" s="127">
        <v>930</v>
      </c>
      <c r="AC65" s="119">
        <f>+V65+AB65</f>
        <v>16930</v>
      </c>
      <c r="AD65" s="127"/>
      <c r="AE65" s="127">
        <v>490</v>
      </c>
      <c r="AF65" s="120">
        <f>+AE65+V65</f>
        <v>16490</v>
      </c>
      <c r="AG65" s="127"/>
      <c r="AH65" s="127">
        <v>515</v>
      </c>
      <c r="AI65" s="119">
        <f>+AH65+V65</f>
        <v>16515</v>
      </c>
      <c r="AJ65" s="126"/>
      <c r="AK65" s="128">
        <v>540</v>
      </c>
      <c r="AL65" s="129">
        <f>+AK65+V65</f>
        <v>16540</v>
      </c>
      <c r="AM65" s="397"/>
      <c r="AN65" s="397"/>
      <c r="AO65" s="397"/>
      <c r="AP65" s="397"/>
      <c r="AQ65" s="397"/>
      <c r="AR65" s="397"/>
      <c r="AS65" s="397"/>
      <c r="AT65" s="397"/>
      <c r="AU65" s="397"/>
      <c r="AV65" s="397"/>
      <c r="AW65" s="397"/>
      <c r="AX65" s="397"/>
      <c r="AY65" s="397"/>
      <c r="AZ65" s="397"/>
      <c r="BA65" s="397"/>
      <c r="BB65" s="397"/>
      <c r="BC65" s="397"/>
      <c r="BD65" s="397"/>
      <c r="BE65" s="397"/>
      <c r="BF65" s="397"/>
      <c r="BG65" s="397"/>
      <c r="BH65" s="397"/>
      <c r="BI65" s="397"/>
    </row>
    <row r="66" spans="1:61" ht="15.75" x14ac:dyDescent="0.25">
      <c r="A66" s="93">
        <f>+$B$3*N66</f>
        <v>0</v>
      </c>
      <c r="B66" s="94">
        <f t="shared" si="5"/>
        <v>0</v>
      </c>
      <c r="C66" s="95">
        <f>+$D$3*T66</f>
        <v>7150</v>
      </c>
      <c r="D66" s="95">
        <f t="shared" si="6"/>
        <v>7150</v>
      </c>
      <c r="E66" s="95">
        <f>+$F$3*K66</f>
        <v>1500</v>
      </c>
      <c r="F66" s="95">
        <f t="shared" si="7"/>
        <v>1500</v>
      </c>
      <c r="G66" s="96">
        <f>+$H$3*Q66</f>
        <v>1500</v>
      </c>
      <c r="H66" s="95">
        <f t="shared" si="8"/>
        <v>1500</v>
      </c>
      <c r="I66" s="395"/>
      <c r="J66" s="130">
        <f>((K67-K65)/500)</f>
        <v>0.02</v>
      </c>
      <c r="K66" s="116">
        <f>(((I66-I65)*J66)+K65)+I66</f>
        <v>150</v>
      </c>
      <c r="L66" s="131">
        <f>ROUNDUP(K66,0)</f>
        <v>150</v>
      </c>
      <c r="M66" s="132">
        <f>((N67-N65)/500)</f>
        <v>0.02</v>
      </c>
      <c r="N66" s="101">
        <f>(((I66-I65)*M66)+N65)+I66</f>
        <v>250</v>
      </c>
      <c r="O66" s="101">
        <f>ROUNDUP(N66,0)</f>
        <v>250</v>
      </c>
      <c r="P66" s="101">
        <f>((Q67-Q65)/500)</f>
        <v>0.02</v>
      </c>
      <c r="Q66" s="101">
        <f>(((I66-I65)*P66)+Q65)+I66</f>
        <v>500</v>
      </c>
      <c r="R66" s="133">
        <f>ROUNDUP(Q66,0)</f>
        <v>500</v>
      </c>
      <c r="S66" s="132">
        <f>((T67-T65)/500)</f>
        <v>0.04</v>
      </c>
      <c r="T66" s="134">
        <f>(((I66-I65)*S66)+T65)+I66</f>
        <v>650</v>
      </c>
      <c r="U66" s="134">
        <f>ROUNDUP(T66,0)</f>
        <v>650</v>
      </c>
      <c r="V66" s="396"/>
      <c r="W66" s="130">
        <f>((X67-X65)/500)</f>
        <v>0.02</v>
      </c>
      <c r="X66" s="116">
        <f>(((V66-V65)*W66)+X65)+V66</f>
        <v>145</v>
      </c>
      <c r="Y66" s="135">
        <f t="shared" si="9"/>
        <v>240</v>
      </c>
      <c r="Z66" s="106">
        <f>ROUNDUP(X66,0)</f>
        <v>145</v>
      </c>
      <c r="AA66" s="136">
        <f>((AB67-AB65)/500)</f>
        <v>0.04</v>
      </c>
      <c r="AB66" s="137">
        <f>(((V66-V65)*AA66)+AB65)+V66</f>
        <v>290</v>
      </c>
      <c r="AC66" s="101">
        <f>ROUNDUP(AB66,0)</f>
        <v>290</v>
      </c>
      <c r="AD66" s="137">
        <f>((AE67-AE65)/500)</f>
        <v>0.02</v>
      </c>
      <c r="AE66" s="137">
        <f>(((V66-V65)*AD66)+AE65)+V66</f>
        <v>170</v>
      </c>
      <c r="AF66" s="133">
        <f>ROUNDUP(AE66,0)</f>
        <v>170</v>
      </c>
      <c r="AG66" s="137">
        <f>((AH67-AH65)/500)</f>
        <v>0.02</v>
      </c>
      <c r="AH66" s="137">
        <f>(((V66-V65)*AG66)+AH65)+V66</f>
        <v>195</v>
      </c>
      <c r="AI66" s="101">
        <f>ROUNDUP(AH66,0)</f>
        <v>195</v>
      </c>
      <c r="AJ66" s="136">
        <f>((AK67-AK65)/500)</f>
        <v>0.02</v>
      </c>
      <c r="AK66" s="138">
        <f>(((V66-V65)*AJ66)+AK65)+V66</f>
        <v>220</v>
      </c>
      <c r="AL66" s="139">
        <f>ROUNDUP(AK66,0)</f>
        <v>220</v>
      </c>
      <c r="AM66" s="397"/>
      <c r="AN66" s="397"/>
      <c r="AO66" s="397"/>
      <c r="AP66" s="397"/>
      <c r="AQ66" s="397"/>
      <c r="AR66" s="397"/>
      <c r="AS66" s="397"/>
      <c r="AT66" s="397"/>
      <c r="AU66" s="397"/>
      <c r="AV66" s="397"/>
      <c r="AW66" s="397"/>
      <c r="AX66" s="397"/>
      <c r="AY66" s="397"/>
      <c r="AZ66" s="397"/>
      <c r="BA66" s="397"/>
      <c r="BB66" s="397"/>
      <c r="BC66" s="397"/>
      <c r="BD66" s="397"/>
      <c r="BE66" s="397"/>
      <c r="BF66" s="397"/>
      <c r="BG66" s="397"/>
      <c r="BH66" s="397"/>
      <c r="BI66" s="397"/>
    </row>
    <row r="67" spans="1:61" ht="15.75" x14ac:dyDescent="0.25">
      <c r="A67" s="93">
        <f>+$B$3*O67</f>
        <v>0</v>
      </c>
      <c r="B67" s="93">
        <f t="shared" si="5"/>
        <v>0</v>
      </c>
      <c r="C67" s="112">
        <f>+$D$3*U67</f>
        <v>195910</v>
      </c>
      <c r="D67" s="112">
        <f t="shared" si="6"/>
        <v>195910</v>
      </c>
      <c r="E67" s="112">
        <f>+$F$3*L67</f>
        <v>169800</v>
      </c>
      <c r="F67" s="112">
        <f t="shared" si="7"/>
        <v>169800</v>
      </c>
      <c r="G67" s="113">
        <f>+$H$3*R67</f>
        <v>51990</v>
      </c>
      <c r="H67" s="112">
        <f t="shared" si="8"/>
        <v>51990</v>
      </c>
      <c r="I67" s="140">
        <v>16500</v>
      </c>
      <c r="J67" s="130"/>
      <c r="K67" s="116">
        <v>480</v>
      </c>
      <c r="L67" s="117">
        <f>+I67+K67</f>
        <v>16980</v>
      </c>
      <c r="M67" s="118"/>
      <c r="N67" s="119">
        <v>580</v>
      </c>
      <c r="O67" s="119">
        <f>+N67+I67</f>
        <v>17080</v>
      </c>
      <c r="P67" s="119"/>
      <c r="Q67" s="119">
        <v>830</v>
      </c>
      <c r="R67" s="120">
        <f>+Q67+I67</f>
        <v>17330</v>
      </c>
      <c r="S67" s="121"/>
      <c r="T67" s="122">
        <v>1310</v>
      </c>
      <c r="U67" s="122">
        <f>+T67+I67</f>
        <v>17810</v>
      </c>
      <c r="V67" s="141">
        <v>16500</v>
      </c>
      <c r="W67" s="115"/>
      <c r="X67" s="116">
        <v>475</v>
      </c>
      <c r="Y67" s="124">
        <f t="shared" si="9"/>
        <v>16740</v>
      </c>
      <c r="Z67" s="125">
        <f>+V67+X67</f>
        <v>16975</v>
      </c>
      <c r="AA67" s="126"/>
      <c r="AB67" s="127">
        <v>950</v>
      </c>
      <c r="AC67" s="119">
        <f>+V67+AB67</f>
        <v>17450</v>
      </c>
      <c r="AD67" s="127"/>
      <c r="AE67" s="127">
        <v>500</v>
      </c>
      <c r="AF67" s="120">
        <f>+AE67+V67</f>
        <v>17000</v>
      </c>
      <c r="AG67" s="127"/>
      <c r="AH67" s="127">
        <v>525</v>
      </c>
      <c r="AI67" s="119">
        <f>+AH67+V67</f>
        <v>17025</v>
      </c>
      <c r="AJ67" s="126"/>
      <c r="AK67" s="128">
        <v>550</v>
      </c>
      <c r="AL67" s="129">
        <f>+AK67+V67</f>
        <v>17050</v>
      </c>
      <c r="AM67" s="397"/>
      <c r="AN67" s="397"/>
      <c r="AO67" s="397"/>
      <c r="AP67" s="397"/>
      <c r="AQ67" s="397"/>
      <c r="AR67" s="397"/>
      <c r="AS67" s="397"/>
      <c r="AT67" s="397"/>
      <c r="AU67" s="397"/>
      <c r="AV67" s="397"/>
      <c r="AW67" s="397"/>
      <c r="AX67" s="397"/>
      <c r="AY67" s="397"/>
      <c r="AZ67" s="397"/>
      <c r="BA67" s="397"/>
      <c r="BB67" s="397"/>
      <c r="BC67" s="397"/>
      <c r="BD67" s="397"/>
      <c r="BE67" s="397"/>
      <c r="BF67" s="397"/>
      <c r="BG67" s="397"/>
      <c r="BH67" s="397"/>
      <c r="BI67" s="397"/>
    </row>
    <row r="68" spans="1:61" ht="15.75" x14ac:dyDescent="0.25">
      <c r="A68" s="93">
        <f>+$B$3*N68</f>
        <v>0</v>
      </c>
      <c r="B68" s="94">
        <f t="shared" ref="B68:B99" si="10">ROUNDUP(A68,0)</f>
        <v>0</v>
      </c>
      <c r="C68" s="95">
        <f>+$D$3*T68</f>
        <v>7150</v>
      </c>
      <c r="D68" s="95">
        <f t="shared" ref="D68:D99" si="11">ROUNDUP(C68,0)</f>
        <v>7150</v>
      </c>
      <c r="E68" s="95">
        <f>+$F$3*K68</f>
        <v>1500</v>
      </c>
      <c r="F68" s="95">
        <f t="shared" ref="F68:F99" si="12">ROUNDUP(E68,0)</f>
        <v>1500</v>
      </c>
      <c r="G68" s="96">
        <f>+$H$3*Q68</f>
        <v>1500</v>
      </c>
      <c r="H68" s="95">
        <f t="shared" ref="H68:H99" si="13">ROUNDUP(G68,0)</f>
        <v>1500</v>
      </c>
      <c r="I68" s="395"/>
      <c r="J68" s="130">
        <f>((K69-K67)/500)</f>
        <v>0.02</v>
      </c>
      <c r="K68" s="116">
        <f>(((I68-I67)*J68)+K67)+I68</f>
        <v>150</v>
      </c>
      <c r="L68" s="131">
        <f>ROUNDUP(K68,0)</f>
        <v>150</v>
      </c>
      <c r="M68" s="132">
        <f>((N69-N67)/500)</f>
        <v>0.02</v>
      </c>
      <c r="N68" s="101">
        <f>(((I68-I67)*M68)+N67)+I68</f>
        <v>250</v>
      </c>
      <c r="O68" s="101">
        <f>ROUNDUP(N68,0)</f>
        <v>250</v>
      </c>
      <c r="P68" s="101">
        <f>((Q69-Q67)/500)</f>
        <v>0.02</v>
      </c>
      <c r="Q68" s="101">
        <f>(((I68-I67)*P68)+Q67)+I68</f>
        <v>500</v>
      </c>
      <c r="R68" s="133">
        <f>ROUNDUP(Q68,0)</f>
        <v>500</v>
      </c>
      <c r="S68" s="132">
        <f>((T69-T67)/500)</f>
        <v>0.04</v>
      </c>
      <c r="T68" s="134">
        <f>(((I68-I67)*S68)+T67)+I68</f>
        <v>650</v>
      </c>
      <c r="U68" s="134">
        <f>ROUNDUP(T68,0)</f>
        <v>650</v>
      </c>
      <c r="V68" s="396"/>
      <c r="W68" s="130">
        <f>((X69-X67)/500)</f>
        <v>0.01</v>
      </c>
      <c r="X68" s="116">
        <f>(((V68-V67)*W68)+X67)+V68</f>
        <v>310</v>
      </c>
      <c r="Y68" s="135">
        <f t="shared" ref="Y68:Y101" si="14">+V68+240</f>
        <v>240</v>
      </c>
      <c r="Z68" s="106">
        <f>ROUNDUP(X68,0)</f>
        <v>310</v>
      </c>
      <c r="AA68" s="136">
        <f>((AB69-AB67)/500)</f>
        <v>0.02</v>
      </c>
      <c r="AB68" s="137">
        <f>(((V68-V67)*AA68)+AB67)+V68</f>
        <v>620</v>
      </c>
      <c r="AC68" s="101">
        <f>ROUNDUP(AB68,0)</f>
        <v>620</v>
      </c>
      <c r="AD68" s="137">
        <f>((AE69-AE67)/500)</f>
        <v>0.01</v>
      </c>
      <c r="AE68" s="137">
        <f>(((V68-V67)*AD68)+AE67)+V68</f>
        <v>335</v>
      </c>
      <c r="AF68" s="133">
        <f>ROUNDUP(AE68,0)</f>
        <v>335</v>
      </c>
      <c r="AG68" s="137">
        <f>((AH69-AH67)/500)</f>
        <v>0.01</v>
      </c>
      <c r="AH68" s="137">
        <f>(((V68-V67)*AG68)+AH67)+V68</f>
        <v>360</v>
      </c>
      <c r="AI68" s="101">
        <f>ROUNDUP(AH68,0)</f>
        <v>360</v>
      </c>
      <c r="AJ68" s="136">
        <f>((AK69-AK67)/500)</f>
        <v>0.01</v>
      </c>
      <c r="AK68" s="138">
        <f>(((V68-V67)*AJ68)+AK67)+V68</f>
        <v>385</v>
      </c>
      <c r="AL68" s="139">
        <f>ROUNDUP(AK68,0)</f>
        <v>385</v>
      </c>
      <c r="AM68" s="397"/>
      <c r="AN68" s="397"/>
      <c r="AO68" s="397"/>
      <c r="AP68" s="397"/>
      <c r="AQ68" s="397"/>
      <c r="AR68" s="397"/>
      <c r="AS68" s="397"/>
      <c r="AT68" s="397"/>
      <c r="AU68" s="397"/>
      <c r="AV68" s="397"/>
      <c r="AW68" s="397"/>
      <c r="AX68" s="397"/>
      <c r="AY68" s="397"/>
      <c r="AZ68" s="397"/>
      <c r="BA68" s="397"/>
      <c r="BB68" s="397"/>
      <c r="BC68" s="397"/>
      <c r="BD68" s="397"/>
      <c r="BE68" s="397"/>
      <c r="BF68" s="397"/>
      <c r="BG68" s="397"/>
      <c r="BH68" s="397"/>
      <c r="BI68" s="397"/>
    </row>
    <row r="69" spans="1:61" ht="15.75" x14ac:dyDescent="0.25">
      <c r="A69" s="93">
        <f>+$B$3*O69</f>
        <v>0</v>
      </c>
      <c r="B69" s="93">
        <f t="shared" si="10"/>
        <v>0</v>
      </c>
      <c r="C69" s="112">
        <f>+$D$3*U69</f>
        <v>201630</v>
      </c>
      <c r="D69" s="112">
        <f t="shared" si="11"/>
        <v>201630</v>
      </c>
      <c r="E69" s="112">
        <f>+$F$3*L69</f>
        <v>174900</v>
      </c>
      <c r="F69" s="112">
        <f t="shared" si="12"/>
        <v>174900</v>
      </c>
      <c r="G69" s="113">
        <f>+$H$3*R69</f>
        <v>53520</v>
      </c>
      <c r="H69" s="112">
        <f t="shared" si="13"/>
        <v>53520</v>
      </c>
      <c r="I69" s="140">
        <v>17000</v>
      </c>
      <c r="J69" s="130"/>
      <c r="K69" s="116">
        <v>490</v>
      </c>
      <c r="L69" s="117">
        <f>+I69+K69</f>
        <v>17490</v>
      </c>
      <c r="M69" s="118"/>
      <c r="N69" s="119">
        <v>590</v>
      </c>
      <c r="O69" s="119">
        <f>+N69+I69</f>
        <v>17590</v>
      </c>
      <c r="P69" s="119"/>
      <c r="Q69" s="119">
        <v>840</v>
      </c>
      <c r="R69" s="120">
        <f>+Q69+I69</f>
        <v>17840</v>
      </c>
      <c r="S69" s="121"/>
      <c r="T69" s="122">
        <v>1330</v>
      </c>
      <c r="U69" s="122">
        <f>+T69+I69</f>
        <v>18330</v>
      </c>
      <c r="V69" s="141">
        <v>17000</v>
      </c>
      <c r="W69" s="115"/>
      <c r="X69" s="116">
        <v>480</v>
      </c>
      <c r="Y69" s="124">
        <f t="shared" si="14"/>
        <v>17240</v>
      </c>
      <c r="Z69" s="125">
        <f>+V69+X69</f>
        <v>17480</v>
      </c>
      <c r="AA69" s="126"/>
      <c r="AB69" s="127">
        <v>960</v>
      </c>
      <c r="AC69" s="119">
        <f>+V69+AB69</f>
        <v>17960</v>
      </c>
      <c r="AD69" s="127"/>
      <c r="AE69" s="127">
        <v>505</v>
      </c>
      <c r="AF69" s="120">
        <f>+AE69+V69</f>
        <v>17505</v>
      </c>
      <c r="AG69" s="127"/>
      <c r="AH69" s="127">
        <v>530</v>
      </c>
      <c r="AI69" s="119">
        <f>+AH69+V69</f>
        <v>17530</v>
      </c>
      <c r="AJ69" s="126"/>
      <c r="AK69" s="128">
        <v>555</v>
      </c>
      <c r="AL69" s="129">
        <f>+AK69+V69</f>
        <v>17555</v>
      </c>
      <c r="AM69" s="397"/>
      <c r="AN69" s="397"/>
      <c r="AO69" s="397"/>
      <c r="AP69" s="397"/>
      <c r="AQ69" s="397"/>
      <c r="AR69" s="397"/>
      <c r="AS69" s="397"/>
      <c r="AT69" s="397"/>
      <c r="AU69" s="397"/>
      <c r="AV69" s="397"/>
      <c r="AW69" s="397"/>
      <c r="AX69" s="397"/>
      <c r="AY69" s="397"/>
      <c r="AZ69" s="397"/>
      <c r="BA69" s="397"/>
      <c r="BB69" s="397"/>
      <c r="BC69" s="397"/>
      <c r="BD69" s="397"/>
      <c r="BE69" s="397"/>
      <c r="BF69" s="397"/>
      <c r="BG69" s="397"/>
      <c r="BH69" s="397"/>
      <c r="BI69" s="397"/>
    </row>
    <row r="70" spans="1:61" ht="15.75" x14ac:dyDescent="0.25">
      <c r="A70" s="93">
        <f>+$B$3*N70</f>
        <v>0</v>
      </c>
      <c r="B70" s="94">
        <f t="shared" si="10"/>
        <v>0</v>
      </c>
      <c r="C70" s="95">
        <f>+$D$3*T70</f>
        <v>7150</v>
      </c>
      <c r="D70" s="95">
        <f t="shared" si="11"/>
        <v>7150</v>
      </c>
      <c r="E70" s="95">
        <f>+$F$3*K70</f>
        <v>1500</v>
      </c>
      <c r="F70" s="95">
        <f t="shared" si="12"/>
        <v>1500</v>
      </c>
      <c r="G70" s="96">
        <f>+$H$3*Q70</f>
        <v>1500</v>
      </c>
      <c r="H70" s="95">
        <f t="shared" si="13"/>
        <v>1500</v>
      </c>
      <c r="I70" s="395"/>
      <c r="J70" s="130">
        <f>((K71-K69)/500)</f>
        <v>0.02</v>
      </c>
      <c r="K70" s="116">
        <f>(((I70-I69)*J70)+K69)+I70</f>
        <v>150</v>
      </c>
      <c r="L70" s="131">
        <f>ROUNDUP(K70,0)</f>
        <v>150</v>
      </c>
      <c r="M70" s="132">
        <f>((N71-N69)/500)</f>
        <v>0.02</v>
      </c>
      <c r="N70" s="101">
        <f>(((I70-I69)*M70)+N69)+I70</f>
        <v>250</v>
      </c>
      <c r="O70" s="101">
        <f>ROUNDUP(N70,0)</f>
        <v>250</v>
      </c>
      <c r="P70" s="101">
        <f>((Q71-Q69)/500)</f>
        <v>0.02</v>
      </c>
      <c r="Q70" s="101">
        <f>(((I70-I69)*P70)+Q69)+I70</f>
        <v>500</v>
      </c>
      <c r="R70" s="133">
        <f>ROUNDUP(Q70,0)</f>
        <v>500</v>
      </c>
      <c r="S70" s="132">
        <f>((T71-T69)/500)</f>
        <v>0.04</v>
      </c>
      <c r="T70" s="134">
        <f>(((I70-I69)*S70)+T69)+I70</f>
        <v>650</v>
      </c>
      <c r="U70" s="134">
        <f>ROUNDUP(T70,0)</f>
        <v>650</v>
      </c>
      <c r="V70" s="396"/>
      <c r="W70" s="130">
        <f>((X71-X69)/500)</f>
        <v>0.02</v>
      </c>
      <c r="X70" s="116">
        <f>(((V70-V69)*W70)+X69)+V70</f>
        <v>140</v>
      </c>
      <c r="Y70" s="135">
        <f t="shared" si="14"/>
        <v>240</v>
      </c>
      <c r="Z70" s="106">
        <f>ROUNDUP(X70,0)</f>
        <v>140</v>
      </c>
      <c r="AA70" s="136">
        <f>((AB71-AB69)/500)</f>
        <v>0.04</v>
      </c>
      <c r="AB70" s="137">
        <f>(((V70-V69)*AA70)+AB69)+V70</f>
        <v>280</v>
      </c>
      <c r="AC70" s="101">
        <f>ROUNDUP(AB70,0)</f>
        <v>280</v>
      </c>
      <c r="AD70" s="137">
        <f>((AE71-AE69)/500)</f>
        <v>0.02</v>
      </c>
      <c r="AE70" s="137">
        <f>(((V70-V69)*AD70)+AE69)+V70</f>
        <v>165</v>
      </c>
      <c r="AF70" s="133">
        <f>ROUNDUP(AE70,0)</f>
        <v>165</v>
      </c>
      <c r="AG70" s="137">
        <f>((AH71-AH69)/500)</f>
        <v>0.02</v>
      </c>
      <c r="AH70" s="137">
        <f>(((V70-V69)*AG70)+AH69)+V70</f>
        <v>190</v>
      </c>
      <c r="AI70" s="101">
        <f>ROUNDUP(AH70,0)</f>
        <v>190</v>
      </c>
      <c r="AJ70" s="136">
        <f>((AK71-AK69)/500)</f>
        <v>0.02</v>
      </c>
      <c r="AK70" s="138">
        <f>(((V70-V69)*AJ70)+AK69)+V70</f>
        <v>215</v>
      </c>
      <c r="AL70" s="139">
        <f>ROUNDUP(AK70,0)</f>
        <v>215</v>
      </c>
      <c r="AM70" s="397"/>
      <c r="AN70" s="397"/>
      <c r="AO70" s="397"/>
      <c r="AP70" s="397"/>
      <c r="AQ70" s="397"/>
      <c r="AR70" s="397"/>
      <c r="AS70" s="397"/>
      <c r="AT70" s="397"/>
      <c r="AU70" s="397"/>
      <c r="AV70" s="397"/>
      <c r="AW70" s="397"/>
      <c r="AX70" s="397"/>
      <c r="AY70" s="397"/>
      <c r="AZ70" s="397"/>
      <c r="BA70" s="397"/>
      <c r="BB70" s="397"/>
      <c r="BC70" s="397"/>
      <c r="BD70" s="397"/>
      <c r="BE70" s="397"/>
      <c r="BF70" s="397"/>
      <c r="BG70" s="397"/>
      <c r="BH70" s="397"/>
      <c r="BI70" s="397"/>
    </row>
    <row r="71" spans="1:61" ht="15.75" x14ac:dyDescent="0.25">
      <c r="A71" s="93">
        <f>+$B$3*O71</f>
        <v>0</v>
      </c>
      <c r="B71" s="93">
        <f t="shared" si="10"/>
        <v>0</v>
      </c>
      <c r="C71" s="112">
        <f>+$D$3*U71</f>
        <v>207350</v>
      </c>
      <c r="D71" s="112">
        <f t="shared" si="11"/>
        <v>207350</v>
      </c>
      <c r="E71" s="112">
        <f>+$F$3*L71</f>
        <v>180000</v>
      </c>
      <c r="F71" s="112">
        <f t="shared" si="12"/>
        <v>180000</v>
      </c>
      <c r="G71" s="113">
        <f>+$H$3*R71</f>
        <v>55050</v>
      </c>
      <c r="H71" s="112">
        <f t="shared" si="13"/>
        <v>55050</v>
      </c>
      <c r="I71" s="140">
        <v>17500</v>
      </c>
      <c r="J71" s="130"/>
      <c r="K71" s="116">
        <v>500</v>
      </c>
      <c r="L71" s="117">
        <f>+I71+K71</f>
        <v>18000</v>
      </c>
      <c r="M71" s="118"/>
      <c r="N71" s="119">
        <v>600</v>
      </c>
      <c r="O71" s="119">
        <f>+N71+I71</f>
        <v>18100</v>
      </c>
      <c r="P71" s="119"/>
      <c r="Q71" s="119">
        <v>850</v>
      </c>
      <c r="R71" s="120">
        <f>+Q71+I71</f>
        <v>18350</v>
      </c>
      <c r="S71" s="121"/>
      <c r="T71" s="122">
        <v>1350</v>
      </c>
      <c r="U71" s="122">
        <f>+T71+I71</f>
        <v>18850</v>
      </c>
      <c r="V71" s="141">
        <v>17500</v>
      </c>
      <c r="W71" s="115"/>
      <c r="X71" s="116">
        <v>490</v>
      </c>
      <c r="Y71" s="124">
        <f t="shared" si="14"/>
        <v>17740</v>
      </c>
      <c r="Z71" s="125">
        <f>+V71+X71</f>
        <v>17990</v>
      </c>
      <c r="AA71" s="126"/>
      <c r="AB71" s="127">
        <v>980</v>
      </c>
      <c r="AC71" s="119">
        <f>+V71+AB71</f>
        <v>18480</v>
      </c>
      <c r="AD71" s="127"/>
      <c r="AE71" s="127">
        <v>515</v>
      </c>
      <c r="AF71" s="120">
        <f>+AE71+V71</f>
        <v>18015</v>
      </c>
      <c r="AG71" s="127"/>
      <c r="AH71" s="127">
        <v>540</v>
      </c>
      <c r="AI71" s="119">
        <f>+AH71+V71</f>
        <v>18040</v>
      </c>
      <c r="AJ71" s="126"/>
      <c r="AK71" s="128">
        <v>565</v>
      </c>
      <c r="AL71" s="129">
        <f>+AK71+V71</f>
        <v>18065</v>
      </c>
      <c r="AM71" s="397"/>
      <c r="AN71" s="397"/>
      <c r="AO71" s="397"/>
      <c r="AP71" s="397"/>
      <c r="AQ71" s="397"/>
      <c r="AR71" s="397"/>
      <c r="AS71" s="397"/>
      <c r="AT71" s="397"/>
      <c r="AU71" s="397"/>
      <c r="AV71" s="397"/>
      <c r="AW71" s="397"/>
      <c r="AX71" s="397"/>
      <c r="AY71" s="397"/>
      <c r="AZ71" s="397"/>
      <c r="BA71" s="397"/>
      <c r="BB71" s="397"/>
      <c r="BC71" s="397"/>
      <c r="BD71" s="397"/>
      <c r="BE71" s="397"/>
      <c r="BF71" s="397"/>
      <c r="BG71" s="397"/>
      <c r="BH71" s="397"/>
      <c r="BI71" s="397"/>
    </row>
    <row r="72" spans="1:61" ht="15.75" x14ac:dyDescent="0.25">
      <c r="A72" s="93">
        <f>+$B$3*N72</f>
        <v>0</v>
      </c>
      <c r="B72" s="94">
        <f t="shared" si="10"/>
        <v>0</v>
      </c>
      <c r="C72" s="95">
        <f>+$D$3*T72</f>
        <v>7150</v>
      </c>
      <c r="D72" s="95">
        <f t="shared" si="11"/>
        <v>7150</v>
      </c>
      <c r="E72" s="95">
        <f>+$F$3*K72</f>
        <v>1500</v>
      </c>
      <c r="F72" s="95">
        <f t="shared" si="12"/>
        <v>1500</v>
      </c>
      <c r="G72" s="96">
        <f>+$H$3*Q72</f>
        <v>1500</v>
      </c>
      <c r="H72" s="95">
        <f t="shared" si="13"/>
        <v>1500</v>
      </c>
      <c r="I72" s="395"/>
      <c r="J72" s="130">
        <f>((K73-K71)/500)</f>
        <v>0.02</v>
      </c>
      <c r="K72" s="116">
        <f>(((I72-I71)*J72)+K71)+I72</f>
        <v>150</v>
      </c>
      <c r="L72" s="131">
        <f>ROUNDUP(K72,0)</f>
        <v>150</v>
      </c>
      <c r="M72" s="132">
        <f>((N73-N71)/500)</f>
        <v>0.02</v>
      </c>
      <c r="N72" s="101">
        <f>(((I72-I71)*M72)+N71)+I72</f>
        <v>250</v>
      </c>
      <c r="O72" s="101">
        <f>ROUNDUP(N72,0)</f>
        <v>250</v>
      </c>
      <c r="P72" s="101">
        <f>((Q73-Q71)/500)</f>
        <v>0.02</v>
      </c>
      <c r="Q72" s="101">
        <f>(((I72-I71)*P72)+Q71)+I72</f>
        <v>500</v>
      </c>
      <c r="R72" s="133">
        <f>ROUNDUP(Q72,0)</f>
        <v>500</v>
      </c>
      <c r="S72" s="132">
        <f>((T73-T71)/500)</f>
        <v>0.04</v>
      </c>
      <c r="T72" s="134">
        <f>(((I72-I71)*S72)+T71)+I72</f>
        <v>650</v>
      </c>
      <c r="U72" s="134">
        <f>ROUNDUP(T72,0)</f>
        <v>650</v>
      </c>
      <c r="V72" s="396"/>
      <c r="W72" s="130">
        <f>((X73-X71)/500)</f>
        <v>0.01</v>
      </c>
      <c r="X72" s="116">
        <f>(((V72-V71)*W72)+X71)+V72</f>
        <v>315</v>
      </c>
      <c r="Y72" s="135">
        <f t="shared" si="14"/>
        <v>240</v>
      </c>
      <c r="Z72" s="106">
        <f>ROUNDUP(X72,0)</f>
        <v>315</v>
      </c>
      <c r="AA72" s="136">
        <f>((AB73-AB71)/500)</f>
        <v>0.02</v>
      </c>
      <c r="AB72" s="137">
        <f>(((V72-V71)*AA72)+AB71)+V72</f>
        <v>630</v>
      </c>
      <c r="AC72" s="101">
        <f>ROUNDUP(AB72,0)</f>
        <v>630</v>
      </c>
      <c r="AD72" s="137">
        <f>((AE73-AE71)/500)</f>
        <v>0.01</v>
      </c>
      <c r="AE72" s="137">
        <f>(((V72-V71)*AD72)+AE71)+V72</f>
        <v>340</v>
      </c>
      <c r="AF72" s="133">
        <f>ROUNDUP(AE72,0)</f>
        <v>340</v>
      </c>
      <c r="AG72" s="137">
        <f>((AH73-AH71)/500)</f>
        <v>0.01</v>
      </c>
      <c r="AH72" s="137">
        <f>(((V72-V71)*AG72)+AH71)+V72</f>
        <v>365</v>
      </c>
      <c r="AI72" s="101">
        <f>ROUNDUP(AH72,0)</f>
        <v>365</v>
      </c>
      <c r="AJ72" s="136">
        <f>((AK73-AK71)/500)</f>
        <v>0.01</v>
      </c>
      <c r="AK72" s="138">
        <f>(((V72-V71)*AJ72)+AK71)+V72</f>
        <v>390</v>
      </c>
      <c r="AL72" s="139">
        <f>ROUNDUP(AK72,0)</f>
        <v>390</v>
      </c>
      <c r="AM72" s="397"/>
      <c r="AN72" s="397"/>
      <c r="AO72" s="397"/>
      <c r="AP72" s="397"/>
      <c r="AQ72" s="397"/>
      <c r="AR72" s="397"/>
      <c r="AS72" s="397"/>
      <c r="AT72" s="397"/>
      <c r="AU72" s="397"/>
      <c r="AV72" s="397"/>
      <c r="AW72" s="397"/>
      <c r="AX72" s="397"/>
      <c r="AY72" s="397"/>
      <c r="AZ72" s="397"/>
      <c r="BA72" s="397"/>
      <c r="BB72" s="397"/>
      <c r="BC72" s="397"/>
      <c r="BD72" s="397"/>
      <c r="BE72" s="397"/>
      <c r="BF72" s="397"/>
      <c r="BG72" s="397"/>
      <c r="BH72" s="397"/>
      <c r="BI72" s="397"/>
    </row>
    <row r="73" spans="1:61" ht="15.75" x14ac:dyDescent="0.25">
      <c r="A73" s="93">
        <f>+$B$3*O73</f>
        <v>0</v>
      </c>
      <c r="B73" s="93">
        <f t="shared" si="10"/>
        <v>0</v>
      </c>
      <c r="C73" s="112">
        <f>+$D$3*U73</f>
        <v>213070</v>
      </c>
      <c r="D73" s="112">
        <f t="shared" si="11"/>
        <v>213070</v>
      </c>
      <c r="E73" s="112">
        <f>+$F$3*L73</f>
        <v>185100</v>
      </c>
      <c r="F73" s="112">
        <f t="shared" si="12"/>
        <v>185100</v>
      </c>
      <c r="G73" s="113">
        <f>+$H$3*R73</f>
        <v>56580</v>
      </c>
      <c r="H73" s="112">
        <f t="shared" si="13"/>
        <v>56580</v>
      </c>
      <c r="I73" s="140">
        <v>18000</v>
      </c>
      <c r="J73" s="130"/>
      <c r="K73" s="116">
        <v>510</v>
      </c>
      <c r="L73" s="117">
        <f>+I73+K73</f>
        <v>18510</v>
      </c>
      <c r="M73" s="118"/>
      <c r="N73" s="119">
        <v>610</v>
      </c>
      <c r="O73" s="119">
        <f>+N73+I73</f>
        <v>18610</v>
      </c>
      <c r="P73" s="119"/>
      <c r="Q73" s="119">
        <v>860</v>
      </c>
      <c r="R73" s="120">
        <f>+Q73+I73</f>
        <v>18860</v>
      </c>
      <c r="S73" s="121"/>
      <c r="T73" s="122">
        <v>1370</v>
      </c>
      <c r="U73" s="122">
        <f>+T73+I73</f>
        <v>19370</v>
      </c>
      <c r="V73" s="141">
        <v>18000</v>
      </c>
      <c r="W73" s="115"/>
      <c r="X73" s="116">
        <v>495</v>
      </c>
      <c r="Y73" s="124">
        <f t="shared" si="14"/>
        <v>18240</v>
      </c>
      <c r="Z73" s="125">
        <f>+V73+X73</f>
        <v>18495</v>
      </c>
      <c r="AA73" s="126"/>
      <c r="AB73" s="127">
        <v>990</v>
      </c>
      <c r="AC73" s="119">
        <f>+V73+AB73</f>
        <v>18990</v>
      </c>
      <c r="AD73" s="127"/>
      <c r="AE73" s="127">
        <v>520</v>
      </c>
      <c r="AF73" s="120">
        <f>+AE73+V73</f>
        <v>18520</v>
      </c>
      <c r="AG73" s="127"/>
      <c r="AH73" s="127">
        <v>545</v>
      </c>
      <c r="AI73" s="119">
        <f>+AH73+V73</f>
        <v>18545</v>
      </c>
      <c r="AJ73" s="126"/>
      <c r="AK73" s="128">
        <v>570</v>
      </c>
      <c r="AL73" s="129">
        <f>+AK73+V73</f>
        <v>18570</v>
      </c>
      <c r="AM73" s="397"/>
      <c r="AN73" s="397"/>
      <c r="AO73" s="397"/>
      <c r="AP73" s="397"/>
      <c r="AQ73" s="397"/>
      <c r="AR73" s="397"/>
      <c r="AS73" s="397"/>
      <c r="AT73" s="397"/>
      <c r="AU73" s="397"/>
      <c r="AV73" s="397"/>
      <c r="AW73" s="397"/>
      <c r="AX73" s="397"/>
      <c r="AY73" s="397"/>
      <c r="AZ73" s="397"/>
      <c r="BA73" s="397"/>
      <c r="BB73" s="397"/>
      <c r="BC73" s="397"/>
      <c r="BD73" s="397"/>
      <c r="BE73" s="397"/>
      <c r="BF73" s="397"/>
      <c r="BG73" s="397"/>
      <c r="BH73" s="397"/>
      <c r="BI73" s="397"/>
    </row>
    <row r="74" spans="1:61" ht="15.75" x14ac:dyDescent="0.25">
      <c r="A74" s="93">
        <f>+$B$3*N74</f>
        <v>0</v>
      </c>
      <c r="B74" s="94">
        <f t="shared" si="10"/>
        <v>0</v>
      </c>
      <c r="C74" s="95">
        <f>+$D$3*T74</f>
        <v>7150</v>
      </c>
      <c r="D74" s="95">
        <f t="shared" si="11"/>
        <v>7150</v>
      </c>
      <c r="E74" s="95">
        <f>+$F$3*K74</f>
        <v>1500</v>
      </c>
      <c r="F74" s="95">
        <f t="shared" si="12"/>
        <v>1500</v>
      </c>
      <c r="G74" s="96">
        <f>+$H$3*Q74</f>
        <v>1500</v>
      </c>
      <c r="H74" s="95">
        <f t="shared" si="13"/>
        <v>1500</v>
      </c>
      <c r="I74" s="395"/>
      <c r="J74" s="130">
        <f>((K75-K73)/500)</f>
        <v>0.02</v>
      </c>
      <c r="K74" s="116">
        <f>(((I74-I73)*J74)+K73)+I74</f>
        <v>150</v>
      </c>
      <c r="L74" s="131">
        <f>ROUNDUP(K74,0)</f>
        <v>150</v>
      </c>
      <c r="M74" s="132">
        <f>((N75-N73)/500)</f>
        <v>0.02</v>
      </c>
      <c r="N74" s="101">
        <f>(((I74-I73)*M74)+N73)+I74</f>
        <v>250</v>
      </c>
      <c r="O74" s="101">
        <f>ROUNDUP(N74,0)</f>
        <v>250</v>
      </c>
      <c r="P74" s="101">
        <f>((Q75-Q73)/500)</f>
        <v>0.02</v>
      </c>
      <c r="Q74" s="101">
        <f>(((I74-I73)*P74)+Q73)+I74</f>
        <v>500</v>
      </c>
      <c r="R74" s="133">
        <f>ROUNDUP(Q74,0)</f>
        <v>500</v>
      </c>
      <c r="S74" s="132">
        <f>((T75-T73)/500)</f>
        <v>0.04</v>
      </c>
      <c r="T74" s="134">
        <f>(((I74-I73)*S74)+T73)+I74</f>
        <v>650</v>
      </c>
      <c r="U74" s="134">
        <f>ROUNDUP(T74,0)</f>
        <v>650</v>
      </c>
      <c r="V74" s="396"/>
      <c r="W74" s="130">
        <f>((X75-X73)/500)</f>
        <v>0.02</v>
      </c>
      <c r="X74" s="116">
        <f>(((V74-V73)*W74)+X73)+V74</f>
        <v>135</v>
      </c>
      <c r="Y74" s="135">
        <f t="shared" si="14"/>
        <v>240</v>
      </c>
      <c r="Z74" s="106">
        <f>ROUNDUP(X74,0)</f>
        <v>135</v>
      </c>
      <c r="AA74" s="136">
        <f>((AB75-AB73)/500)</f>
        <v>0.04</v>
      </c>
      <c r="AB74" s="137">
        <f>(((V74-V73)*AA74)+AB73)+V74</f>
        <v>270</v>
      </c>
      <c r="AC74" s="101">
        <f>ROUNDUP(AB74,0)</f>
        <v>270</v>
      </c>
      <c r="AD74" s="137">
        <f>((AE75-AE73)/500)</f>
        <v>0.02</v>
      </c>
      <c r="AE74" s="137">
        <f>(((V74-V73)*AD74)+AE73)+V74</f>
        <v>160</v>
      </c>
      <c r="AF74" s="133">
        <f>ROUNDUP(AE74,0)</f>
        <v>160</v>
      </c>
      <c r="AG74" s="137">
        <f>((AH75-AH73)/500)</f>
        <v>0.02</v>
      </c>
      <c r="AH74" s="137">
        <f>(((V74-V73)*AG74)+AH73)+V74</f>
        <v>185</v>
      </c>
      <c r="AI74" s="101">
        <f>ROUNDUP(AH74,0)</f>
        <v>185</v>
      </c>
      <c r="AJ74" s="136">
        <f>((AK75-AK73)/500)</f>
        <v>0.02</v>
      </c>
      <c r="AK74" s="138">
        <f>(((V74-V73)*AJ74)+AK73)+V74</f>
        <v>210</v>
      </c>
      <c r="AL74" s="139">
        <f>ROUNDUP(AK74,0)</f>
        <v>210</v>
      </c>
      <c r="AM74" s="397"/>
      <c r="AN74" s="397"/>
      <c r="AO74" s="397"/>
      <c r="AP74" s="397"/>
      <c r="AQ74" s="397"/>
      <c r="AR74" s="397"/>
      <c r="AS74" s="397"/>
      <c r="AT74" s="397"/>
      <c r="AU74" s="397"/>
      <c r="AV74" s="397"/>
      <c r="AW74" s="397"/>
      <c r="AX74" s="397"/>
      <c r="AY74" s="397"/>
      <c r="AZ74" s="397"/>
      <c r="BA74" s="397"/>
      <c r="BB74" s="397"/>
      <c r="BC74" s="397"/>
      <c r="BD74" s="397"/>
      <c r="BE74" s="397"/>
      <c r="BF74" s="397"/>
      <c r="BG74" s="397"/>
      <c r="BH74" s="397"/>
      <c r="BI74" s="397"/>
    </row>
    <row r="75" spans="1:61" ht="15.75" x14ac:dyDescent="0.25">
      <c r="A75" s="93">
        <f>+$B$3*O75</f>
        <v>0</v>
      </c>
      <c r="B75" s="93">
        <f t="shared" si="10"/>
        <v>0</v>
      </c>
      <c r="C75" s="112">
        <f>+$D$3*U75</f>
        <v>218790</v>
      </c>
      <c r="D75" s="112">
        <f t="shared" si="11"/>
        <v>218790</v>
      </c>
      <c r="E75" s="112">
        <f>+$F$3*L75</f>
        <v>190200</v>
      </c>
      <c r="F75" s="112">
        <f t="shared" si="12"/>
        <v>190200</v>
      </c>
      <c r="G75" s="113">
        <f>+$H$3*R75</f>
        <v>58110</v>
      </c>
      <c r="H75" s="112">
        <f t="shared" si="13"/>
        <v>58110</v>
      </c>
      <c r="I75" s="140">
        <v>18500</v>
      </c>
      <c r="J75" s="130"/>
      <c r="K75" s="116">
        <v>520</v>
      </c>
      <c r="L75" s="117">
        <f>+I75+K75</f>
        <v>19020</v>
      </c>
      <c r="M75" s="118"/>
      <c r="N75" s="119">
        <v>620</v>
      </c>
      <c r="O75" s="119">
        <f>+N75+I75</f>
        <v>19120</v>
      </c>
      <c r="P75" s="119"/>
      <c r="Q75" s="119">
        <v>870</v>
      </c>
      <c r="R75" s="120">
        <f>+Q75+I75</f>
        <v>19370</v>
      </c>
      <c r="S75" s="121"/>
      <c r="T75" s="122">
        <v>1390</v>
      </c>
      <c r="U75" s="122">
        <f>+T75+I75</f>
        <v>19890</v>
      </c>
      <c r="V75" s="141">
        <v>18500</v>
      </c>
      <c r="W75" s="115"/>
      <c r="X75" s="116">
        <v>505</v>
      </c>
      <c r="Y75" s="124">
        <f t="shared" si="14"/>
        <v>18740</v>
      </c>
      <c r="Z75" s="125">
        <f>+V75+X75</f>
        <v>19005</v>
      </c>
      <c r="AA75" s="126"/>
      <c r="AB75" s="127">
        <v>1010</v>
      </c>
      <c r="AC75" s="119">
        <f>+V75+AB75</f>
        <v>19510</v>
      </c>
      <c r="AD75" s="127"/>
      <c r="AE75" s="127">
        <v>530</v>
      </c>
      <c r="AF75" s="120">
        <f>+AE75+V75</f>
        <v>19030</v>
      </c>
      <c r="AG75" s="127"/>
      <c r="AH75" s="127">
        <v>555</v>
      </c>
      <c r="AI75" s="119">
        <f>+AH75+V75</f>
        <v>19055</v>
      </c>
      <c r="AJ75" s="126"/>
      <c r="AK75" s="128">
        <v>580</v>
      </c>
      <c r="AL75" s="129">
        <f>+AK75+V75</f>
        <v>19080</v>
      </c>
      <c r="AM75" s="397"/>
      <c r="AN75" s="397"/>
      <c r="AO75" s="397"/>
      <c r="AP75" s="397"/>
      <c r="AQ75" s="397"/>
      <c r="AR75" s="397"/>
      <c r="AS75" s="397"/>
      <c r="AT75" s="397"/>
      <c r="AU75" s="397"/>
      <c r="AV75" s="397"/>
      <c r="AW75" s="397"/>
      <c r="AX75" s="397"/>
      <c r="AY75" s="397"/>
      <c r="AZ75" s="397"/>
      <c r="BA75" s="397"/>
      <c r="BB75" s="397"/>
      <c r="BC75" s="397"/>
      <c r="BD75" s="397"/>
      <c r="BE75" s="397"/>
      <c r="BF75" s="397"/>
      <c r="BG75" s="397"/>
      <c r="BH75" s="397"/>
      <c r="BI75" s="397"/>
    </row>
    <row r="76" spans="1:61" ht="15.75" x14ac:dyDescent="0.25">
      <c r="A76" s="93">
        <f>+$B$3*N76</f>
        <v>0</v>
      </c>
      <c r="B76" s="94">
        <f t="shared" si="10"/>
        <v>0</v>
      </c>
      <c r="C76" s="95">
        <f>+$D$3*T76</f>
        <v>7150</v>
      </c>
      <c r="D76" s="95">
        <f t="shared" si="11"/>
        <v>7150</v>
      </c>
      <c r="E76" s="95">
        <f>+$F$3*K76</f>
        <v>1500</v>
      </c>
      <c r="F76" s="95">
        <f t="shared" si="12"/>
        <v>1500</v>
      </c>
      <c r="G76" s="96">
        <f>+$H$3*Q76</f>
        <v>1500</v>
      </c>
      <c r="H76" s="95">
        <f t="shared" si="13"/>
        <v>1500</v>
      </c>
      <c r="I76" s="395"/>
      <c r="J76" s="130">
        <f>((K77-K75)/500)</f>
        <v>0.02</v>
      </c>
      <c r="K76" s="116">
        <f>(((I76-I75)*J76)+K75)+I76</f>
        <v>150</v>
      </c>
      <c r="L76" s="131">
        <f>ROUNDUP(K76,0)</f>
        <v>150</v>
      </c>
      <c r="M76" s="132">
        <f>((N77-N75)/500)</f>
        <v>0.02</v>
      </c>
      <c r="N76" s="101">
        <f>(((I76-I75)*M76)+N75)+I76</f>
        <v>250</v>
      </c>
      <c r="O76" s="101">
        <f>ROUNDUP(N76,0)</f>
        <v>250</v>
      </c>
      <c r="P76" s="101">
        <f>((Q77-Q75)/500)</f>
        <v>0.02</v>
      </c>
      <c r="Q76" s="101">
        <f>(((I76-I75)*P76)+Q75)+I76</f>
        <v>500</v>
      </c>
      <c r="R76" s="133">
        <f>ROUNDUP(Q76,0)</f>
        <v>500</v>
      </c>
      <c r="S76" s="132">
        <f>((T77-T75)/500)</f>
        <v>0.04</v>
      </c>
      <c r="T76" s="134">
        <f>(((I76-I75)*S76)+T75)+I76</f>
        <v>650</v>
      </c>
      <c r="U76" s="134">
        <f>ROUNDUP(T76,0)</f>
        <v>650</v>
      </c>
      <c r="V76" s="396"/>
      <c r="W76" s="130">
        <f>((X77-X75)/500)</f>
        <v>0.01</v>
      </c>
      <c r="X76" s="116">
        <f>(((V76-V75)*W76)+X75)+V76</f>
        <v>320</v>
      </c>
      <c r="Y76" s="135">
        <f t="shared" si="14"/>
        <v>240</v>
      </c>
      <c r="Z76" s="106">
        <f>ROUNDUP(X76,0)</f>
        <v>320</v>
      </c>
      <c r="AA76" s="136">
        <f>((AB77-AB75)/500)</f>
        <v>0.02</v>
      </c>
      <c r="AB76" s="137">
        <f>(((V76-V75)*AA76)+AB75)+V76</f>
        <v>640</v>
      </c>
      <c r="AC76" s="101">
        <f>ROUNDUP(AB76,0)</f>
        <v>640</v>
      </c>
      <c r="AD76" s="137">
        <f>((AE77-AE75)/500)</f>
        <v>0.01</v>
      </c>
      <c r="AE76" s="137">
        <f>(((V76-V75)*AD76)+AE75)+V76</f>
        <v>345</v>
      </c>
      <c r="AF76" s="133">
        <f>ROUNDUP(AE76,0)</f>
        <v>345</v>
      </c>
      <c r="AG76" s="137">
        <f>((AH77-AH75)/500)</f>
        <v>0.01</v>
      </c>
      <c r="AH76" s="137">
        <f>(((V76-V75)*AG76)+AH75)+V76</f>
        <v>370</v>
      </c>
      <c r="AI76" s="101">
        <f>ROUNDUP(AH76,0)</f>
        <v>370</v>
      </c>
      <c r="AJ76" s="136">
        <f>((AK77-AK75)/500)</f>
        <v>0.01</v>
      </c>
      <c r="AK76" s="138">
        <f>(((V76-V75)*AJ76)+AK75)+V76</f>
        <v>395</v>
      </c>
      <c r="AL76" s="139">
        <f>ROUNDUP(AK76,0)</f>
        <v>395</v>
      </c>
      <c r="AM76" s="397"/>
      <c r="AN76" s="397"/>
      <c r="AO76" s="397"/>
      <c r="AP76" s="397"/>
      <c r="AQ76" s="397"/>
      <c r="AR76" s="397"/>
      <c r="AS76" s="397"/>
      <c r="AT76" s="397"/>
      <c r="AU76" s="397"/>
      <c r="AV76" s="397"/>
      <c r="AW76" s="397"/>
      <c r="AX76" s="397"/>
      <c r="AY76" s="397"/>
      <c r="AZ76" s="397"/>
      <c r="BA76" s="397"/>
      <c r="BB76" s="397"/>
      <c r="BC76" s="397"/>
      <c r="BD76" s="397"/>
      <c r="BE76" s="397"/>
      <c r="BF76" s="397"/>
      <c r="BG76" s="397"/>
      <c r="BH76" s="397"/>
      <c r="BI76" s="397"/>
    </row>
    <row r="77" spans="1:61" ht="15.75" x14ac:dyDescent="0.25">
      <c r="A77" s="93">
        <f>+$B$3*O77</f>
        <v>0</v>
      </c>
      <c r="B77" s="93">
        <f t="shared" si="10"/>
        <v>0</v>
      </c>
      <c r="C77" s="112">
        <f>+$D$3*U77</f>
        <v>224510</v>
      </c>
      <c r="D77" s="112">
        <f t="shared" si="11"/>
        <v>224510</v>
      </c>
      <c r="E77" s="112">
        <f>+$F$3*L77</f>
        <v>195300</v>
      </c>
      <c r="F77" s="112">
        <f t="shared" si="12"/>
        <v>195300</v>
      </c>
      <c r="G77" s="113">
        <f>+$H$3*R77</f>
        <v>59640</v>
      </c>
      <c r="H77" s="112">
        <f t="shared" si="13"/>
        <v>59640</v>
      </c>
      <c r="I77" s="140">
        <v>19000</v>
      </c>
      <c r="J77" s="130"/>
      <c r="K77" s="116">
        <v>530</v>
      </c>
      <c r="L77" s="117">
        <f>+I77+K77</f>
        <v>19530</v>
      </c>
      <c r="M77" s="118"/>
      <c r="N77" s="119">
        <v>630</v>
      </c>
      <c r="O77" s="119">
        <f>+N77+I77</f>
        <v>19630</v>
      </c>
      <c r="P77" s="119"/>
      <c r="Q77" s="119">
        <v>880</v>
      </c>
      <c r="R77" s="120">
        <f>+Q77+I77</f>
        <v>19880</v>
      </c>
      <c r="S77" s="121"/>
      <c r="T77" s="122">
        <v>1410</v>
      </c>
      <c r="U77" s="122">
        <f>+T77+I77</f>
        <v>20410</v>
      </c>
      <c r="V77" s="141">
        <v>19000</v>
      </c>
      <c r="W77" s="115"/>
      <c r="X77" s="116">
        <v>510</v>
      </c>
      <c r="Y77" s="124">
        <f t="shared" si="14"/>
        <v>19240</v>
      </c>
      <c r="Z77" s="125">
        <f>+V77+X77</f>
        <v>19510</v>
      </c>
      <c r="AA77" s="126"/>
      <c r="AB77" s="127">
        <v>1020</v>
      </c>
      <c r="AC77" s="119">
        <f>+V77+AB77</f>
        <v>20020</v>
      </c>
      <c r="AD77" s="127"/>
      <c r="AE77" s="127">
        <v>535</v>
      </c>
      <c r="AF77" s="120">
        <f>+AE77+V77</f>
        <v>19535</v>
      </c>
      <c r="AG77" s="127"/>
      <c r="AH77" s="127">
        <v>560</v>
      </c>
      <c r="AI77" s="119">
        <f>+AH77+V77</f>
        <v>19560</v>
      </c>
      <c r="AJ77" s="126"/>
      <c r="AK77" s="128">
        <v>585</v>
      </c>
      <c r="AL77" s="129">
        <f>+AK77+V77</f>
        <v>19585</v>
      </c>
      <c r="AM77" s="397"/>
      <c r="AN77" s="397"/>
      <c r="AO77" s="397"/>
      <c r="AP77" s="397"/>
      <c r="AQ77" s="397"/>
      <c r="AR77" s="397"/>
      <c r="AS77" s="397"/>
      <c r="AT77" s="397"/>
      <c r="AU77" s="397"/>
      <c r="AV77" s="397"/>
      <c r="AW77" s="397"/>
      <c r="AX77" s="397"/>
      <c r="AY77" s="397"/>
      <c r="AZ77" s="397"/>
      <c r="BA77" s="397"/>
      <c r="BB77" s="397"/>
      <c r="BC77" s="397"/>
      <c r="BD77" s="397"/>
      <c r="BE77" s="397"/>
      <c r="BF77" s="397"/>
      <c r="BG77" s="397"/>
      <c r="BH77" s="397"/>
      <c r="BI77" s="397"/>
    </row>
    <row r="78" spans="1:61" ht="15.75" x14ac:dyDescent="0.25">
      <c r="A78" s="93">
        <f>+$B$3*N78</f>
        <v>0</v>
      </c>
      <c r="B78" s="94">
        <f t="shared" si="10"/>
        <v>0</v>
      </c>
      <c r="C78" s="95">
        <f>+$D$3*T78</f>
        <v>7150</v>
      </c>
      <c r="D78" s="95">
        <f t="shared" si="11"/>
        <v>7150</v>
      </c>
      <c r="E78" s="95">
        <f>+$F$3*K78</f>
        <v>1500</v>
      </c>
      <c r="F78" s="95">
        <f t="shared" si="12"/>
        <v>1500</v>
      </c>
      <c r="G78" s="96">
        <f>+$H$3*Q78</f>
        <v>1500</v>
      </c>
      <c r="H78" s="95">
        <f t="shared" si="13"/>
        <v>1500</v>
      </c>
      <c r="I78" s="395"/>
      <c r="J78" s="130">
        <f>((K79-K77)/500)</f>
        <v>0.02</v>
      </c>
      <c r="K78" s="116">
        <f>(((I78-I77)*J78)+K77)+I78</f>
        <v>150</v>
      </c>
      <c r="L78" s="131">
        <f>ROUNDUP(K78,0)</f>
        <v>150</v>
      </c>
      <c r="M78" s="132">
        <f>((N79-N77)/500)</f>
        <v>0.02</v>
      </c>
      <c r="N78" s="101">
        <f>(((I78-I77)*M78)+N77)+I78</f>
        <v>250</v>
      </c>
      <c r="O78" s="101">
        <f>ROUNDUP(N78,0)</f>
        <v>250</v>
      </c>
      <c r="P78" s="101">
        <f>((Q79-Q77)/500)</f>
        <v>0.02</v>
      </c>
      <c r="Q78" s="101">
        <f>(((I78-I77)*P78)+Q77)+I78</f>
        <v>500</v>
      </c>
      <c r="R78" s="133">
        <f>ROUNDUP(Q78,0)</f>
        <v>500</v>
      </c>
      <c r="S78" s="132">
        <f>((T79-T77)/500)</f>
        <v>0.04</v>
      </c>
      <c r="T78" s="134">
        <f>(((I78-I77)*S78)+T77)+I78</f>
        <v>650</v>
      </c>
      <c r="U78" s="134">
        <f>ROUNDUP(T78,0)</f>
        <v>650</v>
      </c>
      <c r="V78" s="396"/>
      <c r="W78" s="130">
        <f>((X79-X77)/500)</f>
        <v>0.02</v>
      </c>
      <c r="X78" s="116">
        <f>(((V78-V77)*W78)+X77)+V78</f>
        <v>130</v>
      </c>
      <c r="Y78" s="135">
        <f t="shared" si="14"/>
        <v>240</v>
      </c>
      <c r="Z78" s="106">
        <f>ROUNDUP(X78,0)</f>
        <v>130</v>
      </c>
      <c r="AA78" s="136">
        <f>((AB79-AB77)/500)</f>
        <v>0.04</v>
      </c>
      <c r="AB78" s="137">
        <f>(((V78-V77)*AA78)+AB77)+V78</f>
        <v>260</v>
      </c>
      <c r="AC78" s="101">
        <f>ROUNDUP(AB78,0)</f>
        <v>260</v>
      </c>
      <c r="AD78" s="137">
        <f>((AE79-AE77)/500)</f>
        <v>0.02</v>
      </c>
      <c r="AE78" s="137">
        <f>(((V78-V77)*AD78)+AE77)+V78</f>
        <v>155</v>
      </c>
      <c r="AF78" s="133">
        <f>ROUNDUP(AE78,0)</f>
        <v>155</v>
      </c>
      <c r="AG78" s="137">
        <f>((AH79-AH77)/500)</f>
        <v>0.02</v>
      </c>
      <c r="AH78" s="137">
        <f>(((V78-V77)*AG78)+AH77)+V78</f>
        <v>180</v>
      </c>
      <c r="AI78" s="101">
        <f>ROUNDUP(AH78,0)</f>
        <v>180</v>
      </c>
      <c r="AJ78" s="136">
        <f>((AK79-AK77)/500)</f>
        <v>0.02</v>
      </c>
      <c r="AK78" s="138">
        <f>(((V78-V77)*AJ78)+AK77)+V78</f>
        <v>205</v>
      </c>
      <c r="AL78" s="139">
        <f>ROUNDUP(AK78,0)</f>
        <v>205</v>
      </c>
      <c r="AM78" s="397"/>
      <c r="AN78" s="397"/>
      <c r="AO78" s="397"/>
      <c r="AP78" s="397"/>
      <c r="AQ78" s="397"/>
      <c r="AR78" s="397"/>
      <c r="AS78" s="397"/>
      <c r="AT78" s="397"/>
      <c r="AU78" s="397"/>
      <c r="AV78" s="397"/>
      <c r="AW78" s="397"/>
      <c r="AX78" s="397"/>
      <c r="AY78" s="397"/>
      <c r="AZ78" s="397"/>
      <c r="BA78" s="397"/>
      <c r="BB78" s="397"/>
      <c r="BC78" s="397"/>
      <c r="BD78" s="397"/>
      <c r="BE78" s="397"/>
      <c r="BF78" s="397"/>
      <c r="BG78" s="397"/>
      <c r="BH78" s="397"/>
      <c r="BI78" s="397"/>
    </row>
    <row r="79" spans="1:61" ht="15.75" x14ac:dyDescent="0.25">
      <c r="A79" s="93">
        <f>+$B$3*O79</f>
        <v>0</v>
      </c>
      <c r="B79" s="93">
        <f t="shared" si="10"/>
        <v>0</v>
      </c>
      <c r="C79" s="112">
        <f>+$D$3*U79</f>
        <v>230230</v>
      </c>
      <c r="D79" s="112">
        <f t="shared" si="11"/>
        <v>230230</v>
      </c>
      <c r="E79" s="112">
        <f>+$F$3*L79</f>
        <v>200400</v>
      </c>
      <c r="F79" s="112">
        <f t="shared" si="12"/>
        <v>200400</v>
      </c>
      <c r="G79" s="113">
        <f>+$H$3*R79</f>
        <v>61170</v>
      </c>
      <c r="H79" s="112">
        <f t="shared" si="13"/>
        <v>61170</v>
      </c>
      <c r="I79" s="140">
        <v>19500</v>
      </c>
      <c r="J79" s="130"/>
      <c r="K79" s="116">
        <v>540</v>
      </c>
      <c r="L79" s="117">
        <f>+I79+K79</f>
        <v>20040</v>
      </c>
      <c r="M79" s="118"/>
      <c r="N79" s="119">
        <v>640</v>
      </c>
      <c r="O79" s="119">
        <f>+N79+I79</f>
        <v>20140</v>
      </c>
      <c r="P79" s="119"/>
      <c r="Q79" s="119">
        <v>890</v>
      </c>
      <c r="R79" s="120">
        <f>+Q79+I79</f>
        <v>20390</v>
      </c>
      <c r="S79" s="121"/>
      <c r="T79" s="122">
        <v>1430</v>
      </c>
      <c r="U79" s="122">
        <f>+T79+I79</f>
        <v>20930</v>
      </c>
      <c r="V79" s="141">
        <v>19500</v>
      </c>
      <c r="W79" s="115"/>
      <c r="X79" s="116">
        <v>520</v>
      </c>
      <c r="Y79" s="124">
        <f t="shared" si="14"/>
        <v>19740</v>
      </c>
      <c r="Z79" s="125">
        <f>+V79+X79</f>
        <v>20020</v>
      </c>
      <c r="AA79" s="126"/>
      <c r="AB79" s="127">
        <v>1040</v>
      </c>
      <c r="AC79" s="119">
        <f>+V79+AB79</f>
        <v>20540</v>
      </c>
      <c r="AD79" s="127"/>
      <c r="AE79" s="127">
        <v>545</v>
      </c>
      <c r="AF79" s="120">
        <f>+AE79+V79</f>
        <v>20045</v>
      </c>
      <c r="AG79" s="127"/>
      <c r="AH79" s="127">
        <v>570</v>
      </c>
      <c r="AI79" s="119">
        <f>+AH79+V79</f>
        <v>20070</v>
      </c>
      <c r="AJ79" s="126"/>
      <c r="AK79" s="128">
        <v>595</v>
      </c>
      <c r="AL79" s="129">
        <f>+AK79+V79</f>
        <v>20095</v>
      </c>
      <c r="AM79" s="397"/>
      <c r="AN79" s="397"/>
      <c r="AO79" s="397"/>
      <c r="AP79" s="397"/>
      <c r="AQ79" s="397"/>
      <c r="AR79" s="397"/>
      <c r="AS79" s="397"/>
      <c r="AT79" s="397"/>
      <c r="AU79" s="397"/>
      <c r="AV79" s="397"/>
      <c r="AW79" s="397"/>
      <c r="AX79" s="397"/>
      <c r="AY79" s="397"/>
      <c r="AZ79" s="397"/>
      <c r="BA79" s="397"/>
      <c r="BB79" s="397"/>
      <c r="BC79" s="397"/>
      <c r="BD79" s="397"/>
      <c r="BE79" s="397"/>
      <c r="BF79" s="397"/>
      <c r="BG79" s="397"/>
      <c r="BH79" s="397"/>
      <c r="BI79" s="397"/>
    </row>
    <row r="80" spans="1:61" ht="15.75" x14ac:dyDescent="0.25">
      <c r="A80" s="93">
        <f>+$B$3*N80</f>
        <v>0</v>
      </c>
      <c r="B80" s="94">
        <f t="shared" si="10"/>
        <v>0</v>
      </c>
      <c r="C80" s="95">
        <f>+$D$3*T80</f>
        <v>7150</v>
      </c>
      <c r="D80" s="95">
        <f t="shared" si="11"/>
        <v>7150</v>
      </c>
      <c r="E80" s="95">
        <f>+$F$3*K80</f>
        <v>1500</v>
      </c>
      <c r="F80" s="95">
        <f t="shared" si="12"/>
        <v>1500</v>
      </c>
      <c r="G80" s="96">
        <f>+$H$3*Q80</f>
        <v>1500</v>
      </c>
      <c r="H80" s="95">
        <f t="shared" si="13"/>
        <v>1500</v>
      </c>
      <c r="I80" s="395"/>
      <c r="J80" s="130">
        <f>((K81-K79)/500)</f>
        <v>0.02</v>
      </c>
      <c r="K80" s="116">
        <f>(((I80-I79)*J80)+K79)+I80</f>
        <v>150</v>
      </c>
      <c r="L80" s="131">
        <f>ROUNDUP(K80,0)</f>
        <v>150</v>
      </c>
      <c r="M80" s="132">
        <f>((N81-N79)/500)</f>
        <v>0.02</v>
      </c>
      <c r="N80" s="101">
        <f>(((I80-I79)*M80)+N79)+I80</f>
        <v>250</v>
      </c>
      <c r="O80" s="101">
        <f>ROUNDUP(N80,0)</f>
        <v>250</v>
      </c>
      <c r="P80" s="101">
        <f>((Q81-Q79)/500)</f>
        <v>0.02</v>
      </c>
      <c r="Q80" s="101">
        <f>(((I80-I79)*P80)+Q79)+I80</f>
        <v>500</v>
      </c>
      <c r="R80" s="133">
        <f>ROUNDUP(Q80,0)</f>
        <v>500</v>
      </c>
      <c r="S80" s="132">
        <f>((T81-T79)/500)</f>
        <v>0.04</v>
      </c>
      <c r="T80" s="134">
        <f>(((I80-I79)*S80)+T79)+I80</f>
        <v>650</v>
      </c>
      <c r="U80" s="134">
        <f>ROUNDUP(T80,0)</f>
        <v>650</v>
      </c>
      <c r="V80" s="396"/>
      <c r="W80" s="130">
        <f>((X81-X79)/500)</f>
        <v>0.01</v>
      </c>
      <c r="X80" s="116">
        <f>(((V80-V79)*W80)+X79)+V80</f>
        <v>325</v>
      </c>
      <c r="Y80" s="135">
        <f t="shared" si="14"/>
        <v>240</v>
      </c>
      <c r="Z80" s="106">
        <f>ROUNDUP(X80,0)</f>
        <v>325</v>
      </c>
      <c r="AA80" s="136">
        <f>((AB81-AB79)/500)</f>
        <v>0.02</v>
      </c>
      <c r="AB80" s="137">
        <f>(((V80-V79)*AA80)+AB79)+V80</f>
        <v>650</v>
      </c>
      <c r="AC80" s="101">
        <f>ROUNDUP(AB80,0)</f>
        <v>650</v>
      </c>
      <c r="AD80" s="137">
        <f>((AE81-AE79)/500)</f>
        <v>0.01</v>
      </c>
      <c r="AE80" s="137">
        <f>(((V80-V79)*AD80)+AE79)+V80</f>
        <v>350</v>
      </c>
      <c r="AF80" s="133">
        <f>ROUNDUP(AE80,0)</f>
        <v>350</v>
      </c>
      <c r="AG80" s="137">
        <f>((AH81-AH79)/500)</f>
        <v>0.01</v>
      </c>
      <c r="AH80" s="137">
        <f>(((V80-V79)*AG80)+AH79)+V80</f>
        <v>375</v>
      </c>
      <c r="AI80" s="101">
        <f>ROUNDUP(AH80,0)</f>
        <v>375</v>
      </c>
      <c r="AJ80" s="136">
        <f>((AK81-AK79)/500)</f>
        <v>0.01</v>
      </c>
      <c r="AK80" s="138">
        <f>(((V80-V79)*AJ80)+AK79)+V80</f>
        <v>400</v>
      </c>
      <c r="AL80" s="139">
        <f>ROUNDUP(AK80,0)</f>
        <v>400</v>
      </c>
      <c r="AM80" s="397"/>
      <c r="AN80" s="397"/>
      <c r="AO80" s="397"/>
      <c r="AP80" s="397"/>
      <c r="AQ80" s="397"/>
      <c r="AR80" s="397"/>
      <c r="AS80" s="397"/>
      <c r="AT80" s="397"/>
      <c r="AU80" s="397"/>
      <c r="AV80" s="397"/>
      <c r="AW80" s="397"/>
      <c r="AX80" s="397"/>
      <c r="AY80" s="397"/>
      <c r="AZ80" s="397"/>
      <c r="BA80" s="397"/>
      <c r="BB80" s="397"/>
      <c r="BC80" s="397"/>
      <c r="BD80" s="397"/>
      <c r="BE80" s="397"/>
      <c r="BF80" s="397"/>
      <c r="BG80" s="397"/>
      <c r="BH80" s="397"/>
      <c r="BI80" s="397"/>
    </row>
    <row r="81" spans="1:61" ht="15.75" x14ac:dyDescent="0.25">
      <c r="A81" s="93">
        <f>+$B$3*O81</f>
        <v>0</v>
      </c>
      <c r="B81" s="93">
        <f t="shared" si="10"/>
        <v>0</v>
      </c>
      <c r="C81" s="112">
        <f>+$D$3*U81</f>
        <v>235950</v>
      </c>
      <c r="D81" s="112">
        <f t="shared" si="11"/>
        <v>235950</v>
      </c>
      <c r="E81" s="112">
        <f>+$F$3*L81</f>
        <v>205500</v>
      </c>
      <c r="F81" s="112">
        <f t="shared" si="12"/>
        <v>205500</v>
      </c>
      <c r="G81" s="113">
        <f>+$H$3*R81</f>
        <v>62700</v>
      </c>
      <c r="H81" s="112">
        <f t="shared" si="13"/>
        <v>62700</v>
      </c>
      <c r="I81" s="140">
        <v>20000</v>
      </c>
      <c r="J81" s="130"/>
      <c r="K81" s="116">
        <v>550</v>
      </c>
      <c r="L81" s="117">
        <f>+I81+K81</f>
        <v>20550</v>
      </c>
      <c r="M81" s="118"/>
      <c r="N81" s="119">
        <v>650</v>
      </c>
      <c r="O81" s="119">
        <f>+N81+I81</f>
        <v>20650</v>
      </c>
      <c r="P81" s="119"/>
      <c r="Q81" s="119">
        <v>900</v>
      </c>
      <c r="R81" s="120">
        <f>+Q81+I81</f>
        <v>20900</v>
      </c>
      <c r="S81" s="121"/>
      <c r="T81" s="122">
        <v>1450</v>
      </c>
      <c r="U81" s="122">
        <f>+T81+I81</f>
        <v>21450</v>
      </c>
      <c r="V81" s="141">
        <v>20000</v>
      </c>
      <c r="W81" s="115"/>
      <c r="X81" s="116">
        <v>525</v>
      </c>
      <c r="Y81" s="124">
        <f t="shared" si="14"/>
        <v>20240</v>
      </c>
      <c r="Z81" s="125">
        <f>+V81+X81</f>
        <v>20525</v>
      </c>
      <c r="AA81" s="126"/>
      <c r="AB81" s="127">
        <v>1050</v>
      </c>
      <c r="AC81" s="119">
        <f>+V81+AB81</f>
        <v>21050</v>
      </c>
      <c r="AD81" s="127"/>
      <c r="AE81" s="127">
        <v>550</v>
      </c>
      <c r="AF81" s="120">
        <f>+AE81+V81</f>
        <v>20550</v>
      </c>
      <c r="AG81" s="127"/>
      <c r="AH81" s="127">
        <v>575</v>
      </c>
      <c r="AI81" s="119">
        <f>+AH81+V81</f>
        <v>20575</v>
      </c>
      <c r="AJ81" s="126"/>
      <c r="AK81" s="128">
        <v>600</v>
      </c>
      <c r="AL81" s="129">
        <f>+AK81+V81</f>
        <v>20600</v>
      </c>
      <c r="AM81" s="397"/>
      <c r="AN81" s="397"/>
      <c r="AO81" s="397"/>
      <c r="AP81" s="397"/>
      <c r="AQ81" s="397"/>
      <c r="AR81" s="397"/>
      <c r="AS81" s="397"/>
      <c r="AT81" s="397"/>
      <c r="AU81" s="397"/>
      <c r="AV81" s="397"/>
      <c r="AW81" s="397"/>
      <c r="AX81" s="397"/>
      <c r="AY81" s="397"/>
      <c r="AZ81" s="397"/>
      <c r="BA81" s="397"/>
      <c r="BB81" s="397"/>
      <c r="BC81" s="397"/>
      <c r="BD81" s="397"/>
      <c r="BE81" s="397"/>
      <c r="BF81" s="397"/>
      <c r="BG81" s="397"/>
      <c r="BH81" s="397"/>
      <c r="BI81" s="397"/>
    </row>
    <row r="82" spans="1:61" ht="15.75" x14ac:dyDescent="0.25">
      <c r="A82" s="93">
        <f>+$B$3*N82</f>
        <v>0</v>
      </c>
      <c r="B82" s="94">
        <f t="shared" si="10"/>
        <v>0</v>
      </c>
      <c r="C82" s="95">
        <f>+$D$3*T82</f>
        <v>7150</v>
      </c>
      <c r="D82" s="95">
        <f t="shared" si="11"/>
        <v>7150</v>
      </c>
      <c r="E82" s="95">
        <f>+$F$3*K82</f>
        <v>1500</v>
      </c>
      <c r="F82" s="95">
        <f t="shared" si="12"/>
        <v>1500</v>
      </c>
      <c r="G82" s="96">
        <f>+$H$3*Q82</f>
        <v>1500</v>
      </c>
      <c r="H82" s="95">
        <f t="shared" si="13"/>
        <v>1500</v>
      </c>
      <c r="I82" s="395"/>
      <c r="J82" s="130">
        <f>((K83-K81)/500)</f>
        <v>0.02</v>
      </c>
      <c r="K82" s="116">
        <f>(((I82-I81)*J82)+K81)+I82</f>
        <v>150</v>
      </c>
      <c r="L82" s="131">
        <f>ROUNDUP(K82,0)</f>
        <v>150</v>
      </c>
      <c r="M82" s="132">
        <f>((N83-N81)/500)</f>
        <v>0.02</v>
      </c>
      <c r="N82" s="101">
        <f>(((I82-I81)*M82)+N81)+I82</f>
        <v>250</v>
      </c>
      <c r="O82" s="101">
        <f>ROUNDUP(N82,0)</f>
        <v>250</v>
      </c>
      <c r="P82" s="101">
        <f>((Q83-Q81)/500)</f>
        <v>0.02</v>
      </c>
      <c r="Q82" s="101">
        <f>(((I82-I81)*P82)+Q81)+I82</f>
        <v>500</v>
      </c>
      <c r="R82" s="133">
        <f>ROUNDUP(Q82,0)</f>
        <v>500</v>
      </c>
      <c r="S82" s="132">
        <f>((T83-T81)/500)</f>
        <v>0.04</v>
      </c>
      <c r="T82" s="134">
        <f>(((I82-I81)*S82)+T81)+I82</f>
        <v>650</v>
      </c>
      <c r="U82" s="134">
        <f>ROUNDUP(T82,0)</f>
        <v>650</v>
      </c>
      <c r="V82" s="396"/>
      <c r="W82" s="130">
        <f>((X83-X81)/500)</f>
        <v>0.02</v>
      </c>
      <c r="X82" s="116">
        <f>(((V82-V81)*W82)+X81)+V82</f>
        <v>125</v>
      </c>
      <c r="Y82" s="135">
        <f t="shared" si="14"/>
        <v>240</v>
      </c>
      <c r="Z82" s="106">
        <f>ROUNDUP(X82,0)</f>
        <v>125</v>
      </c>
      <c r="AA82" s="136">
        <f>((AB83-AB81)/500)</f>
        <v>0.04</v>
      </c>
      <c r="AB82" s="137">
        <f>(((V82-V81)*AA82)+AB81)+V82</f>
        <v>250</v>
      </c>
      <c r="AC82" s="101">
        <f>ROUNDUP(AB82,0)</f>
        <v>250</v>
      </c>
      <c r="AD82" s="137">
        <f>((AE83-AE81)/500)</f>
        <v>0.02</v>
      </c>
      <c r="AE82" s="137">
        <f>(((V82-V81)*AD82)+AE81)+V82</f>
        <v>150</v>
      </c>
      <c r="AF82" s="133">
        <f>ROUNDUP(AE82,0)</f>
        <v>150</v>
      </c>
      <c r="AG82" s="137">
        <f>((AH83-AH81)/500)</f>
        <v>0.02</v>
      </c>
      <c r="AH82" s="137">
        <f>(((V82-V81)*AG82)+AH81)+V82</f>
        <v>175</v>
      </c>
      <c r="AI82" s="101">
        <f>ROUNDUP(AH82,0)</f>
        <v>175</v>
      </c>
      <c r="AJ82" s="136">
        <f>((AK83-AK81)/500)</f>
        <v>0.02</v>
      </c>
      <c r="AK82" s="138">
        <f>(((V82-V81)*AJ82)+AK81)+V82</f>
        <v>200</v>
      </c>
      <c r="AL82" s="139">
        <f>ROUNDUP(AK82,0)</f>
        <v>200</v>
      </c>
      <c r="AM82" s="397"/>
      <c r="AN82" s="397"/>
      <c r="AO82" s="397"/>
      <c r="AP82" s="397"/>
      <c r="AQ82" s="397"/>
      <c r="AR82" s="397"/>
      <c r="AS82" s="397"/>
      <c r="AT82" s="397"/>
      <c r="AU82" s="397"/>
      <c r="AV82" s="397"/>
      <c r="AW82" s="397"/>
      <c r="AX82" s="397"/>
      <c r="AY82" s="397"/>
      <c r="AZ82" s="397"/>
      <c r="BA82" s="397"/>
      <c r="BB82" s="397"/>
      <c r="BC82" s="397"/>
      <c r="BD82" s="397"/>
      <c r="BE82" s="397"/>
      <c r="BF82" s="397"/>
      <c r="BG82" s="397"/>
      <c r="BH82" s="397"/>
      <c r="BI82" s="397"/>
    </row>
    <row r="83" spans="1:61" ht="15.75" x14ac:dyDescent="0.25">
      <c r="A83" s="93">
        <f>+$B$3*O83</f>
        <v>0</v>
      </c>
      <c r="B83" s="93">
        <f t="shared" si="10"/>
        <v>0</v>
      </c>
      <c r="C83" s="112">
        <f>+$D$3*U83</f>
        <v>241670</v>
      </c>
      <c r="D83" s="112">
        <f t="shared" si="11"/>
        <v>241670</v>
      </c>
      <c r="E83" s="112">
        <f>+$F$3*L83</f>
        <v>210600</v>
      </c>
      <c r="F83" s="112">
        <f t="shared" si="12"/>
        <v>210600</v>
      </c>
      <c r="G83" s="113">
        <f>+$H$3*R83</f>
        <v>64230</v>
      </c>
      <c r="H83" s="112">
        <f t="shared" si="13"/>
        <v>64230</v>
      </c>
      <c r="I83" s="140">
        <v>20500</v>
      </c>
      <c r="J83" s="130"/>
      <c r="K83" s="116">
        <v>560</v>
      </c>
      <c r="L83" s="117">
        <f>+I83+K83</f>
        <v>21060</v>
      </c>
      <c r="M83" s="118"/>
      <c r="N83" s="119">
        <v>660</v>
      </c>
      <c r="O83" s="119">
        <f>+N83+I83</f>
        <v>21160</v>
      </c>
      <c r="P83" s="119"/>
      <c r="Q83" s="119">
        <v>910</v>
      </c>
      <c r="R83" s="120">
        <f>+Q83+I83</f>
        <v>21410</v>
      </c>
      <c r="S83" s="121"/>
      <c r="T83" s="122">
        <v>1470</v>
      </c>
      <c r="U83" s="122">
        <f>+T83+I83</f>
        <v>21970</v>
      </c>
      <c r="V83" s="141">
        <v>20500</v>
      </c>
      <c r="W83" s="115"/>
      <c r="X83" s="116">
        <v>535</v>
      </c>
      <c r="Y83" s="124">
        <f t="shared" si="14"/>
        <v>20740</v>
      </c>
      <c r="Z83" s="125">
        <f>+V83+X83</f>
        <v>21035</v>
      </c>
      <c r="AA83" s="126"/>
      <c r="AB83" s="127">
        <v>1070</v>
      </c>
      <c r="AC83" s="119">
        <f>+V83+AB83</f>
        <v>21570</v>
      </c>
      <c r="AD83" s="127"/>
      <c r="AE83" s="127">
        <v>560</v>
      </c>
      <c r="AF83" s="120">
        <f>+AE83+V83</f>
        <v>21060</v>
      </c>
      <c r="AG83" s="127"/>
      <c r="AH83" s="127">
        <v>585</v>
      </c>
      <c r="AI83" s="119">
        <f>+AH83+V83</f>
        <v>21085</v>
      </c>
      <c r="AJ83" s="126"/>
      <c r="AK83" s="128">
        <v>610</v>
      </c>
      <c r="AL83" s="129">
        <f>+AK83+V83</f>
        <v>21110</v>
      </c>
      <c r="AM83" s="397"/>
      <c r="AN83" s="397"/>
      <c r="AO83" s="397"/>
      <c r="AP83" s="397"/>
      <c r="AQ83" s="397"/>
      <c r="AR83" s="397"/>
      <c r="AS83" s="397"/>
      <c r="AT83" s="397"/>
      <c r="AU83" s="397"/>
      <c r="AV83" s="397"/>
      <c r="AW83" s="397"/>
      <c r="AX83" s="397"/>
      <c r="AY83" s="397"/>
      <c r="AZ83" s="397"/>
      <c r="BA83" s="397"/>
      <c r="BB83" s="397"/>
      <c r="BC83" s="397"/>
      <c r="BD83" s="397"/>
      <c r="BE83" s="397"/>
      <c r="BF83" s="397"/>
      <c r="BG83" s="397"/>
      <c r="BH83" s="397"/>
      <c r="BI83" s="397"/>
    </row>
    <row r="84" spans="1:61" ht="15.75" x14ac:dyDescent="0.25">
      <c r="A84" s="93">
        <f>+$B$3*N84</f>
        <v>0</v>
      </c>
      <c r="B84" s="94">
        <f t="shared" si="10"/>
        <v>0</v>
      </c>
      <c r="C84" s="95">
        <f>+$D$3*T84</f>
        <v>7150</v>
      </c>
      <c r="D84" s="95">
        <f t="shared" si="11"/>
        <v>7150</v>
      </c>
      <c r="E84" s="95">
        <f>+$F$3*K84</f>
        <v>1500</v>
      </c>
      <c r="F84" s="95">
        <f t="shared" si="12"/>
        <v>1500</v>
      </c>
      <c r="G84" s="96">
        <f>+$H$3*Q84</f>
        <v>1500</v>
      </c>
      <c r="H84" s="95">
        <f t="shared" si="13"/>
        <v>1500</v>
      </c>
      <c r="I84" s="395"/>
      <c r="J84" s="130">
        <f>((K85-K83)/500)</f>
        <v>0.02</v>
      </c>
      <c r="K84" s="116">
        <f>(((I84-I83)*J84)+K83)+I84</f>
        <v>150</v>
      </c>
      <c r="L84" s="131">
        <f>ROUNDUP(K84,0)</f>
        <v>150</v>
      </c>
      <c r="M84" s="132">
        <f>((N85-N83)/500)</f>
        <v>0.02</v>
      </c>
      <c r="N84" s="101">
        <f>(((I84-I83)*M84)+N83)+I84</f>
        <v>250</v>
      </c>
      <c r="O84" s="101">
        <f>ROUNDUP(N84,0)</f>
        <v>250</v>
      </c>
      <c r="P84" s="101">
        <f>((Q85-Q83)/500)</f>
        <v>0.02</v>
      </c>
      <c r="Q84" s="101">
        <f>(((I84-I83)*P84)+Q83)+I84</f>
        <v>500</v>
      </c>
      <c r="R84" s="133">
        <f>ROUNDUP(Q84,0)</f>
        <v>500</v>
      </c>
      <c r="S84" s="132">
        <f>((T85-T83)/500)</f>
        <v>0.04</v>
      </c>
      <c r="T84" s="134">
        <f>(((I84-I83)*S84)+T83)+I84</f>
        <v>650</v>
      </c>
      <c r="U84" s="134">
        <f>ROUNDUP(T84,0)</f>
        <v>650</v>
      </c>
      <c r="V84" s="396"/>
      <c r="W84" s="130">
        <f>((X85-X83)/500)</f>
        <v>0.01</v>
      </c>
      <c r="X84" s="116">
        <f>(((V84-V83)*W84)+X83)+V84</f>
        <v>330</v>
      </c>
      <c r="Y84" s="135">
        <f t="shared" si="14"/>
        <v>240</v>
      </c>
      <c r="Z84" s="106">
        <f>ROUNDUP(X84,0)</f>
        <v>330</v>
      </c>
      <c r="AA84" s="136">
        <f>((AB85-AB83)/500)</f>
        <v>0.02</v>
      </c>
      <c r="AB84" s="137">
        <f>(((V84-V83)*AA84)+AB83)+V84</f>
        <v>660</v>
      </c>
      <c r="AC84" s="101">
        <f>ROUNDUP(AB84,0)</f>
        <v>660</v>
      </c>
      <c r="AD84" s="137">
        <f>((AE85-AE83)/500)</f>
        <v>0.01</v>
      </c>
      <c r="AE84" s="137">
        <f>(((V84-V83)*AD84)+AE83)+V84</f>
        <v>355</v>
      </c>
      <c r="AF84" s="133">
        <f>ROUNDUP(AE84,0)</f>
        <v>355</v>
      </c>
      <c r="AG84" s="137">
        <f>((AH85-AH83)/500)</f>
        <v>0.01</v>
      </c>
      <c r="AH84" s="137">
        <f>(((V84-V83)*AG84)+AH83)+V84</f>
        <v>380</v>
      </c>
      <c r="AI84" s="101">
        <f>ROUNDUP(AH84,0)</f>
        <v>380</v>
      </c>
      <c r="AJ84" s="136">
        <f>((AK85-AK83)/500)</f>
        <v>0.01</v>
      </c>
      <c r="AK84" s="138">
        <f>(((V84-V83)*AJ84)+AK83)+V84</f>
        <v>405</v>
      </c>
      <c r="AL84" s="139">
        <f>ROUNDUP(AK84,0)</f>
        <v>405</v>
      </c>
      <c r="AM84" s="397"/>
      <c r="AN84" s="397"/>
      <c r="AO84" s="397"/>
      <c r="AP84" s="397"/>
      <c r="AQ84" s="397"/>
      <c r="AR84" s="397"/>
      <c r="AS84" s="397"/>
      <c r="AT84" s="397"/>
      <c r="AU84" s="397"/>
      <c r="AV84" s="397"/>
      <c r="AW84" s="397"/>
      <c r="AX84" s="397"/>
      <c r="AY84" s="397"/>
      <c r="AZ84" s="397"/>
      <c r="BA84" s="397"/>
      <c r="BB84" s="397"/>
      <c r="BC84" s="397"/>
      <c r="BD84" s="397"/>
      <c r="BE84" s="397"/>
      <c r="BF84" s="397"/>
      <c r="BG84" s="397"/>
      <c r="BH84" s="397"/>
      <c r="BI84" s="397"/>
    </row>
    <row r="85" spans="1:61" ht="15.75" x14ac:dyDescent="0.25">
      <c r="A85" s="93">
        <f>+$B$3*O85</f>
        <v>0</v>
      </c>
      <c r="B85" s="93">
        <f t="shared" si="10"/>
        <v>0</v>
      </c>
      <c r="C85" s="112">
        <f>+$D$3*U85</f>
        <v>247390</v>
      </c>
      <c r="D85" s="112">
        <f t="shared" si="11"/>
        <v>247390</v>
      </c>
      <c r="E85" s="112">
        <f>+$F$3*L85</f>
        <v>215700</v>
      </c>
      <c r="F85" s="112">
        <f t="shared" si="12"/>
        <v>215700</v>
      </c>
      <c r="G85" s="113">
        <f>+$H$3*R85</f>
        <v>65760</v>
      </c>
      <c r="H85" s="112">
        <f t="shared" si="13"/>
        <v>65760</v>
      </c>
      <c r="I85" s="140">
        <v>21000</v>
      </c>
      <c r="J85" s="130"/>
      <c r="K85" s="116">
        <v>570</v>
      </c>
      <c r="L85" s="117">
        <f>+I85+K85</f>
        <v>21570</v>
      </c>
      <c r="M85" s="118"/>
      <c r="N85" s="119">
        <v>670</v>
      </c>
      <c r="O85" s="119">
        <f>+N85+I85</f>
        <v>21670</v>
      </c>
      <c r="P85" s="119"/>
      <c r="Q85" s="119">
        <v>920</v>
      </c>
      <c r="R85" s="120">
        <f>+Q85+I85</f>
        <v>21920</v>
      </c>
      <c r="S85" s="121"/>
      <c r="T85" s="122">
        <v>1490</v>
      </c>
      <c r="U85" s="122">
        <f>+T85+I85</f>
        <v>22490</v>
      </c>
      <c r="V85" s="141">
        <v>21000</v>
      </c>
      <c r="W85" s="115"/>
      <c r="X85" s="116">
        <v>540</v>
      </c>
      <c r="Y85" s="124">
        <f t="shared" si="14"/>
        <v>21240</v>
      </c>
      <c r="Z85" s="125">
        <f>+V85+X85</f>
        <v>21540</v>
      </c>
      <c r="AA85" s="126"/>
      <c r="AB85" s="127">
        <v>1080</v>
      </c>
      <c r="AC85" s="119">
        <f>+V85+AB85</f>
        <v>22080</v>
      </c>
      <c r="AD85" s="127"/>
      <c r="AE85" s="127">
        <v>565</v>
      </c>
      <c r="AF85" s="120">
        <f>+AE85+V85</f>
        <v>21565</v>
      </c>
      <c r="AG85" s="127"/>
      <c r="AH85" s="127">
        <v>590</v>
      </c>
      <c r="AI85" s="119">
        <f>+AH85+V85</f>
        <v>21590</v>
      </c>
      <c r="AJ85" s="126"/>
      <c r="AK85" s="128">
        <v>615</v>
      </c>
      <c r="AL85" s="129">
        <f>+AK85+V85</f>
        <v>21615</v>
      </c>
      <c r="AM85" s="397"/>
      <c r="AN85" s="397"/>
      <c r="AO85" s="397"/>
      <c r="AP85" s="397"/>
      <c r="AQ85" s="397"/>
      <c r="AR85" s="397"/>
      <c r="AS85" s="397"/>
      <c r="AT85" s="397"/>
      <c r="AU85" s="397"/>
      <c r="AV85" s="397"/>
      <c r="AW85" s="397"/>
      <c r="AX85" s="397"/>
      <c r="AY85" s="397"/>
      <c r="AZ85" s="397"/>
      <c r="BA85" s="397"/>
      <c r="BB85" s="397"/>
      <c r="BC85" s="397"/>
      <c r="BD85" s="397"/>
      <c r="BE85" s="397"/>
      <c r="BF85" s="397"/>
      <c r="BG85" s="397"/>
      <c r="BH85" s="397"/>
      <c r="BI85" s="397"/>
    </row>
    <row r="86" spans="1:61" ht="15.75" x14ac:dyDescent="0.25">
      <c r="A86" s="93">
        <f>+$B$3*N86</f>
        <v>0</v>
      </c>
      <c r="B86" s="94">
        <f t="shared" si="10"/>
        <v>0</v>
      </c>
      <c r="C86" s="95">
        <f>+$D$3*T86</f>
        <v>7150</v>
      </c>
      <c r="D86" s="95">
        <f t="shared" si="11"/>
        <v>7150</v>
      </c>
      <c r="E86" s="95">
        <f>+$F$3*K86</f>
        <v>1500</v>
      </c>
      <c r="F86" s="95">
        <f t="shared" si="12"/>
        <v>1500</v>
      </c>
      <c r="G86" s="96">
        <f>+$H$3*Q86</f>
        <v>1500</v>
      </c>
      <c r="H86" s="95">
        <f t="shared" si="13"/>
        <v>1500</v>
      </c>
      <c r="I86" s="395"/>
      <c r="J86" s="130">
        <f>((K87-K85)/500)</f>
        <v>0.02</v>
      </c>
      <c r="K86" s="116">
        <f>(((I86-I85)*J86)+K85)+I86</f>
        <v>150</v>
      </c>
      <c r="L86" s="131">
        <f>ROUNDUP(K86,0)</f>
        <v>150</v>
      </c>
      <c r="M86" s="132">
        <f>((N87-N85)/500)</f>
        <v>0.02</v>
      </c>
      <c r="N86" s="101">
        <f>(((I86-I85)*M86)+N85)+I86</f>
        <v>250</v>
      </c>
      <c r="O86" s="101">
        <f>ROUNDUP(N86,0)</f>
        <v>250</v>
      </c>
      <c r="P86" s="101">
        <f>((Q87-Q85)/500)</f>
        <v>0.02</v>
      </c>
      <c r="Q86" s="101">
        <f>(((I86-I85)*P86)+Q85)+I86</f>
        <v>500</v>
      </c>
      <c r="R86" s="133">
        <f>ROUNDUP(Q86,0)</f>
        <v>500</v>
      </c>
      <c r="S86" s="132">
        <f>((T87-T85)/500)</f>
        <v>0.04</v>
      </c>
      <c r="T86" s="134">
        <f>(((I86-I85)*S86)+T85)+I86</f>
        <v>650</v>
      </c>
      <c r="U86" s="134">
        <f>ROUNDUP(T86,0)</f>
        <v>650</v>
      </c>
      <c r="V86" s="396"/>
      <c r="W86" s="130">
        <f>((X87-X85)/500)</f>
        <v>0.02</v>
      </c>
      <c r="X86" s="116">
        <f>(((V86-V85)*W86)+X85)+V86</f>
        <v>120</v>
      </c>
      <c r="Y86" s="135">
        <f t="shared" si="14"/>
        <v>240</v>
      </c>
      <c r="Z86" s="106">
        <f>ROUNDUP(X86,0)</f>
        <v>120</v>
      </c>
      <c r="AA86" s="136">
        <f>((AB87-AB85)/500)</f>
        <v>0.04</v>
      </c>
      <c r="AB86" s="137">
        <f>(((V86-V85)*AA86)+AB85)+V86</f>
        <v>240</v>
      </c>
      <c r="AC86" s="101">
        <f>ROUNDUP(AB86,0)</f>
        <v>240</v>
      </c>
      <c r="AD86" s="137">
        <f>((AE87-AE85)/500)</f>
        <v>0.02</v>
      </c>
      <c r="AE86" s="137">
        <f>(((V86-V85)*AD86)+AE85)+V86</f>
        <v>145</v>
      </c>
      <c r="AF86" s="133">
        <f>ROUNDUP(AE86,0)</f>
        <v>145</v>
      </c>
      <c r="AG86" s="137">
        <f>((AH87-AH85)/500)</f>
        <v>0.02</v>
      </c>
      <c r="AH86" s="137">
        <f>(((V86-V85)*AG86)+AH85)+V86</f>
        <v>170</v>
      </c>
      <c r="AI86" s="101">
        <f>ROUNDUP(AH86,0)</f>
        <v>170</v>
      </c>
      <c r="AJ86" s="136">
        <f>((AK87-AK85)/500)</f>
        <v>0.02</v>
      </c>
      <c r="AK86" s="138">
        <f>(((V86-V85)*AJ86)+AK85)+V86</f>
        <v>195</v>
      </c>
      <c r="AL86" s="139">
        <f>ROUNDUP(AK86,0)</f>
        <v>195</v>
      </c>
      <c r="AM86" s="397"/>
      <c r="AN86" s="397"/>
      <c r="AO86" s="397"/>
      <c r="AP86" s="397"/>
      <c r="AQ86" s="397"/>
      <c r="AR86" s="397"/>
      <c r="AS86" s="397"/>
      <c r="AT86" s="397"/>
      <c r="AU86" s="397"/>
      <c r="AV86" s="397"/>
      <c r="AW86" s="397"/>
      <c r="AX86" s="397"/>
      <c r="AY86" s="397"/>
      <c r="AZ86" s="397"/>
      <c r="BA86" s="397"/>
      <c r="BB86" s="397"/>
      <c r="BC86" s="397"/>
      <c r="BD86" s="397"/>
      <c r="BE86" s="397"/>
      <c r="BF86" s="397"/>
      <c r="BG86" s="397"/>
      <c r="BH86" s="397"/>
      <c r="BI86" s="397"/>
    </row>
    <row r="87" spans="1:61" ht="15.75" x14ac:dyDescent="0.25">
      <c r="A87" s="93">
        <f>+$B$3*O87</f>
        <v>0</v>
      </c>
      <c r="B87" s="93">
        <f t="shared" si="10"/>
        <v>0</v>
      </c>
      <c r="C87" s="112">
        <f>+$D$3*U87</f>
        <v>253110</v>
      </c>
      <c r="D87" s="112">
        <f t="shared" si="11"/>
        <v>253110</v>
      </c>
      <c r="E87" s="112">
        <f>+$F$3*L87</f>
        <v>220800</v>
      </c>
      <c r="F87" s="112">
        <f t="shared" si="12"/>
        <v>220800</v>
      </c>
      <c r="G87" s="113">
        <f>+$H$3*R87</f>
        <v>67290</v>
      </c>
      <c r="H87" s="112">
        <f t="shared" si="13"/>
        <v>67290</v>
      </c>
      <c r="I87" s="140">
        <v>21500</v>
      </c>
      <c r="J87" s="130"/>
      <c r="K87" s="116">
        <v>580</v>
      </c>
      <c r="L87" s="117">
        <f>+I87+K87</f>
        <v>22080</v>
      </c>
      <c r="M87" s="118"/>
      <c r="N87" s="119">
        <v>680</v>
      </c>
      <c r="O87" s="119">
        <f>+N87+I87</f>
        <v>22180</v>
      </c>
      <c r="P87" s="119"/>
      <c r="Q87" s="119">
        <v>930</v>
      </c>
      <c r="R87" s="120">
        <f>+Q87+I87</f>
        <v>22430</v>
      </c>
      <c r="S87" s="121"/>
      <c r="T87" s="122">
        <v>1510</v>
      </c>
      <c r="U87" s="122">
        <f>+T87+I87</f>
        <v>23010</v>
      </c>
      <c r="V87" s="141">
        <v>21500</v>
      </c>
      <c r="W87" s="115"/>
      <c r="X87" s="116">
        <v>550</v>
      </c>
      <c r="Y87" s="124">
        <f t="shared" si="14"/>
        <v>21740</v>
      </c>
      <c r="Z87" s="125">
        <f>+V87+X87</f>
        <v>22050</v>
      </c>
      <c r="AA87" s="126"/>
      <c r="AB87" s="127">
        <v>1100</v>
      </c>
      <c r="AC87" s="119">
        <f>+V87+AB87</f>
        <v>22600</v>
      </c>
      <c r="AD87" s="127"/>
      <c r="AE87" s="127">
        <v>575</v>
      </c>
      <c r="AF87" s="120">
        <f>+AE87+V87</f>
        <v>22075</v>
      </c>
      <c r="AG87" s="127"/>
      <c r="AH87" s="127">
        <v>600</v>
      </c>
      <c r="AI87" s="119">
        <f>+AH87+V87</f>
        <v>22100</v>
      </c>
      <c r="AJ87" s="126"/>
      <c r="AK87" s="128">
        <v>625</v>
      </c>
      <c r="AL87" s="129">
        <f>+AK87+V87</f>
        <v>22125</v>
      </c>
      <c r="AM87" s="397"/>
      <c r="AN87" s="397"/>
      <c r="AO87" s="397"/>
      <c r="AP87" s="397"/>
      <c r="AQ87" s="397"/>
      <c r="AR87" s="397"/>
      <c r="AS87" s="397"/>
      <c r="AT87" s="397"/>
      <c r="AU87" s="397"/>
      <c r="AV87" s="397"/>
      <c r="AW87" s="397"/>
      <c r="AX87" s="397"/>
      <c r="AY87" s="397"/>
      <c r="AZ87" s="397"/>
      <c r="BA87" s="397"/>
      <c r="BB87" s="397"/>
      <c r="BC87" s="397"/>
      <c r="BD87" s="397"/>
      <c r="BE87" s="397"/>
      <c r="BF87" s="397"/>
      <c r="BG87" s="397"/>
      <c r="BH87" s="397"/>
      <c r="BI87" s="397"/>
    </row>
    <row r="88" spans="1:61" ht="15.75" x14ac:dyDescent="0.25">
      <c r="A88" s="93">
        <f>+$B$3*N88</f>
        <v>0</v>
      </c>
      <c r="B88" s="94">
        <f t="shared" si="10"/>
        <v>0</v>
      </c>
      <c r="C88" s="95">
        <f>+$D$3*T88</f>
        <v>7150</v>
      </c>
      <c r="D88" s="95">
        <f t="shared" si="11"/>
        <v>7150</v>
      </c>
      <c r="E88" s="95">
        <f>+$F$3*K88</f>
        <v>1500</v>
      </c>
      <c r="F88" s="95">
        <f t="shared" si="12"/>
        <v>1500</v>
      </c>
      <c r="G88" s="96">
        <f>+$H$3*Q88</f>
        <v>1500</v>
      </c>
      <c r="H88" s="95">
        <f t="shared" si="13"/>
        <v>1500</v>
      </c>
      <c r="I88" s="395"/>
      <c r="J88" s="130">
        <f>((K89-K87)/500)</f>
        <v>0.02</v>
      </c>
      <c r="K88" s="116">
        <f>(((I88-I87)*J88)+K87)+I88</f>
        <v>150</v>
      </c>
      <c r="L88" s="131">
        <f>ROUNDUP(K88,0)</f>
        <v>150</v>
      </c>
      <c r="M88" s="132">
        <f>((N89-N87)/500)</f>
        <v>0.02</v>
      </c>
      <c r="N88" s="101">
        <f>(((I88-I87)*M88)+N87)+I88</f>
        <v>250</v>
      </c>
      <c r="O88" s="101">
        <f>ROUNDUP(N88,0)</f>
        <v>250</v>
      </c>
      <c r="P88" s="101">
        <f>((Q89-Q87)/500)</f>
        <v>0.02</v>
      </c>
      <c r="Q88" s="101">
        <f>(((I88-I87)*P88)+Q87)+I88</f>
        <v>500</v>
      </c>
      <c r="R88" s="133">
        <f>ROUNDUP(Q88,0)</f>
        <v>500</v>
      </c>
      <c r="S88" s="132">
        <f>((T89-T87)/500)</f>
        <v>0.04</v>
      </c>
      <c r="T88" s="134">
        <f>(((I88-I87)*S88)+T87)+I88</f>
        <v>650</v>
      </c>
      <c r="U88" s="134">
        <f>ROUNDUP(T88,0)</f>
        <v>650</v>
      </c>
      <c r="V88" s="396"/>
      <c r="W88" s="130">
        <f>((X89-X87)/500)</f>
        <v>0.01</v>
      </c>
      <c r="X88" s="116">
        <f>(((V88-V87)*W88)+X87)+V88</f>
        <v>335</v>
      </c>
      <c r="Y88" s="135">
        <f t="shared" si="14"/>
        <v>240</v>
      </c>
      <c r="Z88" s="106">
        <f>ROUNDUP(X88,0)</f>
        <v>335</v>
      </c>
      <c r="AA88" s="136">
        <f>((AB89-AB87)/500)</f>
        <v>0.02</v>
      </c>
      <c r="AB88" s="137">
        <f>(((V88-V87)*AA88)+AB87)+V88</f>
        <v>670</v>
      </c>
      <c r="AC88" s="101">
        <f>ROUNDUP(AB88,0)</f>
        <v>670</v>
      </c>
      <c r="AD88" s="137">
        <f>((AE89-AE87)/500)</f>
        <v>0.01</v>
      </c>
      <c r="AE88" s="137">
        <f>(((V88-V87)*AD88)+AE87)+V88</f>
        <v>360</v>
      </c>
      <c r="AF88" s="133">
        <f>ROUNDUP(AE88,0)</f>
        <v>360</v>
      </c>
      <c r="AG88" s="137">
        <f>((AH89-AH87)/500)</f>
        <v>0.01</v>
      </c>
      <c r="AH88" s="137">
        <f>(((V88-V87)*AG88)+AH87)+V88</f>
        <v>385</v>
      </c>
      <c r="AI88" s="101">
        <f>ROUNDUP(AH88,0)</f>
        <v>385</v>
      </c>
      <c r="AJ88" s="136">
        <f>((AK89-AK87)/500)</f>
        <v>0.01</v>
      </c>
      <c r="AK88" s="138">
        <f>(((V88-V87)*AJ88)+AK87)+V88</f>
        <v>410</v>
      </c>
      <c r="AL88" s="139">
        <f>ROUNDUP(AK88,0)</f>
        <v>410</v>
      </c>
      <c r="AM88" s="397"/>
      <c r="AN88" s="397"/>
      <c r="AO88" s="397"/>
      <c r="AP88" s="397"/>
      <c r="AQ88" s="397"/>
      <c r="AR88" s="397"/>
      <c r="AS88" s="397"/>
      <c r="AT88" s="397"/>
      <c r="AU88" s="397"/>
      <c r="AV88" s="397"/>
      <c r="AW88" s="397"/>
      <c r="AX88" s="397"/>
      <c r="AY88" s="397"/>
      <c r="AZ88" s="397"/>
      <c r="BA88" s="397"/>
      <c r="BB88" s="397"/>
      <c r="BC88" s="397"/>
      <c r="BD88" s="397"/>
      <c r="BE88" s="397"/>
      <c r="BF88" s="397"/>
      <c r="BG88" s="397"/>
      <c r="BH88" s="397"/>
      <c r="BI88" s="397"/>
    </row>
    <row r="89" spans="1:61" ht="15.75" x14ac:dyDescent="0.25">
      <c r="A89" s="93">
        <f>+$B$3*O89</f>
        <v>0</v>
      </c>
      <c r="B89" s="93">
        <f t="shared" si="10"/>
        <v>0</v>
      </c>
      <c r="C89" s="112">
        <f>+$D$3*U89</f>
        <v>258830</v>
      </c>
      <c r="D89" s="112">
        <f t="shared" si="11"/>
        <v>258830</v>
      </c>
      <c r="E89" s="112">
        <f>+$F$3*L89</f>
        <v>225900</v>
      </c>
      <c r="F89" s="112">
        <f t="shared" si="12"/>
        <v>225900</v>
      </c>
      <c r="G89" s="113">
        <f>+$H$3*R89</f>
        <v>68820</v>
      </c>
      <c r="H89" s="112">
        <f t="shared" si="13"/>
        <v>68820</v>
      </c>
      <c r="I89" s="140">
        <v>22000</v>
      </c>
      <c r="J89" s="130"/>
      <c r="K89" s="116">
        <v>590</v>
      </c>
      <c r="L89" s="117">
        <f>+I89+K89</f>
        <v>22590</v>
      </c>
      <c r="M89" s="118"/>
      <c r="N89" s="119">
        <v>690</v>
      </c>
      <c r="O89" s="119">
        <f>+N89+I89</f>
        <v>22690</v>
      </c>
      <c r="P89" s="119"/>
      <c r="Q89" s="119">
        <v>940</v>
      </c>
      <c r="R89" s="120">
        <f>+Q89+I89</f>
        <v>22940</v>
      </c>
      <c r="S89" s="121"/>
      <c r="T89" s="122">
        <v>1530</v>
      </c>
      <c r="U89" s="122">
        <f>+T89+I89</f>
        <v>23530</v>
      </c>
      <c r="V89" s="141">
        <v>22000</v>
      </c>
      <c r="W89" s="115"/>
      <c r="X89" s="116">
        <v>555</v>
      </c>
      <c r="Y89" s="124">
        <f t="shared" si="14"/>
        <v>22240</v>
      </c>
      <c r="Z89" s="125">
        <f>+V89+X89</f>
        <v>22555</v>
      </c>
      <c r="AA89" s="126"/>
      <c r="AB89" s="127">
        <v>1110</v>
      </c>
      <c r="AC89" s="119">
        <f>+V89+AB89</f>
        <v>23110</v>
      </c>
      <c r="AD89" s="127"/>
      <c r="AE89" s="127">
        <v>580</v>
      </c>
      <c r="AF89" s="120">
        <f>+AE89+V89</f>
        <v>22580</v>
      </c>
      <c r="AG89" s="127"/>
      <c r="AH89" s="127">
        <v>605</v>
      </c>
      <c r="AI89" s="119">
        <f>+AH89+V89</f>
        <v>22605</v>
      </c>
      <c r="AJ89" s="126"/>
      <c r="AK89" s="128">
        <v>630</v>
      </c>
      <c r="AL89" s="129">
        <f>+AK89+V89</f>
        <v>22630</v>
      </c>
      <c r="AM89" s="397"/>
      <c r="AN89" s="397"/>
      <c r="AO89" s="397"/>
      <c r="AP89" s="397"/>
      <c r="AQ89" s="397"/>
      <c r="AR89" s="397"/>
      <c r="AS89" s="397"/>
      <c r="AT89" s="397"/>
      <c r="AU89" s="397"/>
      <c r="AV89" s="397"/>
      <c r="AW89" s="397"/>
      <c r="AX89" s="397"/>
      <c r="AY89" s="397"/>
      <c r="AZ89" s="397"/>
      <c r="BA89" s="397"/>
      <c r="BB89" s="397"/>
      <c r="BC89" s="397"/>
      <c r="BD89" s="397"/>
      <c r="BE89" s="397"/>
      <c r="BF89" s="397"/>
      <c r="BG89" s="397"/>
      <c r="BH89" s="397"/>
      <c r="BI89" s="397"/>
    </row>
    <row r="90" spans="1:61" ht="15.75" x14ac:dyDescent="0.25">
      <c r="A90" s="93">
        <f>+$B$3*N90</f>
        <v>0</v>
      </c>
      <c r="B90" s="94">
        <f t="shared" si="10"/>
        <v>0</v>
      </c>
      <c r="C90" s="95">
        <f>+$D$3*T90</f>
        <v>7150</v>
      </c>
      <c r="D90" s="95">
        <f t="shared" si="11"/>
        <v>7150</v>
      </c>
      <c r="E90" s="95">
        <f>+$F$3*K90</f>
        <v>1500</v>
      </c>
      <c r="F90" s="95">
        <f t="shared" si="12"/>
        <v>1500</v>
      </c>
      <c r="G90" s="96">
        <f>+$H$3*Q90</f>
        <v>1500</v>
      </c>
      <c r="H90" s="95">
        <f t="shared" si="13"/>
        <v>1500</v>
      </c>
      <c r="I90" s="395"/>
      <c r="J90" s="130">
        <f>((K91-K89)/500)</f>
        <v>0.02</v>
      </c>
      <c r="K90" s="116">
        <f>(((I90-I89)*J90)+K89)+I90</f>
        <v>150</v>
      </c>
      <c r="L90" s="131">
        <f>ROUNDUP(K90,0)</f>
        <v>150</v>
      </c>
      <c r="M90" s="132">
        <f>((N91-N89)/500)</f>
        <v>0.02</v>
      </c>
      <c r="N90" s="101">
        <f>(((I90-I89)*M90)+N89)+I90</f>
        <v>250</v>
      </c>
      <c r="O90" s="101">
        <f>ROUNDUP(N90,0)</f>
        <v>250</v>
      </c>
      <c r="P90" s="101">
        <f>((Q91-Q89)/500)</f>
        <v>0.02</v>
      </c>
      <c r="Q90" s="101">
        <f>(((I90-I89)*P90)+Q89)+I90</f>
        <v>500</v>
      </c>
      <c r="R90" s="133">
        <f>ROUNDUP(Q90,0)</f>
        <v>500</v>
      </c>
      <c r="S90" s="132">
        <f>((T91-T89)/500)</f>
        <v>0.04</v>
      </c>
      <c r="T90" s="134">
        <f>(((I90-I89)*S90)+T89)+I90</f>
        <v>650</v>
      </c>
      <c r="U90" s="134">
        <f>ROUNDUP(T90,0)</f>
        <v>650</v>
      </c>
      <c r="V90" s="396"/>
      <c r="W90" s="130">
        <f>((X91-X89)/500)</f>
        <v>0.02</v>
      </c>
      <c r="X90" s="116">
        <f>(((V90-V89)*W90)+X89)+V90</f>
        <v>115</v>
      </c>
      <c r="Y90" s="135">
        <f t="shared" si="14"/>
        <v>240</v>
      </c>
      <c r="Z90" s="106">
        <f>ROUNDUP(X90,0)</f>
        <v>115</v>
      </c>
      <c r="AA90" s="136">
        <f>((AB91-AB89)/500)</f>
        <v>0.04</v>
      </c>
      <c r="AB90" s="137">
        <f>(((V90-V89)*AA90)+AB89)+V90</f>
        <v>230</v>
      </c>
      <c r="AC90" s="101">
        <f>ROUNDUP(AB90,0)</f>
        <v>230</v>
      </c>
      <c r="AD90" s="137">
        <f>((AE91-AE89)/500)</f>
        <v>0.02</v>
      </c>
      <c r="AE90" s="137">
        <f>(((V90-V89)*AD90)+AE89)+V90</f>
        <v>140</v>
      </c>
      <c r="AF90" s="133">
        <f>ROUNDUP(AE90,0)</f>
        <v>140</v>
      </c>
      <c r="AG90" s="137">
        <f>((AH91-AH89)/500)</f>
        <v>0.02</v>
      </c>
      <c r="AH90" s="137">
        <f>(((V90-V89)*AG90)+AH89)+V90</f>
        <v>165</v>
      </c>
      <c r="AI90" s="101">
        <f>ROUNDUP(AH90,0)</f>
        <v>165</v>
      </c>
      <c r="AJ90" s="136">
        <f>((AK91-AK89)/500)</f>
        <v>0.02</v>
      </c>
      <c r="AK90" s="138">
        <f>(((V90-V89)*AJ90)+AK89)+V90</f>
        <v>190</v>
      </c>
      <c r="AL90" s="139">
        <f>ROUNDUP(AK90,0)</f>
        <v>190</v>
      </c>
      <c r="AM90" s="397"/>
      <c r="AN90" s="397"/>
      <c r="AO90" s="397"/>
      <c r="AP90" s="397"/>
      <c r="AQ90" s="397"/>
      <c r="AR90" s="397"/>
      <c r="AS90" s="397"/>
      <c r="AT90" s="397"/>
      <c r="AU90" s="397"/>
      <c r="AV90" s="397"/>
      <c r="AW90" s="397"/>
      <c r="AX90" s="397"/>
      <c r="AY90" s="397"/>
      <c r="AZ90" s="397"/>
      <c r="BA90" s="397"/>
      <c r="BB90" s="397"/>
      <c r="BC90" s="397"/>
      <c r="BD90" s="397"/>
      <c r="BE90" s="397"/>
      <c r="BF90" s="397"/>
      <c r="BG90" s="397"/>
      <c r="BH90" s="397"/>
      <c r="BI90" s="397"/>
    </row>
    <row r="91" spans="1:61" ht="15.75" x14ac:dyDescent="0.25">
      <c r="A91" s="93">
        <f>+$B$3*O91</f>
        <v>0</v>
      </c>
      <c r="B91" s="93">
        <f t="shared" si="10"/>
        <v>0</v>
      </c>
      <c r="C91" s="112">
        <f>+$D$3*U91</f>
        <v>264550</v>
      </c>
      <c r="D91" s="112">
        <f t="shared" si="11"/>
        <v>264550</v>
      </c>
      <c r="E91" s="112">
        <f>+$F$3*L91</f>
        <v>231000</v>
      </c>
      <c r="F91" s="112">
        <f t="shared" si="12"/>
        <v>231000</v>
      </c>
      <c r="G91" s="113">
        <f>+$H$3*R91</f>
        <v>70350</v>
      </c>
      <c r="H91" s="112">
        <f t="shared" si="13"/>
        <v>70350</v>
      </c>
      <c r="I91" s="140">
        <v>22500</v>
      </c>
      <c r="J91" s="130"/>
      <c r="K91" s="116">
        <v>600</v>
      </c>
      <c r="L91" s="117">
        <f>+I91+K91</f>
        <v>23100</v>
      </c>
      <c r="M91" s="118"/>
      <c r="N91" s="119">
        <v>700</v>
      </c>
      <c r="O91" s="119">
        <f>+N91+I91</f>
        <v>23200</v>
      </c>
      <c r="P91" s="119"/>
      <c r="Q91" s="119">
        <v>950</v>
      </c>
      <c r="R91" s="120">
        <f>+Q91+I91</f>
        <v>23450</v>
      </c>
      <c r="S91" s="121"/>
      <c r="T91" s="122">
        <v>1550</v>
      </c>
      <c r="U91" s="122">
        <f>+T91+I91</f>
        <v>24050</v>
      </c>
      <c r="V91" s="141">
        <v>22500</v>
      </c>
      <c r="W91" s="115"/>
      <c r="X91" s="116">
        <v>565</v>
      </c>
      <c r="Y91" s="124">
        <f t="shared" si="14"/>
        <v>22740</v>
      </c>
      <c r="Z91" s="125">
        <f>+V91+X91</f>
        <v>23065</v>
      </c>
      <c r="AA91" s="126"/>
      <c r="AB91" s="127">
        <v>1130</v>
      </c>
      <c r="AC91" s="119">
        <f>+V91+AB91</f>
        <v>23630</v>
      </c>
      <c r="AD91" s="127"/>
      <c r="AE91" s="127">
        <v>590</v>
      </c>
      <c r="AF91" s="120">
        <f>+AE91+V91</f>
        <v>23090</v>
      </c>
      <c r="AG91" s="127"/>
      <c r="AH91" s="127">
        <v>615</v>
      </c>
      <c r="AI91" s="119">
        <f>+AH91+V91</f>
        <v>23115</v>
      </c>
      <c r="AJ91" s="126"/>
      <c r="AK91" s="128">
        <v>640</v>
      </c>
      <c r="AL91" s="129">
        <f>+AK91+V91</f>
        <v>23140</v>
      </c>
      <c r="AM91" s="397"/>
      <c r="AN91" s="397"/>
      <c r="AO91" s="397"/>
      <c r="AP91" s="397"/>
      <c r="AQ91" s="397"/>
      <c r="AR91" s="397"/>
      <c r="AS91" s="397"/>
      <c r="AT91" s="397"/>
      <c r="AU91" s="397"/>
      <c r="AV91" s="397"/>
      <c r="AW91" s="397"/>
      <c r="AX91" s="397"/>
      <c r="AY91" s="397"/>
      <c r="AZ91" s="397"/>
      <c r="BA91" s="397"/>
      <c r="BB91" s="397"/>
      <c r="BC91" s="397"/>
      <c r="BD91" s="397"/>
      <c r="BE91" s="397"/>
      <c r="BF91" s="397"/>
      <c r="BG91" s="397"/>
      <c r="BH91" s="397"/>
      <c r="BI91" s="397"/>
    </row>
    <row r="92" spans="1:61" ht="15.75" x14ac:dyDescent="0.25">
      <c r="A92" s="93">
        <f>+$B$3*N92</f>
        <v>0</v>
      </c>
      <c r="B92" s="94">
        <f t="shared" si="10"/>
        <v>0</v>
      </c>
      <c r="C92" s="95">
        <f>+$D$3*T92</f>
        <v>7150</v>
      </c>
      <c r="D92" s="95">
        <f t="shared" si="11"/>
        <v>7150</v>
      </c>
      <c r="E92" s="95">
        <f>+$F$3*K92</f>
        <v>1500</v>
      </c>
      <c r="F92" s="95">
        <f t="shared" si="12"/>
        <v>1500</v>
      </c>
      <c r="G92" s="96">
        <f>+$H$3*Q92</f>
        <v>1500</v>
      </c>
      <c r="H92" s="95">
        <f t="shared" si="13"/>
        <v>1500</v>
      </c>
      <c r="I92" s="395"/>
      <c r="J92" s="130">
        <f>((K93-K91)/500)</f>
        <v>0.02</v>
      </c>
      <c r="K92" s="116">
        <f>(((I92-I91)*J92)+K91)+I92</f>
        <v>150</v>
      </c>
      <c r="L92" s="131">
        <f>ROUNDUP(K92,0)</f>
        <v>150</v>
      </c>
      <c r="M92" s="132">
        <f>((N93-N91)/500)</f>
        <v>0.02</v>
      </c>
      <c r="N92" s="101">
        <f>(((I92-I91)*M92)+N91)+I92</f>
        <v>250</v>
      </c>
      <c r="O92" s="101">
        <f>ROUNDUP(N92,0)</f>
        <v>250</v>
      </c>
      <c r="P92" s="101">
        <f>((Q93-Q91)/500)</f>
        <v>0.02</v>
      </c>
      <c r="Q92" s="101">
        <f>(((I92-I91)*P92)+Q91)+I92</f>
        <v>500</v>
      </c>
      <c r="R92" s="133">
        <f>ROUNDUP(Q92,0)</f>
        <v>500</v>
      </c>
      <c r="S92" s="132">
        <f>((T93-T91)/500)</f>
        <v>0.04</v>
      </c>
      <c r="T92" s="134">
        <f>(((I92-I91)*S92)+T91)+I92</f>
        <v>650</v>
      </c>
      <c r="U92" s="134">
        <f>ROUNDUP(T92,0)</f>
        <v>650</v>
      </c>
      <c r="V92" s="396"/>
      <c r="W92" s="130">
        <f>((X93-X91)/500)</f>
        <v>0.01</v>
      </c>
      <c r="X92" s="116">
        <f>(((V92-V91)*W92)+X91)+V92</f>
        <v>340</v>
      </c>
      <c r="Y92" s="135">
        <f t="shared" si="14"/>
        <v>240</v>
      </c>
      <c r="Z92" s="106">
        <f>ROUNDUP(X92,0)</f>
        <v>340</v>
      </c>
      <c r="AA92" s="136">
        <f>((AB93-AB91)/500)</f>
        <v>0.02</v>
      </c>
      <c r="AB92" s="137">
        <f>(((V92-V91)*AA92)+AB91)+V92</f>
        <v>680</v>
      </c>
      <c r="AC92" s="101">
        <f>ROUNDUP(AB92,0)</f>
        <v>680</v>
      </c>
      <c r="AD92" s="137">
        <f>((AE93-AE91)/500)</f>
        <v>0.01</v>
      </c>
      <c r="AE92" s="137">
        <f>(((V92-V91)*AD92)+AE91)+V92</f>
        <v>365</v>
      </c>
      <c r="AF92" s="133">
        <f>ROUNDUP(AE92,0)</f>
        <v>365</v>
      </c>
      <c r="AG92" s="137">
        <f>((AH93-AH91)/500)</f>
        <v>0.01</v>
      </c>
      <c r="AH92" s="137">
        <f>(((V92-V91)*AG92)+AH91)+V92</f>
        <v>390</v>
      </c>
      <c r="AI92" s="101">
        <f>ROUNDUP(AH92,0)</f>
        <v>390</v>
      </c>
      <c r="AJ92" s="136">
        <f>((AK93-AK91)/500)</f>
        <v>0.01</v>
      </c>
      <c r="AK92" s="138">
        <f>(((V92-V91)*AJ92)+AK91)+V92</f>
        <v>415</v>
      </c>
      <c r="AL92" s="139">
        <f>ROUNDUP(AK92,0)</f>
        <v>415</v>
      </c>
      <c r="AM92" s="397"/>
      <c r="AN92" s="397"/>
      <c r="AO92" s="397"/>
      <c r="AP92" s="397"/>
      <c r="AQ92" s="397"/>
      <c r="AR92" s="397"/>
      <c r="AS92" s="397"/>
      <c r="AT92" s="397"/>
      <c r="AU92" s="397"/>
      <c r="AV92" s="397"/>
      <c r="AW92" s="397"/>
      <c r="AX92" s="397"/>
      <c r="AY92" s="397"/>
      <c r="AZ92" s="397"/>
      <c r="BA92" s="397"/>
      <c r="BB92" s="397"/>
      <c r="BC92" s="397"/>
      <c r="BD92" s="397"/>
      <c r="BE92" s="397"/>
      <c r="BF92" s="397"/>
      <c r="BG92" s="397"/>
      <c r="BH92" s="397"/>
      <c r="BI92" s="397"/>
    </row>
    <row r="93" spans="1:61" ht="15.75" x14ac:dyDescent="0.25">
      <c r="A93" s="93">
        <f>+$B$3*O93</f>
        <v>0</v>
      </c>
      <c r="B93" s="93">
        <f t="shared" si="10"/>
        <v>0</v>
      </c>
      <c r="C93" s="112">
        <f>+$D$3*U93</f>
        <v>270270</v>
      </c>
      <c r="D93" s="112">
        <f t="shared" si="11"/>
        <v>270270</v>
      </c>
      <c r="E93" s="112">
        <f>+$F$3*L93</f>
        <v>236100</v>
      </c>
      <c r="F93" s="112">
        <f t="shared" si="12"/>
        <v>236100</v>
      </c>
      <c r="G93" s="113">
        <f>+$H$3*R93</f>
        <v>71880</v>
      </c>
      <c r="H93" s="112">
        <f t="shared" si="13"/>
        <v>71880</v>
      </c>
      <c r="I93" s="140">
        <v>23000</v>
      </c>
      <c r="J93" s="130"/>
      <c r="K93" s="116">
        <v>610</v>
      </c>
      <c r="L93" s="117">
        <f>+I93+K93</f>
        <v>23610</v>
      </c>
      <c r="M93" s="118"/>
      <c r="N93" s="119">
        <v>710</v>
      </c>
      <c r="O93" s="119">
        <f>+N93+I93</f>
        <v>23710</v>
      </c>
      <c r="P93" s="119"/>
      <c r="Q93" s="119">
        <v>960</v>
      </c>
      <c r="R93" s="120">
        <f>+Q93+I93</f>
        <v>23960</v>
      </c>
      <c r="S93" s="121"/>
      <c r="T93" s="122">
        <v>1570</v>
      </c>
      <c r="U93" s="122">
        <f>+T93+I93</f>
        <v>24570</v>
      </c>
      <c r="V93" s="141">
        <v>23000</v>
      </c>
      <c r="W93" s="115"/>
      <c r="X93" s="116">
        <v>570</v>
      </c>
      <c r="Y93" s="124">
        <f t="shared" si="14"/>
        <v>23240</v>
      </c>
      <c r="Z93" s="125">
        <f>+V93+X93</f>
        <v>23570</v>
      </c>
      <c r="AA93" s="126"/>
      <c r="AB93" s="127">
        <v>1140</v>
      </c>
      <c r="AC93" s="119">
        <f>+V93+AB93</f>
        <v>24140</v>
      </c>
      <c r="AD93" s="127"/>
      <c r="AE93" s="127">
        <v>595</v>
      </c>
      <c r="AF93" s="120">
        <f>+AE93+V93</f>
        <v>23595</v>
      </c>
      <c r="AG93" s="127"/>
      <c r="AH93" s="127">
        <v>620</v>
      </c>
      <c r="AI93" s="119">
        <f>+AH93+V93</f>
        <v>23620</v>
      </c>
      <c r="AJ93" s="126"/>
      <c r="AK93" s="128">
        <v>645</v>
      </c>
      <c r="AL93" s="129">
        <f>+AK93+V93</f>
        <v>23645</v>
      </c>
      <c r="AM93" s="397"/>
      <c r="AN93" s="397"/>
      <c r="AO93" s="397"/>
      <c r="AP93" s="397"/>
      <c r="AQ93" s="397"/>
      <c r="AR93" s="397"/>
      <c r="AS93" s="397"/>
      <c r="AT93" s="397"/>
      <c r="AU93" s="397"/>
      <c r="AV93" s="397"/>
      <c r="AW93" s="397"/>
      <c r="AX93" s="397"/>
      <c r="AY93" s="397"/>
      <c r="AZ93" s="397"/>
      <c r="BA93" s="397"/>
      <c r="BB93" s="397"/>
      <c r="BC93" s="397"/>
      <c r="BD93" s="397"/>
      <c r="BE93" s="397"/>
      <c r="BF93" s="397"/>
      <c r="BG93" s="397"/>
      <c r="BH93" s="397"/>
      <c r="BI93" s="397"/>
    </row>
    <row r="94" spans="1:61" ht="15.75" x14ac:dyDescent="0.25">
      <c r="A94" s="93">
        <f>+$B$3*N94</f>
        <v>0</v>
      </c>
      <c r="B94" s="94">
        <f t="shared" si="10"/>
        <v>0</v>
      </c>
      <c r="C94" s="95">
        <f>+$D$3*T94</f>
        <v>7150</v>
      </c>
      <c r="D94" s="95">
        <f t="shared" si="11"/>
        <v>7150</v>
      </c>
      <c r="E94" s="95">
        <f>+$F$3*K94</f>
        <v>1500</v>
      </c>
      <c r="F94" s="95">
        <f t="shared" si="12"/>
        <v>1500</v>
      </c>
      <c r="G94" s="96">
        <f>+$H$3*Q94</f>
        <v>1500</v>
      </c>
      <c r="H94" s="95">
        <f t="shared" si="13"/>
        <v>1500</v>
      </c>
      <c r="I94" s="395"/>
      <c r="J94" s="130">
        <f>((K95-K93)/500)</f>
        <v>0.02</v>
      </c>
      <c r="K94" s="116">
        <f>(((I94-I93)*J94)+K93)+I94</f>
        <v>150</v>
      </c>
      <c r="L94" s="131">
        <f>ROUNDUP(K94,0)</f>
        <v>150</v>
      </c>
      <c r="M94" s="132">
        <f>((N95-N93)/500)</f>
        <v>0.02</v>
      </c>
      <c r="N94" s="101">
        <f>(((I94-I93)*M94)+N93)+I94</f>
        <v>250</v>
      </c>
      <c r="O94" s="101">
        <f>ROUNDUP(N94,0)</f>
        <v>250</v>
      </c>
      <c r="P94" s="101">
        <f>((Q95-Q93)/500)</f>
        <v>0.02</v>
      </c>
      <c r="Q94" s="101">
        <f>(((I94-I93)*P94)+Q93)+I94</f>
        <v>500</v>
      </c>
      <c r="R94" s="133">
        <f>ROUNDUP(Q94,0)</f>
        <v>500</v>
      </c>
      <c r="S94" s="132">
        <f>((T95-T93)/500)</f>
        <v>0.04</v>
      </c>
      <c r="T94" s="134">
        <f>(((I94-I93)*S94)+T93)+I94</f>
        <v>650</v>
      </c>
      <c r="U94" s="134">
        <f>ROUNDUP(T94,0)</f>
        <v>650</v>
      </c>
      <c r="V94" s="396"/>
      <c r="W94" s="130">
        <f>((X95-X93)/500)</f>
        <v>0.02</v>
      </c>
      <c r="X94" s="116">
        <f>(((V94-V93)*W94)+X93)+V94</f>
        <v>110</v>
      </c>
      <c r="Y94" s="135">
        <f t="shared" si="14"/>
        <v>240</v>
      </c>
      <c r="Z94" s="106">
        <f>ROUNDUP(X94,0)</f>
        <v>110</v>
      </c>
      <c r="AA94" s="136">
        <f>((AB95-AB93)/500)</f>
        <v>0.04</v>
      </c>
      <c r="AB94" s="137">
        <f>(((V94-V93)*AA94)+AB93)+V94</f>
        <v>220</v>
      </c>
      <c r="AC94" s="101">
        <f>ROUNDUP(AB94,0)</f>
        <v>220</v>
      </c>
      <c r="AD94" s="137">
        <f>((AE95-AE93)/500)</f>
        <v>0.02</v>
      </c>
      <c r="AE94" s="137">
        <f>(((V94-V93)*AD94)+AE93)+V94</f>
        <v>135</v>
      </c>
      <c r="AF94" s="133">
        <f>ROUNDUP(AE94,0)</f>
        <v>135</v>
      </c>
      <c r="AG94" s="137">
        <f>((AH95-AH93)/500)</f>
        <v>0.02</v>
      </c>
      <c r="AH94" s="137">
        <f>(((V94-V93)*AG94)+AH93)+V94</f>
        <v>160</v>
      </c>
      <c r="AI94" s="101">
        <f>ROUNDUP(AH94,0)</f>
        <v>160</v>
      </c>
      <c r="AJ94" s="136">
        <f>((AK95-AK93)/500)</f>
        <v>0.02</v>
      </c>
      <c r="AK94" s="138">
        <f>(((V94-V93)*AJ94)+AK93)+V94</f>
        <v>185</v>
      </c>
      <c r="AL94" s="139">
        <f>ROUNDUP(AK94,0)</f>
        <v>185</v>
      </c>
      <c r="AM94" s="397"/>
      <c r="AN94" s="397"/>
      <c r="AO94" s="397"/>
      <c r="AP94" s="397"/>
      <c r="AQ94" s="397"/>
      <c r="AR94" s="397"/>
      <c r="AS94" s="397"/>
      <c r="AT94" s="397"/>
      <c r="AU94" s="397"/>
      <c r="AV94" s="397"/>
      <c r="AW94" s="397"/>
      <c r="AX94" s="397"/>
      <c r="AY94" s="397"/>
      <c r="AZ94" s="397"/>
      <c r="BA94" s="397"/>
      <c r="BB94" s="397"/>
      <c r="BC94" s="397"/>
      <c r="BD94" s="397"/>
      <c r="BE94" s="397"/>
      <c r="BF94" s="397"/>
      <c r="BG94" s="397"/>
      <c r="BH94" s="397"/>
      <c r="BI94" s="397"/>
    </row>
    <row r="95" spans="1:61" ht="15.75" x14ac:dyDescent="0.25">
      <c r="A95" s="93">
        <f>+$B$3*O95</f>
        <v>0</v>
      </c>
      <c r="B95" s="93">
        <f t="shared" si="10"/>
        <v>0</v>
      </c>
      <c r="C95" s="112">
        <f>+$D$3*U95</f>
        <v>275990</v>
      </c>
      <c r="D95" s="112">
        <f t="shared" si="11"/>
        <v>275990</v>
      </c>
      <c r="E95" s="112">
        <f>+$F$3*L95</f>
        <v>241200</v>
      </c>
      <c r="F95" s="112">
        <f t="shared" si="12"/>
        <v>241200</v>
      </c>
      <c r="G95" s="113">
        <f>+$H$3*R95</f>
        <v>73410</v>
      </c>
      <c r="H95" s="112">
        <f t="shared" si="13"/>
        <v>73410</v>
      </c>
      <c r="I95" s="140">
        <v>23500</v>
      </c>
      <c r="J95" s="130"/>
      <c r="K95" s="116">
        <v>620</v>
      </c>
      <c r="L95" s="117">
        <f>+I95+K95</f>
        <v>24120</v>
      </c>
      <c r="M95" s="118"/>
      <c r="N95" s="119">
        <v>720</v>
      </c>
      <c r="O95" s="119">
        <f>+N95+I95</f>
        <v>24220</v>
      </c>
      <c r="P95" s="119"/>
      <c r="Q95" s="119">
        <v>970</v>
      </c>
      <c r="R95" s="120">
        <f>+Q95+I95</f>
        <v>24470</v>
      </c>
      <c r="S95" s="121"/>
      <c r="T95" s="122">
        <v>1590</v>
      </c>
      <c r="U95" s="122">
        <f>+T95+I95</f>
        <v>25090</v>
      </c>
      <c r="V95" s="141">
        <v>23500</v>
      </c>
      <c r="W95" s="115"/>
      <c r="X95" s="116">
        <v>580</v>
      </c>
      <c r="Y95" s="124">
        <f t="shared" si="14"/>
        <v>23740</v>
      </c>
      <c r="Z95" s="125">
        <f>+V95+X95</f>
        <v>24080</v>
      </c>
      <c r="AA95" s="126"/>
      <c r="AB95" s="127">
        <v>1160</v>
      </c>
      <c r="AC95" s="119">
        <f>+V95+AB95</f>
        <v>24660</v>
      </c>
      <c r="AD95" s="127"/>
      <c r="AE95" s="127">
        <v>605</v>
      </c>
      <c r="AF95" s="120">
        <f>+AE95+V95</f>
        <v>24105</v>
      </c>
      <c r="AG95" s="127"/>
      <c r="AH95" s="127">
        <v>630</v>
      </c>
      <c r="AI95" s="119">
        <f>+AH95+V95</f>
        <v>24130</v>
      </c>
      <c r="AJ95" s="126"/>
      <c r="AK95" s="128">
        <v>655</v>
      </c>
      <c r="AL95" s="129">
        <f>+AK95+V95</f>
        <v>24155</v>
      </c>
      <c r="AM95" s="397"/>
      <c r="AN95" s="397"/>
      <c r="AO95" s="397"/>
      <c r="AP95" s="397"/>
      <c r="AQ95" s="397"/>
      <c r="AR95" s="397"/>
      <c r="AS95" s="397"/>
      <c r="AT95" s="397"/>
      <c r="AU95" s="397"/>
      <c r="AV95" s="397"/>
      <c r="AW95" s="397"/>
      <c r="AX95" s="397"/>
      <c r="AY95" s="397"/>
      <c r="AZ95" s="397"/>
      <c r="BA95" s="397"/>
      <c r="BB95" s="397"/>
      <c r="BC95" s="397"/>
      <c r="BD95" s="397"/>
      <c r="BE95" s="397"/>
      <c r="BF95" s="397"/>
      <c r="BG95" s="397"/>
      <c r="BH95" s="397"/>
      <c r="BI95" s="397"/>
    </row>
    <row r="96" spans="1:61" ht="15.75" x14ac:dyDescent="0.25">
      <c r="A96" s="93">
        <f>+$B$3*N96</f>
        <v>0</v>
      </c>
      <c r="B96" s="94">
        <f t="shared" si="10"/>
        <v>0</v>
      </c>
      <c r="C96" s="95">
        <f>+$D$3*T96</f>
        <v>7150</v>
      </c>
      <c r="D96" s="95">
        <f t="shared" si="11"/>
        <v>7150</v>
      </c>
      <c r="E96" s="95">
        <f>+$F$3*K96</f>
        <v>1500</v>
      </c>
      <c r="F96" s="95">
        <f t="shared" si="12"/>
        <v>1500</v>
      </c>
      <c r="G96" s="96">
        <f>+$H$3*Q96</f>
        <v>1500</v>
      </c>
      <c r="H96" s="95">
        <f t="shared" si="13"/>
        <v>1500</v>
      </c>
      <c r="I96" s="395"/>
      <c r="J96" s="130">
        <f>((K97-K95)/500)</f>
        <v>0.02</v>
      </c>
      <c r="K96" s="116">
        <f>(((I96-I95)*J96)+K95)+I96</f>
        <v>150</v>
      </c>
      <c r="L96" s="131">
        <f>ROUNDUP(K96,0)</f>
        <v>150</v>
      </c>
      <c r="M96" s="132">
        <f>((N97-N95)/500)</f>
        <v>0.02</v>
      </c>
      <c r="N96" s="101">
        <f>(((I96-I95)*M96)+N95)+I96</f>
        <v>250</v>
      </c>
      <c r="O96" s="101">
        <f>ROUNDUP(N96,0)</f>
        <v>250</v>
      </c>
      <c r="P96" s="101">
        <f>((Q97-Q95)/500)</f>
        <v>0.02</v>
      </c>
      <c r="Q96" s="101">
        <f>(((I96-I95)*P96)+Q95)+I96</f>
        <v>500</v>
      </c>
      <c r="R96" s="133">
        <f>ROUNDUP(Q96,0)</f>
        <v>500</v>
      </c>
      <c r="S96" s="132">
        <f>((T97-T95)/500)</f>
        <v>0.04</v>
      </c>
      <c r="T96" s="134">
        <f>(((I96-I95)*S96)+T95)+I96</f>
        <v>650</v>
      </c>
      <c r="U96" s="134">
        <f>ROUNDUP(T96,0)</f>
        <v>650</v>
      </c>
      <c r="V96" s="396"/>
      <c r="W96" s="130">
        <f>((X97-X95)/500)</f>
        <v>0.01</v>
      </c>
      <c r="X96" s="116">
        <f>(((V96-V95)*W96)+X95)+V96</f>
        <v>345</v>
      </c>
      <c r="Y96" s="135">
        <f t="shared" si="14"/>
        <v>240</v>
      </c>
      <c r="Z96" s="106">
        <f>ROUNDUP(X96,0)</f>
        <v>345</v>
      </c>
      <c r="AA96" s="136">
        <f>((AB97-AB95)/500)</f>
        <v>0.02</v>
      </c>
      <c r="AB96" s="137">
        <f>(((V96-V95)*AA96)+AB95)+V96</f>
        <v>690</v>
      </c>
      <c r="AC96" s="101">
        <f>ROUNDUP(AB96,0)</f>
        <v>690</v>
      </c>
      <c r="AD96" s="137">
        <f>((AE97-AE95)/500)</f>
        <v>0.01</v>
      </c>
      <c r="AE96" s="137">
        <f>(((V96-V95)*AD96)+AE95)+V96</f>
        <v>370</v>
      </c>
      <c r="AF96" s="133">
        <f>ROUNDUP(AE96,0)</f>
        <v>370</v>
      </c>
      <c r="AG96" s="137">
        <f>((AH97-AH95)/500)</f>
        <v>0.01</v>
      </c>
      <c r="AH96" s="137">
        <f>(((V96-V95)*AG96)+AH95)+V96</f>
        <v>395</v>
      </c>
      <c r="AI96" s="101">
        <f>ROUNDUP(AH96,0)</f>
        <v>395</v>
      </c>
      <c r="AJ96" s="136">
        <f>((AK97-AK95)/500)</f>
        <v>0.01</v>
      </c>
      <c r="AK96" s="138">
        <f>(((V96-V95)*AJ96)+AK95)+V96</f>
        <v>420</v>
      </c>
      <c r="AL96" s="139">
        <f>ROUNDUP(AK96,0)</f>
        <v>420</v>
      </c>
      <c r="AM96" s="397"/>
      <c r="AN96" s="397"/>
      <c r="AO96" s="397"/>
      <c r="AP96" s="397"/>
      <c r="AQ96" s="397"/>
      <c r="AR96" s="397"/>
      <c r="AS96" s="397"/>
      <c r="AT96" s="397"/>
      <c r="AU96" s="397"/>
      <c r="AV96" s="397"/>
      <c r="AW96" s="397"/>
      <c r="AX96" s="397"/>
      <c r="AY96" s="397"/>
      <c r="AZ96" s="397"/>
      <c r="BA96" s="397"/>
      <c r="BB96" s="397"/>
      <c r="BC96" s="397"/>
      <c r="BD96" s="397"/>
      <c r="BE96" s="397"/>
      <c r="BF96" s="397"/>
      <c r="BG96" s="397"/>
      <c r="BH96" s="397"/>
      <c r="BI96" s="397"/>
    </row>
    <row r="97" spans="1:61" ht="15.75" x14ac:dyDescent="0.25">
      <c r="A97" s="93">
        <f>+$B$3*O97</f>
        <v>0</v>
      </c>
      <c r="B97" s="93">
        <f t="shared" si="10"/>
        <v>0</v>
      </c>
      <c r="C97" s="112">
        <f>+$D$3*U97</f>
        <v>281710</v>
      </c>
      <c r="D97" s="112">
        <f t="shared" si="11"/>
        <v>281710</v>
      </c>
      <c r="E97" s="112">
        <f>+$F$3*L97</f>
        <v>246300</v>
      </c>
      <c r="F97" s="112">
        <f t="shared" si="12"/>
        <v>246300</v>
      </c>
      <c r="G97" s="113">
        <f>+$H$3*R97</f>
        <v>74940</v>
      </c>
      <c r="H97" s="112">
        <f t="shared" si="13"/>
        <v>74940</v>
      </c>
      <c r="I97" s="140">
        <v>24000</v>
      </c>
      <c r="J97" s="130"/>
      <c r="K97" s="116">
        <v>630</v>
      </c>
      <c r="L97" s="117">
        <f>+I97+K97</f>
        <v>24630</v>
      </c>
      <c r="M97" s="118"/>
      <c r="N97" s="119">
        <v>730</v>
      </c>
      <c r="O97" s="119">
        <f>+N97+I97</f>
        <v>24730</v>
      </c>
      <c r="P97" s="119"/>
      <c r="Q97" s="119">
        <v>980</v>
      </c>
      <c r="R97" s="120">
        <f>+Q97+I97</f>
        <v>24980</v>
      </c>
      <c r="S97" s="121"/>
      <c r="T97" s="122">
        <v>1610</v>
      </c>
      <c r="U97" s="122">
        <f>+T97+I97</f>
        <v>25610</v>
      </c>
      <c r="V97" s="141">
        <v>24000</v>
      </c>
      <c r="W97" s="115"/>
      <c r="X97" s="116">
        <v>585</v>
      </c>
      <c r="Y97" s="124">
        <f t="shared" si="14"/>
        <v>24240</v>
      </c>
      <c r="Z97" s="125">
        <f>+V97+X97</f>
        <v>24585</v>
      </c>
      <c r="AA97" s="126"/>
      <c r="AB97" s="127">
        <v>1170</v>
      </c>
      <c r="AC97" s="119">
        <f>+V97+AB97</f>
        <v>25170</v>
      </c>
      <c r="AD97" s="127"/>
      <c r="AE97" s="127">
        <v>610</v>
      </c>
      <c r="AF97" s="120">
        <f>+AE97+V97</f>
        <v>24610</v>
      </c>
      <c r="AG97" s="127"/>
      <c r="AH97" s="127">
        <v>635</v>
      </c>
      <c r="AI97" s="119">
        <f>+AH97+V97</f>
        <v>24635</v>
      </c>
      <c r="AJ97" s="126"/>
      <c r="AK97" s="128">
        <v>660</v>
      </c>
      <c r="AL97" s="129">
        <f>+AK97+V97</f>
        <v>24660</v>
      </c>
      <c r="AM97" s="397"/>
      <c r="AN97" s="397"/>
      <c r="AO97" s="397"/>
      <c r="AP97" s="397"/>
      <c r="AQ97" s="397"/>
      <c r="AR97" s="397"/>
      <c r="AS97" s="397"/>
      <c r="AT97" s="397"/>
      <c r="AU97" s="397"/>
      <c r="AV97" s="397"/>
      <c r="AW97" s="397"/>
      <c r="AX97" s="397"/>
      <c r="AY97" s="397"/>
      <c r="AZ97" s="397"/>
      <c r="BA97" s="397"/>
      <c r="BB97" s="397"/>
      <c r="BC97" s="397"/>
      <c r="BD97" s="397"/>
      <c r="BE97" s="397"/>
      <c r="BF97" s="397"/>
      <c r="BG97" s="397"/>
      <c r="BH97" s="397"/>
      <c r="BI97" s="397"/>
    </row>
    <row r="98" spans="1:61" ht="15.75" x14ac:dyDescent="0.25">
      <c r="A98" s="93">
        <f>+$B$3*N98</f>
        <v>0</v>
      </c>
      <c r="B98" s="94">
        <f t="shared" si="10"/>
        <v>0</v>
      </c>
      <c r="C98" s="95">
        <f>+$D$3*T98</f>
        <v>7150</v>
      </c>
      <c r="D98" s="95">
        <f t="shared" si="11"/>
        <v>7150</v>
      </c>
      <c r="E98" s="95">
        <f>+$F$3*K98</f>
        <v>1500</v>
      </c>
      <c r="F98" s="95">
        <f t="shared" si="12"/>
        <v>1500</v>
      </c>
      <c r="G98" s="96">
        <f>+$H$3*Q98</f>
        <v>1500</v>
      </c>
      <c r="H98" s="95">
        <f t="shared" si="13"/>
        <v>1500</v>
      </c>
      <c r="I98" s="395"/>
      <c r="J98" s="130">
        <f>((K99-K97)/500)</f>
        <v>0.02</v>
      </c>
      <c r="K98" s="116">
        <f>(((I98-I97)*J98)+K97)+I98</f>
        <v>150</v>
      </c>
      <c r="L98" s="131">
        <f>ROUNDUP(K98,0)</f>
        <v>150</v>
      </c>
      <c r="M98" s="132">
        <f>((N99-N97)/500)</f>
        <v>0.02</v>
      </c>
      <c r="N98" s="101">
        <f>(((I98-I97)*M98)+N97)+I98</f>
        <v>250</v>
      </c>
      <c r="O98" s="101">
        <f>ROUNDUP(N98,0)</f>
        <v>250</v>
      </c>
      <c r="P98" s="101">
        <f>((Q99-Q97)/500)</f>
        <v>0.02</v>
      </c>
      <c r="Q98" s="101">
        <f>(((I98-I97)*P98)+Q97)+I98</f>
        <v>500</v>
      </c>
      <c r="R98" s="133">
        <f>ROUNDUP(Q98,0)</f>
        <v>500</v>
      </c>
      <c r="S98" s="132">
        <f>((T99-T97)/500)</f>
        <v>0.04</v>
      </c>
      <c r="T98" s="134">
        <f>(((I98-I97)*S98)+T97)+I98</f>
        <v>650</v>
      </c>
      <c r="U98" s="134">
        <f>ROUNDUP(T98,0)</f>
        <v>650</v>
      </c>
      <c r="V98" s="396"/>
      <c r="W98" s="130">
        <f>((X99-X97)/500)</f>
        <v>0.02</v>
      </c>
      <c r="X98" s="116">
        <f>(((V98-V97)*W98)+X97)+V98</f>
        <v>105</v>
      </c>
      <c r="Y98" s="135">
        <f t="shared" si="14"/>
        <v>240</v>
      </c>
      <c r="Z98" s="106">
        <f>ROUNDUP(X98,0)</f>
        <v>105</v>
      </c>
      <c r="AA98" s="136">
        <f>((AB99-AB97)/500)</f>
        <v>0.04</v>
      </c>
      <c r="AB98" s="137">
        <f>(((V98-V97)*AA98)+AB97)+V98</f>
        <v>210</v>
      </c>
      <c r="AC98" s="101">
        <f>ROUNDUP(AB98,0)</f>
        <v>210</v>
      </c>
      <c r="AD98" s="137">
        <f>((AE99-AE97)/500)</f>
        <v>0.02</v>
      </c>
      <c r="AE98" s="137">
        <f>(((V98-V97)*AD98)+AE97)+V98</f>
        <v>130</v>
      </c>
      <c r="AF98" s="133">
        <f>ROUNDUP(AE98,0)</f>
        <v>130</v>
      </c>
      <c r="AG98" s="137">
        <f>((AH99-AH97)/500)</f>
        <v>0.02</v>
      </c>
      <c r="AH98" s="137">
        <f>(((V98-V97)*AG98)+AH97)+V98</f>
        <v>155</v>
      </c>
      <c r="AI98" s="101">
        <f>ROUNDUP(AH98,0)</f>
        <v>155</v>
      </c>
      <c r="AJ98" s="136">
        <f>((AK99-AK97)/500)</f>
        <v>0.02</v>
      </c>
      <c r="AK98" s="138">
        <f>(((V98-V97)*AJ98)+AK97)+V98</f>
        <v>180</v>
      </c>
      <c r="AL98" s="139">
        <f>ROUNDUP(AK98,0)</f>
        <v>180</v>
      </c>
      <c r="AM98" s="397"/>
      <c r="AN98" s="397"/>
      <c r="AO98" s="397"/>
      <c r="AP98" s="397"/>
      <c r="AQ98" s="397"/>
      <c r="AR98" s="397"/>
      <c r="AS98" s="397"/>
      <c r="AT98" s="397"/>
      <c r="AU98" s="397"/>
      <c r="AV98" s="397"/>
      <c r="AW98" s="397"/>
      <c r="AX98" s="397"/>
      <c r="AY98" s="397"/>
      <c r="AZ98" s="397"/>
      <c r="BA98" s="397"/>
      <c r="BB98" s="397"/>
      <c r="BC98" s="397"/>
      <c r="BD98" s="397"/>
      <c r="BE98" s="397"/>
      <c r="BF98" s="397"/>
      <c r="BG98" s="397"/>
      <c r="BH98" s="397"/>
      <c r="BI98" s="397"/>
    </row>
    <row r="99" spans="1:61" ht="15.75" x14ac:dyDescent="0.25">
      <c r="A99" s="93">
        <f>+$B$3*O99</f>
        <v>0</v>
      </c>
      <c r="B99" s="93">
        <f t="shared" si="10"/>
        <v>0</v>
      </c>
      <c r="C99" s="112">
        <f>+$D$3*U99</f>
        <v>287430</v>
      </c>
      <c r="D99" s="112">
        <f t="shared" si="11"/>
        <v>287430</v>
      </c>
      <c r="E99" s="112">
        <f>+$F$3*L99</f>
        <v>251400</v>
      </c>
      <c r="F99" s="112">
        <f t="shared" si="12"/>
        <v>251400</v>
      </c>
      <c r="G99" s="113">
        <f>+$H$3*R99</f>
        <v>76470</v>
      </c>
      <c r="H99" s="112">
        <f t="shared" si="13"/>
        <v>76470</v>
      </c>
      <c r="I99" s="140">
        <v>24500</v>
      </c>
      <c r="J99" s="130"/>
      <c r="K99" s="116">
        <v>640</v>
      </c>
      <c r="L99" s="117">
        <f>+I99+K99</f>
        <v>25140</v>
      </c>
      <c r="M99" s="118"/>
      <c r="N99" s="119">
        <v>740</v>
      </c>
      <c r="O99" s="119">
        <f>+N99+I99</f>
        <v>25240</v>
      </c>
      <c r="P99" s="119"/>
      <c r="Q99" s="119">
        <v>990</v>
      </c>
      <c r="R99" s="120">
        <f>+Q99+I99</f>
        <v>25490</v>
      </c>
      <c r="S99" s="121"/>
      <c r="T99" s="122">
        <v>1630</v>
      </c>
      <c r="U99" s="122">
        <f>+T99+I99</f>
        <v>26130</v>
      </c>
      <c r="V99" s="141">
        <v>24500</v>
      </c>
      <c r="W99" s="115"/>
      <c r="X99" s="116">
        <v>595</v>
      </c>
      <c r="Y99" s="124">
        <f t="shared" si="14"/>
        <v>24740</v>
      </c>
      <c r="Z99" s="125">
        <f>+V99+X99</f>
        <v>25095</v>
      </c>
      <c r="AA99" s="126"/>
      <c r="AB99" s="127">
        <v>1190</v>
      </c>
      <c r="AC99" s="119">
        <f>+V99+AB99</f>
        <v>25690</v>
      </c>
      <c r="AD99" s="127"/>
      <c r="AE99" s="127">
        <v>620</v>
      </c>
      <c r="AF99" s="120">
        <f>+AE99+V99</f>
        <v>25120</v>
      </c>
      <c r="AG99" s="127"/>
      <c r="AH99" s="127">
        <v>645</v>
      </c>
      <c r="AI99" s="119">
        <f>+AH99+V99</f>
        <v>25145</v>
      </c>
      <c r="AJ99" s="126"/>
      <c r="AK99" s="128">
        <v>670</v>
      </c>
      <c r="AL99" s="129">
        <f>+AK99+V99</f>
        <v>25170</v>
      </c>
      <c r="AM99" s="397"/>
      <c r="AN99" s="397"/>
      <c r="AO99" s="397"/>
      <c r="AP99" s="397"/>
      <c r="AQ99" s="397"/>
      <c r="AR99" s="397"/>
      <c r="AS99" s="397"/>
      <c r="AT99" s="397"/>
      <c r="AU99" s="397"/>
      <c r="AV99" s="397"/>
      <c r="AW99" s="397"/>
      <c r="AX99" s="397"/>
      <c r="AY99" s="397"/>
      <c r="AZ99" s="397"/>
      <c r="BA99" s="397"/>
      <c r="BB99" s="397"/>
      <c r="BC99" s="397"/>
      <c r="BD99" s="397"/>
      <c r="BE99" s="397"/>
      <c r="BF99" s="397"/>
      <c r="BG99" s="397"/>
      <c r="BH99" s="397"/>
      <c r="BI99" s="397"/>
    </row>
    <row r="100" spans="1:61" ht="15.75" x14ac:dyDescent="0.25">
      <c r="A100" s="93">
        <f>+$B$3*N100</f>
        <v>0</v>
      </c>
      <c r="B100" s="94">
        <f>ROUNDUP(A100,0)</f>
        <v>0</v>
      </c>
      <c r="C100" s="95">
        <f>+$D$3*T100</f>
        <v>7150</v>
      </c>
      <c r="D100" s="95">
        <f>ROUNDUP(C100,0)</f>
        <v>7150</v>
      </c>
      <c r="E100" s="95">
        <f>+$F$3*K100</f>
        <v>1500</v>
      </c>
      <c r="F100" s="95">
        <f>ROUNDUP(E100,0)</f>
        <v>1500</v>
      </c>
      <c r="G100" s="96">
        <f>+$H$3*Q100</f>
        <v>1500</v>
      </c>
      <c r="H100" s="95">
        <f>ROUNDUP(G100,0)</f>
        <v>1500</v>
      </c>
      <c r="I100" s="395"/>
      <c r="J100" s="130">
        <f>((K101-K99)/500)</f>
        <v>0.02</v>
      </c>
      <c r="K100" s="116">
        <f>(((I100-I99)*J100)+K99)+I100</f>
        <v>150</v>
      </c>
      <c r="L100" s="131">
        <f>ROUNDUP(K100,0)</f>
        <v>150</v>
      </c>
      <c r="M100" s="132">
        <f>((N101-N99)/500)</f>
        <v>0.02</v>
      </c>
      <c r="N100" s="101">
        <f>(((I100-I99)*M100)+N99)+I100</f>
        <v>250</v>
      </c>
      <c r="O100" s="101">
        <f>ROUNDUP(N100,0)</f>
        <v>250</v>
      </c>
      <c r="P100" s="101">
        <f>((Q101-Q99)/500)</f>
        <v>0.02</v>
      </c>
      <c r="Q100" s="101">
        <f>(((I100-I99)*P100)+Q99)+I100</f>
        <v>500</v>
      </c>
      <c r="R100" s="133">
        <f>ROUNDUP(Q100,0)</f>
        <v>500</v>
      </c>
      <c r="S100" s="132">
        <f>((T101-T99)/500)</f>
        <v>0.04</v>
      </c>
      <c r="T100" s="134">
        <f>(((I100-I99)*S100)+T99)+I100</f>
        <v>650</v>
      </c>
      <c r="U100" s="134">
        <f>ROUNDUP(T100,0)</f>
        <v>650</v>
      </c>
      <c r="V100" s="396"/>
      <c r="W100" s="130">
        <f>((X101-X99)/500)</f>
        <v>0.01</v>
      </c>
      <c r="X100" s="116">
        <f>(((V100-V99)*W100)+X99)+V100</f>
        <v>350</v>
      </c>
      <c r="Y100" s="135">
        <f t="shared" si="14"/>
        <v>240</v>
      </c>
      <c r="Z100" s="106">
        <f>ROUNDUP(X100,0)</f>
        <v>350</v>
      </c>
      <c r="AA100" s="136">
        <f>((AB101-AB99)/500)</f>
        <v>0.02</v>
      </c>
      <c r="AB100" s="137">
        <f>(((V100-V99)*AA100)+AB99)+V100</f>
        <v>700</v>
      </c>
      <c r="AC100" s="101">
        <f>ROUNDUP(AB100,0)</f>
        <v>700</v>
      </c>
      <c r="AD100" s="137">
        <f>((AE101-AE99)/500)</f>
        <v>0.01</v>
      </c>
      <c r="AE100" s="137">
        <f>(((V100-V99)*AD100)+AE99)+V100</f>
        <v>375</v>
      </c>
      <c r="AF100" s="133">
        <f>ROUNDUP(AE100,0)</f>
        <v>375</v>
      </c>
      <c r="AG100" s="137">
        <f>((AH101-AH99)/500)</f>
        <v>0.01</v>
      </c>
      <c r="AH100" s="137">
        <f>(((V100-V99)*AG100)+AH99)+V100</f>
        <v>400</v>
      </c>
      <c r="AI100" s="101">
        <f>ROUNDUP(AH100,0)</f>
        <v>400</v>
      </c>
      <c r="AJ100" s="136">
        <f>((AK101-AK99)/500)</f>
        <v>0.01</v>
      </c>
      <c r="AK100" s="138">
        <f>(((V100-V99)*AJ100)+AK99)+V100</f>
        <v>425</v>
      </c>
      <c r="AL100" s="139">
        <f>ROUNDUP(AK100,0)</f>
        <v>425</v>
      </c>
      <c r="AM100" s="397"/>
      <c r="AN100" s="397"/>
      <c r="AO100" s="397"/>
      <c r="AP100" s="397"/>
      <c r="AQ100" s="397"/>
      <c r="AR100" s="397"/>
      <c r="AS100" s="397"/>
      <c r="AT100" s="397"/>
      <c r="AU100" s="397"/>
      <c r="AV100" s="397"/>
      <c r="AW100" s="397"/>
      <c r="AX100" s="397"/>
      <c r="AY100" s="397"/>
      <c r="AZ100" s="397"/>
      <c r="BA100" s="397"/>
      <c r="BB100" s="397"/>
      <c r="BC100" s="397"/>
      <c r="BD100" s="397"/>
      <c r="BE100" s="397"/>
      <c r="BF100" s="397"/>
      <c r="BG100" s="397"/>
      <c r="BH100" s="397"/>
      <c r="BI100" s="397"/>
    </row>
    <row r="101" spans="1:61" ht="15.75" x14ac:dyDescent="0.25">
      <c r="A101" s="93">
        <f>+$B$3*O101</f>
        <v>0</v>
      </c>
      <c r="B101" s="93">
        <f>ROUNDUP(A101,0)</f>
        <v>0</v>
      </c>
      <c r="C101" s="112">
        <f>+$D$3*U101</f>
        <v>293150</v>
      </c>
      <c r="D101" s="112">
        <f>ROUNDUP(C101,0)</f>
        <v>293150</v>
      </c>
      <c r="E101" s="112">
        <f>+$F$3*L101</f>
        <v>256500</v>
      </c>
      <c r="F101" s="112">
        <f>ROUNDUP(E101,0)</f>
        <v>256500</v>
      </c>
      <c r="G101" s="113">
        <f>+$H$3*R101</f>
        <v>78000</v>
      </c>
      <c r="H101" s="112">
        <f>ROUNDUP(G101,0)</f>
        <v>78000</v>
      </c>
      <c r="I101" s="114">
        <v>25000</v>
      </c>
      <c r="J101" s="130"/>
      <c r="K101" s="98">
        <v>650</v>
      </c>
      <c r="L101" s="117">
        <f>+I101+K101</f>
        <v>25650</v>
      </c>
      <c r="M101" s="118"/>
      <c r="N101" s="112">
        <v>750</v>
      </c>
      <c r="O101" s="119">
        <f>+N101+I101</f>
        <v>25750</v>
      </c>
      <c r="P101" s="119"/>
      <c r="Q101" s="112">
        <v>1000</v>
      </c>
      <c r="R101" s="120">
        <f>+Q101+I101</f>
        <v>26000</v>
      </c>
      <c r="S101" s="121"/>
      <c r="T101" s="142">
        <v>1650</v>
      </c>
      <c r="U101" s="122">
        <f>+T101+I101</f>
        <v>26650</v>
      </c>
      <c r="V101" s="123">
        <v>25000</v>
      </c>
      <c r="W101" s="115"/>
      <c r="X101" s="98">
        <v>600</v>
      </c>
      <c r="Y101" s="124">
        <f t="shared" si="14"/>
        <v>25240</v>
      </c>
      <c r="Z101" s="125">
        <f>+V101+X101</f>
        <v>25600</v>
      </c>
      <c r="AA101" s="126"/>
      <c r="AB101" s="143">
        <v>1200</v>
      </c>
      <c r="AC101" s="119">
        <f>+V101+AB101</f>
        <v>26200</v>
      </c>
      <c r="AD101" s="127"/>
      <c r="AE101" s="143">
        <v>625</v>
      </c>
      <c r="AF101" s="120">
        <f>+AE101+V101</f>
        <v>25625</v>
      </c>
      <c r="AG101" s="127"/>
      <c r="AH101" s="143">
        <v>650</v>
      </c>
      <c r="AI101" s="119">
        <f>+AH101+V101</f>
        <v>25650</v>
      </c>
      <c r="AJ101" s="126"/>
      <c r="AK101" s="144">
        <v>675</v>
      </c>
      <c r="AL101" s="129">
        <f>+AK101+V101</f>
        <v>25675</v>
      </c>
      <c r="AM101" s="397"/>
      <c r="AN101" s="397"/>
      <c r="AO101" s="397"/>
      <c r="AP101" s="397"/>
      <c r="AQ101" s="397"/>
      <c r="AR101" s="397"/>
      <c r="AS101" s="397"/>
      <c r="AT101" s="397"/>
      <c r="AU101" s="397"/>
      <c r="AV101" s="397"/>
      <c r="AW101" s="397"/>
      <c r="AX101" s="397"/>
      <c r="AY101" s="397"/>
      <c r="AZ101" s="397"/>
      <c r="BA101" s="397"/>
      <c r="BB101" s="397"/>
      <c r="BC101" s="397"/>
      <c r="BD101" s="397"/>
      <c r="BE101" s="397"/>
      <c r="BF101" s="397"/>
      <c r="BG101" s="397"/>
      <c r="BH101" s="397"/>
      <c r="BI101" s="397"/>
    </row>
    <row r="102" spans="1:61" ht="15.75" x14ac:dyDescent="0.25">
      <c r="A102" s="93">
        <f>+$B$3*O102</f>
        <v>0</v>
      </c>
      <c r="B102" s="94">
        <f>ROUNDUP(A102,0)</f>
        <v>0</v>
      </c>
      <c r="C102" s="95">
        <f>+$D$3*U102</f>
        <v>7150</v>
      </c>
      <c r="D102" s="95">
        <f>ROUNDUP(C102,0)</f>
        <v>7150</v>
      </c>
      <c r="E102" s="95">
        <f>+$F$3*L102</f>
        <v>1500</v>
      </c>
      <c r="F102" s="95">
        <f>ROUNDUP(E102,0)</f>
        <v>1500</v>
      </c>
      <c r="G102" s="96">
        <f>+$H$3*R102</f>
        <v>1500</v>
      </c>
      <c r="H102" s="95">
        <f>ROUNDUP(G102,0)</f>
        <v>1500</v>
      </c>
      <c r="I102" s="395"/>
      <c r="J102" s="130">
        <f>((K103-K101)/500)</f>
        <v>0.02</v>
      </c>
      <c r="K102" s="116">
        <f>(((I102-I101)*J102)+K101)+I102</f>
        <v>150</v>
      </c>
      <c r="L102" s="131">
        <f>ROUNDUP(K102,0)</f>
        <v>150</v>
      </c>
      <c r="M102" s="132">
        <f>((N103-N101)/500)</f>
        <v>0.02</v>
      </c>
      <c r="N102" s="101">
        <f>(((I102-I101)*M102)+N101)+I102</f>
        <v>250</v>
      </c>
      <c r="O102" s="101">
        <f>ROUNDUP(N102,0)</f>
        <v>250</v>
      </c>
      <c r="P102" s="101">
        <f>((Q103-Q101)/500)</f>
        <v>0.02</v>
      </c>
      <c r="Q102" s="101">
        <f>(((I102-I101)*P102)+Q101)+I102</f>
        <v>500</v>
      </c>
      <c r="R102" s="133">
        <f>ROUNDUP(Q102,0)</f>
        <v>500</v>
      </c>
      <c r="S102" s="132">
        <f>((T103-T101)/500)</f>
        <v>0.04</v>
      </c>
      <c r="T102" s="134">
        <f>(((I102-I101)*S102)+T101)+I102</f>
        <v>650</v>
      </c>
      <c r="U102" s="134">
        <f>ROUNDUP(T102,0)</f>
        <v>650</v>
      </c>
      <c r="V102" s="396"/>
      <c r="W102" s="130">
        <f>((X103-X101)/500)</f>
        <v>0.02</v>
      </c>
      <c r="X102" s="116">
        <f>(((V102-V101)*W102)+X101)+V102</f>
        <v>100</v>
      </c>
      <c r="Y102" s="135">
        <f>+V102+240</f>
        <v>240</v>
      </c>
      <c r="Z102" s="417">
        <f>ROUNDUP(X102,0)</f>
        <v>100</v>
      </c>
      <c r="AA102" s="136">
        <f>((AB103-AB101)/500)</f>
        <v>0.04</v>
      </c>
      <c r="AB102" s="137">
        <f>(((V102-V101)*AA102)+AB101)+V102</f>
        <v>200</v>
      </c>
      <c r="AC102" s="101">
        <f>ROUNDUP(AB102,0)</f>
        <v>200</v>
      </c>
      <c r="AD102" s="137">
        <f>((AE103-AE101)/500)</f>
        <v>0.02</v>
      </c>
      <c r="AE102" s="137">
        <f>(((V102-V101)*AD102)+AE101)+V102</f>
        <v>125</v>
      </c>
      <c r="AF102" s="133">
        <f>ROUNDUP(AE102,0)</f>
        <v>125</v>
      </c>
      <c r="AG102" s="137">
        <f>((AH103-AH101)/500)</f>
        <v>0.02</v>
      </c>
      <c r="AH102" s="137">
        <f>(((V102-V101)*AG102)+AH101)+V102</f>
        <v>150</v>
      </c>
      <c r="AI102" s="101">
        <f>ROUNDUP(AH102,0)</f>
        <v>150</v>
      </c>
      <c r="AJ102" s="136">
        <f>((AK103-AK101)/500)</f>
        <v>0.02</v>
      </c>
      <c r="AK102" s="138">
        <f>(((V102-V101)*AJ102)+AK101)+V102</f>
        <v>175</v>
      </c>
      <c r="AL102" s="139">
        <f>ROUNDUP(AK102,0)</f>
        <v>175</v>
      </c>
      <c r="AM102" s="397"/>
      <c r="AN102" s="397"/>
      <c r="AO102" s="397"/>
      <c r="AP102" s="397"/>
      <c r="AQ102" s="397"/>
      <c r="AR102" s="397"/>
      <c r="AS102" s="397"/>
      <c r="AT102" s="397"/>
      <c r="AU102" s="397"/>
      <c r="AV102" s="397"/>
      <c r="AW102" s="397"/>
      <c r="AX102" s="397"/>
      <c r="AY102" s="397"/>
      <c r="AZ102" s="397"/>
      <c r="BA102" s="397"/>
      <c r="BB102" s="397"/>
      <c r="BC102" s="397"/>
      <c r="BD102" s="397"/>
      <c r="BE102" s="397"/>
      <c r="BF102" s="397"/>
      <c r="BG102" s="397"/>
      <c r="BH102" s="397"/>
      <c r="BI102" s="397"/>
    </row>
    <row r="103" spans="1:61" ht="15.75" x14ac:dyDescent="0.25">
      <c r="A103" s="93">
        <f>+$B$3*O103</f>
        <v>0</v>
      </c>
      <c r="B103" s="93">
        <f t="shared" ref="B103:B113" si="15">ROUNDUP(A103,0)</f>
        <v>0</v>
      </c>
      <c r="C103" s="112">
        <f>+$D$3*U103</f>
        <v>298870</v>
      </c>
      <c r="D103" s="112">
        <f t="shared" ref="D103:D113" si="16">ROUNDUP(C103,0)</f>
        <v>298870</v>
      </c>
      <c r="E103" s="112">
        <f>+$F$3*L103</f>
        <v>261600</v>
      </c>
      <c r="F103" s="112">
        <f t="shared" ref="F103:F113" si="17">ROUNDUP(E103,0)</f>
        <v>261600</v>
      </c>
      <c r="G103" s="113">
        <f>+$H$3*R103</f>
        <v>79530</v>
      </c>
      <c r="H103" s="112">
        <f t="shared" ref="H103:H113" si="18">ROUNDUP(G103,0)</f>
        <v>79530</v>
      </c>
      <c r="I103" s="402">
        <v>25500</v>
      </c>
      <c r="J103" s="403"/>
      <c r="K103" s="404">
        <v>660</v>
      </c>
      <c r="L103" s="405">
        <f>+I103+K103</f>
        <v>26160</v>
      </c>
      <c r="M103" s="406"/>
      <c r="N103" s="407">
        <v>760</v>
      </c>
      <c r="O103" s="407">
        <f>+N103+I103</f>
        <v>26260</v>
      </c>
      <c r="P103" s="407"/>
      <c r="Q103" s="407">
        <v>1010</v>
      </c>
      <c r="R103" s="408">
        <f>+Q103+I103</f>
        <v>26510</v>
      </c>
      <c r="S103" s="409"/>
      <c r="T103" s="410">
        <v>1670</v>
      </c>
      <c r="U103" s="410">
        <f>+T103+I103</f>
        <v>27170</v>
      </c>
      <c r="V103" s="438">
        <v>25500</v>
      </c>
      <c r="W103" s="115"/>
      <c r="X103" s="404">
        <v>610</v>
      </c>
      <c r="Y103" s="411">
        <f t="shared" ref="Y103:Y116" si="19">+V103+240</f>
        <v>25740</v>
      </c>
      <c r="Z103" s="412">
        <f>+V103+X103</f>
        <v>26110</v>
      </c>
      <c r="AA103" s="413"/>
      <c r="AB103" s="414">
        <v>1220</v>
      </c>
      <c r="AC103" s="407">
        <f>+V103+AB103</f>
        <v>26720</v>
      </c>
      <c r="AD103" s="414"/>
      <c r="AE103" s="414">
        <v>635</v>
      </c>
      <c r="AF103" s="408">
        <f>+AE103+V103</f>
        <v>26135</v>
      </c>
      <c r="AG103" s="414"/>
      <c r="AH103" s="414">
        <v>660</v>
      </c>
      <c r="AI103" s="407">
        <f>+AH103+V103</f>
        <v>26160</v>
      </c>
      <c r="AJ103" s="413"/>
      <c r="AK103" s="415">
        <v>685</v>
      </c>
      <c r="AL103" s="416">
        <f>+AK103+V103</f>
        <v>26185</v>
      </c>
      <c r="AM103" s="397"/>
      <c r="AN103" s="397"/>
      <c r="AO103" s="397"/>
      <c r="AP103" s="397"/>
      <c r="AQ103" s="397"/>
      <c r="AR103" s="397"/>
      <c r="AS103" s="397"/>
      <c r="AT103" s="397"/>
      <c r="AU103" s="397"/>
      <c r="AV103" s="397"/>
      <c r="AW103" s="397"/>
      <c r="AX103" s="397"/>
      <c r="AY103" s="397"/>
      <c r="AZ103" s="397"/>
      <c r="BA103" s="397"/>
      <c r="BB103" s="397"/>
      <c r="BC103" s="397"/>
      <c r="BD103" s="397"/>
      <c r="BE103" s="397"/>
      <c r="BF103" s="397"/>
      <c r="BG103" s="397"/>
      <c r="BH103" s="397"/>
      <c r="BI103" s="397"/>
    </row>
    <row r="104" spans="1:61" ht="15.75" x14ac:dyDescent="0.25">
      <c r="A104" s="93">
        <f>+$B$3*N104</f>
        <v>0</v>
      </c>
      <c r="B104" s="94">
        <f t="shared" si="15"/>
        <v>0</v>
      </c>
      <c r="C104" s="95">
        <f>+$D$3*T104</f>
        <v>7150</v>
      </c>
      <c r="D104" s="95">
        <f t="shared" si="16"/>
        <v>7150</v>
      </c>
      <c r="E104" s="95">
        <f>+$F$3*K104</f>
        <v>1500</v>
      </c>
      <c r="F104" s="95">
        <f t="shared" si="17"/>
        <v>1500</v>
      </c>
      <c r="G104" s="96">
        <f>+$H$3*Q104</f>
        <v>1500</v>
      </c>
      <c r="H104" s="95">
        <f t="shared" si="18"/>
        <v>1500</v>
      </c>
      <c r="I104" s="395"/>
      <c r="J104" s="130">
        <f>((K105-K103)/500)</f>
        <v>0.02</v>
      </c>
      <c r="K104" s="116">
        <f>(((I104-I103)*J104)+K103)+I104</f>
        <v>150</v>
      </c>
      <c r="L104" s="131">
        <f>ROUNDUP(K104,0)</f>
        <v>150</v>
      </c>
      <c r="M104" s="132">
        <f>((N105-N103)/500)</f>
        <v>0.02</v>
      </c>
      <c r="N104" s="101">
        <f>(((I104-I103)*M104)+N103)+I104</f>
        <v>250</v>
      </c>
      <c r="O104" s="101">
        <f>ROUNDUP(N104,0)</f>
        <v>250</v>
      </c>
      <c r="P104" s="101">
        <f>((Q105-Q103)/500)</f>
        <v>0.02</v>
      </c>
      <c r="Q104" s="101">
        <f>(((I104-I103)*P104)+Q103)+I104</f>
        <v>500</v>
      </c>
      <c r="R104" s="133">
        <f>ROUNDUP(Q104,0)</f>
        <v>500</v>
      </c>
      <c r="S104" s="132">
        <f>((T105-T103)/500)</f>
        <v>0.04</v>
      </c>
      <c r="T104" s="134">
        <f>(((I104-I103)*S104)+T103)+I104</f>
        <v>650</v>
      </c>
      <c r="U104" s="134">
        <f>ROUNDUP(T104,0)</f>
        <v>650</v>
      </c>
      <c r="V104" s="396"/>
      <c r="W104" s="130">
        <f>((X105-X103)/500)</f>
        <v>0.01</v>
      </c>
      <c r="X104" s="116">
        <f>(((V104-V103)*W104)+X103)+V104</f>
        <v>355</v>
      </c>
      <c r="Y104" s="135">
        <f t="shared" si="19"/>
        <v>240</v>
      </c>
      <c r="Z104" s="106">
        <f>ROUNDUP(X104,0)</f>
        <v>355</v>
      </c>
      <c r="AA104" s="136">
        <f>((AB105-AB103)/500)</f>
        <v>0.02</v>
      </c>
      <c r="AB104" s="137">
        <f>(((V104-V103)*AA104)+AB103)+V104</f>
        <v>710</v>
      </c>
      <c r="AC104" s="101">
        <f>ROUNDUP(AB104,0)</f>
        <v>710</v>
      </c>
      <c r="AD104" s="137">
        <f>((AE105-AE103)/500)</f>
        <v>0.01</v>
      </c>
      <c r="AE104" s="137">
        <f>(((V104-V103)*AD104)+AE103)+V104</f>
        <v>380</v>
      </c>
      <c r="AF104" s="133">
        <f>ROUNDUP(AE104,0)</f>
        <v>380</v>
      </c>
      <c r="AG104" s="137">
        <f>((AH105-AH103)/500)</f>
        <v>0.01</v>
      </c>
      <c r="AH104" s="137">
        <f>(((V104-V103)*AG104)+AH103)+V104</f>
        <v>405</v>
      </c>
      <c r="AI104" s="101">
        <f>ROUNDUP(AH104,0)</f>
        <v>405</v>
      </c>
      <c r="AJ104" s="136">
        <f>((AK105-AK103)/500)</f>
        <v>0.01</v>
      </c>
      <c r="AK104" s="138">
        <f>(((V104-V103)*AJ104)+AK103)+V104</f>
        <v>430</v>
      </c>
      <c r="AL104" s="139">
        <f>ROUNDUP(AK104,0)</f>
        <v>430</v>
      </c>
      <c r="AM104" s="397"/>
      <c r="AN104" s="397"/>
      <c r="AO104" s="397"/>
      <c r="AP104" s="397"/>
      <c r="AQ104" s="397"/>
      <c r="AR104" s="397"/>
      <c r="AS104" s="397"/>
      <c r="AT104" s="397"/>
      <c r="AU104" s="397"/>
      <c r="AV104" s="397"/>
      <c r="AW104" s="397"/>
      <c r="AX104" s="397"/>
      <c r="AY104" s="397"/>
      <c r="AZ104" s="397"/>
      <c r="BA104" s="397"/>
      <c r="BB104" s="397"/>
      <c r="BC104" s="397"/>
      <c r="BD104" s="397"/>
      <c r="BE104" s="397"/>
      <c r="BF104" s="397"/>
      <c r="BG104" s="397"/>
      <c r="BH104" s="397"/>
      <c r="BI104" s="397"/>
    </row>
    <row r="105" spans="1:61" ht="15.75" x14ac:dyDescent="0.25">
      <c r="A105" s="93">
        <f>+$B$3*O105</f>
        <v>0</v>
      </c>
      <c r="B105" s="93">
        <f t="shared" si="15"/>
        <v>0</v>
      </c>
      <c r="C105" s="112">
        <f>+$D$3*U105</f>
        <v>304590</v>
      </c>
      <c r="D105" s="112">
        <f t="shared" si="16"/>
        <v>304590</v>
      </c>
      <c r="E105" s="112">
        <f>+$F$3*L105</f>
        <v>266700</v>
      </c>
      <c r="F105" s="112">
        <f t="shared" si="17"/>
        <v>266700</v>
      </c>
      <c r="G105" s="113">
        <f>+$H$3*R105</f>
        <v>81060</v>
      </c>
      <c r="H105" s="112">
        <f t="shared" si="18"/>
        <v>81060</v>
      </c>
      <c r="I105" s="140">
        <v>26000</v>
      </c>
      <c r="J105" s="130"/>
      <c r="K105" s="116">
        <v>670</v>
      </c>
      <c r="L105" s="117">
        <f>+I105+K105</f>
        <v>26670</v>
      </c>
      <c r="M105" s="118"/>
      <c r="N105" s="119">
        <v>770</v>
      </c>
      <c r="O105" s="119">
        <f>+N105+I105</f>
        <v>26770</v>
      </c>
      <c r="P105" s="119"/>
      <c r="Q105" s="119">
        <v>1020</v>
      </c>
      <c r="R105" s="120">
        <f>+Q105+I105</f>
        <v>27020</v>
      </c>
      <c r="S105" s="121"/>
      <c r="T105" s="122">
        <v>1690</v>
      </c>
      <c r="U105" s="122">
        <f>+T105+I105</f>
        <v>27690</v>
      </c>
      <c r="V105" s="141">
        <v>26000</v>
      </c>
      <c r="W105" s="115"/>
      <c r="X105" s="116">
        <v>615</v>
      </c>
      <c r="Y105" s="124">
        <f t="shared" si="19"/>
        <v>26240</v>
      </c>
      <c r="Z105" s="125">
        <f>+V105+X105</f>
        <v>26615</v>
      </c>
      <c r="AA105" s="126"/>
      <c r="AB105" s="127">
        <v>1230</v>
      </c>
      <c r="AC105" s="119">
        <f>+V105+AB105</f>
        <v>27230</v>
      </c>
      <c r="AD105" s="127"/>
      <c r="AE105" s="127">
        <v>640</v>
      </c>
      <c r="AF105" s="120">
        <f>+AE105+V105</f>
        <v>26640</v>
      </c>
      <c r="AG105" s="127"/>
      <c r="AH105" s="127">
        <v>665</v>
      </c>
      <c r="AI105" s="119">
        <f>+AH105+V105</f>
        <v>26665</v>
      </c>
      <c r="AJ105" s="126"/>
      <c r="AK105" s="128">
        <v>690</v>
      </c>
      <c r="AL105" s="129">
        <f>+AK105+V105</f>
        <v>26690</v>
      </c>
      <c r="AM105" s="397"/>
      <c r="AN105" s="397"/>
      <c r="AO105" s="397"/>
      <c r="AP105" s="397"/>
      <c r="AQ105" s="397"/>
      <c r="AR105" s="397"/>
      <c r="AS105" s="397"/>
      <c r="AT105" s="397"/>
      <c r="AU105" s="397"/>
      <c r="AV105" s="397"/>
      <c r="AW105" s="397"/>
      <c r="AX105" s="397"/>
      <c r="AY105" s="397"/>
      <c r="AZ105" s="397"/>
      <c r="BA105" s="397"/>
      <c r="BB105" s="397"/>
      <c r="BC105" s="397"/>
      <c r="BD105" s="397"/>
      <c r="BE105" s="397"/>
      <c r="BF105" s="397"/>
      <c r="BG105" s="397"/>
      <c r="BH105" s="397"/>
      <c r="BI105" s="397"/>
    </row>
    <row r="106" spans="1:61" ht="15.75" x14ac:dyDescent="0.25">
      <c r="A106" s="93">
        <f>+$B$3*N106</f>
        <v>0</v>
      </c>
      <c r="B106" s="94">
        <f t="shared" si="15"/>
        <v>0</v>
      </c>
      <c r="C106" s="95">
        <f>+$D$3*T106</f>
        <v>7150</v>
      </c>
      <c r="D106" s="95">
        <f t="shared" si="16"/>
        <v>7150</v>
      </c>
      <c r="E106" s="95">
        <f>+$F$3*K106</f>
        <v>1500</v>
      </c>
      <c r="F106" s="95">
        <f t="shared" si="17"/>
        <v>1500</v>
      </c>
      <c r="G106" s="96">
        <f>+$H$3*Q106</f>
        <v>1500</v>
      </c>
      <c r="H106" s="95">
        <f t="shared" si="18"/>
        <v>1500</v>
      </c>
      <c r="I106" s="395"/>
      <c r="J106" s="130">
        <f>((K107-K105)/500)</f>
        <v>0.02</v>
      </c>
      <c r="K106" s="116">
        <f>(((I106-I105)*J106)+K105)+I106</f>
        <v>150</v>
      </c>
      <c r="L106" s="131">
        <f>ROUNDUP(K106,0)</f>
        <v>150</v>
      </c>
      <c r="M106" s="132">
        <f>((N107-N105)/500)</f>
        <v>0.02</v>
      </c>
      <c r="N106" s="101">
        <f>(((I106-I105)*M106)+N105)+I106</f>
        <v>250</v>
      </c>
      <c r="O106" s="101">
        <f>ROUNDUP(N106,0)</f>
        <v>250</v>
      </c>
      <c r="P106" s="101">
        <f>((Q107-Q105)/500)</f>
        <v>0.02</v>
      </c>
      <c r="Q106" s="101">
        <f>(((I106-I105)*P106)+Q105)+I106</f>
        <v>500</v>
      </c>
      <c r="R106" s="133">
        <f>ROUNDUP(Q106,0)</f>
        <v>500</v>
      </c>
      <c r="S106" s="132">
        <f>((T107-T105)/500)</f>
        <v>0.04</v>
      </c>
      <c r="T106" s="134">
        <f>(((I106-I105)*S106)+T105)+I106</f>
        <v>650</v>
      </c>
      <c r="U106" s="134">
        <f>ROUNDUP(T106,0)</f>
        <v>650</v>
      </c>
      <c r="V106" s="396"/>
      <c r="W106" s="130">
        <f>((X107-X105)/500)</f>
        <v>0.02</v>
      </c>
      <c r="X106" s="116">
        <f>(((V106-V105)*W106)+X105)+V106</f>
        <v>95</v>
      </c>
      <c r="Y106" s="135">
        <f t="shared" si="19"/>
        <v>240</v>
      </c>
      <c r="Z106" s="106">
        <f>ROUNDUP(X106,0)</f>
        <v>95</v>
      </c>
      <c r="AA106" s="136">
        <f>((AB107-AB105)/500)</f>
        <v>0.04</v>
      </c>
      <c r="AB106" s="137">
        <f>(((V106-V105)*AA106)+AB105)+V106</f>
        <v>190</v>
      </c>
      <c r="AC106" s="101">
        <f>ROUNDUP(AB106,0)</f>
        <v>190</v>
      </c>
      <c r="AD106" s="137">
        <f>((AE107-AE105)/500)</f>
        <v>0.02</v>
      </c>
      <c r="AE106" s="137">
        <f>(((V106-V105)*AD106)+AE105)+V106</f>
        <v>120</v>
      </c>
      <c r="AF106" s="133">
        <f>ROUNDUP(AE106,0)</f>
        <v>120</v>
      </c>
      <c r="AG106" s="137">
        <f>((AH107-AH105)/500)</f>
        <v>0.02</v>
      </c>
      <c r="AH106" s="137">
        <f>(((V106-V105)*AG106)+AH105)+V106</f>
        <v>145</v>
      </c>
      <c r="AI106" s="101">
        <f>ROUNDUP(AH106,0)</f>
        <v>145</v>
      </c>
      <c r="AJ106" s="136">
        <f>((AK107-AK105)/500)</f>
        <v>0.02</v>
      </c>
      <c r="AK106" s="138">
        <f>(((V106-V105)*AJ106)+AK105)+V106</f>
        <v>170</v>
      </c>
      <c r="AL106" s="139">
        <f>ROUNDUP(AK106,0)</f>
        <v>170</v>
      </c>
      <c r="AM106" s="397"/>
      <c r="AN106" s="397"/>
      <c r="AO106" s="397"/>
      <c r="AP106" s="397"/>
      <c r="AQ106" s="397"/>
      <c r="AR106" s="397"/>
      <c r="AS106" s="397"/>
      <c r="AT106" s="397"/>
      <c r="AU106" s="397"/>
      <c r="AV106" s="397"/>
      <c r="AW106" s="397"/>
      <c r="AX106" s="397"/>
      <c r="AY106" s="397"/>
      <c r="AZ106" s="397"/>
      <c r="BA106" s="397"/>
      <c r="BB106" s="397"/>
      <c r="BC106" s="397"/>
      <c r="BD106" s="397"/>
      <c r="BE106" s="397"/>
      <c r="BF106" s="397"/>
      <c r="BG106" s="397"/>
      <c r="BH106" s="397"/>
      <c r="BI106" s="397"/>
    </row>
    <row r="107" spans="1:61" ht="15.75" x14ac:dyDescent="0.25">
      <c r="A107" s="93">
        <f>+$B$3*O107</f>
        <v>0</v>
      </c>
      <c r="B107" s="93">
        <f t="shared" si="15"/>
        <v>0</v>
      </c>
      <c r="C107" s="112">
        <f>+$D$3*U107</f>
        <v>310310</v>
      </c>
      <c r="D107" s="112">
        <f t="shared" si="16"/>
        <v>310310</v>
      </c>
      <c r="E107" s="112">
        <f>+$F$3*L107</f>
        <v>271800</v>
      </c>
      <c r="F107" s="112">
        <f t="shared" si="17"/>
        <v>271800</v>
      </c>
      <c r="G107" s="113">
        <f>+$H$3*R107</f>
        <v>82590</v>
      </c>
      <c r="H107" s="112">
        <f t="shared" si="18"/>
        <v>82590</v>
      </c>
      <c r="I107" s="140">
        <v>26500</v>
      </c>
      <c r="J107" s="130"/>
      <c r="K107" s="116">
        <v>680</v>
      </c>
      <c r="L107" s="117">
        <f>+I107+K107</f>
        <v>27180</v>
      </c>
      <c r="M107" s="118"/>
      <c r="N107" s="119">
        <v>780</v>
      </c>
      <c r="O107" s="119">
        <f>+N107+I107</f>
        <v>27280</v>
      </c>
      <c r="P107" s="119"/>
      <c r="Q107" s="119">
        <v>1030</v>
      </c>
      <c r="R107" s="120">
        <f>+Q107+I107</f>
        <v>27530</v>
      </c>
      <c r="S107" s="121"/>
      <c r="T107" s="122">
        <v>1710</v>
      </c>
      <c r="U107" s="122">
        <f>+T107+I107</f>
        <v>28210</v>
      </c>
      <c r="V107" s="141">
        <v>26500</v>
      </c>
      <c r="W107" s="115"/>
      <c r="X107" s="116">
        <v>625</v>
      </c>
      <c r="Y107" s="124">
        <f t="shared" si="19"/>
        <v>26740</v>
      </c>
      <c r="Z107" s="125">
        <f>+V107+X107</f>
        <v>27125</v>
      </c>
      <c r="AA107" s="126"/>
      <c r="AB107" s="127">
        <v>1250</v>
      </c>
      <c r="AC107" s="119">
        <f>+V107+AB107</f>
        <v>27750</v>
      </c>
      <c r="AD107" s="127"/>
      <c r="AE107" s="127">
        <v>650</v>
      </c>
      <c r="AF107" s="120">
        <f>+AE107+V107</f>
        <v>27150</v>
      </c>
      <c r="AG107" s="127"/>
      <c r="AH107" s="127">
        <v>675</v>
      </c>
      <c r="AI107" s="119">
        <f>+AH107+V107</f>
        <v>27175</v>
      </c>
      <c r="AJ107" s="126"/>
      <c r="AK107" s="128">
        <v>700</v>
      </c>
      <c r="AL107" s="129">
        <f>+AK107+V107</f>
        <v>27200</v>
      </c>
      <c r="AM107" s="397"/>
      <c r="AN107" s="397"/>
      <c r="AO107" s="397"/>
      <c r="AP107" s="397"/>
      <c r="AQ107" s="397"/>
      <c r="AR107" s="397"/>
      <c r="AS107" s="397"/>
      <c r="AT107" s="397"/>
      <c r="AU107" s="397"/>
      <c r="AV107" s="397"/>
      <c r="AW107" s="397"/>
      <c r="AX107" s="397"/>
      <c r="AY107" s="397"/>
      <c r="AZ107" s="397"/>
      <c r="BA107" s="397"/>
      <c r="BB107" s="397"/>
      <c r="BC107" s="397"/>
      <c r="BD107" s="397"/>
      <c r="BE107" s="397"/>
      <c r="BF107" s="397"/>
      <c r="BG107" s="397"/>
      <c r="BH107" s="397"/>
      <c r="BI107" s="397"/>
    </row>
    <row r="108" spans="1:61" ht="15.75" x14ac:dyDescent="0.25">
      <c r="A108" s="93">
        <f>+$B$3*N108</f>
        <v>0</v>
      </c>
      <c r="B108" s="94">
        <f t="shared" si="15"/>
        <v>0</v>
      </c>
      <c r="C108" s="95">
        <f>+$D$3*T108</f>
        <v>7150</v>
      </c>
      <c r="D108" s="95">
        <f t="shared" si="16"/>
        <v>7150</v>
      </c>
      <c r="E108" s="95">
        <f>+$F$3*K108</f>
        <v>1500</v>
      </c>
      <c r="F108" s="95">
        <f t="shared" si="17"/>
        <v>1500</v>
      </c>
      <c r="G108" s="96">
        <f>+$H$3*Q108</f>
        <v>1500</v>
      </c>
      <c r="H108" s="95">
        <f t="shared" si="18"/>
        <v>1500</v>
      </c>
      <c r="I108" s="395"/>
      <c r="J108" s="130">
        <f>((K109-K107)/500)</f>
        <v>0.02</v>
      </c>
      <c r="K108" s="116">
        <f>(((I108-I107)*J108)+K107)+I108</f>
        <v>150</v>
      </c>
      <c r="L108" s="131">
        <f>ROUNDUP(K108,0)</f>
        <v>150</v>
      </c>
      <c r="M108" s="132">
        <f>((N109-N107)/500)</f>
        <v>0.02</v>
      </c>
      <c r="N108" s="101">
        <f>(((I108-I107)*M108)+N107)+I108</f>
        <v>250</v>
      </c>
      <c r="O108" s="101">
        <f>ROUNDUP(N108,0)</f>
        <v>250</v>
      </c>
      <c r="P108" s="101">
        <f>((Q109-Q107)/500)</f>
        <v>0.02</v>
      </c>
      <c r="Q108" s="101">
        <f>(((I108-I107)*P108)+Q107)+I108</f>
        <v>500</v>
      </c>
      <c r="R108" s="133">
        <f>ROUNDUP(Q108,0)</f>
        <v>500</v>
      </c>
      <c r="S108" s="132">
        <f>((T109-T107)/500)</f>
        <v>0.04</v>
      </c>
      <c r="T108" s="134">
        <f>(((I108-I107)*S108)+T107)+I108</f>
        <v>650</v>
      </c>
      <c r="U108" s="134">
        <f>ROUNDUP(T108,0)</f>
        <v>650</v>
      </c>
      <c r="V108" s="396"/>
      <c r="W108" s="130">
        <f>((X109-X107)/500)</f>
        <v>0.01</v>
      </c>
      <c r="X108" s="116">
        <f>(((V108-V107)*W108)+X107)+V108</f>
        <v>360</v>
      </c>
      <c r="Y108" s="135">
        <f t="shared" si="19"/>
        <v>240</v>
      </c>
      <c r="Z108" s="106">
        <f>ROUNDUP(X108,0)</f>
        <v>360</v>
      </c>
      <c r="AA108" s="136">
        <f>((AB109-AB107)/500)</f>
        <v>0.02</v>
      </c>
      <c r="AB108" s="137">
        <f>(((V108-V107)*AA108)+AB107)+V108</f>
        <v>720</v>
      </c>
      <c r="AC108" s="101">
        <f>ROUNDUP(AB108,0)</f>
        <v>720</v>
      </c>
      <c r="AD108" s="137">
        <f>((AE109-AE107)/500)</f>
        <v>0.01</v>
      </c>
      <c r="AE108" s="137">
        <f>(((V108-V107)*AD108)+AE107)+V108</f>
        <v>385</v>
      </c>
      <c r="AF108" s="133">
        <f>ROUNDUP(AE108,0)</f>
        <v>385</v>
      </c>
      <c r="AG108" s="137">
        <f>((AH109-AH107)/500)</f>
        <v>0.01</v>
      </c>
      <c r="AH108" s="137">
        <f>(((V108-V107)*AG108)+AH107)+V108</f>
        <v>410</v>
      </c>
      <c r="AI108" s="101">
        <f>ROUNDUP(AH108,0)</f>
        <v>410</v>
      </c>
      <c r="AJ108" s="136">
        <f>((AK109-AK107)/500)</f>
        <v>0.01</v>
      </c>
      <c r="AK108" s="138">
        <f>(((V108-V107)*AJ108)+AK107)+V108</f>
        <v>435</v>
      </c>
      <c r="AL108" s="139">
        <f>ROUNDUP(AK108,0)</f>
        <v>435</v>
      </c>
      <c r="AM108" s="397"/>
      <c r="AN108" s="397"/>
      <c r="AO108" s="397"/>
      <c r="AP108" s="397"/>
      <c r="AQ108" s="397"/>
      <c r="AR108" s="397"/>
      <c r="AS108" s="397"/>
      <c r="AT108" s="397"/>
      <c r="AU108" s="397"/>
      <c r="AV108" s="397"/>
      <c r="AW108" s="397"/>
      <c r="AX108" s="397"/>
      <c r="AY108" s="397"/>
      <c r="AZ108" s="397"/>
      <c r="BA108" s="397"/>
      <c r="BB108" s="397"/>
      <c r="BC108" s="397"/>
      <c r="BD108" s="397"/>
      <c r="BE108" s="397"/>
      <c r="BF108" s="397"/>
      <c r="BG108" s="397"/>
      <c r="BH108" s="397"/>
      <c r="BI108" s="397"/>
    </row>
    <row r="109" spans="1:61" ht="15.75" x14ac:dyDescent="0.25">
      <c r="A109" s="93">
        <f>+$B$3*O109</f>
        <v>0</v>
      </c>
      <c r="B109" s="93">
        <f t="shared" si="15"/>
        <v>0</v>
      </c>
      <c r="C109" s="112">
        <f>+$D$3*U109</f>
        <v>316030</v>
      </c>
      <c r="D109" s="112">
        <f t="shared" si="16"/>
        <v>316030</v>
      </c>
      <c r="E109" s="112">
        <f>+$F$3*L109</f>
        <v>276900</v>
      </c>
      <c r="F109" s="112">
        <f t="shared" si="17"/>
        <v>276900</v>
      </c>
      <c r="G109" s="113">
        <f>+$H$3*R109</f>
        <v>84120</v>
      </c>
      <c r="H109" s="112">
        <f t="shared" si="18"/>
        <v>84120</v>
      </c>
      <c r="I109" s="140">
        <v>27000</v>
      </c>
      <c r="J109" s="130"/>
      <c r="K109" s="116">
        <v>690</v>
      </c>
      <c r="L109" s="117">
        <f>+I109+K109</f>
        <v>27690</v>
      </c>
      <c r="M109" s="118"/>
      <c r="N109" s="119">
        <v>790</v>
      </c>
      <c r="O109" s="119">
        <f>+N109+I109</f>
        <v>27790</v>
      </c>
      <c r="P109" s="119"/>
      <c r="Q109" s="119">
        <v>1040</v>
      </c>
      <c r="R109" s="120">
        <f>+Q109+I109</f>
        <v>28040</v>
      </c>
      <c r="S109" s="121"/>
      <c r="T109" s="122">
        <v>1730</v>
      </c>
      <c r="U109" s="122">
        <f>+T109+I109</f>
        <v>28730</v>
      </c>
      <c r="V109" s="141">
        <v>27000</v>
      </c>
      <c r="W109" s="115"/>
      <c r="X109" s="116">
        <v>630</v>
      </c>
      <c r="Y109" s="124">
        <f t="shared" si="19"/>
        <v>27240</v>
      </c>
      <c r="Z109" s="125">
        <f>+V109+X109</f>
        <v>27630</v>
      </c>
      <c r="AA109" s="126"/>
      <c r="AB109" s="127">
        <v>1260</v>
      </c>
      <c r="AC109" s="119">
        <f>+V109+AB109</f>
        <v>28260</v>
      </c>
      <c r="AD109" s="127"/>
      <c r="AE109" s="127">
        <v>655</v>
      </c>
      <c r="AF109" s="120">
        <f>+AE109+V109</f>
        <v>27655</v>
      </c>
      <c r="AG109" s="127"/>
      <c r="AH109" s="127">
        <v>680</v>
      </c>
      <c r="AI109" s="119">
        <f>+AH109+V109</f>
        <v>27680</v>
      </c>
      <c r="AJ109" s="126"/>
      <c r="AK109" s="128">
        <v>705</v>
      </c>
      <c r="AL109" s="129">
        <f>+AK109+V109</f>
        <v>27705</v>
      </c>
      <c r="AM109" s="397"/>
      <c r="AN109" s="397"/>
      <c r="AO109" s="397"/>
      <c r="AP109" s="397"/>
      <c r="AQ109" s="397"/>
      <c r="AR109" s="397"/>
      <c r="AS109" s="397"/>
      <c r="AT109" s="397"/>
      <c r="AU109" s="397"/>
      <c r="AV109" s="397"/>
      <c r="AW109" s="397"/>
      <c r="AX109" s="397"/>
      <c r="AY109" s="397"/>
      <c r="AZ109" s="397"/>
      <c r="BA109" s="397"/>
      <c r="BB109" s="397"/>
      <c r="BC109" s="397"/>
      <c r="BD109" s="397"/>
      <c r="BE109" s="397"/>
      <c r="BF109" s="397"/>
      <c r="BG109" s="397"/>
      <c r="BH109" s="397"/>
      <c r="BI109" s="397"/>
    </row>
    <row r="110" spans="1:61" ht="15.75" x14ac:dyDescent="0.25">
      <c r="A110" s="93">
        <f>+$B$3*N110</f>
        <v>0</v>
      </c>
      <c r="B110" s="94">
        <f t="shared" si="15"/>
        <v>0</v>
      </c>
      <c r="C110" s="95">
        <f>+$D$3*T110</f>
        <v>7150</v>
      </c>
      <c r="D110" s="95">
        <f t="shared" si="16"/>
        <v>7150</v>
      </c>
      <c r="E110" s="95">
        <f>+$F$3*K110</f>
        <v>1500</v>
      </c>
      <c r="F110" s="95">
        <f t="shared" si="17"/>
        <v>1500</v>
      </c>
      <c r="G110" s="96">
        <f>+$H$3*Q110</f>
        <v>1500</v>
      </c>
      <c r="H110" s="95">
        <f t="shared" si="18"/>
        <v>1500</v>
      </c>
      <c r="I110" s="395"/>
      <c r="J110" s="130">
        <f>((K111-K109)/500)</f>
        <v>0.02</v>
      </c>
      <c r="K110" s="116">
        <f>(((I110-I109)*J110)+K109)+I110</f>
        <v>150</v>
      </c>
      <c r="L110" s="131">
        <f>ROUNDUP(K110,0)</f>
        <v>150</v>
      </c>
      <c r="M110" s="132">
        <f>((N111-N109)/500)</f>
        <v>0.02</v>
      </c>
      <c r="N110" s="101">
        <f>(((I110-I109)*M110)+N109)+I110</f>
        <v>250</v>
      </c>
      <c r="O110" s="101">
        <f>ROUNDUP(N110,0)</f>
        <v>250</v>
      </c>
      <c r="P110" s="101">
        <f>((Q111-Q109)/500)</f>
        <v>0.02</v>
      </c>
      <c r="Q110" s="101">
        <f>(((I110-I109)*P110)+Q109)+I110</f>
        <v>500</v>
      </c>
      <c r="R110" s="133">
        <f>ROUNDUP(Q110,0)</f>
        <v>500</v>
      </c>
      <c r="S110" s="132">
        <f>((T111-T109)/500)</f>
        <v>0.04</v>
      </c>
      <c r="T110" s="134">
        <f>(((I110-I109)*S110)+T109)+I110</f>
        <v>650</v>
      </c>
      <c r="U110" s="134">
        <f>ROUNDUP(T110,0)</f>
        <v>650</v>
      </c>
      <c r="V110" s="396"/>
      <c r="W110" s="130">
        <f>((X111-X109)/500)</f>
        <v>0.02</v>
      </c>
      <c r="X110" s="116">
        <f>(((V110-V109)*W110)+X109)+V110</f>
        <v>90</v>
      </c>
      <c r="Y110" s="135">
        <f t="shared" si="19"/>
        <v>240</v>
      </c>
      <c r="Z110" s="106">
        <f>ROUNDUP(X110,0)</f>
        <v>90</v>
      </c>
      <c r="AA110" s="136">
        <f>((AB111-AB109)/500)</f>
        <v>0.04</v>
      </c>
      <c r="AB110" s="137">
        <f>(((V110-V109)*AA110)+AB109)+V110</f>
        <v>180</v>
      </c>
      <c r="AC110" s="101">
        <f>ROUNDUP(AB110,0)</f>
        <v>180</v>
      </c>
      <c r="AD110" s="137">
        <f>((AE111-AE109)/500)</f>
        <v>0.02</v>
      </c>
      <c r="AE110" s="137">
        <f>(((V110-V109)*AD110)+AE109)+V110</f>
        <v>115</v>
      </c>
      <c r="AF110" s="133">
        <f>ROUNDUP(AE110,0)</f>
        <v>115</v>
      </c>
      <c r="AG110" s="137">
        <f>((AH111-AH109)/500)</f>
        <v>0.02</v>
      </c>
      <c r="AH110" s="137">
        <f>(((V110-V109)*AG110)+AH109)+V110</f>
        <v>140</v>
      </c>
      <c r="AI110" s="101">
        <f>ROUNDUP(AH110,0)</f>
        <v>140</v>
      </c>
      <c r="AJ110" s="136">
        <f>((AK111-AK109)/500)</f>
        <v>0.02</v>
      </c>
      <c r="AK110" s="138">
        <f>(((V110-V109)*AJ110)+AK109)+V110</f>
        <v>165</v>
      </c>
      <c r="AL110" s="139">
        <f>ROUNDUP(AK110,0)</f>
        <v>165</v>
      </c>
      <c r="AM110" s="397"/>
      <c r="AN110" s="397"/>
      <c r="AO110" s="397"/>
      <c r="AP110" s="397"/>
      <c r="AQ110" s="397"/>
      <c r="AR110" s="397"/>
      <c r="AS110" s="397"/>
      <c r="AT110" s="397"/>
      <c r="AU110" s="397"/>
      <c r="AV110" s="397"/>
      <c r="AW110" s="397"/>
      <c r="AX110" s="397"/>
      <c r="AY110" s="397"/>
      <c r="AZ110" s="397"/>
      <c r="BA110" s="397"/>
      <c r="BB110" s="397"/>
      <c r="BC110" s="397"/>
      <c r="BD110" s="397"/>
      <c r="BE110" s="397"/>
      <c r="BF110" s="397"/>
      <c r="BG110" s="397"/>
      <c r="BH110" s="397"/>
      <c r="BI110" s="397"/>
    </row>
    <row r="111" spans="1:61" ht="15.75" x14ac:dyDescent="0.25">
      <c r="A111" s="93">
        <f>+$B$3*O111</f>
        <v>0</v>
      </c>
      <c r="B111" s="93">
        <f t="shared" si="15"/>
        <v>0</v>
      </c>
      <c r="C111" s="112">
        <f>+$D$3*U111</f>
        <v>321750</v>
      </c>
      <c r="D111" s="112">
        <f t="shared" si="16"/>
        <v>321750</v>
      </c>
      <c r="E111" s="112">
        <f>+$F$3*L111</f>
        <v>282000</v>
      </c>
      <c r="F111" s="112">
        <f t="shared" si="17"/>
        <v>282000</v>
      </c>
      <c r="G111" s="113">
        <f>+$H$3*R111</f>
        <v>85650</v>
      </c>
      <c r="H111" s="112">
        <f t="shared" si="18"/>
        <v>85650</v>
      </c>
      <c r="I111" s="140">
        <v>27500</v>
      </c>
      <c r="J111" s="130"/>
      <c r="K111" s="116">
        <v>700</v>
      </c>
      <c r="L111" s="117">
        <f>+I111+K111</f>
        <v>28200</v>
      </c>
      <c r="M111" s="118"/>
      <c r="N111" s="119">
        <v>800</v>
      </c>
      <c r="O111" s="119">
        <f>+N111+I111</f>
        <v>28300</v>
      </c>
      <c r="P111" s="119"/>
      <c r="Q111" s="119">
        <v>1050</v>
      </c>
      <c r="R111" s="120">
        <f>+Q111+I111</f>
        <v>28550</v>
      </c>
      <c r="S111" s="121"/>
      <c r="T111" s="122">
        <v>1750</v>
      </c>
      <c r="U111" s="122">
        <f>+T111+I111</f>
        <v>29250</v>
      </c>
      <c r="V111" s="141">
        <v>27500</v>
      </c>
      <c r="W111" s="115"/>
      <c r="X111" s="116">
        <v>640</v>
      </c>
      <c r="Y111" s="124">
        <f t="shared" si="19"/>
        <v>27740</v>
      </c>
      <c r="Z111" s="125">
        <f>+V111+X111</f>
        <v>28140</v>
      </c>
      <c r="AA111" s="126"/>
      <c r="AB111" s="127">
        <v>1280</v>
      </c>
      <c r="AC111" s="119">
        <f>+V111+AB111</f>
        <v>28780</v>
      </c>
      <c r="AD111" s="127"/>
      <c r="AE111" s="127">
        <v>665</v>
      </c>
      <c r="AF111" s="120">
        <f>+AE111+V111</f>
        <v>28165</v>
      </c>
      <c r="AG111" s="127"/>
      <c r="AH111" s="127">
        <v>690</v>
      </c>
      <c r="AI111" s="119">
        <f>+AH111+V111</f>
        <v>28190</v>
      </c>
      <c r="AJ111" s="126"/>
      <c r="AK111" s="128">
        <v>715</v>
      </c>
      <c r="AL111" s="129">
        <f>+AK111+V111</f>
        <v>28215</v>
      </c>
      <c r="AM111" s="397"/>
      <c r="AN111" s="397"/>
      <c r="AO111" s="397"/>
      <c r="AP111" s="397"/>
      <c r="AQ111" s="397"/>
      <c r="AR111" s="397"/>
      <c r="AS111" s="397"/>
      <c r="AT111" s="397"/>
      <c r="AU111" s="397"/>
      <c r="AV111" s="397"/>
      <c r="AW111" s="397"/>
      <c r="AX111" s="397"/>
      <c r="AY111" s="397"/>
      <c r="AZ111" s="397"/>
      <c r="BA111" s="397"/>
      <c r="BB111" s="397"/>
      <c r="BC111" s="397"/>
      <c r="BD111" s="397"/>
      <c r="BE111" s="397"/>
      <c r="BF111" s="397"/>
      <c r="BG111" s="397"/>
      <c r="BH111" s="397"/>
      <c r="BI111" s="397"/>
    </row>
    <row r="112" spans="1:61" ht="15.75" x14ac:dyDescent="0.25">
      <c r="A112" s="93">
        <f>+$B$3*N112</f>
        <v>0</v>
      </c>
      <c r="B112" s="94">
        <f t="shared" si="15"/>
        <v>0</v>
      </c>
      <c r="C112" s="95">
        <f>+$D$3*T112</f>
        <v>7150</v>
      </c>
      <c r="D112" s="95">
        <f t="shared" si="16"/>
        <v>7150</v>
      </c>
      <c r="E112" s="95">
        <f>+$F$3*K112</f>
        <v>1500</v>
      </c>
      <c r="F112" s="95">
        <f t="shared" si="17"/>
        <v>1500</v>
      </c>
      <c r="G112" s="96">
        <f>+$H$3*Q112</f>
        <v>1500</v>
      </c>
      <c r="H112" s="95">
        <f t="shared" si="18"/>
        <v>1500</v>
      </c>
      <c r="I112" s="395"/>
      <c r="J112" s="130">
        <f>((K113-K111)/500)</f>
        <v>0.02</v>
      </c>
      <c r="K112" s="116">
        <f>(((I112-I111)*J112)+K111)+I112</f>
        <v>150</v>
      </c>
      <c r="L112" s="131">
        <f>ROUNDUP(K112,0)</f>
        <v>150</v>
      </c>
      <c r="M112" s="132">
        <f>((N113-N111)/500)</f>
        <v>0.02</v>
      </c>
      <c r="N112" s="101">
        <f>(((I112-I111)*M112)+N111)+I112</f>
        <v>250</v>
      </c>
      <c r="O112" s="101">
        <f>ROUNDUP(N112,0)</f>
        <v>250</v>
      </c>
      <c r="P112" s="101">
        <f>((Q113-Q111)/500)</f>
        <v>0.02</v>
      </c>
      <c r="Q112" s="101">
        <f>(((I112-I111)*P112)+Q111)+I112</f>
        <v>500</v>
      </c>
      <c r="R112" s="133">
        <f>ROUNDUP(Q112,0)</f>
        <v>500</v>
      </c>
      <c r="S112" s="132">
        <f>((T113-T111)/500)</f>
        <v>0.04</v>
      </c>
      <c r="T112" s="134">
        <f>(((I112-I111)*S112)+T111)+I112</f>
        <v>650</v>
      </c>
      <c r="U112" s="134">
        <f>ROUNDUP(T112,0)</f>
        <v>650</v>
      </c>
      <c r="V112" s="396"/>
      <c r="W112" s="130">
        <f>((X113-X111)/500)</f>
        <v>0.01</v>
      </c>
      <c r="X112" s="116">
        <f>(((V112-V111)*W112)+X111)+V112</f>
        <v>365</v>
      </c>
      <c r="Y112" s="135">
        <f t="shared" si="19"/>
        <v>240</v>
      </c>
      <c r="Z112" s="106">
        <f>ROUNDUP(X112,0)</f>
        <v>365</v>
      </c>
      <c r="AA112" s="136">
        <f>((AB113-AB111)/500)</f>
        <v>0.02</v>
      </c>
      <c r="AB112" s="137">
        <f>(((V112-V111)*AA112)+AB111)+V112</f>
        <v>730</v>
      </c>
      <c r="AC112" s="101">
        <f>ROUNDUP(AB112,0)</f>
        <v>730</v>
      </c>
      <c r="AD112" s="137">
        <f>((AE113-AE111)/500)</f>
        <v>0.01</v>
      </c>
      <c r="AE112" s="137">
        <f>(((V112-V111)*AD112)+AE111)+V112</f>
        <v>390</v>
      </c>
      <c r="AF112" s="133">
        <f>ROUNDUP(AE112,0)</f>
        <v>390</v>
      </c>
      <c r="AG112" s="137">
        <f>((AH113-AH111)/500)</f>
        <v>0.01</v>
      </c>
      <c r="AH112" s="137">
        <f>(((V112-V111)*AG112)+AH111)+V112</f>
        <v>415</v>
      </c>
      <c r="AI112" s="101">
        <f>ROUNDUP(AH112,0)</f>
        <v>415</v>
      </c>
      <c r="AJ112" s="136">
        <f>((AK113-AK111)/500)</f>
        <v>0.01</v>
      </c>
      <c r="AK112" s="138">
        <f>(((V112-V111)*AJ112)+AK111)+V112</f>
        <v>440</v>
      </c>
      <c r="AL112" s="139">
        <f>ROUNDUP(AK112,0)</f>
        <v>440</v>
      </c>
      <c r="AM112" s="397"/>
      <c r="AN112" s="397"/>
      <c r="AO112" s="397"/>
      <c r="AP112" s="397"/>
      <c r="AQ112" s="397"/>
      <c r="AR112" s="397"/>
      <c r="AS112" s="397"/>
      <c r="AT112" s="397"/>
      <c r="AU112" s="397"/>
      <c r="AV112" s="397"/>
      <c r="AW112" s="397"/>
      <c r="AX112" s="397"/>
      <c r="AY112" s="397"/>
      <c r="AZ112" s="397"/>
      <c r="BA112" s="397"/>
      <c r="BB112" s="397"/>
      <c r="BC112" s="397"/>
      <c r="BD112" s="397"/>
      <c r="BE112" s="397"/>
      <c r="BF112" s="397"/>
      <c r="BG112" s="397"/>
      <c r="BH112" s="397"/>
      <c r="BI112" s="397"/>
    </row>
    <row r="113" spans="1:61" ht="15.75" x14ac:dyDescent="0.25">
      <c r="A113" s="93">
        <f>+$B$3*O113</f>
        <v>0</v>
      </c>
      <c r="B113" s="93">
        <f t="shared" si="15"/>
        <v>0</v>
      </c>
      <c r="C113" s="112">
        <f>+$D$3*U113</f>
        <v>327470</v>
      </c>
      <c r="D113" s="112">
        <f t="shared" si="16"/>
        <v>327470</v>
      </c>
      <c r="E113" s="112">
        <f>+$F$3*L113</f>
        <v>287100</v>
      </c>
      <c r="F113" s="112">
        <f t="shared" si="17"/>
        <v>287100</v>
      </c>
      <c r="G113" s="113">
        <f>+$H$3*R113</f>
        <v>87180</v>
      </c>
      <c r="H113" s="112">
        <f t="shared" si="18"/>
        <v>87180</v>
      </c>
      <c r="I113" s="140">
        <v>28000</v>
      </c>
      <c r="J113" s="130"/>
      <c r="K113" s="116">
        <v>710</v>
      </c>
      <c r="L113" s="117">
        <f>+I113+K113</f>
        <v>28710</v>
      </c>
      <c r="M113" s="118"/>
      <c r="N113" s="119">
        <v>810</v>
      </c>
      <c r="O113" s="119">
        <f>+N113+I113</f>
        <v>28810</v>
      </c>
      <c r="P113" s="119"/>
      <c r="Q113" s="119">
        <v>1060</v>
      </c>
      <c r="R113" s="120">
        <f>+Q113+I113</f>
        <v>29060</v>
      </c>
      <c r="S113" s="121"/>
      <c r="T113" s="122">
        <v>1770</v>
      </c>
      <c r="U113" s="122">
        <f>+T113+I113</f>
        <v>29770</v>
      </c>
      <c r="V113" s="141">
        <v>28000</v>
      </c>
      <c r="W113" s="115"/>
      <c r="X113" s="116">
        <v>645</v>
      </c>
      <c r="Y113" s="124">
        <f t="shared" si="19"/>
        <v>28240</v>
      </c>
      <c r="Z113" s="125">
        <f>+V113+X113</f>
        <v>28645</v>
      </c>
      <c r="AA113" s="126"/>
      <c r="AB113" s="127">
        <v>1290</v>
      </c>
      <c r="AC113" s="119">
        <f>+V113+AB113</f>
        <v>29290</v>
      </c>
      <c r="AD113" s="127"/>
      <c r="AE113" s="127">
        <v>670</v>
      </c>
      <c r="AF113" s="120">
        <f>+AE113+V113</f>
        <v>28670</v>
      </c>
      <c r="AG113" s="127"/>
      <c r="AH113" s="127">
        <v>695</v>
      </c>
      <c r="AI113" s="119">
        <f>+AH113+V113</f>
        <v>28695</v>
      </c>
      <c r="AJ113" s="126"/>
      <c r="AK113" s="128">
        <v>720</v>
      </c>
      <c r="AL113" s="129">
        <f>+AK113+V113</f>
        <v>28720</v>
      </c>
      <c r="AM113" s="397"/>
      <c r="AN113" s="397"/>
      <c r="AO113" s="397"/>
      <c r="AP113" s="397"/>
      <c r="AQ113" s="397"/>
      <c r="AR113" s="397"/>
      <c r="AS113" s="397"/>
      <c r="AT113" s="397"/>
      <c r="AU113" s="397"/>
      <c r="AV113" s="397"/>
      <c r="AW113" s="397"/>
      <c r="AX113" s="397"/>
      <c r="AY113" s="397"/>
      <c r="AZ113" s="397"/>
      <c r="BA113" s="397"/>
      <c r="BB113" s="397"/>
      <c r="BC113" s="397"/>
      <c r="BD113" s="397"/>
      <c r="BE113" s="397"/>
      <c r="BF113" s="397"/>
      <c r="BG113" s="397"/>
      <c r="BH113" s="397"/>
      <c r="BI113" s="397"/>
    </row>
    <row r="114" spans="1:61" ht="15.75" x14ac:dyDescent="0.25">
      <c r="A114" s="93">
        <f>+$B$3*N114</f>
        <v>0</v>
      </c>
      <c r="B114" s="94">
        <f>ROUNDUP(A114,0)</f>
        <v>0</v>
      </c>
      <c r="C114" s="95">
        <f>+$D$3*T114</f>
        <v>7150</v>
      </c>
      <c r="D114" s="95">
        <f>ROUNDUP(C114,0)</f>
        <v>7150</v>
      </c>
      <c r="E114" s="95">
        <f>+$F$3*K114</f>
        <v>1500</v>
      </c>
      <c r="F114" s="95">
        <f>ROUNDUP(E114,0)</f>
        <v>1500</v>
      </c>
      <c r="G114" s="96">
        <f>+$H$3*Q114</f>
        <v>1500</v>
      </c>
      <c r="H114" s="95">
        <f>ROUNDUP(G114,0)</f>
        <v>1500</v>
      </c>
      <c r="I114" s="395"/>
      <c r="J114" s="130">
        <f>((K115-K113)/500)</f>
        <v>0.02</v>
      </c>
      <c r="K114" s="116">
        <f>(((I114-I113)*J114)+K113)+I114</f>
        <v>150</v>
      </c>
      <c r="L114" s="131">
        <f>ROUNDUP(K114,0)</f>
        <v>150</v>
      </c>
      <c r="M114" s="132">
        <f>((N115-N113)/500)</f>
        <v>0.02</v>
      </c>
      <c r="N114" s="101">
        <f>(((I114-I113)*M114)+N113)+I114</f>
        <v>250</v>
      </c>
      <c r="O114" s="101">
        <f>ROUNDUP(N114,0)</f>
        <v>250</v>
      </c>
      <c r="P114" s="101">
        <f>((Q115-Q113)/500)</f>
        <v>0.02</v>
      </c>
      <c r="Q114" s="101">
        <f>(((I114-I113)*P114)+Q113)+I114</f>
        <v>500</v>
      </c>
      <c r="R114" s="133">
        <f>ROUNDUP(Q114,0)</f>
        <v>500</v>
      </c>
      <c r="S114" s="132">
        <f>((T115-T113)/500)</f>
        <v>0.04</v>
      </c>
      <c r="T114" s="134">
        <f>(((I114-I113)*S114)+T113)+I114</f>
        <v>650</v>
      </c>
      <c r="U114" s="134">
        <f>ROUNDUP(T114,0)</f>
        <v>650</v>
      </c>
      <c r="V114" s="396"/>
      <c r="W114" s="130">
        <f>((X115-X113)/500)</f>
        <v>0.02</v>
      </c>
      <c r="X114" s="116">
        <f>(((V114-V113)*W114)+X113)+V114</f>
        <v>85</v>
      </c>
      <c r="Y114" s="135">
        <f t="shared" si="19"/>
        <v>240</v>
      </c>
      <c r="Z114" s="106">
        <f>ROUNDUP(X114,0)</f>
        <v>85</v>
      </c>
      <c r="AA114" s="136">
        <f>((AB115-AB113)/500)</f>
        <v>0.04</v>
      </c>
      <c r="AB114" s="137">
        <f>(((V114-V113)*AA114)+AB113)+V114</f>
        <v>170</v>
      </c>
      <c r="AC114" s="101">
        <f>ROUNDUP(AB114,0)</f>
        <v>170</v>
      </c>
      <c r="AD114" s="137">
        <f>((AE115-AE113)/500)</f>
        <v>0.02</v>
      </c>
      <c r="AE114" s="137">
        <f>(((V114-V113)*AD114)+AE113)+V114</f>
        <v>110</v>
      </c>
      <c r="AF114" s="133">
        <f>ROUNDUP(AE114,0)</f>
        <v>110</v>
      </c>
      <c r="AG114" s="137">
        <f>((AH115-AH113)/500)</f>
        <v>0.02</v>
      </c>
      <c r="AH114" s="137">
        <f>(((V114-V113)*AG114)+AH113)+V114</f>
        <v>135</v>
      </c>
      <c r="AI114" s="101">
        <f>ROUNDUP(AH114,0)</f>
        <v>135</v>
      </c>
      <c r="AJ114" s="136">
        <f>((AK115-AK113)/500)</f>
        <v>0.02</v>
      </c>
      <c r="AK114" s="138">
        <f>(((V114-V113)*AJ114)+AK113)+V114</f>
        <v>160</v>
      </c>
      <c r="AL114" s="139">
        <f>ROUNDUP(AK114,0)</f>
        <v>160</v>
      </c>
      <c r="AM114" s="397"/>
      <c r="AN114" s="397"/>
      <c r="AO114" s="397"/>
      <c r="AP114" s="397"/>
      <c r="AQ114" s="397"/>
      <c r="AR114" s="397"/>
      <c r="AS114" s="397"/>
      <c r="AT114" s="397"/>
      <c r="AU114" s="397"/>
      <c r="AV114" s="397"/>
      <c r="AW114" s="397"/>
      <c r="AX114" s="397"/>
      <c r="AY114" s="397"/>
      <c r="AZ114" s="397"/>
      <c r="BA114" s="397"/>
      <c r="BB114" s="397"/>
      <c r="BC114" s="397"/>
      <c r="BD114" s="397"/>
      <c r="BE114" s="397"/>
      <c r="BF114" s="397"/>
      <c r="BG114" s="397"/>
      <c r="BH114" s="397"/>
      <c r="BI114" s="397"/>
    </row>
    <row r="115" spans="1:61" ht="15.75" x14ac:dyDescent="0.25">
      <c r="A115" s="93">
        <f>+$B$3*O115</f>
        <v>0</v>
      </c>
      <c r="B115" s="93">
        <f>ROUNDUP(A115,0)</f>
        <v>0</v>
      </c>
      <c r="C115" s="112">
        <f>+$D$3*U115</f>
        <v>333190</v>
      </c>
      <c r="D115" s="112">
        <f>ROUNDUP(C115,0)</f>
        <v>333190</v>
      </c>
      <c r="E115" s="112">
        <f>+$F$3*L115</f>
        <v>292200</v>
      </c>
      <c r="F115" s="112">
        <f>ROUNDUP(E115,0)</f>
        <v>292200</v>
      </c>
      <c r="G115" s="113">
        <f>+$H$3*R115</f>
        <v>88710</v>
      </c>
      <c r="H115" s="112">
        <f>ROUNDUP(G115,0)</f>
        <v>88710</v>
      </c>
      <c r="I115" s="114">
        <v>28500</v>
      </c>
      <c r="J115" s="130"/>
      <c r="K115" s="98">
        <v>720</v>
      </c>
      <c r="L115" s="117">
        <f>+I115+K115</f>
        <v>29220</v>
      </c>
      <c r="M115" s="118"/>
      <c r="N115" s="112">
        <v>820</v>
      </c>
      <c r="O115" s="119">
        <f>+N115+I115</f>
        <v>29320</v>
      </c>
      <c r="P115" s="119"/>
      <c r="Q115" s="112">
        <v>1070</v>
      </c>
      <c r="R115" s="120">
        <f>+Q115+I115</f>
        <v>29570</v>
      </c>
      <c r="S115" s="121"/>
      <c r="T115" s="142">
        <v>1790</v>
      </c>
      <c r="U115" s="122">
        <f>+T115+I115</f>
        <v>30290</v>
      </c>
      <c r="V115" s="123">
        <v>28500</v>
      </c>
      <c r="W115" s="115"/>
      <c r="X115" s="98">
        <v>655</v>
      </c>
      <c r="Y115" s="124">
        <f t="shared" si="19"/>
        <v>28740</v>
      </c>
      <c r="Z115" s="125">
        <f>+V115+X115</f>
        <v>29155</v>
      </c>
      <c r="AA115" s="126"/>
      <c r="AB115" s="143">
        <v>1310</v>
      </c>
      <c r="AC115" s="119">
        <f>+V115+AB115</f>
        <v>29810</v>
      </c>
      <c r="AD115" s="127"/>
      <c r="AE115" s="143">
        <v>680</v>
      </c>
      <c r="AF115" s="120">
        <f>+AE115+V115</f>
        <v>29180</v>
      </c>
      <c r="AG115" s="127"/>
      <c r="AH115" s="143">
        <v>705</v>
      </c>
      <c r="AI115" s="119">
        <f>+AH115+V115</f>
        <v>29205</v>
      </c>
      <c r="AJ115" s="126"/>
      <c r="AK115" s="144">
        <v>730</v>
      </c>
      <c r="AL115" s="129">
        <f>+AK115+V115</f>
        <v>29230</v>
      </c>
      <c r="AM115" s="397"/>
      <c r="AN115" s="397"/>
      <c r="AO115" s="397"/>
      <c r="AP115" s="397"/>
      <c r="AQ115" s="397"/>
      <c r="AR115" s="397"/>
      <c r="AS115" s="397"/>
      <c r="AT115" s="397"/>
      <c r="AU115" s="397"/>
      <c r="AV115" s="397"/>
      <c r="AW115" s="397"/>
      <c r="AX115" s="397"/>
      <c r="AY115" s="397"/>
      <c r="AZ115" s="397"/>
      <c r="BA115" s="397"/>
      <c r="BB115" s="397"/>
      <c r="BC115" s="397"/>
      <c r="BD115" s="397"/>
      <c r="BE115" s="397"/>
      <c r="BF115" s="397"/>
      <c r="BG115" s="397"/>
      <c r="BH115" s="397"/>
      <c r="BI115" s="397"/>
    </row>
    <row r="116" spans="1:61" ht="15.75" x14ac:dyDescent="0.25">
      <c r="A116" s="93">
        <f>+$B$3*O116</f>
        <v>0</v>
      </c>
      <c r="B116" s="94">
        <f>ROUNDUP(A116,0)</f>
        <v>0</v>
      </c>
      <c r="C116" s="95">
        <f>+$D$3*U116</f>
        <v>7150</v>
      </c>
      <c r="D116" s="95">
        <f>ROUNDUP(C116,0)</f>
        <v>7150</v>
      </c>
      <c r="E116" s="95">
        <f>+$F$3*L116</f>
        <v>1500</v>
      </c>
      <c r="F116" s="95">
        <f>ROUNDUP(E116,0)</f>
        <v>1500</v>
      </c>
      <c r="G116" s="96">
        <f>+$H$3*R116</f>
        <v>1500</v>
      </c>
      <c r="H116" s="95">
        <f>ROUNDUP(G116,0)</f>
        <v>1500</v>
      </c>
      <c r="I116" s="395"/>
      <c r="J116" s="130">
        <f>((K117-K115)/500)</f>
        <v>0.02</v>
      </c>
      <c r="K116" s="116">
        <f>(((I116-I115)*J116)+K115)+I116</f>
        <v>150</v>
      </c>
      <c r="L116" s="131">
        <f>ROUNDUP(K116,0)</f>
        <v>150</v>
      </c>
      <c r="M116" s="132">
        <f>((N117-N115)/500)</f>
        <v>0.02</v>
      </c>
      <c r="N116" s="101">
        <f>(((I116-I115)*M116)+N115)+I116</f>
        <v>250</v>
      </c>
      <c r="O116" s="101">
        <f>ROUNDUP(N116,0)</f>
        <v>250</v>
      </c>
      <c r="P116" s="101">
        <f>((Q117-Q115)/500)</f>
        <v>0.02</v>
      </c>
      <c r="Q116" s="101">
        <f>(((I116-I115)*P116)+Q115)+I116</f>
        <v>500</v>
      </c>
      <c r="R116" s="133">
        <f>ROUNDUP(Q116,0)</f>
        <v>500</v>
      </c>
      <c r="S116" s="132">
        <f>((T117-T115)/500)</f>
        <v>0.04</v>
      </c>
      <c r="T116" s="134">
        <f>(((I116-I115)*S116)+T115)+I116</f>
        <v>650</v>
      </c>
      <c r="U116" s="134">
        <f>ROUNDUP(T116,0)</f>
        <v>650</v>
      </c>
      <c r="V116" s="396"/>
      <c r="W116" s="130">
        <f>((X117-X115)/500)</f>
        <v>0.01</v>
      </c>
      <c r="X116" s="116">
        <f>(((V116-V115)*W116)+X115)+V116</f>
        <v>370</v>
      </c>
      <c r="Y116" s="135">
        <f t="shared" si="19"/>
        <v>240</v>
      </c>
      <c r="Z116" s="106">
        <f>ROUNDUP(X116,0)</f>
        <v>370</v>
      </c>
      <c r="AA116" s="136">
        <f>((AB117-AB115)/500)</f>
        <v>0.02</v>
      </c>
      <c r="AB116" s="137">
        <f>(((V116-V115)*AA116)+AB115)+V116</f>
        <v>740</v>
      </c>
      <c r="AC116" s="101">
        <f>ROUNDUP(AB116,0)</f>
        <v>740</v>
      </c>
      <c r="AD116" s="137">
        <f>((AE117-AE115)/500)</f>
        <v>0.01</v>
      </c>
      <c r="AE116" s="137">
        <f>(((V116-V115)*AD116)+AE115)+V116</f>
        <v>395</v>
      </c>
      <c r="AF116" s="133">
        <f>ROUNDUP(AE116,0)</f>
        <v>395</v>
      </c>
      <c r="AG116" s="137">
        <f>((AH117-AH115)/500)</f>
        <v>0.01</v>
      </c>
      <c r="AH116" s="137">
        <f>(((V116-V115)*AG116)+AH115)+V116</f>
        <v>420</v>
      </c>
      <c r="AI116" s="101">
        <f>ROUNDUP(AH116,0)</f>
        <v>420</v>
      </c>
      <c r="AJ116" s="136">
        <f>((AK117-AK115)/500)</f>
        <v>0.01</v>
      </c>
      <c r="AK116" s="138">
        <f>(((V116-V115)*AJ116)+AK115)+V116</f>
        <v>445</v>
      </c>
      <c r="AL116" s="139">
        <f>ROUNDUP(AK116,0)</f>
        <v>445</v>
      </c>
      <c r="AM116" s="397"/>
      <c r="AN116" s="397"/>
      <c r="AO116" s="397"/>
      <c r="AP116" s="397"/>
      <c r="AQ116" s="397"/>
      <c r="AR116" s="397"/>
      <c r="AS116" s="397"/>
      <c r="AT116" s="397"/>
      <c r="AU116" s="397"/>
      <c r="AV116" s="397"/>
      <c r="AW116" s="397"/>
      <c r="AX116" s="397"/>
      <c r="AY116" s="397"/>
      <c r="AZ116" s="397"/>
      <c r="BA116" s="397"/>
      <c r="BB116" s="397"/>
      <c r="BC116" s="397"/>
      <c r="BD116" s="397"/>
      <c r="BE116" s="397"/>
      <c r="BF116" s="397"/>
      <c r="BG116" s="397"/>
      <c r="BH116" s="397"/>
      <c r="BI116" s="397"/>
    </row>
    <row r="117" spans="1:61" ht="15.75" x14ac:dyDescent="0.25">
      <c r="A117" s="93">
        <f>+$B$3*O117</f>
        <v>0</v>
      </c>
      <c r="B117" s="93">
        <f t="shared" ref="B117:B125" si="20">ROUNDUP(A117,0)</f>
        <v>0</v>
      </c>
      <c r="C117" s="112">
        <f>+$D$3*U117</f>
        <v>338910</v>
      </c>
      <c r="D117" s="112">
        <f t="shared" ref="D117:D125" si="21">ROUNDUP(C117,0)</f>
        <v>338910</v>
      </c>
      <c r="E117" s="112">
        <f>+$F$3*L117</f>
        <v>297300</v>
      </c>
      <c r="F117" s="112">
        <f t="shared" ref="F117:F125" si="22">ROUNDUP(E117,0)</f>
        <v>297300</v>
      </c>
      <c r="G117" s="113">
        <f>+$H$3*R117</f>
        <v>90240</v>
      </c>
      <c r="H117" s="112">
        <f t="shared" ref="H117:H125" si="23">ROUNDUP(G117,0)</f>
        <v>90240</v>
      </c>
      <c r="I117" s="140">
        <v>29000</v>
      </c>
      <c r="J117" s="130"/>
      <c r="K117" s="116">
        <v>730</v>
      </c>
      <c r="L117" s="117">
        <f>+I117+K117</f>
        <v>29730</v>
      </c>
      <c r="M117" s="118"/>
      <c r="N117" s="119">
        <v>830</v>
      </c>
      <c r="O117" s="119">
        <f>+N117+I117</f>
        <v>29830</v>
      </c>
      <c r="P117" s="119"/>
      <c r="Q117" s="119">
        <v>1080</v>
      </c>
      <c r="R117" s="120">
        <f>+Q117+I117</f>
        <v>30080</v>
      </c>
      <c r="S117" s="121"/>
      <c r="T117" s="122">
        <v>1810</v>
      </c>
      <c r="U117" s="122">
        <f>+T117+I117</f>
        <v>30810</v>
      </c>
      <c r="V117" s="141">
        <v>29000</v>
      </c>
      <c r="W117" s="115"/>
      <c r="X117" s="116">
        <v>660</v>
      </c>
      <c r="Y117" s="124">
        <f t="shared" ref="Y117:Y140" si="24">+V117+240</f>
        <v>29240</v>
      </c>
      <c r="Z117" s="125">
        <f>+V117+X117</f>
        <v>29660</v>
      </c>
      <c r="AA117" s="126"/>
      <c r="AB117" s="127">
        <v>1320</v>
      </c>
      <c r="AC117" s="119">
        <f>+V117+AB117</f>
        <v>30320</v>
      </c>
      <c r="AD117" s="127"/>
      <c r="AE117" s="127">
        <v>685</v>
      </c>
      <c r="AF117" s="120">
        <f>+AE117+V117</f>
        <v>29685</v>
      </c>
      <c r="AG117" s="127"/>
      <c r="AH117" s="127">
        <v>710</v>
      </c>
      <c r="AI117" s="119">
        <f>+AH117+V117</f>
        <v>29710</v>
      </c>
      <c r="AJ117" s="126"/>
      <c r="AK117" s="128">
        <v>735</v>
      </c>
      <c r="AL117" s="129">
        <f>+AK117+V117</f>
        <v>29735</v>
      </c>
      <c r="AM117" s="397"/>
      <c r="AN117" s="397"/>
      <c r="AO117" s="397"/>
      <c r="AP117" s="397"/>
      <c r="AQ117" s="397"/>
      <c r="AR117" s="397"/>
      <c r="AS117" s="397"/>
      <c r="AT117" s="397"/>
      <c r="AU117" s="397"/>
      <c r="AV117" s="397"/>
      <c r="AW117" s="397"/>
      <c r="AX117" s="397"/>
      <c r="AY117" s="397"/>
      <c r="AZ117" s="397"/>
      <c r="BA117" s="397"/>
      <c r="BB117" s="397"/>
      <c r="BC117" s="397"/>
      <c r="BD117" s="397"/>
      <c r="BE117" s="397"/>
      <c r="BF117" s="397"/>
      <c r="BG117" s="397"/>
      <c r="BH117" s="397"/>
      <c r="BI117" s="397"/>
    </row>
    <row r="118" spans="1:61" ht="15.75" x14ac:dyDescent="0.25">
      <c r="A118" s="93">
        <f>+$B$3*N118</f>
        <v>0</v>
      </c>
      <c r="B118" s="94">
        <f t="shared" si="20"/>
        <v>0</v>
      </c>
      <c r="C118" s="95">
        <f>+$D$3*T118</f>
        <v>7150</v>
      </c>
      <c r="D118" s="95">
        <f t="shared" si="21"/>
        <v>7150</v>
      </c>
      <c r="E118" s="95">
        <f>+$F$3*K118</f>
        <v>1500</v>
      </c>
      <c r="F118" s="95">
        <f t="shared" si="22"/>
        <v>1500</v>
      </c>
      <c r="G118" s="96">
        <f>+$H$3*Q118</f>
        <v>1500</v>
      </c>
      <c r="H118" s="95">
        <f t="shared" si="23"/>
        <v>1500</v>
      </c>
      <c r="I118" s="395"/>
      <c r="J118" s="130">
        <f>((K119-K117)/500)</f>
        <v>0.02</v>
      </c>
      <c r="K118" s="116">
        <f>(((I118-I117)*J118)+K117)+I118</f>
        <v>150</v>
      </c>
      <c r="L118" s="131">
        <f>ROUNDUP(K118,0)</f>
        <v>150</v>
      </c>
      <c r="M118" s="132">
        <f>((N119-N117)/500)</f>
        <v>0.02</v>
      </c>
      <c r="N118" s="101">
        <f>(((I118-I117)*M118)+N117)+I118</f>
        <v>250</v>
      </c>
      <c r="O118" s="101">
        <f>ROUNDUP(N118,0)</f>
        <v>250</v>
      </c>
      <c r="P118" s="101">
        <f>((Q119-Q117)/500)</f>
        <v>0.02</v>
      </c>
      <c r="Q118" s="101">
        <f>(((I118-I117)*P118)+Q117)+I118</f>
        <v>500</v>
      </c>
      <c r="R118" s="133">
        <f>ROUNDUP(Q118,0)</f>
        <v>500</v>
      </c>
      <c r="S118" s="132">
        <f>((T119-T117)/500)</f>
        <v>0.04</v>
      </c>
      <c r="T118" s="134">
        <f>(((I118-I117)*S118)+T117)+I118</f>
        <v>650</v>
      </c>
      <c r="U118" s="134">
        <f>ROUNDUP(T118,0)</f>
        <v>650</v>
      </c>
      <c r="V118" s="396"/>
      <c r="W118" s="130">
        <f>((X119-X117)/500)</f>
        <v>0.02</v>
      </c>
      <c r="X118" s="116">
        <f>(((V118-V117)*W118)+X117)+V118</f>
        <v>80</v>
      </c>
      <c r="Y118" s="135">
        <f t="shared" si="24"/>
        <v>240</v>
      </c>
      <c r="Z118" s="106">
        <f>ROUNDUP(X118,0)</f>
        <v>80</v>
      </c>
      <c r="AA118" s="136">
        <f>((AB119-AB117)/500)</f>
        <v>0.04</v>
      </c>
      <c r="AB118" s="137">
        <f>(((V118-V117)*AA118)+AB117)+V118</f>
        <v>160</v>
      </c>
      <c r="AC118" s="101">
        <f>ROUNDUP(AB118,0)</f>
        <v>160</v>
      </c>
      <c r="AD118" s="137">
        <f>((AE119-AE117)/500)</f>
        <v>0.02</v>
      </c>
      <c r="AE118" s="137">
        <f>(((V118-V117)*AD118)+AE117)+V118</f>
        <v>105</v>
      </c>
      <c r="AF118" s="133">
        <f>ROUNDUP(AE118,0)</f>
        <v>105</v>
      </c>
      <c r="AG118" s="137">
        <f>((AH119-AH117)/500)</f>
        <v>0.02</v>
      </c>
      <c r="AH118" s="137">
        <f>(((V118-V117)*AG118)+AH117)+V118</f>
        <v>130</v>
      </c>
      <c r="AI118" s="101">
        <f>ROUNDUP(AH118,0)</f>
        <v>130</v>
      </c>
      <c r="AJ118" s="136">
        <f>((AK119-AK117)/500)</f>
        <v>0.02</v>
      </c>
      <c r="AK118" s="138">
        <f>(((V118-V117)*AJ118)+AK117)+V118</f>
        <v>155</v>
      </c>
      <c r="AL118" s="139">
        <f>ROUNDUP(AK118,0)</f>
        <v>155</v>
      </c>
      <c r="AM118" s="397"/>
      <c r="AN118" s="397"/>
      <c r="AO118" s="397"/>
      <c r="AP118" s="397"/>
      <c r="AQ118" s="397"/>
      <c r="AR118" s="397"/>
      <c r="AS118" s="397"/>
      <c r="AT118" s="397"/>
      <c r="AU118" s="397"/>
      <c r="AV118" s="397"/>
      <c r="AW118" s="397"/>
      <c r="AX118" s="397"/>
      <c r="AY118" s="397"/>
      <c r="AZ118" s="397"/>
      <c r="BA118" s="397"/>
      <c r="BB118" s="397"/>
      <c r="BC118" s="397"/>
      <c r="BD118" s="397"/>
      <c r="BE118" s="397"/>
      <c r="BF118" s="397"/>
      <c r="BG118" s="397"/>
      <c r="BH118" s="397"/>
      <c r="BI118" s="397"/>
    </row>
    <row r="119" spans="1:61" ht="15.75" x14ac:dyDescent="0.25">
      <c r="A119" s="93">
        <f>+$B$3*O119</f>
        <v>0</v>
      </c>
      <c r="B119" s="93">
        <f t="shared" si="20"/>
        <v>0</v>
      </c>
      <c r="C119" s="112">
        <f>+$D$3*U119</f>
        <v>344630</v>
      </c>
      <c r="D119" s="112">
        <f t="shared" si="21"/>
        <v>344630</v>
      </c>
      <c r="E119" s="112">
        <f>+$F$3*L119</f>
        <v>302400</v>
      </c>
      <c r="F119" s="112">
        <f t="shared" si="22"/>
        <v>302400</v>
      </c>
      <c r="G119" s="113">
        <f>+$H$3*R119</f>
        <v>91770</v>
      </c>
      <c r="H119" s="112">
        <f t="shared" si="23"/>
        <v>91770</v>
      </c>
      <c r="I119" s="140">
        <v>29500</v>
      </c>
      <c r="J119" s="130"/>
      <c r="K119" s="116">
        <v>740</v>
      </c>
      <c r="L119" s="117">
        <f>+I119+K119</f>
        <v>30240</v>
      </c>
      <c r="M119" s="118"/>
      <c r="N119" s="119">
        <v>840</v>
      </c>
      <c r="O119" s="119">
        <f>+N119+I119</f>
        <v>30340</v>
      </c>
      <c r="P119" s="119"/>
      <c r="Q119" s="119">
        <v>1090</v>
      </c>
      <c r="R119" s="120">
        <f>+Q119+I119</f>
        <v>30590</v>
      </c>
      <c r="S119" s="121"/>
      <c r="T119" s="122">
        <v>1830</v>
      </c>
      <c r="U119" s="122">
        <f>+T119+I119</f>
        <v>31330</v>
      </c>
      <c r="V119" s="141">
        <v>29500</v>
      </c>
      <c r="W119" s="115"/>
      <c r="X119" s="116">
        <v>670</v>
      </c>
      <c r="Y119" s="124">
        <f t="shared" si="24"/>
        <v>29740</v>
      </c>
      <c r="Z119" s="125">
        <f>+V119+X119</f>
        <v>30170</v>
      </c>
      <c r="AA119" s="126"/>
      <c r="AB119" s="127">
        <v>1340</v>
      </c>
      <c r="AC119" s="119">
        <f>+V119+AB119</f>
        <v>30840</v>
      </c>
      <c r="AD119" s="127"/>
      <c r="AE119" s="127">
        <v>695</v>
      </c>
      <c r="AF119" s="120">
        <f>+AE119+V119</f>
        <v>30195</v>
      </c>
      <c r="AG119" s="127"/>
      <c r="AH119" s="127">
        <v>720</v>
      </c>
      <c r="AI119" s="119">
        <f>+AH119+V119</f>
        <v>30220</v>
      </c>
      <c r="AJ119" s="126"/>
      <c r="AK119" s="128">
        <v>745</v>
      </c>
      <c r="AL119" s="129">
        <f>+AK119+V119</f>
        <v>30245</v>
      </c>
      <c r="AM119" s="397"/>
      <c r="AN119" s="397"/>
      <c r="AO119" s="397"/>
      <c r="AP119" s="397"/>
      <c r="AQ119" s="397"/>
      <c r="AR119" s="397"/>
      <c r="AS119" s="397"/>
      <c r="AT119" s="397"/>
      <c r="AU119" s="397"/>
      <c r="AV119" s="397"/>
      <c r="AW119" s="397"/>
      <c r="AX119" s="397"/>
      <c r="AY119" s="397"/>
      <c r="AZ119" s="397"/>
      <c r="BA119" s="397"/>
      <c r="BB119" s="397"/>
      <c r="BC119" s="397"/>
      <c r="BD119" s="397"/>
      <c r="BE119" s="397"/>
      <c r="BF119" s="397"/>
      <c r="BG119" s="397"/>
      <c r="BH119" s="397"/>
      <c r="BI119" s="397"/>
    </row>
    <row r="120" spans="1:61" ht="15.75" x14ac:dyDescent="0.25">
      <c r="A120" s="93">
        <f>+$B$3*N120</f>
        <v>0</v>
      </c>
      <c r="B120" s="94">
        <f t="shared" si="20"/>
        <v>0</v>
      </c>
      <c r="C120" s="95">
        <f>+$D$3*T120</f>
        <v>7150</v>
      </c>
      <c r="D120" s="95">
        <f t="shared" si="21"/>
        <v>7150</v>
      </c>
      <c r="E120" s="95">
        <f>+$F$3*K120</f>
        <v>1500</v>
      </c>
      <c r="F120" s="95">
        <f t="shared" si="22"/>
        <v>1500</v>
      </c>
      <c r="G120" s="96">
        <f>+$H$3*Q120</f>
        <v>1500</v>
      </c>
      <c r="H120" s="95">
        <f t="shared" si="23"/>
        <v>1500</v>
      </c>
      <c r="I120" s="395"/>
      <c r="J120" s="130">
        <f>((K121-K119)/500)</f>
        <v>0.02</v>
      </c>
      <c r="K120" s="116">
        <f>(((I120-I119)*J120)+K119)+I120</f>
        <v>150</v>
      </c>
      <c r="L120" s="131">
        <f>ROUNDUP(K120,0)</f>
        <v>150</v>
      </c>
      <c r="M120" s="132">
        <f>((N121-N119)/500)</f>
        <v>0.02</v>
      </c>
      <c r="N120" s="101">
        <f>(((I120-I119)*M120)+N119)+I120</f>
        <v>250</v>
      </c>
      <c r="O120" s="101">
        <f>ROUNDUP(N120,0)</f>
        <v>250</v>
      </c>
      <c r="P120" s="101">
        <f>((Q121-Q119)/500)</f>
        <v>0.02</v>
      </c>
      <c r="Q120" s="101">
        <f>(((I120-I119)*P120)+Q119)+I120</f>
        <v>500</v>
      </c>
      <c r="R120" s="133">
        <f>ROUNDUP(Q120,0)</f>
        <v>500</v>
      </c>
      <c r="S120" s="132">
        <f>((T121-T119)/500)</f>
        <v>0.04</v>
      </c>
      <c r="T120" s="134">
        <f>(((I120-I119)*S120)+T119)+I120</f>
        <v>650</v>
      </c>
      <c r="U120" s="134">
        <f>ROUNDUP(T120,0)</f>
        <v>650</v>
      </c>
      <c r="V120" s="396"/>
      <c r="W120" s="130">
        <f>((X121-X119)/500)</f>
        <v>0.01</v>
      </c>
      <c r="X120" s="116">
        <f>(((V120-V119)*W120)+X119)+V120</f>
        <v>375</v>
      </c>
      <c r="Y120" s="135">
        <f t="shared" si="24"/>
        <v>240</v>
      </c>
      <c r="Z120" s="106">
        <f>ROUNDUP(X120,0)</f>
        <v>375</v>
      </c>
      <c r="AA120" s="136">
        <f>((AB121-AB119)/500)</f>
        <v>0.02</v>
      </c>
      <c r="AB120" s="137">
        <f>(((V120-V119)*AA120)+AB119)+V120</f>
        <v>750</v>
      </c>
      <c r="AC120" s="101">
        <f>ROUNDUP(AB120,0)</f>
        <v>750</v>
      </c>
      <c r="AD120" s="137">
        <f>((AE121-AE119)/500)</f>
        <v>0.01</v>
      </c>
      <c r="AE120" s="137">
        <f>(((V120-V119)*AD120)+AE119)+V120</f>
        <v>400</v>
      </c>
      <c r="AF120" s="133">
        <f>ROUNDUP(AE120,0)</f>
        <v>400</v>
      </c>
      <c r="AG120" s="137">
        <f>((AH121-AH119)/500)</f>
        <v>0.01</v>
      </c>
      <c r="AH120" s="137">
        <f>(((V120-V119)*AG120)+AH119)+V120</f>
        <v>425</v>
      </c>
      <c r="AI120" s="101">
        <f>ROUNDUP(AH120,0)</f>
        <v>425</v>
      </c>
      <c r="AJ120" s="136">
        <f>((AK121-AK119)/500)</f>
        <v>0.01</v>
      </c>
      <c r="AK120" s="138">
        <f>(((V120-V119)*AJ120)+AK119)+V120</f>
        <v>450</v>
      </c>
      <c r="AL120" s="139">
        <f>ROUNDUP(AK120,0)</f>
        <v>450</v>
      </c>
      <c r="AM120" s="397"/>
      <c r="AN120" s="397"/>
      <c r="AO120" s="397"/>
      <c r="AP120" s="397"/>
      <c r="AQ120" s="397"/>
      <c r="AR120" s="397"/>
      <c r="AS120" s="397"/>
      <c r="AT120" s="397"/>
      <c r="AU120" s="397"/>
      <c r="AV120" s="397"/>
      <c r="AW120" s="397"/>
      <c r="AX120" s="397"/>
      <c r="AY120" s="397"/>
      <c r="AZ120" s="397"/>
      <c r="BA120" s="397"/>
      <c r="BB120" s="397"/>
      <c r="BC120" s="397"/>
      <c r="BD120" s="397"/>
      <c r="BE120" s="397"/>
      <c r="BF120" s="397"/>
      <c r="BG120" s="397"/>
      <c r="BH120" s="397"/>
      <c r="BI120" s="397"/>
    </row>
    <row r="121" spans="1:61" ht="15.75" x14ac:dyDescent="0.25">
      <c r="A121" s="93">
        <f>+$B$3*O121</f>
        <v>0</v>
      </c>
      <c r="B121" s="93">
        <f t="shared" si="20"/>
        <v>0</v>
      </c>
      <c r="C121" s="112">
        <f>+$D$3*U121</f>
        <v>350350</v>
      </c>
      <c r="D121" s="112">
        <f t="shared" si="21"/>
        <v>350350</v>
      </c>
      <c r="E121" s="112">
        <f>+$F$3*L121</f>
        <v>307500</v>
      </c>
      <c r="F121" s="112">
        <f t="shared" si="22"/>
        <v>307500</v>
      </c>
      <c r="G121" s="113">
        <f>+$H$3*R121</f>
        <v>93300</v>
      </c>
      <c r="H121" s="112">
        <f t="shared" si="23"/>
        <v>93300</v>
      </c>
      <c r="I121" s="140">
        <v>30000</v>
      </c>
      <c r="J121" s="130"/>
      <c r="K121" s="116">
        <v>750</v>
      </c>
      <c r="L121" s="117">
        <f>+I121+K121</f>
        <v>30750</v>
      </c>
      <c r="M121" s="118"/>
      <c r="N121" s="119">
        <v>850</v>
      </c>
      <c r="O121" s="119">
        <f>+N121+I121</f>
        <v>30850</v>
      </c>
      <c r="P121" s="119"/>
      <c r="Q121" s="119">
        <v>1100</v>
      </c>
      <c r="R121" s="120">
        <f>+Q121+I121</f>
        <v>31100</v>
      </c>
      <c r="S121" s="121"/>
      <c r="T121" s="122">
        <v>1850</v>
      </c>
      <c r="U121" s="122">
        <f>+T121+I121</f>
        <v>31850</v>
      </c>
      <c r="V121" s="141">
        <v>30000</v>
      </c>
      <c r="W121" s="115"/>
      <c r="X121" s="116">
        <v>675</v>
      </c>
      <c r="Y121" s="124">
        <f t="shared" si="24"/>
        <v>30240</v>
      </c>
      <c r="Z121" s="125">
        <f>+V121+X121</f>
        <v>30675</v>
      </c>
      <c r="AA121" s="126"/>
      <c r="AB121" s="127">
        <v>1350</v>
      </c>
      <c r="AC121" s="119">
        <f>+V121+AB121</f>
        <v>31350</v>
      </c>
      <c r="AD121" s="127"/>
      <c r="AE121" s="127">
        <v>700</v>
      </c>
      <c r="AF121" s="120">
        <f>+AE121+V121</f>
        <v>30700</v>
      </c>
      <c r="AG121" s="127"/>
      <c r="AH121" s="127">
        <v>725</v>
      </c>
      <c r="AI121" s="119">
        <f>+AH121+V121</f>
        <v>30725</v>
      </c>
      <c r="AJ121" s="126"/>
      <c r="AK121" s="128">
        <v>750</v>
      </c>
      <c r="AL121" s="129">
        <f>+AK121+V121</f>
        <v>30750</v>
      </c>
      <c r="AM121" s="397"/>
      <c r="AN121" s="397"/>
      <c r="AO121" s="397"/>
      <c r="AP121" s="397"/>
      <c r="AQ121" s="397"/>
      <c r="AR121" s="397"/>
      <c r="AS121" s="397"/>
      <c r="AT121" s="397"/>
      <c r="AU121" s="397"/>
      <c r="AV121" s="397"/>
      <c r="AW121" s="397"/>
      <c r="AX121" s="397"/>
      <c r="AY121" s="397"/>
      <c r="AZ121" s="397"/>
      <c r="BA121" s="397"/>
      <c r="BB121" s="397"/>
      <c r="BC121" s="397"/>
      <c r="BD121" s="397"/>
      <c r="BE121" s="397"/>
      <c r="BF121" s="397"/>
      <c r="BG121" s="397"/>
      <c r="BH121" s="397"/>
      <c r="BI121" s="397"/>
    </row>
    <row r="122" spans="1:61" ht="15.75" x14ac:dyDescent="0.25">
      <c r="A122" s="93">
        <f>+$B$3*N122</f>
        <v>0</v>
      </c>
      <c r="B122" s="94">
        <f t="shared" si="20"/>
        <v>0</v>
      </c>
      <c r="C122" s="95">
        <f>+$D$3*T122</f>
        <v>7150</v>
      </c>
      <c r="D122" s="95">
        <f t="shared" si="21"/>
        <v>7150</v>
      </c>
      <c r="E122" s="95">
        <f>+$F$3*K122</f>
        <v>1500</v>
      </c>
      <c r="F122" s="95">
        <f t="shared" si="22"/>
        <v>1500</v>
      </c>
      <c r="G122" s="96">
        <f>+$H$3*Q122</f>
        <v>1500</v>
      </c>
      <c r="H122" s="95">
        <f t="shared" si="23"/>
        <v>1500</v>
      </c>
      <c r="I122" s="395"/>
      <c r="J122" s="130">
        <f>((K123-K121)/500)</f>
        <v>0.02</v>
      </c>
      <c r="K122" s="116">
        <f>(((I122-I121)*J122)+K121)+I122</f>
        <v>150</v>
      </c>
      <c r="L122" s="131">
        <f>ROUNDUP(K122,0)</f>
        <v>150</v>
      </c>
      <c r="M122" s="132">
        <f>((N123-N121)/500)</f>
        <v>0.02</v>
      </c>
      <c r="N122" s="101">
        <f>(((I122-I121)*M122)+N121)+I122</f>
        <v>250</v>
      </c>
      <c r="O122" s="101">
        <f>ROUNDUP(N122,0)</f>
        <v>250</v>
      </c>
      <c r="P122" s="101">
        <f>((Q123-Q121)/500)</f>
        <v>0.02</v>
      </c>
      <c r="Q122" s="101">
        <f>(((I122-I121)*P122)+Q121)+I122</f>
        <v>500</v>
      </c>
      <c r="R122" s="133">
        <f>ROUNDUP(Q122,0)</f>
        <v>500</v>
      </c>
      <c r="S122" s="132">
        <f>((T123-T121)/500)</f>
        <v>0.04</v>
      </c>
      <c r="T122" s="134">
        <f>(((I122-I121)*S122)+T121)+I122</f>
        <v>650</v>
      </c>
      <c r="U122" s="134">
        <f>ROUNDUP(T122,0)</f>
        <v>650</v>
      </c>
      <c r="V122" s="396"/>
      <c r="W122" s="130">
        <f>((X123-X121)/500)</f>
        <v>0.02</v>
      </c>
      <c r="X122" s="116">
        <f>(((V122-V121)*W122)+X121)+V122</f>
        <v>75</v>
      </c>
      <c r="Y122" s="135">
        <f t="shared" si="24"/>
        <v>240</v>
      </c>
      <c r="Z122" s="106">
        <f>ROUNDUP(X122,0)</f>
        <v>75</v>
      </c>
      <c r="AA122" s="136">
        <f>((AB123-AB121)/500)</f>
        <v>0.04</v>
      </c>
      <c r="AB122" s="137">
        <f>(((V122-V121)*AA122)+AB121)+V122</f>
        <v>150</v>
      </c>
      <c r="AC122" s="101">
        <f>ROUNDUP(AB122,0)</f>
        <v>150</v>
      </c>
      <c r="AD122" s="137">
        <f>((AE123-AE121)/500)</f>
        <v>0.02</v>
      </c>
      <c r="AE122" s="137">
        <f>(((V122-V121)*AD122)+AE121)+V122</f>
        <v>100</v>
      </c>
      <c r="AF122" s="133">
        <f>ROUNDUP(AE122,0)</f>
        <v>100</v>
      </c>
      <c r="AG122" s="137">
        <f>((AH123-AH121)/500)</f>
        <v>0.02</v>
      </c>
      <c r="AH122" s="137">
        <f>(((V122-V121)*AG122)+AH121)+V122</f>
        <v>125</v>
      </c>
      <c r="AI122" s="101">
        <f>ROUNDUP(AH122,0)</f>
        <v>125</v>
      </c>
      <c r="AJ122" s="136">
        <f>((AK123-AK121)/500)</f>
        <v>0.02</v>
      </c>
      <c r="AK122" s="138">
        <f>(((V122-V121)*AJ122)+AK121)+V122</f>
        <v>150</v>
      </c>
      <c r="AL122" s="139">
        <f>ROUNDUP(AK122,0)</f>
        <v>150</v>
      </c>
      <c r="AM122" s="397"/>
      <c r="AN122" s="397"/>
      <c r="AO122" s="397"/>
      <c r="AP122" s="397"/>
      <c r="AQ122" s="397"/>
      <c r="AR122" s="397"/>
      <c r="AS122" s="397"/>
      <c r="AT122" s="397"/>
      <c r="AU122" s="397"/>
      <c r="AV122" s="397"/>
      <c r="AW122" s="397"/>
      <c r="AX122" s="397"/>
      <c r="AY122" s="397"/>
      <c r="AZ122" s="397"/>
      <c r="BA122" s="397"/>
      <c r="BB122" s="397"/>
      <c r="BC122" s="397"/>
      <c r="BD122" s="397"/>
      <c r="BE122" s="397"/>
      <c r="BF122" s="397"/>
      <c r="BG122" s="397"/>
      <c r="BH122" s="397"/>
      <c r="BI122" s="397"/>
    </row>
    <row r="123" spans="1:61" ht="15.75" x14ac:dyDescent="0.25">
      <c r="A123" s="93">
        <f>+$B$3*O123</f>
        <v>0</v>
      </c>
      <c r="B123" s="93">
        <f t="shared" si="20"/>
        <v>0</v>
      </c>
      <c r="C123" s="112">
        <f>+$D$3*U123</f>
        <v>356070</v>
      </c>
      <c r="D123" s="112">
        <f t="shared" si="21"/>
        <v>356070</v>
      </c>
      <c r="E123" s="112">
        <f>+$F$3*L123</f>
        <v>312600</v>
      </c>
      <c r="F123" s="112">
        <f t="shared" si="22"/>
        <v>312600</v>
      </c>
      <c r="G123" s="113">
        <f>+$H$3*R123</f>
        <v>94830</v>
      </c>
      <c r="H123" s="112">
        <f t="shared" si="23"/>
        <v>94830</v>
      </c>
      <c r="I123" s="140">
        <v>30500</v>
      </c>
      <c r="J123" s="130"/>
      <c r="K123" s="116">
        <v>760</v>
      </c>
      <c r="L123" s="117">
        <f>+I123+K123</f>
        <v>31260</v>
      </c>
      <c r="M123" s="118"/>
      <c r="N123" s="119">
        <v>860</v>
      </c>
      <c r="O123" s="119">
        <f>+N123+I123</f>
        <v>31360</v>
      </c>
      <c r="P123" s="119"/>
      <c r="Q123" s="119">
        <v>1110</v>
      </c>
      <c r="R123" s="120">
        <f>+Q123+I123</f>
        <v>31610</v>
      </c>
      <c r="S123" s="121"/>
      <c r="T123" s="122">
        <v>1870</v>
      </c>
      <c r="U123" s="122">
        <f>+T123+I123</f>
        <v>32370</v>
      </c>
      <c r="V123" s="141">
        <v>30500</v>
      </c>
      <c r="W123" s="115"/>
      <c r="X123" s="116">
        <v>685</v>
      </c>
      <c r="Y123" s="124">
        <f t="shared" si="24"/>
        <v>30740</v>
      </c>
      <c r="Z123" s="125">
        <f>+V123+X123</f>
        <v>31185</v>
      </c>
      <c r="AA123" s="126"/>
      <c r="AB123" s="127">
        <v>1370</v>
      </c>
      <c r="AC123" s="119">
        <f>+V123+AB123</f>
        <v>31870</v>
      </c>
      <c r="AD123" s="127"/>
      <c r="AE123" s="127">
        <v>710</v>
      </c>
      <c r="AF123" s="120">
        <f>+AE123+V123</f>
        <v>31210</v>
      </c>
      <c r="AG123" s="127"/>
      <c r="AH123" s="127">
        <v>735</v>
      </c>
      <c r="AI123" s="119">
        <f>+AH123+V123</f>
        <v>31235</v>
      </c>
      <c r="AJ123" s="126"/>
      <c r="AK123" s="128">
        <v>760</v>
      </c>
      <c r="AL123" s="129">
        <f>+AK123+V123</f>
        <v>31260</v>
      </c>
      <c r="AM123" s="397"/>
      <c r="AN123" s="397"/>
      <c r="AO123" s="397"/>
      <c r="AP123" s="397"/>
      <c r="AQ123" s="397"/>
      <c r="AR123" s="397"/>
      <c r="AS123" s="397"/>
      <c r="AT123" s="397"/>
      <c r="AU123" s="397"/>
      <c r="AV123" s="397"/>
      <c r="AW123" s="397"/>
      <c r="AX123" s="397"/>
      <c r="AY123" s="397"/>
      <c r="AZ123" s="397"/>
      <c r="BA123" s="397"/>
      <c r="BB123" s="397"/>
      <c r="BC123" s="397"/>
      <c r="BD123" s="397"/>
      <c r="BE123" s="397"/>
      <c r="BF123" s="397"/>
      <c r="BG123" s="397"/>
      <c r="BH123" s="397"/>
      <c r="BI123" s="397"/>
    </row>
    <row r="124" spans="1:61" ht="15.75" x14ac:dyDescent="0.25">
      <c r="A124" s="93">
        <f>+$B$3*N124</f>
        <v>0</v>
      </c>
      <c r="B124" s="94">
        <f t="shared" si="20"/>
        <v>0</v>
      </c>
      <c r="C124" s="95">
        <f>+$D$3*T124</f>
        <v>7150</v>
      </c>
      <c r="D124" s="95">
        <f t="shared" si="21"/>
        <v>7150</v>
      </c>
      <c r="E124" s="95">
        <f>+$F$3*K124</f>
        <v>1500</v>
      </c>
      <c r="F124" s="95">
        <f t="shared" si="22"/>
        <v>1500</v>
      </c>
      <c r="G124" s="96">
        <f>+$H$3*Q124</f>
        <v>1500</v>
      </c>
      <c r="H124" s="95">
        <f t="shared" si="23"/>
        <v>1500</v>
      </c>
      <c r="I124" s="395"/>
      <c r="J124" s="130">
        <f>((K125-K123)/500)</f>
        <v>0.02</v>
      </c>
      <c r="K124" s="116">
        <f>(((I124-I123)*J124)+K123)+I124</f>
        <v>150</v>
      </c>
      <c r="L124" s="131">
        <f>ROUNDUP(K124,0)</f>
        <v>150</v>
      </c>
      <c r="M124" s="132">
        <f>((N125-N123)/500)</f>
        <v>0.02</v>
      </c>
      <c r="N124" s="101">
        <f>(((I124-I123)*M124)+N123)+I124</f>
        <v>250</v>
      </c>
      <c r="O124" s="101">
        <f>ROUNDUP(N124,0)</f>
        <v>250</v>
      </c>
      <c r="P124" s="101">
        <f>((Q125-Q123)/500)</f>
        <v>0.02</v>
      </c>
      <c r="Q124" s="101">
        <f>(((I124-I123)*P124)+Q123)+I124</f>
        <v>500</v>
      </c>
      <c r="R124" s="133">
        <f>ROUNDUP(Q124,0)</f>
        <v>500</v>
      </c>
      <c r="S124" s="132">
        <f>((T125-T123)/500)</f>
        <v>0.04</v>
      </c>
      <c r="T124" s="134">
        <f>(((I124-I123)*S124)+T123)+I124</f>
        <v>650</v>
      </c>
      <c r="U124" s="134">
        <f>ROUNDUP(T124,0)</f>
        <v>650</v>
      </c>
      <c r="V124" s="396"/>
      <c r="W124" s="130">
        <f>((X125-X123)/500)</f>
        <v>0.01</v>
      </c>
      <c r="X124" s="116">
        <f>(((V124-V123)*W124)+X123)+V124</f>
        <v>380</v>
      </c>
      <c r="Y124" s="135">
        <f t="shared" si="24"/>
        <v>240</v>
      </c>
      <c r="Z124" s="106">
        <f>ROUNDUP(X124,0)</f>
        <v>380</v>
      </c>
      <c r="AA124" s="136">
        <f>((AB125-AB123)/500)</f>
        <v>0.02</v>
      </c>
      <c r="AB124" s="137">
        <f>(((V124-V123)*AA124)+AB123)+V124</f>
        <v>760</v>
      </c>
      <c r="AC124" s="101">
        <f>ROUNDUP(AB124,0)</f>
        <v>760</v>
      </c>
      <c r="AD124" s="137">
        <f>((AE125-AE123)/500)</f>
        <v>0.01</v>
      </c>
      <c r="AE124" s="137">
        <f>(((V124-V123)*AD124)+AE123)+V124</f>
        <v>405</v>
      </c>
      <c r="AF124" s="133">
        <f>ROUNDUP(AE124,0)</f>
        <v>405</v>
      </c>
      <c r="AG124" s="137">
        <f>((AH125-AH123)/500)</f>
        <v>0.01</v>
      </c>
      <c r="AH124" s="137">
        <f>(((V124-V123)*AG124)+AH123)+V124</f>
        <v>430</v>
      </c>
      <c r="AI124" s="101">
        <f>ROUNDUP(AH124,0)</f>
        <v>430</v>
      </c>
      <c r="AJ124" s="136">
        <f>((AK125-AK123)/500)</f>
        <v>0.01</v>
      </c>
      <c r="AK124" s="138">
        <f>(((V124-V123)*AJ124)+AK123)+V124</f>
        <v>455</v>
      </c>
      <c r="AL124" s="139">
        <f>ROUNDUP(AK124,0)</f>
        <v>455</v>
      </c>
      <c r="AM124" s="397"/>
      <c r="AN124" s="397"/>
      <c r="AO124" s="397"/>
      <c r="AP124" s="397"/>
      <c r="AQ124" s="397"/>
      <c r="AR124" s="397"/>
      <c r="AS124" s="397"/>
      <c r="AT124" s="397"/>
      <c r="AU124" s="397"/>
      <c r="AV124" s="397"/>
      <c r="AW124" s="397"/>
      <c r="AX124" s="397"/>
      <c r="AY124" s="397"/>
      <c r="AZ124" s="397"/>
      <c r="BA124" s="397"/>
      <c r="BB124" s="397"/>
      <c r="BC124" s="397"/>
      <c r="BD124" s="397"/>
      <c r="BE124" s="397"/>
      <c r="BF124" s="397"/>
      <c r="BG124" s="397"/>
      <c r="BH124" s="397"/>
      <c r="BI124" s="397"/>
    </row>
    <row r="125" spans="1:61" ht="15.75" x14ac:dyDescent="0.25">
      <c r="A125" s="93">
        <f>+$B$3*O125</f>
        <v>0</v>
      </c>
      <c r="B125" s="93">
        <f t="shared" si="20"/>
        <v>0</v>
      </c>
      <c r="C125" s="112">
        <f>+$D$3*U125</f>
        <v>361790</v>
      </c>
      <c r="D125" s="112">
        <f t="shared" si="21"/>
        <v>361790</v>
      </c>
      <c r="E125" s="112">
        <f>+$F$3*L125</f>
        <v>317700</v>
      </c>
      <c r="F125" s="112">
        <f t="shared" si="22"/>
        <v>317700</v>
      </c>
      <c r="G125" s="113">
        <f>+$H$3*R125</f>
        <v>96360</v>
      </c>
      <c r="H125" s="112">
        <f t="shared" si="23"/>
        <v>96360</v>
      </c>
      <c r="I125" s="140">
        <v>31000</v>
      </c>
      <c r="J125" s="130"/>
      <c r="K125" s="116">
        <v>770</v>
      </c>
      <c r="L125" s="117">
        <f>+I125+K125</f>
        <v>31770</v>
      </c>
      <c r="M125" s="118"/>
      <c r="N125" s="119">
        <v>870</v>
      </c>
      <c r="O125" s="119">
        <f>+N125+I125</f>
        <v>31870</v>
      </c>
      <c r="P125" s="119"/>
      <c r="Q125" s="119">
        <v>1120</v>
      </c>
      <c r="R125" s="120">
        <f>+Q125+I125</f>
        <v>32120</v>
      </c>
      <c r="S125" s="121"/>
      <c r="T125" s="122">
        <v>1890</v>
      </c>
      <c r="U125" s="122">
        <f>+T125+I125</f>
        <v>32890</v>
      </c>
      <c r="V125" s="141">
        <v>31000</v>
      </c>
      <c r="W125" s="115"/>
      <c r="X125" s="116">
        <v>690</v>
      </c>
      <c r="Y125" s="124">
        <f t="shared" si="24"/>
        <v>31240</v>
      </c>
      <c r="Z125" s="125">
        <f>+V125+X125</f>
        <v>31690</v>
      </c>
      <c r="AA125" s="126"/>
      <c r="AB125" s="127">
        <v>1380</v>
      </c>
      <c r="AC125" s="119">
        <f>+V125+AB125</f>
        <v>32380</v>
      </c>
      <c r="AD125" s="127"/>
      <c r="AE125" s="127">
        <v>715</v>
      </c>
      <c r="AF125" s="120">
        <f>+AE125+V125</f>
        <v>31715</v>
      </c>
      <c r="AG125" s="127"/>
      <c r="AH125" s="127">
        <v>740</v>
      </c>
      <c r="AI125" s="119">
        <f>+AH125+V125</f>
        <v>31740</v>
      </c>
      <c r="AJ125" s="126"/>
      <c r="AK125" s="128">
        <v>765</v>
      </c>
      <c r="AL125" s="129">
        <f>+AK125+V125</f>
        <v>31765</v>
      </c>
      <c r="AM125" s="397"/>
      <c r="AN125" s="397"/>
      <c r="AO125" s="397"/>
      <c r="AP125" s="397"/>
      <c r="AQ125" s="397"/>
      <c r="AR125" s="397"/>
      <c r="AS125" s="397"/>
      <c r="AT125" s="397"/>
      <c r="AU125" s="397"/>
      <c r="AV125" s="397"/>
      <c r="AW125" s="397"/>
      <c r="AX125" s="397"/>
      <c r="AY125" s="397"/>
      <c r="AZ125" s="397"/>
      <c r="BA125" s="397"/>
      <c r="BB125" s="397"/>
      <c r="BC125" s="397"/>
      <c r="BD125" s="397"/>
      <c r="BE125" s="397"/>
      <c r="BF125" s="397"/>
      <c r="BG125" s="397"/>
      <c r="BH125" s="397"/>
      <c r="BI125" s="397"/>
    </row>
    <row r="126" spans="1:61" ht="15.75" x14ac:dyDescent="0.25">
      <c r="A126" s="93">
        <f>+$B$3*N126</f>
        <v>0</v>
      </c>
      <c r="B126" s="94">
        <f>ROUNDUP(A126,0)</f>
        <v>0</v>
      </c>
      <c r="C126" s="95">
        <f>+$D$3*T126</f>
        <v>7150</v>
      </c>
      <c r="D126" s="95">
        <f>ROUNDUP(C126,0)</f>
        <v>7150</v>
      </c>
      <c r="E126" s="95">
        <f>+$F$3*K126</f>
        <v>1500</v>
      </c>
      <c r="F126" s="95">
        <f>ROUNDUP(E126,0)</f>
        <v>1500</v>
      </c>
      <c r="G126" s="96">
        <f>+$H$3*Q126</f>
        <v>1500</v>
      </c>
      <c r="H126" s="95">
        <f>ROUNDUP(G126,0)</f>
        <v>1500</v>
      </c>
      <c r="I126" s="395"/>
      <c r="J126" s="130">
        <f>((K127-K125)/500)</f>
        <v>0.02</v>
      </c>
      <c r="K126" s="116">
        <f>(((I126-I125)*J126)+K125)+I126</f>
        <v>150</v>
      </c>
      <c r="L126" s="131">
        <f>ROUNDUP(K126,0)</f>
        <v>150</v>
      </c>
      <c r="M126" s="132">
        <f>((N127-N125)/500)</f>
        <v>0.02</v>
      </c>
      <c r="N126" s="101">
        <f>(((I126-I125)*M126)+N125)+I126</f>
        <v>250</v>
      </c>
      <c r="O126" s="101">
        <f>ROUNDUP(N126,0)</f>
        <v>250</v>
      </c>
      <c r="P126" s="101">
        <f>((Q127-Q125)/500)</f>
        <v>0.02</v>
      </c>
      <c r="Q126" s="101">
        <f>(((I126-I125)*P126)+Q125)+I126</f>
        <v>500</v>
      </c>
      <c r="R126" s="133">
        <f>ROUNDUP(Q126,0)</f>
        <v>500</v>
      </c>
      <c r="S126" s="132">
        <f>((T127-T125)/500)</f>
        <v>0.04</v>
      </c>
      <c r="T126" s="134">
        <f>(((I126-I125)*S126)+T125)+I126</f>
        <v>650</v>
      </c>
      <c r="U126" s="134">
        <f>ROUNDUP(T126,0)</f>
        <v>650</v>
      </c>
      <c r="V126" s="396"/>
      <c r="W126" s="130">
        <f>((X127-X125)/500)</f>
        <v>0.02</v>
      </c>
      <c r="X126" s="116">
        <f>(((V126-V125)*W126)+X125)+V126</f>
        <v>70</v>
      </c>
      <c r="Y126" s="135">
        <f t="shared" si="24"/>
        <v>240</v>
      </c>
      <c r="Z126" s="106">
        <f>ROUNDUP(X126,0)</f>
        <v>70</v>
      </c>
      <c r="AA126" s="136">
        <f>((AB127-AB125)/500)</f>
        <v>0.04</v>
      </c>
      <c r="AB126" s="137">
        <f>(((V126-V125)*AA126)+AB125)+V126</f>
        <v>140</v>
      </c>
      <c r="AC126" s="101">
        <f>ROUNDUP(AB126,0)</f>
        <v>140</v>
      </c>
      <c r="AD126" s="137">
        <f>((AE127-AE125)/500)</f>
        <v>0.02</v>
      </c>
      <c r="AE126" s="137">
        <f>(((V126-V125)*AD126)+AE125)+V126</f>
        <v>95</v>
      </c>
      <c r="AF126" s="133">
        <f>ROUNDUP(AE126,0)</f>
        <v>95</v>
      </c>
      <c r="AG126" s="137">
        <f>((AH127-AH125)/500)</f>
        <v>0.02</v>
      </c>
      <c r="AH126" s="137">
        <f>(((V126-V125)*AG126)+AH125)+V126</f>
        <v>120</v>
      </c>
      <c r="AI126" s="101">
        <f>ROUNDUP(AH126,0)</f>
        <v>120</v>
      </c>
      <c r="AJ126" s="136">
        <f>((AK127-AK125)/500)</f>
        <v>0.02</v>
      </c>
      <c r="AK126" s="138">
        <f>(((V126-V125)*AJ126)+AK125)+V126</f>
        <v>145</v>
      </c>
      <c r="AL126" s="139">
        <f>ROUNDUP(AK126,0)</f>
        <v>145</v>
      </c>
      <c r="AM126" s="397"/>
      <c r="AN126" s="397"/>
      <c r="AO126" s="397"/>
      <c r="AP126" s="397"/>
      <c r="AQ126" s="397"/>
      <c r="AR126" s="397"/>
      <c r="AS126" s="397"/>
      <c r="AT126" s="397"/>
      <c r="AU126" s="397"/>
      <c r="AV126" s="397"/>
      <c r="AW126" s="397"/>
      <c r="AX126" s="397"/>
      <c r="AY126" s="397"/>
      <c r="AZ126" s="397"/>
      <c r="BA126" s="397"/>
      <c r="BB126" s="397"/>
      <c r="BC126" s="397"/>
      <c r="BD126" s="397"/>
      <c r="BE126" s="397"/>
      <c r="BF126" s="397"/>
      <c r="BG126" s="397"/>
      <c r="BH126" s="397"/>
      <c r="BI126" s="397"/>
    </row>
    <row r="127" spans="1:61" ht="15.75" x14ac:dyDescent="0.25">
      <c r="A127" s="93">
        <f>+$B$3*O127</f>
        <v>0</v>
      </c>
      <c r="B127" s="93">
        <f>ROUNDUP(A127,0)</f>
        <v>0</v>
      </c>
      <c r="C127" s="112">
        <f>+$D$3*U127</f>
        <v>367510</v>
      </c>
      <c r="D127" s="112">
        <f>ROUNDUP(C127,0)</f>
        <v>367510</v>
      </c>
      <c r="E127" s="112">
        <f>+$F$3*L127</f>
        <v>322800</v>
      </c>
      <c r="F127" s="112">
        <f>ROUNDUP(E127,0)</f>
        <v>322800</v>
      </c>
      <c r="G127" s="113">
        <f>+$H$3*R127</f>
        <v>97890</v>
      </c>
      <c r="H127" s="112">
        <f>ROUNDUP(G127,0)</f>
        <v>97890</v>
      </c>
      <c r="I127" s="114">
        <v>31500</v>
      </c>
      <c r="J127" s="130"/>
      <c r="K127" s="98">
        <v>780</v>
      </c>
      <c r="L127" s="117">
        <f>+I127+K127</f>
        <v>32280</v>
      </c>
      <c r="M127" s="118"/>
      <c r="N127" s="112">
        <v>880</v>
      </c>
      <c r="O127" s="119">
        <f>+N127+I127</f>
        <v>32380</v>
      </c>
      <c r="P127" s="119"/>
      <c r="Q127" s="112">
        <v>1130</v>
      </c>
      <c r="R127" s="120">
        <f>+Q127+I127</f>
        <v>32630</v>
      </c>
      <c r="S127" s="121"/>
      <c r="T127" s="142">
        <v>1910</v>
      </c>
      <c r="U127" s="122">
        <f>+T127+I127</f>
        <v>33410</v>
      </c>
      <c r="V127" s="123">
        <v>31500</v>
      </c>
      <c r="W127" s="115"/>
      <c r="X127" s="98">
        <v>700</v>
      </c>
      <c r="Y127" s="124">
        <f t="shared" si="24"/>
        <v>31740</v>
      </c>
      <c r="Z127" s="125">
        <f>+V127+X127</f>
        <v>32200</v>
      </c>
      <c r="AA127" s="126"/>
      <c r="AB127" s="143">
        <v>1400</v>
      </c>
      <c r="AC127" s="119">
        <f>+V127+AB127</f>
        <v>32900</v>
      </c>
      <c r="AD127" s="127"/>
      <c r="AE127" s="143">
        <v>725</v>
      </c>
      <c r="AF127" s="120">
        <f>+AE127+V127</f>
        <v>32225</v>
      </c>
      <c r="AG127" s="127"/>
      <c r="AH127" s="143">
        <v>750</v>
      </c>
      <c r="AI127" s="119">
        <f>+AH127+V127</f>
        <v>32250</v>
      </c>
      <c r="AJ127" s="126"/>
      <c r="AK127" s="144">
        <v>775</v>
      </c>
      <c r="AL127" s="129">
        <f>+AK127+V127</f>
        <v>32275</v>
      </c>
      <c r="AM127" s="397"/>
      <c r="AN127" s="397"/>
      <c r="AO127" s="397"/>
      <c r="AP127" s="397"/>
      <c r="AQ127" s="397"/>
      <c r="AR127" s="397"/>
      <c r="AS127" s="397"/>
      <c r="AT127" s="397"/>
      <c r="AU127" s="397"/>
      <c r="AV127" s="397"/>
      <c r="AW127" s="397"/>
      <c r="AX127" s="397"/>
      <c r="AY127" s="397"/>
      <c r="AZ127" s="397"/>
      <c r="BA127" s="397"/>
      <c r="BB127" s="397"/>
      <c r="BC127" s="397"/>
      <c r="BD127" s="397"/>
      <c r="BE127" s="397"/>
      <c r="BF127" s="397"/>
      <c r="BG127" s="397"/>
      <c r="BH127" s="397"/>
      <c r="BI127" s="397"/>
    </row>
    <row r="128" spans="1:61" ht="15.75" x14ac:dyDescent="0.25">
      <c r="A128" s="93">
        <f>+$B$3*O128</f>
        <v>0</v>
      </c>
      <c r="B128" s="94">
        <f>ROUNDUP(A128,0)</f>
        <v>0</v>
      </c>
      <c r="C128" s="95">
        <f>+$D$3*U128</f>
        <v>7150</v>
      </c>
      <c r="D128" s="95">
        <f>ROUNDUP(C128,0)</f>
        <v>7150</v>
      </c>
      <c r="E128" s="95">
        <f>+$F$3*L128</f>
        <v>1500</v>
      </c>
      <c r="F128" s="95">
        <f>ROUNDUP(E128,0)</f>
        <v>1500</v>
      </c>
      <c r="G128" s="96">
        <f>+$H$3*R128</f>
        <v>1500</v>
      </c>
      <c r="H128" s="95">
        <f>ROUNDUP(G128,0)</f>
        <v>1500</v>
      </c>
      <c r="I128" s="395"/>
      <c r="J128" s="130">
        <f>((K129-K127)/500)</f>
        <v>0.02</v>
      </c>
      <c r="K128" s="116">
        <f>(((I128-I127)*J128)+K127)+I128</f>
        <v>150</v>
      </c>
      <c r="L128" s="131">
        <f>ROUNDUP(K128,0)</f>
        <v>150</v>
      </c>
      <c r="M128" s="132">
        <f>((N129-N127)/500)</f>
        <v>0.02</v>
      </c>
      <c r="N128" s="101">
        <f>(((I128-I127)*M128)+N127)+I128</f>
        <v>250</v>
      </c>
      <c r="O128" s="101">
        <f>ROUNDUP(N128,0)</f>
        <v>250</v>
      </c>
      <c r="P128" s="101">
        <f>((Q129-Q127)/500)</f>
        <v>0.02</v>
      </c>
      <c r="Q128" s="101">
        <f>(((I128-I127)*P128)+Q127)+I128</f>
        <v>500</v>
      </c>
      <c r="R128" s="133">
        <f>ROUNDUP(Q128,0)</f>
        <v>500</v>
      </c>
      <c r="S128" s="132">
        <f>((T129-T127)/500)</f>
        <v>0.04</v>
      </c>
      <c r="T128" s="134">
        <f>(((I128-I127)*S128)+T127)+I128</f>
        <v>650</v>
      </c>
      <c r="U128" s="134">
        <f>ROUNDUP(T128,0)</f>
        <v>650</v>
      </c>
      <c r="V128" s="396"/>
      <c r="W128" s="130">
        <f>((X129-X127)/500)</f>
        <v>0.01</v>
      </c>
      <c r="X128" s="116">
        <f>(((V128-V127)*W128)+X127)+V128</f>
        <v>385</v>
      </c>
      <c r="Y128" s="135">
        <f t="shared" si="24"/>
        <v>240</v>
      </c>
      <c r="Z128" s="106">
        <f>ROUNDUP(X128,0)</f>
        <v>385</v>
      </c>
      <c r="AA128" s="136">
        <f>((AB129-AB127)/500)</f>
        <v>0.02</v>
      </c>
      <c r="AB128" s="137">
        <f>(((V128-V127)*AA128)+AB127)+V128</f>
        <v>770</v>
      </c>
      <c r="AC128" s="101">
        <f>ROUNDUP(AB128,0)</f>
        <v>770</v>
      </c>
      <c r="AD128" s="137">
        <f>((AE129-AE127)/500)</f>
        <v>0.01</v>
      </c>
      <c r="AE128" s="137">
        <f>(((V128-V127)*AD128)+AE127)+V128</f>
        <v>410</v>
      </c>
      <c r="AF128" s="133">
        <f>ROUNDUP(AE128,0)</f>
        <v>410</v>
      </c>
      <c r="AG128" s="137">
        <f>((AH129-AH127)/500)</f>
        <v>0.01</v>
      </c>
      <c r="AH128" s="137">
        <f>(((V128-V127)*AG128)+AH127)+V128</f>
        <v>435</v>
      </c>
      <c r="AI128" s="101">
        <f>ROUNDUP(AH128,0)</f>
        <v>435</v>
      </c>
      <c r="AJ128" s="136">
        <f>((AK129-AK127)/500)</f>
        <v>0.01</v>
      </c>
      <c r="AK128" s="138">
        <f>(((V128-V127)*AJ128)+AK127)+V128</f>
        <v>460</v>
      </c>
      <c r="AL128" s="139">
        <f>ROUNDUP(AK128,0)</f>
        <v>460</v>
      </c>
      <c r="AM128" s="397"/>
      <c r="AN128" s="397"/>
      <c r="AO128" s="397"/>
      <c r="AP128" s="397"/>
      <c r="AQ128" s="397"/>
      <c r="AR128" s="397"/>
      <c r="AS128" s="397"/>
      <c r="AT128" s="397"/>
      <c r="AU128" s="397"/>
      <c r="AV128" s="397"/>
      <c r="AW128" s="397"/>
      <c r="AX128" s="397"/>
      <c r="AY128" s="397"/>
      <c r="AZ128" s="397"/>
      <c r="BA128" s="397"/>
      <c r="BB128" s="397"/>
      <c r="BC128" s="397"/>
      <c r="BD128" s="397"/>
      <c r="BE128" s="397"/>
      <c r="BF128" s="397"/>
      <c r="BG128" s="397"/>
      <c r="BH128" s="397"/>
      <c r="BI128" s="397"/>
    </row>
    <row r="129" spans="1:61" ht="15.75" x14ac:dyDescent="0.25">
      <c r="A129" s="93">
        <f>+$B$3*O129</f>
        <v>0</v>
      </c>
      <c r="B129" s="93">
        <f t="shared" ref="B129:B137" si="25">ROUNDUP(A129,0)</f>
        <v>0</v>
      </c>
      <c r="C129" s="112">
        <f>+$D$3*U129</f>
        <v>373230</v>
      </c>
      <c r="D129" s="112">
        <f t="shared" ref="D129:D137" si="26">ROUNDUP(C129,0)</f>
        <v>373230</v>
      </c>
      <c r="E129" s="112">
        <f>+$F$3*L129</f>
        <v>327900</v>
      </c>
      <c r="F129" s="112">
        <f t="shared" ref="F129:F137" si="27">ROUNDUP(E129,0)</f>
        <v>327900</v>
      </c>
      <c r="G129" s="113">
        <f>+$H$3*R129</f>
        <v>99420</v>
      </c>
      <c r="H129" s="112">
        <f t="shared" ref="H129:H137" si="28">ROUNDUP(G129,0)</f>
        <v>99420</v>
      </c>
      <c r="I129" s="140">
        <v>32000</v>
      </c>
      <c r="J129" s="130"/>
      <c r="K129" s="116">
        <v>790</v>
      </c>
      <c r="L129" s="117">
        <f>+I129+K129</f>
        <v>32790</v>
      </c>
      <c r="M129" s="118"/>
      <c r="N129" s="119">
        <v>890</v>
      </c>
      <c r="O129" s="119">
        <f>+N129+I129</f>
        <v>32890</v>
      </c>
      <c r="P129" s="119"/>
      <c r="Q129" s="119">
        <v>1140</v>
      </c>
      <c r="R129" s="120">
        <f>+Q129+I129</f>
        <v>33140</v>
      </c>
      <c r="S129" s="121"/>
      <c r="T129" s="122">
        <v>1930</v>
      </c>
      <c r="U129" s="122">
        <f>+T129+I129</f>
        <v>33930</v>
      </c>
      <c r="V129" s="141">
        <v>32000</v>
      </c>
      <c r="W129" s="115"/>
      <c r="X129" s="116">
        <v>705</v>
      </c>
      <c r="Y129" s="124">
        <f t="shared" si="24"/>
        <v>32240</v>
      </c>
      <c r="Z129" s="125">
        <f>+V129+X129</f>
        <v>32705</v>
      </c>
      <c r="AA129" s="126"/>
      <c r="AB129" s="127">
        <v>1410</v>
      </c>
      <c r="AC129" s="119">
        <f>+V129+AB129</f>
        <v>33410</v>
      </c>
      <c r="AD129" s="127"/>
      <c r="AE129" s="127">
        <v>730</v>
      </c>
      <c r="AF129" s="120">
        <f>+AE129+V129</f>
        <v>32730</v>
      </c>
      <c r="AG129" s="127"/>
      <c r="AH129" s="127">
        <v>755</v>
      </c>
      <c r="AI129" s="119">
        <f>+AH129+V129</f>
        <v>32755</v>
      </c>
      <c r="AJ129" s="126"/>
      <c r="AK129" s="128">
        <v>780</v>
      </c>
      <c r="AL129" s="129">
        <f>+AK129+V129</f>
        <v>32780</v>
      </c>
      <c r="AM129" s="397"/>
      <c r="AN129" s="397"/>
      <c r="AO129" s="397"/>
      <c r="AP129" s="397"/>
      <c r="AQ129" s="397"/>
      <c r="AR129" s="397"/>
      <c r="AS129" s="397"/>
      <c r="AT129" s="397"/>
      <c r="AU129" s="397"/>
      <c r="AV129" s="397"/>
      <c r="AW129" s="397"/>
      <c r="AX129" s="397"/>
      <c r="AY129" s="397"/>
      <c r="AZ129" s="397"/>
      <c r="BA129" s="397"/>
      <c r="BB129" s="397"/>
      <c r="BC129" s="397"/>
      <c r="BD129" s="397"/>
      <c r="BE129" s="397"/>
      <c r="BF129" s="397"/>
      <c r="BG129" s="397"/>
      <c r="BH129" s="397"/>
      <c r="BI129" s="397"/>
    </row>
    <row r="130" spans="1:61" ht="15.75" x14ac:dyDescent="0.25">
      <c r="A130" s="93">
        <f>+$B$3*N130</f>
        <v>0</v>
      </c>
      <c r="B130" s="94">
        <f t="shared" si="25"/>
        <v>0</v>
      </c>
      <c r="C130" s="95">
        <f>+$D$3*T130</f>
        <v>7150</v>
      </c>
      <c r="D130" s="95">
        <f t="shared" si="26"/>
        <v>7150</v>
      </c>
      <c r="E130" s="95">
        <f>+$F$3*K130</f>
        <v>1500</v>
      </c>
      <c r="F130" s="95">
        <f t="shared" si="27"/>
        <v>1500</v>
      </c>
      <c r="G130" s="96">
        <f>+$H$3*Q130</f>
        <v>1500</v>
      </c>
      <c r="H130" s="95">
        <f t="shared" si="28"/>
        <v>1500</v>
      </c>
      <c r="I130" s="395"/>
      <c r="J130" s="130">
        <f>((K131-K129)/500)</f>
        <v>0.02</v>
      </c>
      <c r="K130" s="116">
        <f>(((I130-I129)*J130)+K129)+I130</f>
        <v>150</v>
      </c>
      <c r="L130" s="131">
        <f>ROUNDUP(K130,0)</f>
        <v>150</v>
      </c>
      <c r="M130" s="132">
        <f>((N131-N129)/500)</f>
        <v>0.02</v>
      </c>
      <c r="N130" s="101">
        <f>(((I130-I129)*M130)+N129)+I130</f>
        <v>250</v>
      </c>
      <c r="O130" s="101">
        <f>ROUNDUP(N130,0)</f>
        <v>250</v>
      </c>
      <c r="P130" s="101">
        <f>((Q131-Q129)/500)</f>
        <v>0.02</v>
      </c>
      <c r="Q130" s="101">
        <f>(((I130-I129)*P130)+Q129)+I130</f>
        <v>500</v>
      </c>
      <c r="R130" s="133">
        <f>ROUNDUP(Q130,0)</f>
        <v>500</v>
      </c>
      <c r="S130" s="132">
        <f>((T131-T129)/500)</f>
        <v>0.04</v>
      </c>
      <c r="T130" s="134">
        <f>(((I130-I129)*S130)+T129)+I130</f>
        <v>650</v>
      </c>
      <c r="U130" s="134">
        <f>ROUNDUP(T130,0)</f>
        <v>650</v>
      </c>
      <c r="V130" s="396"/>
      <c r="W130" s="130">
        <f>((X131-X129)/500)</f>
        <v>0.02</v>
      </c>
      <c r="X130" s="116">
        <f>(((V130-V129)*W130)+X129)+V130</f>
        <v>65</v>
      </c>
      <c r="Y130" s="135">
        <f t="shared" si="24"/>
        <v>240</v>
      </c>
      <c r="Z130" s="106">
        <f>ROUNDUP(X130,0)</f>
        <v>65</v>
      </c>
      <c r="AA130" s="136">
        <f>((AB131-AB129)/500)</f>
        <v>0.04</v>
      </c>
      <c r="AB130" s="137">
        <f>(((V130-V129)*AA130)+AB129)+V130</f>
        <v>130</v>
      </c>
      <c r="AC130" s="101">
        <f>ROUNDUP(AB130,0)</f>
        <v>130</v>
      </c>
      <c r="AD130" s="137">
        <f>((AE131-AE129)/500)</f>
        <v>0.02</v>
      </c>
      <c r="AE130" s="137">
        <f>(((V130-V129)*AD130)+AE129)+V130</f>
        <v>90</v>
      </c>
      <c r="AF130" s="133">
        <f>ROUNDUP(AE130,0)</f>
        <v>90</v>
      </c>
      <c r="AG130" s="137">
        <f>((AH131-AH129)/500)</f>
        <v>0.02</v>
      </c>
      <c r="AH130" s="137">
        <f>(((V130-V129)*AG130)+AH129)+V130</f>
        <v>115</v>
      </c>
      <c r="AI130" s="101">
        <f>ROUNDUP(AH130,0)</f>
        <v>115</v>
      </c>
      <c r="AJ130" s="136">
        <f>((AK131-AK129)/500)</f>
        <v>0.02</v>
      </c>
      <c r="AK130" s="138">
        <f>(((V130-V129)*AJ130)+AK129)+V130</f>
        <v>140</v>
      </c>
      <c r="AL130" s="139">
        <f>ROUNDUP(AK130,0)</f>
        <v>140</v>
      </c>
      <c r="AM130" s="397"/>
      <c r="AN130" s="397"/>
      <c r="AO130" s="397"/>
      <c r="AP130" s="397"/>
      <c r="AQ130" s="397"/>
      <c r="AR130" s="397"/>
      <c r="AS130" s="397"/>
      <c r="AT130" s="397"/>
      <c r="AU130" s="397"/>
      <c r="AV130" s="397"/>
      <c r="AW130" s="397"/>
      <c r="AX130" s="397"/>
      <c r="AY130" s="397"/>
      <c r="AZ130" s="397"/>
      <c r="BA130" s="397"/>
      <c r="BB130" s="397"/>
      <c r="BC130" s="397"/>
      <c r="BD130" s="397"/>
      <c r="BE130" s="397"/>
      <c r="BF130" s="397"/>
      <c r="BG130" s="397"/>
      <c r="BH130" s="397"/>
      <c r="BI130" s="397"/>
    </row>
    <row r="131" spans="1:61" ht="15.75" x14ac:dyDescent="0.25">
      <c r="A131" s="93">
        <f>+$B$3*O131</f>
        <v>0</v>
      </c>
      <c r="B131" s="93">
        <f t="shared" si="25"/>
        <v>0</v>
      </c>
      <c r="C131" s="112">
        <f>+$D$3*U131</f>
        <v>378950</v>
      </c>
      <c r="D131" s="112">
        <f t="shared" si="26"/>
        <v>378950</v>
      </c>
      <c r="E131" s="112">
        <f>+$F$3*L131</f>
        <v>333000</v>
      </c>
      <c r="F131" s="112">
        <f t="shared" si="27"/>
        <v>333000</v>
      </c>
      <c r="G131" s="113">
        <f>+$H$3*R131</f>
        <v>100950</v>
      </c>
      <c r="H131" s="112">
        <f t="shared" si="28"/>
        <v>100950</v>
      </c>
      <c r="I131" s="140">
        <v>32500</v>
      </c>
      <c r="J131" s="130"/>
      <c r="K131" s="116">
        <v>800</v>
      </c>
      <c r="L131" s="117">
        <f>+I131+K131</f>
        <v>33300</v>
      </c>
      <c r="M131" s="118"/>
      <c r="N131" s="119">
        <v>900</v>
      </c>
      <c r="O131" s="119">
        <f>+N131+I131</f>
        <v>33400</v>
      </c>
      <c r="P131" s="119"/>
      <c r="Q131" s="119">
        <v>1150</v>
      </c>
      <c r="R131" s="120">
        <f>+Q131+I131</f>
        <v>33650</v>
      </c>
      <c r="S131" s="121"/>
      <c r="T131" s="122">
        <v>1950</v>
      </c>
      <c r="U131" s="122">
        <f>+T131+I131</f>
        <v>34450</v>
      </c>
      <c r="V131" s="141">
        <v>32500</v>
      </c>
      <c r="W131" s="115"/>
      <c r="X131" s="116">
        <v>715</v>
      </c>
      <c r="Y131" s="124">
        <f t="shared" si="24"/>
        <v>32740</v>
      </c>
      <c r="Z131" s="125">
        <f>+V131+X131</f>
        <v>33215</v>
      </c>
      <c r="AA131" s="126"/>
      <c r="AB131" s="127">
        <v>1430</v>
      </c>
      <c r="AC131" s="119">
        <f>+V131+AB131</f>
        <v>33930</v>
      </c>
      <c r="AD131" s="127"/>
      <c r="AE131" s="127">
        <v>740</v>
      </c>
      <c r="AF131" s="120">
        <f>+AE131+V131</f>
        <v>33240</v>
      </c>
      <c r="AG131" s="127"/>
      <c r="AH131" s="127">
        <v>765</v>
      </c>
      <c r="AI131" s="119">
        <f>+AH131+V131</f>
        <v>33265</v>
      </c>
      <c r="AJ131" s="126"/>
      <c r="AK131" s="128">
        <v>790</v>
      </c>
      <c r="AL131" s="129">
        <f>+AK131+V131</f>
        <v>33290</v>
      </c>
      <c r="AM131" s="397"/>
      <c r="AN131" s="397"/>
      <c r="AO131" s="397"/>
      <c r="AP131" s="397"/>
      <c r="AQ131" s="397"/>
      <c r="AR131" s="397"/>
      <c r="AS131" s="397"/>
      <c r="AT131" s="397"/>
      <c r="AU131" s="397"/>
      <c r="AV131" s="397"/>
      <c r="AW131" s="397"/>
      <c r="AX131" s="397"/>
      <c r="AY131" s="397"/>
      <c r="AZ131" s="397"/>
      <c r="BA131" s="397"/>
      <c r="BB131" s="397"/>
      <c r="BC131" s="397"/>
      <c r="BD131" s="397"/>
      <c r="BE131" s="397"/>
      <c r="BF131" s="397"/>
      <c r="BG131" s="397"/>
      <c r="BH131" s="397"/>
      <c r="BI131" s="397"/>
    </row>
    <row r="132" spans="1:61" ht="15.75" x14ac:dyDescent="0.25">
      <c r="A132" s="93">
        <f>+$B$3*N132</f>
        <v>0</v>
      </c>
      <c r="B132" s="94">
        <f t="shared" si="25"/>
        <v>0</v>
      </c>
      <c r="C132" s="95">
        <f>+$D$3*T132</f>
        <v>7150</v>
      </c>
      <c r="D132" s="95">
        <f t="shared" si="26"/>
        <v>7150</v>
      </c>
      <c r="E132" s="95">
        <f>+$F$3*K132</f>
        <v>1500</v>
      </c>
      <c r="F132" s="95">
        <f t="shared" si="27"/>
        <v>1500</v>
      </c>
      <c r="G132" s="96">
        <f>+$H$3*Q132</f>
        <v>1500</v>
      </c>
      <c r="H132" s="95">
        <f t="shared" si="28"/>
        <v>1500</v>
      </c>
      <c r="I132" s="395"/>
      <c r="J132" s="130">
        <f>((K133-K131)/500)</f>
        <v>0.02</v>
      </c>
      <c r="K132" s="116">
        <f>(((I132-I131)*J132)+K131)+I132</f>
        <v>150</v>
      </c>
      <c r="L132" s="131">
        <f>ROUNDUP(K132,0)</f>
        <v>150</v>
      </c>
      <c r="M132" s="132">
        <f>((N133-N131)/500)</f>
        <v>0.02</v>
      </c>
      <c r="N132" s="101">
        <f>(((I132-I131)*M132)+N131)+I132</f>
        <v>250</v>
      </c>
      <c r="O132" s="101">
        <f>ROUNDUP(N132,0)</f>
        <v>250</v>
      </c>
      <c r="P132" s="101">
        <f>((Q133-Q131)/500)</f>
        <v>0.02</v>
      </c>
      <c r="Q132" s="101">
        <f>(((I132-I131)*P132)+Q131)+I132</f>
        <v>500</v>
      </c>
      <c r="R132" s="133">
        <f>ROUNDUP(Q132,0)</f>
        <v>500</v>
      </c>
      <c r="S132" s="132">
        <f>((T133-T131)/500)</f>
        <v>0.04</v>
      </c>
      <c r="T132" s="134">
        <f>(((I132-I131)*S132)+T131)+I132</f>
        <v>650</v>
      </c>
      <c r="U132" s="134">
        <f>ROUNDUP(T132,0)</f>
        <v>650</v>
      </c>
      <c r="V132" s="396"/>
      <c r="W132" s="130">
        <f>((X133-X131)/500)</f>
        <v>0.01</v>
      </c>
      <c r="X132" s="116">
        <f>(((V132-V131)*W132)+X131)+V132</f>
        <v>390</v>
      </c>
      <c r="Y132" s="135">
        <f t="shared" si="24"/>
        <v>240</v>
      </c>
      <c r="Z132" s="106">
        <f>ROUNDUP(X132,0)</f>
        <v>390</v>
      </c>
      <c r="AA132" s="136">
        <f>((AB133-AB131)/500)</f>
        <v>0.02</v>
      </c>
      <c r="AB132" s="137">
        <f>(((V132-V131)*AA132)+AB131)+V132</f>
        <v>780</v>
      </c>
      <c r="AC132" s="101">
        <f>ROUNDUP(AB132,0)</f>
        <v>780</v>
      </c>
      <c r="AD132" s="137">
        <f>((AE133-AE131)/500)</f>
        <v>0.01</v>
      </c>
      <c r="AE132" s="137">
        <f>(((V132-V131)*AD132)+AE131)+V132</f>
        <v>415</v>
      </c>
      <c r="AF132" s="133">
        <f>ROUNDUP(AE132,0)</f>
        <v>415</v>
      </c>
      <c r="AG132" s="137">
        <f>((AH133-AH131)/500)</f>
        <v>0.01</v>
      </c>
      <c r="AH132" s="137">
        <f>(((V132-V131)*AG132)+AH131)+V132</f>
        <v>440</v>
      </c>
      <c r="AI132" s="101">
        <f>ROUNDUP(AH132,0)</f>
        <v>440</v>
      </c>
      <c r="AJ132" s="136">
        <f>((AK133-AK131)/500)</f>
        <v>0.01</v>
      </c>
      <c r="AK132" s="138">
        <f>(((V132-V131)*AJ132)+AK131)+V132</f>
        <v>465</v>
      </c>
      <c r="AL132" s="139">
        <f>ROUNDUP(AK132,0)</f>
        <v>465</v>
      </c>
      <c r="AM132" s="397"/>
      <c r="AN132" s="397"/>
      <c r="AO132" s="397"/>
      <c r="AP132" s="397"/>
      <c r="AQ132" s="397"/>
      <c r="AR132" s="397"/>
      <c r="AS132" s="397"/>
      <c r="AT132" s="397"/>
      <c r="AU132" s="397"/>
      <c r="AV132" s="397"/>
      <c r="AW132" s="397"/>
      <c r="AX132" s="397"/>
      <c r="AY132" s="397"/>
      <c r="AZ132" s="397"/>
      <c r="BA132" s="397"/>
      <c r="BB132" s="397"/>
      <c r="BC132" s="397"/>
      <c r="BD132" s="397"/>
      <c r="BE132" s="397"/>
      <c r="BF132" s="397"/>
      <c r="BG132" s="397"/>
      <c r="BH132" s="397"/>
      <c r="BI132" s="397"/>
    </row>
    <row r="133" spans="1:61" ht="15.75" x14ac:dyDescent="0.25">
      <c r="A133" s="93">
        <f>+$B$3*O133</f>
        <v>0</v>
      </c>
      <c r="B133" s="93">
        <f t="shared" si="25"/>
        <v>0</v>
      </c>
      <c r="C133" s="112">
        <f>+$D$3*U133</f>
        <v>384670</v>
      </c>
      <c r="D133" s="112">
        <f t="shared" si="26"/>
        <v>384670</v>
      </c>
      <c r="E133" s="112">
        <f>+$F$3*L133</f>
        <v>338100</v>
      </c>
      <c r="F133" s="112">
        <f t="shared" si="27"/>
        <v>338100</v>
      </c>
      <c r="G133" s="113">
        <f>+$H$3*R133</f>
        <v>102480</v>
      </c>
      <c r="H133" s="112">
        <f t="shared" si="28"/>
        <v>102480</v>
      </c>
      <c r="I133" s="140">
        <v>33000</v>
      </c>
      <c r="J133" s="130"/>
      <c r="K133" s="116">
        <v>810</v>
      </c>
      <c r="L133" s="117">
        <f>+I133+K133</f>
        <v>33810</v>
      </c>
      <c r="M133" s="118"/>
      <c r="N133" s="119">
        <v>910</v>
      </c>
      <c r="O133" s="119">
        <f>+N133+I133</f>
        <v>33910</v>
      </c>
      <c r="P133" s="119"/>
      <c r="Q133" s="119">
        <v>1160</v>
      </c>
      <c r="R133" s="120">
        <f>+Q133+I133</f>
        <v>34160</v>
      </c>
      <c r="S133" s="121"/>
      <c r="T133" s="122">
        <v>1970</v>
      </c>
      <c r="U133" s="122">
        <f>+T133+I133</f>
        <v>34970</v>
      </c>
      <c r="V133" s="141">
        <v>33000</v>
      </c>
      <c r="W133" s="115"/>
      <c r="X133" s="116">
        <v>720</v>
      </c>
      <c r="Y133" s="124">
        <f t="shared" si="24"/>
        <v>33240</v>
      </c>
      <c r="Z133" s="125">
        <f>+V133+X133</f>
        <v>33720</v>
      </c>
      <c r="AA133" s="126"/>
      <c r="AB133" s="127">
        <v>1440</v>
      </c>
      <c r="AC133" s="119">
        <f>+V133+AB133</f>
        <v>34440</v>
      </c>
      <c r="AD133" s="127"/>
      <c r="AE133" s="127">
        <v>745</v>
      </c>
      <c r="AF133" s="120">
        <f>+AE133+V133</f>
        <v>33745</v>
      </c>
      <c r="AG133" s="127"/>
      <c r="AH133" s="127">
        <v>770</v>
      </c>
      <c r="AI133" s="119">
        <f>+AH133+V133</f>
        <v>33770</v>
      </c>
      <c r="AJ133" s="126"/>
      <c r="AK133" s="128">
        <v>795</v>
      </c>
      <c r="AL133" s="129">
        <f>+AK133+V133</f>
        <v>33795</v>
      </c>
      <c r="AM133" s="397"/>
      <c r="AN133" s="397"/>
      <c r="AO133" s="397"/>
      <c r="AP133" s="397"/>
      <c r="AQ133" s="397"/>
      <c r="AR133" s="397"/>
      <c r="AS133" s="397"/>
      <c r="AT133" s="397"/>
      <c r="AU133" s="397"/>
      <c r="AV133" s="397"/>
      <c r="AW133" s="397"/>
      <c r="AX133" s="397"/>
      <c r="AY133" s="397"/>
      <c r="AZ133" s="397"/>
      <c r="BA133" s="397"/>
      <c r="BB133" s="397"/>
      <c r="BC133" s="397"/>
      <c r="BD133" s="397"/>
      <c r="BE133" s="397"/>
      <c r="BF133" s="397"/>
      <c r="BG133" s="397"/>
      <c r="BH133" s="397"/>
      <c r="BI133" s="397"/>
    </row>
    <row r="134" spans="1:61" ht="15.75" x14ac:dyDescent="0.25">
      <c r="A134" s="93">
        <f>+$B$3*N134</f>
        <v>0</v>
      </c>
      <c r="B134" s="94">
        <f t="shared" si="25"/>
        <v>0</v>
      </c>
      <c r="C134" s="95">
        <f>+$D$3*T134</f>
        <v>7150</v>
      </c>
      <c r="D134" s="95">
        <f t="shared" si="26"/>
        <v>7150</v>
      </c>
      <c r="E134" s="95">
        <f>+$F$3*K134</f>
        <v>1500</v>
      </c>
      <c r="F134" s="95">
        <f t="shared" si="27"/>
        <v>1500</v>
      </c>
      <c r="G134" s="96">
        <f>+$H$3*Q134</f>
        <v>1500</v>
      </c>
      <c r="H134" s="95">
        <f t="shared" si="28"/>
        <v>1500</v>
      </c>
      <c r="I134" s="395"/>
      <c r="J134" s="130">
        <f>((K135-K133)/500)</f>
        <v>0.02</v>
      </c>
      <c r="K134" s="116">
        <f>(((I134-I133)*J134)+K133)+I134</f>
        <v>150</v>
      </c>
      <c r="L134" s="131">
        <f>ROUNDUP(K134,0)</f>
        <v>150</v>
      </c>
      <c r="M134" s="132">
        <f>((N135-N133)/500)</f>
        <v>0.02</v>
      </c>
      <c r="N134" s="101">
        <f>(((I134-I133)*M134)+N133)+I134</f>
        <v>250</v>
      </c>
      <c r="O134" s="101">
        <f>ROUNDUP(N134,0)</f>
        <v>250</v>
      </c>
      <c r="P134" s="101">
        <f>((Q135-Q133)/500)</f>
        <v>0.02</v>
      </c>
      <c r="Q134" s="101">
        <f>(((I134-I133)*P134)+Q133)+I134</f>
        <v>500</v>
      </c>
      <c r="R134" s="133">
        <f>ROUNDUP(Q134,0)</f>
        <v>500</v>
      </c>
      <c r="S134" s="132">
        <f>((T135-T133)/500)</f>
        <v>0.04</v>
      </c>
      <c r="T134" s="134">
        <f>(((I134-I133)*S134)+T133)+I134</f>
        <v>650</v>
      </c>
      <c r="U134" s="134">
        <f>ROUNDUP(T134,0)</f>
        <v>650</v>
      </c>
      <c r="V134" s="396"/>
      <c r="W134" s="130">
        <f>((X135-X133)/500)</f>
        <v>0.02</v>
      </c>
      <c r="X134" s="116">
        <f>(((V134-V133)*W134)+X133)+V134</f>
        <v>60</v>
      </c>
      <c r="Y134" s="135">
        <f t="shared" si="24"/>
        <v>240</v>
      </c>
      <c r="Z134" s="106">
        <f>ROUNDUP(X134,0)</f>
        <v>60</v>
      </c>
      <c r="AA134" s="136">
        <f>((AB135-AB133)/500)</f>
        <v>0.04</v>
      </c>
      <c r="AB134" s="137">
        <f>(((V134-V133)*AA134)+AB133)+V134</f>
        <v>120</v>
      </c>
      <c r="AC134" s="101">
        <f>ROUNDUP(AB134,0)</f>
        <v>120</v>
      </c>
      <c r="AD134" s="137">
        <f>((AE135-AE133)/500)</f>
        <v>0.02</v>
      </c>
      <c r="AE134" s="137">
        <f>(((V134-V133)*AD134)+AE133)+V134</f>
        <v>85</v>
      </c>
      <c r="AF134" s="133">
        <f>ROUNDUP(AE134,0)</f>
        <v>85</v>
      </c>
      <c r="AG134" s="137">
        <f>((AH135-AH133)/500)</f>
        <v>0.02</v>
      </c>
      <c r="AH134" s="137">
        <f>(((V134-V133)*AG134)+AH133)+V134</f>
        <v>110</v>
      </c>
      <c r="AI134" s="101">
        <f>ROUNDUP(AH134,0)</f>
        <v>110</v>
      </c>
      <c r="AJ134" s="136">
        <f>((AK135-AK133)/500)</f>
        <v>0.02</v>
      </c>
      <c r="AK134" s="138">
        <f>(((V134-V133)*AJ134)+AK133)+V134</f>
        <v>135</v>
      </c>
      <c r="AL134" s="139">
        <f>ROUNDUP(AK134,0)</f>
        <v>135</v>
      </c>
      <c r="AM134" s="397"/>
      <c r="AN134" s="397"/>
      <c r="AO134" s="397"/>
      <c r="AP134" s="397"/>
      <c r="AQ134" s="397"/>
      <c r="AR134" s="397"/>
      <c r="AS134" s="397"/>
      <c r="AT134" s="397"/>
      <c r="AU134" s="397"/>
      <c r="AV134" s="397"/>
      <c r="AW134" s="397"/>
      <c r="AX134" s="397"/>
      <c r="AY134" s="397"/>
      <c r="AZ134" s="397"/>
      <c r="BA134" s="397"/>
      <c r="BB134" s="397"/>
      <c r="BC134" s="397"/>
      <c r="BD134" s="397"/>
      <c r="BE134" s="397"/>
      <c r="BF134" s="397"/>
      <c r="BG134" s="397"/>
      <c r="BH134" s="397"/>
      <c r="BI134" s="397"/>
    </row>
    <row r="135" spans="1:61" ht="15.75" x14ac:dyDescent="0.25">
      <c r="A135" s="93">
        <f>+$B$3*O135</f>
        <v>0</v>
      </c>
      <c r="B135" s="93">
        <f t="shared" si="25"/>
        <v>0</v>
      </c>
      <c r="C135" s="112">
        <f>+$D$3*U135</f>
        <v>390390</v>
      </c>
      <c r="D135" s="112">
        <f t="shared" si="26"/>
        <v>390390</v>
      </c>
      <c r="E135" s="112">
        <f>+$F$3*L135</f>
        <v>343200</v>
      </c>
      <c r="F135" s="112">
        <f t="shared" si="27"/>
        <v>343200</v>
      </c>
      <c r="G135" s="113">
        <f>+$H$3*R135</f>
        <v>104010</v>
      </c>
      <c r="H135" s="112">
        <f t="shared" si="28"/>
        <v>104010</v>
      </c>
      <c r="I135" s="140">
        <v>33500</v>
      </c>
      <c r="J135" s="130"/>
      <c r="K135" s="116">
        <v>820</v>
      </c>
      <c r="L135" s="117">
        <f>+I135+K135</f>
        <v>34320</v>
      </c>
      <c r="M135" s="118"/>
      <c r="N135" s="119">
        <v>920</v>
      </c>
      <c r="O135" s="119">
        <f>+N135+I135</f>
        <v>34420</v>
      </c>
      <c r="P135" s="119"/>
      <c r="Q135" s="119">
        <v>1170</v>
      </c>
      <c r="R135" s="120">
        <f>+Q135+I135</f>
        <v>34670</v>
      </c>
      <c r="S135" s="121"/>
      <c r="T135" s="122">
        <v>1990</v>
      </c>
      <c r="U135" s="122">
        <f>+T135+I135</f>
        <v>35490</v>
      </c>
      <c r="V135" s="141">
        <v>33500</v>
      </c>
      <c r="W135" s="115"/>
      <c r="X135" s="116">
        <v>730</v>
      </c>
      <c r="Y135" s="124">
        <f t="shared" si="24"/>
        <v>33740</v>
      </c>
      <c r="Z135" s="125">
        <f>+V135+X135</f>
        <v>34230</v>
      </c>
      <c r="AA135" s="126"/>
      <c r="AB135" s="127">
        <v>1460</v>
      </c>
      <c r="AC135" s="119">
        <f>+V135+AB135</f>
        <v>34960</v>
      </c>
      <c r="AD135" s="127"/>
      <c r="AE135" s="127">
        <v>755</v>
      </c>
      <c r="AF135" s="120">
        <f>+AE135+V135</f>
        <v>34255</v>
      </c>
      <c r="AG135" s="127"/>
      <c r="AH135" s="127">
        <v>780</v>
      </c>
      <c r="AI135" s="119">
        <f>+AH135+V135</f>
        <v>34280</v>
      </c>
      <c r="AJ135" s="126"/>
      <c r="AK135" s="128">
        <v>805</v>
      </c>
      <c r="AL135" s="129">
        <f>+AK135+V135</f>
        <v>34305</v>
      </c>
      <c r="AM135" s="397"/>
      <c r="AN135" s="397"/>
      <c r="AO135" s="397"/>
      <c r="AP135" s="397"/>
      <c r="AQ135" s="397"/>
      <c r="AR135" s="397"/>
      <c r="AS135" s="397"/>
      <c r="AT135" s="397"/>
      <c r="AU135" s="397"/>
      <c r="AV135" s="397"/>
      <c r="AW135" s="397"/>
      <c r="AX135" s="397"/>
      <c r="AY135" s="397"/>
      <c r="AZ135" s="397"/>
      <c r="BA135" s="397"/>
      <c r="BB135" s="397"/>
      <c r="BC135" s="397"/>
      <c r="BD135" s="397"/>
      <c r="BE135" s="397"/>
      <c r="BF135" s="397"/>
      <c r="BG135" s="397"/>
      <c r="BH135" s="397"/>
      <c r="BI135" s="397"/>
    </row>
    <row r="136" spans="1:61" ht="15.75" x14ac:dyDescent="0.25">
      <c r="A136" s="93">
        <f>+$B$3*N136</f>
        <v>0</v>
      </c>
      <c r="B136" s="94">
        <f t="shared" si="25"/>
        <v>0</v>
      </c>
      <c r="C136" s="95">
        <f>+$D$3*T136</f>
        <v>7150</v>
      </c>
      <c r="D136" s="95">
        <f t="shared" si="26"/>
        <v>7150</v>
      </c>
      <c r="E136" s="95">
        <f>+$F$3*K136</f>
        <v>1500</v>
      </c>
      <c r="F136" s="95">
        <f t="shared" si="27"/>
        <v>1500</v>
      </c>
      <c r="G136" s="96">
        <f>+$H$3*Q136</f>
        <v>1500</v>
      </c>
      <c r="H136" s="95">
        <f t="shared" si="28"/>
        <v>1500</v>
      </c>
      <c r="I136" s="395"/>
      <c r="J136" s="130">
        <f>((K137-K135)/500)</f>
        <v>0.02</v>
      </c>
      <c r="K136" s="116">
        <f>(((I136-I135)*J136)+K135)+I136</f>
        <v>150</v>
      </c>
      <c r="L136" s="131">
        <f>ROUNDUP(K136,0)</f>
        <v>150</v>
      </c>
      <c r="M136" s="132">
        <f>((N137-N135)/500)</f>
        <v>0.02</v>
      </c>
      <c r="N136" s="101">
        <f>(((I136-I135)*M136)+N135)+I136</f>
        <v>250</v>
      </c>
      <c r="O136" s="101">
        <f>ROUNDUP(N136,0)</f>
        <v>250</v>
      </c>
      <c r="P136" s="101">
        <f>((Q137-Q135)/500)</f>
        <v>0.02</v>
      </c>
      <c r="Q136" s="101">
        <f>(((I136-I135)*P136)+Q135)+I136</f>
        <v>500</v>
      </c>
      <c r="R136" s="133">
        <f>ROUNDUP(Q136,0)</f>
        <v>500</v>
      </c>
      <c r="S136" s="132">
        <f>((T137-T135)/500)</f>
        <v>0.04</v>
      </c>
      <c r="T136" s="134">
        <f>(((I136-I135)*S136)+T135)+I136</f>
        <v>650</v>
      </c>
      <c r="U136" s="134">
        <f>ROUNDUP(T136,0)</f>
        <v>650</v>
      </c>
      <c r="V136" s="396"/>
      <c r="W136" s="130">
        <f>((X137-X135)/500)</f>
        <v>0.01</v>
      </c>
      <c r="X136" s="116">
        <f>(((V136-V135)*W136)+X135)+V136</f>
        <v>395</v>
      </c>
      <c r="Y136" s="135">
        <f t="shared" si="24"/>
        <v>240</v>
      </c>
      <c r="Z136" s="106">
        <f>ROUNDUP(X136,0)</f>
        <v>395</v>
      </c>
      <c r="AA136" s="136">
        <f>((AB137-AB135)/500)</f>
        <v>0.02</v>
      </c>
      <c r="AB136" s="137">
        <f>(((V136-V135)*AA136)+AB135)+V136</f>
        <v>790</v>
      </c>
      <c r="AC136" s="101">
        <f>ROUNDUP(AB136,0)</f>
        <v>790</v>
      </c>
      <c r="AD136" s="137">
        <f>((AE137-AE135)/500)</f>
        <v>0.01</v>
      </c>
      <c r="AE136" s="137">
        <f>(((V136-V135)*AD136)+AE135)+V136</f>
        <v>420</v>
      </c>
      <c r="AF136" s="133">
        <f>ROUNDUP(AE136,0)</f>
        <v>420</v>
      </c>
      <c r="AG136" s="137">
        <f>((AH137-AH135)/500)</f>
        <v>0.01</v>
      </c>
      <c r="AH136" s="137">
        <f>(((V136-V135)*AG136)+AH135)+V136</f>
        <v>445</v>
      </c>
      <c r="AI136" s="101">
        <f>ROUNDUP(AH136,0)</f>
        <v>445</v>
      </c>
      <c r="AJ136" s="136">
        <f>((AK137-AK135)/500)</f>
        <v>0.01</v>
      </c>
      <c r="AK136" s="138">
        <f>(((V136-V135)*AJ136)+AK135)+V136</f>
        <v>470</v>
      </c>
      <c r="AL136" s="139">
        <f>ROUNDUP(AK136,0)</f>
        <v>470</v>
      </c>
      <c r="AM136" s="397"/>
      <c r="AN136" s="397"/>
      <c r="AO136" s="397"/>
      <c r="AP136" s="397"/>
      <c r="AQ136" s="397"/>
      <c r="AR136" s="397"/>
      <c r="AS136" s="397"/>
      <c r="AT136" s="397"/>
      <c r="AU136" s="397"/>
      <c r="AV136" s="397"/>
      <c r="AW136" s="397"/>
      <c r="AX136" s="397"/>
      <c r="AY136" s="397"/>
      <c r="AZ136" s="397"/>
      <c r="BA136" s="397"/>
      <c r="BB136" s="397"/>
      <c r="BC136" s="397"/>
      <c r="BD136" s="397"/>
      <c r="BE136" s="397"/>
      <c r="BF136" s="397"/>
      <c r="BG136" s="397"/>
      <c r="BH136" s="397"/>
      <c r="BI136" s="397"/>
    </row>
    <row r="137" spans="1:61" ht="15.75" x14ac:dyDescent="0.25">
      <c r="A137" s="93">
        <f>+$B$3*O137</f>
        <v>0</v>
      </c>
      <c r="B137" s="93">
        <f t="shared" si="25"/>
        <v>0</v>
      </c>
      <c r="C137" s="112">
        <f>+$D$3*U137</f>
        <v>396110</v>
      </c>
      <c r="D137" s="112">
        <f t="shared" si="26"/>
        <v>396110</v>
      </c>
      <c r="E137" s="112">
        <f>+$F$3*L137</f>
        <v>348300</v>
      </c>
      <c r="F137" s="112">
        <f t="shared" si="27"/>
        <v>348300</v>
      </c>
      <c r="G137" s="113">
        <f>+$H$3*R137</f>
        <v>105540</v>
      </c>
      <c r="H137" s="112">
        <f t="shared" si="28"/>
        <v>105540</v>
      </c>
      <c r="I137" s="140">
        <v>34000</v>
      </c>
      <c r="J137" s="130"/>
      <c r="K137" s="116">
        <v>830</v>
      </c>
      <c r="L137" s="117">
        <f>+I137+K137</f>
        <v>34830</v>
      </c>
      <c r="M137" s="118"/>
      <c r="N137" s="119">
        <v>930</v>
      </c>
      <c r="O137" s="119">
        <f>+N137+I137</f>
        <v>34930</v>
      </c>
      <c r="P137" s="119"/>
      <c r="Q137" s="119">
        <v>1180</v>
      </c>
      <c r="R137" s="120">
        <f>+Q137+I137</f>
        <v>35180</v>
      </c>
      <c r="S137" s="121"/>
      <c r="T137" s="122">
        <v>2010</v>
      </c>
      <c r="U137" s="122">
        <f>+T137+I137</f>
        <v>36010</v>
      </c>
      <c r="V137" s="141">
        <v>34000</v>
      </c>
      <c r="W137" s="115"/>
      <c r="X137" s="116">
        <v>735</v>
      </c>
      <c r="Y137" s="124">
        <f t="shared" si="24"/>
        <v>34240</v>
      </c>
      <c r="Z137" s="125">
        <f>+V137+X137</f>
        <v>34735</v>
      </c>
      <c r="AA137" s="126"/>
      <c r="AB137" s="127">
        <v>1470</v>
      </c>
      <c r="AC137" s="119">
        <f>+V137+AB137</f>
        <v>35470</v>
      </c>
      <c r="AD137" s="127"/>
      <c r="AE137" s="127">
        <v>760</v>
      </c>
      <c r="AF137" s="120">
        <f>+AE137+V137</f>
        <v>34760</v>
      </c>
      <c r="AG137" s="127"/>
      <c r="AH137" s="127">
        <v>785</v>
      </c>
      <c r="AI137" s="119">
        <f>+AH137+V137</f>
        <v>34785</v>
      </c>
      <c r="AJ137" s="126"/>
      <c r="AK137" s="128">
        <v>810</v>
      </c>
      <c r="AL137" s="129">
        <f>+AK137+V137</f>
        <v>34810</v>
      </c>
      <c r="AM137" s="397"/>
      <c r="AN137" s="397"/>
      <c r="AO137" s="397"/>
      <c r="AP137" s="397"/>
      <c r="AQ137" s="397"/>
      <c r="AR137" s="397"/>
      <c r="AS137" s="397"/>
      <c r="AT137" s="397"/>
      <c r="AU137" s="397"/>
      <c r="AV137" s="397"/>
      <c r="AW137" s="397"/>
      <c r="AX137" s="397"/>
      <c r="AY137" s="397"/>
      <c r="AZ137" s="397"/>
      <c r="BA137" s="397"/>
      <c r="BB137" s="397"/>
      <c r="BC137" s="397"/>
      <c r="BD137" s="397"/>
      <c r="BE137" s="397"/>
      <c r="BF137" s="397"/>
      <c r="BG137" s="397"/>
      <c r="BH137" s="397"/>
      <c r="BI137" s="397"/>
    </row>
    <row r="138" spans="1:61" ht="15.75" x14ac:dyDescent="0.25">
      <c r="A138" s="93">
        <f>+$B$3*N138</f>
        <v>0</v>
      </c>
      <c r="B138" s="94">
        <f>ROUNDUP(A138,0)</f>
        <v>0</v>
      </c>
      <c r="C138" s="95">
        <f>+$D$3*T138</f>
        <v>7150</v>
      </c>
      <c r="D138" s="95">
        <f>ROUNDUP(C138,0)</f>
        <v>7150</v>
      </c>
      <c r="E138" s="95">
        <f>+$F$3*K138</f>
        <v>1500</v>
      </c>
      <c r="F138" s="95">
        <f>ROUNDUP(E138,0)</f>
        <v>1500</v>
      </c>
      <c r="G138" s="96">
        <f>+$H$3*Q138</f>
        <v>1500</v>
      </c>
      <c r="H138" s="95">
        <f>ROUNDUP(G138,0)</f>
        <v>1500</v>
      </c>
      <c r="I138" s="395"/>
      <c r="J138" s="130">
        <f>((K139-K137)/500)</f>
        <v>0.02</v>
      </c>
      <c r="K138" s="116">
        <f>(((I138-I137)*J138)+K137)+I138</f>
        <v>150</v>
      </c>
      <c r="L138" s="131">
        <f>ROUNDUP(K138,0)</f>
        <v>150</v>
      </c>
      <c r="M138" s="132">
        <f>((N139-N137)/500)</f>
        <v>0.02</v>
      </c>
      <c r="N138" s="101">
        <f>(((I138-I137)*M138)+N137)+I138</f>
        <v>250</v>
      </c>
      <c r="O138" s="101">
        <f>ROUNDUP(N138,0)</f>
        <v>250</v>
      </c>
      <c r="P138" s="101">
        <f>((Q139-Q137)/500)</f>
        <v>0.02</v>
      </c>
      <c r="Q138" s="101">
        <f>(((I138-I137)*P138)+Q137)+I138</f>
        <v>500</v>
      </c>
      <c r="R138" s="133">
        <f>ROUNDUP(Q138,0)</f>
        <v>500</v>
      </c>
      <c r="S138" s="132">
        <f>((T139-T137)/500)</f>
        <v>0.04</v>
      </c>
      <c r="T138" s="134">
        <f>(((I138-I137)*S138)+T137)+I138</f>
        <v>650</v>
      </c>
      <c r="U138" s="134">
        <f>ROUNDUP(T138,0)</f>
        <v>650</v>
      </c>
      <c r="V138" s="396"/>
      <c r="W138" s="130">
        <f>((X139-X137)/500)</f>
        <v>0.02</v>
      </c>
      <c r="X138" s="116">
        <f>(((V138-V137)*W138)+X137)+V138</f>
        <v>55</v>
      </c>
      <c r="Y138" s="135">
        <f t="shared" si="24"/>
        <v>240</v>
      </c>
      <c r="Z138" s="106">
        <f>ROUNDUP(X138,0)</f>
        <v>55</v>
      </c>
      <c r="AA138" s="136">
        <f>((AB139-AB137)/500)</f>
        <v>0.04</v>
      </c>
      <c r="AB138" s="137">
        <f>(((V138-V137)*AA138)+AB137)+V138</f>
        <v>110</v>
      </c>
      <c r="AC138" s="101">
        <f>ROUNDUP(AB138,0)</f>
        <v>110</v>
      </c>
      <c r="AD138" s="137">
        <f>((AE139-AE137)/500)</f>
        <v>0.02</v>
      </c>
      <c r="AE138" s="137">
        <f>(((V138-V137)*AD138)+AE137)+V138</f>
        <v>80</v>
      </c>
      <c r="AF138" s="133">
        <f>ROUNDUP(AE138,0)</f>
        <v>80</v>
      </c>
      <c r="AG138" s="137">
        <f>((AH139-AH137)/500)</f>
        <v>0.02</v>
      </c>
      <c r="AH138" s="137">
        <f>(((V138-V137)*AG138)+AH137)+V138</f>
        <v>105</v>
      </c>
      <c r="AI138" s="101">
        <f>ROUNDUP(AH138,0)</f>
        <v>105</v>
      </c>
      <c r="AJ138" s="136">
        <f>((AK139-AK137)/500)</f>
        <v>0.02</v>
      </c>
      <c r="AK138" s="138">
        <f>(((V138-V137)*AJ138)+AK137)+V138</f>
        <v>130</v>
      </c>
      <c r="AL138" s="139">
        <f>ROUNDUP(AK138,0)</f>
        <v>130</v>
      </c>
      <c r="AM138" s="397"/>
      <c r="AN138" s="397"/>
      <c r="AO138" s="397"/>
      <c r="AP138" s="397"/>
      <c r="AQ138" s="397"/>
      <c r="AR138" s="397"/>
      <c r="AS138" s="397"/>
      <c r="AT138" s="397"/>
      <c r="AU138" s="397"/>
      <c r="AV138" s="397"/>
      <c r="AW138" s="397"/>
      <c r="AX138" s="397"/>
      <c r="AY138" s="397"/>
      <c r="AZ138" s="397"/>
      <c r="BA138" s="397"/>
      <c r="BB138" s="397"/>
      <c r="BC138" s="397"/>
      <c r="BD138" s="397"/>
      <c r="BE138" s="397"/>
      <c r="BF138" s="397"/>
      <c r="BG138" s="397"/>
      <c r="BH138" s="397"/>
      <c r="BI138" s="397"/>
    </row>
    <row r="139" spans="1:61" ht="15.75" x14ac:dyDescent="0.25">
      <c r="A139" s="93">
        <f>+$B$3*O139</f>
        <v>0</v>
      </c>
      <c r="B139" s="93">
        <f>ROUNDUP(A139,0)</f>
        <v>0</v>
      </c>
      <c r="C139" s="112">
        <f>+$D$3*U139</f>
        <v>401830</v>
      </c>
      <c r="D139" s="112">
        <f>ROUNDUP(C139,0)</f>
        <v>401830</v>
      </c>
      <c r="E139" s="112">
        <f>+$F$3*L139</f>
        <v>353400</v>
      </c>
      <c r="F139" s="112">
        <f>ROUNDUP(E139,0)</f>
        <v>353400</v>
      </c>
      <c r="G139" s="113">
        <f>+$H$3*R139</f>
        <v>107070</v>
      </c>
      <c r="H139" s="112">
        <f>ROUNDUP(G139,0)</f>
        <v>107070</v>
      </c>
      <c r="I139" s="114">
        <v>34500</v>
      </c>
      <c r="J139" s="130"/>
      <c r="K139" s="98">
        <v>840</v>
      </c>
      <c r="L139" s="117">
        <f>+I139+K139</f>
        <v>35340</v>
      </c>
      <c r="M139" s="118"/>
      <c r="N139" s="112">
        <v>940</v>
      </c>
      <c r="O139" s="119">
        <f>+N139+I139</f>
        <v>35440</v>
      </c>
      <c r="P139" s="119"/>
      <c r="Q139" s="112">
        <v>1190</v>
      </c>
      <c r="R139" s="120">
        <f>+Q139+I139</f>
        <v>35690</v>
      </c>
      <c r="S139" s="121"/>
      <c r="T139" s="142">
        <v>2030</v>
      </c>
      <c r="U139" s="122">
        <f>+T139+I139</f>
        <v>36530</v>
      </c>
      <c r="V139" s="123">
        <v>34500</v>
      </c>
      <c r="W139" s="115"/>
      <c r="X139" s="98">
        <v>745</v>
      </c>
      <c r="Y139" s="124">
        <f t="shared" si="24"/>
        <v>34740</v>
      </c>
      <c r="Z139" s="125">
        <f>+V139+X139</f>
        <v>35245</v>
      </c>
      <c r="AA139" s="126"/>
      <c r="AB139" s="143">
        <v>1490</v>
      </c>
      <c r="AC139" s="119">
        <f>+V139+AB139</f>
        <v>35990</v>
      </c>
      <c r="AD139" s="127"/>
      <c r="AE139" s="143">
        <v>770</v>
      </c>
      <c r="AF139" s="120">
        <f>+AE139+V139</f>
        <v>35270</v>
      </c>
      <c r="AG139" s="127"/>
      <c r="AH139" s="143">
        <v>795</v>
      </c>
      <c r="AI139" s="119">
        <f>+AH139+V139</f>
        <v>35295</v>
      </c>
      <c r="AJ139" s="126"/>
      <c r="AK139" s="144">
        <v>820</v>
      </c>
      <c r="AL139" s="129">
        <f>+AK139+V139</f>
        <v>35320</v>
      </c>
      <c r="AM139" s="397"/>
      <c r="AN139" s="397"/>
      <c r="AO139" s="397"/>
      <c r="AP139" s="397"/>
      <c r="AQ139" s="397"/>
      <c r="AR139" s="397"/>
      <c r="AS139" s="397"/>
      <c r="AT139" s="397"/>
      <c r="AU139" s="397"/>
      <c r="AV139" s="397"/>
      <c r="AW139" s="397"/>
      <c r="AX139" s="397"/>
      <c r="AY139" s="397"/>
      <c r="AZ139" s="397"/>
      <c r="BA139" s="397"/>
      <c r="BB139" s="397"/>
      <c r="BC139" s="397"/>
      <c r="BD139" s="397"/>
      <c r="BE139" s="397"/>
      <c r="BF139" s="397"/>
      <c r="BG139" s="397"/>
      <c r="BH139" s="397"/>
      <c r="BI139" s="397"/>
    </row>
    <row r="140" spans="1:61" ht="15.75" x14ac:dyDescent="0.25">
      <c r="A140" s="93">
        <f>+$B$3*O140</f>
        <v>0</v>
      </c>
      <c r="B140" s="94">
        <f>ROUNDUP(A140,0)</f>
        <v>0</v>
      </c>
      <c r="C140" s="95">
        <f>+$D$3*U140</f>
        <v>7150</v>
      </c>
      <c r="D140" s="95">
        <f>ROUNDUP(C140,0)</f>
        <v>7150</v>
      </c>
      <c r="E140" s="95">
        <f>+$F$3*L140</f>
        <v>1500</v>
      </c>
      <c r="F140" s="95">
        <f>ROUNDUP(E140,0)</f>
        <v>1500</v>
      </c>
      <c r="G140" s="96">
        <f>+$H$3*R140</f>
        <v>1500</v>
      </c>
      <c r="H140" s="95">
        <f>ROUNDUP(G140,0)</f>
        <v>1500</v>
      </c>
      <c r="I140" s="395"/>
      <c r="J140" s="130">
        <f>((K141-K139)/500)</f>
        <v>0.02</v>
      </c>
      <c r="K140" s="116">
        <f>(((I140-I139)*J140)+K139)+I140</f>
        <v>150</v>
      </c>
      <c r="L140" s="131">
        <f>ROUNDUP(K140,0)</f>
        <v>150</v>
      </c>
      <c r="M140" s="132">
        <f>((N141-N139)/500)</f>
        <v>0.02</v>
      </c>
      <c r="N140" s="101">
        <f>(((I140-I139)*M140)+N139)+I140</f>
        <v>250</v>
      </c>
      <c r="O140" s="101">
        <f>ROUNDUP(N140,0)</f>
        <v>250</v>
      </c>
      <c r="P140" s="101">
        <f>((Q141-Q139)/500)</f>
        <v>0.02</v>
      </c>
      <c r="Q140" s="101">
        <f>(((I140-I139)*P140)+Q139)+I140</f>
        <v>500</v>
      </c>
      <c r="R140" s="133">
        <f>ROUNDUP(Q140,0)</f>
        <v>500</v>
      </c>
      <c r="S140" s="132">
        <f>((T141-T139)/500)</f>
        <v>0.04</v>
      </c>
      <c r="T140" s="134">
        <f>(((I140-I139)*S140)+T139)+I140</f>
        <v>650</v>
      </c>
      <c r="U140" s="134">
        <f>ROUNDUP(T140,0)</f>
        <v>650</v>
      </c>
      <c r="V140" s="396"/>
      <c r="W140" s="130">
        <f>((X141-X139)/500)</f>
        <v>0.01</v>
      </c>
      <c r="X140" s="116">
        <f>(((V140-V139)*W140)+X139)+V140</f>
        <v>400</v>
      </c>
      <c r="Y140" s="135">
        <f t="shared" si="24"/>
        <v>240</v>
      </c>
      <c r="Z140" s="106">
        <f>ROUNDUP(X140,0)</f>
        <v>400</v>
      </c>
      <c r="AA140" s="136">
        <f>((AB141-AB139)/500)</f>
        <v>0.02</v>
      </c>
      <c r="AB140" s="137">
        <f>(((V140-V139)*AA140)+AB139)+V140</f>
        <v>800</v>
      </c>
      <c r="AC140" s="101">
        <f>ROUNDUP(AB140,0)</f>
        <v>800</v>
      </c>
      <c r="AD140" s="137">
        <f>((AE141-AE139)/500)</f>
        <v>0.01</v>
      </c>
      <c r="AE140" s="137">
        <f>(((V140-V139)*AD140)+AE139)+V140</f>
        <v>425</v>
      </c>
      <c r="AF140" s="133">
        <f>ROUNDUP(AE140,0)</f>
        <v>425</v>
      </c>
      <c r="AG140" s="137">
        <f>((AH141-AH139)/500)</f>
        <v>0.01</v>
      </c>
      <c r="AH140" s="137">
        <f>(((V140-V139)*AG140)+AH139)+V140</f>
        <v>450</v>
      </c>
      <c r="AI140" s="101">
        <f>ROUNDUP(AH140,0)</f>
        <v>450</v>
      </c>
      <c r="AJ140" s="136">
        <f>((AK141-AK139)/500)</f>
        <v>0.01</v>
      </c>
      <c r="AK140" s="138">
        <f>(((V140-V139)*AJ140)+AK139)+V140</f>
        <v>475</v>
      </c>
      <c r="AL140" s="139">
        <f>ROUNDUP(AK140,0)</f>
        <v>475</v>
      </c>
      <c r="AM140" s="397"/>
      <c r="AN140" s="397"/>
      <c r="AO140" s="397"/>
      <c r="AP140" s="397"/>
      <c r="AQ140" s="397"/>
      <c r="AR140" s="397"/>
      <c r="AS140" s="397"/>
      <c r="AT140" s="397"/>
      <c r="AU140" s="397"/>
      <c r="AV140" s="397"/>
      <c r="AW140" s="397"/>
      <c r="AX140" s="397"/>
      <c r="AY140" s="397"/>
      <c r="AZ140" s="397"/>
      <c r="BA140" s="397"/>
      <c r="BB140" s="397"/>
      <c r="BC140" s="397"/>
      <c r="BD140" s="397"/>
      <c r="BE140" s="397"/>
      <c r="BF140" s="397"/>
      <c r="BG140" s="397"/>
      <c r="BH140" s="397"/>
      <c r="BI140" s="397"/>
    </row>
    <row r="141" spans="1:61" ht="15.75" x14ac:dyDescent="0.25">
      <c r="A141" s="93">
        <f>+$B$3*O141</f>
        <v>0</v>
      </c>
      <c r="B141" s="93">
        <f t="shared" ref="B141:B149" si="29">ROUNDUP(A141,0)</f>
        <v>0</v>
      </c>
      <c r="C141" s="112">
        <f>+$D$3*U141</f>
        <v>407550</v>
      </c>
      <c r="D141" s="112">
        <f t="shared" ref="D141:D149" si="30">ROUNDUP(C141,0)</f>
        <v>407550</v>
      </c>
      <c r="E141" s="112">
        <f>+$F$3*L141</f>
        <v>358500</v>
      </c>
      <c r="F141" s="112">
        <f t="shared" ref="F141:F149" si="31">ROUNDUP(E141,0)</f>
        <v>358500</v>
      </c>
      <c r="G141" s="113">
        <f>+$H$3*R141</f>
        <v>108600</v>
      </c>
      <c r="H141" s="112">
        <f t="shared" ref="H141:H149" si="32">ROUNDUP(G141,0)</f>
        <v>108600</v>
      </c>
      <c r="I141" s="140">
        <v>35000</v>
      </c>
      <c r="J141" s="130"/>
      <c r="K141" s="116">
        <v>850</v>
      </c>
      <c r="L141" s="117">
        <f>+I141+K141</f>
        <v>35850</v>
      </c>
      <c r="M141" s="118"/>
      <c r="N141" s="119">
        <v>950</v>
      </c>
      <c r="O141" s="119">
        <f>+N141+I141</f>
        <v>35950</v>
      </c>
      <c r="P141" s="119"/>
      <c r="Q141" s="119">
        <v>1200</v>
      </c>
      <c r="R141" s="120">
        <f>+Q141+I141</f>
        <v>36200</v>
      </c>
      <c r="S141" s="121"/>
      <c r="T141" s="122">
        <v>2050</v>
      </c>
      <c r="U141" s="122">
        <f>+T141+I141</f>
        <v>37050</v>
      </c>
      <c r="V141" s="141">
        <v>35000</v>
      </c>
      <c r="W141" s="115"/>
      <c r="X141" s="116">
        <v>750</v>
      </c>
      <c r="Y141" s="124">
        <f t="shared" ref="Y141:Y188" si="33">+V141+240</f>
        <v>35240</v>
      </c>
      <c r="Z141" s="125">
        <f>+V141+X141</f>
        <v>35750</v>
      </c>
      <c r="AA141" s="126"/>
      <c r="AB141" s="127">
        <v>1500</v>
      </c>
      <c r="AC141" s="119">
        <f>+V141+AB141</f>
        <v>36500</v>
      </c>
      <c r="AD141" s="127"/>
      <c r="AE141" s="127">
        <v>775</v>
      </c>
      <c r="AF141" s="120">
        <f>+AE141+V141</f>
        <v>35775</v>
      </c>
      <c r="AG141" s="127"/>
      <c r="AH141" s="127">
        <v>800</v>
      </c>
      <c r="AI141" s="119">
        <f>+AH141+V141</f>
        <v>35800</v>
      </c>
      <c r="AJ141" s="126"/>
      <c r="AK141" s="128">
        <v>825</v>
      </c>
      <c r="AL141" s="129">
        <f>+AK141+V141</f>
        <v>35825</v>
      </c>
      <c r="AM141" s="397"/>
      <c r="AN141" s="397"/>
      <c r="AO141" s="397"/>
      <c r="AP141" s="397"/>
      <c r="AQ141" s="397"/>
      <c r="AR141" s="397"/>
      <c r="AS141" s="397"/>
      <c r="AT141" s="397"/>
      <c r="AU141" s="397"/>
      <c r="AV141" s="397"/>
      <c r="AW141" s="397"/>
      <c r="AX141" s="397"/>
      <c r="AY141" s="397"/>
      <c r="AZ141" s="397"/>
      <c r="BA141" s="397"/>
      <c r="BB141" s="397"/>
      <c r="BC141" s="397"/>
      <c r="BD141" s="397"/>
      <c r="BE141" s="397"/>
      <c r="BF141" s="397"/>
      <c r="BG141" s="397"/>
      <c r="BH141" s="397"/>
      <c r="BI141" s="397"/>
    </row>
    <row r="142" spans="1:61" ht="15.75" x14ac:dyDescent="0.25">
      <c r="A142" s="93">
        <f>+$B$3*N142</f>
        <v>0</v>
      </c>
      <c r="B142" s="94">
        <f t="shared" si="29"/>
        <v>0</v>
      </c>
      <c r="C142" s="95">
        <f>+$D$3*T142</f>
        <v>7150</v>
      </c>
      <c r="D142" s="95">
        <f t="shared" si="30"/>
        <v>7150</v>
      </c>
      <c r="E142" s="95">
        <f>+$F$3*K142</f>
        <v>1500</v>
      </c>
      <c r="F142" s="95">
        <f t="shared" si="31"/>
        <v>1500</v>
      </c>
      <c r="G142" s="96">
        <f>+$H$3*Q142</f>
        <v>1500</v>
      </c>
      <c r="H142" s="95">
        <f t="shared" si="32"/>
        <v>1500</v>
      </c>
      <c r="I142" s="395"/>
      <c r="J142" s="130">
        <f>((K143-K141)/500)</f>
        <v>0.02</v>
      </c>
      <c r="K142" s="116">
        <f>(((I142-I141)*J142)+K141)+I142</f>
        <v>150</v>
      </c>
      <c r="L142" s="131">
        <f>ROUNDUP(K142,0)</f>
        <v>150</v>
      </c>
      <c r="M142" s="132">
        <f>((N143-N141)/500)</f>
        <v>0.02</v>
      </c>
      <c r="N142" s="101">
        <f>(((I142-I141)*M142)+N141)+I142</f>
        <v>250</v>
      </c>
      <c r="O142" s="101">
        <f>ROUNDUP(N142,0)</f>
        <v>250</v>
      </c>
      <c r="P142" s="101">
        <f>((Q143-Q141)/500)</f>
        <v>0.02</v>
      </c>
      <c r="Q142" s="101">
        <f>(((I142-I141)*P142)+Q141)+I142</f>
        <v>500</v>
      </c>
      <c r="R142" s="133">
        <f>ROUNDUP(Q142,0)</f>
        <v>500</v>
      </c>
      <c r="S142" s="132">
        <f>((T143-T141)/500)</f>
        <v>0.04</v>
      </c>
      <c r="T142" s="134">
        <f>(((I142-I141)*S142)+T141)+I142</f>
        <v>650</v>
      </c>
      <c r="U142" s="134">
        <f>ROUNDUP(T142,0)</f>
        <v>650</v>
      </c>
      <c r="V142" s="396"/>
      <c r="W142" s="130">
        <f>((X143-X141)/500)</f>
        <v>0.02</v>
      </c>
      <c r="X142" s="116">
        <f>(((V142-V141)*W142)+X141)+V142</f>
        <v>50</v>
      </c>
      <c r="Y142" s="135">
        <f t="shared" si="33"/>
        <v>240</v>
      </c>
      <c r="Z142" s="106">
        <f>ROUNDUP(X142,0)</f>
        <v>50</v>
      </c>
      <c r="AA142" s="136">
        <f>((AB143-AB141)/500)</f>
        <v>0.04</v>
      </c>
      <c r="AB142" s="137">
        <f>(((V142-V141)*AA142)+AB141)+V142</f>
        <v>100</v>
      </c>
      <c r="AC142" s="101">
        <f>ROUNDUP(AB142,0)</f>
        <v>100</v>
      </c>
      <c r="AD142" s="137">
        <f>((AE143-AE141)/500)</f>
        <v>0.02</v>
      </c>
      <c r="AE142" s="137">
        <f>(((V142-V141)*AD142)+AE141)+V142</f>
        <v>75</v>
      </c>
      <c r="AF142" s="133">
        <f>ROUNDUP(AE142,0)</f>
        <v>75</v>
      </c>
      <c r="AG142" s="137">
        <f>((AH143-AH141)/500)</f>
        <v>0.02</v>
      </c>
      <c r="AH142" s="137">
        <f>(((V142-V141)*AG142)+AH141)+V142</f>
        <v>100</v>
      </c>
      <c r="AI142" s="101">
        <f>ROUNDUP(AH142,0)</f>
        <v>100</v>
      </c>
      <c r="AJ142" s="136">
        <f>((AK143-AK141)/500)</f>
        <v>0.02</v>
      </c>
      <c r="AK142" s="138">
        <f>(((V142-V141)*AJ142)+AK141)+V142</f>
        <v>125</v>
      </c>
      <c r="AL142" s="139">
        <f>ROUNDUP(AK142,0)</f>
        <v>125</v>
      </c>
      <c r="AM142" s="397"/>
      <c r="AN142" s="397"/>
      <c r="AO142" s="397"/>
      <c r="AP142" s="397"/>
      <c r="AQ142" s="397"/>
      <c r="AR142" s="397"/>
      <c r="AS142" s="397"/>
      <c r="AT142" s="397"/>
      <c r="AU142" s="397"/>
      <c r="AV142" s="397"/>
      <c r="AW142" s="397"/>
      <c r="AX142" s="397"/>
      <c r="AY142" s="397"/>
      <c r="AZ142" s="397"/>
      <c r="BA142" s="397"/>
      <c r="BB142" s="397"/>
      <c r="BC142" s="397"/>
      <c r="BD142" s="397"/>
      <c r="BE142" s="397"/>
      <c r="BF142" s="397"/>
      <c r="BG142" s="397"/>
      <c r="BH142" s="397"/>
      <c r="BI142" s="397"/>
    </row>
    <row r="143" spans="1:61" ht="15.75" x14ac:dyDescent="0.25">
      <c r="A143" s="93">
        <f>+$B$3*O143</f>
        <v>0</v>
      </c>
      <c r="B143" s="93">
        <f t="shared" si="29"/>
        <v>0</v>
      </c>
      <c r="C143" s="112">
        <f>+$D$3*U143</f>
        <v>413270</v>
      </c>
      <c r="D143" s="112">
        <f t="shared" si="30"/>
        <v>413270</v>
      </c>
      <c r="E143" s="112">
        <f>+$F$3*L143</f>
        <v>363600</v>
      </c>
      <c r="F143" s="112">
        <f t="shared" si="31"/>
        <v>363600</v>
      </c>
      <c r="G143" s="113">
        <f>+$H$3*R143</f>
        <v>110130</v>
      </c>
      <c r="H143" s="112">
        <f t="shared" si="32"/>
        <v>110130</v>
      </c>
      <c r="I143" s="140">
        <v>35500</v>
      </c>
      <c r="J143" s="130"/>
      <c r="K143" s="116">
        <v>860</v>
      </c>
      <c r="L143" s="117">
        <f>+I143+K143</f>
        <v>36360</v>
      </c>
      <c r="M143" s="118"/>
      <c r="N143" s="119">
        <v>960</v>
      </c>
      <c r="O143" s="119">
        <f>+N143+I143</f>
        <v>36460</v>
      </c>
      <c r="P143" s="119"/>
      <c r="Q143" s="119">
        <v>1210</v>
      </c>
      <c r="R143" s="120">
        <f>+Q143+I143</f>
        <v>36710</v>
      </c>
      <c r="S143" s="121"/>
      <c r="T143" s="122">
        <v>2070</v>
      </c>
      <c r="U143" s="122">
        <f>+T143+I143</f>
        <v>37570</v>
      </c>
      <c r="V143" s="141">
        <v>35500</v>
      </c>
      <c r="W143" s="115"/>
      <c r="X143" s="116">
        <v>760</v>
      </c>
      <c r="Y143" s="124">
        <f t="shared" si="33"/>
        <v>35740</v>
      </c>
      <c r="Z143" s="125">
        <f>+V143+X143</f>
        <v>36260</v>
      </c>
      <c r="AA143" s="126"/>
      <c r="AB143" s="127">
        <v>1520</v>
      </c>
      <c r="AC143" s="119">
        <f>+V143+AB143</f>
        <v>37020</v>
      </c>
      <c r="AD143" s="127"/>
      <c r="AE143" s="127">
        <v>785</v>
      </c>
      <c r="AF143" s="120">
        <f>+AE143+V143</f>
        <v>36285</v>
      </c>
      <c r="AG143" s="127"/>
      <c r="AH143" s="127">
        <v>810</v>
      </c>
      <c r="AI143" s="119">
        <f>+AH143+V143</f>
        <v>36310</v>
      </c>
      <c r="AJ143" s="126"/>
      <c r="AK143" s="128">
        <v>835</v>
      </c>
      <c r="AL143" s="129">
        <f>+AK143+V143</f>
        <v>36335</v>
      </c>
      <c r="AM143" s="397"/>
      <c r="AN143" s="397"/>
      <c r="AO143" s="397"/>
      <c r="AP143" s="397"/>
      <c r="AQ143" s="397"/>
      <c r="AR143" s="397"/>
      <c r="AS143" s="397"/>
      <c r="AT143" s="397"/>
      <c r="AU143" s="397"/>
      <c r="AV143" s="397"/>
      <c r="AW143" s="397"/>
      <c r="AX143" s="397"/>
      <c r="AY143" s="397"/>
      <c r="AZ143" s="397"/>
      <c r="BA143" s="397"/>
      <c r="BB143" s="397"/>
      <c r="BC143" s="397"/>
      <c r="BD143" s="397"/>
      <c r="BE143" s="397"/>
      <c r="BF143" s="397"/>
      <c r="BG143" s="397"/>
      <c r="BH143" s="397"/>
      <c r="BI143" s="397"/>
    </row>
    <row r="144" spans="1:61" ht="15.75" x14ac:dyDescent="0.25">
      <c r="A144" s="93">
        <f>+$B$3*N144</f>
        <v>0</v>
      </c>
      <c r="B144" s="94">
        <f t="shared" si="29"/>
        <v>0</v>
      </c>
      <c r="C144" s="95">
        <f>+$D$3*T144</f>
        <v>7150</v>
      </c>
      <c r="D144" s="95">
        <f t="shared" si="30"/>
        <v>7150</v>
      </c>
      <c r="E144" s="95">
        <f>+$F$3*K144</f>
        <v>1500</v>
      </c>
      <c r="F144" s="95">
        <f t="shared" si="31"/>
        <v>1500</v>
      </c>
      <c r="G144" s="96">
        <f>+$H$3*Q144</f>
        <v>1500</v>
      </c>
      <c r="H144" s="95">
        <f t="shared" si="32"/>
        <v>1500</v>
      </c>
      <c r="I144" s="395"/>
      <c r="J144" s="130">
        <f>((K145-K143)/500)</f>
        <v>0.02</v>
      </c>
      <c r="K144" s="116">
        <f>(((I144-I143)*J144)+K143)+I144</f>
        <v>150</v>
      </c>
      <c r="L144" s="131">
        <f>ROUNDUP(K144,0)</f>
        <v>150</v>
      </c>
      <c r="M144" s="132">
        <f>((N145-N143)/500)</f>
        <v>0.02</v>
      </c>
      <c r="N144" s="101">
        <f>(((I144-I143)*M144)+N143)+I144</f>
        <v>250</v>
      </c>
      <c r="O144" s="101">
        <f>ROUNDUP(N144,0)</f>
        <v>250</v>
      </c>
      <c r="P144" s="101">
        <f>((Q145-Q143)/500)</f>
        <v>0.02</v>
      </c>
      <c r="Q144" s="101">
        <f>(((I144-I143)*P144)+Q143)+I144</f>
        <v>500</v>
      </c>
      <c r="R144" s="133">
        <f>ROUNDUP(Q144,0)</f>
        <v>500</v>
      </c>
      <c r="S144" s="132">
        <f>((T145-T143)/500)</f>
        <v>0.04</v>
      </c>
      <c r="T144" s="134">
        <f>(((I144-I143)*S144)+T143)+I144</f>
        <v>650</v>
      </c>
      <c r="U144" s="134">
        <f>ROUNDUP(T144,0)</f>
        <v>650</v>
      </c>
      <c r="V144" s="396"/>
      <c r="W144" s="130">
        <f>((X145-X143)/500)</f>
        <v>0.01</v>
      </c>
      <c r="X144" s="116">
        <f>(((V144-V143)*W144)+X143)+V144</f>
        <v>405</v>
      </c>
      <c r="Y144" s="135">
        <f t="shared" si="33"/>
        <v>240</v>
      </c>
      <c r="Z144" s="106">
        <f>ROUNDUP(X144,0)</f>
        <v>405</v>
      </c>
      <c r="AA144" s="136">
        <f>((AB145-AB143)/500)</f>
        <v>0.02</v>
      </c>
      <c r="AB144" s="137">
        <f>(((V144-V143)*AA144)+AB143)+V144</f>
        <v>810</v>
      </c>
      <c r="AC144" s="101">
        <f>ROUNDUP(AB144,0)</f>
        <v>810</v>
      </c>
      <c r="AD144" s="137">
        <f>((AE145-AE143)/500)</f>
        <v>0.01</v>
      </c>
      <c r="AE144" s="137">
        <f>(((V144-V143)*AD144)+AE143)+V144</f>
        <v>430</v>
      </c>
      <c r="AF144" s="133">
        <f>ROUNDUP(AE144,0)</f>
        <v>430</v>
      </c>
      <c r="AG144" s="137">
        <f>((AH145-AH143)/500)</f>
        <v>0.01</v>
      </c>
      <c r="AH144" s="137">
        <f>(((V144-V143)*AG144)+AH143)+V144</f>
        <v>455</v>
      </c>
      <c r="AI144" s="101">
        <f>ROUNDUP(AH144,0)</f>
        <v>455</v>
      </c>
      <c r="AJ144" s="136">
        <f>((AK145-AK143)/500)</f>
        <v>0.01</v>
      </c>
      <c r="AK144" s="138">
        <f>(((V144-V143)*AJ144)+AK143)+V144</f>
        <v>480</v>
      </c>
      <c r="AL144" s="139">
        <f>ROUNDUP(AK144,0)</f>
        <v>480</v>
      </c>
      <c r="AM144" s="397"/>
      <c r="AN144" s="397"/>
      <c r="AO144" s="397"/>
      <c r="AP144" s="397"/>
      <c r="AQ144" s="397"/>
      <c r="AR144" s="397"/>
      <c r="AS144" s="397"/>
      <c r="AT144" s="397"/>
      <c r="AU144" s="397"/>
      <c r="AV144" s="397"/>
      <c r="AW144" s="397"/>
      <c r="AX144" s="397"/>
      <c r="AY144" s="397"/>
      <c r="AZ144" s="397"/>
      <c r="BA144" s="397"/>
      <c r="BB144" s="397"/>
      <c r="BC144" s="397"/>
      <c r="BD144" s="397"/>
      <c r="BE144" s="397"/>
      <c r="BF144" s="397"/>
      <c r="BG144" s="397"/>
      <c r="BH144" s="397"/>
      <c r="BI144" s="397"/>
    </row>
    <row r="145" spans="1:61" ht="15.75" x14ac:dyDescent="0.25">
      <c r="A145" s="93">
        <f>+$B$3*O145</f>
        <v>0</v>
      </c>
      <c r="B145" s="93">
        <f t="shared" si="29"/>
        <v>0</v>
      </c>
      <c r="C145" s="112">
        <f>+$D$3*U145</f>
        <v>418990</v>
      </c>
      <c r="D145" s="112">
        <f t="shared" si="30"/>
        <v>418990</v>
      </c>
      <c r="E145" s="112">
        <f>+$F$3*L145</f>
        <v>368700</v>
      </c>
      <c r="F145" s="112">
        <f t="shared" si="31"/>
        <v>368700</v>
      </c>
      <c r="G145" s="113">
        <f>+$H$3*R145</f>
        <v>111660</v>
      </c>
      <c r="H145" s="112">
        <f t="shared" si="32"/>
        <v>111660</v>
      </c>
      <c r="I145" s="140">
        <v>36000</v>
      </c>
      <c r="J145" s="130"/>
      <c r="K145" s="116">
        <v>870</v>
      </c>
      <c r="L145" s="117">
        <f>+I145+K145</f>
        <v>36870</v>
      </c>
      <c r="M145" s="118"/>
      <c r="N145" s="119">
        <v>970</v>
      </c>
      <c r="O145" s="119">
        <f>+N145+I145</f>
        <v>36970</v>
      </c>
      <c r="P145" s="119"/>
      <c r="Q145" s="119">
        <v>1220</v>
      </c>
      <c r="R145" s="120">
        <f>+Q145+I145</f>
        <v>37220</v>
      </c>
      <c r="S145" s="121"/>
      <c r="T145" s="122">
        <v>2090</v>
      </c>
      <c r="U145" s="122">
        <f>+T145+I145</f>
        <v>38090</v>
      </c>
      <c r="V145" s="141">
        <v>36000</v>
      </c>
      <c r="W145" s="115"/>
      <c r="X145" s="116">
        <v>765</v>
      </c>
      <c r="Y145" s="124">
        <f t="shared" si="33"/>
        <v>36240</v>
      </c>
      <c r="Z145" s="125">
        <f>+V145+X145</f>
        <v>36765</v>
      </c>
      <c r="AA145" s="126"/>
      <c r="AB145" s="127">
        <v>1530</v>
      </c>
      <c r="AC145" s="119">
        <f>+V145+AB145</f>
        <v>37530</v>
      </c>
      <c r="AD145" s="127"/>
      <c r="AE145" s="127">
        <v>790</v>
      </c>
      <c r="AF145" s="120">
        <f>+AE145+V145</f>
        <v>36790</v>
      </c>
      <c r="AG145" s="127"/>
      <c r="AH145" s="127">
        <v>815</v>
      </c>
      <c r="AI145" s="119">
        <f>+AH145+V145</f>
        <v>36815</v>
      </c>
      <c r="AJ145" s="126"/>
      <c r="AK145" s="128">
        <v>840</v>
      </c>
      <c r="AL145" s="129">
        <f>+AK145+V145</f>
        <v>36840</v>
      </c>
      <c r="AM145" s="397"/>
      <c r="AN145" s="397"/>
      <c r="AO145" s="397"/>
      <c r="AP145" s="397"/>
      <c r="AQ145" s="397"/>
      <c r="AR145" s="397"/>
      <c r="AS145" s="397"/>
      <c r="AT145" s="397"/>
      <c r="AU145" s="397"/>
      <c r="AV145" s="397"/>
      <c r="AW145" s="397"/>
      <c r="AX145" s="397"/>
      <c r="AY145" s="397"/>
      <c r="AZ145" s="397"/>
      <c r="BA145" s="397"/>
      <c r="BB145" s="397"/>
      <c r="BC145" s="397"/>
      <c r="BD145" s="397"/>
      <c r="BE145" s="397"/>
      <c r="BF145" s="397"/>
      <c r="BG145" s="397"/>
      <c r="BH145" s="397"/>
      <c r="BI145" s="397"/>
    </row>
    <row r="146" spans="1:61" ht="15.75" x14ac:dyDescent="0.25">
      <c r="A146" s="93">
        <f>+$B$3*N146</f>
        <v>0</v>
      </c>
      <c r="B146" s="94">
        <f t="shared" si="29"/>
        <v>0</v>
      </c>
      <c r="C146" s="95">
        <f>+$D$3*T146</f>
        <v>7150</v>
      </c>
      <c r="D146" s="95">
        <f t="shared" si="30"/>
        <v>7150</v>
      </c>
      <c r="E146" s="95">
        <f>+$F$3*K146</f>
        <v>1500</v>
      </c>
      <c r="F146" s="95">
        <f t="shared" si="31"/>
        <v>1500</v>
      </c>
      <c r="G146" s="96">
        <f>+$H$3*Q146</f>
        <v>1500</v>
      </c>
      <c r="H146" s="95">
        <f t="shared" si="32"/>
        <v>1500</v>
      </c>
      <c r="I146" s="395"/>
      <c r="J146" s="130">
        <f>((K147-K145)/500)</f>
        <v>0.02</v>
      </c>
      <c r="K146" s="116">
        <f>(((I146-I145)*J146)+K145)+I146</f>
        <v>150</v>
      </c>
      <c r="L146" s="131">
        <f>ROUNDUP(K146,0)</f>
        <v>150</v>
      </c>
      <c r="M146" s="132">
        <f>((N147-N145)/500)</f>
        <v>0.02</v>
      </c>
      <c r="N146" s="101">
        <f>(((I146-I145)*M146)+N145)+I146</f>
        <v>250</v>
      </c>
      <c r="O146" s="101">
        <f>ROUNDUP(N146,0)</f>
        <v>250</v>
      </c>
      <c r="P146" s="101">
        <f>((Q147-Q145)/500)</f>
        <v>0.02</v>
      </c>
      <c r="Q146" s="101">
        <f>(((I146-I145)*P146)+Q145)+I146</f>
        <v>500</v>
      </c>
      <c r="R146" s="133">
        <f>ROUNDUP(Q146,0)</f>
        <v>500</v>
      </c>
      <c r="S146" s="132">
        <f>((T147-T145)/500)</f>
        <v>0.04</v>
      </c>
      <c r="T146" s="134">
        <f>(((I146-I145)*S146)+T145)+I146</f>
        <v>650</v>
      </c>
      <c r="U146" s="134">
        <f>ROUNDUP(T146,0)</f>
        <v>650</v>
      </c>
      <c r="V146" s="396"/>
      <c r="W146" s="130">
        <f>((X147-X145)/500)</f>
        <v>0.02</v>
      </c>
      <c r="X146" s="116">
        <f>(((V146-V145)*W146)+X145)+V146</f>
        <v>45</v>
      </c>
      <c r="Y146" s="135">
        <f t="shared" si="33"/>
        <v>240</v>
      </c>
      <c r="Z146" s="106">
        <f>ROUNDUP(X146,0)</f>
        <v>45</v>
      </c>
      <c r="AA146" s="136">
        <f>((AB147-AB145)/500)</f>
        <v>0.04</v>
      </c>
      <c r="AB146" s="137">
        <f>(((V146-V145)*AA146)+AB145)+V146</f>
        <v>90</v>
      </c>
      <c r="AC146" s="101">
        <f>ROUNDUP(AB146,0)</f>
        <v>90</v>
      </c>
      <c r="AD146" s="137">
        <f>((AE147-AE145)/500)</f>
        <v>0.02</v>
      </c>
      <c r="AE146" s="137">
        <f>(((V146-V145)*AD146)+AE145)+V146</f>
        <v>70</v>
      </c>
      <c r="AF146" s="133">
        <f>ROUNDUP(AE146,0)</f>
        <v>70</v>
      </c>
      <c r="AG146" s="137">
        <f>((AH147-AH145)/500)</f>
        <v>0.02</v>
      </c>
      <c r="AH146" s="137">
        <f>(((V146-V145)*AG146)+AH145)+V146</f>
        <v>95</v>
      </c>
      <c r="AI146" s="101">
        <f>ROUNDUP(AH146,0)</f>
        <v>95</v>
      </c>
      <c r="AJ146" s="136">
        <f>((AK147-AK145)/500)</f>
        <v>0.02</v>
      </c>
      <c r="AK146" s="138">
        <f>(((V146-V145)*AJ146)+AK145)+V146</f>
        <v>120</v>
      </c>
      <c r="AL146" s="139">
        <f>ROUNDUP(AK146,0)</f>
        <v>120</v>
      </c>
      <c r="AM146" s="397"/>
      <c r="AN146" s="397"/>
      <c r="AO146" s="397"/>
      <c r="AP146" s="397"/>
      <c r="AQ146" s="397"/>
      <c r="AR146" s="397"/>
      <c r="AS146" s="397"/>
      <c r="AT146" s="397"/>
      <c r="AU146" s="397"/>
      <c r="AV146" s="397"/>
      <c r="AW146" s="397"/>
      <c r="AX146" s="397"/>
      <c r="AY146" s="397"/>
      <c r="AZ146" s="397"/>
      <c r="BA146" s="397"/>
      <c r="BB146" s="397"/>
      <c r="BC146" s="397"/>
      <c r="BD146" s="397"/>
      <c r="BE146" s="397"/>
      <c r="BF146" s="397"/>
      <c r="BG146" s="397"/>
      <c r="BH146" s="397"/>
      <c r="BI146" s="397"/>
    </row>
    <row r="147" spans="1:61" ht="15.75" x14ac:dyDescent="0.25">
      <c r="A147" s="93">
        <f>+$B$3*O147</f>
        <v>0</v>
      </c>
      <c r="B147" s="93">
        <f t="shared" si="29"/>
        <v>0</v>
      </c>
      <c r="C147" s="112">
        <f>+$D$3*U147</f>
        <v>424710</v>
      </c>
      <c r="D147" s="112">
        <f t="shared" si="30"/>
        <v>424710</v>
      </c>
      <c r="E147" s="112">
        <f>+$F$3*L147</f>
        <v>373800</v>
      </c>
      <c r="F147" s="112">
        <f t="shared" si="31"/>
        <v>373800</v>
      </c>
      <c r="G147" s="113">
        <f>+$H$3*R147</f>
        <v>113190</v>
      </c>
      <c r="H147" s="112">
        <f t="shared" si="32"/>
        <v>113190</v>
      </c>
      <c r="I147" s="140">
        <v>36500</v>
      </c>
      <c r="J147" s="130"/>
      <c r="K147" s="116">
        <v>880</v>
      </c>
      <c r="L147" s="117">
        <f>+I147+K147</f>
        <v>37380</v>
      </c>
      <c r="M147" s="118"/>
      <c r="N147" s="119">
        <v>980</v>
      </c>
      <c r="O147" s="119">
        <f>+N147+I147</f>
        <v>37480</v>
      </c>
      <c r="P147" s="119"/>
      <c r="Q147" s="119">
        <v>1230</v>
      </c>
      <c r="R147" s="120">
        <f>+Q147+I147</f>
        <v>37730</v>
      </c>
      <c r="S147" s="121"/>
      <c r="T147" s="122">
        <v>2110</v>
      </c>
      <c r="U147" s="122">
        <f>+T147+I147</f>
        <v>38610</v>
      </c>
      <c r="V147" s="141">
        <v>36500</v>
      </c>
      <c r="W147" s="115"/>
      <c r="X147" s="116">
        <v>775</v>
      </c>
      <c r="Y147" s="124">
        <f t="shared" si="33"/>
        <v>36740</v>
      </c>
      <c r="Z147" s="125">
        <f>+V147+X147</f>
        <v>37275</v>
      </c>
      <c r="AA147" s="126"/>
      <c r="AB147" s="127">
        <v>1550</v>
      </c>
      <c r="AC147" s="119">
        <f>+V147+AB147</f>
        <v>38050</v>
      </c>
      <c r="AD147" s="127"/>
      <c r="AE147" s="127">
        <v>800</v>
      </c>
      <c r="AF147" s="120">
        <f>+AE147+V147</f>
        <v>37300</v>
      </c>
      <c r="AG147" s="127"/>
      <c r="AH147" s="127">
        <v>825</v>
      </c>
      <c r="AI147" s="119">
        <f>+AH147+V147</f>
        <v>37325</v>
      </c>
      <c r="AJ147" s="126"/>
      <c r="AK147" s="128">
        <v>850</v>
      </c>
      <c r="AL147" s="129">
        <f>+AK147+V147</f>
        <v>37350</v>
      </c>
      <c r="AM147" s="397"/>
      <c r="AN147" s="397"/>
      <c r="AO147" s="397"/>
      <c r="AP147" s="397"/>
      <c r="AQ147" s="397"/>
      <c r="AR147" s="397"/>
      <c r="AS147" s="397"/>
      <c r="AT147" s="397"/>
      <c r="AU147" s="397"/>
      <c r="AV147" s="397"/>
      <c r="AW147" s="397"/>
      <c r="AX147" s="397"/>
      <c r="AY147" s="397"/>
      <c r="AZ147" s="397"/>
      <c r="BA147" s="397"/>
      <c r="BB147" s="397"/>
      <c r="BC147" s="397"/>
      <c r="BD147" s="397"/>
      <c r="BE147" s="397"/>
      <c r="BF147" s="397"/>
      <c r="BG147" s="397"/>
      <c r="BH147" s="397"/>
      <c r="BI147" s="397"/>
    </row>
    <row r="148" spans="1:61" ht="15.75" x14ac:dyDescent="0.25">
      <c r="A148" s="93">
        <f>+$B$3*N148</f>
        <v>0</v>
      </c>
      <c r="B148" s="94">
        <f t="shared" si="29"/>
        <v>0</v>
      </c>
      <c r="C148" s="95">
        <f>+$D$3*T148</f>
        <v>7150</v>
      </c>
      <c r="D148" s="95">
        <f t="shared" si="30"/>
        <v>7150</v>
      </c>
      <c r="E148" s="95">
        <f>+$F$3*K148</f>
        <v>1500</v>
      </c>
      <c r="F148" s="95">
        <f t="shared" si="31"/>
        <v>1500</v>
      </c>
      <c r="G148" s="96">
        <f>+$H$3*Q148</f>
        <v>1500</v>
      </c>
      <c r="H148" s="95">
        <f t="shared" si="32"/>
        <v>1500</v>
      </c>
      <c r="I148" s="395"/>
      <c r="J148" s="130">
        <f>((K149-K147)/500)</f>
        <v>0.02</v>
      </c>
      <c r="K148" s="116">
        <f>(((I148-I147)*J148)+K147)+I148</f>
        <v>150</v>
      </c>
      <c r="L148" s="131">
        <f>ROUNDUP(K148,0)</f>
        <v>150</v>
      </c>
      <c r="M148" s="132">
        <f>((N149-N147)/500)</f>
        <v>0.02</v>
      </c>
      <c r="N148" s="101">
        <f>(((I148-I147)*M148)+N147)+I148</f>
        <v>250</v>
      </c>
      <c r="O148" s="101">
        <f>ROUNDUP(N148,0)</f>
        <v>250</v>
      </c>
      <c r="P148" s="101">
        <f>((Q149-Q147)/500)</f>
        <v>0.02</v>
      </c>
      <c r="Q148" s="101">
        <f>(((I148-I147)*P148)+Q147)+I148</f>
        <v>500</v>
      </c>
      <c r="R148" s="133">
        <f>ROUNDUP(Q148,0)</f>
        <v>500</v>
      </c>
      <c r="S148" s="132">
        <f>((T149-T147)/500)</f>
        <v>0.04</v>
      </c>
      <c r="T148" s="134">
        <f>(((I148-I147)*S148)+T147)+I148</f>
        <v>650</v>
      </c>
      <c r="U148" s="134">
        <f>ROUNDUP(T148,0)</f>
        <v>650</v>
      </c>
      <c r="V148" s="396"/>
      <c r="W148" s="130">
        <f>((X149-X147)/500)</f>
        <v>0.01</v>
      </c>
      <c r="X148" s="116">
        <f>(((V148-V147)*W148)+X147)+V148</f>
        <v>410</v>
      </c>
      <c r="Y148" s="135">
        <f t="shared" si="33"/>
        <v>240</v>
      </c>
      <c r="Z148" s="106">
        <f>ROUNDUP(X148,0)</f>
        <v>410</v>
      </c>
      <c r="AA148" s="136">
        <f>((AB149-AB147)/500)</f>
        <v>0.02</v>
      </c>
      <c r="AB148" s="137">
        <f>(((V148-V147)*AA148)+AB147)+V148</f>
        <v>820</v>
      </c>
      <c r="AC148" s="101">
        <f>ROUNDUP(AB148,0)</f>
        <v>820</v>
      </c>
      <c r="AD148" s="137">
        <f>((AE149-AE147)/500)</f>
        <v>0.01</v>
      </c>
      <c r="AE148" s="137">
        <f>(((V148-V147)*AD148)+AE147)+V148</f>
        <v>435</v>
      </c>
      <c r="AF148" s="133">
        <f>ROUNDUP(AE148,0)</f>
        <v>435</v>
      </c>
      <c r="AG148" s="137">
        <f>((AH149-AH147)/500)</f>
        <v>0.01</v>
      </c>
      <c r="AH148" s="137">
        <f>(((V148-V147)*AG148)+AH147)+V148</f>
        <v>460</v>
      </c>
      <c r="AI148" s="101">
        <f>ROUNDUP(AH148,0)</f>
        <v>460</v>
      </c>
      <c r="AJ148" s="136">
        <f>((AK149-AK147)/500)</f>
        <v>0.01</v>
      </c>
      <c r="AK148" s="138">
        <f>(((V148-V147)*AJ148)+AK147)+V148</f>
        <v>485</v>
      </c>
      <c r="AL148" s="139">
        <f>ROUNDUP(AK148,0)</f>
        <v>485</v>
      </c>
      <c r="AM148" s="397"/>
      <c r="AN148" s="397"/>
      <c r="AO148" s="397"/>
      <c r="AP148" s="397"/>
      <c r="AQ148" s="397"/>
      <c r="AR148" s="397"/>
      <c r="AS148" s="397"/>
      <c r="AT148" s="397"/>
      <c r="AU148" s="397"/>
      <c r="AV148" s="397"/>
      <c r="AW148" s="397"/>
      <c r="AX148" s="397"/>
      <c r="AY148" s="397"/>
      <c r="AZ148" s="397"/>
      <c r="BA148" s="397"/>
      <c r="BB148" s="397"/>
      <c r="BC148" s="397"/>
      <c r="BD148" s="397"/>
      <c r="BE148" s="397"/>
      <c r="BF148" s="397"/>
      <c r="BG148" s="397"/>
      <c r="BH148" s="397"/>
      <c r="BI148" s="397"/>
    </row>
    <row r="149" spans="1:61" ht="15.75" x14ac:dyDescent="0.25">
      <c r="A149" s="93">
        <f>+$B$3*O149</f>
        <v>0</v>
      </c>
      <c r="B149" s="93">
        <f t="shared" si="29"/>
        <v>0</v>
      </c>
      <c r="C149" s="112">
        <f>+$D$3*U149</f>
        <v>430430</v>
      </c>
      <c r="D149" s="112">
        <f t="shared" si="30"/>
        <v>430430</v>
      </c>
      <c r="E149" s="112">
        <f>+$F$3*L149</f>
        <v>378900</v>
      </c>
      <c r="F149" s="112">
        <f t="shared" si="31"/>
        <v>378900</v>
      </c>
      <c r="G149" s="113">
        <f>+$H$3*R149</f>
        <v>114720</v>
      </c>
      <c r="H149" s="112">
        <f t="shared" si="32"/>
        <v>114720</v>
      </c>
      <c r="I149" s="140">
        <v>37000</v>
      </c>
      <c r="J149" s="130"/>
      <c r="K149" s="116">
        <v>890</v>
      </c>
      <c r="L149" s="117">
        <f>+I149+K149</f>
        <v>37890</v>
      </c>
      <c r="M149" s="118"/>
      <c r="N149" s="119">
        <v>990</v>
      </c>
      <c r="O149" s="119">
        <f>+N149+I149</f>
        <v>37990</v>
      </c>
      <c r="P149" s="119"/>
      <c r="Q149" s="119">
        <v>1240</v>
      </c>
      <c r="R149" s="120">
        <f>+Q149+I149</f>
        <v>38240</v>
      </c>
      <c r="S149" s="121"/>
      <c r="T149" s="122">
        <v>2130</v>
      </c>
      <c r="U149" s="122">
        <f>+T149+I149</f>
        <v>39130</v>
      </c>
      <c r="V149" s="141">
        <v>37000</v>
      </c>
      <c r="W149" s="115"/>
      <c r="X149" s="116">
        <v>780</v>
      </c>
      <c r="Y149" s="124">
        <f t="shared" si="33"/>
        <v>37240</v>
      </c>
      <c r="Z149" s="125">
        <f>+V149+X149</f>
        <v>37780</v>
      </c>
      <c r="AA149" s="126"/>
      <c r="AB149" s="127">
        <v>1560</v>
      </c>
      <c r="AC149" s="119">
        <f>+V149+AB149</f>
        <v>38560</v>
      </c>
      <c r="AD149" s="127"/>
      <c r="AE149" s="127">
        <v>805</v>
      </c>
      <c r="AF149" s="120">
        <f>+AE149+V149</f>
        <v>37805</v>
      </c>
      <c r="AG149" s="127"/>
      <c r="AH149" s="127">
        <v>830</v>
      </c>
      <c r="AI149" s="119">
        <f>+AH149+V149</f>
        <v>37830</v>
      </c>
      <c r="AJ149" s="126"/>
      <c r="AK149" s="128">
        <v>855</v>
      </c>
      <c r="AL149" s="129">
        <f>+AK149+V149</f>
        <v>37855</v>
      </c>
      <c r="AM149" s="397"/>
      <c r="AN149" s="397"/>
      <c r="AO149" s="397"/>
      <c r="AP149" s="397"/>
      <c r="AQ149" s="397"/>
      <c r="AR149" s="397"/>
      <c r="AS149" s="397"/>
      <c r="AT149" s="397"/>
      <c r="AU149" s="397"/>
      <c r="AV149" s="397"/>
      <c r="AW149" s="397"/>
      <c r="AX149" s="397"/>
      <c r="AY149" s="397"/>
      <c r="AZ149" s="397"/>
      <c r="BA149" s="397"/>
      <c r="BB149" s="397"/>
      <c r="BC149" s="397"/>
      <c r="BD149" s="397"/>
      <c r="BE149" s="397"/>
      <c r="BF149" s="397"/>
      <c r="BG149" s="397"/>
      <c r="BH149" s="397"/>
      <c r="BI149" s="397"/>
    </row>
    <row r="150" spans="1:61" ht="15.75" x14ac:dyDescent="0.25">
      <c r="A150" s="93">
        <f>+$B$3*N150</f>
        <v>0</v>
      </c>
      <c r="B150" s="94">
        <f>ROUNDUP(A150,0)</f>
        <v>0</v>
      </c>
      <c r="C150" s="95">
        <f>+$D$3*T150</f>
        <v>7150</v>
      </c>
      <c r="D150" s="95">
        <f>ROUNDUP(C150,0)</f>
        <v>7150</v>
      </c>
      <c r="E150" s="95">
        <f>+$F$3*K150</f>
        <v>1500</v>
      </c>
      <c r="F150" s="95">
        <f>ROUNDUP(E150,0)</f>
        <v>1500</v>
      </c>
      <c r="G150" s="96">
        <f>+$H$3*Q150</f>
        <v>1500</v>
      </c>
      <c r="H150" s="95">
        <f>ROUNDUP(G150,0)</f>
        <v>1500</v>
      </c>
      <c r="I150" s="395"/>
      <c r="J150" s="130">
        <f>((K151-K149)/500)</f>
        <v>0.02</v>
      </c>
      <c r="K150" s="116">
        <f>(((I150-I149)*J150)+K149)+I150</f>
        <v>150</v>
      </c>
      <c r="L150" s="131">
        <f>ROUNDUP(K150,0)</f>
        <v>150</v>
      </c>
      <c r="M150" s="132">
        <f>((N151-N149)/500)</f>
        <v>0.02</v>
      </c>
      <c r="N150" s="101">
        <f>(((I150-I149)*M150)+N149)+I150</f>
        <v>250</v>
      </c>
      <c r="O150" s="101">
        <f>ROUNDUP(N150,0)</f>
        <v>250</v>
      </c>
      <c r="P150" s="101">
        <f>((Q151-Q149)/500)</f>
        <v>0.02</v>
      </c>
      <c r="Q150" s="101">
        <f>(((I150-I149)*P150)+Q149)+I150</f>
        <v>500</v>
      </c>
      <c r="R150" s="133">
        <f>ROUNDUP(Q150,0)</f>
        <v>500</v>
      </c>
      <c r="S150" s="132">
        <f>((T151-T149)/500)</f>
        <v>0.04</v>
      </c>
      <c r="T150" s="134">
        <f>(((I150-I149)*S150)+T149)+I150</f>
        <v>650</v>
      </c>
      <c r="U150" s="134">
        <f>ROUNDUP(T150,0)</f>
        <v>650</v>
      </c>
      <c r="V150" s="396"/>
      <c r="W150" s="130">
        <f>((X151-X149)/500)</f>
        <v>0.02</v>
      </c>
      <c r="X150" s="116">
        <f>(((V150-V149)*W150)+X149)+V150</f>
        <v>40</v>
      </c>
      <c r="Y150" s="135">
        <f t="shared" si="33"/>
        <v>240</v>
      </c>
      <c r="Z150" s="106">
        <f>ROUNDUP(X150,0)</f>
        <v>40</v>
      </c>
      <c r="AA150" s="136">
        <f>((AB151-AB149)/500)</f>
        <v>0.04</v>
      </c>
      <c r="AB150" s="137">
        <f>(((V150-V149)*AA150)+AB149)+V150</f>
        <v>80</v>
      </c>
      <c r="AC150" s="101">
        <f>ROUNDUP(AB150,0)</f>
        <v>80</v>
      </c>
      <c r="AD150" s="137">
        <f>((AE151-AE149)/500)</f>
        <v>0.02</v>
      </c>
      <c r="AE150" s="137">
        <f>(((V150-V149)*AD150)+AE149)+V150</f>
        <v>65</v>
      </c>
      <c r="AF150" s="133">
        <f>ROUNDUP(AE150,0)</f>
        <v>65</v>
      </c>
      <c r="AG150" s="137">
        <f>((AH151-AH149)/500)</f>
        <v>0.02</v>
      </c>
      <c r="AH150" s="137">
        <f>(((V150-V149)*AG150)+AH149)+V150</f>
        <v>90</v>
      </c>
      <c r="AI150" s="101">
        <f>ROUNDUP(AH150,0)</f>
        <v>90</v>
      </c>
      <c r="AJ150" s="136">
        <f>((AK151-AK149)/500)</f>
        <v>0.02</v>
      </c>
      <c r="AK150" s="138">
        <f>(((V150-V149)*AJ150)+AK149)+V150</f>
        <v>115</v>
      </c>
      <c r="AL150" s="139">
        <f>ROUNDUP(AK150,0)</f>
        <v>115</v>
      </c>
      <c r="AM150" s="397"/>
      <c r="AN150" s="397"/>
      <c r="AO150" s="397"/>
      <c r="AP150" s="397"/>
      <c r="AQ150" s="397"/>
      <c r="AR150" s="397"/>
      <c r="AS150" s="397"/>
      <c r="AT150" s="397"/>
      <c r="AU150" s="397"/>
      <c r="AV150" s="397"/>
      <c r="AW150" s="397"/>
      <c r="AX150" s="397"/>
      <c r="AY150" s="397"/>
      <c r="AZ150" s="397"/>
      <c r="BA150" s="397"/>
      <c r="BB150" s="397"/>
      <c r="BC150" s="397"/>
      <c r="BD150" s="397"/>
      <c r="BE150" s="397"/>
      <c r="BF150" s="397"/>
      <c r="BG150" s="397"/>
      <c r="BH150" s="397"/>
      <c r="BI150" s="397"/>
    </row>
    <row r="151" spans="1:61" ht="15.75" x14ac:dyDescent="0.25">
      <c r="A151" s="93">
        <f>+$B$3*O151</f>
        <v>0</v>
      </c>
      <c r="B151" s="93">
        <f>ROUNDUP(A151,0)</f>
        <v>0</v>
      </c>
      <c r="C151" s="112">
        <f>+$D$3*U151</f>
        <v>436150</v>
      </c>
      <c r="D151" s="112">
        <f>ROUNDUP(C151,0)</f>
        <v>436150</v>
      </c>
      <c r="E151" s="112">
        <f>+$F$3*L151</f>
        <v>384000</v>
      </c>
      <c r="F151" s="112">
        <f>ROUNDUP(E151,0)</f>
        <v>384000</v>
      </c>
      <c r="G151" s="113">
        <f>+$H$3*R151</f>
        <v>116250</v>
      </c>
      <c r="H151" s="112">
        <f>ROUNDUP(G151,0)</f>
        <v>116250</v>
      </c>
      <c r="I151" s="114">
        <v>37500</v>
      </c>
      <c r="J151" s="130"/>
      <c r="K151" s="98">
        <v>900</v>
      </c>
      <c r="L151" s="117">
        <f>+I151+K151</f>
        <v>38400</v>
      </c>
      <c r="M151" s="118"/>
      <c r="N151" s="112">
        <v>1000</v>
      </c>
      <c r="O151" s="119">
        <f>+N151+I151</f>
        <v>38500</v>
      </c>
      <c r="P151" s="119"/>
      <c r="Q151" s="112">
        <v>1250</v>
      </c>
      <c r="R151" s="120">
        <f>+Q151+I151</f>
        <v>38750</v>
      </c>
      <c r="S151" s="121"/>
      <c r="T151" s="142">
        <v>2150</v>
      </c>
      <c r="U151" s="122">
        <f>+T151+I151</f>
        <v>39650</v>
      </c>
      <c r="V151" s="123">
        <v>37500</v>
      </c>
      <c r="W151" s="115"/>
      <c r="X151" s="98">
        <v>790</v>
      </c>
      <c r="Y151" s="124">
        <f t="shared" si="33"/>
        <v>37740</v>
      </c>
      <c r="Z151" s="125">
        <f>+V151+X151</f>
        <v>38290</v>
      </c>
      <c r="AA151" s="126"/>
      <c r="AB151" s="143">
        <v>1580</v>
      </c>
      <c r="AC151" s="119">
        <f>+V151+AB151</f>
        <v>39080</v>
      </c>
      <c r="AD151" s="127"/>
      <c r="AE151" s="143">
        <v>815</v>
      </c>
      <c r="AF151" s="120">
        <f>+AE151+V151</f>
        <v>38315</v>
      </c>
      <c r="AG151" s="127"/>
      <c r="AH151" s="143">
        <v>840</v>
      </c>
      <c r="AI151" s="119">
        <f>+AH151+V151</f>
        <v>38340</v>
      </c>
      <c r="AJ151" s="126"/>
      <c r="AK151" s="144">
        <v>865</v>
      </c>
      <c r="AL151" s="129">
        <f>+AK151+V151</f>
        <v>38365</v>
      </c>
      <c r="AM151" s="397"/>
      <c r="AN151" s="397"/>
      <c r="AO151" s="397"/>
      <c r="AP151" s="397"/>
      <c r="AQ151" s="397"/>
      <c r="AR151" s="397"/>
      <c r="AS151" s="397"/>
      <c r="AT151" s="397"/>
      <c r="AU151" s="397"/>
      <c r="AV151" s="397"/>
      <c r="AW151" s="397"/>
      <c r="AX151" s="397"/>
      <c r="AY151" s="397"/>
      <c r="AZ151" s="397"/>
      <c r="BA151" s="397"/>
      <c r="BB151" s="397"/>
      <c r="BC151" s="397"/>
      <c r="BD151" s="397"/>
      <c r="BE151" s="397"/>
      <c r="BF151" s="397"/>
      <c r="BG151" s="397"/>
      <c r="BH151" s="397"/>
      <c r="BI151" s="397"/>
    </row>
    <row r="152" spans="1:61" ht="15.75" x14ac:dyDescent="0.25">
      <c r="A152" s="93">
        <f>+$B$3*O152</f>
        <v>0</v>
      </c>
      <c r="B152" s="94">
        <f>ROUNDUP(A152,0)</f>
        <v>0</v>
      </c>
      <c r="C152" s="95">
        <f>+$D$3*U152</f>
        <v>7150</v>
      </c>
      <c r="D152" s="95">
        <f>ROUNDUP(C152,0)</f>
        <v>7150</v>
      </c>
      <c r="E152" s="95">
        <f>+$F$3*L152</f>
        <v>1500</v>
      </c>
      <c r="F152" s="95">
        <f>ROUNDUP(E152,0)</f>
        <v>1500</v>
      </c>
      <c r="G152" s="96">
        <f>+$H$3*R152</f>
        <v>1500</v>
      </c>
      <c r="H152" s="95">
        <f>ROUNDUP(G152,0)</f>
        <v>1500</v>
      </c>
      <c r="I152" s="395"/>
      <c r="J152" s="130">
        <f>((K153-K151)/500)</f>
        <v>0.02</v>
      </c>
      <c r="K152" s="116">
        <f>(((I152-I151)*J152)+K151)+I152</f>
        <v>150</v>
      </c>
      <c r="L152" s="131">
        <f>ROUNDUP(K152,0)</f>
        <v>150</v>
      </c>
      <c r="M152" s="132">
        <f>((N153-N151)/500)</f>
        <v>0.02</v>
      </c>
      <c r="N152" s="101">
        <f>(((I152-I151)*M152)+N151)+I152</f>
        <v>250</v>
      </c>
      <c r="O152" s="101">
        <f>ROUNDUP(N152,0)</f>
        <v>250</v>
      </c>
      <c r="P152" s="101">
        <f>((Q153-Q151)/500)</f>
        <v>0.02</v>
      </c>
      <c r="Q152" s="101">
        <f>(((I152-I151)*P152)+Q151)+I152</f>
        <v>500</v>
      </c>
      <c r="R152" s="133">
        <f>ROUNDUP(Q152,0)</f>
        <v>500</v>
      </c>
      <c r="S152" s="132">
        <f>((T153-T151)/500)</f>
        <v>0.04</v>
      </c>
      <c r="T152" s="134">
        <f>(((I152-I151)*S152)+T151)+I152</f>
        <v>650</v>
      </c>
      <c r="U152" s="134">
        <f>ROUNDUP(T152,0)</f>
        <v>650</v>
      </c>
      <c r="V152" s="396"/>
      <c r="W152" s="130">
        <f>((X153-X151)/500)</f>
        <v>0.01</v>
      </c>
      <c r="X152" s="116">
        <f>(((V152-V151)*W152)+X151)+V152</f>
        <v>415</v>
      </c>
      <c r="Y152" s="135">
        <f t="shared" si="33"/>
        <v>240</v>
      </c>
      <c r="Z152" s="106">
        <f>ROUNDUP(X152,0)</f>
        <v>415</v>
      </c>
      <c r="AA152" s="136">
        <f>((AB153-AB151)/500)</f>
        <v>0.02</v>
      </c>
      <c r="AB152" s="137">
        <f>(((V152-V151)*AA152)+AB151)+V152</f>
        <v>830</v>
      </c>
      <c r="AC152" s="101">
        <f>ROUNDUP(AB152,0)</f>
        <v>830</v>
      </c>
      <c r="AD152" s="137">
        <f>((AE153-AE151)/500)</f>
        <v>0.01</v>
      </c>
      <c r="AE152" s="137">
        <f>(((V152-V151)*AD152)+AE151)+V152</f>
        <v>440</v>
      </c>
      <c r="AF152" s="133">
        <f>ROUNDUP(AE152,0)</f>
        <v>440</v>
      </c>
      <c r="AG152" s="137">
        <f>((AH153-AH151)/500)</f>
        <v>0.01</v>
      </c>
      <c r="AH152" s="137">
        <f>(((V152-V151)*AG152)+AH151)+V152</f>
        <v>465</v>
      </c>
      <c r="AI152" s="101">
        <f>ROUNDUP(AH152,0)</f>
        <v>465</v>
      </c>
      <c r="AJ152" s="136">
        <f>((AK153-AK151)/500)</f>
        <v>0.01</v>
      </c>
      <c r="AK152" s="138">
        <f>(((V152-V151)*AJ152)+AK151)+V152</f>
        <v>490</v>
      </c>
      <c r="AL152" s="139">
        <f>ROUNDUP(AK152,0)</f>
        <v>490</v>
      </c>
      <c r="AM152" s="397"/>
      <c r="AN152" s="397"/>
      <c r="AO152" s="397"/>
      <c r="AP152" s="397"/>
      <c r="AQ152" s="397"/>
      <c r="AR152" s="397"/>
      <c r="AS152" s="397"/>
      <c r="AT152" s="397"/>
      <c r="AU152" s="397"/>
      <c r="AV152" s="397"/>
      <c r="AW152" s="397"/>
      <c r="AX152" s="397"/>
      <c r="AY152" s="397"/>
      <c r="AZ152" s="397"/>
      <c r="BA152" s="397"/>
      <c r="BB152" s="397"/>
      <c r="BC152" s="397"/>
      <c r="BD152" s="397"/>
      <c r="BE152" s="397"/>
      <c r="BF152" s="397"/>
      <c r="BG152" s="397"/>
      <c r="BH152" s="397"/>
      <c r="BI152" s="397"/>
    </row>
    <row r="153" spans="1:61" ht="15.75" x14ac:dyDescent="0.25">
      <c r="A153" s="93">
        <f>+$B$3*O153</f>
        <v>0</v>
      </c>
      <c r="B153" s="93">
        <f t="shared" ref="B153:B161" si="34">ROUNDUP(A153,0)</f>
        <v>0</v>
      </c>
      <c r="C153" s="112">
        <f>+$D$3*U153</f>
        <v>441870</v>
      </c>
      <c r="D153" s="112">
        <f t="shared" ref="D153:D161" si="35">ROUNDUP(C153,0)</f>
        <v>441870</v>
      </c>
      <c r="E153" s="112">
        <f>+$F$3*L153</f>
        <v>389100</v>
      </c>
      <c r="F153" s="112">
        <f t="shared" ref="F153:F161" si="36">ROUNDUP(E153,0)</f>
        <v>389100</v>
      </c>
      <c r="G153" s="113">
        <f>+$H$3*R153</f>
        <v>117780</v>
      </c>
      <c r="H153" s="112">
        <f t="shared" ref="H153:H161" si="37">ROUNDUP(G153,0)</f>
        <v>117780</v>
      </c>
      <c r="I153" s="140">
        <v>38000</v>
      </c>
      <c r="J153" s="130"/>
      <c r="K153" s="116">
        <v>910</v>
      </c>
      <c r="L153" s="117">
        <f>+I153+K153</f>
        <v>38910</v>
      </c>
      <c r="M153" s="118"/>
      <c r="N153" s="119">
        <v>1010</v>
      </c>
      <c r="O153" s="119">
        <f>+N153+I153</f>
        <v>39010</v>
      </c>
      <c r="P153" s="119"/>
      <c r="Q153" s="119">
        <v>1260</v>
      </c>
      <c r="R153" s="120">
        <f>+Q153+I153</f>
        <v>39260</v>
      </c>
      <c r="S153" s="121"/>
      <c r="T153" s="122">
        <v>2170</v>
      </c>
      <c r="U153" s="122">
        <f>+T153+I153</f>
        <v>40170</v>
      </c>
      <c r="V153" s="141">
        <v>38000</v>
      </c>
      <c r="W153" s="115"/>
      <c r="X153" s="116">
        <v>795</v>
      </c>
      <c r="Y153" s="124">
        <f t="shared" si="33"/>
        <v>38240</v>
      </c>
      <c r="Z153" s="125">
        <f>+V153+X153</f>
        <v>38795</v>
      </c>
      <c r="AA153" s="126"/>
      <c r="AB153" s="127">
        <v>1590</v>
      </c>
      <c r="AC153" s="119">
        <f>+V153+AB153</f>
        <v>39590</v>
      </c>
      <c r="AD153" s="127"/>
      <c r="AE153" s="127">
        <v>820</v>
      </c>
      <c r="AF153" s="120">
        <f>+AE153+V153</f>
        <v>38820</v>
      </c>
      <c r="AG153" s="127"/>
      <c r="AH153" s="127">
        <v>845</v>
      </c>
      <c r="AI153" s="119">
        <f>+AH153+V153</f>
        <v>38845</v>
      </c>
      <c r="AJ153" s="126"/>
      <c r="AK153" s="128">
        <v>870</v>
      </c>
      <c r="AL153" s="129">
        <f>+AK153+V153</f>
        <v>38870</v>
      </c>
      <c r="AM153" s="397"/>
      <c r="AN153" s="397"/>
      <c r="AO153" s="397"/>
      <c r="AP153" s="397"/>
      <c r="AQ153" s="397"/>
      <c r="AR153" s="397"/>
      <c r="AS153" s="397"/>
      <c r="AT153" s="397"/>
      <c r="AU153" s="397"/>
      <c r="AV153" s="397"/>
      <c r="AW153" s="397"/>
      <c r="AX153" s="397"/>
      <c r="AY153" s="397"/>
      <c r="AZ153" s="397"/>
      <c r="BA153" s="397"/>
      <c r="BB153" s="397"/>
      <c r="BC153" s="397"/>
      <c r="BD153" s="397"/>
      <c r="BE153" s="397"/>
      <c r="BF153" s="397"/>
      <c r="BG153" s="397"/>
      <c r="BH153" s="397"/>
      <c r="BI153" s="397"/>
    </row>
    <row r="154" spans="1:61" ht="15.75" x14ac:dyDescent="0.25">
      <c r="A154" s="93">
        <f>+$B$3*N154</f>
        <v>0</v>
      </c>
      <c r="B154" s="94">
        <f t="shared" si="34"/>
        <v>0</v>
      </c>
      <c r="C154" s="95">
        <f>+$D$3*T154</f>
        <v>7150</v>
      </c>
      <c r="D154" s="95">
        <f t="shared" si="35"/>
        <v>7150</v>
      </c>
      <c r="E154" s="95">
        <f>+$F$3*K154</f>
        <v>1500</v>
      </c>
      <c r="F154" s="95">
        <f t="shared" si="36"/>
        <v>1500</v>
      </c>
      <c r="G154" s="96">
        <f>+$H$3*Q154</f>
        <v>1500</v>
      </c>
      <c r="H154" s="95">
        <f t="shared" si="37"/>
        <v>1500</v>
      </c>
      <c r="I154" s="395"/>
      <c r="J154" s="130">
        <f>((K155-K153)/500)</f>
        <v>0.02</v>
      </c>
      <c r="K154" s="116">
        <f>(((I154-I153)*J154)+K153)+I154</f>
        <v>150</v>
      </c>
      <c r="L154" s="131">
        <f>ROUNDUP(K154,0)</f>
        <v>150</v>
      </c>
      <c r="M154" s="132">
        <f>((N155-N153)/500)</f>
        <v>0.02</v>
      </c>
      <c r="N154" s="101">
        <f>(((I154-I153)*M154)+N153)+I154</f>
        <v>250</v>
      </c>
      <c r="O154" s="101">
        <f>ROUNDUP(N154,0)</f>
        <v>250</v>
      </c>
      <c r="P154" s="101">
        <f>((Q155-Q153)/500)</f>
        <v>0.02</v>
      </c>
      <c r="Q154" s="101">
        <f>(((I154-I153)*P154)+Q153)+I154</f>
        <v>500</v>
      </c>
      <c r="R154" s="133">
        <f>ROUNDUP(Q154,0)</f>
        <v>500</v>
      </c>
      <c r="S154" s="132">
        <f>((T155-T153)/500)</f>
        <v>0.04</v>
      </c>
      <c r="T154" s="134">
        <f>(((I154-I153)*S154)+T153)+I154</f>
        <v>650</v>
      </c>
      <c r="U154" s="134">
        <f>ROUNDUP(T154,0)</f>
        <v>650</v>
      </c>
      <c r="V154" s="396"/>
      <c r="W154" s="130">
        <f>((X155-X153)/500)</f>
        <v>0.02</v>
      </c>
      <c r="X154" s="116">
        <f>(((V154-V153)*W154)+X153)+V154</f>
        <v>35</v>
      </c>
      <c r="Y154" s="135">
        <f t="shared" si="33"/>
        <v>240</v>
      </c>
      <c r="Z154" s="106">
        <f>ROUNDUP(X154,0)</f>
        <v>35</v>
      </c>
      <c r="AA154" s="136">
        <f>((AB155-AB153)/500)</f>
        <v>0.04</v>
      </c>
      <c r="AB154" s="137">
        <f>(((V154-V153)*AA154)+AB153)+V154</f>
        <v>70</v>
      </c>
      <c r="AC154" s="101">
        <f>ROUNDUP(AB154,0)</f>
        <v>70</v>
      </c>
      <c r="AD154" s="137">
        <f>((AE155-AE153)/500)</f>
        <v>0.02</v>
      </c>
      <c r="AE154" s="137">
        <f>(((V154-V153)*AD154)+AE153)+V154</f>
        <v>60</v>
      </c>
      <c r="AF154" s="133">
        <f>ROUNDUP(AE154,0)</f>
        <v>60</v>
      </c>
      <c r="AG154" s="137">
        <f>((AH155-AH153)/500)</f>
        <v>0.02</v>
      </c>
      <c r="AH154" s="137">
        <f>(((V154-V153)*AG154)+AH153)+V154</f>
        <v>85</v>
      </c>
      <c r="AI154" s="101">
        <f>ROUNDUP(AH154,0)</f>
        <v>85</v>
      </c>
      <c r="AJ154" s="136">
        <f>((AK155-AK153)/500)</f>
        <v>0.02</v>
      </c>
      <c r="AK154" s="138">
        <f>(((V154-V153)*AJ154)+AK153)+V154</f>
        <v>110</v>
      </c>
      <c r="AL154" s="139">
        <f>ROUNDUP(AK154,0)</f>
        <v>110</v>
      </c>
      <c r="AM154" s="397"/>
      <c r="AN154" s="397"/>
      <c r="AO154" s="397"/>
      <c r="AP154" s="397"/>
      <c r="AQ154" s="397"/>
      <c r="AR154" s="397"/>
      <c r="AS154" s="397"/>
      <c r="AT154" s="397"/>
      <c r="AU154" s="397"/>
      <c r="AV154" s="397"/>
      <c r="AW154" s="397"/>
      <c r="AX154" s="397"/>
      <c r="AY154" s="397"/>
      <c r="AZ154" s="397"/>
      <c r="BA154" s="397"/>
      <c r="BB154" s="397"/>
      <c r="BC154" s="397"/>
      <c r="BD154" s="397"/>
      <c r="BE154" s="397"/>
      <c r="BF154" s="397"/>
      <c r="BG154" s="397"/>
      <c r="BH154" s="397"/>
      <c r="BI154" s="397"/>
    </row>
    <row r="155" spans="1:61" ht="15.75" x14ac:dyDescent="0.25">
      <c r="A155" s="93">
        <f>+$B$3*O155</f>
        <v>0</v>
      </c>
      <c r="B155" s="93">
        <f t="shared" si="34"/>
        <v>0</v>
      </c>
      <c r="C155" s="112">
        <f>+$D$3*U155</f>
        <v>447590</v>
      </c>
      <c r="D155" s="112">
        <f t="shared" si="35"/>
        <v>447590</v>
      </c>
      <c r="E155" s="112">
        <f>+$F$3*L155</f>
        <v>394200</v>
      </c>
      <c r="F155" s="112">
        <f t="shared" si="36"/>
        <v>394200</v>
      </c>
      <c r="G155" s="113">
        <f>+$H$3*R155</f>
        <v>119310</v>
      </c>
      <c r="H155" s="112">
        <f t="shared" si="37"/>
        <v>119310</v>
      </c>
      <c r="I155" s="140">
        <v>38500</v>
      </c>
      <c r="J155" s="130"/>
      <c r="K155" s="116">
        <v>920</v>
      </c>
      <c r="L155" s="117">
        <f>+I155+K155</f>
        <v>39420</v>
      </c>
      <c r="M155" s="118"/>
      <c r="N155" s="119">
        <v>1020</v>
      </c>
      <c r="O155" s="119">
        <f>+N155+I155</f>
        <v>39520</v>
      </c>
      <c r="P155" s="119"/>
      <c r="Q155" s="119">
        <v>1270</v>
      </c>
      <c r="R155" s="120">
        <f>+Q155+I155</f>
        <v>39770</v>
      </c>
      <c r="S155" s="121"/>
      <c r="T155" s="122">
        <v>2190</v>
      </c>
      <c r="U155" s="122">
        <f>+T155+I155</f>
        <v>40690</v>
      </c>
      <c r="V155" s="141">
        <v>38500</v>
      </c>
      <c r="W155" s="115"/>
      <c r="X155" s="116">
        <v>805</v>
      </c>
      <c r="Y155" s="124">
        <f t="shared" si="33"/>
        <v>38740</v>
      </c>
      <c r="Z155" s="125">
        <f>+V155+X155</f>
        <v>39305</v>
      </c>
      <c r="AA155" s="126"/>
      <c r="AB155" s="127">
        <v>1610</v>
      </c>
      <c r="AC155" s="119">
        <f>+V155+AB155</f>
        <v>40110</v>
      </c>
      <c r="AD155" s="127"/>
      <c r="AE155" s="127">
        <v>830</v>
      </c>
      <c r="AF155" s="120">
        <f>+AE155+V155</f>
        <v>39330</v>
      </c>
      <c r="AG155" s="127"/>
      <c r="AH155" s="127">
        <v>855</v>
      </c>
      <c r="AI155" s="119">
        <f>+AH155+V155</f>
        <v>39355</v>
      </c>
      <c r="AJ155" s="126"/>
      <c r="AK155" s="128">
        <v>880</v>
      </c>
      <c r="AL155" s="129">
        <f>+AK155+V155</f>
        <v>39380</v>
      </c>
      <c r="AM155" s="397"/>
      <c r="AN155" s="397"/>
      <c r="AO155" s="397"/>
      <c r="AP155" s="397"/>
      <c r="AQ155" s="397"/>
      <c r="AR155" s="397"/>
      <c r="AS155" s="397"/>
      <c r="AT155" s="397"/>
      <c r="AU155" s="397"/>
      <c r="AV155" s="397"/>
      <c r="AW155" s="397"/>
      <c r="AX155" s="397"/>
      <c r="AY155" s="397"/>
      <c r="AZ155" s="397"/>
      <c r="BA155" s="397"/>
      <c r="BB155" s="397"/>
      <c r="BC155" s="397"/>
      <c r="BD155" s="397"/>
      <c r="BE155" s="397"/>
      <c r="BF155" s="397"/>
      <c r="BG155" s="397"/>
      <c r="BH155" s="397"/>
      <c r="BI155" s="397"/>
    </row>
    <row r="156" spans="1:61" ht="15.75" x14ac:dyDescent="0.25">
      <c r="A156" s="93">
        <f>+$B$3*N156</f>
        <v>0</v>
      </c>
      <c r="B156" s="94">
        <f t="shared" si="34"/>
        <v>0</v>
      </c>
      <c r="C156" s="95">
        <f>+$D$3*T156</f>
        <v>7150</v>
      </c>
      <c r="D156" s="95">
        <f t="shared" si="35"/>
        <v>7150</v>
      </c>
      <c r="E156" s="95">
        <f>+$F$3*K156</f>
        <v>1500</v>
      </c>
      <c r="F156" s="95">
        <f t="shared" si="36"/>
        <v>1500</v>
      </c>
      <c r="G156" s="96">
        <f>+$H$3*Q156</f>
        <v>1500</v>
      </c>
      <c r="H156" s="95">
        <f t="shared" si="37"/>
        <v>1500</v>
      </c>
      <c r="I156" s="395"/>
      <c r="J156" s="130">
        <f>((K157-K155)/500)</f>
        <v>0.02</v>
      </c>
      <c r="K156" s="116">
        <f>(((I156-I155)*J156)+K155)+I156</f>
        <v>150</v>
      </c>
      <c r="L156" s="131">
        <f>ROUNDUP(K156,0)</f>
        <v>150</v>
      </c>
      <c r="M156" s="132">
        <f>((N157-N155)/500)</f>
        <v>0.02</v>
      </c>
      <c r="N156" s="101">
        <f>(((I156-I155)*M156)+N155)+I156</f>
        <v>250</v>
      </c>
      <c r="O156" s="101">
        <f>ROUNDUP(N156,0)</f>
        <v>250</v>
      </c>
      <c r="P156" s="101">
        <f>((Q157-Q155)/500)</f>
        <v>0.02</v>
      </c>
      <c r="Q156" s="101">
        <f>(((I156-I155)*P156)+Q155)+I156</f>
        <v>500</v>
      </c>
      <c r="R156" s="133">
        <f>ROUNDUP(Q156,0)</f>
        <v>500</v>
      </c>
      <c r="S156" s="132">
        <f>((T157-T155)/500)</f>
        <v>0.04</v>
      </c>
      <c r="T156" s="134">
        <f>(((I156-I155)*S156)+T155)+I156</f>
        <v>650</v>
      </c>
      <c r="U156" s="134">
        <f>ROUNDUP(T156,0)</f>
        <v>650</v>
      </c>
      <c r="V156" s="396"/>
      <c r="W156" s="130">
        <f>((X157-X155)/500)</f>
        <v>0.01</v>
      </c>
      <c r="X156" s="116">
        <f>(((V156-V155)*W156)+X155)+V156</f>
        <v>420</v>
      </c>
      <c r="Y156" s="135">
        <f t="shared" si="33"/>
        <v>240</v>
      </c>
      <c r="Z156" s="106">
        <f>ROUNDUP(X156,0)</f>
        <v>420</v>
      </c>
      <c r="AA156" s="136">
        <f>((AB157-AB155)/500)</f>
        <v>0.02</v>
      </c>
      <c r="AB156" s="137">
        <f>(((V156-V155)*AA156)+AB155)+V156</f>
        <v>840</v>
      </c>
      <c r="AC156" s="101">
        <f>ROUNDUP(AB156,0)</f>
        <v>840</v>
      </c>
      <c r="AD156" s="137">
        <f>((AE157-AE155)/500)</f>
        <v>0.01</v>
      </c>
      <c r="AE156" s="137">
        <f>(((V156-V155)*AD156)+AE155)+V156</f>
        <v>445</v>
      </c>
      <c r="AF156" s="133">
        <f>ROUNDUP(AE156,0)</f>
        <v>445</v>
      </c>
      <c r="AG156" s="137">
        <f>((AH157-AH155)/500)</f>
        <v>0.01</v>
      </c>
      <c r="AH156" s="137">
        <f>(((V156-V155)*AG156)+AH155)+V156</f>
        <v>470</v>
      </c>
      <c r="AI156" s="101">
        <f>ROUNDUP(AH156,0)</f>
        <v>470</v>
      </c>
      <c r="AJ156" s="136">
        <f>((AK157-AK155)/500)</f>
        <v>0.01</v>
      </c>
      <c r="AK156" s="138">
        <f>(((V156-V155)*AJ156)+AK155)+V156</f>
        <v>495</v>
      </c>
      <c r="AL156" s="139">
        <f>ROUNDUP(AK156,0)</f>
        <v>495</v>
      </c>
      <c r="AM156" s="397"/>
      <c r="AN156" s="397"/>
      <c r="AO156" s="397"/>
      <c r="AP156" s="397"/>
      <c r="AQ156" s="397"/>
      <c r="AR156" s="397"/>
      <c r="AS156" s="397"/>
      <c r="AT156" s="397"/>
      <c r="AU156" s="397"/>
      <c r="AV156" s="397"/>
      <c r="AW156" s="397"/>
      <c r="AX156" s="397"/>
      <c r="AY156" s="397"/>
      <c r="AZ156" s="397"/>
      <c r="BA156" s="397"/>
      <c r="BB156" s="397"/>
      <c r="BC156" s="397"/>
      <c r="BD156" s="397"/>
      <c r="BE156" s="397"/>
      <c r="BF156" s="397"/>
      <c r="BG156" s="397"/>
      <c r="BH156" s="397"/>
      <c r="BI156" s="397"/>
    </row>
    <row r="157" spans="1:61" ht="15.75" x14ac:dyDescent="0.25">
      <c r="A157" s="93">
        <f>+$B$3*O157</f>
        <v>0</v>
      </c>
      <c r="B157" s="93">
        <f t="shared" si="34"/>
        <v>0</v>
      </c>
      <c r="C157" s="112">
        <f>+$D$3*U157</f>
        <v>453310</v>
      </c>
      <c r="D157" s="112">
        <f t="shared" si="35"/>
        <v>453310</v>
      </c>
      <c r="E157" s="112">
        <f>+$F$3*L157</f>
        <v>399300</v>
      </c>
      <c r="F157" s="112">
        <f t="shared" si="36"/>
        <v>399300</v>
      </c>
      <c r="G157" s="113">
        <f>+$H$3*R157</f>
        <v>120840</v>
      </c>
      <c r="H157" s="112">
        <f t="shared" si="37"/>
        <v>120840</v>
      </c>
      <c r="I157" s="140">
        <v>39000</v>
      </c>
      <c r="J157" s="130"/>
      <c r="K157" s="116">
        <v>930</v>
      </c>
      <c r="L157" s="117">
        <f>+I157+K157</f>
        <v>39930</v>
      </c>
      <c r="M157" s="118"/>
      <c r="N157" s="119">
        <v>1030</v>
      </c>
      <c r="O157" s="119">
        <f>+N157+I157</f>
        <v>40030</v>
      </c>
      <c r="P157" s="119"/>
      <c r="Q157" s="119">
        <v>1280</v>
      </c>
      <c r="R157" s="120">
        <f>+Q157+I157</f>
        <v>40280</v>
      </c>
      <c r="S157" s="121"/>
      <c r="T157" s="122">
        <v>2210</v>
      </c>
      <c r="U157" s="122">
        <f>+T157+I157</f>
        <v>41210</v>
      </c>
      <c r="V157" s="141">
        <v>39000</v>
      </c>
      <c r="W157" s="115"/>
      <c r="X157" s="116">
        <v>810</v>
      </c>
      <c r="Y157" s="124">
        <f t="shared" si="33"/>
        <v>39240</v>
      </c>
      <c r="Z157" s="125">
        <f>+V157+X157</f>
        <v>39810</v>
      </c>
      <c r="AA157" s="126"/>
      <c r="AB157" s="127">
        <v>1620</v>
      </c>
      <c r="AC157" s="119">
        <f>+V157+AB157</f>
        <v>40620</v>
      </c>
      <c r="AD157" s="127"/>
      <c r="AE157" s="127">
        <v>835</v>
      </c>
      <c r="AF157" s="120">
        <f>+AE157+V157</f>
        <v>39835</v>
      </c>
      <c r="AG157" s="127"/>
      <c r="AH157" s="127">
        <v>860</v>
      </c>
      <c r="AI157" s="119">
        <f>+AH157+V157</f>
        <v>39860</v>
      </c>
      <c r="AJ157" s="126"/>
      <c r="AK157" s="128">
        <v>885</v>
      </c>
      <c r="AL157" s="129">
        <f>+AK157+V157</f>
        <v>39885</v>
      </c>
      <c r="AM157" s="397"/>
      <c r="AN157" s="397"/>
      <c r="AO157" s="397"/>
      <c r="AP157" s="397"/>
      <c r="AQ157" s="397"/>
      <c r="AR157" s="397"/>
      <c r="AS157" s="397"/>
      <c r="AT157" s="397"/>
      <c r="AU157" s="397"/>
      <c r="AV157" s="397"/>
      <c r="AW157" s="397"/>
      <c r="AX157" s="397"/>
      <c r="AY157" s="397"/>
      <c r="AZ157" s="397"/>
      <c r="BA157" s="397"/>
      <c r="BB157" s="397"/>
      <c r="BC157" s="397"/>
      <c r="BD157" s="397"/>
      <c r="BE157" s="397"/>
      <c r="BF157" s="397"/>
      <c r="BG157" s="397"/>
      <c r="BH157" s="397"/>
      <c r="BI157" s="397"/>
    </row>
    <row r="158" spans="1:61" ht="15.75" x14ac:dyDescent="0.25">
      <c r="A158" s="93">
        <f>+$B$3*N158</f>
        <v>0</v>
      </c>
      <c r="B158" s="94">
        <f t="shared" si="34"/>
        <v>0</v>
      </c>
      <c r="C158" s="95">
        <f>+$D$3*T158</f>
        <v>7150</v>
      </c>
      <c r="D158" s="95">
        <f t="shared" si="35"/>
        <v>7150</v>
      </c>
      <c r="E158" s="95">
        <f>+$F$3*K158</f>
        <v>1500</v>
      </c>
      <c r="F158" s="95">
        <f t="shared" si="36"/>
        <v>1500</v>
      </c>
      <c r="G158" s="96">
        <f>+$H$3*Q158</f>
        <v>1500</v>
      </c>
      <c r="H158" s="95">
        <f t="shared" si="37"/>
        <v>1500</v>
      </c>
      <c r="I158" s="395"/>
      <c r="J158" s="130">
        <f>((K159-K157)/500)</f>
        <v>0.02</v>
      </c>
      <c r="K158" s="116">
        <f>(((I158-I157)*J158)+K157)+I158</f>
        <v>150</v>
      </c>
      <c r="L158" s="131">
        <f>ROUNDUP(K158,0)</f>
        <v>150</v>
      </c>
      <c r="M158" s="132">
        <f>((N159-N157)/500)</f>
        <v>0.02</v>
      </c>
      <c r="N158" s="101">
        <f>(((I158-I157)*M158)+N157)+I158</f>
        <v>250</v>
      </c>
      <c r="O158" s="101">
        <f>ROUNDUP(N158,0)</f>
        <v>250</v>
      </c>
      <c r="P158" s="101">
        <f>((Q159-Q157)/500)</f>
        <v>0.02</v>
      </c>
      <c r="Q158" s="101">
        <f>(((I158-I157)*P158)+Q157)+I158</f>
        <v>500</v>
      </c>
      <c r="R158" s="133">
        <f>ROUNDUP(Q158,0)</f>
        <v>500</v>
      </c>
      <c r="S158" s="132">
        <f>((T159-T157)/500)</f>
        <v>0.04</v>
      </c>
      <c r="T158" s="134">
        <f>(((I158-I157)*S158)+T157)+I158</f>
        <v>650</v>
      </c>
      <c r="U158" s="134">
        <f>ROUNDUP(T158,0)</f>
        <v>650</v>
      </c>
      <c r="V158" s="396"/>
      <c r="W158" s="130">
        <f>((X159-X157)/500)</f>
        <v>0.02</v>
      </c>
      <c r="X158" s="116">
        <f>(((V158-V157)*W158)+X157)+V158</f>
        <v>30</v>
      </c>
      <c r="Y158" s="135">
        <f t="shared" si="33"/>
        <v>240</v>
      </c>
      <c r="Z158" s="106">
        <f>ROUNDUP(X158,0)</f>
        <v>30</v>
      </c>
      <c r="AA158" s="136">
        <f>((AB159-AB157)/500)</f>
        <v>0.04</v>
      </c>
      <c r="AB158" s="137">
        <f>(((V158-V157)*AA158)+AB157)+V158</f>
        <v>60</v>
      </c>
      <c r="AC158" s="101">
        <f>ROUNDUP(AB158,0)</f>
        <v>60</v>
      </c>
      <c r="AD158" s="137">
        <f>((AE159-AE157)/500)</f>
        <v>0.02</v>
      </c>
      <c r="AE158" s="137">
        <f>(((V158-V157)*AD158)+AE157)+V158</f>
        <v>55</v>
      </c>
      <c r="AF158" s="133">
        <f>ROUNDUP(AE158,0)</f>
        <v>55</v>
      </c>
      <c r="AG158" s="137">
        <f>((AH159-AH157)/500)</f>
        <v>0.02</v>
      </c>
      <c r="AH158" s="137">
        <f>(((V158-V157)*AG158)+AH157)+V158</f>
        <v>80</v>
      </c>
      <c r="AI158" s="101">
        <f>ROUNDUP(AH158,0)</f>
        <v>80</v>
      </c>
      <c r="AJ158" s="136">
        <f>((AK159-AK157)/500)</f>
        <v>0.02</v>
      </c>
      <c r="AK158" s="138">
        <f>(((V158-V157)*AJ158)+AK157)+V158</f>
        <v>105</v>
      </c>
      <c r="AL158" s="139">
        <f>ROUNDUP(AK158,0)</f>
        <v>105</v>
      </c>
      <c r="AM158" s="397"/>
      <c r="AN158" s="397"/>
      <c r="AO158" s="397"/>
      <c r="AP158" s="397"/>
      <c r="AQ158" s="397"/>
      <c r="AR158" s="397"/>
      <c r="AS158" s="397"/>
      <c r="AT158" s="397"/>
      <c r="AU158" s="397"/>
      <c r="AV158" s="397"/>
      <c r="AW158" s="397"/>
      <c r="AX158" s="397"/>
      <c r="AY158" s="397"/>
      <c r="AZ158" s="397"/>
      <c r="BA158" s="397"/>
      <c r="BB158" s="397"/>
      <c r="BC158" s="397"/>
      <c r="BD158" s="397"/>
      <c r="BE158" s="397"/>
      <c r="BF158" s="397"/>
      <c r="BG158" s="397"/>
      <c r="BH158" s="397"/>
      <c r="BI158" s="397"/>
    </row>
    <row r="159" spans="1:61" ht="15.75" x14ac:dyDescent="0.25">
      <c r="A159" s="93">
        <f>+$B$3*O159</f>
        <v>0</v>
      </c>
      <c r="B159" s="93">
        <f t="shared" si="34"/>
        <v>0</v>
      </c>
      <c r="C159" s="112">
        <f>+$D$3*U159</f>
        <v>459030</v>
      </c>
      <c r="D159" s="112">
        <f t="shared" si="35"/>
        <v>459030</v>
      </c>
      <c r="E159" s="112">
        <f>+$F$3*L159</f>
        <v>404400</v>
      </c>
      <c r="F159" s="112">
        <f t="shared" si="36"/>
        <v>404400</v>
      </c>
      <c r="G159" s="113">
        <f>+$H$3*R159</f>
        <v>122370</v>
      </c>
      <c r="H159" s="112">
        <f t="shared" si="37"/>
        <v>122370</v>
      </c>
      <c r="I159" s="140">
        <v>39500</v>
      </c>
      <c r="J159" s="130"/>
      <c r="K159" s="116">
        <v>940</v>
      </c>
      <c r="L159" s="117">
        <f>+I159+K159</f>
        <v>40440</v>
      </c>
      <c r="M159" s="118"/>
      <c r="N159" s="119">
        <v>1040</v>
      </c>
      <c r="O159" s="119">
        <f>+N159+I159</f>
        <v>40540</v>
      </c>
      <c r="P159" s="119"/>
      <c r="Q159" s="119">
        <v>1290</v>
      </c>
      <c r="R159" s="120">
        <f>+Q159+I159</f>
        <v>40790</v>
      </c>
      <c r="S159" s="121"/>
      <c r="T159" s="122">
        <v>2230</v>
      </c>
      <c r="U159" s="122">
        <f>+T159+I159</f>
        <v>41730</v>
      </c>
      <c r="V159" s="141">
        <v>39500</v>
      </c>
      <c r="W159" s="115"/>
      <c r="X159" s="116">
        <v>820</v>
      </c>
      <c r="Y159" s="124">
        <f t="shared" si="33"/>
        <v>39740</v>
      </c>
      <c r="Z159" s="125">
        <f>+V159+X159</f>
        <v>40320</v>
      </c>
      <c r="AA159" s="126"/>
      <c r="AB159" s="127">
        <v>1640</v>
      </c>
      <c r="AC159" s="119">
        <f>+V159+AB159</f>
        <v>41140</v>
      </c>
      <c r="AD159" s="127"/>
      <c r="AE159" s="127">
        <v>845</v>
      </c>
      <c r="AF159" s="120">
        <f>+AE159+V159</f>
        <v>40345</v>
      </c>
      <c r="AG159" s="127"/>
      <c r="AH159" s="127">
        <v>870</v>
      </c>
      <c r="AI159" s="119">
        <f>+AH159+V159</f>
        <v>40370</v>
      </c>
      <c r="AJ159" s="126"/>
      <c r="AK159" s="128">
        <v>895</v>
      </c>
      <c r="AL159" s="129">
        <f>+AK159+V159</f>
        <v>40395</v>
      </c>
      <c r="AM159" s="397"/>
      <c r="AN159" s="397"/>
      <c r="AO159" s="397"/>
      <c r="AP159" s="397"/>
      <c r="AQ159" s="397"/>
      <c r="AR159" s="397"/>
      <c r="AS159" s="397"/>
      <c r="AT159" s="397"/>
      <c r="AU159" s="397"/>
      <c r="AV159" s="397"/>
      <c r="AW159" s="397"/>
      <c r="AX159" s="397"/>
      <c r="AY159" s="397"/>
      <c r="AZ159" s="397"/>
      <c r="BA159" s="397"/>
      <c r="BB159" s="397"/>
      <c r="BC159" s="397"/>
      <c r="BD159" s="397"/>
      <c r="BE159" s="397"/>
      <c r="BF159" s="397"/>
      <c r="BG159" s="397"/>
      <c r="BH159" s="397"/>
      <c r="BI159" s="397"/>
    </row>
    <row r="160" spans="1:61" ht="15.75" x14ac:dyDescent="0.25">
      <c r="A160" s="93">
        <f>+$B$3*N160</f>
        <v>0</v>
      </c>
      <c r="B160" s="94">
        <f t="shared" si="34"/>
        <v>0</v>
      </c>
      <c r="C160" s="95">
        <f>+$D$3*T160</f>
        <v>7150</v>
      </c>
      <c r="D160" s="95">
        <f t="shared" si="35"/>
        <v>7150</v>
      </c>
      <c r="E160" s="95">
        <f>+$F$3*K160</f>
        <v>1500</v>
      </c>
      <c r="F160" s="95">
        <f t="shared" si="36"/>
        <v>1500</v>
      </c>
      <c r="G160" s="96">
        <f>+$H$3*Q160</f>
        <v>1500</v>
      </c>
      <c r="H160" s="95">
        <f t="shared" si="37"/>
        <v>1500</v>
      </c>
      <c r="I160" s="395"/>
      <c r="J160" s="130">
        <f>((K161-K159)/500)</f>
        <v>0.02</v>
      </c>
      <c r="K160" s="116">
        <f>(((I160-I159)*J160)+K159)+I160</f>
        <v>150</v>
      </c>
      <c r="L160" s="131">
        <f>ROUNDUP(K160,0)</f>
        <v>150</v>
      </c>
      <c r="M160" s="132">
        <f>((N161-N159)/500)</f>
        <v>0.02</v>
      </c>
      <c r="N160" s="101">
        <f>(((I160-I159)*M160)+N159)+I160</f>
        <v>250</v>
      </c>
      <c r="O160" s="101">
        <f>ROUNDUP(N160,0)</f>
        <v>250</v>
      </c>
      <c r="P160" s="101">
        <f>((Q161-Q159)/500)</f>
        <v>0.02</v>
      </c>
      <c r="Q160" s="101">
        <f>(((I160-I159)*P160)+Q159)+I160</f>
        <v>500</v>
      </c>
      <c r="R160" s="133">
        <f>ROUNDUP(Q160,0)</f>
        <v>500</v>
      </c>
      <c r="S160" s="132">
        <f>((T161-T159)/500)</f>
        <v>0.04</v>
      </c>
      <c r="T160" s="134">
        <f>(((I160-I159)*S160)+T159)+I160</f>
        <v>650</v>
      </c>
      <c r="U160" s="134">
        <f>ROUNDUP(T160,0)</f>
        <v>650</v>
      </c>
      <c r="V160" s="396"/>
      <c r="W160" s="130">
        <f>((X161-X159)/500)</f>
        <v>0.01</v>
      </c>
      <c r="X160" s="116">
        <f>(((V160-V159)*W160)+X159)+V160</f>
        <v>425</v>
      </c>
      <c r="Y160" s="135">
        <f t="shared" si="33"/>
        <v>240</v>
      </c>
      <c r="Z160" s="106">
        <f>ROUNDUP(X160,0)</f>
        <v>425</v>
      </c>
      <c r="AA160" s="136">
        <f>((AB161-AB159)/500)</f>
        <v>0.02</v>
      </c>
      <c r="AB160" s="137">
        <f>(((V160-V159)*AA160)+AB159)+V160</f>
        <v>850</v>
      </c>
      <c r="AC160" s="101">
        <f>ROUNDUP(AB160,0)</f>
        <v>850</v>
      </c>
      <c r="AD160" s="137">
        <f>((AE161-AE159)/500)</f>
        <v>0.01</v>
      </c>
      <c r="AE160" s="137">
        <f>(((V160-V159)*AD160)+AE159)+V160</f>
        <v>450</v>
      </c>
      <c r="AF160" s="133">
        <f>ROUNDUP(AE160,0)</f>
        <v>450</v>
      </c>
      <c r="AG160" s="137">
        <f>((AH161-AH159)/500)</f>
        <v>0.01</v>
      </c>
      <c r="AH160" s="137">
        <f>(((V160-V159)*AG160)+AH159)+V160</f>
        <v>475</v>
      </c>
      <c r="AI160" s="101">
        <f>ROUNDUP(AH160,0)</f>
        <v>475</v>
      </c>
      <c r="AJ160" s="136">
        <f>((AK161-AK159)/500)</f>
        <v>0.01</v>
      </c>
      <c r="AK160" s="138">
        <f>(((V160-V159)*AJ160)+AK159)+V160</f>
        <v>500</v>
      </c>
      <c r="AL160" s="139">
        <f>ROUNDUP(AK160,0)</f>
        <v>500</v>
      </c>
      <c r="AM160" s="397"/>
      <c r="AN160" s="397"/>
      <c r="AO160" s="397"/>
      <c r="AP160" s="397"/>
      <c r="AQ160" s="397"/>
      <c r="AR160" s="397"/>
      <c r="AS160" s="397"/>
      <c r="AT160" s="397"/>
      <c r="AU160" s="397"/>
      <c r="AV160" s="397"/>
      <c r="AW160" s="397"/>
      <c r="AX160" s="397"/>
      <c r="AY160" s="397"/>
      <c r="AZ160" s="397"/>
      <c r="BA160" s="397"/>
      <c r="BB160" s="397"/>
      <c r="BC160" s="397"/>
      <c r="BD160" s="397"/>
      <c r="BE160" s="397"/>
      <c r="BF160" s="397"/>
      <c r="BG160" s="397"/>
      <c r="BH160" s="397"/>
      <c r="BI160" s="397"/>
    </row>
    <row r="161" spans="1:61" ht="15.75" x14ac:dyDescent="0.25">
      <c r="A161" s="93">
        <f>+$B$3*O161</f>
        <v>0</v>
      </c>
      <c r="B161" s="93">
        <f t="shared" si="34"/>
        <v>0</v>
      </c>
      <c r="C161" s="112">
        <f>+$D$3*U161</f>
        <v>464750</v>
      </c>
      <c r="D161" s="112">
        <f t="shared" si="35"/>
        <v>464750</v>
      </c>
      <c r="E161" s="112">
        <f>+$F$3*L161</f>
        <v>409500</v>
      </c>
      <c r="F161" s="112">
        <f t="shared" si="36"/>
        <v>409500</v>
      </c>
      <c r="G161" s="113">
        <f>+$H$3*R161</f>
        <v>123900</v>
      </c>
      <c r="H161" s="112">
        <f t="shared" si="37"/>
        <v>123900</v>
      </c>
      <c r="I161" s="140">
        <v>40000</v>
      </c>
      <c r="J161" s="130"/>
      <c r="K161" s="116">
        <v>950</v>
      </c>
      <c r="L161" s="117">
        <f>+I161+K161</f>
        <v>40950</v>
      </c>
      <c r="M161" s="118"/>
      <c r="N161" s="119">
        <v>1050</v>
      </c>
      <c r="O161" s="119">
        <f>+N161+I161</f>
        <v>41050</v>
      </c>
      <c r="P161" s="119"/>
      <c r="Q161" s="119">
        <v>1300</v>
      </c>
      <c r="R161" s="120">
        <f>+Q161+I161</f>
        <v>41300</v>
      </c>
      <c r="S161" s="121"/>
      <c r="T161" s="122">
        <v>2250</v>
      </c>
      <c r="U161" s="122">
        <f>+T161+I161</f>
        <v>42250</v>
      </c>
      <c r="V161" s="141">
        <v>40000</v>
      </c>
      <c r="W161" s="115"/>
      <c r="X161" s="116">
        <v>825</v>
      </c>
      <c r="Y161" s="124">
        <f t="shared" si="33"/>
        <v>40240</v>
      </c>
      <c r="Z161" s="125">
        <f>+V161+X161</f>
        <v>40825</v>
      </c>
      <c r="AA161" s="126"/>
      <c r="AB161" s="127">
        <v>1650</v>
      </c>
      <c r="AC161" s="119">
        <f>+V161+AB161</f>
        <v>41650</v>
      </c>
      <c r="AD161" s="127"/>
      <c r="AE161" s="127">
        <v>850</v>
      </c>
      <c r="AF161" s="120">
        <f>+AE161+V161</f>
        <v>40850</v>
      </c>
      <c r="AG161" s="127"/>
      <c r="AH161" s="127">
        <v>875</v>
      </c>
      <c r="AI161" s="119">
        <f>+AH161+V161</f>
        <v>40875</v>
      </c>
      <c r="AJ161" s="126"/>
      <c r="AK161" s="128">
        <v>900</v>
      </c>
      <c r="AL161" s="129">
        <f>+AK161+V161</f>
        <v>40900</v>
      </c>
      <c r="AM161" s="397"/>
      <c r="AN161" s="397"/>
      <c r="AO161" s="397"/>
      <c r="AP161" s="397"/>
      <c r="AQ161" s="397"/>
      <c r="AR161" s="397"/>
      <c r="AS161" s="397"/>
      <c r="AT161" s="397"/>
      <c r="AU161" s="397"/>
      <c r="AV161" s="397"/>
      <c r="AW161" s="397"/>
      <c r="AX161" s="397"/>
      <c r="AY161" s="397"/>
      <c r="AZ161" s="397"/>
      <c r="BA161" s="397"/>
      <c r="BB161" s="397"/>
      <c r="BC161" s="397"/>
      <c r="BD161" s="397"/>
      <c r="BE161" s="397"/>
      <c r="BF161" s="397"/>
      <c r="BG161" s="397"/>
      <c r="BH161" s="397"/>
      <c r="BI161" s="397"/>
    </row>
    <row r="162" spans="1:61" ht="15.75" x14ac:dyDescent="0.25">
      <c r="A162" s="93">
        <f>+$B$3*N162</f>
        <v>0</v>
      </c>
      <c r="B162" s="94">
        <f>ROUNDUP(A162,0)</f>
        <v>0</v>
      </c>
      <c r="C162" s="95">
        <f>+$D$3*T162</f>
        <v>7150</v>
      </c>
      <c r="D162" s="95">
        <f>ROUNDUP(C162,0)</f>
        <v>7150</v>
      </c>
      <c r="E162" s="95">
        <f>+$F$3*K162</f>
        <v>1500</v>
      </c>
      <c r="F162" s="95">
        <f>ROUNDUP(E162,0)</f>
        <v>1500</v>
      </c>
      <c r="G162" s="96">
        <f>+$H$3*Q162</f>
        <v>1500</v>
      </c>
      <c r="H162" s="95">
        <f>ROUNDUP(G162,0)</f>
        <v>1500</v>
      </c>
      <c r="I162" s="395"/>
      <c r="J162" s="130">
        <f>((K163-K161)/500)</f>
        <v>0.02</v>
      </c>
      <c r="K162" s="116">
        <f>(((I162-I161)*J162)+K161)+I162</f>
        <v>150</v>
      </c>
      <c r="L162" s="131">
        <f>ROUNDUP(K162,0)</f>
        <v>150</v>
      </c>
      <c r="M162" s="132">
        <f>((N163-N161)/500)</f>
        <v>0.02</v>
      </c>
      <c r="N162" s="101">
        <f>(((I162-I161)*M162)+N161)+I162</f>
        <v>250</v>
      </c>
      <c r="O162" s="101">
        <f>ROUNDUP(N162,0)</f>
        <v>250</v>
      </c>
      <c r="P162" s="101">
        <f>((Q163-Q161)/500)</f>
        <v>0.02</v>
      </c>
      <c r="Q162" s="101">
        <f>(((I162-I161)*P162)+Q161)+I162</f>
        <v>500</v>
      </c>
      <c r="R162" s="133">
        <f>ROUNDUP(Q162,0)</f>
        <v>500</v>
      </c>
      <c r="S162" s="132">
        <f>((T163-T161)/500)</f>
        <v>0.04</v>
      </c>
      <c r="T162" s="134">
        <f>(((I162-I161)*S162)+T161)+I162</f>
        <v>650</v>
      </c>
      <c r="U162" s="134">
        <f>ROUNDUP(T162,0)</f>
        <v>650</v>
      </c>
      <c r="V162" s="396"/>
      <c r="W162" s="130">
        <f>((X163-X161)/500)</f>
        <v>0.02</v>
      </c>
      <c r="X162" s="116">
        <f>(((V162-V161)*W162)+X161)+V162</f>
        <v>25</v>
      </c>
      <c r="Y162" s="135">
        <f t="shared" si="33"/>
        <v>240</v>
      </c>
      <c r="Z162" s="106">
        <f>ROUNDUP(X162,0)</f>
        <v>25</v>
      </c>
      <c r="AA162" s="136">
        <f>((AB163-AB161)/500)</f>
        <v>0.04</v>
      </c>
      <c r="AB162" s="137">
        <f>(((V162-V161)*AA162)+AB161)+V162</f>
        <v>50</v>
      </c>
      <c r="AC162" s="101">
        <f>ROUNDUP(AB162,0)</f>
        <v>50</v>
      </c>
      <c r="AD162" s="137">
        <f>((AE163-AE161)/500)</f>
        <v>0.02</v>
      </c>
      <c r="AE162" s="137">
        <f>(((V162-V161)*AD162)+AE161)+V162</f>
        <v>50</v>
      </c>
      <c r="AF162" s="133">
        <f>ROUNDUP(AE162,0)</f>
        <v>50</v>
      </c>
      <c r="AG162" s="137">
        <f>((AH163-AH161)/500)</f>
        <v>0.02</v>
      </c>
      <c r="AH162" s="137">
        <f>(((V162-V161)*AG162)+AH161)+V162</f>
        <v>75</v>
      </c>
      <c r="AI162" s="101">
        <f>ROUNDUP(AH162,0)</f>
        <v>75</v>
      </c>
      <c r="AJ162" s="136">
        <f>((AK163-AK161)/500)</f>
        <v>0.02</v>
      </c>
      <c r="AK162" s="138">
        <f>(((V162-V161)*AJ162)+AK161)+V162</f>
        <v>100</v>
      </c>
      <c r="AL162" s="139">
        <f>ROUNDUP(AK162,0)</f>
        <v>100</v>
      </c>
      <c r="AM162" s="397"/>
      <c r="AN162" s="397"/>
      <c r="AO162" s="397"/>
      <c r="AP162" s="397"/>
      <c r="AQ162" s="397"/>
      <c r="AR162" s="397"/>
      <c r="AS162" s="397"/>
      <c r="AT162" s="397"/>
      <c r="AU162" s="397"/>
      <c r="AV162" s="397"/>
      <c r="AW162" s="397"/>
      <c r="AX162" s="397"/>
      <c r="AY162" s="397"/>
      <c r="AZ162" s="397"/>
      <c r="BA162" s="397"/>
      <c r="BB162" s="397"/>
      <c r="BC162" s="397"/>
      <c r="BD162" s="397"/>
      <c r="BE162" s="397"/>
      <c r="BF162" s="397"/>
      <c r="BG162" s="397"/>
      <c r="BH162" s="397"/>
      <c r="BI162" s="397"/>
    </row>
    <row r="163" spans="1:61" ht="15.75" x14ac:dyDescent="0.25">
      <c r="A163" s="93">
        <f>+$B$3*O163</f>
        <v>0</v>
      </c>
      <c r="B163" s="93">
        <f>ROUNDUP(A163,0)</f>
        <v>0</v>
      </c>
      <c r="C163" s="112">
        <f>+$D$3*U163</f>
        <v>470470</v>
      </c>
      <c r="D163" s="112">
        <f>ROUNDUP(C163,0)</f>
        <v>470470</v>
      </c>
      <c r="E163" s="112">
        <f>+$F$3*L163</f>
        <v>414600</v>
      </c>
      <c r="F163" s="112">
        <f>ROUNDUP(E163,0)</f>
        <v>414600</v>
      </c>
      <c r="G163" s="113">
        <f>+$H$3*R163</f>
        <v>125430</v>
      </c>
      <c r="H163" s="112">
        <f>ROUNDUP(G163,0)</f>
        <v>125430</v>
      </c>
      <c r="I163" s="114">
        <v>40500</v>
      </c>
      <c r="J163" s="130"/>
      <c r="K163" s="98">
        <v>960</v>
      </c>
      <c r="L163" s="117">
        <f>+I163+K163</f>
        <v>41460</v>
      </c>
      <c r="M163" s="118"/>
      <c r="N163" s="112">
        <v>1060</v>
      </c>
      <c r="O163" s="119">
        <f>+N163+I163</f>
        <v>41560</v>
      </c>
      <c r="P163" s="119"/>
      <c r="Q163" s="112">
        <v>1310</v>
      </c>
      <c r="R163" s="120">
        <f>+Q163+I163</f>
        <v>41810</v>
      </c>
      <c r="S163" s="121"/>
      <c r="T163" s="142">
        <v>2270</v>
      </c>
      <c r="U163" s="122">
        <f>+T163+I163</f>
        <v>42770</v>
      </c>
      <c r="V163" s="123">
        <v>40500</v>
      </c>
      <c r="W163" s="115"/>
      <c r="X163" s="98">
        <v>835</v>
      </c>
      <c r="Y163" s="124">
        <f t="shared" si="33"/>
        <v>40740</v>
      </c>
      <c r="Z163" s="125">
        <f>+V163+X163</f>
        <v>41335</v>
      </c>
      <c r="AA163" s="126"/>
      <c r="AB163" s="143">
        <v>1670</v>
      </c>
      <c r="AC163" s="119">
        <f>+V163+AB163</f>
        <v>42170</v>
      </c>
      <c r="AD163" s="127"/>
      <c r="AE163" s="143">
        <v>860</v>
      </c>
      <c r="AF163" s="120">
        <f>+AE163+V163</f>
        <v>41360</v>
      </c>
      <c r="AG163" s="127"/>
      <c r="AH163" s="143">
        <v>885</v>
      </c>
      <c r="AI163" s="119">
        <f>+AH163+V163</f>
        <v>41385</v>
      </c>
      <c r="AJ163" s="126"/>
      <c r="AK163" s="144">
        <v>910</v>
      </c>
      <c r="AL163" s="129">
        <f>+AK163+V163</f>
        <v>41410</v>
      </c>
      <c r="AM163" s="397"/>
      <c r="AN163" s="397"/>
      <c r="AO163" s="397"/>
      <c r="AP163" s="397"/>
      <c r="AQ163" s="397"/>
      <c r="AR163" s="397"/>
      <c r="AS163" s="397"/>
      <c r="AT163" s="397"/>
      <c r="AU163" s="397"/>
      <c r="AV163" s="397"/>
      <c r="AW163" s="397"/>
      <c r="AX163" s="397"/>
      <c r="AY163" s="397"/>
      <c r="AZ163" s="397"/>
      <c r="BA163" s="397"/>
      <c r="BB163" s="397"/>
      <c r="BC163" s="397"/>
      <c r="BD163" s="397"/>
      <c r="BE163" s="397"/>
      <c r="BF163" s="397"/>
      <c r="BG163" s="397"/>
      <c r="BH163" s="397"/>
      <c r="BI163" s="397"/>
    </row>
    <row r="164" spans="1:61" ht="15.75" x14ac:dyDescent="0.25">
      <c r="A164" s="93">
        <f>+$B$3*O164</f>
        <v>0</v>
      </c>
      <c r="B164" s="94">
        <f>ROUNDUP(A164,0)</f>
        <v>0</v>
      </c>
      <c r="C164" s="95">
        <f>+$D$3*U164</f>
        <v>7150</v>
      </c>
      <c r="D164" s="95">
        <f>ROUNDUP(C164,0)</f>
        <v>7150</v>
      </c>
      <c r="E164" s="95">
        <f>+$F$3*L164</f>
        <v>1500</v>
      </c>
      <c r="F164" s="95">
        <f>ROUNDUP(E164,0)</f>
        <v>1500</v>
      </c>
      <c r="G164" s="96">
        <f>+$H$3*R164</f>
        <v>1500</v>
      </c>
      <c r="H164" s="95">
        <f>ROUNDUP(G164,0)</f>
        <v>1500</v>
      </c>
      <c r="I164" s="395"/>
      <c r="J164" s="130">
        <f>((K165-K163)/500)</f>
        <v>0.02</v>
      </c>
      <c r="K164" s="116">
        <f>(((I164-I163)*J164)+K163)+I164</f>
        <v>150</v>
      </c>
      <c r="L164" s="131">
        <f>ROUNDUP(K164,0)</f>
        <v>150</v>
      </c>
      <c r="M164" s="132">
        <f>((N165-N163)/500)</f>
        <v>0.02</v>
      </c>
      <c r="N164" s="101">
        <f>(((I164-I163)*M164)+N163)+I164</f>
        <v>250</v>
      </c>
      <c r="O164" s="101">
        <f>ROUNDUP(N164,0)</f>
        <v>250</v>
      </c>
      <c r="P164" s="101">
        <f>((Q165-Q163)/500)</f>
        <v>0.02</v>
      </c>
      <c r="Q164" s="101">
        <f>(((I164-I163)*P164)+Q163)+I164</f>
        <v>500</v>
      </c>
      <c r="R164" s="133">
        <f>ROUNDUP(Q164,0)</f>
        <v>500</v>
      </c>
      <c r="S164" s="132">
        <f>((T165-T163)/500)</f>
        <v>0.04</v>
      </c>
      <c r="T164" s="134">
        <f>(((I164-I163)*S164)+T163)+I164</f>
        <v>650</v>
      </c>
      <c r="U164" s="134">
        <f>ROUNDUP(T164,0)</f>
        <v>650</v>
      </c>
      <c r="V164" s="396"/>
      <c r="W164" s="130">
        <f>((X165-X163)/500)</f>
        <v>0.01</v>
      </c>
      <c r="X164" s="116">
        <f>(((V164-V163)*W164)+X163)+V164</f>
        <v>430</v>
      </c>
      <c r="Y164" s="135">
        <f t="shared" si="33"/>
        <v>240</v>
      </c>
      <c r="Z164" s="106">
        <f>ROUNDUP(X164,0)</f>
        <v>430</v>
      </c>
      <c r="AA164" s="136">
        <f>((AB165-AB163)/500)</f>
        <v>0.02</v>
      </c>
      <c r="AB164" s="137">
        <f>(((V164-V163)*AA164)+AB163)+V164</f>
        <v>860</v>
      </c>
      <c r="AC164" s="101">
        <f>ROUNDUP(AB164,0)</f>
        <v>860</v>
      </c>
      <c r="AD164" s="137">
        <f>((AE165-AE163)/500)</f>
        <v>0.01</v>
      </c>
      <c r="AE164" s="137">
        <f>(((V164-V163)*AD164)+AE163)+V164</f>
        <v>455</v>
      </c>
      <c r="AF164" s="133">
        <f>ROUNDUP(AE164,0)</f>
        <v>455</v>
      </c>
      <c r="AG164" s="137">
        <f>((AH165-AH163)/500)</f>
        <v>0.01</v>
      </c>
      <c r="AH164" s="137">
        <f>(((V164-V163)*AG164)+AH163)+V164</f>
        <v>480</v>
      </c>
      <c r="AI164" s="101">
        <f>ROUNDUP(AH164,0)</f>
        <v>480</v>
      </c>
      <c r="AJ164" s="136">
        <f>((AK165-AK163)/500)</f>
        <v>0.01</v>
      </c>
      <c r="AK164" s="138">
        <f>(((V164-V163)*AJ164)+AK163)+V164</f>
        <v>505</v>
      </c>
      <c r="AL164" s="139">
        <f>ROUNDUP(AK164,0)</f>
        <v>505</v>
      </c>
      <c r="AM164" s="397"/>
      <c r="AN164" s="397"/>
      <c r="AO164" s="397"/>
      <c r="AP164" s="397"/>
      <c r="AQ164" s="397"/>
      <c r="AR164" s="397"/>
      <c r="AS164" s="397"/>
      <c r="AT164" s="397"/>
      <c r="AU164" s="397"/>
      <c r="AV164" s="397"/>
      <c r="AW164" s="397"/>
      <c r="AX164" s="397"/>
      <c r="AY164" s="397"/>
      <c r="AZ164" s="397"/>
      <c r="BA164" s="397"/>
      <c r="BB164" s="397"/>
      <c r="BC164" s="397"/>
      <c r="BD164" s="397"/>
      <c r="BE164" s="397"/>
      <c r="BF164" s="397"/>
      <c r="BG164" s="397"/>
      <c r="BH164" s="397"/>
      <c r="BI164" s="397"/>
    </row>
    <row r="165" spans="1:61" ht="15.75" x14ac:dyDescent="0.25">
      <c r="A165" s="93">
        <f>+$B$3*O165</f>
        <v>0</v>
      </c>
      <c r="B165" s="93">
        <f t="shared" ref="B165:B173" si="38">ROUNDUP(A165,0)</f>
        <v>0</v>
      </c>
      <c r="C165" s="112">
        <f>+$D$3*U165</f>
        <v>476190</v>
      </c>
      <c r="D165" s="112">
        <f t="shared" ref="D165:D173" si="39">ROUNDUP(C165,0)</f>
        <v>476190</v>
      </c>
      <c r="E165" s="112">
        <f>+$F$3*L165</f>
        <v>419700</v>
      </c>
      <c r="F165" s="112">
        <f t="shared" ref="F165:F173" si="40">ROUNDUP(E165,0)</f>
        <v>419700</v>
      </c>
      <c r="G165" s="113">
        <f>+$H$3*R165</f>
        <v>126960</v>
      </c>
      <c r="H165" s="112">
        <f t="shared" ref="H165:H173" si="41">ROUNDUP(G165,0)</f>
        <v>126960</v>
      </c>
      <c r="I165" s="140">
        <v>41000</v>
      </c>
      <c r="J165" s="130"/>
      <c r="K165" s="116">
        <v>970</v>
      </c>
      <c r="L165" s="117">
        <f>+I165+K165</f>
        <v>41970</v>
      </c>
      <c r="M165" s="118"/>
      <c r="N165" s="119">
        <v>1070</v>
      </c>
      <c r="O165" s="119">
        <f>+N165+I165</f>
        <v>42070</v>
      </c>
      <c r="P165" s="119"/>
      <c r="Q165" s="119">
        <v>1320</v>
      </c>
      <c r="R165" s="120">
        <f>+Q165+I165</f>
        <v>42320</v>
      </c>
      <c r="S165" s="121"/>
      <c r="T165" s="122">
        <v>2290</v>
      </c>
      <c r="U165" s="122">
        <f>+T165+I165</f>
        <v>43290</v>
      </c>
      <c r="V165" s="141">
        <v>41000</v>
      </c>
      <c r="W165" s="115"/>
      <c r="X165" s="116">
        <v>840</v>
      </c>
      <c r="Y165" s="124">
        <f t="shared" si="33"/>
        <v>41240</v>
      </c>
      <c r="Z165" s="125">
        <f>+V165+X165</f>
        <v>41840</v>
      </c>
      <c r="AA165" s="126"/>
      <c r="AB165" s="127">
        <v>1680</v>
      </c>
      <c r="AC165" s="119">
        <f>+V165+AB165</f>
        <v>42680</v>
      </c>
      <c r="AD165" s="127"/>
      <c r="AE165" s="127">
        <v>865</v>
      </c>
      <c r="AF165" s="120">
        <f>+AE165+V165</f>
        <v>41865</v>
      </c>
      <c r="AG165" s="127"/>
      <c r="AH165" s="127">
        <v>890</v>
      </c>
      <c r="AI165" s="119">
        <f>+AH165+V165</f>
        <v>41890</v>
      </c>
      <c r="AJ165" s="126"/>
      <c r="AK165" s="128">
        <v>915</v>
      </c>
      <c r="AL165" s="129">
        <f>+AK165+V165</f>
        <v>41915</v>
      </c>
      <c r="AM165" s="397"/>
      <c r="AN165" s="397"/>
      <c r="AO165" s="397"/>
      <c r="AP165" s="397"/>
      <c r="AQ165" s="397"/>
      <c r="AR165" s="397"/>
      <c r="AS165" s="397"/>
      <c r="AT165" s="397"/>
      <c r="AU165" s="397"/>
      <c r="AV165" s="397"/>
      <c r="AW165" s="397"/>
      <c r="AX165" s="397"/>
      <c r="AY165" s="397"/>
      <c r="AZ165" s="397"/>
      <c r="BA165" s="397"/>
      <c r="BB165" s="397"/>
      <c r="BC165" s="397"/>
      <c r="BD165" s="397"/>
      <c r="BE165" s="397"/>
      <c r="BF165" s="397"/>
      <c r="BG165" s="397"/>
      <c r="BH165" s="397"/>
      <c r="BI165" s="397"/>
    </row>
    <row r="166" spans="1:61" ht="15.75" x14ac:dyDescent="0.25">
      <c r="A166" s="93">
        <f>+$B$3*N166</f>
        <v>0</v>
      </c>
      <c r="B166" s="94">
        <f t="shared" si="38"/>
        <v>0</v>
      </c>
      <c r="C166" s="95">
        <f>+$D$3*T166</f>
        <v>7150</v>
      </c>
      <c r="D166" s="95">
        <f t="shared" si="39"/>
        <v>7150</v>
      </c>
      <c r="E166" s="95">
        <f>+$F$3*K166</f>
        <v>1500</v>
      </c>
      <c r="F166" s="95">
        <f t="shared" si="40"/>
        <v>1500</v>
      </c>
      <c r="G166" s="96">
        <f>+$H$3*Q166</f>
        <v>1500</v>
      </c>
      <c r="H166" s="95">
        <f t="shared" si="41"/>
        <v>1500</v>
      </c>
      <c r="I166" s="395"/>
      <c r="J166" s="130">
        <f>((K167-K165)/500)</f>
        <v>0.02</v>
      </c>
      <c r="K166" s="116">
        <f>(((I166-I165)*J166)+K165)+I166</f>
        <v>150</v>
      </c>
      <c r="L166" s="131">
        <f>ROUNDUP(K166,0)</f>
        <v>150</v>
      </c>
      <c r="M166" s="132">
        <f>((N167-N165)/500)</f>
        <v>0.02</v>
      </c>
      <c r="N166" s="101">
        <f>(((I166-I165)*M166)+N165)+I166</f>
        <v>250</v>
      </c>
      <c r="O166" s="101">
        <f>ROUNDUP(N166,0)</f>
        <v>250</v>
      </c>
      <c r="P166" s="101">
        <f>((Q167-Q165)/500)</f>
        <v>0.02</v>
      </c>
      <c r="Q166" s="101">
        <f>(((I166-I165)*P166)+Q165)+I166</f>
        <v>500</v>
      </c>
      <c r="R166" s="133">
        <f>ROUNDUP(Q166,0)</f>
        <v>500</v>
      </c>
      <c r="S166" s="132">
        <f>((T167-T165)/500)</f>
        <v>0.04</v>
      </c>
      <c r="T166" s="134">
        <f>(((I166-I165)*S166)+T165)+I166</f>
        <v>650</v>
      </c>
      <c r="U166" s="134">
        <f>ROUNDUP(T166,0)</f>
        <v>650</v>
      </c>
      <c r="V166" s="396"/>
      <c r="W166" s="130">
        <f>((X167-X165)/500)</f>
        <v>0.02</v>
      </c>
      <c r="X166" s="116">
        <f>(((V166-V165)*W166)+X165)+V166</f>
        <v>20</v>
      </c>
      <c r="Y166" s="135">
        <f t="shared" si="33"/>
        <v>240</v>
      </c>
      <c r="Z166" s="106">
        <f>ROUNDUP(X166,0)</f>
        <v>20</v>
      </c>
      <c r="AA166" s="136">
        <f>((AB167-AB165)/500)</f>
        <v>0.04</v>
      </c>
      <c r="AB166" s="137">
        <f>(((V166-V165)*AA166)+AB165)+V166</f>
        <v>40</v>
      </c>
      <c r="AC166" s="101">
        <f>ROUNDUP(AB166,0)</f>
        <v>40</v>
      </c>
      <c r="AD166" s="137">
        <f>((AE167-AE165)/500)</f>
        <v>0.02</v>
      </c>
      <c r="AE166" s="137">
        <f>(((V166-V165)*AD166)+AE165)+V166</f>
        <v>45</v>
      </c>
      <c r="AF166" s="133">
        <f>ROUNDUP(AE166,0)</f>
        <v>45</v>
      </c>
      <c r="AG166" s="137">
        <f>((AH167-AH165)/500)</f>
        <v>0.02</v>
      </c>
      <c r="AH166" s="137">
        <f>(((V166-V165)*AG166)+AH165)+V166</f>
        <v>70</v>
      </c>
      <c r="AI166" s="101">
        <f>ROUNDUP(AH166,0)</f>
        <v>70</v>
      </c>
      <c r="AJ166" s="136">
        <f>((AK167-AK165)/500)</f>
        <v>0.02</v>
      </c>
      <c r="AK166" s="138">
        <f>(((V166-V165)*AJ166)+AK165)+V166</f>
        <v>95</v>
      </c>
      <c r="AL166" s="139">
        <f>ROUNDUP(AK166,0)</f>
        <v>95</v>
      </c>
      <c r="AM166" s="397"/>
      <c r="AN166" s="397"/>
      <c r="AO166" s="397"/>
      <c r="AP166" s="397"/>
      <c r="AQ166" s="397"/>
      <c r="AR166" s="397"/>
      <c r="AS166" s="397"/>
      <c r="AT166" s="397"/>
      <c r="AU166" s="397"/>
      <c r="AV166" s="397"/>
      <c r="AW166" s="397"/>
      <c r="AX166" s="397"/>
      <c r="AY166" s="397"/>
      <c r="AZ166" s="397"/>
      <c r="BA166" s="397"/>
      <c r="BB166" s="397"/>
      <c r="BC166" s="397"/>
      <c r="BD166" s="397"/>
      <c r="BE166" s="397"/>
      <c r="BF166" s="397"/>
      <c r="BG166" s="397"/>
      <c r="BH166" s="397"/>
      <c r="BI166" s="397"/>
    </row>
    <row r="167" spans="1:61" ht="15.75" x14ac:dyDescent="0.25">
      <c r="A167" s="93">
        <f>+$B$3*O167</f>
        <v>0</v>
      </c>
      <c r="B167" s="93">
        <f t="shared" si="38"/>
        <v>0</v>
      </c>
      <c r="C167" s="112">
        <f>+$D$3*U167</f>
        <v>481910</v>
      </c>
      <c r="D167" s="112">
        <f t="shared" si="39"/>
        <v>481910</v>
      </c>
      <c r="E167" s="112">
        <f>+$F$3*L167</f>
        <v>424800</v>
      </c>
      <c r="F167" s="112">
        <f t="shared" si="40"/>
        <v>424800</v>
      </c>
      <c r="G167" s="113">
        <f>+$H$3*R167</f>
        <v>128490</v>
      </c>
      <c r="H167" s="112">
        <f t="shared" si="41"/>
        <v>128490</v>
      </c>
      <c r="I167" s="140">
        <v>41500</v>
      </c>
      <c r="J167" s="130"/>
      <c r="K167" s="116">
        <v>980</v>
      </c>
      <c r="L167" s="117">
        <f>+I167+K167</f>
        <v>42480</v>
      </c>
      <c r="M167" s="118"/>
      <c r="N167" s="119">
        <v>1080</v>
      </c>
      <c r="O167" s="119">
        <f>+N167+I167</f>
        <v>42580</v>
      </c>
      <c r="P167" s="119"/>
      <c r="Q167" s="119">
        <v>1330</v>
      </c>
      <c r="R167" s="120">
        <f>+Q167+I167</f>
        <v>42830</v>
      </c>
      <c r="S167" s="121"/>
      <c r="T167" s="122">
        <v>2310</v>
      </c>
      <c r="U167" s="122">
        <f>+T167+I167</f>
        <v>43810</v>
      </c>
      <c r="V167" s="141">
        <v>41500</v>
      </c>
      <c r="W167" s="115"/>
      <c r="X167" s="116">
        <v>850</v>
      </c>
      <c r="Y167" s="124">
        <f t="shared" si="33"/>
        <v>41740</v>
      </c>
      <c r="Z167" s="125">
        <f>+V167+X167</f>
        <v>42350</v>
      </c>
      <c r="AA167" s="126"/>
      <c r="AB167" s="127">
        <v>1700</v>
      </c>
      <c r="AC167" s="119">
        <f>+V167+AB167</f>
        <v>43200</v>
      </c>
      <c r="AD167" s="127"/>
      <c r="AE167" s="127">
        <v>875</v>
      </c>
      <c r="AF167" s="120">
        <f>+AE167+V167</f>
        <v>42375</v>
      </c>
      <c r="AG167" s="127"/>
      <c r="AH167" s="127">
        <v>900</v>
      </c>
      <c r="AI167" s="119">
        <f>+AH167+V167</f>
        <v>42400</v>
      </c>
      <c r="AJ167" s="126"/>
      <c r="AK167" s="128">
        <v>925</v>
      </c>
      <c r="AL167" s="129">
        <f>+AK167+V167</f>
        <v>42425</v>
      </c>
      <c r="AM167" s="397"/>
      <c r="AN167" s="397"/>
      <c r="AO167" s="397"/>
      <c r="AP167" s="397"/>
      <c r="AQ167" s="397"/>
      <c r="AR167" s="397"/>
      <c r="AS167" s="397"/>
      <c r="AT167" s="397"/>
      <c r="AU167" s="397"/>
      <c r="AV167" s="397"/>
      <c r="AW167" s="397"/>
      <c r="AX167" s="397"/>
      <c r="AY167" s="397"/>
      <c r="AZ167" s="397"/>
      <c r="BA167" s="397"/>
      <c r="BB167" s="397"/>
      <c r="BC167" s="397"/>
      <c r="BD167" s="397"/>
      <c r="BE167" s="397"/>
      <c r="BF167" s="397"/>
      <c r="BG167" s="397"/>
      <c r="BH167" s="397"/>
      <c r="BI167" s="397"/>
    </row>
    <row r="168" spans="1:61" ht="15.75" x14ac:dyDescent="0.25">
      <c r="A168" s="93">
        <f>+$B$3*N168</f>
        <v>0</v>
      </c>
      <c r="B168" s="94">
        <f t="shared" si="38"/>
        <v>0</v>
      </c>
      <c r="C168" s="95">
        <f>+$D$3*T168</f>
        <v>7150</v>
      </c>
      <c r="D168" s="95">
        <f t="shared" si="39"/>
        <v>7150</v>
      </c>
      <c r="E168" s="95">
        <f>+$F$3*K168</f>
        <v>1500</v>
      </c>
      <c r="F168" s="95">
        <f t="shared" si="40"/>
        <v>1500</v>
      </c>
      <c r="G168" s="96">
        <f>+$H$3*Q168</f>
        <v>1500</v>
      </c>
      <c r="H168" s="95">
        <f t="shared" si="41"/>
        <v>1500</v>
      </c>
      <c r="I168" s="395"/>
      <c r="J168" s="130">
        <f>((K169-K167)/500)</f>
        <v>0.02</v>
      </c>
      <c r="K168" s="116">
        <f>(((I168-I167)*J168)+K167)+I168</f>
        <v>150</v>
      </c>
      <c r="L168" s="131">
        <f>ROUNDUP(K168,0)</f>
        <v>150</v>
      </c>
      <c r="M168" s="132">
        <f>((N169-N167)/500)</f>
        <v>0.02</v>
      </c>
      <c r="N168" s="101">
        <f>(((I168-I167)*M168)+N167)+I168</f>
        <v>250</v>
      </c>
      <c r="O168" s="101">
        <f>ROUNDUP(N168,0)</f>
        <v>250</v>
      </c>
      <c r="P168" s="101">
        <f>((Q169-Q167)/500)</f>
        <v>0.02</v>
      </c>
      <c r="Q168" s="101">
        <f>(((I168-I167)*P168)+Q167)+I168</f>
        <v>500</v>
      </c>
      <c r="R168" s="133">
        <f>ROUNDUP(Q168,0)</f>
        <v>500</v>
      </c>
      <c r="S168" s="132">
        <f>((T169-T167)/500)</f>
        <v>0.04</v>
      </c>
      <c r="T168" s="134">
        <f>(((I168-I167)*S168)+T167)+I168</f>
        <v>650</v>
      </c>
      <c r="U168" s="134">
        <f>ROUNDUP(T168,0)</f>
        <v>650</v>
      </c>
      <c r="V168" s="396"/>
      <c r="W168" s="130">
        <f>((X169-X167)/500)</f>
        <v>0.01</v>
      </c>
      <c r="X168" s="116">
        <f>(((V168-V167)*W168)+X167)+V168</f>
        <v>435</v>
      </c>
      <c r="Y168" s="135">
        <f t="shared" si="33"/>
        <v>240</v>
      </c>
      <c r="Z168" s="106">
        <f>ROUNDUP(X168,0)</f>
        <v>435</v>
      </c>
      <c r="AA168" s="136">
        <f>((AB169-AB167)/500)</f>
        <v>0.02</v>
      </c>
      <c r="AB168" s="137">
        <f>(((V168-V167)*AA168)+AB167)+V168</f>
        <v>870</v>
      </c>
      <c r="AC168" s="101">
        <f>ROUNDUP(AB168,0)</f>
        <v>870</v>
      </c>
      <c r="AD168" s="137">
        <f>((AE169-AE167)/500)</f>
        <v>0.01</v>
      </c>
      <c r="AE168" s="137">
        <f>(((V168-V167)*AD168)+AE167)+V168</f>
        <v>460</v>
      </c>
      <c r="AF168" s="133">
        <f>ROUNDUP(AE168,0)</f>
        <v>460</v>
      </c>
      <c r="AG168" s="137">
        <f>((AH169-AH167)/500)</f>
        <v>0.01</v>
      </c>
      <c r="AH168" s="137">
        <f>(((V168-V167)*AG168)+AH167)+V168</f>
        <v>485</v>
      </c>
      <c r="AI168" s="101">
        <f>ROUNDUP(AH168,0)</f>
        <v>485</v>
      </c>
      <c r="AJ168" s="136">
        <f>((AK169-AK167)/500)</f>
        <v>0.01</v>
      </c>
      <c r="AK168" s="138">
        <f>(((V168-V167)*AJ168)+AK167)+V168</f>
        <v>510</v>
      </c>
      <c r="AL168" s="139">
        <f>ROUNDUP(AK168,0)</f>
        <v>510</v>
      </c>
      <c r="AM168" s="397"/>
      <c r="AN168" s="397"/>
      <c r="AO168" s="397"/>
      <c r="AP168" s="397"/>
      <c r="AQ168" s="397"/>
      <c r="AR168" s="397"/>
      <c r="AS168" s="397"/>
      <c r="AT168" s="397"/>
      <c r="AU168" s="397"/>
      <c r="AV168" s="397"/>
      <c r="AW168" s="397"/>
      <c r="AX168" s="397"/>
      <c r="AY168" s="397"/>
      <c r="AZ168" s="397"/>
      <c r="BA168" s="397"/>
      <c r="BB168" s="397"/>
      <c r="BC168" s="397"/>
      <c r="BD168" s="397"/>
      <c r="BE168" s="397"/>
      <c r="BF168" s="397"/>
      <c r="BG168" s="397"/>
      <c r="BH168" s="397"/>
      <c r="BI168" s="397"/>
    </row>
    <row r="169" spans="1:61" ht="15.75" x14ac:dyDescent="0.25">
      <c r="A169" s="93">
        <f>+$B$3*O169</f>
        <v>0</v>
      </c>
      <c r="B169" s="93">
        <f t="shared" si="38"/>
        <v>0</v>
      </c>
      <c r="C169" s="112">
        <f>+$D$3*U169</f>
        <v>487630</v>
      </c>
      <c r="D169" s="112">
        <f t="shared" si="39"/>
        <v>487630</v>
      </c>
      <c r="E169" s="112">
        <f>+$F$3*L169</f>
        <v>429900</v>
      </c>
      <c r="F169" s="112">
        <f t="shared" si="40"/>
        <v>429900</v>
      </c>
      <c r="G169" s="113">
        <f>+$H$3*R169</f>
        <v>130020</v>
      </c>
      <c r="H169" s="112">
        <f t="shared" si="41"/>
        <v>130020</v>
      </c>
      <c r="I169" s="140">
        <v>42000</v>
      </c>
      <c r="J169" s="130"/>
      <c r="K169" s="116">
        <v>990</v>
      </c>
      <c r="L169" s="117">
        <f>+I169+K169</f>
        <v>42990</v>
      </c>
      <c r="M169" s="118"/>
      <c r="N169" s="119">
        <v>1090</v>
      </c>
      <c r="O169" s="119">
        <f>+N169+I169</f>
        <v>43090</v>
      </c>
      <c r="P169" s="119"/>
      <c r="Q169" s="119">
        <v>1340</v>
      </c>
      <c r="R169" s="120">
        <f>+Q169+I169</f>
        <v>43340</v>
      </c>
      <c r="S169" s="121"/>
      <c r="T169" s="122">
        <v>2330</v>
      </c>
      <c r="U169" s="122">
        <f>+T169+I169</f>
        <v>44330</v>
      </c>
      <c r="V169" s="141">
        <v>42000</v>
      </c>
      <c r="W169" s="115"/>
      <c r="X169" s="116">
        <v>855</v>
      </c>
      <c r="Y169" s="124">
        <f t="shared" si="33"/>
        <v>42240</v>
      </c>
      <c r="Z169" s="125">
        <f>+V169+X169</f>
        <v>42855</v>
      </c>
      <c r="AA169" s="126"/>
      <c r="AB169" s="127">
        <v>1710</v>
      </c>
      <c r="AC169" s="119">
        <f>+V169+AB169</f>
        <v>43710</v>
      </c>
      <c r="AD169" s="127"/>
      <c r="AE169" s="127">
        <v>880</v>
      </c>
      <c r="AF169" s="120">
        <f>+AE169+V169</f>
        <v>42880</v>
      </c>
      <c r="AG169" s="127"/>
      <c r="AH169" s="127">
        <v>905</v>
      </c>
      <c r="AI169" s="119">
        <f>+AH169+V169</f>
        <v>42905</v>
      </c>
      <c r="AJ169" s="126"/>
      <c r="AK169" s="128">
        <v>930</v>
      </c>
      <c r="AL169" s="129">
        <f>+AK169+V169</f>
        <v>42930</v>
      </c>
      <c r="AM169" s="397"/>
      <c r="AN169" s="397"/>
      <c r="AO169" s="397"/>
      <c r="AP169" s="397"/>
      <c r="AQ169" s="397"/>
      <c r="AR169" s="397"/>
      <c r="AS169" s="397"/>
      <c r="AT169" s="397"/>
      <c r="AU169" s="397"/>
      <c r="AV169" s="397"/>
      <c r="AW169" s="397"/>
      <c r="AX169" s="397"/>
      <c r="AY169" s="397"/>
      <c r="AZ169" s="397"/>
      <c r="BA169" s="397"/>
      <c r="BB169" s="397"/>
      <c r="BC169" s="397"/>
      <c r="BD169" s="397"/>
      <c r="BE169" s="397"/>
      <c r="BF169" s="397"/>
      <c r="BG169" s="397"/>
      <c r="BH169" s="397"/>
      <c r="BI169" s="397"/>
    </row>
    <row r="170" spans="1:61" ht="15.75" x14ac:dyDescent="0.25">
      <c r="A170" s="93">
        <f>+$B$3*N170</f>
        <v>0</v>
      </c>
      <c r="B170" s="94">
        <f t="shared" si="38"/>
        <v>0</v>
      </c>
      <c r="C170" s="95">
        <f>+$D$3*T170</f>
        <v>7150</v>
      </c>
      <c r="D170" s="95">
        <f t="shared" si="39"/>
        <v>7150</v>
      </c>
      <c r="E170" s="95">
        <f>+$F$3*K170</f>
        <v>1500</v>
      </c>
      <c r="F170" s="95">
        <f t="shared" si="40"/>
        <v>1500</v>
      </c>
      <c r="G170" s="96">
        <f>+$H$3*Q170</f>
        <v>1500</v>
      </c>
      <c r="H170" s="95">
        <f t="shared" si="41"/>
        <v>1500</v>
      </c>
      <c r="I170" s="395"/>
      <c r="J170" s="130">
        <f>((K171-K169)/500)</f>
        <v>0.02</v>
      </c>
      <c r="K170" s="116">
        <f>(((I170-I169)*J170)+K169)+I170</f>
        <v>150</v>
      </c>
      <c r="L170" s="131">
        <f>ROUNDUP(K170,0)</f>
        <v>150</v>
      </c>
      <c r="M170" s="132">
        <f>((N171-N169)/500)</f>
        <v>0.02</v>
      </c>
      <c r="N170" s="101">
        <f>(((I170-I169)*M170)+N169)+I170</f>
        <v>250</v>
      </c>
      <c r="O170" s="101">
        <f>ROUNDUP(N170,0)</f>
        <v>250</v>
      </c>
      <c r="P170" s="101">
        <f>((Q171-Q169)/500)</f>
        <v>0.02</v>
      </c>
      <c r="Q170" s="101">
        <f>(((I170-I169)*P170)+Q169)+I170</f>
        <v>500</v>
      </c>
      <c r="R170" s="133">
        <f>ROUNDUP(Q170,0)</f>
        <v>500</v>
      </c>
      <c r="S170" s="132">
        <f>((T171-T169)/500)</f>
        <v>0.04</v>
      </c>
      <c r="T170" s="134">
        <f>(((I170-I169)*S170)+T169)+I170</f>
        <v>650</v>
      </c>
      <c r="U170" s="134">
        <f>ROUNDUP(T170,0)</f>
        <v>650</v>
      </c>
      <c r="V170" s="396"/>
      <c r="W170" s="130">
        <f>((X171-X169)/500)</f>
        <v>0.02</v>
      </c>
      <c r="X170" s="116">
        <f>(((V170-V169)*W170)+X169)+V170</f>
        <v>15</v>
      </c>
      <c r="Y170" s="135">
        <f t="shared" si="33"/>
        <v>240</v>
      </c>
      <c r="Z170" s="106">
        <f>ROUNDUP(X170,0)</f>
        <v>15</v>
      </c>
      <c r="AA170" s="136">
        <f>((AB171-AB169)/500)</f>
        <v>0.04</v>
      </c>
      <c r="AB170" s="137">
        <f>(((V170-V169)*AA170)+AB169)+V170</f>
        <v>30</v>
      </c>
      <c r="AC170" s="101">
        <f>ROUNDUP(AB170,0)</f>
        <v>30</v>
      </c>
      <c r="AD170" s="137">
        <f>((AE171-AE169)/500)</f>
        <v>0.02</v>
      </c>
      <c r="AE170" s="137">
        <f>(((V170-V169)*AD170)+AE169)+V170</f>
        <v>40</v>
      </c>
      <c r="AF170" s="133">
        <f>ROUNDUP(AE170,0)</f>
        <v>40</v>
      </c>
      <c r="AG170" s="137">
        <f>((AH171-AH169)/500)</f>
        <v>0.02</v>
      </c>
      <c r="AH170" s="137">
        <f>(((V170-V169)*AG170)+AH169)+V170</f>
        <v>65</v>
      </c>
      <c r="AI170" s="101">
        <f>ROUNDUP(AH170,0)</f>
        <v>65</v>
      </c>
      <c r="AJ170" s="136">
        <f>((AK171-AK169)/500)</f>
        <v>0.02</v>
      </c>
      <c r="AK170" s="138">
        <f>(((V170-V169)*AJ170)+AK169)+V170</f>
        <v>90</v>
      </c>
      <c r="AL170" s="139">
        <f>ROUNDUP(AK170,0)</f>
        <v>90</v>
      </c>
      <c r="AM170" s="397"/>
      <c r="AN170" s="397"/>
      <c r="AO170" s="397"/>
      <c r="AP170" s="397"/>
      <c r="AQ170" s="397"/>
      <c r="AR170" s="397"/>
      <c r="AS170" s="397"/>
      <c r="AT170" s="397"/>
      <c r="AU170" s="397"/>
      <c r="AV170" s="397"/>
      <c r="AW170" s="397"/>
      <c r="AX170" s="397"/>
      <c r="AY170" s="397"/>
      <c r="AZ170" s="397"/>
      <c r="BA170" s="397"/>
      <c r="BB170" s="397"/>
      <c r="BC170" s="397"/>
      <c r="BD170" s="397"/>
      <c r="BE170" s="397"/>
      <c r="BF170" s="397"/>
      <c r="BG170" s="397"/>
      <c r="BH170" s="397"/>
      <c r="BI170" s="397"/>
    </row>
    <row r="171" spans="1:61" ht="15.75" x14ac:dyDescent="0.25">
      <c r="A171" s="93">
        <f>+$B$3*O171</f>
        <v>0</v>
      </c>
      <c r="B171" s="93">
        <f t="shared" si="38"/>
        <v>0</v>
      </c>
      <c r="C171" s="112">
        <f>+$D$3*U171</f>
        <v>493350</v>
      </c>
      <c r="D171" s="112">
        <f t="shared" si="39"/>
        <v>493350</v>
      </c>
      <c r="E171" s="112">
        <f>+$F$3*L171</f>
        <v>435000</v>
      </c>
      <c r="F171" s="112">
        <f t="shared" si="40"/>
        <v>435000</v>
      </c>
      <c r="G171" s="113">
        <f>+$H$3*R171</f>
        <v>131550</v>
      </c>
      <c r="H171" s="112">
        <f t="shared" si="41"/>
        <v>131550</v>
      </c>
      <c r="I171" s="140">
        <v>42500</v>
      </c>
      <c r="J171" s="130"/>
      <c r="K171" s="116">
        <v>1000</v>
      </c>
      <c r="L171" s="117">
        <f>+I171+K171</f>
        <v>43500</v>
      </c>
      <c r="M171" s="118"/>
      <c r="N171" s="119">
        <v>1100</v>
      </c>
      <c r="O171" s="119">
        <f>+N171+I171</f>
        <v>43600</v>
      </c>
      <c r="P171" s="119"/>
      <c r="Q171" s="119">
        <v>1350</v>
      </c>
      <c r="R171" s="120">
        <f>+Q171+I171</f>
        <v>43850</v>
      </c>
      <c r="S171" s="121"/>
      <c r="T171" s="122">
        <v>2350</v>
      </c>
      <c r="U171" s="122">
        <f>+T171+I171</f>
        <v>44850</v>
      </c>
      <c r="V171" s="141">
        <v>42500</v>
      </c>
      <c r="W171" s="115"/>
      <c r="X171" s="116">
        <v>865</v>
      </c>
      <c r="Y171" s="124">
        <f t="shared" si="33"/>
        <v>42740</v>
      </c>
      <c r="Z171" s="125">
        <f>+V171+X171</f>
        <v>43365</v>
      </c>
      <c r="AA171" s="126"/>
      <c r="AB171" s="127">
        <v>1730</v>
      </c>
      <c r="AC171" s="119">
        <f>+V171+AB171</f>
        <v>44230</v>
      </c>
      <c r="AD171" s="127"/>
      <c r="AE171" s="127">
        <v>890</v>
      </c>
      <c r="AF171" s="120">
        <f>+AE171+V171</f>
        <v>43390</v>
      </c>
      <c r="AG171" s="127"/>
      <c r="AH171" s="127">
        <v>915</v>
      </c>
      <c r="AI171" s="119">
        <f>+AH171+V171</f>
        <v>43415</v>
      </c>
      <c r="AJ171" s="126"/>
      <c r="AK171" s="128">
        <v>940</v>
      </c>
      <c r="AL171" s="129">
        <f>+AK171+V171</f>
        <v>43440</v>
      </c>
      <c r="AM171" s="397"/>
      <c r="AN171" s="397"/>
      <c r="AO171" s="397"/>
      <c r="AP171" s="397"/>
      <c r="AQ171" s="397"/>
      <c r="AR171" s="397"/>
      <c r="AS171" s="397"/>
      <c r="AT171" s="397"/>
      <c r="AU171" s="397"/>
      <c r="AV171" s="397"/>
      <c r="AW171" s="397"/>
      <c r="AX171" s="397"/>
      <c r="AY171" s="397"/>
      <c r="AZ171" s="397"/>
      <c r="BA171" s="397"/>
      <c r="BB171" s="397"/>
      <c r="BC171" s="397"/>
      <c r="BD171" s="397"/>
      <c r="BE171" s="397"/>
      <c r="BF171" s="397"/>
      <c r="BG171" s="397"/>
      <c r="BH171" s="397"/>
      <c r="BI171" s="397"/>
    </row>
    <row r="172" spans="1:61" ht="15.75" x14ac:dyDescent="0.25">
      <c r="A172" s="93">
        <f>+$B$3*N172</f>
        <v>0</v>
      </c>
      <c r="B172" s="94">
        <f t="shared" si="38"/>
        <v>0</v>
      </c>
      <c r="C172" s="95">
        <f>+$D$3*T172</f>
        <v>7150</v>
      </c>
      <c r="D172" s="95">
        <f t="shared" si="39"/>
        <v>7150</v>
      </c>
      <c r="E172" s="95">
        <f>+$F$3*K172</f>
        <v>1500</v>
      </c>
      <c r="F172" s="95">
        <f t="shared" si="40"/>
        <v>1500</v>
      </c>
      <c r="G172" s="96">
        <f>+$H$3*Q172</f>
        <v>1500</v>
      </c>
      <c r="H172" s="95">
        <f t="shared" si="41"/>
        <v>1500</v>
      </c>
      <c r="I172" s="395"/>
      <c r="J172" s="130">
        <f>((K173-K171)/500)</f>
        <v>0.02</v>
      </c>
      <c r="K172" s="116">
        <f>(((I172-I171)*J172)+K171)+I172</f>
        <v>150</v>
      </c>
      <c r="L172" s="131">
        <f>ROUNDUP(K172,0)</f>
        <v>150</v>
      </c>
      <c r="M172" s="132">
        <f>((N173-N171)/500)</f>
        <v>0.02</v>
      </c>
      <c r="N172" s="101">
        <f>(((I172-I171)*M172)+N171)+I172</f>
        <v>250</v>
      </c>
      <c r="O172" s="101">
        <f>ROUNDUP(N172,0)</f>
        <v>250</v>
      </c>
      <c r="P172" s="101">
        <f>((Q173-Q171)/500)</f>
        <v>0.02</v>
      </c>
      <c r="Q172" s="101">
        <f>(((I172-I171)*P172)+Q171)+I172</f>
        <v>500</v>
      </c>
      <c r="R172" s="133">
        <f>ROUNDUP(Q172,0)</f>
        <v>500</v>
      </c>
      <c r="S172" s="132">
        <f>((T173-T171)/500)</f>
        <v>0.04</v>
      </c>
      <c r="T172" s="134">
        <f>(((I172-I171)*S172)+T171)+I172</f>
        <v>650</v>
      </c>
      <c r="U172" s="134">
        <f>ROUNDUP(T172,0)</f>
        <v>650</v>
      </c>
      <c r="V172" s="396"/>
      <c r="W172" s="130">
        <f>((X173-X171)/500)</f>
        <v>0.01</v>
      </c>
      <c r="X172" s="116">
        <f>(((V172-V171)*W172)+X171)+V172</f>
        <v>440</v>
      </c>
      <c r="Y172" s="135">
        <f t="shared" si="33"/>
        <v>240</v>
      </c>
      <c r="Z172" s="106">
        <f>ROUNDUP(X172,0)</f>
        <v>440</v>
      </c>
      <c r="AA172" s="136">
        <f>((AB173-AB171)/500)</f>
        <v>0.02</v>
      </c>
      <c r="AB172" s="137">
        <f>(((V172-V171)*AA172)+AB171)+V172</f>
        <v>880</v>
      </c>
      <c r="AC172" s="101">
        <f>ROUNDUP(AB172,0)</f>
        <v>880</v>
      </c>
      <c r="AD172" s="137">
        <f>((AE173-AE171)/500)</f>
        <v>0.01</v>
      </c>
      <c r="AE172" s="137">
        <f>(((V172-V171)*AD172)+AE171)+V172</f>
        <v>465</v>
      </c>
      <c r="AF172" s="133">
        <f>ROUNDUP(AE172,0)</f>
        <v>465</v>
      </c>
      <c r="AG172" s="137">
        <f>((AH173-AH171)/500)</f>
        <v>0.01</v>
      </c>
      <c r="AH172" s="137">
        <f>(((V172-V171)*AG172)+AH171)+V172</f>
        <v>490</v>
      </c>
      <c r="AI172" s="101">
        <f>ROUNDUP(AH172,0)</f>
        <v>490</v>
      </c>
      <c r="AJ172" s="136">
        <f>((AK173-AK171)/500)</f>
        <v>0.01</v>
      </c>
      <c r="AK172" s="138">
        <f>(((V172-V171)*AJ172)+AK171)+V172</f>
        <v>515</v>
      </c>
      <c r="AL172" s="139">
        <f>ROUNDUP(AK172,0)</f>
        <v>515</v>
      </c>
      <c r="AM172" s="397"/>
      <c r="AN172" s="397"/>
      <c r="AO172" s="397"/>
      <c r="AP172" s="397"/>
      <c r="AQ172" s="397"/>
      <c r="AR172" s="397"/>
      <c r="AS172" s="397"/>
      <c r="AT172" s="397"/>
      <c r="AU172" s="397"/>
      <c r="AV172" s="397"/>
      <c r="AW172" s="397"/>
      <c r="AX172" s="397"/>
      <c r="AY172" s="397"/>
      <c r="AZ172" s="397"/>
      <c r="BA172" s="397"/>
      <c r="BB172" s="397"/>
      <c r="BC172" s="397"/>
      <c r="BD172" s="397"/>
      <c r="BE172" s="397"/>
      <c r="BF172" s="397"/>
      <c r="BG172" s="397"/>
      <c r="BH172" s="397"/>
      <c r="BI172" s="397"/>
    </row>
    <row r="173" spans="1:61" ht="15.75" x14ac:dyDescent="0.25">
      <c r="A173" s="93">
        <f>+$B$3*O173</f>
        <v>0</v>
      </c>
      <c r="B173" s="93">
        <f t="shared" si="38"/>
        <v>0</v>
      </c>
      <c r="C173" s="112">
        <f>+$D$3*U173</f>
        <v>499070</v>
      </c>
      <c r="D173" s="112">
        <f t="shared" si="39"/>
        <v>499070</v>
      </c>
      <c r="E173" s="112">
        <f>+$F$3*L173</f>
        <v>440100</v>
      </c>
      <c r="F173" s="112">
        <f t="shared" si="40"/>
        <v>440100</v>
      </c>
      <c r="G173" s="113">
        <f>+$H$3*R173</f>
        <v>133080</v>
      </c>
      <c r="H173" s="112">
        <f t="shared" si="41"/>
        <v>133080</v>
      </c>
      <c r="I173" s="140">
        <v>43000</v>
      </c>
      <c r="J173" s="130"/>
      <c r="K173" s="116">
        <v>1010</v>
      </c>
      <c r="L173" s="117">
        <f>+I173+K173</f>
        <v>44010</v>
      </c>
      <c r="M173" s="118"/>
      <c r="N173" s="119">
        <v>1110</v>
      </c>
      <c r="O173" s="119">
        <f>+N173+I173</f>
        <v>44110</v>
      </c>
      <c r="P173" s="119"/>
      <c r="Q173" s="119">
        <v>1360</v>
      </c>
      <c r="R173" s="120">
        <f>+Q173+I173</f>
        <v>44360</v>
      </c>
      <c r="S173" s="121"/>
      <c r="T173" s="122">
        <v>2370</v>
      </c>
      <c r="U173" s="122">
        <f>+T173+I173</f>
        <v>45370</v>
      </c>
      <c r="V173" s="141">
        <v>43000</v>
      </c>
      <c r="W173" s="115"/>
      <c r="X173" s="116">
        <v>870</v>
      </c>
      <c r="Y173" s="124">
        <f t="shared" si="33"/>
        <v>43240</v>
      </c>
      <c r="Z173" s="125">
        <f>+V173+X173</f>
        <v>43870</v>
      </c>
      <c r="AA173" s="126"/>
      <c r="AB173" s="127">
        <v>1740</v>
      </c>
      <c r="AC173" s="119">
        <f>+V173+AB173</f>
        <v>44740</v>
      </c>
      <c r="AD173" s="127"/>
      <c r="AE173" s="127">
        <v>895</v>
      </c>
      <c r="AF173" s="120">
        <f>+AE173+V173</f>
        <v>43895</v>
      </c>
      <c r="AG173" s="127"/>
      <c r="AH173" s="127">
        <v>920</v>
      </c>
      <c r="AI173" s="119">
        <f>+AH173+V173</f>
        <v>43920</v>
      </c>
      <c r="AJ173" s="126"/>
      <c r="AK173" s="128">
        <v>945</v>
      </c>
      <c r="AL173" s="129">
        <f>+AK173+V173</f>
        <v>43945</v>
      </c>
      <c r="AM173" s="397"/>
      <c r="AN173" s="397"/>
      <c r="AO173" s="397"/>
      <c r="AP173" s="397"/>
      <c r="AQ173" s="397"/>
      <c r="AR173" s="397"/>
      <c r="AS173" s="397"/>
      <c r="AT173" s="397"/>
      <c r="AU173" s="397"/>
      <c r="AV173" s="397"/>
      <c r="AW173" s="397"/>
      <c r="AX173" s="397"/>
      <c r="AY173" s="397"/>
      <c r="AZ173" s="397"/>
      <c r="BA173" s="397"/>
      <c r="BB173" s="397"/>
      <c r="BC173" s="397"/>
      <c r="BD173" s="397"/>
      <c r="BE173" s="397"/>
      <c r="BF173" s="397"/>
      <c r="BG173" s="397"/>
      <c r="BH173" s="397"/>
      <c r="BI173" s="397"/>
    </row>
    <row r="174" spans="1:61" ht="15.75" x14ac:dyDescent="0.25">
      <c r="A174" s="93">
        <f>+$B$3*N174</f>
        <v>0</v>
      </c>
      <c r="B174" s="94">
        <f>ROUNDUP(A174,0)</f>
        <v>0</v>
      </c>
      <c r="C174" s="95">
        <f>+$D$3*T174</f>
        <v>7150</v>
      </c>
      <c r="D174" s="95">
        <f>ROUNDUP(C174,0)</f>
        <v>7150</v>
      </c>
      <c r="E174" s="95">
        <f>+$F$3*K174</f>
        <v>1500</v>
      </c>
      <c r="F174" s="95">
        <f>ROUNDUP(E174,0)</f>
        <v>1500</v>
      </c>
      <c r="G174" s="96">
        <f>+$H$3*Q174</f>
        <v>1500</v>
      </c>
      <c r="H174" s="95">
        <f>ROUNDUP(G174,0)</f>
        <v>1500</v>
      </c>
      <c r="I174" s="395"/>
      <c r="J174" s="130">
        <f>((K175-K173)/500)</f>
        <v>0.02</v>
      </c>
      <c r="K174" s="116">
        <f>(((I174-I173)*J174)+K173)+I174</f>
        <v>150</v>
      </c>
      <c r="L174" s="131">
        <f>ROUNDUP(K174,0)</f>
        <v>150</v>
      </c>
      <c r="M174" s="132">
        <f>((N175-N173)/500)</f>
        <v>0.02</v>
      </c>
      <c r="N174" s="101">
        <f>(((I174-I173)*M174)+N173)+I174</f>
        <v>250</v>
      </c>
      <c r="O174" s="101">
        <f>ROUNDUP(N174,0)</f>
        <v>250</v>
      </c>
      <c r="P174" s="101">
        <f>((Q175-Q173)/500)</f>
        <v>0.02</v>
      </c>
      <c r="Q174" s="101">
        <f>(((I174-I173)*P174)+Q173)+I174</f>
        <v>500</v>
      </c>
      <c r="R174" s="133">
        <f>ROUNDUP(Q174,0)</f>
        <v>500</v>
      </c>
      <c r="S174" s="132">
        <f>((T175-T173)/500)</f>
        <v>0.04</v>
      </c>
      <c r="T174" s="134">
        <f>(((I174-I173)*S174)+T173)+I174</f>
        <v>650</v>
      </c>
      <c r="U174" s="134">
        <f>ROUNDUP(T174,0)</f>
        <v>650</v>
      </c>
      <c r="V174" s="396"/>
      <c r="W174" s="130">
        <f>((X175-X173)/500)</f>
        <v>0.02</v>
      </c>
      <c r="X174" s="116">
        <f>(((V174-V173)*W174)+X173)+V174</f>
        <v>10</v>
      </c>
      <c r="Y174" s="135">
        <f t="shared" si="33"/>
        <v>240</v>
      </c>
      <c r="Z174" s="106">
        <f>ROUNDUP(X174,0)</f>
        <v>10</v>
      </c>
      <c r="AA174" s="136">
        <f>((AB175-AB173)/500)</f>
        <v>0.04</v>
      </c>
      <c r="AB174" s="137">
        <f>(((V174-V173)*AA174)+AB173)+V174</f>
        <v>20</v>
      </c>
      <c r="AC174" s="101">
        <f>ROUNDUP(AB174,0)</f>
        <v>20</v>
      </c>
      <c r="AD174" s="137">
        <f>((AE175-AE173)/500)</f>
        <v>0.02</v>
      </c>
      <c r="AE174" s="137">
        <f>(((V174-V173)*AD174)+AE173)+V174</f>
        <v>35</v>
      </c>
      <c r="AF174" s="133">
        <f>ROUNDUP(AE174,0)</f>
        <v>35</v>
      </c>
      <c r="AG174" s="137">
        <f>((AH175-AH173)/500)</f>
        <v>0.02</v>
      </c>
      <c r="AH174" s="137">
        <f>(((V174-V173)*AG174)+AH173)+V174</f>
        <v>60</v>
      </c>
      <c r="AI174" s="101">
        <f>ROUNDUP(AH174,0)</f>
        <v>60</v>
      </c>
      <c r="AJ174" s="136">
        <f>((AK175-AK173)/500)</f>
        <v>0.02</v>
      </c>
      <c r="AK174" s="138">
        <f>(((V174-V173)*AJ174)+AK173)+V174</f>
        <v>85</v>
      </c>
      <c r="AL174" s="139">
        <f>ROUNDUP(AK174,0)</f>
        <v>85</v>
      </c>
      <c r="AM174" s="397"/>
      <c r="AN174" s="397"/>
      <c r="AO174" s="397"/>
      <c r="AP174" s="397"/>
      <c r="AQ174" s="397"/>
      <c r="AR174" s="397"/>
      <c r="AS174" s="397"/>
      <c r="AT174" s="397"/>
      <c r="AU174" s="397"/>
      <c r="AV174" s="397"/>
      <c r="AW174" s="397"/>
      <c r="AX174" s="397"/>
      <c r="AY174" s="397"/>
      <c r="AZ174" s="397"/>
      <c r="BA174" s="397"/>
      <c r="BB174" s="397"/>
      <c r="BC174" s="397"/>
      <c r="BD174" s="397"/>
      <c r="BE174" s="397"/>
      <c r="BF174" s="397"/>
      <c r="BG174" s="397"/>
      <c r="BH174" s="397"/>
      <c r="BI174" s="397"/>
    </row>
    <row r="175" spans="1:61" ht="15.75" x14ac:dyDescent="0.25">
      <c r="A175" s="93">
        <f>+$B$3*O175</f>
        <v>0</v>
      </c>
      <c r="B175" s="93">
        <f>ROUNDUP(A175,0)</f>
        <v>0</v>
      </c>
      <c r="C175" s="112">
        <f>+$D$3*U175</f>
        <v>504790</v>
      </c>
      <c r="D175" s="112">
        <f>ROUNDUP(C175,0)</f>
        <v>504790</v>
      </c>
      <c r="E175" s="112">
        <f>+$F$3*L175</f>
        <v>445200</v>
      </c>
      <c r="F175" s="112">
        <f>ROUNDUP(E175,0)</f>
        <v>445200</v>
      </c>
      <c r="G175" s="113">
        <f>+$H$3*R175</f>
        <v>134610</v>
      </c>
      <c r="H175" s="112">
        <f>ROUNDUP(G175,0)</f>
        <v>134610</v>
      </c>
      <c r="I175" s="114">
        <v>43500</v>
      </c>
      <c r="J175" s="130"/>
      <c r="K175" s="98">
        <v>1020</v>
      </c>
      <c r="L175" s="117">
        <f>+I175+K175</f>
        <v>44520</v>
      </c>
      <c r="M175" s="118"/>
      <c r="N175" s="112">
        <v>1120</v>
      </c>
      <c r="O175" s="119">
        <f>+N175+I175</f>
        <v>44620</v>
      </c>
      <c r="P175" s="119"/>
      <c r="Q175" s="112">
        <v>1370</v>
      </c>
      <c r="R175" s="120">
        <f>+Q175+I175</f>
        <v>44870</v>
      </c>
      <c r="S175" s="121"/>
      <c r="T175" s="142">
        <v>2390</v>
      </c>
      <c r="U175" s="122">
        <f>+T175+I175</f>
        <v>45890</v>
      </c>
      <c r="V175" s="123">
        <v>43500</v>
      </c>
      <c r="W175" s="115"/>
      <c r="X175" s="98">
        <v>880</v>
      </c>
      <c r="Y175" s="124">
        <f t="shared" si="33"/>
        <v>43740</v>
      </c>
      <c r="Z175" s="125">
        <f>+V175+X175</f>
        <v>44380</v>
      </c>
      <c r="AA175" s="126"/>
      <c r="AB175" s="143">
        <v>1760</v>
      </c>
      <c r="AC175" s="119">
        <f>+V175+AB175</f>
        <v>45260</v>
      </c>
      <c r="AD175" s="127"/>
      <c r="AE175" s="143">
        <v>905</v>
      </c>
      <c r="AF175" s="120">
        <f>+AE175+V175</f>
        <v>44405</v>
      </c>
      <c r="AG175" s="127"/>
      <c r="AH175" s="143">
        <v>930</v>
      </c>
      <c r="AI175" s="119">
        <f>+AH175+V175</f>
        <v>44430</v>
      </c>
      <c r="AJ175" s="126"/>
      <c r="AK175" s="144">
        <v>955</v>
      </c>
      <c r="AL175" s="129">
        <f>+AK175+V175</f>
        <v>44455</v>
      </c>
      <c r="AM175" s="397"/>
      <c r="AN175" s="397"/>
      <c r="AO175" s="397"/>
      <c r="AP175" s="397"/>
      <c r="AQ175" s="397"/>
      <c r="AR175" s="397"/>
      <c r="AS175" s="397"/>
      <c r="AT175" s="397"/>
      <c r="AU175" s="397"/>
      <c r="AV175" s="397"/>
      <c r="AW175" s="397"/>
      <c r="AX175" s="397"/>
      <c r="AY175" s="397"/>
      <c r="AZ175" s="397"/>
      <c r="BA175" s="397"/>
      <c r="BB175" s="397"/>
      <c r="BC175" s="397"/>
      <c r="BD175" s="397"/>
      <c r="BE175" s="397"/>
      <c r="BF175" s="397"/>
      <c r="BG175" s="397"/>
      <c r="BH175" s="397"/>
      <c r="BI175" s="397"/>
    </row>
    <row r="176" spans="1:61" ht="15.75" x14ac:dyDescent="0.25">
      <c r="A176" s="93">
        <f>+$B$3*O176</f>
        <v>0</v>
      </c>
      <c r="B176" s="94">
        <f>ROUNDUP(A176,0)</f>
        <v>0</v>
      </c>
      <c r="C176" s="95">
        <f>+$D$3*U176</f>
        <v>7150</v>
      </c>
      <c r="D176" s="95">
        <f>ROUNDUP(C176,0)</f>
        <v>7150</v>
      </c>
      <c r="E176" s="95">
        <f>+$F$3*L176</f>
        <v>1500</v>
      </c>
      <c r="F176" s="95">
        <f>ROUNDUP(E176,0)</f>
        <v>1500</v>
      </c>
      <c r="G176" s="96">
        <f>+$H$3*R176</f>
        <v>1500</v>
      </c>
      <c r="H176" s="95">
        <f>ROUNDUP(G176,0)</f>
        <v>1500</v>
      </c>
      <c r="I176" s="395"/>
      <c r="J176" s="130">
        <f>((K177-K175)/500)</f>
        <v>0.02</v>
      </c>
      <c r="K176" s="116">
        <f>(((I176-I175)*J176)+K175)+I176</f>
        <v>150</v>
      </c>
      <c r="L176" s="131">
        <f>ROUNDUP(K176,0)</f>
        <v>150</v>
      </c>
      <c r="M176" s="132">
        <f>((N177-N175)/500)</f>
        <v>0.02</v>
      </c>
      <c r="N176" s="101">
        <f>(((I176-I175)*M176)+N175)+I176</f>
        <v>250</v>
      </c>
      <c r="O176" s="101">
        <f>ROUNDUP(N176,0)</f>
        <v>250</v>
      </c>
      <c r="P176" s="101">
        <f>((Q177-Q175)/500)</f>
        <v>0.02</v>
      </c>
      <c r="Q176" s="101">
        <f>(((I176-I175)*P176)+Q175)+I176</f>
        <v>500</v>
      </c>
      <c r="R176" s="133">
        <f>ROUNDUP(Q176,0)</f>
        <v>500</v>
      </c>
      <c r="S176" s="132">
        <f>((T177-T175)/500)</f>
        <v>0.04</v>
      </c>
      <c r="T176" s="134">
        <f>(((I176-I175)*S176)+T175)+I176</f>
        <v>650</v>
      </c>
      <c r="U176" s="134">
        <f>ROUNDUP(T176,0)</f>
        <v>650</v>
      </c>
      <c r="V176" s="396"/>
      <c r="W176" s="130">
        <f>((X177-X175)/500)</f>
        <v>0.01</v>
      </c>
      <c r="X176" s="116">
        <f>(((V176-V175)*W176)+X175)+V176</f>
        <v>445</v>
      </c>
      <c r="Y176" s="135">
        <f t="shared" si="33"/>
        <v>240</v>
      </c>
      <c r="Z176" s="106">
        <f>ROUNDUP(X176,0)</f>
        <v>445</v>
      </c>
      <c r="AA176" s="136">
        <f>((AB177-AB175)/500)</f>
        <v>0.02</v>
      </c>
      <c r="AB176" s="137">
        <f>(((V176-V175)*AA176)+AB175)+V176</f>
        <v>890</v>
      </c>
      <c r="AC176" s="101">
        <f>ROUNDUP(AB176,0)</f>
        <v>890</v>
      </c>
      <c r="AD176" s="137">
        <f>((AE177-AE175)/500)</f>
        <v>0.01</v>
      </c>
      <c r="AE176" s="137">
        <f>(((V176-V175)*AD176)+AE175)+V176</f>
        <v>470</v>
      </c>
      <c r="AF176" s="133">
        <f>ROUNDUP(AE176,0)</f>
        <v>470</v>
      </c>
      <c r="AG176" s="137">
        <f>((AH177-AH175)/500)</f>
        <v>0.01</v>
      </c>
      <c r="AH176" s="137">
        <f>(((V176-V175)*AG176)+AH175)+V176</f>
        <v>495</v>
      </c>
      <c r="AI176" s="101">
        <f>ROUNDUP(AH176,0)</f>
        <v>495</v>
      </c>
      <c r="AJ176" s="136">
        <f>((AK177-AK175)/500)</f>
        <v>0.01</v>
      </c>
      <c r="AK176" s="138">
        <f>(((V176-V175)*AJ176)+AK175)+V176</f>
        <v>520</v>
      </c>
      <c r="AL176" s="139">
        <f>ROUNDUP(AK176,0)</f>
        <v>520</v>
      </c>
      <c r="AM176" s="397"/>
      <c r="AN176" s="397"/>
      <c r="AO176" s="397"/>
      <c r="AP176" s="397"/>
      <c r="AQ176" s="397"/>
      <c r="AR176" s="397"/>
      <c r="AS176" s="397"/>
      <c r="AT176" s="397"/>
      <c r="AU176" s="397"/>
      <c r="AV176" s="397"/>
      <c r="AW176" s="397"/>
      <c r="AX176" s="397"/>
      <c r="AY176" s="397"/>
      <c r="AZ176" s="397"/>
      <c r="BA176" s="397"/>
      <c r="BB176" s="397"/>
      <c r="BC176" s="397"/>
      <c r="BD176" s="397"/>
      <c r="BE176" s="397"/>
      <c r="BF176" s="397"/>
      <c r="BG176" s="397"/>
      <c r="BH176" s="397"/>
      <c r="BI176" s="397"/>
    </row>
    <row r="177" spans="1:61" ht="15.75" x14ac:dyDescent="0.25">
      <c r="A177" s="93">
        <f>+$B$3*O177</f>
        <v>0</v>
      </c>
      <c r="B177" s="93">
        <f t="shared" ref="B177:B185" si="42">ROUNDUP(A177,0)</f>
        <v>0</v>
      </c>
      <c r="C177" s="112">
        <f>+$D$3*U177</f>
        <v>510510</v>
      </c>
      <c r="D177" s="112">
        <f t="shared" ref="D177:D185" si="43">ROUNDUP(C177,0)</f>
        <v>510510</v>
      </c>
      <c r="E177" s="112">
        <f>+$F$3*L177</f>
        <v>450300</v>
      </c>
      <c r="F177" s="112">
        <f t="shared" ref="F177:F185" si="44">ROUNDUP(E177,0)</f>
        <v>450300</v>
      </c>
      <c r="G177" s="113">
        <f>+$H$3*R177</f>
        <v>136140</v>
      </c>
      <c r="H177" s="112">
        <f t="shared" ref="H177:H185" si="45">ROUNDUP(G177,0)</f>
        <v>136140</v>
      </c>
      <c r="I177" s="140">
        <v>44000</v>
      </c>
      <c r="J177" s="130"/>
      <c r="K177" s="116">
        <v>1030</v>
      </c>
      <c r="L177" s="117">
        <f>+I177+K177</f>
        <v>45030</v>
      </c>
      <c r="M177" s="118"/>
      <c r="N177" s="119">
        <v>1130</v>
      </c>
      <c r="O177" s="119">
        <f>+N177+I177</f>
        <v>45130</v>
      </c>
      <c r="P177" s="119"/>
      <c r="Q177" s="119">
        <v>1380</v>
      </c>
      <c r="R177" s="120">
        <f>+Q177+I177</f>
        <v>45380</v>
      </c>
      <c r="S177" s="121"/>
      <c r="T177" s="122">
        <v>2410</v>
      </c>
      <c r="U177" s="122">
        <f>+T177+I177</f>
        <v>46410</v>
      </c>
      <c r="V177" s="141">
        <v>44000</v>
      </c>
      <c r="W177" s="115"/>
      <c r="X177" s="116">
        <v>885</v>
      </c>
      <c r="Y177" s="124">
        <f t="shared" si="33"/>
        <v>44240</v>
      </c>
      <c r="Z177" s="125">
        <f>+V177+X177</f>
        <v>44885</v>
      </c>
      <c r="AA177" s="126"/>
      <c r="AB177" s="127">
        <v>1770</v>
      </c>
      <c r="AC177" s="119">
        <f>+V177+AB177</f>
        <v>45770</v>
      </c>
      <c r="AD177" s="127"/>
      <c r="AE177" s="127">
        <v>910</v>
      </c>
      <c r="AF177" s="120">
        <f>+AE177+V177</f>
        <v>44910</v>
      </c>
      <c r="AG177" s="127"/>
      <c r="AH177" s="127">
        <v>935</v>
      </c>
      <c r="AI177" s="119">
        <f>+AH177+V177</f>
        <v>44935</v>
      </c>
      <c r="AJ177" s="126"/>
      <c r="AK177" s="128">
        <v>960</v>
      </c>
      <c r="AL177" s="129">
        <f>+AK177+V177</f>
        <v>44960</v>
      </c>
      <c r="AM177" s="397"/>
      <c r="AN177" s="397"/>
      <c r="AO177" s="397"/>
      <c r="AP177" s="397"/>
      <c r="AQ177" s="397"/>
      <c r="AR177" s="397"/>
      <c r="AS177" s="397"/>
      <c r="AT177" s="397"/>
      <c r="AU177" s="397"/>
      <c r="AV177" s="397"/>
      <c r="AW177" s="397"/>
      <c r="AX177" s="397"/>
      <c r="AY177" s="397"/>
      <c r="AZ177" s="397"/>
      <c r="BA177" s="397"/>
      <c r="BB177" s="397"/>
      <c r="BC177" s="397"/>
      <c r="BD177" s="397"/>
      <c r="BE177" s="397"/>
      <c r="BF177" s="397"/>
      <c r="BG177" s="397"/>
      <c r="BH177" s="397"/>
      <c r="BI177" s="397"/>
    </row>
    <row r="178" spans="1:61" ht="15.75" x14ac:dyDescent="0.25">
      <c r="A178" s="93">
        <f>+$B$3*N178</f>
        <v>0</v>
      </c>
      <c r="B178" s="94">
        <f t="shared" si="42"/>
        <v>0</v>
      </c>
      <c r="C178" s="95">
        <f>+$D$3*T178</f>
        <v>7150</v>
      </c>
      <c r="D178" s="95">
        <f t="shared" si="43"/>
        <v>7150</v>
      </c>
      <c r="E178" s="95">
        <f>+$F$3*K178</f>
        <v>1500</v>
      </c>
      <c r="F178" s="95">
        <f t="shared" si="44"/>
        <v>1500</v>
      </c>
      <c r="G178" s="96">
        <f>+$H$3*Q178</f>
        <v>1500</v>
      </c>
      <c r="H178" s="95">
        <f t="shared" si="45"/>
        <v>1500</v>
      </c>
      <c r="I178" s="395"/>
      <c r="J178" s="130">
        <f>((K179-K177)/500)</f>
        <v>0.02</v>
      </c>
      <c r="K178" s="116">
        <f>(((I178-I177)*J178)+K177)+I178</f>
        <v>150</v>
      </c>
      <c r="L178" s="131">
        <f>ROUNDUP(K178,0)</f>
        <v>150</v>
      </c>
      <c r="M178" s="132">
        <f>((N179-N177)/500)</f>
        <v>0.02</v>
      </c>
      <c r="N178" s="101">
        <f>(((I178-I177)*M178)+N177)+I178</f>
        <v>250</v>
      </c>
      <c r="O178" s="101">
        <f>ROUNDUP(N178,0)</f>
        <v>250</v>
      </c>
      <c r="P178" s="101">
        <f>((Q179-Q177)/500)</f>
        <v>0.02</v>
      </c>
      <c r="Q178" s="101">
        <f>(((I178-I177)*P178)+Q177)+I178</f>
        <v>500</v>
      </c>
      <c r="R178" s="133">
        <f>ROUNDUP(Q178,0)</f>
        <v>500</v>
      </c>
      <c r="S178" s="132">
        <f>((T179-T177)/500)</f>
        <v>0.04</v>
      </c>
      <c r="T178" s="134">
        <f>(((I178-I177)*S178)+T177)+I178</f>
        <v>650</v>
      </c>
      <c r="U178" s="134">
        <f>ROUNDUP(T178,0)</f>
        <v>650</v>
      </c>
      <c r="V178" s="396"/>
      <c r="W178" s="130">
        <f>((X179-X177)/500)</f>
        <v>0.02</v>
      </c>
      <c r="X178" s="116">
        <f>(((V178-V177)*W178)+X177)+V178</f>
        <v>5</v>
      </c>
      <c r="Y178" s="135">
        <f t="shared" si="33"/>
        <v>240</v>
      </c>
      <c r="Z178" s="106">
        <f>ROUNDUP(X178,0)</f>
        <v>5</v>
      </c>
      <c r="AA178" s="136">
        <f>((AB179-AB177)/500)</f>
        <v>0.04</v>
      </c>
      <c r="AB178" s="137">
        <f>(((V178-V177)*AA178)+AB177)+V178</f>
        <v>10</v>
      </c>
      <c r="AC178" s="101">
        <f>ROUNDUP(AB178,0)</f>
        <v>10</v>
      </c>
      <c r="AD178" s="137">
        <f>((AE179-AE177)/500)</f>
        <v>0.02</v>
      </c>
      <c r="AE178" s="137">
        <f>(((V178-V177)*AD178)+AE177)+V178</f>
        <v>30</v>
      </c>
      <c r="AF178" s="133">
        <f>ROUNDUP(AE178,0)</f>
        <v>30</v>
      </c>
      <c r="AG178" s="137">
        <f>((AH179-AH177)/500)</f>
        <v>0.02</v>
      </c>
      <c r="AH178" s="137">
        <f>(((V178-V177)*AG178)+AH177)+V178</f>
        <v>55</v>
      </c>
      <c r="AI178" s="101">
        <f>ROUNDUP(AH178,0)</f>
        <v>55</v>
      </c>
      <c r="AJ178" s="136">
        <f>((AK179-AK177)/500)</f>
        <v>0.02</v>
      </c>
      <c r="AK178" s="138">
        <f>(((V178-V177)*AJ178)+AK177)+V178</f>
        <v>80</v>
      </c>
      <c r="AL178" s="139">
        <f>ROUNDUP(AK178,0)</f>
        <v>80</v>
      </c>
      <c r="AM178" s="397"/>
      <c r="AN178" s="397"/>
      <c r="AO178" s="397"/>
      <c r="AP178" s="397"/>
      <c r="AQ178" s="397"/>
      <c r="AR178" s="397"/>
      <c r="AS178" s="397"/>
      <c r="AT178" s="397"/>
      <c r="AU178" s="397"/>
      <c r="AV178" s="397"/>
      <c r="AW178" s="397"/>
      <c r="AX178" s="397"/>
      <c r="AY178" s="397"/>
      <c r="AZ178" s="397"/>
      <c r="BA178" s="397"/>
      <c r="BB178" s="397"/>
      <c r="BC178" s="397"/>
      <c r="BD178" s="397"/>
      <c r="BE178" s="397"/>
      <c r="BF178" s="397"/>
      <c r="BG178" s="397"/>
      <c r="BH178" s="397"/>
      <c r="BI178" s="397"/>
    </row>
    <row r="179" spans="1:61" ht="15.75" x14ac:dyDescent="0.25">
      <c r="A179" s="93">
        <f>+$B$3*O179</f>
        <v>0</v>
      </c>
      <c r="B179" s="93">
        <f t="shared" si="42"/>
        <v>0</v>
      </c>
      <c r="C179" s="112">
        <f>+$D$3*U179</f>
        <v>516230</v>
      </c>
      <c r="D179" s="112">
        <f t="shared" si="43"/>
        <v>516230</v>
      </c>
      <c r="E179" s="112">
        <f>+$F$3*L179</f>
        <v>455400</v>
      </c>
      <c r="F179" s="112">
        <f t="shared" si="44"/>
        <v>455400</v>
      </c>
      <c r="G179" s="113">
        <f>+$H$3*R179</f>
        <v>137670</v>
      </c>
      <c r="H179" s="112">
        <f t="shared" si="45"/>
        <v>137670</v>
      </c>
      <c r="I179" s="140">
        <v>44500</v>
      </c>
      <c r="J179" s="130"/>
      <c r="K179" s="116">
        <v>1040</v>
      </c>
      <c r="L179" s="117">
        <f>+I179+K179</f>
        <v>45540</v>
      </c>
      <c r="M179" s="118"/>
      <c r="N179" s="119">
        <v>1140</v>
      </c>
      <c r="O179" s="119">
        <f>+N179+I179</f>
        <v>45640</v>
      </c>
      <c r="P179" s="119"/>
      <c r="Q179" s="119">
        <v>1390</v>
      </c>
      <c r="R179" s="120">
        <f>+Q179+I179</f>
        <v>45890</v>
      </c>
      <c r="S179" s="121"/>
      <c r="T179" s="122">
        <v>2430</v>
      </c>
      <c r="U179" s="122">
        <f>+T179+I179</f>
        <v>46930</v>
      </c>
      <c r="V179" s="141">
        <v>44500</v>
      </c>
      <c r="W179" s="115"/>
      <c r="X179" s="116">
        <v>895</v>
      </c>
      <c r="Y179" s="124">
        <f t="shared" si="33"/>
        <v>44740</v>
      </c>
      <c r="Z179" s="125">
        <f>+V179+X179</f>
        <v>45395</v>
      </c>
      <c r="AA179" s="126"/>
      <c r="AB179" s="127">
        <v>1790</v>
      </c>
      <c r="AC179" s="119">
        <f>+V179+AB179</f>
        <v>46290</v>
      </c>
      <c r="AD179" s="127"/>
      <c r="AE179" s="127">
        <v>920</v>
      </c>
      <c r="AF179" s="120">
        <f>+AE179+V179</f>
        <v>45420</v>
      </c>
      <c r="AG179" s="127"/>
      <c r="AH179" s="127">
        <v>945</v>
      </c>
      <c r="AI179" s="119">
        <f>+AH179+V179</f>
        <v>45445</v>
      </c>
      <c r="AJ179" s="126"/>
      <c r="AK179" s="128">
        <v>970</v>
      </c>
      <c r="AL179" s="129">
        <f>+AK179+V179</f>
        <v>45470</v>
      </c>
      <c r="AM179" s="397"/>
      <c r="AN179" s="397"/>
      <c r="AO179" s="397"/>
      <c r="AP179" s="397"/>
      <c r="AQ179" s="397"/>
      <c r="AR179" s="397"/>
      <c r="AS179" s="397"/>
      <c r="AT179" s="397"/>
      <c r="AU179" s="397"/>
      <c r="AV179" s="397"/>
      <c r="AW179" s="397"/>
      <c r="AX179" s="397"/>
      <c r="AY179" s="397"/>
      <c r="AZ179" s="397"/>
      <c r="BA179" s="397"/>
      <c r="BB179" s="397"/>
      <c r="BC179" s="397"/>
      <c r="BD179" s="397"/>
      <c r="BE179" s="397"/>
      <c r="BF179" s="397"/>
      <c r="BG179" s="397"/>
      <c r="BH179" s="397"/>
      <c r="BI179" s="397"/>
    </row>
    <row r="180" spans="1:61" ht="15.75" x14ac:dyDescent="0.25">
      <c r="A180" s="93">
        <f>+$B$3*N180</f>
        <v>0</v>
      </c>
      <c r="B180" s="94">
        <f t="shared" si="42"/>
        <v>0</v>
      </c>
      <c r="C180" s="95">
        <f>+$D$3*T180</f>
        <v>7150</v>
      </c>
      <c r="D180" s="95">
        <f t="shared" si="43"/>
        <v>7150</v>
      </c>
      <c r="E180" s="95">
        <f>+$F$3*K180</f>
        <v>1500</v>
      </c>
      <c r="F180" s="95">
        <f t="shared" si="44"/>
        <v>1500</v>
      </c>
      <c r="G180" s="96">
        <f>+$H$3*Q180</f>
        <v>1500</v>
      </c>
      <c r="H180" s="95">
        <f t="shared" si="45"/>
        <v>1500</v>
      </c>
      <c r="I180" s="395"/>
      <c r="J180" s="130">
        <f>((K181-K179)/500)</f>
        <v>0.02</v>
      </c>
      <c r="K180" s="116">
        <f>(((I180-I179)*J180)+K179)+I180</f>
        <v>150</v>
      </c>
      <c r="L180" s="131">
        <f>ROUNDUP(K180,0)</f>
        <v>150</v>
      </c>
      <c r="M180" s="132">
        <f>((N181-N179)/500)</f>
        <v>0.02</v>
      </c>
      <c r="N180" s="101">
        <f>(((I180-I179)*M180)+N179)+I180</f>
        <v>250</v>
      </c>
      <c r="O180" s="101">
        <f>ROUNDUP(N180,0)</f>
        <v>250</v>
      </c>
      <c r="P180" s="101">
        <f>((Q181-Q179)/500)</f>
        <v>0.02</v>
      </c>
      <c r="Q180" s="101">
        <f>(((I180-I179)*P180)+Q179)+I180</f>
        <v>500</v>
      </c>
      <c r="R180" s="133">
        <f>ROUNDUP(Q180,0)</f>
        <v>500</v>
      </c>
      <c r="S180" s="132">
        <f>((T181-T179)/500)</f>
        <v>0.04</v>
      </c>
      <c r="T180" s="134">
        <f>(((I180-I179)*S180)+T179)+I180</f>
        <v>650</v>
      </c>
      <c r="U180" s="134">
        <f>ROUNDUP(T180,0)</f>
        <v>650</v>
      </c>
      <c r="V180" s="396"/>
      <c r="W180" s="130">
        <f>((X181-X179)/500)</f>
        <v>0.01</v>
      </c>
      <c r="X180" s="116">
        <f>(((V180-V179)*W180)+X179)+V180</f>
        <v>450</v>
      </c>
      <c r="Y180" s="135">
        <f t="shared" si="33"/>
        <v>240</v>
      </c>
      <c r="Z180" s="106">
        <f>ROUNDUP(X180,0)</f>
        <v>450</v>
      </c>
      <c r="AA180" s="136">
        <f>((AB181-AB179)/500)</f>
        <v>0.02</v>
      </c>
      <c r="AB180" s="137">
        <f>(((V180-V179)*AA180)+AB179)+V180</f>
        <v>900</v>
      </c>
      <c r="AC180" s="101">
        <f>ROUNDUP(AB180,0)</f>
        <v>900</v>
      </c>
      <c r="AD180" s="137">
        <f>((AE181-AE179)/500)</f>
        <v>0.01</v>
      </c>
      <c r="AE180" s="137">
        <f>(((V180-V179)*AD180)+AE179)+V180</f>
        <v>475</v>
      </c>
      <c r="AF180" s="133">
        <f>ROUNDUP(AE180,0)</f>
        <v>475</v>
      </c>
      <c r="AG180" s="137">
        <f>((AH181-AH179)/500)</f>
        <v>0.01</v>
      </c>
      <c r="AH180" s="137">
        <f>(((V180-V179)*AG180)+AH179)+V180</f>
        <v>500</v>
      </c>
      <c r="AI180" s="101">
        <f>ROUNDUP(AH180,0)</f>
        <v>500</v>
      </c>
      <c r="AJ180" s="136">
        <f>((AK181-AK179)/500)</f>
        <v>0.01</v>
      </c>
      <c r="AK180" s="138">
        <f>(((V180-V179)*AJ180)+AK179)+V180</f>
        <v>525</v>
      </c>
      <c r="AL180" s="139">
        <f>ROUNDUP(AK180,0)</f>
        <v>525</v>
      </c>
      <c r="AM180" s="397"/>
      <c r="AN180" s="397"/>
      <c r="AO180" s="397"/>
      <c r="AP180" s="397"/>
      <c r="AQ180" s="397"/>
      <c r="AR180" s="397"/>
      <c r="AS180" s="397"/>
      <c r="AT180" s="397"/>
      <c r="AU180" s="397"/>
      <c r="AV180" s="397"/>
      <c r="AW180" s="397"/>
      <c r="AX180" s="397"/>
      <c r="AY180" s="397"/>
      <c r="AZ180" s="397"/>
      <c r="BA180" s="397"/>
      <c r="BB180" s="397"/>
      <c r="BC180" s="397"/>
      <c r="BD180" s="397"/>
      <c r="BE180" s="397"/>
      <c r="BF180" s="397"/>
      <c r="BG180" s="397"/>
      <c r="BH180" s="397"/>
      <c r="BI180" s="397"/>
    </row>
    <row r="181" spans="1:61" ht="15.75" x14ac:dyDescent="0.25">
      <c r="A181" s="93">
        <f>+$B$3*O181</f>
        <v>0</v>
      </c>
      <c r="B181" s="93">
        <f t="shared" si="42"/>
        <v>0</v>
      </c>
      <c r="C181" s="112">
        <f>+$D$3*U181</f>
        <v>521950</v>
      </c>
      <c r="D181" s="112">
        <f t="shared" si="43"/>
        <v>521950</v>
      </c>
      <c r="E181" s="112">
        <f>+$F$3*L181</f>
        <v>460500</v>
      </c>
      <c r="F181" s="112">
        <f t="shared" si="44"/>
        <v>460500</v>
      </c>
      <c r="G181" s="113">
        <f>+$H$3*R181</f>
        <v>139200</v>
      </c>
      <c r="H181" s="112">
        <f t="shared" si="45"/>
        <v>139200</v>
      </c>
      <c r="I181" s="140">
        <v>45000</v>
      </c>
      <c r="J181" s="130"/>
      <c r="K181" s="116">
        <v>1050</v>
      </c>
      <c r="L181" s="117">
        <f>+I181+K181</f>
        <v>46050</v>
      </c>
      <c r="M181" s="118"/>
      <c r="N181" s="119">
        <v>1150</v>
      </c>
      <c r="O181" s="119">
        <f>+N181+I181</f>
        <v>46150</v>
      </c>
      <c r="P181" s="119"/>
      <c r="Q181" s="119">
        <v>1400</v>
      </c>
      <c r="R181" s="120">
        <f>+Q181+I181</f>
        <v>46400</v>
      </c>
      <c r="S181" s="121"/>
      <c r="T181" s="122">
        <v>2450</v>
      </c>
      <c r="U181" s="122">
        <f>+T181+I181</f>
        <v>47450</v>
      </c>
      <c r="V181" s="141">
        <v>45000</v>
      </c>
      <c r="W181" s="115"/>
      <c r="X181" s="116">
        <v>900</v>
      </c>
      <c r="Y181" s="124">
        <f t="shared" si="33"/>
        <v>45240</v>
      </c>
      <c r="Z181" s="125">
        <f>+V181+X181</f>
        <v>45900</v>
      </c>
      <c r="AA181" s="126"/>
      <c r="AB181" s="127">
        <v>1800</v>
      </c>
      <c r="AC181" s="119">
        <f>+V181+AB181</f>
        <v>46800</v>
      </c>
      <c r="AD181" s="127"/>
      <c r="AE181" s="127">
        <v>925</v>
      </c>
      <c r="AF181" s="120">
        <f>+AE181+V181</f>
        <v>45925</v>
      </c>
      <c r="AG181" s="127"/>
      <c r="AH181" s="127">
        <v>950</v>
      </c>
      <c r="AI181" s="119">
        <f>+AH181+V181</f>
        <v>45950</v>
      </c>
      <c r="AJ181" s="126"/>
      <c r="AK181" s="128">
        <v>975</v>
      </c>
      <c r="AL181" s="129">
        <f>+AK181+V181</f>
        <v>45975</v>
      </c>
      <c r="AM181" s="397"/>
      <c r="AN181" s="397"/>
      <c r="AO181" s="397"/>
      <c r="AP181" s="397"/>
      <c r="AQ181" s="397"/>
      <c r="AR181" s="397"/>
      <c r="AS181" s="397"/>
      <c r="AT181" s="397"/>
      <c r="AU181" s="397"/>
      <c r="AV181" s="397"/>
      <c r="AW181" s="397"/>
      <c r="AX181" s="397"/>
      <c r="AY181" s="397"/>
      <c r="AZ181" s="397"/>
      <c r="BA181" s="397"/>
      <c r="BB181" s="397"/>
      <c r="BC181" s="397"/>
      <c r="BD181" s="397"/>
      <c r="BE181" s="397"/>
      <c r="BF181" s="397"/>
      <c r="BG181" s="397"/>
      <c r="BH181" s="397"/>
      <c r="BI181" s="397"/>
    </row>
    <row r="182" spans="1:61" ht="15.75" x14ac:dyDescent="0.25">
      <c r="A182" s="93">
        <f>+$B$3*N182</f>
        <v>0</v>
      </c>
      <c r="B182" s="94">
        <f t="shared" si="42"/>
        <v>0</v>
      </c>
      <c r="C182" s="95">
        <f>+$D$3*T182</f>
        <v>7150</v>
      </c>
      <c r="D182" s="95">
        <f t="shared" si="43"/>
        <v>7150</v>
      </c>
      <c r="E182" s="95">
        <f>+$F$3*K182</f>
        <v>1500</v>
      </c>
      <c r="F182" s="95">
        <f t="shared" si="44"/>
        <v>1500</v>
      </c>
      <c r="G182" s="96">
        <f>+$H$3*Q182</f>
        <v>1500</v>
      </c>
      <c r="H182" s="95">
        <f t="shared" si="45"/>
        <v>1500</v>
      </c>
      <c r="I182" s="395"/>
      <c r="J182" s="130">
        <f>((K183-K181)/500)</f>
        <v>0.02</v>
      </c>
      <c r="K182" s="116">
        <f>(((I182-I181)*J182)+K181)+I182</f>
        <v>150</v>
      </c>
      <c r="L182" s="131">
        <f>ROUNDUP(K182,0)</f>
        <v>150</v>
      </c>
      <c r="M182" s="132">
        <f>((N183-N181)/500)</f>
        <v>0.02</v>
      </c>
      <c r="N182" s="101">
        <f>(((I182-I181)*M182)+N181)+I182</f>
        <v>250</v>
      </c>
      <c r="O182" s="101">
        <f>ROUNDUP(N182,0)</f>
        <v>250</v>
      </c>
      <c r="P182" s="101">
        <f>((Q183-Q181)/500)</f>
        <v>0.02</v>
      </c>
      <c r="Q182" s="101">
        <f>(((I182-I181)*P182)+Q181)+I182</f>
        <v>500</v>
      </c>
      <c r="R182" s="133">
        <f>ROUNDUP(Q182,0)</f>
        <v>500</v>
      </c>
      <c r="S182" s="132">
        <f>((T183-T181)/500)</f>
        <v>0.04</v>
      </c>
      <c r="T182" s="134">
        <f>(((I182-I181)*S182)+T181)+I182</f>
        <v>650</v>
      </c>
      <c r="U182" s="134">
        <f>ROUNDUP(T182,0)</f>
        <v>650</v>
      </c>
      <c r="V182" s="396"/>
      <c r="W182" s="130">
        <f>((X183-X181)/500)</f>
        <v>0.02</v>
      </c>
      <c r="X182" s="116">
        <f>(((V182-V181)*W182)+X181)+V182</f>
        <v>0</v>
      </c>
      <c r="Y182" s="135">
        <f t="shared" si="33"/>
        <v>240</v>
      </c>
      <c r="Z182" s="106">
        <f>ROUNDUP(X182,0)</f>
        <v>0</v>
      </c>
      <c r="AA182" s="136">
        <f>((AB183-AB181)/500)</f>
        <v>0.04</v>
      </c>
      <c r="AB182" s="137">
        <f>(((V182-V181)*AA182)+AB181)+V182</f>
        <v>0</v>
      </c>
      <c r="AC182" s="101">
        <f>ROUNDUP(AB182,0)</f>
        <v>0</v>
      </c>
      <c r="AD182" s="137">
        <f>((AE183-AE181)/500)</f>
        <v>0.02</v>
      </c>
      <c r="AE182" s="137">
        <f>(((V182-V181)*AD182)+AE181)+V182</f>
        <v>25</v>
      </c>
      <c r="AF182" s="133">
        <f>ROUNDUP(AE182,0)</f>
        <v>25</v>
      </c>
      <c r="AG182" s="137">
        <f>((AH183-AH181)/500)</f>
        <v>0.02</v>
      </c>
      <c r="AH182" s="137">
        <f>(((V182-V181)*AG182)+AH181)+V182</f>
        <v>50</v>
      </c>
      <c r="AI182" s="101">
        <f>ROUNDUP(AH182,0)</f>
        <v>50</v>
      </c>
      <c r="AJ182" s="136">
        <f>((AK183-AK181)/500)</f>
        <v>0.02</v>
      </c>
      <c r="AK182" s="138">
        <f>(((V182-V181)*AJ182)+AK181)+V182</f>
        <v>75</v>
      </c>
      <c r="AL182" s="139">
        <f>ROUNDUP(AK182,0)</f>
        <v>75</v>
      </c>
      <c r="AM182" s="397"/>
      <c r="AN182" s="397"/>
      <c r="AO182" s="397"/>
      <c r="AP182" s="397"/>
      <c r="AQ182" s="397"/>
      <c r="AR182" s="397"/>
      <c r="AS182" s="397"/>
      <c r="AT182" s="397"/>
      <c r="AU182" s="397"/>
      <c r="AV182" s="397"/>
      <c r="AW182" s="397"/>
      <c r="AX182" s="397"/>
      <c r="AY182" s="397"/>
      <c r="AZ182" s="397"/>
      <c r="BA182" s="397"/>
      <c r="BB182" s="397"/>
      <c r="BC182" s="397"/>
      <c r="BD182" s="397"/>
      <c r="BE182" s="397"/>
      <c r="BF182" s="397"/>
      <c r="BG182" s="397"/>
      <c r="BH182" s="397"/>
      <c r="BI182" s="397"/>
    </row>
    <row r="183" spans="1:61" ht="15.75" x14ac:dyDescent="0.25">
      <c r="A183" s="93">
        <f>+$B$3*O183</f>
        <v>0</v>
      </c>
      <c r="B183" s="93">
        <f t="shared" si="42"/>
        <v>0</v>
      </c>
      <c r="C183" s="112">
        <f>+$D$3*U183</f>
        <v>527670</v>
      </c>
      <c r="D183" s="112">
        <f t="shared" si="43"/>
        <v>527670</v>
      </c>
      <c r="E183" s="112">
        <f>+$F$3*L183</f>
        <v>465600</v>
      </c>
      <c r="F183" s="112">
        <f t="shared" si="44"/>
        <v>465600</v>
      </c>
      <c r="G183" s="113">
        <f>+$H$3*R183</f>
        <v>140730</v>
      </c>
      <c r="H183" s="112">
        <f t="shared" si="45"/>
        <v>140730</v>
      </c>
      <c r="I183" s="140">
        <v>45500</v>
      </c>
      <c r="J183" s="130"/>
      <c r="K183" s="116">
        <v>1060</v>
      </c>
      <c r="L183" s="117">
        <f>+I183+K183</f>
        <v>46560</v>
      </c>
      <c r="M183" s="118"/>
      <c r="N183" s="119">
        <v>1160</v>
      </c>
      <c r="O183" s="119">
        <f>+N183+I183</f>
        <v>46660</v>
      </c>
      <c r="P183" s="119"/>
      <c r="Q183" s="119">
        <v>1410</v>
      </c>
      <c r="R183" s="120">
        <f>+Q183+I183</f>
        <v>46910</v>
      </c>
      <c r="S183" s="121"/>
      <c r="T183" s="122">
        <v>2470</v>
      </c>
      <c r="U183" s="122">
        <f>+T183+I183</f>
        <v>47970</v>
      </c>
      <c r="V183" s="141">
        <v>45500</v>
      </c>
      <c r="W183" s="115"/>
      <c r="X183" s="116">
        <v>910</v>
      </c>
      <c r="Y183" s="124">
        <f t="shared" si="33"/>
        <v>45740</v>
      </c>
      <c r="Z183" s="125">
        <f>+V183+X183</f>
        <v>46410</v>
      </c>
      <c r="AA183" s="126"/>
      <c r="AB183" s="127">
        <v>1820</v>
      </c>
      <c r="AC183" s="119">
        <f>+V183+AB183</f>
        <v>47320</v>
      </c>
      <c r="AD183" s="127"/>
      <c r="AE183" s="127">
        <v>935</v>
      </c>
      <c r="AF183" s="120">
        <f>+AE183+V183</f>
        <v>46435</v>
      </c>
      <c r="AG183" s="127"/>
      <c r="AH183" s="127">
        <v>960</v>
      </c>
      <c r="AI183" s="119">
        <f>+AH183+V183</f>
        <v>46460</v>
      </c>
      <c r="AJ183" s="126"/>
      <c r="AK183" s="128">
        <v>985</v>
      </c>
      <c r="AL183" s="129">
        <f>+AK183+V183</f>
        <v>46485</v>
      </c>
      <c r="AM183" s="397"/>
      <c r="AN183" s="397"/>
      <c r="AO183" s="397"/>
      <c r="AP183" s="397"/>
      <c r="AQ183" s="397"/>
      <c r="AR183" s="397"/>
      <c r="AS183" s="397"/>
      <c r="AT183" s="397"/>
      <c r="AU183" s="397"/>
      <c r="AV183" s="397"/>
      <c r="AW183" s="397"/>
      <c r="AX183" s="397"/>
      <c r="AY183" s="397"/>
      <c r="AZ183" s="397"/>
      <c r="BA183" s="397"/>
      <c r="BB183" s="397"/>
      <c r="BC183" s="397"/>
      <c r="BD183" s="397"/>
      <c r="BE183" s="397"/>
      <c r="BF183" s="397"/>
      <c r="BG183" s="397"/>
      <c r="BH183" s="397"/>
      <c r="BI183" s="397"/>
    </row>
    <row r="184" spans="1:61" ht="15.75" x14ac:dyDescent="0.25">
      <c r="A184" s="93">
        <f>+$B$3*N184</f>
        <v>0</v>
      </c>
      <c r="B184" s="94">
        <f t="shared" si="42"/>
        <v>0</v>
      </c>
      <c r="C184" s="95">
        <f>+$D$3*T184</f>
        <v>7150</v>
      </c>
      <c r="D184" s="95">
        <f t="shared" si="43"/>
        <v>7150</v>
      </c>
      <c r="E184" s="95">
        <f>+$F$3*K184</f>
        <v>1500</v>
      </c>
      <c r="F184" s="95">
        <f t="shared" si="44"/>
        <v>1500</v>
      </c>
      <c r="G184" s="96">
        <f>+$H$3*Q184</f>
        <v>1500</v>
      </c>
      <c r="H184" s="95">
        <f t="shared" si="45"/>
        <v>1500</v>
      </c>
      <c r="I184" s="395"/>
      <c r="J184" s="130">
        <f>((K185-K183)/500)</f>
        <v>0.02</v>
      </c>
      <c r="K184" s="116">
        <f>(((I184-I183)*J184)+K183)+I184</f>
        <v>150</v>
      </c>
      <c r="L184" s="131">
        <f>ROUNDUP(K184,0)</f>
        <v>150</v>
      </c>
      <c r="M184" s="132">
        <f>((N185-N183)/500)</f>
        <v>0.02</v>
      </c>
      <c r="N184" s="101">
        <f>(((I184-I183)*M184)+N183)+I184</f>
        <v>250</v>
      </c>
      <c r="O184" s="101">
        <f>ROUNDUP(N184,0)</f>
        <v>250</v>
      </c>
      <c r="P184" s="101">
        <f>((Q185-Q183)/500)</f>
        <v>0.02</v>
      </c>
      <c r="Q184" s="101">
        <f>(((I184-I183)*P184)+Q183)+I184</f>
        <v>500</v>
      </c>
      <c r="R184" s="133">
        <f>ROUNDUP(Q184,0)</f>
        <v>500</v>
      </c>
      <c r="S184" s="132">
        <f>((T185-T183)/500)</f>
        <v>0.04</v>
      </c>
      <c r="T184" s="134">
        <f>(((I184-I183)*S184)+T183)+I184</f>
        <v>650</v>
      </c>
      <c r="U184" s="134">
        <f>ROUNDUP(T184,0)</f>
        <v>650</v>
      </c>
      <c r="V184" s="396"/>
      <c r="W184" s="130">
        <f>((X185-X183)/500)</f>
        <v>0.01</v>
      </c>
      <c r="X184" s="116">
        <f>(((V184-V183)*W184)+X183)+V184</f>
        <v>455</v>
      </c>
      <c r="Y184" s="135">
        <f t="shared" si="33"/>
        <v>240</v>
      </c>
      <c r="Z184" s="106">
        <f>ROUNDUP(X184,0)</f>
        <v>455</v>
      </c>
      <c r="AA184" s="136">
        <f>((AB185-AB183)/500)</f>
        <v>0.02</v>
      </c>
      <c r="AB184" s="137">
        <f>(((V184-V183)*AA184)+AB183)+V184</f>
        <v>910</v>
      </c>
      <c r="AC184" s="101">
        <f>ROUNDUP(AB184,0)</f>
        <v>910</v>
      </c>
      <c r="AD184" s="137">
        <f>((AE185-AE183)/500)</f>
        <v>0.01</v>
      </c>
      <c r="AE184" s="137">
        <f>(((V184-V183)*AD184)+AE183)+V184</f>
        <v>480</v>
      </c>
      <c r="AF184" s="133">
        <f>ROUNDUP(AE184,0)</f>
        <v>480</v>
      </c>
      <c r="AG184" s="137">
        <f>((AH185-AH183)/500)</f>
        <v>0.01</v>
      </c>
      <c r="AH184" s="137">
        <f>(((V184-V183)*AG184)+AH183)+V184</f>
        <v>505</v>
      </c>
      <c r="AI184" s="101">
        <f>ROUNDUP(AH184,0)</f>
        <v>505</v>
      </c>
      <c r="AJ184" s="136">
        <f>((AK185-AK183)/500)</f>
        <v>0.01</v>
      </c>
      <c r="AK184" s="138">
        <f>(((V184-V183)*AJ184)+AK183)+V184</f>
        <v>530</v>
      </c>
      <c r="AL184" s="139">
        <f>ROUNDUP(AK184,0)</f>
        <v>530</v>
      </c>
      <c r="AM184" s="397"/>
      <c r="AN184" s="397"/>
      <c r="AO184" s="397"/>
      <c r="AP184" s="397"/>
      <c r="AQ184" s="397"/>
      <c r="AR184" s="397"/>
      <c r="AS184" s="397"/>
      <c r="AT184" s="397"/>
      <c r="AU184" s="397"/>
      <c r="AV184" s="397"/>
      <c r="AW184" s="397"/>
      <c r="AX184" s="397"/>
      <c r="AY184" s="397"/>
      <c r="AZ184" s="397"/>
      <c r="BA184" s="397"/>
      <c r="BB184" s="397"/>
      <c r="BC184" s="397"/>
      <c r="BD184" s="397"/>
      <c r="BE184" s="397"/>
      <c r="BF184" s="397"/>
      <c r="BG184" s="397"/>
      <c r="BH184" s="397"/>
      <c r="BI184" s="397"/>
    </row>
    <row r="185" spans="1:61" ht="15.75" x14ac:dyDescent="0.25">
      <c r="A185" s="93">
        <f>+$B$3*O185</f>
        <v>0</v>
      </c>
      <c r="B185" s="93">
        <f t="shared" si="42"/>
        <v>0</v>
      </c>
      <c r="C185" s="112">
        <f>+$D$3*U185</f>
        <v>533390</v>
      </c>
      <c r="D185" s="112">
        <f t="shared" si="43"/>
        <v>533390</v>
      </c>
      <c r="E185" s="112">
        <f>+$F$3*L185</f>
        <v>470700</v>
      </c>
      <c r="F185" s="112">
        <f t="shared" si="44"/>
        <v>470700</v>
      </c>
      <c r="G185" s="113">
        <f>+$H$3*R185</f>
        <v>142260</v>
      </c>
      <c r="H185" s="112">
        <f t="shared" si="45"/>
        <v>142260</v>
      </c>
      <c r="I185" s="140">
        <v>46000</v>
      </c>
      <c r="J185" s="130"/>
      <c r="K185" s="116">
        <v>1070</v>
      </c>
      <c r="L185" s="117">
        <f>+I185+K185</f>
        <v>47070</v>
      </c>
      <c r="M185" s="118"/>
      <c r="N185" s="119">
        <v>1170</v>
      </c>
      <c r="O185" s="119">
        <f>+N185+I185</f>
        <v>47170</v>
      </c>
      <c r="P185" s="119"/>
      <c r="Q185" s="119">
        <v>1420</v>
      </c>
      <c r="R185" s="120">
        <f>+Q185+I185</f>
        <v>47420</v>
      </c>
      <c r="S185" s="121"/>
      <c r="T185" s="122">
        <v>2490</v>
      </c>
      <c r="U185" s="122">
        <f>+T185+I185</f>
        <v>48490</v>
      </c>
      <c r="V185" s="141">
        <v>46000</v>
      </c>
      <c r="W185" s="115"/>
      <c r="X185" s="116">
        <v>915</v>
      </c>
      <c r="Y185" s="124">
        <f t="shared" si="33"/>
        <v>46240</v>
      </c>
      <c r="Z185" s="125">
        <f>+V185+X185</f>
        <v>46915</v>
      </c>
      <c r="AA185" s="126"/>
      <c r="AB185" s="127">
        <v>1830</v>
      </c>
      <c r="AC185" s="119">
        <f>+V185+AB185</f>
        <v>47830</v>
      </c>
      <c r="AD185" s="127"/>
      <c r="AE185" s="127">
        <v>940</v>
      </c>
      <c r="AF185" s="120">
        <f>+AE185+V185</f>
        <v>46940</v>
      </c>
      <c r="AG185" s="127"/>
      <c r="AH185" s="127">
        <v>965</v>
      </c>
      <c r="AI185" s="119">
        <f>+AH185+V185</f>
        <v>46965</v>
      </c>
      <c r="AJ185" s="126"/>
      <c r="AK185" s="128">
        <v>990</v>
      </c>
      <c r="AL185" s="129">
        <f>+AK185+V185</f>
        <v>46990</v>
      </c>
      <c r="AM185" s="397"/>
      <c r="AN185" s="397"/>
      <c r="AO185" s="397"/>
      <c r="AP185" s="397"/>
      <c r="AQ185" s="397"/>
      <c r="AR185" s="397"/>
      <c r="AS185" s="397"/>
      <c r="AT185" s="397"/>
      <c r="AU185" s="397"/>
      <c r="AV185" s="397"/>
      <c r="AW185" s="397"/>
      <c r="AX185" s="397"/>
      <c r="AY185" s="397"/>
      <c r="AZ185" s="397"/>
      <c r="BA185" s="397"/>
      <c r="BB185" s="397"/>
      <c r="BC185" s="397"/>
      <c r="BD185" s="397"/>
      <c r="BE185" s="397"/>
      <c r="BF185" s="397"/>
      <c r="BG185" s="397"/>
      <c r="BH185" s="397"/>
      <c r="BI185" s="397"/>
    </row>
    <row r="186" spans="1:61" ht="15.75" x14ac:dyDescent="0.25">
      <c r="A186" s="93">
        <f>+$B$3*N186</f>
        <v>0</v>
      </c>
      <c r="B186" s="94">
        <f>ROUNDUP(A186,0)</f>
        <v>0</v>
      </c>
      <c r="C186" s="95">
        <f>+$D$3*T186</f>
        <v>7150</v>
      </c>
      <c r="D186" s="95">
        <f>ROUNDUP(C186,0)</f>
        <v>7150</v>
      </c>
      <c r="E186" s="95">
        <f>+$F$3*K186</f>
        <v>1500</v>
      </c>
      <c r="F186" s="95">
        <f>ROUNDUP(E186,0)</f>
        <v>1500</v>
      </c>
      <c r="G186" s="96">
        <f>+$H$3*Q186</f>
        <v>1500</v>
      </c>
      <c r="H186" s="95">
        <f>ROUNDUP(G186,0)</f>
        <v>1500</v>
      </c>
      <c r="I186" s="395"/>
      <c r="J186" s="130">
        <f>((K187-K185)/500)</f>
        <v>0.02</v>
      </c>
      <c r="K186" s="116">
        <f>(((I186-I185)*J186)+K185)+I186</f>
        <v>150</v>
      </c>
      <c r="L186" s="131">
        <f>ROUNDUP(K186,0)</f>
        <v>150</v>
      </c>
      <c r="M186" s="132">
        <f>((N187-N185)/500)</f>
        <v>0.02</v>
      </c>
      <c r="N186" s="101">
        <f>(((I186-I185)*M186)+N185)+I186</f>
        <v>250</v>
      </c>
      <c r="O186" s="101">
        <f>ROUNDUP(N186,0)</f>
        <v>250</v>
      </c>
      <c r="P186" s="101">
        <f>((Q187-Q185)/500)</f>
        <v>0.02</v>
      </c>
      <c r="Q186" s="101">
        <f>(((I186-I185)*P186)+Q185)+I186</f>
        <v>500</v>
      </c>
      <c r="R186" s="133">
        <f>ROUNDUP(Q186,0)</f>
        <v>500</v>
      </c>
      <c r="S186" s="132">
        <f>((T187-T185)/500)</f>
        <v>0.04</v>
      </c>
      <c r="T186" s="134">
        <f>(((I186-I185)*S186)+T185)+I186</f>
        <v>650</v>
      </c>
      <c r="U186" s="134">
        <f>ROUNDUP(T186,0)</f>
        <v>650</v>
      </c>
      <c r="V186" s="396"/>
      <c r="W186" s="130">
        <f>((X187-X185)/500)</f>
        <v>0.02</v>
      </c>
      <c r="X186" s="116">
        <f>(((V186-V185)*W186)+X185)+V186</f>
        <v>-5</v>
      </c>
      <c r="Y186" s="135">
        <f t="shared" si="33"/>
        <v>240</v>
      </c>
      <c r="Z186" s="106">
        <f>ROUNDUP(X186,0)</f>
        <v>-5</v>
      </c>
      <c r="AA186" s="136">
        <f>((AB187-AB185)/500)</f>
        <v>0.04</v>
      </c>
      <c r="AB186" s="137">
        <f>(((V186-V185)*AA186)+AB185)+V186</f>
        <v>-10</v>
      </c>
      <c r="AC186" s="101">
        <f>ROUNDUP(AB186,0)</f>
        <v>-10</v>
      </c>
      <c r="AD186" s="137">
        <f>((AE187-AE185)/500)</f>
        <v>0.02</v>
      </c>
      <c r="AE186" s="137">
        <f>(((V186-V185)*AD186)+AE185)+V186</f>
        <v>20</v>
      </c>
      <c r="AF186" s="133">
        <f>ROUNDUP(AE186,0)</f>
        <v>20</v>
      </c>
      <c r="AG186" s="137">
        <f>((AH187-AH185)/500)</f>
        <v>0.02</v>
      </c>
      <c r="AH186" s="137">
        <f>(((V186-V185)*AG186)+AH185)+V186</f>
        <v>45</v>
      </c>
      <c r="AI186" s="101">
        <f>ROUNDUP(AH186,0)</f>
        <v>45</v>
      </c>
      <c r="AJ186" s="136">
        <f>((AK187-AK185)/500)</f>
        <v>0.02</v>
      </c>
      <c r="AK186" s="138">
        <f>(((V186-V185)*AJ186)+AK185)+V186</f>
        <v>70</v>
      </c>
      <c r="AL186" s="139">
        <f>ROUNDUP(AK186,0)</f>
        <v>70</v>
      </c>
      <c r="AM186" s="397"/>
      <c r="AN186" s="397"/>
      <c r="AO186" s="397"/>
      <c r="AP186" s="397"/>
      <c r="AQ186" s="397"/>
      <c r="AR186" s="397"/>
      <c r="AS186" s="397"/>
      <c r="AT186" s="397"/>
      <c r="AU186" s="397"/>
      <c r="AV186" s="397"/>
      <c r="AW186" s="397"/>
      <c r="AX186" s="397"/>
      <c r="AY186" s="397"/>
      <c r="AZ186" s="397"/>
      <c r="BA186" s="397"/>
      <c r="BB186" s="397"/>
      <c r="BC186" s="397"/>
      <c r="BD186" s="397"/>
      <c r="BE186" s="397"/>
      <c r="BF186" s="397"/>
      <c r="BG186" s="397"/>
      <c r="BH186" s="397"/>
      <c r="BI186" s="397"/>
    </row>
    <row r="187" spans="1:61" ht="15.75" x14ac:dyDescent="0.25">
      <c r="A187" s="93">
        <f>+$B$3*O187</f>
        <v>0</v>
      </c>
      <c r="B187" s="93">
        <f>ROUNDUP(A187,0)</f>
        <v>0</v>
      </c>
      <c r="C187" s="112">
        <f>+$D$3*U187</f>
        <v>539110</v>
      </c>
      <c r="D187" s="112">
        <f>ROUNDUP(C187,0)</f>
        <v>539110</v>
      </c>
      <c r="E187" s="112">
        <f>+$F$3*L187</f>
        <v>475800</v>
      </c>
      <c r="F187" s="112">
        <f>ROUNDUP(E187,0)</f>
        <v>475800</v>
      </c>
      <c r="G187" s="113">
        <f>+$H$3*R187</f>
        <v>143790</v>
      </c>
      <c r="H187" s="112">
        <f>ROUNDUP(G187,0)</f>
        <v>143790</v>
      </c>
      <c r="I187" s="114">
        <v>46500</v>
      </c>
      <c r="J187" s="130"/>
      <c r="K187" s="98">
        <v>1080</v>
      </c>
      <c r="L187" s="117">
        <f>+I187+K187</f>
        <v>47580</v>
      </c>
      <c r="M187" s="118"/>
      <c r="N187" s="112">
        <v>1180</v>
      </c>
      <c r="O187" s="119">
        <f>+N187+I187</f>
        <v>47680</v>
      </c>
      <c r="P187" s="119"/>
      <c r="Q187" s="112">
        <v>1430</v>
      </c>
      <c r="R187" s="120">
        <f>+Q187+I187</f>
        <v>47930</v>
      </c>
      <c r="S187" s="121"/>
      <c r="T187" s="142">
        <v>2510</v>
      </c>
      <c r="U187" s="122">
        <f>+T187+I187</f>
        <v>49010</v>
      </c>
      <c r="V187" s="123">
        <v>46500</v>
      </c>
      <c r="W187" s="115"/>
      <c r="X187" s="98">
        <v>925</v>
      </c>
      <c r="Y187" s="124">
        <f t="shared" si="33"/>
        <v>46740</v>
      </c>
      <c r="Z187" s="125">
        <f>+V187+X187</f>
        <v>47425</v>
      </c>
      <c r="AA187" s="126"/>
      <c r="AB187" s="143">
        <v>1850</v>
      </c>
      <c r="AC187" s="119">
        <f>+V187+AB187</f>
        <v>48350</v>
      </c>
      <c r="AD187" s="127"/>
      <c r="AE187" s="143">
        <v>950</v>
      </c>
      <c r="AF187" s="120">
        <f>+AE187+V187</f>
        <v>47450</v>
      </c>
      <c r="AG187" s="127"/>
      <c r="AH187" s="143">
        <v>975</v>
      </c>
      <c r="AI187" s="119">
        <f>+AH187+V187</f>
        <v>47475</v>
      </c>
      <c r="AJ187" s="126"/>
      <c r="AK187" s="144">
        <v>1000</v>
      </c>
      <c r="AL187" s="129">
        <f>+AK187+V187</f>
        <v>47500</v>
      </c>
      <c r="AM187" s="397"/>
      <c r="AN187" s="397"/>
      <c r="AO187" s="397"/>
      <c r="AP187" s="397"/>
      <c r="AQ187" s="397"/>
      <c r="AR187" s="397"/>
      <c r="AS187" s="397"/>
      <c r="AT187" s="397"/>
      <c r="AU187" s="397"/>
      <c r="AV187" s="397"/>
      <c r="AW187" s="397"/>
      <c r="AX187" s="397"/>
      <c r="AY187" s="397"/>
      <c r="AZ187" s="397"/>
      <c r="BA187" s="397"/>
      <c r="BB187" s="397"/>
      <c r="BC187" s="397"/>
      <c r="BD187" s="397"/>
      <c r="BE187" s="397"/>
      <c r="BF187" s="397"/>
      <c r="BG187" s="397"/>
      <c r="BH187" s="397"/>
      <c r="BI187" s="397"/>
    </row>
    <row r="188" spans="1:61" ht="15.75" x14ac:dyDescent="0.25">
      <c r="A188" s="93">
        <f>+$B$3*O188</f>
        <v>0</v>
      </c>
      <c r="B188" s="94">
        <f>ROUNDUP(A188,0)</f>
        <v>0</v>
      </c>
      <c r="C188" s="95">
        <f>+$D$3*U188</f>
        <v>7150</v>
      </c>
      <c r="D188" s="95">
        <f>ROUNDUP(C188,0)</f>
        <v>7150</v>
      </c>
      <c r="E188" s="95">
        <f>+$F$3*L188</f>
        <v>1500</v>
      </c>
      <c r="F188" s="95">
        <f>ROUNDUP(E188,0)</f>
        <v>1500</v>
      </c>
      <c r="G188" s="96">
        <f>+$H$3*R188</f>
        <v>1500</v>
      </c>
      <c r="H188" s="95">
        <f>ROUNDUP(G188,0)</f>
        <v>1500</v>
      </c>
      <c r="I188" s="395"/>
      <c r="J188" s="130">
        <f>((K189-K187)/500)</f>
        <v>0.02</v>
      </c>
      <c r="K188" s="116">
        <f>(((I188-I187)*J188)+K187)+I188</f>
        <v>150</v>
      </c>
      <c r="L188" s="131">
        <f>ROUNDUP(K188,0)</f>
        <v>150</v>
      </c>
      <c r="M188" s="132">
        <f>((N189-N187)/500)</f>
        <v>0.02</v>
      </c>
      <c r="N188" s="101">
        <f>(((I188-I187)*M188)+N187)+I188</f>
        <v>250</v>
      </c>
      <c r="O188" s="101">
        <f>ROUNDUP(N188,0)</f>
        <v>250</v>
      </c>
      <c r="P188" s="101">
        <f>((Q189-Q187)/500)</f>
        <v>0.02</v>
      </c>
      <c r="Q188" s="101">
        <f>(((I188-I187)*P188)+Q187)+I188</f>
        <v>500</v>
      </c>
      <c r="R188" s="133">
        <f>ROUNDUP(Q188,0)</f>
        <v>500</v>
      </c>
      <c r="S188" s="132">
        <f>((T189-T187)/500)</f>
        <v>0.04</v>
      </c>
      <c r="T188" s="134">
        <f>(((I188-I187)*S188)+T187)+I188</f>
        <v>650</v>
      </c>
      <c r="U188" s="134">
        <f>ROUNDUP(T188,0)</f>
        <v>650</v>
      </c>
      <c r="V188" s="396"/>
      <c r="W188" s="130">
        <f>((X189-X187)/500)</f>
        <v>0.01</v>
      </c>
      <c r="X188" s="116">
        <f>(((V188-V187)*W188)+X187)+V188</f>
        <v>460</v>
      </c>
      <c r="Y188" s="135">
        <f t="shared" si="33"/>
        <v>240</v>
      </c>
      <c r="Z188" s="106">
        <f>ROUNDUP(X188,0)</f>
        <v>460</v>
      </c>
      <c r="AA188" s="136">
        <f>((AB189-AB187)/500)</f>
        <v>0.02</v>
      </c>
      <c r="AB188" s="137">
        <f>(((V188-V187)*AA188)+AB187)+V188</f>
        <v>920</v>
      </c>
      <c r="AC188" s="101">
        <f>ROUNDUP(AB188,0)</f>
        <v>920</v>
      </c>
      <c r="AD188" s="137">
        <f>((AE189-AE187)/500)</f>
        <v>0.01</v>
      </c>
      <c r="AE188" s="137">
        <f>(((V188-V187)*AD188)+AE187)+V188</f>
        <v>485</v>
      </c>
      <c r="AF188" s="133">
        <f>ROUNDUP(AE188,0)</f>
        <v>485</v>
      </c>
      <c r="AG188" s="137">
        <f>((AH189-AH187)/500)</f>
        <v>0.01</v>
      </c>
      <c r="AH188" s="137">
        <f>(((V188-V187)*AG188)+AH187)+V188</f>
        <v>510</v>
      </c>
      <c r="AI188" s="101">
        <f>ROUNDUP(AH188,0)</f>
        <v>510</v>
      </c>
      <c r="AJ188" s="136">
        <f>((AK189-AK187)/500)</f>
        <v>0.01</v>
      </c>
      <c r="AK188" s="138">
        <f>(((V188-V187)*AJ188)+AK187)+V188</f>
        <v>535</v>
      </c>
      <c r="AL188" s="139">
        <f>ROUNDUP(AK188,0)</f>
        <v>535</v>
      </c>
      <c r="AM188" s="397"/>
      <c r="AN188" s="397"/>
      <c r="AO188" s="397"/>
      <c r="AP188" s="397"/>
      <c r="AQ188" s="397"/>
      <c r="AR188" s="397"/>
      <c r="AS188" s="397"/>
      <c r="AT188" s="397"/>
      <c r="AU188" s="397"/>
      <c r="AV188" s="397"/>
      <c r="AW188" s="397"/>
      <c r="AX188" s="397"/>
      <c r="AY188" s="397"/>
      <c r="AZ188" s="397"/>
      <c r="BA188" s="397"/>
      <c r="BB188" s="397"/>
      <c r="BC188" s="397"/>
      <c r="BD188" s="397"/>
      <c r="BE188" s="397"/>
      <c r="BF188" s="397"/>
      <c r="BG188" s="397"/>
      <c r="BH188" s="397"/>
      <c r="BI188" s="397"/>
    </row>
    <row r="189" spans="1:61" ht="15.75" x14ac:dyDescent="0.25">
      <c r="A189" s="93">
        <f>+$B$3*O189</f>
        <v>0</v>
      </c>
      <c r="B189" s="93">
        <f t="shared" ref="B189:B197" si="46">ROUNDUP(A189,0)</f>
        <v>0</v>
      </c>
      <c r="C189" s="112">
        <f>+$D$3*U189</f>
        <v>544830</v>
      </c>
      <c r="D189" s="112">
        <f t="shared" ref="D189:D197" si="47">ROUNDUP(C189,0)</f>
        <v>544830</v>
      </c>
      <c r="E189" s="112">
        <f>+$F$3*L189</f>
        <v>480900</v>
      </c>
      <c r="F189" s="112">
        <f t="shared" ref="F189:F197" si="48">ROUNDUP(E189,0)</f>
        <v>480900</v>
      </c>
      <c r="G189" s="113">
        <f>+$H$3*R189</f>
        <v>145320</v>
      </c>
      <c r="H189" s="112">
        <f t="shared" ref="H189:H197" si="49">ROUNDUP(G189,0)</f>
        <v>145320</v>
      </c>
      <c r="I189" s="140">
        <v>47000</v>
      </c>
      <c r="J189" s="130"/>
      <c r="K189" s="116">
        <v>1090</v>
      </c>
      <c r="L189" s="117">
        <f>+I189+K189</f>
        <v>48090</v>
      </c>
      <c r="M189" s="118"/>
      <c r="N189" s="119">
        <v>1190</v>
      </c>
      <c r="O189" s="119">
        <f>+N189+I189</f>
        <v>48190</v>
      </c>
      <c r="P189" s="119"/>
      <c r="Q189" s="119">
        <v>1440</v>
      </c>
      <c r="R189" s="120">
        <f>+Q189+I189</f>
        <v>48440</v>
      </c>
      <c r="S189" s="121"/>
      <c r="T189" s="122">
        <v>2530</v>
      </c>
      <c r="U189" s="122">
        <f>+T189+I189</f>
        <v>49530</v>
      </c>
      <c r="V189" s="141">
        <v>47000</v>
      </c>
      <c r="W189" s="115"/>
      <c r="X189" s="116">
        <v>930</v>
      </c>
      <c r="Y189" s="124">
        <f t="shared" ref="Y189:Y252" si="50">+V189+240</f>
        <v>47240</v>
      </c>
      <c r="Z189" s="125">
        <f>+V189+X189</f>
        <v>47930</v>
      </c>
      <c r="AA189" s="126"/>
      <c r="AB189" s="127">
        <v>1860</v>
      </c>
      <c r="AC189" s="119">
        <f>+V189+AB189</f>
        <v>48860</v>
      </c>
      <c r="AD189" s="127"/>
      <c r="AE189" s="127">
        <v>955</v>
      </c>
      <c r="AF189" s="120">
        <f>+AE189+V189</f>
        <v>47955</v>
      </c>
      <c r="AG189" s="127"/>
      <c r="AH189" s="127">
        <v>980</v>
      </c>
      <c r="AI189" s="119">
        <f>+AH189+V189</f>
        <v>47980</v>
      </c>
      <c r="AJ189" s="126"/>
      <c r="AK189" s="128">
        <v>1005</v>
      </c>
      <c r="AL189" s="129">
        <f>+AK189+V189</f>
        <v>48005</v>
      </c>
      <c r="AM189" s="397"/>
      <c r="AN189" s="397"/>
      <c r="AO189" s="397"/>
      <c r="AP189" s="397"/>
      <c r="AQ189" s="397"/>
      <c r="AR189" s="397"/>
      <c r="AS189" s="397"/>
      <c r="AT189" s="397"/>
      <c r="AU189" s="397"/>
      <c r="AV189" s="397"/>
      <c r="AW189" s="397"/>
      <c r="AX189" s="397"/>
      <c r="AY189" s="397"/>
      <c r="AZ189" s="397"/>
      <c r="BA189" s="397"/>
      <c r="BB189" s="397"/>
      <c r="BC189" s="397"/>
      <c r="BD189" s="397"/>
      <c r="BE189" s="397"/>
      <c r="BF189" s="397"/>
      <c r="BG189" s="397"/>
      <c r="BH189" s="397"/>
      <c r="BI189" s="397"/>
    </row>
    <row r="190" spans="1:61" ht="15.75" x14ac:dyDescent="0.25">
      <c r="A190" s="93">
        <f>+$B$3*N190</f>
        <v>0</v>
      </c>
      <c r="B190" s="94">
        <f t="shared" si="46"/>
        <v>0</v>
      </c>
      <c r="C190" s="95">
        <f>+$D$3*T190</f>
        <v>7150</v>
      </c>
      <c r="D190" s="95">
        <f t="shared" si="47"/>
        <v>7150</v>
      </c>
      <c r="E190" s="95">
        <f>+$F$3*K190</f>
        <v>1500</v>
      </c>
      <c r="F190" s="95">
        <f t="shared" si="48"/>
        <v>1500</v>
      </c>
      <c r="G190" s="96">
        <f>+$H$3*Q190</f>
        <v>1500</v>
      </c>
      <c r="H190" s="95">
        <f t="shared" si="49"/>
        <v>1500</v>
      </c>
      <c r="I190" s="395"/>
      <c r="J190" s="130">
        <f>((K191-K189)/500)</f>
        <v>0.02</v>
      </c>
      <c r="K190" s="116">
        <f>(((I190-I189)*J190)+K189)+I190</f>
        <v>150</v>
      </c>
      <c r="L190" s="131">
        <f>ROUNDUP(K190,0)</f>
        <v>150</v>
      </c>
      <c r="M190" s="132">
        <f>((N191-N189)/500)</f>
        <v>0.02</v>
      </c>
      <c r="N190" s="101">
        <f>(((I190-I189)*M190)+N189)+I190</f>
        <v>250</v>
      </c>
      <c r="O190" s="101">
        <f>ROUNDUP(N190,0)</f>
        <v>250</v>
      </c>
      <c r="P190" s="101">
        <f>((Q191-Q189)/500)</f>
        <v>0.02</v>
      </c>
      <c r="Q190" s="101">
        <f>(((I190-I189)*P190)+Q189)+I190</f>
        <v>500</v>
      </c>
      <c r="R190" s="133">
        <f>ROUNDUP(Q190,0)</f>
        <v>500</v>
      </c>
      <c r="S190" s="132">
        <f>((T191-T189)/500)</f>
        <v>0.04</v>
      </c>
      <c r="T190" s="134">
        <f>(((I190-I189)*S190)+T189)+I190</f>
        <v>650</v>
      </c>
      <c r="U190" s="134">
        <f>ROUNDUP(T190,0)</f>
        <v>650</v>
      </c>
      <c r="V190" s="396"/>
      <c r="W190" s="130">
        <f>((X191-X189)/500)</f>
        <v>0.02</v>
      </c>
      <c r="X190" s="116">
        <f>(((V190-V189)*W190)+X189)+V190</f>
        <v>-10</v>
      </c>
      <c r="Y190" s="135">
        <f t="shared" si="50"/>
        <v>240</v>
      </c>
      <c r="Z190" s="106">
        <f>ROUNDUP(X190,0)</f>
        <v>-10</v>
      </c>
      <c r="AA190" s="136">
        <f>((AB191-AB189)/500)</f>
        <v>0.04</v>
      </c>
      <c r="AB190" s="137">
        <f>(((V190-V189)*AA190)+AB189)+V190</f>
        <v>-20</v>
      </c>
      <c r="AC190" s="101">
        <f>ROUNDUP(AB190,0)</f>
        <v>-20</v>
      </c>
      <c r="AD190" s="137">
        <f>((AE191-AE189)/500)</f>
        <v>0.02</v>
      </c>
      <c r="AE190" s="137">
        <f>(((V190-V189)*AD190)+AE189)+V190</f>
        <v>15</v>
      </c>
      <c r="AF190" s="133">
        <f>ROUNDUP(AE190,0)</f>
        <v>15</v>
      </c>
      <c r="AG190" s="137">
        <f>((AH191-AH189)/500)</f>
        <v>0.02</v>
      </c>
      <c r="AH190" s="137">
        <f>(((V190-V189)*AG190)+AH189)+V190</f>
        <v>40</v>
      </c>
      <c r="AI190" s="101">
        <f>ROUNDUP(AH190,0)</f>
        <v>40</v>
      </c>
      <c r="AJ190" s="136">
        <f>((AK191-AK189)/500)</f>
        <v>0.02</v>
      </c>
      <c r="AK190" s="138">
        <f>(((V190-V189)*AJ190)+AK189)+V190</f>
        <v>65</v>
      </c>
      <c r="AL190" s="139">
        <f>ROUNDUP(AK190,0)</f>
        <v>65</v>
      </c>
      <c r="AM190" s="397"/>
      <c r="AN190" s="397"/>
      <c r="AO190" s="397"/>
      <c r="AP190" s="397"/>
      <c r="AQ190" s="397"/>
      <c r="AR190" s="397"/>
      <c r="AS190" s="397"/>
      <c r="AT190" s="397"/>
      <c r="AU190" s="397"/>
      <c r="AV190" s="397"/>
      <c r="AW190" s="397"/>
      <c r="AX190" s="397"/>
      <c r="AY190" s="397"/>
      <c r="AZ190" s="397"/>
      <c r="BA190" s="397"/>
      <c r="BB190" s="397"/>
      <c r="BC190" s="397"/>
      <c r="BD190" s="397"/>
      <c r="BE190" s="397"/>
      <c r="BF190" s="397"/>
      <c r="BG190" s="397"/>
      <c r="BH190" s="397"/>
      <c r="BI190" s="397"/>
    </row>
    <row r="191" spans="1:61" ht="15.75" x14ac:dyDescent="0.25">
      <c r="A191" s="93">
        <f>+$B$3*O191</f>
        <v>0</v>
      </c>
      <c r="B191" s="93">
        <f t="shared" si="46"/>
        <v>0</v>
      </c>
      <c r="C191" s="112">
        <f>+$D$3*U191</f>
        <v>550550</v>
      </c>
      <c r="D191" s="112">
        <f t="shared" si="47"/>
        <v>550550</v>
      </c>
      <c r="E191" s="112">
        <f>+$F$3*L191</f>
        <v>486000</v>
      </c>
      <c r="F191" s="112">
        <f t="shared" si="48"/>
        <v>486000</v>
      </c>
      <c r="G191" s="113">
        <f>+$H$3*R191</f>
        <v>146850</v>
      </c>
      <c r="H191" s="112">
        <f t="shared" si="49"/>
        <v>146850</v>
      </c>
      <c r="I191" s="140">
        <v>47500</v>
      </c>
      <c r="J191" s="130"/>
      <c r="K191" s="116">
        <v>1100</v>
      </c>
      <c r="L191" s="117">
        <f>+I191+K191</f>
        <v>48600</v>
      </c>
      <c r="M191" s="118"/>
      <c r="N191" s="119">
        <v>1200</v>
      </c>
      <c r="O191" s="119">
        <f>+N191+I191</f>
        <v>48700</v>
      </c>
      <c r="P191" s="119"/>
      <c r="Q191" s="119">
        <v>1450</v>
      </c>
      <c r="R191" s="120">
        <f>+Q191+I191</f>
        <v>48950</v>
      </c>
      <c r="S191" s="121"/>
      <c r="T191" s="122">
        <v>2550</v>
      </c>
      <c r="U191" s="122">
        <f>+T191+I191</f>
        <v>50050</v>
      </c>
      <c r="V191" s="141">
        <v>47500</v>
      </c>
      <c r="W191" s="115"/>
      <c r="X191" s="116">
        <v>940</v>
      </c>
      <c r="Y191" s="124">
        <f t="shared" si="50"/>
        <v>47740</v>
      </c>
      <c r="Z191" s="125">
        <f>+V191+X191</f>
        <v>48440</v>
      </c>
      <c r="AA191" s="126"/>
      <c r="AB191" s="127">
        <v>1880</v>
      </c>
      <c r="AC191" s="119">
        <f>+V191+AB191</f>
        <v>49380</v>
      </c>
      <c r="AD191" s="127"/>
      <c r="AE191" s="127">
        <v>965</v>
      </c>
      <c r="AF191" s="120">
        <f>+AE191+V191</f>
        <v>48465</v>
      </c>
      <c r="AG191" s="127"/>
      <c r="AH191" s="127">
        <v>990</v>
      </c>
      <c r="AI191" s="119">
        <f>+AH191+V191</f>
        <v>48490</v>
      </c>
      <c r="AJ191" s="126"/>
      <c r="AK191" s="128">
        <v>1015</v>
      </c>
      <c r="AL191" s="129">
        <f>+AK191+V191</f>
        <v>48515</v>
      </c>
      <c r="AM191" s="397"/>
      <c r="AN191" s="397"/>
      <c r="AO191" s="397"/>
      <c r="AP191" s="397"/>
      <c r="AQ191" s="397"/>
      <c r="AR191" s="397"/>
      <c r="AS191" s="397"/>
      <c r="AT191" s="397"/>
      <c r="AU191" s="397"/>
      <c r="AV191" s="397"/>
      <c r="AW191" s="397"/>
      <c r="AX191" s="397"/>
      <c r="AY191" s="397"/>
      <c r="AZ191" s="397"/>
      <c r="BA191" s="397"/>
      <c r="BB191" s="397"/>
      <c r="BC191" s="397"/>
      <c r="BD191" s="397"/>
      <c r="BE191" s="397"/>
      <c r="BF191" s="397"/>
      <c r="BG191" s="397"/>
      <c r="BH191" s="397"/>
      <c r="BI191" s="397"/>
    </row>
    <row r="192" spans="1:61" ht="15.75" x14ac:dyDescent="0.25">
      <c r="A192" s="93">
        <f>+$B$3*N192</f>
        <v>0</v>
      </c>
      <c r="B192" s="94">
        <f t="shared" si="46"/>
        <v>0</v>
      </c>
      <c r="C192" s="95">
        <f>+$D$3*T192</f>
        <v>7150</v>
      </c>
      <c r="D192" s="95">
        <f t="shared" si="47"/>
        <v>7150</v>
      </c>
      <c r="E192" s="95">
        <f>+$F$3*K192</f>
        <v>1500</v>
      </c>
      <c r="F192" s="95">
        <f t="shared" si="48"/>
        <v>1500</v>
      </c>
      <c r="G192" s="96">
        <f>+$H$3*Q192</f>
        <v>1500</v>
      </c>
      <c r="H192" s="95">
        <f t="shared" si="49"/>
        <v>1500</v>
      </c>
      <c r="I192" s="395"/>
      <c r="J192" s="130">
        <f>((K193-K191)/500)</f>
        <v>0.02</v>
      </c>
      <c r="K192" s="116">
        <f>(((I192-I191)*J192)+K191)+I192</f>
        <v>150</v>
      </c>
      <c r="L192" s="131">
        <f>ROUNDUP(K192,0)</f>
        <v>150</v>
      </c>
      <c r="M192" s="132">
        <f>((N193-N191)/500)</f>
        <v>0.02</v>
      </c>
      <c r="N192" s="101">
        <f>(((I192-I191)*M192)+N191)+I192</f>
        <v>250</v>
      </c>
      <c r="O192" s="101">
        <f>ROUNDUP(N192,0)</f>
        <v>250</v>
      </c>
      <c r="P192" s="101">
        <f>((Q193-Q191)/500)</f>
        <v>0.02</v>
      </c>
      <c r="Q192" s="101">
        <f>(((I192-I191)*P192)+Q191)+I192</f>
        <v>500</v>
      </c>
      <c r="R192" s="133">
        <f>ROUNDUP(Q192,0)</f>
        <v>500</v>
      </c>
      <c r="S192" s="132">
        <f>((T193-T191)/500)</f>
        <v>0.04</v>
      </c>
      <c r="T192" s="134">
        <f>(((I192-I191)*S192)+T191)+I192</f>
        <v>650</v>
      </c>
      <c r="U192" s="134">
        <f>ROUNDUP(T192,0)</f>
        <v>650</v>
      </c>
      <c r="V192" s="396"/>
      <c r="W192" s="130">
        <f>((X193-X191)/500)</f>
        <v>0.01</v>
      </c>
      <c r="X192" s="116">
        <f>(((V192-V191)*W192)+X191)+V192</f>
        <v>465</v>
      </c>
      <c r="Y192" s="135">
        <f t="shared" si="50"/>
        <v>240</v>
      </c>
      <c r="Z192" s="106">
        <f>ROUNDUP(X192,0)</f>
        <v>465</v>
      </c>
      <c r="AA192" s="136">
        <f>((AB193-AB191)/500)</f>
        <v>0.02</v>
      </c>
      <c r="AB192" s="137">
        <f>(((V192-V191)*AA192)+AB191)+V192</f>
        <v>930</v>
      </c>
      <c r="AC192" s="101">
        <f>ROUNDUP(AB192,0)</f>
        <v>930</v>
      </c>
      <c r="AD192" s="137">
        <f>((AE193-AE191)/500)</f>
        <v>0.01</v>
      </c>
      <c r="AE192" s="137">
        <f>(((V192-V191)*AD192)+AE191)+V192</f>
        <v>490</v>
      </c>
      <c r="AF192" s="133">
        <f>ROUNDUP(AE192,0)</f>
        <v>490</v>
      </c>
      <c r="AG192" s="137">
        <f>((AH193-AH191)/500)</f>
        <v>0.01</v>
      </c>
      <c r="AH192" s="137">
        <f>(((V192-V191)*AG192)+AH191)+V192</f>
        <v>515</v>
      </c>
      <c r="AI192" s="101">
        <f>ROUNDUP(AH192,0)</f>
        <v>515</v>
      </c>
      <c r="AJ192" s="136">
        <f>((AK193-AK191)/500)</f>
        <v>0.01</v>
      </c>
      <c r="AK192" s="138">
        <f>(((V192-V191)*AJ192)+AK191)+V192</f>
        <v>540</v>
      </c>
      <c r="AL192" s="139">
        <f>ROUNDUP(AK192,0)</f>
        <v>540</v>
      </c>
      <c r="AM192" s="397"/>
      <c r="AN192" s="397"/>
      <c r="AO192" s="397"/>
      <c r="AP192" s="397"/>
      <c r="AQ192" s="397"/>
      <c r="AR192" s="397"/>
      <c r="AS192" s="397"/>
      <c r="AT192" s="397"/>
      <c r="AU192" s="397"/>
      <c r="AV192" s="397"/>
      <c r="AW192" s="397"/>
      <c r="AX192" s="397"/>
      <c r="AY192" s="397"/>
      <c r="AZ192" s="397"/>
      <c r="BA192" s="397"/>
      <c r="BB192" s="397"/>
      <c r="BC192" s="397"/>
      <c r="BD192" s="397"/>
      <c r="BE192" s="397"/>
      <c r="BF192" s="397"/>
      <c r="BG192" s="397"/>
      <c r="BH192" s="397"/>
      <c r="BI192" s="397"/>
    </row>
    <row r="193" spans="1:61" ht="15.75" x14ac:dyDescent="0.25">
      <c r="A193" s="93">
        <f>+$B$3*O193</f>
        <v>0</v>
      </c>
      <c r="B193" s="93">
        <f t="shared" si="46"/>
        <v>0</v>
      </c>
      <c r="C193" s="112">
        <f>+$D$3*U193</f>
        <v>556270</v>
      </c>
      <c r="D193" s="112">
        <f t="shared" si="47"/>
        <v>556270</v>
      </c>
      <c r="E193" s="112">
        <f>+$F$3*L193</f>
        <v>491100</v>
      </c>
      <c r="F193" s="112">
        <f t="shared" si="48"/>
        <v>491100</v>
      </c>
      <c r="G193" s="113">
        <f>+$H$3*R193</f>
        <v>148380</v>
      </c>
      <c r="H193" s="112">
        <f t="shared" si="49"/>
        <v>148380</v>
      </c>
      <c r="I193" s="140">
        <v>48000</v>
      </c>
      <c r="J193" s="130"/>
      <c r="K193" s="116">
        <v>1110</v>
      </c>
      <c r="L193" s="117">
        <f>+I193+K193</f>
        <v>49110</v>
      </c>
      <c r="M193" s="118"/>
      <c r="N193" s="119">
        <v>1210</v>
      </c>
      <c r="O193" s="119">
        <f>+N193+I193</f>
        <v>49210</v>
      </c>
      <c r="P193" s="119"/>
      <c r="Q193" s="119">
        <v>1460</v>
      </c>
      <c r="R193" s="120">
        <f>+Q193+I193</f>
        <v>49460</v>
      </c>
      <c r="S193" s="121"/>
      <c r="T193" s="122">
        <v>2570</v>
      </c>
      <c r="U193" s="122">
        <f>+T193+I193</f>
        <v>50570</v>
      </c>
      <c r="V193" s="141">
        <v>48000</v>
      </c>
      <c r="W193" s="115"/>
      <c r="X193" s="116">
        <v>945</v>
      </c>
      <c r="Y193" s="124">
        <f t="shared" si="50"/>
        <v>48240</v>
      </c>
      <c r="Z193" s="125">
        <f>+V193+X193</f>
        <v>48945</v>
      </c>
      <c r="AA193" s="126"/>
      <c r="AB193" s="127">
        <v>1890</v>
      </c>
      <c r="AC193" s="119">
        <f>+V193+AB193</f>
        <v>49890</v>
      </c>
      <c r="AD193" s="127"/>
      <c r="AE193" s="127">
        <v>970</v>
      </c>
      <c r="AF193" s="120">
        <f>+AE193+V193</f>
        <v>48970</v>
      </c>
      <c r="AG193" s="127"/>
      <c r="AH193" s="127">
        <v>995</v>
      </c>
      <c r="AI193" s="119">
        <f>+AH193+V193</f>
        <v>48995</v>
      </c>
      <c r="AJ193" s="126"/>
      <c r="AK193" s="128">
        <v>1020</v>
      </c>
      <c r="AL193" s="129">
        <f>+AK193+V193</f>
        <v>49020</v>
      </c>
      <c r="AM193" s="397"/>
      <c r="AN193" s="397"/>
      <c r="AO193" s="397"/>
      <c r="AP193" s="397"/>
      <c r="AQ193" s="397"/>
      <c r="AR193" s="397"/>
      <c r="AS193" s="397"/>
      <c r="AT193" s="397"/>
      <c r="AU193" s="397"/>
      <c r="AV193" s="397"/>
      <c r="AW193" s="397"/>
      <c r="AX193" s="397"/>
      <c r="AY193" s="397"/>
      <c r="AZ193" s="397"/>
      <c r="BA193" s="397"/>
      <c r="BB193" s="397"/>
      <c r="BC193" s="397"/>
      <c r="BD193" s="397"/>
      <c r="BE193" s="397"/>
      <c r="BF193" s="397"/>
      <c r="BG193" s="397"/>
      <c r="BH193" s="397"/>
      <c r="BI193" s="397"/>
    </row>
    <row r="194" spans="1:61" ht="15.75" x14ac:dyDescent="0.25">
      <c r="A194" s="93">
        <f>+$B$3*N194</f>
        <v>0</v>
      </c>
      <c r="B194" s="94">
        <f t="shared" si="46"/>
        <v>0</v>
      </c>
      <c r="C194" s="95">
        <f>+$D$3*T194</f>
        <v>7150</v>
      </c>
      <c r="D194" s="95">
        <f t="shared" si="47"/>
        <v>7150</v>
      </c>
      <c r="E194" s="95">
        <f>+$F$3*K194</f>
        <v>1500</v>
      </c>
      <c r="F194" s="95">
        <f t="shared" si="48"/>
        <v>1500</v>
      </c>
      <c r="G194" s="96">
        <f>+$H$3*Q194</f>
        <v>1500</v>
      </c>
      <c r="H194" s="95">
        <f t="shared" si="49"/>
        <v>1500</v>
      </c>
      <c r="I194" s="395"/>
      <c r="J194" s="130">
        <f>((K195-K193)/500)</f>
        <v>0.02</v>
      </c>
      <c r="K194" s="116">
        <f>(((I194-I193)*J194)+K193)+I194</f>
        <v>150</v>
      </c>
      <c r="L194" s="131">
        <f>ROUNDUP(K194,0)</f>
        <v>150</v>
      </c>
      <c r="M194" s="132">
        <f>((N195-N193)/500)</f>
        <v>0.02</v>
      </c>
      <c r="N194" s="101">
        <f>(((I194-I193)*M194)+N193)+I194</f>
        <v>250</v>
      </c>
      <c r="O194" s="101">
        <f>ROUNDUP(N194,0)</f>
        <v>250</v>
      </c>
      <c r="P194" s="101">
        <f>((Q195-Q193)/500)</f>
        <v>0.02</v>
      </c>
      <c r="Q194" s="101">
        <f>(((I194-I193)*P194)+Q193)+I194</f>
        <v>500</v>
      </c>
      <c r="R194" s="133">
        <f>ROUNDUP(Q194,0)</f>
        <v>500</v>
      </c>
      <c r="S194" s="132">
        <f>((T195-T193)/500)</f>
        <v>0.04</v>
      </c>
      <c r="T194" s="134">
        <f>(((I194-I193)*S194)+T193)+I194</f>
        <v>650</v>
      </c>
      <c r="U194" s="134">
        <f>ROUNDUP(T194,0)</f>
        <v>650</v>
      </c>
      <c r="V194" s="396"/>
      <c r="W194" s="130">
        <f>((X195-X193)/500)</f>
        <v>0.02</v>
      </c>
      <c r="X194" s="116">
        <f>(((V194-V193)*W194)+X193)+V194</f>
        <v>-15</v>
      </c>
      <c r="Y194" s="135">
        <f t="shared" si="50"/>
        <v>240</v>
      </c>
      <c r="Z194" s="106">
        <f>ROUNDUP(X194,0)</f>
        <v>-15</v>
      </c>
      <c r="AA194" s="136">
        <f>((AB195-AB193)/500)</f>
        <v>0.04</v>
      </c>
      <c r="AB194" s="137">
        <f>(((V194-V193)*AA194)+AB193)+V194</f>
        <v>-30</v>
      </c>
      <c r="AC194" s="101">
        <f>ROUNDUP(AB194,0)</f>
        <v>-30</v>
      </c>
      <c r="AD194" s="137">
        <f>((AE195-AE193)/500)</f>
        <v>0.02</v>
      </c>
      <c r="AE194" s="137">
        <f>(((V194-V193)*AD194)+AE193)+V194</f>
        <v>10</v>
      </c>
      <c r="AF194" s="133">
        <f>ROUNDUP(AE194,0)</f>
        <v>10</v>
      </c>
      <c r="AG194" s="137">
        <f>((AH195-AH193)/500)</f>
        <v>0.02</v>
      </c>
      <c r="AH194" s="137">
        <f>(((V194-V193)*AG194)+AH193)+V194</f>
        <v>35</v>
      </c>
      <c r="AI194" s="101">
        <f>ROUNDUP(AH194,0)</f>
        <v>35</v>
      </c>
      <c r="AJ194" s="136">
        <f>((AK195-AK193)/500)</f>
        <v>0.02</v>
      </c>
      <c r="AK194" s="138">
        <f>(((V194-V193)*AJ194)+AK193)+V194</f>
        <v>60</v>
      </c>
      <c r="AL194" s="139">
        <f>ROUNDUP(AK194,0)</f>
        <v>60</v>
      </c>
      <c r="AM194" s="397"/>
      <c r="AN194" s="397"/>
      <c r="AO194" s="397"/>
      <c r="AP194" s="397"/>
      <c r="AQ194" s="397"/>
      <c r="AR194" s="397"/>
      <c r="AS194" s="397"/>
      <c r="AT194" s="397"/>
      <c r="AU194" s="397"/>
      <c r="AV194" s="397"/>
      <c r="AW194" s="397"/>
      <c r="AX194" s="397"/>
      <c r="AY194" s="397"/>
      <c r="AZ194" s="397"/>
      <c r="BA194" s="397"/>
      <c r="BB194" s="397"/>
      <c r="BC194" s="397"/>
      <c r="BD194" s="397"/>
      <c r="BE194" s="397"/>
      <c r="BF194" s="397"/>
      <c r="BG194" s="397"/>
      <c r="BH194" s="397"/>
      <c r="BI194" s="397"/>
    </row>
    <row r="195" spans="1:61" ht="15.75" x14ac:dyDescent="0.25">
      <c r="A195" s="93">
        <f>+$B$3*O195</f>
        <v>0</v>
      </c>
      <c r="B195" s="93">
        <f t="shared" si="46"/>
        <v>0</v>
      </c>
      <c r="C195" s="112">
        <f>+$D$3*U195</f>
        <v>561990</v>
      </c>
      <c r="D195" s="112">
        <f t="shared" si="47"/>
        <v>561990</v>
      </c>
      <c r="E195" s="112">
        <f>+$F$3*L195</f>
        <v>496200</v>
      </c>
      <c r="F195" s="112">
        <f t="shared" si="48"/>
        <v>496200</v>
      </c>
      <c r="G195" s="113">
        <f>+$H$3*R195</f>
        <v>149910</v>
      </c>
      <c r="H195" s="112">
        <f t="shared" si="49"/>
        <v>149910</v>
      </c>
      <c r="I195" s="140">
        <v>48500</v>
      </c>
      <c r="J195" s="130"/>
      <c r="K195" s="116">
        <v>1120</v>
      </c>
      <c r="L195" s="117">
        <f>+I195+K195</f>
        <v>49620</v>
      </c>
      <c r="M195" s="118"/>
      <c r="N195" s="119">
        <v>1220</v>
      </c>
      <c r="O195" s="119">
        <f>+N195+I195</f>
        <v>49720</v>
      </c>
      <c r="P195" s="119"/>
      <c r="Q195" s="119">
        <v>1470</v>
      </c>
      <c r="R195" s="120">
        <f>+Q195+I195</f>
        <v>49970</v>
      </c>
      <c r="S195" s="121"/>
      <c r="T195" s="122">
        <v>2590</v>
      </c>
      <c r="U195" s="122">
        <f>+T195+I195</f>
        <v>51090</v>
      </c>
      <c r="V195" s="141">
        <v>48500</v>
      </c>
      <c r="W195" s="115"/>
      <c r="X195" s="116">
        <v>955</v>
      </c>
      <c r="Y195" s="124">
        <f t="shared" si="50"/>
        <v>48740</v>
      </c>
      <c r="Z195" s="125">
        <f>+V195+X195</f>
        <v>49455</v>
      </c>
      <c r="AA195" s="126"/>
      <c r="AB195" s="127">
        <v>1910</v>
      </c>
      <c r="AC195" s="119">
        <f>+V195+AB195</f>
        <v>50410</v>
      </c>
      <c r="AD195" s="127"/>
      <c r="AE195" s="127">
        <v>980</v>
      </c>
      <c r="AF195" s="120">
        <f>+AE195+V195</f>
        <v>49480</v>
      </c>
      <c r="AG195" s="127"/>
      <c r="AH195" s="127">
        <v>1005</v>
      </c>
      <c r="AI195" s="119">
        <f>+AH195+V195</f>
        <v>49505</v>
      </c>
      <c r="AJ195" s="126"/>
      <c r="AK195" s="128">
        <v>1030</v>
      </c>
      <c r="AL195" s="129">
        <f>+AK195+V195</f>
        <v>49530</v>
      </c>
      <c r="AM195" s="397"/>
      <c r="AN195" s="397"/>
      <c r="AO195" s="397"/>
      <c r="AP195" s="397"/>
      <c r="AQ195" s="397"/>
      <c r="AR195" s="397"/>
      <c r="AS195" s="397"/>
      <c r="AT195" s="397"/>
      <c r="AU195" s="397"/>
      <c r="AV195" s="397"/>
      <c r="AW195" s="397"/>
      <c r="AX195" s="397"/>
      <c r="AY195" s="397"/>
      <c r="AZ195" s="397"/>
      <c r="BA195" s="397"/>
      <c r="BB195" s="397"/>
      <c r="BC195" s="397"/>
      <c r="BD195" s="397"/>
      <c r="BE195" s="397"/>
      <c r="BF195" s="397"/>
      <c r="BG195" s="397"/>
      <c r="BH195" s="397"/>
      <c r="BI195" s="397"/>
    </row>
    <row r="196" spans="1:61" ht="15.75" x14ac:dyDescent="0.25">
      <c r="A196" s="93">
        <f>+$B$3*N196</f>
        <v>0</v>
      </c>
      <c r="B196" s="94">
        <f t="shared" si="46"/>
        <v>0</v>
      </c>
      <c r="C196" s="95">
        <f>+$D$3*T196</f>
        <v>7150</v>
      </c>
      <c r="D196" s="95">
        <f t="shared" si="47"/>
        <v>7150</v>
      </c>
      <c r="E196" s="95">
        <f>+$F$3*K196</f>
        <v>1500</v>
      </c>
      <c r="F196" s="95">
        <f t="shared" si="48"/>
        <v>1500</v>
      </c>
      <c r="G196" s="96">
        <f>+$H$3*Q196</f>
        <v>1500</v>
      </c>
      <c r="H196" s="95">
        <f t="shared" si="49"/>
        <v>1500</v>
      </c>
      <c r="I196" s="395"/>
      <c r="J196" s="130">
        <f>((K197-K195)/500)</f>
        <v>0.02</v>
      </c>
      <c r="K196" s="116">
        <f>(((I196-I195)*J196)+K195)+I196</f>
        <v>150</v>
      </c>
      <c r="L196" s="131">
        <f>ROUNDUP(K196,0)</f>
        <v>150</v>
      </c>
      <c r="M196" s="132">
        <f>((N197-N195)/500)</f>
        <v>0.02</v>
      </c>
      <c r="N196" s="101">
        <f>(((I196-I195)*M196)+N195)+I196</f>
        <v>250</v>
      </c>
      <c r="O196" s="101">
        <f>ROUNDUP(N196,0)</f>
        <v>250</v>
      </c>
      <c r="P196" s="101">
        <f>((Q197-Q195)/500)</f>
        <v>0.02</v>
      </c>
      <c r="Q196" s="101">
        <f>(((I196-I195)*P196)+Q195)+I196</f>
        <v>500</v>
      </c>
      <c r="R196" s="133">
        <f>ROUNDUP(Q196,0)</f>
        <v>500</v>
      </c>
      <c r="S196" s="132">
        <f>((T197-T195)/500)</f>
        <v>0.04</v>
      </c>
      <c r="T196" s="134">
        <f>(((I196-I195)*S196)+T195)+I196</f>
        <v>650</v>
      </c>
      <c r="U196" s="134">
        <f>ROUNDUP(T196,0)</f>
        <v>650</v>
      </c>
      <c r="V196" s="396"/>
      <c r="W196" s="130">
        <f>((X197-X195)/500)</f>
        <v>0.01</v>
      </c>
      <c r="X196" s="116">
        <f>(((V196-V195)*W196)+X195)+V196</f>
        <v>470</v>
      </c>
      <c r="Y196" s="135">
        <f t="shared" si="50"/>
        <v>240</v>
      </c>
      <c r="Z196" s="106">
        <f>ROUNDUP(X196,0)</f>
        <v>470</v>
      </c>
      <c r="AA196" s="136">
        <f>((AB197-AB195)/500)</f>
        <v>0.02</v>
      </c>
      <c r="AB196" s="137">
        <f>(((V196-V195)*AA196)+AB195)+V196</f>
        <v>940</v>
      </c>
      <c r="AC196" s="101">
        <f>ROUNDUP(AB196,0)</f>
        <v>940</v>
      </c>
      <c r="AD196" s="137">
        <f>((AE197-AE195)/500)</f>
        <v>0.01</v>
      </c>
      <c r="AE196" s="137">
        <f>(((V196-V195)*AD196)+AE195)+V196</f>
        <v>495</v>
      </c>
      <c r="AF196" s="133">
        <f>ROUNDUP(AE196,0)</f>
        <v>495</v>
      </c>
      <c r="AG196" s="137">
        <f>((AH197-AH195)/500)</f>
        <v>0.01</v>
      </c>
      <c r="AH196" s="137">
        <f>(((V196-V195)*AG196)+AH195)+V196</f>
        <v>520</v>
      </c>
      <c r="AI196" s="101">
        <f>ROUNDUP(AH196,0)</f>
        <v>520</v>
      </c>
      <c r="AJ196" s="136">
        <f>((AK197-AK195)/500)</f>
        <v>0.01</v>
      </c>
      <c r="AK196" s="138">
        <f>(((V196-V195)*AJ196)+AK195)+V196</f>
        <v>545</v>
      </c>
      <c r="AL196" s="139">
        <f>ROUNDUP(AK196,0)</f>
        <v>545</v>
      </c>
      <c r="AM196" s="397"/>
      <c r="AN196" s="397"/>
      <c r="AO196" s="397"/>
      <c r="AP196" s="397"/>
      <c r="AQ196" s="397"/>
      <c r="AR196" s="397"/>
      <c r="AS196" s="397"/>
      <c r="AT196" s="397"/>
      <c r="AU196" s="397"/>
      <c r="AV196" s="397"/>
      <c r="AW196" s="397"/>
      <c r="AX196" s="397"/>
      <c r="AY196" s="397"/>
      <c r="AZ196" s="397"/>
      <c r="BA196" s="397"/>
      <c r="BB196" s="397"/>
      <c r="BC196" s="397"/>
      <c r="BD196" s="397"/>
      <c r="BE196" s="397"/>
      <c r="BF196" s="397"/>
      <c r="BG196" s="397"/>
      <c r="BH196" s="397"/>
      <c r="BI196" s="397"/>
    </row>
    <row r="197" spans="1:61" ht="15.75" x14ac:dyDescent="0.25">
      <c r="A197" s="93">
        <f>+$B$3*O197</f>
        <v>0</v>
      </c>
      <c r="B197" s="93">
        <f t="shared" si="46"/>
        <v>0</v>
      </c>
      <c r="C197" s="112">
        <f>+$D$3*U197</f>
        <v>567710</v>
      </c>
      <c r="D197" s="112">
        <f t="shared" si="47"/>
        <v>567710</v>
      </c>
      <c r="E197" s="112">
        <f>+$F$3*L197</f>
        <v>501300</v>
      </c>
      <c r="F197" s="112">
        <f t="shared" si="48"/>
        <v>501300</v>
      </c>
      <c r="G197" s="113">
        <f>+$H$3*R197</f>
        <v>151440</v>
      </c>
      <c r="H197" s="112">
        <f t="shared" si="49"/>
        <v>151440</v>
      </c>
      <c r="I197" s="140">
        <v>49000</v>
      </c>
      <c r="J197" s="130"/>
      <c r="K197" s="116">
        <v>1130</v>
      </c>
      <c r="L197" s="117">
        <f>+I197+K197</f>
        <v>50130</v>
      </c>
      <c r="M197" s="118"/>
      <c r="N197" s="119">
        <v>1230</v>
      </c>
      <c r="O197" s="119">
        <f>+N197+I197</f>
        <v>50230</v>
      </c>
      <c r="P197" s="119"/>
      <c r="Q197" s="119">
        <v>1480</v>
      </c>
      <c r="R197" s="120">
        <f>+Q197+I197</f>
        <v>50480</v>
      </c>
      <c r="S197" s="121"/>
      <c r="T197" s="122">
        <v>2610</v>
      </c>
      <c r="U197" s="122">
        <f>+T197+I197</f>
        <v>51610</v>
      </c>
      <c r="V197" s="141">
        <v>49000</v>
      </c>
      <c r="W197" s="115"/>
      <c r="X197" s="116">
        <v>960</v>
      </c>
      <c r="Y197" s="124">
        <f t="shared" si="50"/>
        <v>49240</v>
      </c>
      <c r="Z197" s="125">
        <f>+V197+X197</f>
        <v>49960</v>
      </c>
      <c r="AA197" s="126"/>
      <c r="AB197" s="127">
        <v>1920</v>
      </c>
      <c r="AC197" s="119">
        <f>+V197+AB197</f>
        <v>50920</v>
      </c>
      <c r="AD197" s="127"/>
      <c r="AE197" s="127">
        <v>985</v>
      </c>
      <c r="AF197" s="120">
        <f>+AE197+V197</f>
        <v>49985</v>
      </c>
      <c r="AG197" s="127"/>
      <c r="AH197" s="127">
        <v>1010</v>
      </c>
      <c r="AI197" s="119">
        <f>+AH197+V197</f>
        <v>50010</v>
      </c>
      <c r="AJ197" s="126"/>
      <c r="AK197" s="128">
        <v>1035</v>
      </c>
      <c r="AL197" s="129">
        <f>+AK197+V197</f>
        <v>50035</v>
      </c>
      <c r="AM197" s="397"/>
      <c r="AN197" s="397"/>
      <c r="AO197" s="397"/>
      <c r="AP197" s="397"/>
      <c r="AQ197" s="397"/>
      <c r="AR197" s="397"/>
      <c r="AS197" s="397"/>
      <c r="AT197" s="397"/>
      <c r="AU197" s="397"/>
      <c r="AV197" s="397"/>
      <c r="AW197" s="397"/>
      <c r="AX197" s="397"/>
      <c r="AY197" s="397"/>
      <c r="AZ197" s="397"/>
      <c r="BA197" s="397"/>
      <c r="BB197" s="397"/>
      <c r="BC197" s="397"/>
      <c r="BD197" s="397"/>
      <c r="BE197" s="397"/>
      <c r="BF197" s="397"/>
      <c r="BG197" s="397"/>
      <c r="BH197" s="397"/>
      <c r="BI197" s="397"/>
    </row>
    <row r="198" spans="1:61" ht="15.75" x14ac:dyDescent="0.25">
      <c r="A198" s="93">
        <f>+$B$3*N198</f>
        <v>0</v>
      </c>
      <c r="B198" s="94">
        <f>ROUNDUP(A198,0)</f>
        <v>0</v>
      </c>
      <c r="C198" s="95">
        <f>+$D$3*T198</f>
        <v>7150</v>
      </c>
      <c r="D198" s="95">
        <f>ROUNDUP(C198,0)</f>
        <v>7150</v>
      </c>
      <c r="E198" s="95">
        <f>+$F$3*K198</f>
        <v>1500</v>
      </c>
      <c r="F198" s="95">
        <f>ROUNDUP(E198,0)</f>
        <v>1500</v>
      </c>
      <c r="G198" s="96">
        <f>+$H$3*Q198</f>
        <v>1500</v>
      </c>
      <c r="H198" s="95">
        <f>ROUNDUP(G198,0)</f>
        <v>1500</v>
      </c>
      <c r="I198" s="395"/>
      <c r="J198" s="130">
        <f>((K199-K197)/500)</f>
        <v>0.02</v>
      </c>
      <c r="K198" s="116">
        <f>(((I198-I197)*J198)+K197)+I198</f>
        <v>150</v>
      </c>
      <c r="L198" s="131">
        <f>ROUNDUP(K198,0)</f>
        <v>150</v>
      </c>
      <c r="M198" s="132">
        <f>((N199-N197)/500)</f>
        <v>0.02</v>
      </c>
      <c r="N198" s="101">
        <f>(((I198-I197)*M198)+N197)+I198</f>
        <v>250</v>
      </c>
      <c r="O198" s="101">
        <f>ROUNDUP(N198,0)</f>
        <v>250</v>
      </c>
      <c r="P198" s="101">
        <f>((Q199-Q197)/500)</f>
        <v>0.02</v>
      </c>
      <c r="Q198" s="101">
        <f>(((I198-I197)*P198)+Q197)+I198</f>
        <v>500</v>
      </c>
      <c r="R198" s="133">
        <f>ROUNDUP(Q198,0)</f>
        <v>500</v>
      </c>
      <c r="S198" s="132">
        <f>((T199-T197)/500)</f>
        <v>0.04</v>
      </c>
      <c r="T198" s="134">
        <f>(((I198-I197)*S198)+T197)+I198</f>
        <v>650</v>
      </c>
      <c r="U198" s="134">
        <f>ROUNDUP(T198,0)</f>
        <v>650</v>
      </c>
      <c r="V198" s="396"/>
      <c r="W198" s="130">
        <f>((X199-X197)/500)</f>
        <v>0.02</v>
      </c>
      <c r="X198" s="116">
        <f>(((V198-V197)*W198)+X197)+V198</f>
        <v>-20</v>
      </c>
      <c r="Y198" s="135">
        <f t="shared" si="50"/>
        <v>240</v>
      </c>
      <c r="Z198" s="106">
        <f>ROUNDUP(X198,0)</f>
        <v>-20</v>
      </c>
      <c r="AA198" s="136">
        <f>((AB199-AB197)/500)</f>
        <v>0.04</v>
      </c>
      <c r="AB198" s="137">
        <f>(((V198-V197)*AA198)+AB197)+V198</f>
        <v>-40</v>
      </c>
      <c r="AC198" s="101">
        <f>ROUNDUP(AB198,0)</f>
        <v>-40</v>
      </c>
      <c r="AD198" s="137">
        <f>((AE199-AE197)/500)</f>
        <v>0.02</v>
      </c>
      <c r="AE198" s="137">
        <f>(((V198-V197)*AD198)+AE197)+V198</f>
        <v>5</v>
      </c>
      <c r="AF198" s="133">
        <f>ROUNDUP(AE198,0)</f>
        <v>5</v>
      </c>
      <c r="AG198" s="137">
        <f>((AH199-AH197)/500)</f>
        <v>0.02</v>
      </c>
      <c r="AH198" s="137">
        <f>(((V198-V197)*AG198)+AH197)+V198</f>
        <v>30</v>
      </c>
      <c r="AI198" s="101">
        <f>ROUNDUP(AH198,0)</f>
        <v>30</v>
      </c>
      <c r="AJ198" s="136">
        <f>((AK199-AK197)/500)</f>
        <v>0.02</v>
      </c>
      <c r="AK198" s="138">
        <f>(((V198-V197)*AJ198)+AK197)+V198</f>
        <v>55</v>
      </c>
      <c r="AL198" s="139">
        <f>ROUNDUP(AK198,0)</f>
        <v>55</v>
      </c>
      <c r="AM198" s="397"/>
      <c r="AN198" s="397"/>
      <c r="AO198" s="397"/>
      <c r="AP198" s="397"/>
      <c r="AQ198" s="397"/>
      <c r="AR198" s="397"/>
      <c r="AS198" s="397"/>
      <c r="AT198" s="397"/>
      <c r="AU198" s="397"/>
      <c r="AV198" s="397"/>
      <c r="AW198" s="397"/>
      <c r="AX198" s="397"/>
      <c r="AY198" s="397"/>
      <c r="AZ198" s="397"/>
      <c r="BA198" s="397"/>
      <c r="BB198" s="397"/>
      <c r="BC198" s="397"/>
      <c r="BD198" s="397"/>
      <c r="BE198" s="397"/>
      <c r="BF198" s="397"/>
      <c r="BG198" s="397"/>
      <c r="BH198" s="397"/>
      <c r="BI198" s="397"/>
    </row>
    <row r="199" spans="1:61" ht="15.75" x14ac:dyDescent="0.25">
      <c r="A199" s="93">
        <f>+$B$3*O199</f>
        <v>0</v>
      </c>
      <c r="B199" s="93">
        <f>ROUNDUP(A199,0)</f>
        <v>0</v>
      </c>
      <c r="C199" s="112">
        <f>+$D$3*U199</f>
        <v>573430</v>
      </c>
      <c r="D199" s="112">
        <f>ROUNDUP(C199,0)</f>
        <v>573430</v>
      </c>
      <c r="E199" s="112">
        <f>+$F$3*L199</f>
        <v>506400</v>
      </c>
      <c r="F199" s="112">
        <f>ROUNDUP(E199,0)</f>
        <v>506400</v>
      </c>
      <c r="G199" s="113">
        <f>+$H$3*R199</f>
        <v>152970</v>
      </c>
      <c r="H199" s="112">
        <f>ROUNDUP(G199,0)</f>
        <v>152970</v>
      </c>
      <c r="I199" s="114">
        <v>49500</v>
      </c>
      <c r="J199" s="130"/>
      <c r="K199" s="98">
        <v>1140</v>
      </c>
      <c r="L199" s="117">
        <f>+I199+K199</f>
        <v>50640</v>
      </c>
      <c r="M199" s="118"/>
      <c r="N199" s="112">
        <v>1240</v>
      </c>
      <c r="O199" s="119">
        <f>+N199+I199</f>
        <v>50740</v>
      </c>
      <c r="P199" s="119"/>
      <c r="Q199" s="112">
        <v>1490</v>
      </c>
      <c r="R199" s="120">
        <f>+Q199+I199</f>
        <v>50990</v>
      </c>
      <c r="S199" s="121"/>
      <c r="T199" s="142">
        <v>2630</v>
      </c>
      <c r="U199" s="122">
        <f>+T199+I199</f>
        <v>52130</v>
      </c>
      <c r="V199" s="123">
        <v>49500</v>
      </c>
      <c r="W199" s="115"/>
      <c r="X199" s="98">
        <v>970</v>
      </c>
      <c r="Y199" s="124">
        <f t="shared" si="50"/>
        <v>49740</v>
      </c>
      <c r="Z199" s="125">
        <f>+V199+X199</f>
        <v>50470</v>
      </c>
      <c r="AA199" s="126"/>
      <c r="AB199" s="143">
        <v>1940</v>
      </c>
      <c r="AC199" s="119">
        <f>+V199+AB199</f>
        <v>51440</v>
      </c>
      <c r="AD199" s="127"/>
      <c r="AE199" s="143">
        <v>995</v>
      </c>
      <c r="AF199" s="120">
        <f>+AE199+V199</f>
        <v>50495</v>
      </c>
      <c r="AG199" s="127"/>
      <c r="AH199" s="143">
        <v>1020</v>
      </c>
      <c r="AI199" s="119">
        <f>+AH199+V199</f>
        <v>50520</v>
      </c>
      <c r="AJ199" s="126"/>
      <c r="AK199" s="144">
        <v>1045</v>
      </c>
      <c r="AL199" s="129">
        <f>+AK199+V199</f>
        <v>50545</v>
      </c>
      <c r="AM199" s="397"/>
      <c r="AN199" s="397"/>
      <c r="AO199" s="397"/>
      <c r="AP199" s="397"/>
      <c r="AQ199" s="397"/>
      <c r="AR199" s="397"/>
      <c r="AS199" s="397"/>
      <c r="AT199" s="397"/>
      <c r="AU199" s="397"/>
      <c r="AV199" s="397"/>
      <c r="AW199" s="397"/>
      <c r="AX199" s="397"/>
      <c r="AY199" s="397"/>
      <c r="AZ199" s="397"/>
      <c r="BA199" s="397"/>
      <c r="BB199" s="397"/>
      <c r="BC199" s="397"/>
      <c r="BD199" s="397"/>
      <c r="BE199" s="397"/>
      <c r="BF199" s="397"/>
      <c r="BG199" s="397"/>
      <c r="BH199" s="397"/>
      <c r="BI199" s="397"/>
    </row>
    <row r="200" spans="1:61" ht="15.75" x14ac:dyDescent="0.25">
      <c r="A200" s="93">
        <f>+$B$3*O200</f>
        <v>0</v>
      </c>
      <c r="B200" s="94">
        <f>ROUNDUP(A200,0)</f>
        <v>0</v>
      </c>
      <c r="C200" s="95">
        <f>+$D$3*U200</f>
        <v>7150</v>
      </c>
      <c r="D200" s="95">
        <f>ROUNDUP(C200,0)</f>
        <v>7150</v>
      </c>
      <c r="E200" s="95">
        <f>+$F$3*L200</f>
        <v>1500</v>
      </c>
      <c r="F200" s="95">
        <f>ROUNDUP(E200,0)</f>
        <v>1500</v>
      </c>
      <c r="G200" s="96">
        <f>+$H$3*R200</f>
        <v>1500</v>
      </c>
      <c r="H200" s="95">
        <f>ROUNDUP(G200,0)</f>
        <v>1500</v>
      </c>
      <c r="I200" s="395"/>
      <c r="J200" s="130">
        <f>((K201-K199)/500)</f>
        <v>0.02</v>
      </c>
      <c r="K200" s="116">
        <f>(((I200-I199)*J200)+K199)+I200</f>
        <v>150</v>
      </c>
      <c r="L200" s="131">
        <f>ROUNDUP(K200,0)</f>
        <v>150</v>
      </c>
      <c r="M200" s="132">
        <f>((N201-N199)/500)</f>
        <v>0.02</v>
      </c>
      <c r="N200" s="101">
        <f>(((I200-I199)*M200)+N199)+I200</f>
        <v>250</v>
      </c>
      <c r="O200" s="101">
        <f>ROUNDUP(N200,0)</f>
        <v>250</v>
      </c>
      <c r="P200" s="101">
        <f>((Q201-Q199)/500)</f>
        <v>0.02</v>
      </c>
      <c r="Q200" s="101">
        <f>(((I200-I199)*P200)+Q199)+I200</f>
        <v>500</v>
      </c>
      <c r="R200" s="133">
        <f>ROUNDUP(Q200,0)</f>
        <v>500</v>
      </c>
      <c r="S200" s="132">
        <f>((T201-T199)/500)</f>
        <v>0.04</v>
      </c>
      <c r="T200" s="134">
        <f>(((I200-I199)*S200)+T199)+I200</f>
        <v>650</v>
      </c>
      <c r="U200" s="134">
        <f>ROUNDUP(T200,0)</f>
        <v>650</v>
      </c>
      <c r="V200" s="396"/>
      <c r="W200" s="130">
        <f>((X201-X199)/500)</f>
        <v>0.01</v>
      </c>
      <c r="X200" s="116">
        <f>(((V200-V199)*W200)+X199)+V200</f>
        <v>475</v>
      </c>
      <c r="Y200" s="135">
        <f t="shared" si="50"/>
        <v>240</v>
      </c>
      <c r="Z200" s="106">
        <f>ROUNDUP(X200,0)</f>
        <v>475</v>
      </c>
      <c r="AA200" s="136">
        <f>((AB201-AB199)/500)</f>
        <v>0.02</v>
      </c>
      <c r="AB200" s="137">
        <f>(((V200-V199)*AA200)+AB199)+V200</f>
        <v>950</v>
      </c>
      <c r="AC200" s="101">
        <f>ROUNDUP(AB200,0)</f>
        <v>950</v>
      </c>
      <c r="AD200" s="137">
        <f>((AE201-AE199)/500)</f>
        <v>0.01</v>
      </c>
      <c r="AE200" s="137">
        <f>(((V200-V199)*AD200)+AE199)+V200</f>
        <v>500</v>
      </c>
      <c r="AF200" s="133">
        <f>ROUNDUP(AE200,0)</f>
        <v>500</v>
      </c>
      <c r="AG200" s="137">
        <f>((AH201-AH199)/500)</f>
        <v>0.01</v>
      </c>
      <c r="AH200" s="137">
        <f>(((V200-V199)*AG200)+AH199)+V200</f>
        <v>525</v>
      </c>
      <c r="AI200" s="101">
        <f>ROUNDUP(AH200,0)</f>
        <v>525</v>
      </c>
      <c r="AJ200" s="136">
        <f>((AK201-AK199)/500)</f>
        <v>0.01</v>
      </c>
      <c r="AK200" s="138">
        <f>(((V200-V199)*AJ200)+AK199)+V200</f>
        <v>550</v>
      </c>
      <c r="AL200" s="139">
        <f>ROUNDUP(AK200,0)</f>
        <v>550</v>
      </c>
      <c r="AM200" s="397"/>
      <c r="AN200" s="397"/>
      <c r="AO200" s="397"/>
      <c r="AP200" s="397"/>
      <c r="AQ200" s="397"/>
      <c r="AR200" s="397"/>
      <c r="AS200" s="397"/>
      <c r="AT200" s="397"/>
      <c r="AU200" s="397"/>
      <c r="AV200" s="397"/>
      <c r="AW200" s="397"/>
      <c r="AX200" s="397"/>
      <c r="AY200" s="397"/>
      <c r="AZ200" s="397"/>
      <c r="BA200" s="397"/>
      <c r="BB200" s="397"/>
      <c r="BC200" s="397"/>
      <c r="BD200" s="397"/>
      <c r="BE200" s="397"/>
      <c r="BF200" s="397"/>
      <c r="BG200" s="397"/>
      <c r="BH200" s="397"/>
      <c r="BI200" s="397"/>
    </row>
    <row r="201" spans="1:61" ht="15.75" x14ac:dyDescent="0.25">
      <c r="A201" s="93">
        <f>+$B$3*O201</f>
        <v>0</v>
      </c>
      <c r="B201" s="93">
        <f t="shared" ref="B201:B209" si="51">ROUNDUP(A201,0)</f>
        <v>0</v>
      </c>
      <c r="C201" s="112">
        <f>+$D$3*U201</f>
        <v>579150</v>
      </c>
      <c r="D201" s="112">
        <f t="shared" ref="D201:D209" si="52">ROUNDUP(C201,0)</f>
        <v>579150</v>
      </c>
      <c r="E201" s="112">
        <f>+$F$3*L201</f>
        <v>511500</v>
      </c>
      <c r="F201" s="112">
        <f t="shared" ref="F201:F209" si="53">ROUNDUP(E201,0)</f>
        <v>511500</v>
      </c>
      <c r="G201" s="113">
        <f>+$H$3*R201</f>
        <v>154500</v>
      </c>
      <c r="H201" s="112">
        <f t="shared" ref="H201:H209" si="54">ROUNDUP(G201,0)</f>
        <v>154500</v>
      </c>
      <c r="I201" s="140">
        <v>50000</v>
      </c>
      <c r="J201" s="130"/>
      <c r="K201" s="116">
        <v>1150</v>
      </c>
      <c r="L201" s="117">
        <f>+I201+K201</f>
        <v>51150</v>
      </c>
      <c r="M201" s="118"/>
      <c r="N201" s="119">
        <v>1250</v>
      </c>
      <c r="O201" s="119">
        <f>+N201+I201</f>
        <v>51250</v>
      </c>
      <c r="P201" s="119"/>
      <c r="Q201" s="119">
        <v>1500</v>
      </c>
      <c r="R201" s="120">
        <f>+Q201+I201</f>
        <v>51500</v>
      </c>
      <c r="S201" s="121"/>
      <c r="T201" s="122">
        <v>2650</v>
      </c>
      <c r="U201" s="122">
        <f>+T201+I201</f>
        <v>52650</v>
      </c>
      <c r="V201" s="141">
        <v>50000</v>
      </c>
      <c r="W201" s="115"/>
      <c r="X201" s="116">
        <v>975</v>
      </c>
      <c r="Y201" s="124">
        <f t="shared" si="50"/>
        <v>50240</v>
      </c>
      <c r="Z201" s="125">
        <f>+V201+X201</f>
        <v>50975</v>
      </c>
      <c r="AA201" s="126"/>
      <c r="AB201" s="127">
        <v>1950</v>
      </c>
      <c r="AC201" s="119">
        <f>+V201+AB201</f>
        <v>51950</v>
      </c>
      <c r="AD201" s="127"/>
      <c r="AE201" s="127">
        <v>1000</v>
      </c>
      <c r="AF201" s="120">
        <f>+AE201+V201</f>
        <v>51000</v>
      </c>
      <c r="AG201" s="127"/>
      <c r="AH201" s="127">
        <v>1025</v>
      </c>
      <c r="AI201" s="119">
        <f>+AH201+V201</f>
        <v>51025</v>
      </c>
      <c r="AJ201" s="126"/>
      <c r="AK201" s="128">
        <v>1050</v>
      </c>
      <c r="AL201" s="129">
        <f>+AK201+V201</f>
        <v>51050</v>
      </c>
      <c r="AM201" s="397"/>
      <c r="AN201" s="397"/>
      <c r="AO201" s="397"/>
      <c r="AP201" s="397"/>
      <c r="AQ201" s="397"/>
      <c r="AR201" s="397"/>
      <c r="AS201" s="397"/>
      <c r="AT201" s="397"/>
      <c r="AU201" s="397"/>
      <c r="AV201" s="397"/>
      <c r="AW201" s="397"/>
      <c r="AX201" s="397"/>
      <c r="AY201" s="397"/>
      <c r="AZ201" s="397"/>
      <c r="BA201" s="397"/>
      <c r="BB201" s="397"/>
      <c r="BC201" s="397"/>
      <c r="BD201" s="397"/>
      <c r="BE201" s="397"/>
      <c r="BF201" s="397"/>
      <c r="BG201" s="397"/>
      <c r="BH201" s="397"/>
      <c r="BI201" s="397"/>
    </row>
    <row r="202" spans="1:61" ht="15.75" x14ac:dyDescent="0.25">
      <c r="A202" s="93">
        <f>+$B$3*N202</f>
        <v>0</v>
      </c>
      <c r="B202" s="94">
        <f t="shared" si="51"/>
        <v>0</v>
      </c>
      <c r="C202" s="95">
        <f>+$D$3*T202</f>
        <v>7150</v>
      </c>
      <c r="D202" s="95">
        <f t="shared" si="52"/>
        <v>7150</v>
      </c>
      <c r="E202" s="95">
        <f>+$F$3*K202</f>
        <v>1500</v>
      </c>
      <c r="F202" s="95">
        <f t="shared" si="53"/>
        <v>1500</v>
      </c>
      <c r="G202" s="96">
        <f>+$H$3*Q202</f>
        <v>1500</v>
      </c>
      <c r="H202" s="95">
        <f t="shared" si="54"/>
        <v>1500</v>
      </c>
      <c r="I202" s="395"/>
      <c r="J202" s="130">
        <f>((K203-K201)/500)</f>
        <v>0.02</v>
      </c>
      <c r="K202" s="116">
        <f>(((I202-I201)*J202)+K201)+I202</f>
        <v>150</v>
      </c>
      <c r="L202" s="131">
        <f>ROUNDUP(K202,0)</f>
        <v>150</v>
      </c>
      <c r="M202" s="132">
        <f>((N203-N201)/500)</f>
        <v>0.02</v>
      </c>
      <c r="N202" s="101">
        <f>(((I202-I201)*M202)+N201)+I202</f>
        <v>250</v>
      </c>
      <c r="O202" s="101">
        <f>ROUNDUP(N202,0)</f>
        <v>250</v>
      </c>
      <c r="P202" s="101">
        <f>((Q203-Q201)/500)</f>
        <v>0.02</v>
      </c>
      <c r="Q202" s="101">
        <f>(((I202-I201)*P202)+Q201)+I202</f>
        <v>500</v>
      </c>
      <c r="R202" s="133">
        <f>ROUNDUP(Q202,0)</f>
        <v>500</v>
      </c>
      <c r="S202" s="132">
        <f>((T203-T201)/500)</f>
        <v>0.04</v>
      </c>
      <c r="T202" s="134">
        <f>(((I202-I201)*S202)+T201)+I202</f>
        <v>650</v>
      </c>
      <c r="U202" s="134">
        <f>ROUNDUP(T202,0)</f>
        <v>650</v>
      </c>
      <c r="V202" s="396"/>
      <c r="W202" s="130">
        <f>((X203-X201)/500)</f>
        <v>0.02</v>
      </c>
      <c r="X202" s="116">
        <f>(((V202-V201)*W202)+X201)+V202</f>
        <v>-25</v>
      </c>
      <c r="Y202" s="135">
        <f t="shared" si="50"/>
        <v>240</v>
      </c>
      <c r="Z202" s="106">
        <f>ROUNDUP(X202,0)</f>
        <v>-25</v>
      </c>
      <c r="AA202" s="136">
        <f>((AB203-AB201)/500)</f>
        <v>0.04</v>
      </c>
      <c r="AB202" s="137">
        <f>(((V202-V201)*AA202)+AB201)+V202</f>
        <v>-50</v>
      </c>
      <c r="AC202" s="101">
        <f>ROUNDUP(AB202,0)</f>
        <v>-50</v>
      </c>
      <c r="AD202" s="137">
        <f>((AE203-AE201)/500)</f>
        <v>0.02</v>
      </c>
      <c r="AE202" s="137">
        <f>(((V202-V201)*AD202)+AE201)+V202</f>
        <v>0</v>
      </c>
      <c r="AF202" s="133">
        <f>ROUNDUP(AE202,0)</f>
        <v>0</v>
      </c>
      <c r="AG202" s="137">
        <f>((AH203-AH201)/500)</f>
        <v>0.02</v>
      </c>
      <c r="AH202" s="137">
        <f>(((V202-V201)*AG202)+AH201)+V202</f>
        <v>25</v>
      </c>
      <c r="AI202" s="101">
        <f>ROUNDUP(AH202,0)</f>
        <v>25</v>
      </c>
      <c r="AJ202" s="136">
        <f>((AK203-AK201)/500)</f>
        <v>0.02</v>
      </c>
      <c r="AK202" s="138">
        <f>(((V202-V201)*AJ202)+AK201)+V202</f>
        <v>50</v>
      </c>
      <c r="AL202" s="139">
        <f>ROUNDUP(AK202,0)</f>
        <v>50</v>
      </c>
      <c r="AM202" s="397"/>
      <c r="AN202" s="397"/>
      <c r="AO202" s="397"/>
      <c r="AP202" s="397"/>
      <c r="AQ202" s="397"/>
      <c r="AR202" s="397"/>
      <c r="AS202" s="397"/>
      <c r="AT202" s="397"/>
      <c r="AU202" s="397"/>
      <c r="AV202" s="397"/>
      <c r="AW202" s="397"/>
      <c r="AX202" s="397"/>
      <c r="AY202" s="397"/>
      <c r="AZ202" s="397"/>
      <c r="BA202" s="397"/>
      <c r="BB202" s="397"/>
      <c r="BC202" s="397"/>
      <c r="BD202" s="397"/>
      <c r="BE202" s="397"/>
      <c r="BF202" s="397"/>
      <c r="BG202" s="397"/>
      <c r="BH202" s="397"/>
      <c r="BI202" s="397"/>
    </row>
    <row r="203" spans="1:61" ht="15.75" x14ac:dyDescent="0.25">
      <c r="A203" s="93">
        <f>+$B$3*O203</f>
        <v>0</v>
      </c>
      <c r="B203" s="93">
        <f t="shared" si="51"/>
        <v>0</v>
      </c>
      <c r="C203" s="112">
        <f>+$D$3*U203</f>
        <v>584870</v>
      </c>
      <c r="D203" s="112">
        <f t="shared" si="52"/>
        <v>584870</v>
      </c>
      <c r="E203" s="112">
        <f>+$F$3*L203</f>
        <v>516600</v>
      </c>
      <c r="F203" s="112">
        <f t="shared" si="53"/>
        <v>516600</v>
      </c>
      <c r="G203" s="113">
        <f>+$H$3*R203</f>
        <v>156030</v>
      </c>
      <c r="H203" s="112">
        <f t="shared" si="54"/>
        <v>156030</v>
      </c>
      <c r="I203" s="140">
        <v>50500</v>
      </c>
      <c r="J203" s="130"/>
      <c r="K203" s="116">
        <v>1160</v>
      </c>
      <c r="L203" s="117">
        <f>+I203+K203</f>
        <v>51660</v>
      </c>
      <c r="M203" s="118"/>
      <c r="N203" s="119">
        <v>1260</v>
      </c>
      <c r="O203" s="119">
        <f>+N203+I203</f>
        <v>51760</v>
      </c>
      <c r="P203" s="119"/>
      <c r="Q203" s="119">
        <v>1510</v>
      </c>
      <c r="R203" s="120">
        <f>+Q203+I203</f>
        <v>52010</v>
      </c>
      <c r="S203" s="121"/>
      <c r="T203" s="122">
        <v>2670</v>
      </c>
      <c r="U203" s="122">
        <f>+T203+I203</f>
        <v>53170</v>
      </c>
      <c r="V203" s="141">
        <v>50500</v>
      </c>
      <c r="W203" s="115"/>
      <c r="X203" s="116">
        <v>985</v>
      </c>
      <c r="Y203" s="124">
        <f t="shared" si="50"/>
        <v>50740</v>
      </c>
      <c r="Z203" s="125">
        <f>+V203+X203</f>
        <v>51485</v>
      </c>
      <c r="AA203" s="126"/>
      <c r="AB203" s="127">
        <v>1970</v>
      </c>
      <c r="AC203" s="119">
        <f>+V203+AB203</f>
        <v>52470</v>
      </c>
      <c r="AD203" s="127"/>
      <c r="AE203" s="127">
        <v>1010</v>
      </c>
      <c r="AF203" s="120">
        <f>+AE203+V203</f>
        <v>51510</v>
      </c>
      <c r="AG203" s="127"/>
      <c r="AH203" s="127">
        <v>1035</v>
      </c>
      <c r="AI203" s="119">
        <f>+AH203+V203</f>
        <v>51535</v>
      </c>
      <c r="AJ203" s="126"/>
      <c r="AK203" s="128">
        <v>1060</v>
      </c>
      <c r="AL203" s="129">
        <f>+AK203+V203</f>
        <v>51560</v>
      </c>
      <c r="AM203" s="397"/>
      <c r="AN203" s="397"/>
      <c r="AO203" s="397"/>
      <c r="AP203" s="397"/>
      <c r="AQ203" s="397"/>
      <c r="AR203" s="397"/>
      <c r="AS203" s="397"/>
      <c r="AT203" s="397"/>
      <c r="AU203" s="397"/>
      <c r="AV203" s="397"/>
      <c r="AW203" s="397"/>
      <c r="AX203" s="397"/>
      <c r="AY203" s="397"/>
      <c r="AZ203" s="397"/>
      <c r="BA203" s="397"/>
      <c r="BB203" s="397"/>
      <c r="BC203" s="397"/>
      <c r="BD203" s="397"/>
      <c r="BE203" s="397"/>
      <c r="BF203" s="397"/>
      <c r="BG203" s="397"/>
      <c r="BH203" s="397"/>
      <c r="BI203" s="397"/>
    </row>
    <row r="204" spans="1:61" ht="15.75" x14ac:dyDescent="0.25">
      <c r="A204" s="93">
        <f>+$B$3*N204</f>
        <v>0</v>
      </c>
      <c r="B204" s="94">
        <f t="shared" si="51"/>
        <v>0</v>
      </c>
      <c r="C204" s="95">
        <f>+$D$3*T204</f>
        <v>7150</v>
      </c>
      <c r="D204" s="95">
        <f t="shared" si="52"/>
        <v>7150</v>
      </c>
      <c r="E204" s="95">
        <f>+$F$3*K204</f>
        <v>1500</v>
      </c>
      <c r="F204" s="95">
        <f t="shared" si="53"/>
        <v>1500</v>
      </c>
      <c r="G204" s="96">
        <f>+$H$3*Q204</f>
        <v>1500</v>
      </c>
      <c r="H204" s="95">
        <f t="shared" si="54"/>
        <v>1500</v>
      </c>
      <c r="I204" s="395"/>
      <c r="J204" s="130">
        <f>((K205-K203)/500)</f>
        <v>0.02</v>
      </c>
      <c r="K204" s="116">
        <f>(((I204-I203)*J204)+K203)+I204</f>
        <v>150</v>
      </c>
      <c r="L204" s="131">
        <f>ROUNDUP(K204,0)</f>
        <v>150</v>
      </c>
      <c r="M204" s="132">
        <f>((N205-N203)/500)</f>
        <v>0.02</v>
      </c>
      <c r="N204" s="101">
        <f>(((I204-I203)*M204)+N203)+I204</f>
        <v>250</v>
      </c>
      <c r="O204" s="101">
        <f>ROUNDUP(N204,0)</f>
        <v>250</v>
      </c>
      <c r="P204" s="101">
        <f>((Q205-Q203)/500)</f>
        <v>0.02</v>
      </c>
      <c r="Q204" s="101">
        <f>(((I204-I203)*P204)+Q203)+I204</f>
        <v>500</v>
      </c>
      <c r="R204" s="133">
        <f>ROUNDUP(Q204,0)</f>
        <v>500</v>
      </c>
      <c r="S204" s="132">
        <f>((T205-T203)/500)</f>
        <v>0.04</v>
      </c>
      <c r="T204" s="134">
        <f>(((I204-I203)*S204)+T203)+I204</f>
        <v>650</v>
      </c>
      <c r="U204" s="134">
        <f>ROUNDUP(T204,0)</f>
        <v>650</v>
      </c>
      <c r="V204" s="396"/>
      <c r="W204" s="130">
        <f>((X205-X203)/500)</f>
        <v>0.01</v>
      </c>
      <c r="X204" s="116">
        <f>(((V204-V203)*W204)+X203)+V204</f>
        <v>480</v>
      </c>
      <c r="Y204" s="135">
        <f t="shared" si="50"/>
        <v>240</v>
      </c>
      <c r="Z204" s="106">
        <f>ROUNDUP(X204,0)</f>
        <v>480</v>
      </c>
      <c r="AA204" s="136">
        <f>((AB205-AB203)/500)</f>
        <v>0.02</v>
      </c>
      <c r="AB204" s="137">
        <f>(((V204-V203)*AA204)+AB203)+V204</f>
        <v>960</v>
      </c>
      <c r="AC204" s="101">
        <f>ROUNDUP(AB204,0)</f>
        <v>960</v>
      </c>
      <c r="AD204" s="137">
        <f>((AE205-AE203)/500)</f>
        <v>0.01</v>
      </c>
      <c r="AE204" s="137">
        <f>(((V204-V203)*AD204)+AE203)+V204</f>
        <v>505</v>
      </c>
      <c r="AF204" s="133">
        <f>ROUNDUP(AE204,0)</f>
        <v>505</v>
      </c>
      <c r="AG204" s="137">
        <f>((AH205-AH203)/500)</f>
        <v>0.01</v>
      </c>
      <c r="AH204" s="137">
        <f>(((V204-V203)*AG204)+AH203)+V204</f>
        <v>530</v>
      </c>
      <c r="AI204" s="101">
        <f>ROUNDUP(AH204,0)</f>
        <v>530</v>
      </c>
      <c r="AJ204" s="136">
        <f>((AK205-AK203)/500)</f>
        <v>0.01</v>
      </c>
      <c r="AK204" s="138">
        <f>(((V204-V203)*AJ204)+AK203)+V204</f>
        <v>555</v>
      </c>
      <c r="AL204" s="139">
        <f>ROUNDUP(AK204,0)</f>
        <v>555</v>
      </c>
      <c r="AM204" s="397"/>
      <c r="AN204" s="397"/>
      <c r="AO204" s="397"/>
      <c r="AP204" s="397"/>
      <c r="AQ204" s="397"/>
      <c r="AR204" s="397"/>
      <c r="AS204" s="397"/>
      <c r="AT204" s="397"/>
      <c r="AU204" s="397"/>
      <c r="AV204" s="397"/>
      <c r="AW204" s="397"/>
      <c r="AX204" s="397"/>
      <c r="AY204" s="397"/>
      <c r="AZ204" s="397"/>
      <c r="BA204" s="397"/>
      <c r="BB204" s="397"/>
      <c r="BC204" s="397"/>
      <c r="BD204" s="397"/>
      <c r="BE204" s="397"/>
      <c r="BF204" s="397"/>
      <c r="BG204" s="397"/>
      <c r="BH204" s="397"/>
      <c r="BI204" s="397"/>
    </row>
    <row r="205" spans="1:61" ht="15.75" x14ac:dyDescent="0.25">
      <c r="A205" s="93">
        <f>+$B$3*O205</f>
        <v>0</v>
      </c>
      <c r="B205" s="93">
        <f t="shared" si="51"/>
        <v>0</v>
      </c>
      <c r="C205" s="112">
        <f>+$D$3*U205</f>
        <v>590590</v>
      </c>
      <c r="D205" s="112">
        <f t="shared" si="52"/>
        <v>590590</v>
      </c>
      <c r="E205" s="112">
        <f>+$F$3*L205</f>
        <v>521700</v>
      </c>
      <c r="F205" s="112">
        <f t="shared" si="53"/>
        <v>521700</v>
      </c>
      <c r="G205" s="113">
        <f>+$H$3*R205</f>
        <v>157560</v>
      </c>
      <c r="H205" s="112">
        <f t="shared" si="54"/>
        <v>157560</v>
      </c>
      <c r="I205" s="140">
        <v>51000</v>
      </c>
      <c r="J205" s="130"/>
      <c r="K205" s="116">
        <v>1170</v>
      </c>
      <c r="L205" s="117">
        <f>+I205+K205</f>
        <v>52170</v>
      </c>
      <c r="M205" s="118"/>
      <c r="N205" s="119">
        <v>1270</v>
      </c>
      <c r="O205" s="119">
        <f>+N205+I205</f>
        <v>52270</v>
      </c>
      <c r="P205" s="119"/>
      <c r="Q205" s="119">
        <v>1520</v>
      </c>
      <c r="R205" s="120">
        <f>+Q205+I205</f>
        <v>52520</v>
      </c>
      <c r="S205" s="121"/>
      <c r="T205" s="122">
        <v>2690</v>
      </c>
      <c r="U205" s="122">
        <f>+T205+I205</f>
        <v>53690</v>
      </c>
      <c r="V205" s="141">
        <v>51000</v>
      </c>
      <c r="W205" s="115"/>
      <c r="X205" s="116">
        <v>990</v>
      </c>
      <c r="Y205" s="124">
        <f t="shared" si="50"/>
        <v>51240</v>
      </c>
      <c r="Z205" s="125">
        <f>+V205+X205</f>
        <v>51990</v>
      </c>
      <c r="AA205" s="126"/>
      <c r="AB205" s="127">
        <v>1980</v>
      </c>
      <c r="AC205" s="119">
        <f>+V205+AB205</f>
        <v>52980</v>
      </c>
      <c r="AD205" s="127"/>
      <c r="AE205" s="127">
        <v>1015</v>
      </c>
      <c r="AF205" s="120">
        <f>+AE205+V205</f>
        <v>52015</v>
      </c>
      <c r="AG205" s="127"/>
      <c r="AH205" s="127">
        <v>1040</v>
      </c>
      <c r="AI205" s="119">
        <f>+AH205+V205</f>
        <v>52040</v>
      </c>
      <c r="AJ205" s="126"/>
      <c r="AK205" s="128">
        <v>1065</v>
      </c>
      <c r="AL205" s="129">
        <f>+AK205+V205</f>
        <v>52065</v>
      </c>
      <c r="AM205" s="397"/>
      <c r="AN205" s="397"/>
      <c r="AO205" s="397"/>
      <c r="AP205" s="397"/>
      <c r="AQ205" s="397"/>
      <c r="AR205" s="397"/>
      <c r="AS205" s="397"/>
      <c r="AT205" s="397"/>
      <c r="AU205" s="397"/>
      <c r="AV205" s="397"/>
      <c r="AW205" s="397"/>
      <c r="AX205" s="397"/>
      <c r="AY205" s="397"/>
      <c r="AZ205" s="397"/>
      <c r="BA205" s="397"/>
      <c r="BB205" s="397"/>
      <c r="BC205" s="397"/>
      <c r="BD205" s="397"/>
      <c r="BE205" s="397"/>
      <c r="BF205" s="397"/>
      <c r="BG205" s="397"/>
      <c r="BH205" s="397"/>
      <c r="BI205" s="397"/>
    </row>
    <row r="206" spans="1:61" ht="15.75" x14ac:dyDescent="0.25">
      <c r="A206" s="93">
        <f>+$B$3*N206</f>
        <v>0</v>
      </c>
      <c r="B206" s="94">
        <f t="shared" si="51"/>
        <v>0</v>
      </c>
      <c r="C206" s="95">
        <f>+$D$3*T206</f>
        <v>7150</v>
      </c>
      <c r="D206" s="95">
        <f t="shared" si="52"/>
        <v>7150</v>
      </c>
      <c r="E206" s="95">
        <f>+$F$3*K206</f>
        <v>1500</v>
      </c>
      <c r="F206" s="95">
        <f t="shared" si="53"/>
        <v>1500</v>
      </c>
      <c r="G206" s="96">
        <f>+$H$3*Q206</f>
        <v>1500</v>
      </c>
      <c r="H206" s="95">
        <f t="shared" si="54"/>
        <v>1500</v>
      </c>
      <c r="I206" s="395"/>
      <c r="J206" s="130">
        <f>((K207-K205)/500)</f>
        <v>0.02</v>
      </c>
      <c r="K206" s="116">
        <f>(((I206-I205)*J206)+K205)+I206</f>
        <v>150</v>
      </c>
      <c r="L206" s="131">
        <f>ROUNDUP(K206,0)</f>
        <v>150</v>
      </c>
      <c r="M206" s="132">
        <f>((N207-N205)/500)</f>
        <v>0.02</v>
      </c>
      <c r="N206" s="101">
        <f>(((I206-I205)*M206)+N205)+I206</f>
        <v>250</v>
      </c>
      <c r="O206" s="101">
        <f>ROUNDUP(N206,0)</f>
        <v>250</v>
      </c>
      <c r="P206" s="101">
        <f>((Q207-Q205)/500)</f>
        <v>0.02</v>
      </c>
      <c r="Q206" s="101">
        <f>(((I206-I205)*P206)+Q205)+I206</f>
        <v>500</v>
      </c>
      <c r="R206" s="133">
        <f>ROUNDUP(Q206,0)</f>
        <v>500</v>
      </c>
      <c r="S206" s="132">
        <f>((T207-T205)/500)</f>
        <v>0.04</v>
      </c>
      <c r="T206" s="134">
        <f>(((I206-I205)*S206)+T205)+I206</f>
        <v>650</v>
      </c>
      <c r="U206" s="134">
        <f>ROUNDUP(T206,0)</f>
        <v>650</v>
      </c>
      <c r="V206" s="396"/>
      <c r="W206" s="130">
        <f>((X207-X205)/500)</f>
        <v>0.02</v>
      </c>
      <c r="X206" s="116">
        <f>(((V206-V205)*W206)+X205)+V206</f>
        <v>-30</v>
      </c>
      <c r="Y206" s="135">
        <f t="shared" si="50"/>
        <v>240</v>
      </c>
      <c r="Z206" s="106">
        <f>ROUNDUP(X206,0)</f>
        <v>-30</v>
      </c>
      <c r="AA206" s="136">
        <f>((AB207-AB205)/500)</f>
        <v>0.04</v>
      </c>
      <c r="AB206" s="137">
        <f>(((V206-V205)*AA206)+AB205)+V206</f>
        <v>-60</v>
      </c>
      <c r="AC206" s="101">
        <f>ROUNDUP(AB206,0)</f>
        <v>-60</v>
      </c>
      <c r="AD206" s="137">
        <f>((AE207-AE205)/500)</f>
        <v>0.02</v>
      </c>
      <c r="AE206" s="137">
        <f>(((V206-V205)*AD206)+AE205)+V206</f>
        <v>-5</v>
      </c>
      <c r="AF206" s="133">
        <f>ROUNDUP(AE206,0)</f>
        <v>-5</v>
      </c>
      <c r="AG206" s="137">
        <f>((AH207-AH205)/500)</f>
        <v>0.02</v>
      </c>
      <c r="AH206" s="137">
        <f>(((V206-V205)*AG206)+AH205)+V206</f>
        <v>20</v>
      </c>
      <c r="AI206" s="101">
        <f>ROUNDUP(AH206,0)</f>
        <v>20</v>
      </c>
      <c r="AJ206" s="136">
        <f>((AK207-AK205)/500)</f>
        <v>0.02</v>
      </c>
      <c r="AK206" s="138">
        <f>(((V206-V205)*AJ206)+AK205)+V206</f>
        <v>45</v>
      </c>
      <c r="AL206" s="139">
        <f>ROUNDUP(AK206,0)</f>
        <v>45</v>
      </c>
      <c r="AM206" s="397"/>
      <c r="AN206" s="397"/>
      <c r="AO206" s="397"/>
      <c r="AP206" s="397"/>
      <c r="AQ206" s="397"/>
      <c r="AR206" s="397"/>
      <c r="AS206" s="397"/>
      <c r="AT206" s="397"/>
      <c r="AU206" s="397"/>
      <c r="AV206" s="397"/>
      <c r="AW206" s="397"/>
      <c r="AX206" s="397"/>
      <c r="AY206" s="397"/>
      <c r="AZ206" s="397"/>
      <c r="BA206" s="397"/>
      <c r="BB206" s="397"/>
      <c r="BC206" s="397"/>
      <c r="BD206" s="397"/>
      <c r="BE206" s="397"/>
      <c r="BF206" s="397"/>
      <c r="BG206" s="397"/>
      <c r="BH206" s="397"/>
      <c r="BI206" s="397"/>
    </row>
    <row r="207" spans="1:61" ht="15.75" x14ac:dyDescent="0.25">
      <c r="A207" s="93">
        <f>+$B$3*O207</f>
        <v>0</v>
      </c>
      <c r="B207" s="93">
        <f t="shared" si="51"/>
        <v>0</v>
      </c>
      <c r="C207" s="112">
        <f>+$D$3*U207</f>
        <v>596310</v>
      </c>
      <c r="D207" s="112">
        <f t="shared" si="52"/>
        <v>596310</v>
      </c>
      <c r="E207" s="112">
        <f>+$F$3*L207</f>
        <v>526800</v>
      </c>
      <c r="F207" s="112">
        <f t="shared" si="53"/>
        <v>526800</v>
      </c>
      <c r="G207" s="113">
        <f>+$H$3*R207</f>
        <v>159090</v>
      </c>
      <c r="H207" s="112">
        <f t="shared" si="54"/>
        <v>159090</v>
      </c>
      <c r="I207" s="140">
        <v>51500</v>
      </c>
      <c r="J207" s="130"/>
      <c r="K207" s="116">
        <v>1180</v>
      </c>
      <c r="L207" s="117">
        <f>+I207+K207</f>
        <v>52680</v>
      </c>
      <c r="M207" s="118"/>
      <c r="N207" s="119">
        <v>1280</v>
      </c>
      <c r="O207" s="119">
        <f>+N207+I207</f>
        <v>52780</v>
      </c>
      <c r="P207" s="119"/>
      <c r="Q207" s="119">
        <v>1530</v>
      </c>
      <c r="R207" s="120">
        <f>+Q207+I207</f>
        <v>53030</v>
      </c>
      <c r="S207" s="121"/>
      <c r="T207" s="122">
        <v>2710</v>
      </c>
      <c r="U207" s="122">
        <f>+T207+I207</f>
        <v>54210</v>
      </c>
      <c r="V207" s="141">
        <v>51500</v>
      </c>
      <c r="W207" s="115"/>
      <c r="X207" s="116">
        <v>1000</v>
      </c>
      <c r="Y207" s="124">
        <f t="shared" si="50"/>
        <v>51740</v>
      </c>
      <c r="Z207" s="125">
        <f>+V207+X207</f>
        <v>52500</v>
      </c>
      <c r="AA207" s="126"/>
      <c r="AB207" s="127">
        <v>2000</v>
      </c>
      <c r="AC207" s="119">
        <f>+V207+AB207</f>
        <v>53500</v>
      </c>
      <c r="AD207" s="127"/>
      <c r="AE207" s="127">
        <v>1025</v>
      </c>
      <c r="AF207" s="120">
        <f>+AE207+V207</f>
        <v>52525</v>
      </c>
      <c r="AG207" s="127"/>
      <c r="AH207" s="127">
        <v>1050</v>
      </c>
      <c r="AI207" s="119">
        <f>+AH207+V207</f>
        <v>52550</v>
      </c>
      <c r="AJ207" s="126"/>
      <c r="AK207" s="128">
        <v>1075</v>
      </c>
      <c r="AL207" s="129">
        <f>+AK207+V207</f>
        <v>52575</v>
      </c>
      <c r="AM207" s="397"/>
      <c r="AN207" s="397"/>
      <c r="AO207" s="397"/>
      <c r="AP207" s="397"/>
      <c r="AQ207" s="397"/>
      <c r="AR207" s="397"/>
      <c r="AS207" s="397"/>
      <c r="AT207" s="397"/>
      <c r="AU207" s="397"/>
      <c r="AV207" s="397"/>
      <c r="AW207" s="397"/>
      <c r="AX207" s="397"/>
      <c r="AY207" s="397"/>
      <c r="AZ207" s="397"/>
      <c r="BA207" s="397"/>
      <c r="BB207" s="397"/>
      <c r="BC207" s="397"/>
      <c r="BD207" s="397"/>
      <c r="BE207" s="397"/>
      <c r="BF207" s="397"/>
      <c r="BG207" s="397"/>
      <c r="BH207" s="397"/>
      <c r="BI207" s="397"/>
    </row>
    <row r="208" spans="1:61" ht="15.75" x14ac:dyDescent="0.25">
      <c r="A208" s="93">
        <f>+$B$3*N208</f>
        <v>0</v>
      </c>
      <c r="B208" s="94">
        <f t="shared" si="51"/>
        <v>0</v>
      </c>
      <c r="C208" s="95">
        <f>+$D$3*T208</f>
        <v>7150</v>
      </c>
      <c r="D208" s="95">
        <f t="shared" si="52"/>
        <v>7150</v>
      </c>
      <c r="E208" s="95">
        <f>+$F$3*K208</f>
        <v>1500</v>
      </c>
      <c r="F208" s="95">
        <f t="shared" si="53"/>
        <v>1500</v>
      </c>
      <c r="G208" s="96">
        <f>+$H$3*Q208</f>
        <v>1500</v>
      </c>
      <c r="H208" s="95">
        <f t="shared" si="54"/>
        <v>1500</v>
      </c>
      <c r="I208" s="395"/>
      <c r="J208" s="130">
        <f>((K209-K207)/500)</f>
        <v>0.02</v>
      </c>
      <c r="K208" s="116">
        <f>(((I208-I207)*J208)+K207)+I208</f>
        <v>150</v>
      </c>
      <c r="L208" s="131">
        <f>ROUNDUP(K208,0)</f>
        <v>150</v>
      </c>
      <c r="M208" s="132">
        <f>((N209-N207)/500)</f>
        <v>0.02</v>
      </c>
      <c r="N208" s="101">
        <f>(((I208-I207)*M208)+N207)+I208</f>
        <v>250</v>
      </c>
      <c r="O208" s="101">
        <f>ROUNDUP(N208,0)</f>
        <v>250</v>
      </c>
      <c r="P208" s="101">
        <f>((Q209-Q207)/500)</f>
        <v>0.02</v>
      </c>
      <c r="Q208" s="101">
        <f>(((I208-I207)*P208)+Q207)+I208</f>
        <v>500</v>
      </c>
      <c r="R208" s="133">
        <f>ROUNDUP(Q208,0)</f>
        <v>500</v>
      </c>
      <c r="S208" s="132">
        <f>((T209-T207)/500)</f>
        <v>0.04</v>
      </c>
      <c r="T208" s="134">
        <f>(((I208-I207)*S208)+T207)+I208</f>
        <v>650</v>
      </c>
      <c r="U208" s="134">
        <f>ROUNDUP(T208,0)</f>
        <v>650</v>
      </c>
      <c r="V208" s="396"/>
      <c r="W208" s="130">
        <f>((X209-X207)/500)</f>
        <v>0.01</v>
      </c>
      <c r="X208" s="116">
        <f>(((V208-V207)*W208)+X207)+V208</f>
        <v>485</v>
      </c>
      <c r="Y208" s="135">
        <f t="shared" si="50"/>
        <v>240</v>
      </c>
      <c r="Z208" s="106">
        <f>ROUNDUP(X208,0)</f>
        <v>485</v>
      </c>
      <c r="AA208" s="136">
        <f>((AB209-AB207)/500)</f>
        <v>0.02</v>
      </c>
      <c r="AB208" s="137">
        <f>(((V208-V207)*AA208)+AB207)+V208</f>
        <v>970</v>
      </c>
      <c r="AC208" s="101">
        <f>ROUNDUP(AB208,0)</f>
        <v>970</v>
      </c>
      <c r="AD208" s="137">
        <f>((AE209-AE207)/500)</f>
        <v>0.01</v>
      </c>
      <c r="AE208" s="137">
        <f>(((V208-V207)*AD208)+AE207)+V208</f>
        <v>510</v>
      </c>
      <c r="AF208" s="133">
        <f>ROUNDUP(AE208,0)</f>
        <v>510</v>
      </c>
      <c r="AG208" s="137">
        <f>((AH209-AH207)/500)</f>
        <v>0.01</v>
      </c>
      <c r="AH208" s="137">
        <f>(((V208-V207)*AG208)+AH207)+V208</f>
        <v>535</v>
      </c>
      <c r="AI208" s="101">
        <f>ROUNDUP(AH208,0)</f>
        <v>535</v>
      </c>
      <c r="AJ208" s="136">
        <f>((AK209-AK207)/500)</f>
        <v>0.01</v>
      </c>
      <c r="AK208" s="138">
        <f>(((V208-V207)*AJ208)+AK207)+V208</f>
        <v>560</v>
      </c>
      <c r="AL208" s="139">
        <f>ROUNDUP(AK208,0)</f>
        <v>560</v>
      </c>
      <c r="AM208" s="397"/>
      <c r="AN208" s="397"/>
      <c r="AO208" s="397"/>
      <c r="AP208" s="397"/>
      <c r="AQ208" s="397"/>
      <c r="AR208" s="397"/>
      <c r="AS208" s="397"/>
      <c r="AT208" s="397"/>
      <c r="AU208" s="397"/>
      <c r="AV208" s="397"/>
      <c r="AW208" s="397"/>
      <c r="AX208" s="397"/>
      <c r="AY208" s="397"/>
      <c r="AZ208" s="397"/>
      <c r="BA208" s="397"/>
      <c r="BB208" s="397"/>
      <c r="BC208" s="397"/>
      <c r="BD208" s="397"/>
      <c r="BE208" s="397"/>
      <c r="BF208" s="397"/>
      <c r="BG208" s="397"/>
      <c r="BH208" s="397"/>
      <c r="BI208" s="397"/>
    </row>
    <row r="209" spans="1:61" ht="15.75" x14ac:dyDescent="0.25">
      <c r="A209" s="93">
        <f>+$B$3*O209</f>
        <v>0</v>
      </c>
      <c r="B209" s="93">
        <f t="shared" si="51"/>
        <v>0</v>
      </c>
      <c r="C209" s="112">
        <f>+$D$3*U209</f>
        <v>602030</v>
      </c>
      <c r="D209" s="112">
        <f t="shared" si="52"/>
        <v>602030</v>
      </c>
      <c r="E209" s="112">
        <f>+$F$3*L209</f>
        <v>531900</v>
      </c>
      <c r="F209" s="112">
        <f t="shared" si="53"/>
        <v>531900</v>
      </c>
      <c r="G209" s="113">
        <f>+$H$3*R209</f>
        <v>160620</v>
      </c>
      <c r="H209" s="112">
        <f t="shared" si="54"/>
        <v>160620</v>
      </c>
      <c r="I209" s="140">
        <v>52000</v>
      </c>
      <c r="J209" s="130"/>
      <c r="K209" s="116">
        <v>1190</v>
      </c>
      <c r="L209" s="117">
        <f>+I209+K209</f>
        <v>53190</v>
      </c>
      <c r="M209" s="118"/>
      <c r="N209" s="119">
        <v>1290</v>
      </c>
      <c r="O209" s="119">
        <f>+N209+I209</f>
        <v>53290</v>
      </c>
      <c r="P209" s="119"/>
      <c r="Q209" s="119">
        <v>1540</v>
      </c>
      <c r="R209" s="120">
        <f>+Q209+I209</f>
        <v>53540</v>
      </c>
      <c r="S209" s="121"/>
      <c r="T209" s="122">
        <v>2730</v>
      </c>
      <c r="U209" s="122">
        <f>+T209+I209</f>
        <v>54730</v>
      </c>
      <c r="V209" s="141">
        <v>52000</v>
      </c>
      <c r="W209" s="115"/>
      <c r="X209" s="116">
        <v>1005</v>
      </c>
      <c r="Y209" s="124">
        <f t="shared" si="50"/>
        <v>52240</v>
      </c>
      <c r="Z209" s="125">
        <f>+V209+X209</f>
        <v>53005</v>
      </c>
      <c r="AA209" s="126"/>
      <c r="AB209" s="127">
        <v>2010</v>
      </c>
      <c r="AC209" s="119">
        <f>+V209+AB209</f>
        <v>54010</v>
      </c>
      <c r="AD209" s="127"/>
      <c r="AE209" s="127">
        <v>1030</v>
      </c>
      <c r="AF209" s="120">
        <f>+AE209+V209</f>
        <v>53030</v>
      </c>
      <c r="AG209" s="127"/>
      <c r="AH209" s="127">
        <v>1055</v>
      </c>
      <c r="AI209" s="119">
        <f>+AH209+V209</f>
        <v>53055</v>
      </c>
      <c r="AJ209" s="126"/>
      <c r="AK209" s="128">
        <v>1080</v>
      </c>
      <c r="AL209" s="129">
        <f>+AK209+V209</f>
        <v>53080</v>
      </c>
      <c r="AM209" s="397"/>
      <c r="AN209" s="397"/>
      <c r="AO209" s="397"/>
      <c r="AP209" s="397"/>
      <c r="AQ209" s="397"/>
      <c r="AR209" s="397"/>
      <c r="AS209" s="397"/>
      <c r="AT209" s="397"/>
      <c r="AU209" s="397"/>
      <c r="AV209" s="397"/>
      <c r="AW209" s="397"/>
      <c r="AX209" s="397"/>
      <c r="AY209" s="397"/>
      <c r="AZ209" s="397"/>
      <c r="BA209" s="397"/>
      <c r="BB209" s="397"/>
      <c r="BC209" s="397"/>
      <c r="BD209" s="397"/>
      <c r="BE209" s="397"/>
      <c r="BF209" s="397"/>
      <c r="BG209" s="397"/>
      <c r="BH209" s="397"/>
      <c r="BI209" s="397"/>
    </row>
    <row r="210" spans="1:61" ht="15.75" x14ac:dyDescent="0.25">
      <c r="A210" s="93">
        <f>+$B$3*N210</f>
        <v>0</v>
      </c>
      <c r="B210" s="94">
        <f>ROUNDUP(A210,0)</f>
        <v>0</v>
      </c>
      <c r="C210" s="95">
        <f>+$D$3*T210</f>
        <v>7150</v>
      </c>
      <c r="D210" s="95">
        <f>ROUNDUP(C210,0)</f>
        <v>7150</v>
      </c>
      <c r="E210" s="95">
        <f>+$F$3*K210</f>
        <v>1500</v>
      </c>
      <c r="F210" s="95">
        <f>ROUNDUP(E210,0)</f>
        <v>1500</v>
      </c>
      <c r="G210" s="96">
        <f>+$H$3*Q210</f>
        <v>1500</v>
      </c>
      <c r="H210" s="95">
        <f>ROUNDUP(G210,0)</f>
        <v>1500</v>
      </c>
      <c r="I210" s="395"/>
      <c r="J210" s="130">
        <f>((K211-K209)/500)</f>
        <v>0.02</v>
      </c>
      <c r="K210" s="116">
        <f>(((I210-I209)*J210)+K209)+I210</f>
        <v>150</v>
      </c>
      <c r="L210" s="131">
        <f>ROUNDUP(K210,0)</f>
        <v>150</v>
      </c>
      <c r="M210" s="132">
        <f>((N211-N209)/500)</f>
        <v>0.02</v>
      </c>
      <c r="N210" s="101">
        <f>(((I210-I209)*M210)+N209)+I210</f>
        <v>250</v>
      </c>
      <c r="O210" s="101">
        <f>ROUNDUP(N210,0)</f>
        <v>250</v>
      </c>
      <c r="P210" s="101">
        <f>((Q211-Q209)/500)</f>
        <v>0.02</v>
      </c>
      <c r="Q210" s="101">
        <f>(((I210-I209)*P210)+Q209)+I210</f>
        <v>500</v>
      </c>
      <c r="R210" s="133">
        <f>ROUNDUP(Q210,0)</f>
        <v>500</v>
      </c>
      <c r="S210" s="132">
        <f>((T211-T209)/500)</f>
        <v>0.04</v>
      </c>
      <c r="T210" s="134">
        <f>(((I210-I209)*S210)+T209)+I210</f>
        <v>650</v>
      </c>
      <c r="U210" s="134">
        <f>ROUNDUP(T210,0)</f>
        <v>650</v>
      </c>
      <c r="V210" s="396"/>
      <c r="W210" s="130">
        <f>((X211-X209)/500)</f>
        <v>0.02</v>
      </c>
      <c r="X210" s="116">
        <f>(((V210-V209)*W210)+X209)+V210</f>
        <v>-35</v>
      </c>
      <c r="Y210" s="135">
        <f t="shared" si="50"/>
        <v>240</v>
      </c>
      <c r="Z210" s="106">
        <f>ROUNDUP(X210,0)</f>
        <v>-35</v>
      </c>
      <c r="AA210" s="136">
        <f>((AB211-AB209)/500)</f>
        <v>0.04</v>
      </c>
      <c r="AB210" s="137">
        <f>(((V210-V209)*AA210)+AB209)+V210</f>
        <v>-70</v>
      </c>
      <c r="AC210" s="101">
        <f>ROUNDUP(AB210,0)</f>
        <v>-70</v>
      </c>
      <c r="AD210" s="137">
        <f>((AE211-AE209)/500)</f>
        <v>0.02</v>
      </c>
      <c r="AE210" s="137">
        <f>(((V210-V209)*AD210)+AE209)+V210</f>
        <v>-10</v>
      </c>
      <c r="AF210" s="133">
        <f>ROUNDUP(AE210,0)</f>
        <v>-10</v>
      </c>
      <c r="AG210" s="137">
        <f>((AH211-AH209)/500)</f>
        <v>0.02</v>
      </c>
      <c r="AH210" s="137">
        <f>(((V210-V209)*AG210)+AH209)+V210</f>
        <v>15</v>
      </c>
      <c r="AI210" s="101">
        <f>ROUNDUP(AH210,0)</f>
        <v>15</v>
      </c>
      <c r="AJ210" s="136">
        <f>((AK211-AK209)/500)</f>
        <v>0.02</v>
      </c>
      <c r="AK210" s="138">
        <f>(((V210-V209)*AJ210)+AK209)+V210</f>
        <v>40</v>
      </c>
      <c r="AL210" s="139">
        <f>ROUNDUP(AK210,0)</f>
        <v>40</v>
      </c>
      <c r="AM210" s="397"/>
      <c r="AN210" s="397"/>
      <c r="AO210" s="397"/>
      <c r="AP210" s="397"/>
      <c r="AQ210" s="397"/>
      <c r="AR210" s="397"/>
      <c r="AS210" s="397"/>
      <c r="AT210" s="397"/>
      <c r="AU210" s="397"/>
      <c r="AV210" s="397"/>
      <c r="AW210" s="397"/>
      <c r="AX210" s="397"/>
      <c r="AY210" s="397"/>
      <c r="AZ210" s="397"/>
      <c r="BA210" s="397"/>
      <c r="BB210" s="397"/>
      <c r="BC210" s="397"/>
      <c r="BD210" s="397"/>
      <c r="BE210" s="397"/>
      <c r="BF210" s="397"/>
      <c r="BG210" s="397"/>
      <c r="BH210" s="397"/>
      <c r="BI210" s="397"/>
    </row>
    <row r="211" spans="1:61" ht="15.75" x14ac:dyDescent="0.25">
      <c r="A211" s="93">
        <f>+$B$3*O211</f>
        <v>0</v>
      </c>
      <c r="B211" s="93">
        <f>ROUNDUP(A211,0)</f>
        <v>0</v>
      </c>
      <c r="C211" s="112">
        <f>+$D$3*U211</f>
        <v>607750</v>
      </c>
      <c r="D211" s="112">
        <f>ROUNDUP(C211,0)</f>
        <v>607750</v>
      </c>
      <c r="E211" s="112">
        <f>+$F$3*L211</f>
        <v>537000</v>
      </c>
      <c r="F211" s="112">
        <f>ROUNDUP(E211,0)</f>
        <v>537000</v>
      </c>
      <c r="G211" s="113">
        <f>+$H$3*R211</f>
        <v>162150</v>
      </c>
      <c r="H211" s="112">
        <f>ROUNDUP(G211,0)</f>
        <v>162150</v>
      </c>
      <c r="I211" s="114">
        <v>52500</v>
      </c>
      <c r="J211" s="130"/>
      <c r="K211" s="98">
        <v>1200</v>
      </c>
      <c r="L211" s="117">
        <f>+I211+K211</f>
        <v>53700</v>
      </c>
      <c r="M211" s="118"/>
      <c r="N211" s="112">
        <v>1300</v>
      </c>
      <c r="O211" s="119">
        <f>+N211+I211</f>
        <v>53800</v>
      </c>
      <c r="P211" s="119"/>
      <c r="Q211" s="112">
        <v>1550</v>
      </c>
      <c r="R211" s="120">
        <f>+Q211+I211</f>
        <v>54050</v>
      </c>
      <c r="S211" s="121"/>
      <c r="T211" s="142">
        <v>2750</v>
      </c>
      <c r="U211" s="122">
        <f>+T211+I211</f>
        <v>55250</v>
      </c>
      <c r="V211" s="123">
        <v>52500</v>
      </c>
      <c r="W211" s="115"/>
      <c r="X211" s="98">
        <v>1015</v>
      </c>
      <c r="Y211" s="124">
        <f t="shared" si="50"/>
        <v>52740</v>
      </c>
      <c r="Z211" s="125">
        <f>+V211+X211</f>
        <v>53515</v>
      </c>
      <c r="AA211" s="126"/>
      <c r="AB211" s="143">
        <v>2030</v>
      </c>
      <c r="AC211" s="119">
        <f>+V211+AB211</f>
        <v>54530</v>
      </c>
      <c r="AD211" s="127"/>
      <c r="AE211" s="143">
        <v>1040</v>
      </c>
      <c r="AF211" s="120">
        <f>+AE211+V211</f>
        <v>53540</v>
      </c>
      <c r="AG211" s="127"/>
      <c r="AH211" s="143">
        <v>1065</v>
      </c>
      <c r="AI211" s="119">
        <f>+AH211+V211</f>
        <v>53565</v>
      </c>
      <c r="AJ211" s="126"/>
      <c r="AK211" s="144">
        <v>1090</v>
      </c>
      <c r="AL211" s="129">
        <f>+AK211+V211</f>
        <v>53590</v>
      </c>
      <c r="AM211" s="397"/>
      <c r="AN211" s="397"/>
      <c r="AO211" s="397"/>
      <c r="AP211" s="397"/>
      <c r="AQ211" s="397"/>
      <c r="AR211" s="397"/>
      <c r="AS211" s="397"/>
      <c r="AT211" s="397"/>
      <c r="AU211" s="397"/>
      <c r="AV211" s="397"/>
      <c r="AW211" s="397"/>
      <c r="AX211" s="397"/>
      <c r="AY211" s="397"/>
      <c r="AZ211" s="397"/>
      <c r="BA211" s="397"/>
      <c r="BB211" s="397"/>
      <c r="BC211" s="397"/>
      <c r="BD211" s="397"/>
      <c r="BE211" s="397"/>
      <c r="BF211" s="397"/>
      <c r="BG211" s="397"/>
      <c r="BH211" s="397"/>
      <c r="BI211" s="397"/>
    </row>
    <row r="212" spans="1:61" ht="15.75" x14ac:dyDescent="0.25">
      <c r="A212" s="93">
        <f>+$B$3*O212</f>
        <v>0</v>
      </c>
      <c r="B212" s="94">
        <f>ROUNDUP(A212,0)</f>
        <v>0</v>
      </c>
      <c r="C212" s="95">
        <f>+$D$3*U212</f>
        <v>7150</v>
      </c>
      <c r="D212" s="95">
        <f>ROUNDUP(C212,0)</f>
        <v>7150</v>
      </c>
      <c r="E212" s="95">
        <f>+$F$3*L212</f>
        <v>1500</v>
      </c>
      <c r="F212" s="95">
        <f>ROUNDUP(E212,0)</f>
        <v>1500</v>
      </c>
      <c r="G212" s="96">
        <f>+$H$3*R212</f>
        <v>1500</v>
      </c>
      <c r="H212" s="95">
        <f>ROUNDUP(G212,0)</f>
        <v>1500</v>
      </c>
      <c r="I212" s="395"/>
      <c r="J212" s="130">
        <f>((K213-K211)/500)</f>
        <v>0.02</v>
      </c>
      <c r="K212" s="116">
        <f>(((I212-I211)*J212)+K211)+I212</f>
        <v>150</v>
      </c>
      <c r="L212" s="131">
        <f>ROUNDUP(K212,0)</f>
        <v>150</v>
      </c>
      <c r="M212" s="132">
        <f>((N213-N211)/500)</f>
        <v>0.02</v>
      </c>
      <c r="N212" s="101">
        <f>(((I212-I211)*M212)+N211)+I212</f>
        <v>250</v>
      </c>
      <c r="O212" s="101">
        <f>ROUNDUP(N212,0)</f>
        <v>250</v>
      </c>
      <c r="P212" s="101">
        <f>((Q213-Q211)/500)</f>
        <v>0.02</v>
      </c>
      <c r="Q212" s="101">
        <f>(((I212-I211)*P212)+Q211)+I212</f>
        <v>500</v>
      </c>
      <c r="R212" s="133">
        <f>ROUNDUP(Q212,0)</f>
        <v>500</v>
      </c>
      <c r="S212" s="132">
        <f>((T213-T211)/500)</f>
        <v>0.04</v>
      </c>
      <c r="T212" s="134">
        <f>(((I212-I211)*S212)+T211)+I212</f>
        <v>650</v>
      </c>
      <c r="U212" s="134">
        <f>ROUNDUP(T212,0)</f>
        <v>650</v>
      </c>
      <c r="V212" s="396"/>
      <c r="W212" s="130">
        <f>((X213-X211)/500)</f>
        <v>0.01</v>
      </c>
      <c r="X212" s="116">
        <f>(((V212-V211)*W212)+X211)+V212</f>
        <v>490</v>
      </c>
      <c r="Y212" s="135">
        <f t="shared" si="50"/>
        <v>240</v>
      </c>
      <c r="Z212" s="106">
        <f>ROUNDUP(X212,0)</f>
        <v>490</v>
      </c>
      <c r="AA212" s="136">
        <f>((AB213-AB211)/500)</f>
        <v>0.02</v>
      </c>
      <c r="AB212" s="137">
        <f>(((V212-V211)*AA212)+AB211)+V212</f>
        <v>980</v>
      </c>
      <c r="AC212" s="101">
        <f>ROUNDUP(AB212,0)</f>
        <v>980</v>
      </c>
      <c r="AD212" s="137">
        <f>((AE213-AE211)/500)</f>
        <v>0.01</v>
      </c>
      <c r="AE212" s="137">
        <f>(((V212-V211)*AD212)+AE211)+V212</f>
        <v>515</v>
      </c>
      <c r="AF212" s="133">
        <f>ROUNDUP(AE212,0)</f>
        <v>515</v>
      </c>
      <c r="AG212" s="137">
        <f>((AH213-AH211)/500)</f>
        <v>0.01</v>
      </c>
      <c r="AH212" s="137">
        <f>(((V212-V211)*AG212)+AH211)+V212</f>
        <v>540</v>
      </c>
      <c r="AI212" s="101">
        <f>ROUNDUP(AH212,0)</f>
        <v>540</v>
      </c>
      <c r="AJ212" s="136">
        <f>((AK213-AK211)/500)</f>
        <v>0.01</v>
      </c>
      <c r="AK212" s="138">
        <f>(((V212-V211)*AJ212)+AK211)+V212</f>
        <v>565</v>
      </c>
      <c r="AL212" s="139">
        <f>ROUNDUP(AK212,0)</f>
        <v>565</v>
      </c>
      <c r="AM212" s="397"/>
      <c r="AN212" s="397"/>
      <c r="AO212" s="397"/>
      <c r="AP212" s="397"/>
      <c r="AQ212" s="397"/>
      <c r="AR212" s="397"/>
      <c r="AS212" s="397"/>
      <c r="AT212" s="397"/>
      <c r="AU212" s="397"/>
      <c r="AV212" s="397"/>
      <c r="AW212" s="397"/>
      <c r="AX212" s="397"/>
      <c r="AY212" s="397"/>
      <c r="AZ212" s="397"/>
      <c r="BA212" s="397"/>
      <c r="BB212" s="397"/>
      <c r="BC212" s="397"/>
      <c r="BD212" s="397"/>
      <c r="BE212" s="397"/>
      <c r="BF212" s="397"/>
      <c r="BG212" s="397"/>
      <c r="BH212" s="397"/>
      <c r="BI212" s="397"/>
    </row>
    <row r="213" spans="1:61" ht="15.75" x14ac:dyDescent="0.25">
      <c r="A213" s="93">
        <f>+$B$3*O213</f>
        <v>0</v>
      </c>
      <c r="B213" s="93">
        <f t="shared" ref="B213:B221" si="55">ROUNDUP(A213,0)</f>
        <v>0</v>
      </c>
      <c r="C213" s="112">
        <f>+$D$3*U213</f>
        <v>613470</v>
      </c>
      <c r="D213" s="112">
        <f t="shared" ref="D213:D221" si="56">ROUNDUP(C213,0)</f>
        <v>613470</v>
      </c>
      <c r="E213" s="112">
        <f>+$F$3*L213</f>
        <v>542100</v>
      </c>
      <c r="F213" s="112">
        <f t="shared" ref="F213:F221" si="57">ROUNDUP(E213,0)</f>
        <v>542100</v>
      </c>
      <c r="G213" s="113">
        <f>+$H$3*R213</f>
        <v>163680</v>
      </c>
      <c r="H213" s="112">
        <f t="shared" ref="H213:H221" si="58">ROUNDUP(G213,0)</f>
        <v>163680</v>
      </c>
      <c r="I213" s="140">
        <v>53000</v>
      </c>
      <c r="J213" s="130"/>
      <c r="K213" s="116">
        <v>1210</v>
      </c>
      <c r="L213" s="117">
        <f>+I213+K213</f>
        <v>54210</v>
      </c>
      <c r="M213" s="118"/>
      <c r="N213" s="119">
        <v>1310</v>
      </c>
      <c r="O213" s="119">
        <f>+N213+I213</f>
        <v>54310</v>
      </c>
      <c r="P213" s="119"/>
      <c r="Q213" s="119">
        <v>1560</v>
      </c>
      <c r="R213" s="120">
        <f>+Q213+I213</f>
        <v>54560</v>
      </c>
      <c r="S213" s="121"/>
      <c r="T213" s="122">
        <v>2770</v>
      </c>
      <c r="U213" s="122">
        <f>+T213+I213</f>
        <v>55770</v>
      </c>
      <c r="V213" s="141">
        <v>53000</v>
      </c>
      <c r="W213" s="115"/>
      <c r="X213" s="116">
        <v>1020</v>
      </c>
      <c r="Y213" s="124">
        <f t="shared" si="50"/>
        <v>53240</v>
      </c>
      <c r="Z213" s="125">
        <f>+V213+X213</f>
        <v>54020</v>
      </c>
      <c r="AA213" s="126"/>
      <c r="AB213" s="127">
        <v>2040</v>
      </c>
      <c r="AC213" s="119">
        <f>+V213+AB213</f>
        <v>55040</v>
      </c>
      <c r="AD213" s="127"/>
      <c r="AE213" s="127">
        <v>1045</v>
      </c>
      <c r="AF213" s="120">
        <f>+AE213+V213</f>
        <v>54045</v>
      </c>
      <c r="AG213" s="127"/>
      <c r="AH213" s="127">
        <v>1070</v>
      </c>
      <c r="AI213" s="119">
        <f>+AH213+V213</f>
        <v>54070</v>
      </c>
      <c r="AJ213" s="126"/>
      <c r="AK213" s="128">
        <v>1095</v>
      </c>
      <c r="AL213" s="129">
        <f>+AK213+V213</f>
        <v>54095</v>
      </c>
      <c r="AM213" s="397"/>
      <c r="AN213" s="397"/>
      <c r="AO213" s="397"/>
      <c r="AP213" s="397"/>
      <c r="AQ213" s="397"/>
      <c r="AR213" s="397"/>
      <c r="AS213" s="397"/>
      <c r="AT213" s="397"/>
      <c r="AU213" s="397"/>
      <c r="AV213" s="397"/>
      <c r="AW213" s="397"/>
      <c r="AX213" s="397"/>
      <c r="AY213" s="397"/>
      <c r="AZ213" s="397"/>
      <c r="BA213" s="397"/>
      <c r="BB213" s="397"/>
      <c r="BC213" s="397"/>
      <c r="BD213" s="397"/>
      <c r="BE213" s="397"/>
      <c r="BF213" s="397"/>
      <c r="BG213" s="397"/>
      <c r="BH213" s="397"/>
      <c r="BI213" s="397"/>
    </row>
    <row r="214" spans="1:61" ht="15.75" x14ac:dyDescent="0.25">
      <c r="A214" s="93">
        <f>+$B$3*N214</f>
        <v>0</v>
      </c>
      <c r="B214" s="94">
        <f t="shared" si="55"/>
        <v>0</v>
      </c>
      <c r="C214" s="95">
        <f>+$D$3*T214</f>
        <v>7150</v>
      </c>
      <c r="D214" s="95">
        <f t="shared" si="56"/>
        <v>7150</v>
      </c>
      <c r="E214" s="95">
        <f>+$F$3*K214</f>
        <v>1500</v>
      </c>
      <c r="F214" s="95">
        <f t="shared" si="57"/>
        <v>1500</v>
      </c>
      <c r="G214" s="96">
        <f>+$H$3*Q214</f>
        <v>1500</v>
      </c>
      <c r="H214" s="95">
        <f t="shared" si="58"/>
        <v>1500</v>
      </c>
      <c r="I214" s="395"/>
      <c r="J214" s="130">
        <f>((K215-K213)/500)</f>
        <v>0.02</v>
      </c>
      <c r="K214" s="116">
        <f>(((I214-I213)*J214)+K213)+I214</f>
        <v>150</v>
      </c>
      <c r="L214" s="131">
        <f>ROUNDUP(K214,0)</f>
        <v>150</v>
      </c>
      <c r="M214" s="132">
        <f>((N215-N213)/500)</f>
        <v>0.02</v>
      </c>
      <c r="N214" s="101">
        <f>(((I214-I213)*M214)+N213)+I214</f>
        <v>250</v>
      </c>
      <c r="O214" s="101">
        <f>ROUNDUP(N214,0)</f>
        <v>250</v>
      </c>
      <c r="P214" s="101">
        <f>((Q215-Q213)/500)</f>
        <v>0.02</v>
      </c>
      <c r="Q214" s="101">
        <f>(((I214-I213)*P214)+Q213)+I214</f>
        <v>500</v>
      </c>
      <c r="R214" s="133">
        <f>ROUNDUP(Q214,0)</f>
        <v>500</v>
      </c>
      <c r="S214" s="132">
        <f>((T215-T213)/500)</f>
        <v>0.04</v>
      </c>
      <c r="T214" s="134">
        <f>(((I214-I213)*S214)+T213)+I214</f>
        <v>650</v>
      </c>
      <c r="U214" s="134">
        <f>ROUNDUP(T214,0)</f>
        <v>650</v>
      </c>
      <c r="V214" s="396"/>
      <c r="W214" s="130">
        <f>((X215-X213)/500)</f>
        <v>0.02</v>
      </c>
      <c r="X214" s="116">
        <f>(((V214-V213)*W214)+X213)+V214</f>
        <v>-40</v>
      </c>
      <c r="Y214" s="135">
        <f t="shared" si="50"/>
        <v>240</v>
      </c>
      <c r="Z214" s="106">
        <f>ROUNDUP(X214,0)</f>
        <v>-40</v>
      </c>
      <c r="AA214" s="136">
        <f>((AB215-AB213)/500)</f>
        <v>0.04</v>
      </c>
      <c r="AB214" s="137">
        <f>(((V214-V213)*AA214)+AB213)+V214</f>
        <v>-80</v>
      </c>
      <c r="AC214" s="101">
        <f>ROUNDUP(AB214,0)</f>
        <v>-80</v>
      </c>
      <c r="AD214" s="137">
        <f>((AE215-AE213)/500)</f>
        <v>0.02</v>
      </c>
      <c r="AE214" s="137">
        <f>(((V214-V213)*AD214)+AE213)+V214</f>
        <v>-15</v>
      </c>
      <c r="AF214" s="133">
        <f>ROUNDUP(AE214,0)</f>
        <v>-15</v>
      </c>
      <c r="AG214" s="137">
        <f>((AH215-AH213)/500)</f>
        <v>0.02</v>
      </c>
      <c r="AH214" s="137">
        <f>(((V214-V213)*AG214)+AH213)+V214</f>
        <v>10</v>
      </c>
      <c r="AI214" s="101">
        <f>ROUNDUP(AH214,0)</f>
        <v>10</v>
      </c>
      <c r="AJ214" s="136">
        <f>((AK215-AK213)/500)</f>
        <v>0.02</v>
      </c>
      <c r="AK214" s="138">
        <f>(((V214-V213)*AJ214)+AK213)+V214</f>
        <v>35</v>
      </c>
      <c r="AL214" s="139">
        <f>ROUNDUP(AK214,0)</f>
        <v>35</v>
      </c>
      <c r="AM214" s="397"/>
      <c r="AN214" s="397"/>
      <c r="AO214" s="397"/>
      <c r="AP214" s="397"/>
      <c r="AQ214" s="397"/>
      <c r="AR214" s="397"/>
      <c r="AS214" s="397"/>
      <c r="AT214" s="397"/>
      <c r="AU214" s="397"/>
      <c r="AV214" s="397"/>
      <c r="AW214" s="397"/>
      <c r="AX214" s="397"/>
      <c r="AY214" s="397"/>
      <c r="AZ214" s="397"/>
      <c r="BA214" s="397"/>
      <c r="BB214" s="397"/>
      <c r="BC214" s="397"/>
      <c r="BD214" s="397"/>
      <c r="BE214" s="397"/>
      <c r="BF214" s="397"/>
      <c r="BG214" s="397"/>
      <c r="BH214" s="397"/>
      <c r="BI214" s="397"/>
    </row>
    <row r="215" spans="1:61" ht="15.75" x14ac:dyDescent="0.25">
      <c r="A215" s="93">
        <f>+$B$3*O215</f>
        <v>0</v>
      </c>
      <c r="B215" s="93">
        <f t="shared" si="55"/>
        <v>0</v>
      </c>
      <c r="C215" s="112">
        <f>+$D$3*U215</f>
        <v>619190</v>
      </c>
      <c r="D215" s="112">
        <f t="shared" si="56"/>
        <v>619190</v>
      </c>
      <c r="E215" s="112">
        <f>+$F$3*L215</f>
        <v>547200</v>
      </c>
      <c r="F215" s="112">
        <f t="shared" si="57"/>
        <v>547200</v>
      </c>
      <c r="G215" s="113">
        <f>+$H$3*R215</f>
        <v>165210</v>
      </c>
      <c r="H215" s="112">
        <f t="shared" si="58"/>
        <v>165210</v>
      </c>
      <c r="I215" s="140">
        <v>53500</v>
      </c>
      <c r="J215" s="130"/>
      <c r="K215" s="116">
        <v>1220</v>
      </c>
      <c r="L215" s="117">
        <f>+I215+K215</f>
        <v>54720</v>
      </c>
      <c r="M215" s="118"/>
      <c r="N215" s="119">
        <v>1320</v>
      </c>
      <c r="O215" s="119">
        <f>+N215+I215</f>
        <v>54820</v>
      </c>
      <c r="P215" s="119"/>
      <c r="Q215" s="119">
        <v>1570</v>
      </c>
      <c r="R215" s="120">
        <f>+Q215+I215</f>
        <v>55070</v>
      </c>
      <c r="S215" s="121"/>
      <c r="T215" s="122">
        <v>2790</v>
      </c>
      <c r="U215" s="122">
        <f>+T215+I215</f>
        <v>56290</v>
      </c>
      <c r="V215" s="141">
        <v>53500</v>
      </c>
      <c r="W215" s="115"/>
      <c r="X215" s="116">
        <v>1030</v>
      </c>
      <c r="Y215" s="124">
        <f t="shared" si="50"/>
        <v>53740</v>
      </c>
      <c r="Z215" s="125">
        <f>+V215+X215</f>
        <v>54530</v>
      </c>
      <c r="AA215" s="126"/>
      <c r="AB215" s="127">
        <v>2060</v>
      </c>
      <c r="AC215" s="119">
        <f>+V215+AB215</f>
        <v>55560</v>
      </c>
      <c r="AD215" s="127"/>
      <c r="AE215" s="127">
        <v>1055</v>
      </c>
      <c r="AF215" s="120">
        <f>+AE215+V215</f>
        <v>54555</v>
      </c>
      <c r="AG215" s="127"/>
      <c r="AH215" s="127">
        <v>1080</v>
      </c>
      <c r="AI215" s="119">
        <f>+AH215+V215</f>
        <v>54580</v>
      </c>
      <c r="AJ215" s="126"/>
      <c r="AK215" s="128">
        <v>1105</v>
      </c>
      <c r="AL215" s="129">
        <f>+AK215+V215</f>
        <v>54605</v>
      </c>
      <c r="AM215" s="397"/>
      <c r="AN215" s="397"/>
      <c r="AO215" s="397"/>
      <c r="AP215" s="397"/>
      <c r="AQ215" s="397"/>
      <c r="AR215" s="397"/>
      <c r="AS215" s="397"/>
      <c r="AT215" s="397"/>
      <c r="AU215" s="397"/>
      <c r="AV215" s="397"/>
      <c r="AW215" s="397"/>
      <c r="AX215" s="397"/>
      <c r="AY215" s="397"/>
      <c r="AZ215" s="397"/>
      <c r="BA215" s="397"/>
      <c r="BB215" s="397"/>
      <c r="BC215" s="397"/>
      <c r="BD215" s="397"/>
      <c r="BE215" s="397"/>
      <c r="BF215" s="397"/>
      <c r="BG215" s="397"/>
      <c r="BH215" s="397"/>
      <c r="BI215" s="397"/>
    </row>
    <row r="216" spans="1:61" ht="15.75" x14ac:dyDescent="0.25">
      <c r="A216" s="93">
        <f>+$B$3*N216</f>
        <v>0</v>
      </c>
      <c r="B216" s="94">
        <f t="shared" si="55"/>
        <v>0</v>
      </c>
      <c r="C216" s="95">
        <f>+$D$3*T216</f>
        <v>7150</v>
      </c>
      <c r="D216" s="95">
        <f t="shared" si="56"/>
        <v>7150</v>
      </c>
      <c r="E216" s="95">
        <f>+$F$3*K216</f>
        <v>1500</v>
      </c>
      <c r="F216" s="95">
        <f t="shared" si="57"/>
        <v>1500</v>
      </c>
      <c r="G216" s="96">
        <f>+$H$3*Q216</f>
        <v>1500</v>
      </c>
      <c r="H216" s="95">
        <f t="shared" si="58"/>
        <v>1500</v>
      </c>
      <c r="I216" s="395"/>
      <c r="J216" s="130">
        <f>((K217-K215)/500)</f>
        <v>0.02</v>
      </c>
      <c r="K216" s="116">
        <f>(((I216-I215)*J216)+K215)+I216</f>
        <v>150</v>
      </c>
      <c r="L216" s="131">
        <f>ROUNDUP(K216,0)</f>
        <v>150</v>
      </c>
      <c r="M216" s="132">
        <f>((N217-N215)/500)</f>
        <v>0.02</v>
      </c>
      <c r="N216" s="101">
        <f>(((I216-I215)*M216)+N215)+I216</f>
        <v>250</v>
      </c>
      <c r="O216" s="101">
        <f>ROUNDUP(N216,0)</f>
        <v>250</v>
      </c>
      <c r="P216" s="101">
        <f>((Q217-Q215)/500)</f>
        <v>0.02</v>
      </c>
      <c r="Q216" s="101">
        <f>(((I216-I215)*P216)+Q215)+I216</f>
        <v>500</v>
      </c>
      <c r="R216" s="133">
        <f>ROUNDUP(Q216,0)</f>
        <v>500</v>
      </c>
      <c r="S216" s="132">
        <f>((T217-T215)/500)</f>
        <v>0.04</v>
      </c>
      <c r="T216" s="134">
        <f>(((I216-I215)*S216)+T215)+I216</f>
        <v>650</v>
      </c>
      <c r="U216" s="134">
        <f>ROUNDUP(T216,0)</f>
        <v>650</v>
      </c>
      <c r="V216" s="396"/>
      <c r="W216" s="130">
        <f>((X217-X215)/500)</f>
        <v>0.01</v>
      </c>
      <c r="X216" s="116">
        <f>(((V216-V215)*W216)+X215)+V216</f>
        <v>495</v>
      </c>
      <c r="Y216" s="135">
        <f t="shared" si="50"/>
        <v>240</v>
      </c>
      <c r="Z216" s="106">
        <f>ROUNDUP(X216,0)</f>
        <v>495</v>
      </c>
      <c r="AA216" s="136">
        <f>((AB217-AB215)/500)</f>
        <v>0.02</v>
      </c>
      <c r="AB216" s="137">
        <f>(((V216-V215)*AA216)+AB215)+V216</f>
        <v>990</v>
      </c>
      <c r="AC216" s="101">
        <f>ROUNDUP(AB216,0)</f>
        <v>990</v>
      </c>
      <c r="AD216" s="137">
        <f>((AE217-AE215)/500)</f>
        <v>0.01</v>
      </c>
      <c r="AE216" s="137">
        <f>(((V216-V215)*AD216)+AE215)+V216</f>
        <v>520</v>
      </c>
      <c r="AF216" s="133">
        <f>ROUNDUP(AE216,0)</f>
        <v>520</v>
      </c>
      <c r="AG216" s="137">
        <f>((AH217-AH215)/500)</f>
        <v>0.01</v>
      </c>
      <c r="AH216" s="137">
        <f>(((V216-V215)*AG216)+AH215)+V216</f>
        <v>545</v>
      </c>
      <c r="AI216" s="101">
        <f>ROUNDUP(AH216,0)</f>
        <v>545</v>
      </c>
      <c r="AJ216" s="136">
        <f>((AK217-AK215)/500)</f>
        <v>0.01</v>
      </c>
      <c r="AK216" s="138">
        <f>(((V216-V215)*AJ216)+AK215)+V216</f>
        <v>570</v>
      </c>
      <c r="AL216" s="139">
        <f>ROUNDUP(AK216,0)</f>
        <v>570</v>
      </c>
      <c r="AM216" s="397"/>
      <c r="AN216" s="397"/>
      <c r="AO216" s="397"/>
      <c r="AP216" s="397"/>
      <c r="AQ216" s="397"/>
      <c r="AR216" s="397"/>
      <c r="AS216" s="397"/>
      <c r="AT216" s="397"/>
      <c r="AU216" s="397"/>
      <c r="AV216" s="397"/>
      <c r="AW216" s="397"/>
      <c r="AX216" s="397"/>
      <c r="AY216" s="397"/>
      <c r="AZ216" s="397"/>
      <c r="BA216" s="397"/>
      <c r="BB216" s="397"/>
      <c r="BC216" s="397"/>
      <c r="BD216" s="397"/>
      <c r="BE216" s="397"/>
      <c r="BF216" s="397"/>
      <c r="BG216" s="397"/>
      <c r="BH216" s="397"/>
      <c r="BI216" s="397"/>
    </row>
    <row r="217" spans="1:61" ht="15.75" x14ac:dyDescent="0.25">
      <c r="A217" s="93">
        <f>+$B$3*O217</f>
        <v>0</v>
      </c>
      <c r="B217" s="93">
        <f t="shared" si="55"/>
        <v>0</v>
      </c>
      <c r="C217" s="112">
        <f>+$D$3*U217</f>
        <v>624910</v>
      </c>
      <c r="D217" s="112">
        <f t="shared" si="56"/>
        <v>624910</v>
      </c>
      <c r="E217" s="112">
        <f>+$F$3*L217</f>
        <v>552300</v>
      </c>
      <c r="F217" s="112">
        <f t="shared" si="57"/>
        <v>552300</v>
      </c>
      <c r="G217" s="113">
        <f>+$H$3*R217</f>
        <v>166740</v>
      </c>
      <c r="H217" s="112">
        <f t="shared" si="58"/>
        <v>166740</v>
      </c>
      <c r="I217" s="140">
        <v>54000</v>
      </c>
      <c r="J217" s="130"/>
      <c r="K217" s="116">
        <v>1230</v>
      </c>
      <c r="L217" s="117">
        <f>+I217+K217</f>
        <v>55230</v>
      </c>
      <c r="M217" s="118"/>
      <c r="N217" s="119">
        <v>1330</v>
      </c>
      <c r="O217" s="119">
        <f>+N217+I217</f>
        <v>55330</v>
      </c>
      <c r="P217" s="119"/>
      <c r="Q217" s="119">
        <v>1580</v>
      </c>
      <c r="R217" s="120">
        <f>+Q217+I217</f>
        <v>55580</v>
      </c>
      <c r="S217" s="121"/>
      <c r="T217" s="122">
        <v>2810</v>
      </c>
      <c r="U217" s="122">
        <f>+T217+I217</f>
        <v>56810</v>
      </c>
      <c r="V217" s="141">
        <v>54000</v>
      </c>
      <c r="W217" s="115"/>
      <c r="X217" s="116">
        <v>1035</v>
      </c>
      <c r="Y217" s="124">
        <f t="shared" si="50"/>
        <v>54240</v>
      </c>
      <c r="Z217" s="125">
        <f>+V217+X217</f>
        <v>55035</v>
      </c>
      <c r="AA217" s="126"/>
      <c r="AB217" s="127">
        <v>2070</v>
      </c>
      <c r="AC217" s="119">
        <f>+V217+AB217</f>
        <v>56070</v>
      </c>
      <c r="AD217" s="127"/>
      <c r="AE217" s="127">
        <v>1060</v>
      </c>
      <c r="AF217" s="120">
        <f>+AE217+V217</f>
        <v>55060</v>
      </c>
      <c r="AG217" s="127"/>
      <c r="AH217" s="127">
        <v>1085</v>
      </c>
      <c r="AI217" s="119">
        <f>+AH217+V217</f>
        <v>55085</v>
      </c>
      <c r="AJ217" s="126"/>
      <c r="AK217" s="128">
        <v>1110</v>
      </c>
      <c r="AL217" s="129">
        <f>+AK217+V217</f>
        <v>55110</v>
      </c>
      <c r="AM217" s="397"/>
      <c r="AN217" s="397"/>
      <c r="AO217" s="397"/>
      <c r="AP217" s="397"/>
      <c r="AQ217" s="397"/>
      <c r="AR217" s="397"/>
      <c r="AS217" s="397"/>
      <c r="AT217" s="397"/>
      <c r="AU217" s="397"/>
      <c r="AV217" s="397"/>
      <c r="AW217" s="397"/>
      <c r="AX217" s="397"/>
      <c r="AY217" s="397"/>
      <c r="AZ217" s="397"/>
      <c r="BA217" s="397"/>
      <c r="BB217" s="397"/>
      <c r="BC217" s="397"/>
      <c r="BD217" s="397"/>
      <c r="BE217" s="397"/>
      <c r="BF217" s="397"/>
      <c r="BG217" s="397"/>
      <c r="BH217" s="397"/>
      <c r="BI217" s="397"/>
    </row>
    <row r="218" spans="1:61" ht="15.75" x14ac:dyDescent="0.25">
      <c r="A218" s="93">
        <f>+$B$3*N218</f>
        <v>0</v>
      </c>
      <c r="B218" s="94">
        <f t="shared" si="55"/>
        <v>0</v>
      </c>
      <c r="C218" s="95">
        <f>+$D$3*T218</f>
        <v>7150</v>
      </c>
      <c r="D218" s="95">
        <f t="shared" si="56"/>
        <v>7150</v>
      </c>
      <c r="E218" s="95">
        <f>+$F$3*K218</f>
        <v>1500</v>
      </c>
      <c r="F218" s="95">
        <f t="shared" si="57"/>
        <v>1500</v>
      </c>
      <c r="G218" s="96">
        <f>+$H$3*Q218</f>
        <v>1500</v>
      </c>
      <c r="H218" s="95">
        <f t="shared" si="58"/>
        <v>1500</v>
      </c>
      <c r="I218" s="395"/>
      <c r="J218" s="130">
        <f>((K219-K217)/500)</f>
        <v>0.02</v>
      </c>
      <c r="K218" s="116">
        <f>(((I218-I217)*J218)+K217)+I218</f>
        <v>150</v>
      </c>
      <c r="L218" s="131">
        <f>ROUNDUP(K218,0)</f>
        <v>150</v>
      </c>
      <c r="M218" s="132">
        <f>((N219-N217)/500)</f>
        <v>0.02</v>
      </c>
      <c r="N218" s="101">
        <f>(((I218-I217)*M218)+N217)+I218</f>
        <v>250</v>
      </c>
      <c r="O218" s="101">
        <f>ROUNDUP(N218,0)</f>
        <v>250</v>
      </c>
      <c r="P218" s="101">
        <f>((Q219-Q217)/500)</f>
        <v>0.02</v>
      </c>
      <c r="Q218" s="101">
        <f>(((I218-I217)*P218)+Q217)+I218</f>
        <v>500</v>
      </c>
      <c r="R218" s="133">
        <f>ROUNDUP(Q218,0)</f>
        <v>500</v>
      </c>
      <c r="S218" s="132">
        <f>((T219-T217)/500)</f>
        <v>0.04</v>
      </c>
      <c r="T218" s="134">
        <f>(((I218-I217)*S218)+T217)+I218</f>
        <v>650</v>
      </c>
      <c r="U218" s="134">
        <f>ROUNDUP(T218,0)</f>
        <v>650</v>
      </c>
      <c r="V218" s="396"/>
      <c r="W218" s="130">
        <f>((X219-X217)/500)</f>
        <v>0.02</v>
      </c>
      <c r="X218" s="116">
        <f>(((V218-V217)*W218)+X217)+V218</f>
        <v>-45</v>
      </c>
      <c r="Y218" s="135">
        <f t="shared" si="50"/>
        <v>240</v>
      </c>
      <c r="Z218" s="106">
        <f>ROUNDUP(X218,0)</f>
        <v>-45</v>
      </c>
      <c r="AA218" s="136">
        <f>((AB219-AB217)/500)</f>
        <v>0.04</v>
      </c>
      <c r="AB218" s="137">
        <f>(((V218-V217)*AA218)+AB217)+V218</f>
        <v>-90</v>
      </c>
      <c r="AC218" s="101">
        <f>ROUNDUP(AB218,0)</f>
        <v>-90</v>
      </c>
      <c r="AD218" s="137">
        <f>((AE219-AE217)/500)</f>
        <v>0.02</v>
      </c>
      <c r="AE218" s="137">
        <f>(((V218-V217)*AD218)+AE217)+V218</f>
        <v>-20</v>
      </c>
      <c r="AF218" s="133">
        <f>ROUNDUP(AE218,0)</f>
        <v>-20</v>
      </c>
      <c r="AG218" s="137">
        <f>((AH219-AH217)/500)</f>
        <v>0.02</v>
      </c>
      <c r="AH218" s="137">
        <f>(((V218-V217)*AG218)+AH217)+V218</f>
        <v>5</v>
      </c>
      <c r="AI218" s="101">
        <f>ROUNDUP(AH218,0)</f>
        <v>5</v>
      </c>
      <c r="AJ218" s="136">
        <f>((AK219-AK217)/500)</f>
        <v>0.02</v>
      </c>
      <c r="AK218" s="138">
        <f>(((V218-V217)*AJ218)+AK217)+V218</f>
        <v>30</v>
      </c>
      <c r="AL218" s="139">
        <f>ROUNDUP(AK218,0)</f>
        <v>30</v>
      </c>
      <c r="AM218" s="397"/>
      <c r="AN218" s="397"/>
      <c r="AO218" s="397"/>
      <c r="AP218" s="397"/>
      <c r="AQ218" s="397"/>
      <c r="AR218" s="397"/>
      <c r="AS218" s="397"/>
      <c r="AT218" s="397"/>
      <c r="AU218" s="397"/>
      <c r="AV218" s="397"/>
      <c r="AW218" s="397"/>
      <c r="AX218" s="397"/>
      <c r="AY218" s="397"/>
      <c r="AZ218" s="397"/>
      <c r="BA218" s="397"/>
      <c r="BB218" s="397"/>
      <c r="BC218" s="397"/>
      <c r="BD218" s="397"/>
      <c r="BE218" s="397"/>
      <c r="BF218" s="397"/>
      <c r="BG218" s="397"/>
      <c r="BH218" s="397"/>
      <c r="BI218" s="397"/>
    </row>
    <row r="219" spans="1:61" ht="15.75" x14ac:dyDescent="0.25">
      <c r="A219" s="93">
        <f>+$B$3*O219</f>
        <v>0</v>
      </c>
      <c r="B219" s="93">
        <f t="shared" si="55"/>
        <v>0</v>
      </c>
      <c r="C219" s="112">
        <f>+$D$3*U219</f>
        <v>630630</v>
      </c>
      <c r="D219" s="112">
        <f t="shared" si="56"/>
        <v>630630</v>
      </c>
      <c r="E219" s="112">
        <f>+$F$3*L219</f>
        <v>557400</v>
      </c>
      <c r="F219" s="112">
        <f t="shared" si="57"/>
        <v>557400</v>
      </c>
      <c r="G219" s="113">
        <f>+$H$3*R219</f>
        <v>168270</v>
      </c>
      <c r="H219" s="112">
        <f t="shared" si="58"/>
        <v>168270</v>
      </c>
      <c r="I219" s="140">
        <v>54500</v>
      </c>
      <c r="J219" s="130"/>
      <c r="K219" s="116">
        <v>1240</v>
      </c>
      <c r="L219" s="117">
        <f>+I219+K219</f>
        <v>55740</v>
      </c>
      <c r="M219" s="118"/>
      <c r="N219" s="119">
        <v>1340</v>
      </c>
      <c r="O219" s="119">
        <f>+N219+I219</f>
        <v>55840</v>
      </c>
      <c r="P219" s="119"/>
      <c r="Q219" s="119">
        <v>1590</v>
      </c>
      <c r="R219" s="120">
        <f>+Q219+I219</f>
        <v>56090</v>
      </c>
      <c r="S219" s="121"/>
      <c r="T219" s="122">
        <v>2830</v>
      </c>
      <c r="U219" s="122">
        <f>+T219+I219</f>
        <v>57330</v>
      </c>
      <c r="V219" s="141">
        <v>54500</v>
      </c>
      <c r="W219" s="115"/>
      <c r="X219" s="116">
        <v>1045</v>
      </c>
      <c r="Y219" s="124">
        <f t="shared" si="50"/>
        <v>54740</v>
      </c>
      <c r="Z219" s="125">
        <f>+V219+X219</f>
        <v>55545</v>
      </c>
      <c r="AA219" s="126"/>
      <c r="AB219" s="127">
        <v>2090</v>
      </c>
      <c r="AC219" s="119">
        <f>+V219+AB219</f>
        <v>56590</v>
      </c>
      <c r="AD219" s="127"/>
      <c r="AE219" s="127">
        <v>1070</v>
      </c>
      <c r="AF219" s="120">
        <f>+AE219+V219</f>
        <v>55570</v>
      </c>
      <c r="AG219" s="127"/>
      <c r="AH219" s="127">
        <v>1095</v>
      </c>
      <c r="AI219" s="119">
        <f>+AH219+V219</f>
        <v>55595</v>
      </c>
      <c r="AJ219" s="126"/>
      <c r="AK219" s="128">
        <v>1120</v>
      </c>
      <c r="AL219" s="129">
        <f>+AK219+V219</f>
        <v>55620</v>
      </c>
      <c r="AM219" s="397"/>
      <c r="AN219" s="397"/>
      <c r="AO219" s="397"/>
      <c r="AP219" s="397"/>
      <c r="AQ219" s="397"/>
      <c r="AR219" s="397"/>
      <c r="AS219" s="397"/>
      <c r="AT219" s="397"/>
      <c r="AU219" s="397"/>
      <c r="AV219" s="397"/>
      <c r="AW219" s="397"/>
      <c r="AX219" s="397"/>
      <c r="AY219" s="397"/>
      <c r="AZ219" s="397"/>
      <c r="BA219" s="397"/>
      <c r="BB219" s="397"/>
      <c r="BC219" s="397"/>
      <c r="BD219" s="397"/>
      <c r="BE219" s="397"/>
      <c r="BF219" s="397"/>
      <c r="BG219" s="397"/>
      <c r="BH219" s="397"/>
      <c r="BI219" s="397"/>
    </row>
    <row r="220" spans="1:61" ht="15.75" x14ac:dyDescent="0.25">
      <c r="A220" s="93">
        <f>+$B$3*N220</f>
        <v>0</v>
      </c>
      <c r="B220" s="94">
        <f t="shared" si="55"/>
        <v>0</v>
      </c>
      <c r="C220" s="95">
        <f>+$D$3*T220</f>
        <v>7150</v>
      </c>
      <c r="D220" s="95">
        <f t="shared" si="56"/>
        <v>7150</v>
      </c>
      <c r="E220" s="95">
        <f>+$F$3*K220</f>
        <v>1500</v>
      </c>
      <c r="F220" s="95">
        <f t="shared" si="57"/>
        <v>1500</v>
      </c>
      <c r="G220" s="96">
        <f>+$H$3*Q220</f>
        <v>1500</v>
      </c>
      <c r="H220" s="95">
        <f t="shared" si="58"/>
        <v>1500</v>
      </c>
      <c r="I220" s="395"/>
      <c r="J220" s="130">
        <f>((K221-K219)/500)</f>
        <v>0.02</v>
      </c>
      <c r="K220" s="116">
        <f>(((I220-I219)*J220)+K219)+I220</f>
        <v>150</v>
      </c>
      <c r="L220" s="131">
        <f>ROUNDUP(K220,0)</f>
        <v>150</v>
      </c>
      <c r="M220" s="132">
        <f>((N221-N219)/500)</f>
        <v>0.02</v>
      </c>
      <c r="N220" s="101">
        <f>(((I220-I219)*M220)+N219)+I220</f>
        <v>250</v>
      </c>
      <c r="O220" s="101">
        <f>ROUNDUP(N220,0)</f>
        <v>250</v>
      </c>
      <c r="P220" s="101">
        <f>((Q221-Q219)/500)</f>
        <v>0.02</v>
      </c>
      <c r="Q220" s="101">
        <f>(((I220-I219)*P220)+Q219)+I220</f>
        <v>500</v>
      </c>
      <c r="R220" s="133">
        <f>ROUNDUP(Q220,0)</f>
        <v>500</v>
      </c>
      <c r="S220" s="132">
        <f>((T221-T219)/500)</f>
        <v>0.04</v>
      </c>
      <c r="T220" s="134">
        <f>(((I220-I219)*S220)+T219)+I220</f>
        <v>650</v>
      </c>
      <c r="U220" s="134">
        <f>ROUNDUP(T220,0)</f>
        <v>650</v>
      </c>
      <c r="V220" s="396"/>
      <c r="W220" s="130">
        <f>((X221-X219)/500)</f>
        <v>0.01</v>
      </c>
      <c r="X220" s="116">
        <f>(((V220-V219)*W220)+X219)+V220</f>
        <v>500</v>
      </c>
      <c r="Y220" s="135">
        <f t="shared" si="50"/>
        <v>240</v>
      </c>
      <c r="Z220" s="106">
        <f>ROUNDUP(X220,0)</f>
        <v>500</v>
      </c>
      <c r="AA220" s="136">
        <f>((AB221-AB219)/500)</f>
        <v>0.02</v>
      </c>
      <c r="AB220" s="137">
        <f>(((V220-V219)*AA220)+AB219)+V220</f>
        <v>1000</v>
      </c>
      <c r="AC220" s="101">
        <f>ROUNDUP(AB220,0)</f>
        <v>1000</v>
      </c>
      <c r="AD220" s="137">
        <f>((AE221-AE219)/500)</f>
        <v>0.01</v>
      </c>
      <c r="AE220" s="137">
        <f>(((V220-V219)*AD220)+AE219)+V220</f>
        <v>525</v>
      </c>
      <c r="AF220" s="133">
        <f>ROUNDUP(AE220,0)</f>
        <v>525</v>
      </c>
      <c r="AG220" s="137">
        <f>((AH221-AH219)/500)</f>
        <v>0.01</v>
      </c>
      <c r="AH220" s="137">
        <f>(((V220-V219)*AG220)+AH219)+V220</f>
        <v>550</v>
      </c>
      <c r="AI220" s="101">
        <f>ROUNDUP(AH220,0)</f>
        <v>550</v>
      </c>
      <c r="AJ220" s="136">
        <f>((AK221-AK219)/500)</f>
        <v>0.01</v>
      </c>
      <c r="AK220" s="138">
        <f>(((V220-V219)*AJ220)+AK219)+V220</f>
        <v>575</v>
      </c>
      <c r="AL220" s="139">
        <f>ROUNDUP(AK220,0)</f>
        <v>575</v>
      </c>
      <c r="AM220" s="397"/>
      <c r="AN220" s="397"/>
      <c r="AO220" s="397"/>
      <c r="AP220" s="397"/>
      <c r="AQ220" s="397"/>
      <c r="AR220" s="397"/>
      <c r="AS220" s="397"/>
      <c r="AT220" s="397"/>
      <c r="AU220" s="397"/>
      <c r="AV220" s="397"/>
      <c r="AW220" s="397"/>
      <c r="AX220" s="397"/>
      <c r="AY220" s="397"/>
      <c r="AZ220" s="397"/>
      <c r="BA220" s="397"/>
      <c r="BB220" s="397"/>
      <c r="BC220" s="397"/>
      <c r="BD220" s="397"/>
      <c r="BE220" s="397"/>
      <c r="BF220" s="397"/>
      <c r="BG220" s="397"/>
      <c r="BH220" s="397"/>
      <c r="BI220" s="397"/>
    </row>
    <row r="221" spans="1:61" ht="15.75" x14ac:dyDescent="0.25">
      <c r="A221" s="93">
        <f>+$B$3*O221</f>
        <v>0</v>
      </c>
      <c r="B221" s="93">
        <f t="shared" si="55"/>
        <v>0</v>
      </c>
      <c r="C221" s="112">
        <f>+$D$3*U221</f>
        <v>636350</v>
      </c>
      <c r="D221" s="112">
        <f t="shared" si="56"/>
        <v>636350</v>
      </c>
      <c r="E221" s="112">
        <f>+$F$3*L221</f>
        <v>562500</v>
      </c>
      <c r="F221" s="112">
        <f t="shared" si="57"/>
        <v>562500</v>
      </c>
      <c r="G221" s="113">
        <f>+$H$3*R221</f>
        <v>169800</v>
      </c>
      <c r="H221" s="112">
        <f t="shared" si="58"/>
        <v>169800</v>
      </c>
      <c r="I221" s="140">
        <v>55000</v>
      </c>
      <c r="J221" s="130"/>
      <c r="K221" s="116">
        <v>1250</v>
      </c>
      <c r="L221" s="117">
        <f>+I221+K221</f>
        <v>56250</v>
      </c>
      <c r="M221" s="118"/>
      <c r="N221" s="119">
        <v>1350</v>
      </c>
      <c r="O221" s="119">
        <f>+N221+I221</f>
        <v>56350</v>
      </c>
      <c r="P221" s="119"/>
      <c r="Q221" s="119">
        <v>1600</v>
      </c>
      <c r="R221" s="120">
        <f>+Q221+I221</f>
        <v>56600</v>
      </c>
      <c r="S221" s="121"/>
      <c r="T221" s="122">
        <v>2850</v>
      </c>
      <c r="U221" s="122">
        <f>+T221+I221</f>
        <v>57850</v>
      </c>
      <c r="V221" s="141">
        <v>55000</v>
      </c>
      <c r="W221" s="115"/>
      <c r="X221" s="116">
        <v>1050</v>
      </c>
      <c r="Y221" s="124">
        <f t="shared" si="50"/>
        <v>55240</v>
      </c>
      <c r="Z221" s="125">
        <f>+V221+X221</f>
        <v>56050</v>
      </c>
      <c r="AA221" s="126"/>
      <c r="AB221" s="127">
        <v>2100</v>
      </c>
      <c r="AC221" s="119">
        <f>+V221+AB221</f>
        <v>57100</v>
      </c>
      <c r="AD221" s="127"/>
      <c r="AE221" s="127">
        <v>1075</v>
      </c>
      <c r="AF221" s="120">
        <f>+AE221+V221</f>
        <v>56075</v>
      </c>
      <c r="AG221" s="127"/>
      <c r="AH221" s="127">
        <v>1100</v>
      </c>
      <c r="AI221" s="119">
        <f>+AH221+V221</f>
        <v>56100</v>
      </c>
      <c r="AJ221" s="126"/>
      <c r="AK221" s="128">
        <v>1125</v>
      </c>
      <c r="AL221" s="129">
        <f>+AK221+V221</f>
        <v>56125</v>
      </c>
      <c r="AM221" s="397"/>
      <c r="AN221" s="397"/>
      <c r="AO221" s="397"/>
      <c r="AP221" s="397"/>
      <c r="AQ221" s="397"/>
      <c r="AR221" s="397"/>
      <c r="AS221" s="397"/>
      <c r="AT221" s="397"/>
      <c r="AU221" s="397"/>
      <c r="AV221" s="397"/>
      <c r="AW221" s="397"/>
      <c r="AX221" s="397"/>
      <c r="AY221" s="397"/>
      <c r="AZ221" s="397"/>
      <c r="BA221" s="397"/>
      <c r="BB221" s="397"/>
      <c r="BC221" s="397"/>
      <c r="BD221" s="397"/>
      <c r="BE221" s="397"/>
      <c r="BF221" s="397"/>
      <c r="BG221" s="397"/>
      <c r="BH221" s="397"/>
      <c r="BI221" s="397"/>
    </row>
    <row r="222" spans="1:61" ht="15.75" x14ac:dyDescent="0.25">
      <c r="A222" s="93">
        <f>+$B$3*N222</f>
        <v>0</v>
      </c>
      <c r="B222" s="94">
        <f>ROUNDUP(A222,0)</f>
        <v>0</v>
      </c>
      <c r="C222" s="95">
        <f>+$D$3*T222</f>
        <v>7150</v>
      </c>
      <c r="D222" s="95">
        <f>ROUNDUP(C222,0)</f>
        <v>7150</v>
      </c>
      <c r="E222" s="95">
        <f>+$F$3*K222</f>
        <v>1500</v>
      </c>
      <c r="F222" s="95">
        <f>ROUNDUP(E222,0)</f>
        <v>1500</v>
      </c>
      <c r="G222" s="96">
        <f>+$H$3*Q222</f>
        <v>1500</v>
      </c>
      <c r="H222" s="95">
        <f>ROUNDUP(G222,0)</f>
        <v>1500</v>
      </c>
      <c r="I222" s="395"/>
      <c r="J222" s="130">
        <f>((K223-K221)/500)</f>
        <v>0.02</v>
      </c>
      <c r="K222" s="116">
        <f>(((I222-I221)*J222)+K221)+I222</f>
        <v>150</v>
      </c>
      <c r="L222" s="131">
        <f>ROUNDUP(K222,0)</f>
        <v>150</v>
      </c>
      <c r="M222" s="132">
        <f>((N223-N221)/500)</f>
        <v>0.02</v>
      </c>
      <c r="N222" s="101">
        <f>(((I222-I221)*M222)+N221)+I222</f>
        <v>250</v>
      </c>
      <c r="O222" s="101">
        <f>ROUNDUP(N222,0)</f>
        <v>250</v>
      </c>
      <c r="P222" s="101">
        <f>((Q223-Q221)/500)</f>
        <v>0.02</v>
      </c>
      <c r="Q222" s="101">
        <f>(((I222-I221)*P222)+Q221)+I222</f>
        <v>500</v>
      </c>
      <c r="R222" s="133">
        <f>ROUNDUP(Q222,0)</f>
        <v>500</v>
      </c>
      <c r="S222" s="132">
        <f>((T223-T221)/500)</f>
        <v>0.04</v>
      </c>
      <c r="T222" s="134">
        <f>(((I222-I221)*S222)+T221)+I222</f>
        <v>650</v>
      </c>
      <c r="U222" s="134">
        <f>ROUNDUP(T222,0)</f>
        <v>650</v>
      </c>
      <c r="V222" s="396"/>
      <c r="W222" s="130">
        <f>((X223-X221)/500)</f>
        <v>0.02</v>
      </c>
      <c r="X222" s="116">
        <f>(((V222-V221)*W222)+X221)+V222</f>
        <v>-50</v>
      </c>
      <c r="Y222" s="135">
        <f t="shared" si="50"/>
        <v>240</v>
      </c>
      <c r="Z222" s="106">
        <f>ROUNDUP(X222,0)</f>
        <v>-50</v>
      </c>
      <c r="AA222" s="136">
        <f>((AB223-AB221)/500)</f>
        <v>0.04</v>
      </c>
      <c r="AB222" s="137">
        <f>(((V222-V221)*AA222)+AB221)+V222</f>
        <v>-100</v>
      </c>
      <c r="AC222" s="101">
        <f>ROUNDUP(AB222,0)</f>
        <v>-100</v>
      </c>
      <c r="AD222" s="137">
        <f>((AE223-AE221)/500)</f>
        <v>0.02</v>
      </c>
      <c r="AE222" s="137">
        <f>(((V222-V221)*AD222)+AE221)+V222</f>
        <v>-25</v>
      </c>
      <c r="AF222" s="133">
        <f>ROUNDUP(AE222,0)</f>
        <v>-25</v>
      </c>
      <c r="AG222" s="137">
        <f>((AH223-AH221)/500)</f>
        <v>0.02</v>
      </c>
      <c r="AH222" s="137">
        <f>(((V222-V221)*AG222)+AH221)+V222</f>
        <v>0</v>
      </c>
      <c r="AI222" s="101">
        <f>ROUNDUP(AH222,0)</f>
        <v>0</v>
      </c>
      <c r="AJ222" s="136">
        <f>((AK223-AK221)/500)</f>
        <v>0.02</v>
      </c>
      <c r="AK222" s="138">
        <f>(((V222-V221)*AJ222)+AK221)+V222</f>
        <v>25</v>
      </c>
      <c r="AL222" s="139">
        <f>ROUNDUP(AK222,0)</f>
        <v>25</v>
      </c>
      <c r="AM222" s="397"/>
      <c r="AN222" s="397"/>
      <c r="AO222" s="397"/>
      <c r="AP222" s="397"/>
      <c r="AQ222" s="397"/>
      <c r="AR222" s="397"/>
      <c r="AS222" s="397"/>
      <c r="AT222" s="397"/>
      <c r="AU222" s="397"/>
      <c r="AV222" s="397"/>
      <c r="AW222" s="397"/>
      <c r="AX222" s="397"/>
      <c r="AY222" s="397"/>
      <c r="AZ222" s="397"/>
      <c r="BA222" s="397"/>
      <c r="BB222" s="397"/>
      <c r="BC222" s="397"/>
      <c r="BD222" s="397"/>
      <c r="BE222" s="397"/>
      <c r="BF222" s="397"/>
      <c r="BG222" s="397"/>
      <c r="BH222" s="397"/>
      <c r="BI222" s="397"/>
    </row>
    <row r="223" spans="1:61" ht="15.75" x14ac:dyDescent="0.25">
      <c r="A223" s="93">
        <f>+$B$3*O223</f>
        <v>0</v>
      </c>
      <c r="B223" s="93">
        <f>ROUNDUP(A223,0)</f>
        <v>0</v>
      </c>
      <c r="C223" s="112">
        <f>+$D$3*U223</f>
        <v>642070</v>
      </c>
      <c r="D223" s="112">
        <f>ROUNDUP(C223,0)</f>
        <v>642070</v>
      </c>
      <c r="E223" s="112">
        <f>+$F$3*L223</f>
        <v>567600</v>
      </c>
      <c r="F223" s="112">
        <f>ROUNDUP(E223,0)</f>
        <v>567600</v>
      </c>
      <c r="G223" s="113">
        <f>+$H$3*R223</f>
        <v>171330</v>
      </c>
      <c r="H223" s="112">
        <f>ROUNDUP(G223,0)</f>
        <v>171330</v>
      </c>
      <c r="I223" s="114">
        <v>55500</v>
      </c>
      <c r="J223" s="130"/>
      <c r="K223" s="98">
        <v>1260</v>
      </c>
      <c r="L223" s="117">
        <f>+I223+K223</f>
        <v>56760</v>
      </c>
      <c r="M223" s="118"/>
      <c r="N223" s="112">
        <v>1360</v>
      </c>
      <c r="O223" s="119">
        <f>+N223+I223</f>
        <v>56860</v>
      </c>
      <c r="P223" s="119"/>
      <c r="Q223" s="112">
        <v>1610</v>
      </c>
      <c r="R223" s="120">
        <f>+Q223+I223</f>
        <v>57110</v>
      </c>
      <c r="S223" s="121"/>
      <c r="T223" s="142">
        <v>2870</v>
      </c>
      <c r="U223" s="122">
        <f>+T223+I223</f>
        <v>58370</v>
      </c>
      <c r="V223" s="123">
        <v>55500</v>
      </c>
      <c r="W223" s="115"/>
      <c r="X223" s="98">
        <v>1060</v>
      </c>
      <c r="Y223" s="124">
        <f t="shared" si="50"/>
        <v>55740</v>
      </c>
      <c r="Z223" s="125">
        <f>+V223+X223</f>
        <v>56560</v>
      </c>
      <c r="AA223" s="126"/>
      <c r="AB223" s="143">
        <v>2120</v>
      </c>
      <c r="AC223" s="119">
        <f>+V223+AB223</f>
        <v>57620</v>
      </c>
      <c r="AD223" s="127"/>
      <c r="AE223" s="143">
        <v>1085</v>
      </c>
      <c r="AF223" s="120">
        <f>+AE223+V223</f>
        <v>56585</v>
      </c>
      <c r="AG223" s="127"/>
      <c r="AH223" s="143">
        <v>1110</v>
      </c>
      <c r="AI223" s="119">
        <f>+AH223+V223</f>
        <v>56610</v>
      </c>
      <c r="AJ223" s="126"/>
      <c r="AK223" s="144">
        <v>1135</v>
      </c>
      <c r="AL223" s="129">
        <f>+AK223+V223</f>
        <v>56635</v>
      </c>
      <c r="AM223" s="397"/>
      <c r="AN223" s="397"/>
      <c r="AO223" s="397"/>
      <c r="AP223" s="397"/>
      <c r="AQ223" s="397"/>
      <c r="AR223" s="397"/>
      <c r="AS223" s="397"/>
      <c r="AT223" s="397"/>
      <c r="AU223" s="397"/>
      <c r="AV223" s="397"/>
      <c r="AW223" s="397"/>
      <c r="AX223" s="397"/>
      <c r="AY223" s="397"/>
      <c r="AZ223" s="397"/>
      <c r="BA223" s="397"/>
      <c r="BB223" s="397"/>
      <c r="BC223" s="397"/>
      <c r="BD223" s="397"/>
      <c r="BE223" s="397"/>
      <c r="BF223" s="397"/>
      <c r="BG223" s="397"/>
      <c r="BH223" s="397"/>
      <c r="BI223" s="397"/>
    </row>
    <row r="224" spans="1:61" ht="15.75" x14ac:dyDescent="0.25">
      <c r="A224" s="93">
        <f>+$B$3*O224</f>
        <v>0</v>
      </c>
      <c r="B224" s="94">
        <f>ROUNDUP(A224,0)</f>
        <v>0</v>
      </c>
      <c r="C224" s="95">
        <f>+$D$3*U224</f>
        <v>7150</v>
      </c>
      <c r="D224" s="95">
        <f>ROUNDUP(C224,0)</f>
        <v>7150</v>
      </c>
      <c r="E224" s="95">
        <f>+$F$3*L224</f>
        <v>1500</v>
      </c>
      <c r="F224" s="95">
        <f>ROUNDUP(E224,0)</f>
        <v>1500</v>
      </c>
      <c r="G224" s="96">
        <f>+$H$3*R224</f>
        <v>1500</v>
      </c>
      <c r="H224" s="95">
        <f>ROUNDUP(G224,0)</f>
        <v>1500</v>
      </c>
      <c r="I224" s="395"/>
      <c r="J224" s="130">
        <f>((K225-K223)/500)</f>
        <v>0.02</v>
      </c>
      <c r="K224" s="116">
        <f>(((I224-I223)*J224)+K223)+I224</f>
        <v>150</v>
      </c>
      <c r="L224" s="131">
        <f>ROUNDUP(K224,0)</f>
        <v>150</v>
      </c>
      <c r="M224" s="132">
        <f>((N225-N223)/500)</f>
        <v>0.02</v>
      </c>
      <c r="N224" s="101">
        <f>(((I224-I223)*M224)+N223)+I224</f>
        <v>250</v>
      </c>
      <c r="O224" s="101">
        <f>ROUNDUP(N224,0)</f>
        <v>250</v>
      </c>
      <c r="P224" s="101">
        <f>((Q225-Q223)/500)</f>
        <v>0.02</v>
      </c>
      <c r="Q224" s="101">
        <f>(((I224-I223)*P224)+Q223)+I224</f>
        <v>500</v>
      </c>
      <c r="R224" s="133">
        <f>ROUNDUP(Q224,0)</f>
        <v>500</v>
      </c>
      <c r="S224" s="132">
        <f>((T225-T223)/500)</f>
        <v>0.04</v>
      </c>
      <c r="T224" s="134">
        <f>(((I224-I223)*S224)+T223)+I224</f>
        <v>650</v>
      </c>
      <c r="U224" s="134">
        <f>ROUNDUP(T224,0)</f>
        <v>650</v>
      </c>
      <c r="V224" s="396"/>
      <c r="W224" s="130">
        <f>((X225-X223)/500)</f>
        <v>0.01</v>
      </c>
      <c r="X224" s="116">
        <f>(((V224-V223)*W224)+X223)+V224</f>
        <v>505</v>
      </c>
      <c r="Y224" s="135">
        <f t="shared" si="50"/>
        <v>240</v>
      </c>
      <c r="Z224" s="106">
        <f>ROUNDUP(X224,0)</f>
        <v>505</v>
      </c>
      <c r="AA224" s="136">
        <f>((AB225-AB223)/500)</f>
        <v>0.02</v>
      </c>
      <c r="AB224" s="137">
        <f>(((V224-V223)*AA224)+AB223)+V224</f>
        <v>1010</v>
      </c>
      <c r="AC224" s="101">
        <f>ROUNDUP(AB224,0)</f>
        <v>1010</v>
      </c>
      <c r="AD224" s="137">
        <f>((AE225-AE223)/500)</f>
        <v>0.01</v>
      </c>
      <c r="AE224" s="137">
        <f>(((V224-V223)*AD224)+AE223)+V224</f>
        <v>530</v>
      </c>
      <c r="AF224" s="133">
        <f>ROUNDUP(AE224,0)</f>
        <v>530</v>
      </c>
      <c r="AG224" s="137">
        <f>((AH225-AH223)/500)</f>
        <v>0.01</v>
      </c>
      <c r="AH224" s="137">
        <f>(((V224-V223)*AG224)+AH223)+V224</f>
        <v>555</v>
      </c>
      <c r="AI224" s="101">
        <f>ROUNDUP(AH224,0)</f>
        <v>555</v>
      </c>
      <c r="AJ224" s="136">
        <f>((AK225-AK223)/500)</f>
        <v>0.01</v>
      </c>
      <c r="AK224" s="138">
        <f>(((V224-V223)*AJ224)+AK223)+V224</f>
        <v>580</v>
      </c>
      <c r="AL224" s="139">
        <f>ROUNDUP(AK224,0)</f>
        <v>580</v>
      </c>
      <c r="AM224" s="397"/>
      <c r="AN224" s="397"/>
      <c r="AO224" s="397"/>
      <c r="AP224" s="397"/>
      <c r="AQ224" s="397"/>
      <c r="AR224" s="397"/>
      <c r="AS224" s="397"/>
      <c r="AT224" s="397"/>
      <c r="AU224" s="397"/>
      <c r="AV224" s="397"/>
      <c r="AW224" s="397"/>
      <c r="AX224" s="397"/>
      <c r="AY224" s="397"/>
      <c r="AZ224" s="397"/>
      <c r="BA224" s="397"/>
      <c r="BB224" s="397"/>
      <c r="BC224" s="397"/>
      <c r="BD224" s="397"/>
      <c r="BE224" s="397"/>
      <c r="BF224" s="397"/>
      <c r="BG224" s="397"/>
      <c r="BH224" s="397"/>
      <c r="BI224" s="397"/>
    </row>
    <row r="225" spans="1:61" ht="15.75" x14ac:dyDescent="0.25">
      <c r="A225" s="93">
        <f>+$B$3*O225</f>
        <v>0</v>
      </c>
      <c r="B225" s="93">
        <f t="shared" ref="B225:B233" si="59">ROUNDUP(A225,0)</f>
        <v>0</v>
      </c>
      <c r="C225" s="112">
        <f>+$D$3*U225</f>
        <v>647790</v>
      </c>
      <c r="D225" s="112">
        <f t="shared" ref="D225:D233" si="60">ROUNDUP(C225,0)</f>
        <v>647790</v>
      </c>
      <c r="E225" s="112">
        <f>+$F$3*L225</f>
        <v>572700</v>
      </c>
      <c r="F225" s="112">
        <f t="shared" ref="F225:F233" si="61">ROUNDUP(E225,0)</f>
        <v>572700</v>
      </c>
      <c r="G225" s="113">
        <f>+$H$3*R225</f>
        <v>172860</v>
      </c>
      <c r="H225" s="112">
        <f t="shared" ref="H225:H233" si="62">ROUNDUP(G225,0)</f>
        <v>172860</v>
      </c>
      <c r="I225" s="140">
        <v>56000</v>
      </c>
      <c r="J225" s="130"/>
      <c r="K225" s="116">
        <v>1270</v>
      </c>
      <c r="L225" s="117">
        <f>+I225+K225</f>
        <v>57270</v>
      </c>
      <c r="M225" s="118"/>
      <c r="N225" s="119">
        <v>1370</v>
      </c>
      <c r="O225" s="119">
        <f>+N225+I225</f>
        <v>57370</v>
      </c>
      <c r="P225" s="119"/>
      <c r="Q225" s="119">
        <v>1620</v>
      </c>
      <c r="R225" s="120">
        <f>+Q225+I225</f>
        <v>57620</v>
      </c>
      <c r="S225" s="121"/>
      <c r="T225" s="122">
        <v>2890</v>
      </c>
      <c r="U225" s="122">
        <f>+T225+I225</f>
        <v>58890</v>
      </c>
      <c r="V225" s="141">
        <v>56000</v>
      </c>
      <c r="W225" s="115"/>
      <c r="X225" s="116">
        <v>1065</v>
      </c>
      <c r="Y225" s="124">
        <f t="shared" si="50"/>
        <v>56240</v>
      </c>
      <c r="Z225" s="125">
        <f>+V225+X225</f>
        <v>57065</v>
      </c>
      <c r="AA225" s="126"/>
      <c r="AB225" s="127">
        <v>2130</v>
      </c>
      <c r="AC225" s="119">
        <f>+V225+AB225</f>
        <v>58130</v>
      </c>
      <c r="AD225" s="127"/>
      <c r="AE225" s="127">
        <v>1090</v>
      </c>
      <c r="AF225" s="120">
        <f>+AE225+V225</f>
        <v>57090</v>
      </c>
      <c r="AG225" s="127"/>
      <c r="AH225" s="127">
        <v>1115</v>
      </c>
      <c r="AI225" s="119">
        <f>+AH225+V225</f>
        <v>57115</v>
      </c>
      <c r="AJ225" s="126"/>
      <c r="AK225" s="128">
        <v>1140</v>
      </c>
      <c r="AL225" s="129">
        <f>+AK225+V225</f>
        <v>57140</v>
      </c>
      <c r="AM225" s="397"/>
      <c r="AN225" s="397"/>
      <c r="AO225" s="397"/>
      <c r="AP225" s="397"/>
      <c r="AQ225" s="397"/>
      <c r="AR225" s="397"/>
      <c r="AS225" s="397"/>
      <c r="AT225" s="397"/>
      <c r="AU225" s="397"/>
      <c r="AV225" s="397"/>
      <c r="AW225" s="397"/>
      <c r="AX225" s="397"/>
      <c r="AY225" s="397"/>
      <c r="AZ225" s="397"/>
      <c r="BA225" s="397"/>
      <c r="BB225" s="397"/>
      <c r="BC225" s="397"/>
      <c r="BD225" s="397"/>
      <c r="BE225" s="397"/>
      <c r="BF225" s="397"/>
      <c r="BG225" s="397"/>
      <c r="BH225" s="397"/>
      <c r="BI225" s="397"/>
    </row>
    <row r="226" spans="1:61" ht="15.75" x14ac:dyDescent="0.25">
      <c r="A226" s="93">
        <f>+$B$3*N226</f>
        <v>0</v>
      </c>
      <c r="B226" s="94">
        <f t="shared" si="59"/>
        <v>0</v>
      </c>
      <c r="C226" s="95">
        <f>+$D$3*T226</f>
        <v>7150</v>
      </c>
      <c r="D226" s="95">
        <f t="shared" si="60"/>
        <v>7150</v>
      </c>
      <c r="E226" s="95">
        <f>+$F$3*K226</f>
        <v>1500</v>
      </c>
      <c r="F226" s="95">
        <f t="shared" si="61"/>
        <v>1500</v>
      </c>
      <c r="G226" s="96">
        <f>+$H$3*Q226</f>
        <v>1500</v>
      </c>
      <c r="H226" s="95">
        <f t="shared" si="62"/>
        <v>1500</v>
      </c>
      <c r="I226" s="395"/>
      <c r="J226" s="130">
        <f>((K227-K225)/500)</f>
        <v>0.02</v>
      </c>
      <c r="K226" s="116">
        <f>(((I226-I225)*J226)+K225)+I226</f>
        <v>150</v>
      </c>
      <c r="L226" s="131">
        <f>ROUNDUP(K226,0)</f>
        <v>150</v>
      </c>
      <c r="M226" s="132">
        <f>((N227-N225)/500)</f>
        <v>0.02</v>
      </c>
      <c r="N226" s="101">
        <f>(((I226-I225)*M226)+N225)+I226</f>
        <v>250</v>
      </c>
      <c r="O226" s="101">
        <f>ROUNDUP(N226,0)</f>
        <v>250</v>
      </c>
      <c r="P226" s="101">
        <f>((Q227-Q225)/500)</f>
        <v>0.02</v>
      </c>
      <c r="Q226" s="101">
        <f>(((I226-I225)*P226)+Q225)+I226</f>
        <v>500</v>
      </c>
      <c r="R226" s="133">
        <f>ROUNDUP(Q226,0)</f>
        <v>500</v>
      </c>
      <c r="S226" s="132">
        <f>((T227-T225)/500)</f>
        <v>0.04</v>
      </c>
      <c r="T226" s="134">
        <f>(((I226-I225)*S226)+T225)+I226</f>
        <v>650</v>
      </c>
      <c r="U226" s="134">
        <f>ROUNDUP(T226,0)</f>
        <v>650</v>
      </c>
      <c r="V226" s="396"/>
      <c r="W226" s="130">
        <f>((X227-X225)/500)</f>
        <v>0.02</v>
      </c>
      <c r="X226" s="116">
        <f>(((V226-V225)*W226)+X225)+V226</f>
        <v>-55</v>
      </c>
      <c r="Y226" s="135">
        <f t="shared" si="50"/>
        <v>240</v>
      </c>
      <c r="Z226" s="106">
        <f>ROUNDUP(X226,0)</f>
        <v>-55</v>
      </c>
      <c r="AA226" s="136">
        <f>((AB227-AB225)/500)</f>
        <v>0.04</v>
      </c>
      <c r="AB226" s="137">
        <f>(((V226-V225)*AA226)+AB225)+V226</f>
        <v>-110</v>
      </c>
      <c r="AC226" s="101">
        <f>ROUNDUP(AB226,0)</f>
        <v>-110</v>
      </c>
      <c r="AD226" s="137">
        <f>((AE227-AE225)/500)</f>
        <v>0.02</v>
      </c>
      <c r="AE226" s="137">
        <f>(((V226-V225)*AD226)+AE225)+V226</f>
        <v>-30</v>
      </c>
      <c r="AF226" s="133">
        <f>ROUNDUP(AE226,0)</f>
        <v>-30</v>
      </c>
      <c r="AG226" s="137">
        <f>((AH227-AH225)/500)</f>
        <v>0.02</v>
      </c>
      <c r="AH226" s="137">
        <f>(((V226-V225)*AG226)+AH225)+V226</f>
        <v>-5</v>
      </c>
      <c r="AI226" s="101">
        <f>ROUNDUP(AH226,0)</f>
        <v>-5</v>
      </c>
      <c r="AJ226" s="136">
        <f>((AK227-AK225)/500)</f>
        <v>0.02</v>
      </c>
      <c r="AK226" s="138">
        <f>(((V226-V225)*AJ226)+AK225)+V226</f>
        <v>20</v>
      </c>
      <c r="AL226" s="139">
        <f>ROUNDUP(AK226,0)</f>
        <v>20</v>
      </c>
      <c r="AM226" s="397"/>
      <c r="AN226" s="397"/>
      <c r="AO226" s="397"/>
      <c r="AP226" s="397"/>
      <c r="AQ226" s="397"/>
      <c r="AR226" s="397"/>
      <c r="AS226" s="397"/>
      <c r="AT226" s="397"/>
      <c r="AU226" s="397"/>
      <c r="AV226" s="397"/>
      <c r="AW226" s="397"/>
      <c r="AX226" s="397"/>
      <c r="AY226" s="397"/>
      <c r="AZ226" s="397"/>
      <c r="BA226" s="397"/>
      <c r="BB226" s="397"/>
      <c r="BC226" s="397"/>
      <c r="BD226" s="397"/>
      <c r="BE226" s="397"/>
      <c r="BF226" s="397"/>
      <c r="BG226" s="397"/>
      <c r="BH226" s="397"/>
      <c r="BI226" s="397"/>
    </row>
    <row r="227" spans="1:61" ht="15.75" x14ac:dyDescent="0.25">
      <c r="A227" s="93">
        <f>+$B$3*O227</f>
        <v>0</v>
      </c>
      <c r="B227" s="93">
        <f t="shared" si="59"/>
        <v>0</v>
      </c>
      <c r="C227" s="112">
        <f>+$D$3*U227</f>
        <v>653510</v>
      </c>
      <c r="D227" s="112">
        <f t="shared" si="60"/>
        <v>653510</v>
      </c>
      <c r="E227" s="112">
        <f>+$F$3*L227</f>
        <v>577800</v>
      </c>
      <c r="F227" s="112">
        <f t="shared" si="61"/>
        <v>577800</v>
      </c>
      <c r="G227" s="113">
        <f>+$H$3*R227</f>
        <v>174390</v>
      </c>
      <c r="H227" s="112">
        <f t="shared" si="62"/>
        <v>174390</v>
      </c>
      <c r="I227" s="140">
        <v>56500</v>
      </c>
      <c r="J227" s="130"/>
      <c r="K227" s="116">
        <v>1280</v>
      </c>
      <c r="L227" s="117">
        <f>+I227+K227</f>
        <v>57780</v>
      </c>
      <c r="M227" s="118"/>
      <c r="N227" s="119">
        <v>1380</v>
      </c>
      <c r="O227" s="119">
        <f>+N227+I227</f>
        <v>57880</v>
      </c>
      <c r="P227" s="119"/>
      <c r="Q227" s="119">
        <v>1630</v>
      </c>
      <c r="R227" s="120">
        <f>+Q227+I227</f>
        <v>58130</v>
      </c>
      <c r="S227" s="121"/>
      <c r="T227" s="122">
        <v>2910</v>
      </c>
      <c r="U227" s="122">
        <f>+T227+I227</f>
        <v>59410</v>
      </c>
      <c r="V227" s="141">
        <v>56500</v>
      </c>
      <c r="W227" s="115"/>
      <c r="X227" s="116">
        <v>1075</v>
      </c>
      <c r="Y227" s="124">
        <f t="shared" si="50"/>
        <v>56740</v>
      </c>
      <c r="Z227" s="125">
        <f>+V227+X227</f>
        <v>57575</v>
      </c>
      <c r="AA227" s="126"/>
      <c r="AB227" s="127">
        <v>2150</v>
      </c>
      <c r="AC227" s="119">
        <f>+V227+AB227</f>
        <v>58650</v>
      </c>
      <c r="AD227" s="127"/>
      <c r="AE227" s="127">
        <v>1100</v>
      </c>
      <c r="AF227" s="120">
        <f>+AE227+V227</f>
        <v>57600</v>
      </c>
      <c r="AG227" s="127"/>
      <c r="AH227" s="127">
        <v>1125</v>
      </c>
      <c r="AI227" s="119">
        <f>+AH227+V227</f>
        <v>57625</v>
      </c>
      <c r="AJ227" s="126"/>
      <c r="AK227" s="128">
        <v>1150</v>
      </c>
      <c r="AL227" s="129">
        <f>+AK227+V227</f>
        <v>57650</v>
      </c>
      <c r="AM227" s="397"/>
      <c r="AN227" s="397"/>
      <c r="AO227" s="397"/>
      <c r="AP227" s="397"/>
      <c r="AQ227" s="397"/>
      <c r="AR227" s="397"/>
      <c r="AS227" s="397"/>
      <c r="AT227" s="397"/>
      <c r="AU227" s="397"/>
      <c r="AV227" s="397"/>
      <c r="AW227" s="397"/>
      <c r="AX227" s="397"/>
      <c r="AY227" s="397"/>
      <c r="AZ227" s="397"/>
      <c r="BA227" s="397"/>
      <c r="BB227" s="397"/>
      <c r="BC227" s="397"/>
      <c r="BD227" s="397"/>
      <c r="BE227" s="397"/>
      <c r="BF227" s="397"/>
      <c r="BG227" s="397"/>
      <c r="BH227" s="397"/>
      <c r="BI227" s="397"/>
    </row>
    <row r="228" spans="1:61" ht="15.75" x14ac:dyDescent="0.25">
      <c r="A228" s="93">
        <f>+$B$3*N228</f>
        <v>0</v>
      </c>
      <c r="B228" s="94">
        <f t="shared" si="59"/>
        <v>0</v>
      </c>
      <c r="C228" s="95">
        <f>+$D$3*T228</f>
        <v>7150</v>
      </c>
      <c r="D228" s="95">
        <f t="shared" si="60"/>
        <v>7150</v>
      </c>
      <c r="E228" s="95">
        <f>+$F$3*K228</f>
        <v>1500</v>
      </c>
      <c r="F228" s="95">
        <f t="shared" si="61"/>
        <v>1500</v>
      </c>
      <c r="G228" s="96">
        <f>+$H$3*Q228</f>
        <v>1500</v>
      </c>
      <c r="H228" s="95">
        <f t="shared" si="62"/>
        <v>1500</v>
      </c>
      <c r="I228" s="395"/>
      <c r="J228" s="130">
        <f>((K229-K227)/500)</f>
        <v>0.02</v>
      </c>
      <c r="K228" s="116">
        <f>(((I228-I227)*J228)+K227)+I228</f>
        <v>150</v>
      </c>
      <c r="L228" s="131">
        <f>ROUNDUP(K228,0)</f>
        <v>150</v>
      </c>
      <c r="M228" s="132">
        <f>((N229-N227)/500)</f>
        <v>0.02</v>
      </c>
      <c r="N228" s="101">
        <f>(((I228-I227)*M228)+N227)+I228</f>
        <v>250</v>
      </c>
      <c r="O228" s="101">
        <f>ROUNDUP(N228,0)</f>
        <v>250</v>
      </c>
      <c r="P228" s="101">
        <f>((Q229-Q227)/500)</f>
        <v>0.02</v>
      </c>
      <c r="Q228" s="101">
        <f>(((I228-I227)*P228)+Q227)+I228</f>
        <v>500</v>
      </c>
      <c r="R228" s="133">
        <f>ROUNDUP(Q228,0)</f>
        <v>500</v>
      </c>
      <c r="S228" s="132">
        <f>((T229-T227)/500)</f>
        <v>0.04</v>
      </c>
      <c r="T228" s="134">
        <f>(((I228-I227)*S228)+T227)+I228</f>
        <v>650</v>
      </c>
      <c r="U228" s="134">
        <f>ROUNDUP(T228,0)</f>
        <v>650</v>
      </c>
      <c r="V228" s="396"/>
      <c r="W228" s="130">
        <f>((X229-X227)/500)</f>
        <v>0.01</v>
      </c>
      <c r="X228" s="116">
        <f>(((V228-V227)*W228)+X227)+V228</f>
        <v>510</v>
      </c>
      <c r="Y228" s="135">
        <f t="shared" si="50"/>
        <v>240</v>
      </c>
      <c r="Z228" s="106">
        <f>ROUNDUP(X228,0)</f>
        <v>510</v>
      </c>
      <c r="AA228" s="136">
        <f>((AB229-AB227)/500)</f>
        <v>0.02</v>
      </c>
      <c r="AB228" s="137">
        <f>(((V228-V227)*AA228)+AB227)+V228</f>
        <v>1020</v>
      </c>
      <c r="AC228" s="101">
        <f>ROUNDUP(AB228,0)</f>
        <v>1020</v>
      </c>
      <c r="AD228" s="137">
        <f>((AE229-AE227)/500)</f>
        <v>0.01</v>
      </c>
      <c r="AE228" s="137">
        <f>(((V228-V227)*AD228)+AE227)+V228</f>
        <v>535</v>
      </c>
      <c r="AF228" s="133">
        <f>ROUNDUP(AE228,0)</f>
        <v>535</v>
      </c>
      <c r="AG228" s="137">
        <f>((AH229-AH227)/500)</f>
        <v>0.01</v>
      </c>
      <c r="AH228" s="137">
        <f>(((V228-V227)*AG228)+AH227)+V228</f>
        <v>560</v>
      </c>
      <c r="AI228" s="101">
        <f>ROUNDUP(AH228,0)</f>
        <v>560</v>
      </c>
      <c r="AJ228" s="136">
        <f>((AK229-AK227)/500)</f>
        <v>0.01</v>
      </c>
      <c r="AK228" s="138">
        <f>(((V228-V227)*AJ228)+AK227)+V228</f>
        <v>585</v>
      </c>
      <c r="AL228" s="139">
        <f>ROUNDUP(AK228,0)</f>
        <v>585</v>
      </c>
      <c r="AM228" s="397"/>
      <c r="AN228" s="397"/>
      <c r="AO228" s="397"/>
      <c r="AP228" s="397"/>
      <c r="AQ228" s="397"/>
      <c r="AR228" s="397"/>
      <c r="AS228" s="397"/>
      <c r="AT228" s="397"/>
      <c r="AU228" s="397"/>
      <c r="AV228" s="397"/>
      <c r="AW228" s="397"/>
      <c r="AX228" s="397"/>
      <c r="AY228" s="397"/>
      <c r="AZ228" s="397"/>
      <c r="BA228" s="397"/>
      <c r="BB228" s="397"/>
      <c r="BC228" s="397"/>
      <c r="BD228" s="397"/>
      <c r="BE228" s="397"/>
      <c r="BF228" s="397"/>
      <c r="BG228" s="397"/>
      <c r="BH228" s="397"/>
      <c r="BI228" s="397"/>
    </row>
    <row r="229" spans="1:61" ht="15.75" x14ac:dyDescent="0.25">
      <c r="A229" s="93">
        <f>+$B$3*O229</f>
        <v>0</v>
      </c>
      <c r="B229" s="93">
        <f t="shared" si="59"/>
        <v>0</v>
      </c>
      <c r="C229" s="112">
        <f>+$D$3*U229</f>
        <v>659230</v>
      </c>
      <c r="D229" s="112">
        <f t="shared" si="60"/>
        <v>659230</v>
      </c>
      <c r="E229" s="112">
        <f>+$F$3*L229</f>
        <v>582900</v>
      </c>
      <c r="F229" s="112">
        <f t="shared" si="61"/>
        <v>582900</v>
      </c>
      <c r="G229" s="113">
        <f>+$H$3*R229</f>
        <v>175920</v>
      </c>
      <c r="H229" s="112">
        <f t="shared" si="62"/>
        <v>175920</v>
      </c>
      <c r="I229" s="140">
        <v>57000</v>
      </c>
      <c r="J229" s="130"/>
      <c r="K229" s="116">
        <v>1290</v>
      </c>
      <c r="L229" s="117">
        <f>+I229+K229</f>
        <v>58290</v>
      </c>
      <c r="M229" s="118"/>
      <c r="N229" s="119">
        <v>1390</v>
      </c>
      <c r="O229" s="119">
        <f>+N229+I229</f>
        <v>58390</v>
      </c>
      <c r="P229" s="119"/>
      <c r="Q229" s="119">
        <v>1640</v>
      </c>
      <c r="R229" s="120">
        <f>+Q229+I229</f>
        <v>58640</v>
      </c>
      <c r="S229" s="121"/>
      <c r="T229" s="122">
        <v>2930</v>
      </c>
      <c r="U229" s="122">
        <f>+T229+I229</f>
        <v>59930</v>
      </c>
      <c r="V229" s="141">
        <v>57000</v>
      </c>
      <c r="W229" s="115"/>
      <c r="X229" s="116">
        <v>1080</v>
      </c>
      <c r="Y229" s="124">
        <f t="shared" si="50"/>
        <v>57240</v>
      </c>
      <c r="Z229" s="125">
        <f>+V229+X229</f>
        <v>58080</v>
      </c>
      <c r="AA229" s="126"/>
      <c r="AB229" s="127">
        <v>2160</v>
      </c>
      <c r="AC229" s="119">
        <f>+V229+AB229</f>
        <v>59160</v>
      </c>
      <c r="AD229" s="127"/>
      <c r="AE229" s="127">
        <v>1105</v>
      </c>
      <c r="AF229" s="120">
        <f>+AE229+V229</f>
        <v>58105</v>
      </c>
      <c r="AG229" s="127"/>
      <c r="AH229" s="127">
        <v>1130</v>
      </c>
      <c r="AI229" s="119">
        <f>+AH229+V229</f>
        <v>58130</v>
      </c>
      <c r="AJ229" s="126"/>
      <c r="AK229" s="128">
        <v>1155</v>
      </c>
      <c r="AL229" s="129">
        <f>+AK229+V229</f>
        <v>58155</v>
      </c>
      <c r="AM229" s="397"/>
      <c r="AN229" s="397"/>
      <c r="AO229" s="397"/>
      <c r="AP229" s="397"/>
      <c r="AQ229" s="397"/>
      <c r="AR229" s="397"/>
      <c r="AS229" s="397"/>
      <c r="AT229" s="397"/>
      <c r="AU229" s="397"/>
      <c r="AV229" s="397"/>
      <c r="AW229" s="397"/>
      <c r="AX229" s="397"/>
      <c r="AY229" s="397"/>
      <c r="AZ229" s="397"/>
      <c r="BA229" s="397"/>
      <c r="BB229" s="397"/>
      <c r="BC229" s="397"/>
      <c r="BD229" s="397"/>
      <c r="BE229" s="397"/>
      <c r="BF229" s="397"/>
      <c r="BG229" s="397"/>
      <c r="BH229" s="397"/>
      <c r="BI229" s="397"/>
    </row>
    <row r="230" spans="1:61" ht="15.75" x14ac:dyDescent="0.25">
      <c r="A230" s="93">
        <f>+$B$3*N230</f>
        <v>0</v>
      </c>
      <c r="B230" s="94">
        <f t="shared" si="59"/>
        <v>0</v>
      </c>
      <c r="C230" s="95">
        <f>+$D$3*T230</f>
        <v>7150</v>
      </c>
      <c r="D230" s="95">
        <f t="shared" si="60"/>
        <v>7150</v>
      </c>
      <c r="E230" s="95">
        <f>+$F$3*K230</f>
        <v>1500</v>
      </c>
      <c r="F230" s="95">
        <f t="shared" si="61"/>
        <v>1500</v>
      </c>
      <c r="G230" s="96">
        <f>+$H$3*Q230</f>
        <v>1500</v>
      </c>
      <c r="H230" s="95">
        <f t="shared" si="62"/>
        <v>1500</v>
      </c>
      <c r="I230" s="395"/>
      <c r="J230" s="130">
        <f>((K231-K229)/500)</f>
        <v>0.02</v>
      </c>
      <c r="K230" s="116">
        <f>(((I230-I229)*J230)+K229)+I230</f>
        <v>150</v>
      </c>
      <c r="L230" s="131">
        <f>ROUNDUP(K230,0)</f>
        <v>150</v>
      </c>
      <c r="M230" s="132">
        <f>((N231-N229)/500)</f>
        <v>0.02</v>
      </c>
      <c r="N230" s="101">
        <f>(((I230-I229)*M230)+N229)+I230</f>
        <v>250</v>
      </c>
      <c r="O230" s="101">
        <f>ROUNDUP(N230,0)</f>
        <v>250</v>
      </c>
      <c r="P230" s="101">
        <f>((Q231-Q229)/500)</f>
        <v>0.02</v>
      </c>
      <c r="Q230" s="101">
        <f>(((I230-I229)*P230)+Q229)+I230</f>
        <v>500</v>
      </c>
      <c r="R230" s="133">
        <f>ROUNDUP(Q230,0)</f>
        <v>500</v>
      </c>
      <c r="S230" s="132">
        <f>((T231-T229)/500)</f>
        <v>0.04</v>
      </c>
      <c r="T230" s="134">
        <f>(((I230-I229)*S230)+T229)+I230</f>
        <v>650</v>
      </c>
      <c r="U230" s="134">
        <f>ROUNDUP(T230,0)</f>
        <v>650</v>
      </c>
      <c r="V230" s="396"/>
      <c r="W230" s="130">
        <f>((X231-X229)/500)</f>
        <v>0.02</v>
      </c>
      <c r="X230" s="116">
        <f>(((V230-V229)*W230)+X229)+V230</f>
        <v>-60</v>
      </c>
      <c r="Y230" s="135">
        <f t="shared" si="50"/>
        <v>240</v>
      </c>
      <c r="Z230" s="106">
        <f>ROUNDUP(X230,0)</f>
        <v>-60</v>
      </c>
      <c r="AA230" s="136">
        <f>((AB231-AB229)/500)</f>
        <v>0.04</v>
      </c>
      <c r="AB230" s="137">
        <f>(((V230-V229)*AA230)+AB229)+V230</f>
        <v>-120</v>
      </c>
      <c r="AC230" s="101">
        <f>ROUNDUP(AB230,0)</f>
        <v>-120</v>
      </c>
      <c r="AD230" s="137">
        <f>((AE231-AE229)/500)</f>
        <v>0.02</v>
      </c>
      <c r="AE230" s="137">
        <f>(((V230-V229)*AD230)+AE229)+V230</f>
        <v>-35</v>
      </c>
      <c r="AF230" s="133">
        <f>ROUNDUP(AE230,0)</f>
        <v>-35</v>
      </c>
      <c r="AG230" s="137">
        <f>((AH231-AH229)/500)</f>
        <v>0.02</v>
      </c>
      <c r="AH230" s="137">
        <f>(((V230-V229)*AG230)+AH229)+V230</f>
        <v>-10</v>
      </c>
      <c r="AI230" s="101">
        <f>ROUNDUP(AH230,0)</f>
        <v>-10</v>
      </c>
      <c r="AJ230" s="136">
        <f>((AK231-AK229)/500)</f>
        <v>0.02</v>
      </c>
      <c r="AK230" s="138">
        <f>(((V230-V229)*AJ230)+AK229)+V230</f>
        <v>15</v>
      </c>
      <c r="AL230" s="139">
        <f>ROUNDUP(AK230,0)</f>
        <v>15</v>
      </c>
      <c r="AM230" s="397"/>
      <c r="AN230" s="397"/>
      <c r="AO230" s="397"/>
      <c r="AP230" s="397"/>
      <c r="AQ230" s="397"/>
      <c r="AR230" s="397"/>
      <c r="AS230" s="397"/>
      <c r="AT230" s="397"/>
      <c r="AU230" s="397"/>
      <c r="AV230" s="397"/>
      <c r="AW230" s="397"/>
      <c r="AX230" s="397"/>
      <c r="AY230" s="397"/>
      <c r="AZ230" s="397"/>
      <c r="BA230" s="397"/>
      <c r="BB230" s="397"/>
      <c r="BC230" s="397"/>
      <c r="BD230" s="397"/>
      <c r="BE230" s="397"/>
      <c r="BF230" s="397"/>
      <c r="BG230" s="397"/>
      <c r="BH230" s="397"/>
      <c r="BI230" s="397"/>
    </row>
    <row r="231" spans="1:61" ht="15.75" x14ac:dyDescent="0.25">
      <c r="A231" s="93">
        <f>+$B$3*O231</f>
        <v>0</v>
      </c>
      <c r="B231" s="93">
        <f t="shared" si="59"/>
        <v>0</v>
      </c>
      <c r="C231" s="112">
        <f>+$D$3*U231</f>
        <v>664950</v>
      </c>
      <c r="D231" s="112">
        <f t="shared" si="60"/>
        <v>664950</v>
      </c>
      <c r="E231" s="112">
        <f>+$F$3*L231</f>
        <v>588000</v>
      </c>
      <c r="F231" s="112">
        <f t="shared" si="61"/>
        <v>588000</v>
      </c>
      <c r="G231" s="113">
        <f>+$H$3*R231</f>
        <v>177450</v>
      </c>
      <c r="H231" s="112">
        <f t="shared" si="62"/>
        <v>177450</v>
      </c>
      <c r="I231" s="140">
        <v>57500</v>
      </c>
      <c r="J231" s="130"/>
      <c r="K231" s="116">
        <v>1300</v>
      </c>
      <c r="L231" s="117">
        <f>+I231+K231</f>
        <v>58800</v>
      </c>
      <c r="M231" s="118"/>
      <c r="N231" s="119">
        <v>1400</v>
      </c>
      <c r="O231" s="119">
        <f>+N231+I231</f>
        <v>58900</v>
      </c>
      <c r="P231" s="119"/>
      <c r="Q231" s="119">
        <v>1650</v>
      </c>
      <c r="R231" s="120">
        <f>+Q231+I231</f>
        <v>59150</v>
      </c>
      <c r="S231" s="121"/>
      <c r="T231" s="122">
        <v>2950</v>
      </c>
      <c r="U231" s="122">
        <f>+T231+I231</f>
        <v>60450</v>
      </c>
      <c r="V231" s="141">
        <v>57500</v>
      </c>
      <c r="W231" s="115"/>
      <c r="X231" s="116">
        <v>1090</v>
      </c>
      <c r="Y231" s="124">
        <f t="shared" si="50"/>
        <v>57740</v>
      </c>
      <c r="Z231" s="125">
        <f>+V231+X231</f>
        <v>58590</v>
      </c>
      <c r="AA231" s="126"/>
      <c r="AB231" s="127">
        <v>2180</v>
      </c>
      <c r="AC231" s="119">
        <f>+V231+AB231</f>
        <v>59680</v>
      </c>
      <c r="AD231" s="127"/>
      <c r="AE231" s="127">
        <v>1115</v>
      </c>
      <c r="AF231" s="120">
        <f>+AE231+V231</f>
        <v>58615</v>
      </c>
      <c r="AG231" s="127"/>
      <c r="AH231" s="127">
        <v>1140</v>
      </c>
      <c r="AI231" s="119">
        <f>+AH231+V231</f>
        <v>58640</v>
      </c>
      <c r="AJ231" s="126"/>
      <c r="AK231" s="128">
        <v>1165</v>
      </c>
      <c r="AL231" s="129">
        <f>+AK231+V231</f>
        <v>58665</v>
      </c>
      <c r="AM231" s="397"/>
      <c r="AN231" s="397"/>
      <c r="AO231" s="397"/>
      <c r="AP231" s="397"/>
      <c r="AQ231" s="397"/>
      <c r="AR231" s="397"/>
      <c r="AS231" s="397"/>
      <c r="AT231" s="397"/>
      <c r="AU231" s="397"/>
      <c r="AV231" s="397"/>
      <c r="AW231" s="397"/>
      <c r="AX231" s="397"/>
      <c r="AY231" s="397"/>
      <c r="AZ231" s="397"/>
      <c r="BA231" s="397"/>
      <c r="BB231" s="397"/>
      <c r="BC231" s="397"/>
      <c r="BD231" s="397"/>
      <c r="BE231" s="397"/>
      <c r="BF231" s="397"/>
      <c r="BG231" s="397"/>
      <c r="BH231" s="397"/>
      <c r="BI231" s="397"/>
    </row>
    <row r="232" spans="1:61" ht="15.75" x14ac:dyDescent="0.25">
      <c r="A232" s="93">
        <f>+$B$3*N232</f>
        <v>0</v>
      </c>
      <c r="B232" s="94">
        <f t="shared" si="59"/>
        <v>0</v>
      </c>
      <c r="C232" s="95">
        <f>+$D$3*T232</f>
        <v>7150</v>
      </c>
      <c r="D232" s="95">
        <f t="shared" si="60"/>
        <v>7150</v>
      </c>
      <c r="E232" s="95">
        <f>+$F$3*K232</f>
        <v>1500</v>
      </c>
      <c r="F232" s="95">
        <f t="shared" si="61"/>
        <v>1500</v>
      </c>
      <c r="G232" s="96">
        <f>+$H$3*Q232</f>
        <v>1500</v>
      </c>
      <c r="H232" s="95">
        <f t="shared" si="62"/>
        <v>1500</v>
      </c>
      <c r="I232" s="395"/>
      <c r="J232" s="130">
        <f>((K233-K231)/500)</f>
        <v>0.02</v>
      </c>
      <c r="K232" s="116">
        <f>(((I232-I231)*J232)+K231)+I232</f>
        <v>150</v>
      </c>
      <c r="L232" s="131">
        <f>ROUNDUP(K232,0)</f>
        <v>150</v>
      </c>
      <c r="M232" s="132">
        <f>((N233-N231)/500)</f>
        <v>0.02</v>
      </c>
      <c r="N232" s="101">
        <f>(((I232-I231)*M232)+N231)+I232</f>
        <v>250</v>
      </c>
      <c r="O232" s="101">
        <f>ROUNDUP(N232,0)</f>
        <v>250</v>
      </c>
      <c r="P232" s="101">
        <f>((Q233-Q231)/500)</f>
        <v>0.02</v>
      </c>
      <c r="Q232" s="101">
        <f>(((I232-I231)*P232)+Q231)+I232</f>
        <v>500</v>
      </c>
      <c r="R232" s="133">
        <f>ROUNDUP(Q232,0)</f>
        <v>500</v>
      </c>
      <c r="S232" s="132">
        <f>((T233-T231)/500)</f>
        <v>0.04</v>
      </c>
      <c r="T232" s="134">
        <f>(((I232-I231)*S232)+T231)+I232</f>
        <v>650</v>
      </c>
      <c r="U232" s="134">
        <f>ROUNDUP(T232,0)</f>
        <v>650</v>
      </c>
      <c r="V232" s="396"/>
      <c r="W232" s="130">
        <f>((X233-X231)/500)</f>
        <v>0.01</v>
      </c>
      <c r="X232" s="116">
        <f>(((V232-V231)*W232)+X231)+V232</f>
        <v>515</v>
      </c>
      <c r="Y232" s="135">
        <f t="shared" si="50"/>
        <v>240</v>
      </c>
      <c r="Z232" s="106">
        <f>ROUNDUP(X232,0)</f>
        <v>515</v>
      </c>
      <c r="AA232" s="136">
        <f>((AB233-AB231)/500)</f>
        <v>0.02</v>
      </c>
      <c r="AB232" s="137">
        <f>(((V232-V231)*AA232)+AB231)+V232</f>
        <v>1030</v>
      </c>
      <c r="AC232" s="101">
        <f>ROUNDUP(AB232,0)</f>
        <v>1030</v>
      </c>
      <c r="AD232" s="137">
        <f>((AE233-AE231)/500)</f>
        <v>0.01</v>
      </c>
      <c r="AE232" s="137">
        <f>(((V232-V231)*AD232)+AE231)+V232</f>
        <v>540</v>
      </c>
      <c r="AF232" s="133">
        <f>ROUNDUP(AE232,0)</f>
        <v>540</v>
      </c>
      <c r="AG232" s="137">
        <f>((AH233-AH231)/500)</f>
        <v>0.01</v>
      </c>
      <c r="AH232" s="137">
        <f>(((V232-V231)*AG232)+AH231)+V232</f>
        <v>565</v>
      </c>
      <c r="AI232" s="101">
        <f>ROUNDUP(AH232,0)</f>
        <v>565</v>
      </c>
      <c r="AJ232" s="136">
        <f>((AK233-AK231)/500)</f>
        <v>0.01</v>
      </c>
      <c r="AK232" s="138">
        <f>(((V232-V231)*AJ232)+AK231)+V232</f>
        <v>590</v>
      </c>
      <c r="AL232" s="139">
        <f>ROUNDUP(AK232,0)</f>
        <v>590</v>
      </c>
      <c r="AM232" s="397"/>
      <c r="AN232" s="397"/>
      <c r="AO232" s="397"/>
      <c r="AP232" s="397"/>
      <c r="AQ232" s="397"/>
      <c r="AR232" s="397"/>
      <c r="AS232" s="397"/>
      <c r="AT232" s="397"/>
      <c r="AU232" s="397"/>
      <c r="AV232" s="397"/>
      <c r="AW232" s="397"/>
      <c r="AX232" s="397"/>
      <c r="AY232" s="397"/>
      <c r="AZ232" s="397"/>
      <c r="BA232" s="397"/>
      <c r="BB232" s="397"/>
      <c r="BC232" s="397"/>
      <c r="BD232" s="397"/>
      <c r="BE232" s="397"/>
      <c r="BF232" s="397"/>
      <c r="BG232" s="397"/>
      <c r="BH232" s="397"/>
      <c r="BI232" s="397"/>
    </row>
    <row r="233" spans="1:61" ht="15.75" x14ac:dyDescent="0.25">
      <c r="A233" s="93">
        <f>+$B$3*O233</f>
        <v>0</v>
      </c>
      <c r="B233" s="93">
        <f t="shared" si="59"/>
        <v>0</v>
      </c>
      <c r="C233" s="112">
        <f>+$D$3*U233</f>
        <v>670670</v>
      </c>
      <c r="D233" s="112">
        <f t="shared" si="60"/>
        <v>670670</v>
      </c>
      <c r="E233" s="112">
        <f>+$F$3*L233</f>
        <v>593100</v>
      </c>
      <c r="F233" s="112">
        <f t="shared" si="61"/>
        <v>593100</v>
      </c>
      <c r="G233" s="113">
        <f>+$H$3*R233</f>
        <v>178980</v>
      </c>
      <c r="H233" s="112">
        <f t="shared" si="62"/>
        <v>178980</v>
      </c>
      <c r="I233" s="140">
        <v>58000</v>
      </c>
      <c r="J233" s="130"/>
      <c r="K233" s="116">
        <v>1310</v>
      </c>
      <c r="L233" s="117">
        <f>+I233+K233</f>
        <v>59310</v>
      </c>
      <c r="M233" s="118"/>
      <c r="N233" s="119">
        <v>1410</v>
      </c>
      <c r="O233" s="119">
        <f>+N233+I233</f>
        <v>59410</v>
      </c>
      <c r="P233" s="119"/>
      <c r="Q233" s="119">
        <v>1660</v>
      </c>
      <c r="R233" s="120">
        <f>+Q233+I233</f>
        <v>59660</v>
      </c>
      <c r="S233" s="121"/>
      <c r="T233" s="122">
        <v>2970</v>
      </c>
      <c r="U233" s="122">
        <f>+T233+I233</f>
        <v>60970</v>
      </c>
      <c r="V233" s="141">
        <v>58000</v>
      </c>
      <c r="W233" s="115"/>
      <c r="X233" s="116">
        <v>1095</v>
      </c>
      <c r="Y233" s="124">
        <f t="shared" si="50"/>
        <v>58240</v>
      </c>
      <c r="Z233" s="125">
        <f>+V233+X233</f>
        <v>59095</v>
      </c>
      <c r="AA233" s="126"/>
      <c r="AB233" s="127">
        <v>2190</v>
      </c>
      <c r="AC233" s="119">
        <f>+V233+AB233</f>
        <v>60190</v>
      </c>
      <c r="AD233" s="127"/>
      <c r="AE233" s="127">
        <v>1120</v>
      </c>
      <c r="AF233" s="120">
        <f>+AE233+V233</f>
        <v>59120</v>
      </c>
      <c r="AG233" s="127"/>
      <c r="AH233" s="127">
        <v>1145</v>
      </c>
      <c r="AI233" s="119">
        <f>+AH233+V233</f>
        <v>59145</v>
      </c>
      <c r="AJ233" s="126"/>
      <c r="AK233" s="128">
        <v>1170</v>
      </c>
      <c r="AL233" s="129">
        <f>+AK233+V233</f>
        <v>59170</v>
      </c>
      <c r="AM233" s="397"/>
      <c r="AN233" s="397"/>
      <c r="AO233" s="397"/>
      <c r="AP233" s="397"/>
      <c r="AQ233" s="397"/>
      <c r="AR233" s="397"/>
      <c r="AS233" s="397"/>
      <c r="AT233" s="397"/>
      <c r="AU233" s="397"/>
      <c r="AV233" s="397"/>
      <c r="AW233" s="397"/>
      <c r="AX233" s="397"/>
      <c r="AY233" s="397"/>
      <c r="AZ233" s="397"/>
      <c r="BA233" s="397"/>
      <c r="BB233" s="397"/>
      <c r="BC233" s="397"/>
      <c r="BD233" s="397"/>
      <c r="BE233" s="397"/>
      <c r="BF233" s="397"/>
      <c r="BG233" s="397"/>
      <c r="BH233" s="397"/>
      <c r="BI233" s="397"/>
    </row>
    <row r="234" spans="1:61" ht="15.75" x14ac:dyDescent="0.25">
      <c r="A234" s="93">
        <f>+$B$3*N234</f>
        <v>0</v>
      </c>
      <c r="B234" s="94">
        <f>ROUNDUP(A234,0)</f>
        <v>0</v>
      </c>
      <c r="C234" s="95">
        <f>+$D$3*T234</f>
        <v>7150</v>
      </c>
      <c r="D234" s="95">
        <f>ROUNDUP(C234,0)</f>
        <v>7150</v>
      </c>
      <c r="E234" s="95">
        <f>+$F$3*K234</f>
        <v>1500</v>
      </c>
      <c r="F234" s="95">
        <f>ROUNDUP(E234,0)</f>
        <v>1500</v>
      </c>
      <c r="G234" s="96">
        <f>+$H$3*Q234</f>
        <v>1500</v>
      </c>
      <c r="H234" s="95">
        <f>ROUNDUP(G234,0)</f>
        <v>1500</v>
      </c>
      <c r="I234" s="395"/>
      <c r="J234" s="130">
        <f>((K235-K233)/500)</f>
        <v>0.02</v>
      </c>
      <c r="K234" s="116">
        <f>(((I234-I233)*J234)+K233)+I234</f>
        <v>150</v>
      </c>
      <c r="L234" s="131">
        <f>ROUNDUP(K234,0)</f>
        <v>150</v>
      </c>
      <c r="M234" s="132">
        <f>((N235-N233)/500)</f>
        <v>0.02</v>
      </c>
      <c r="N234" s="101">
        <f>(((I234-I233)*M234)+N233)+I234</f>
        <v>250</v>
      </c>
      <c r="O234" s="101">
        <f>ROUNDUP(N234,0)</f>
        <v>250</v>
      </c>
      <c r="P234" s="101">
        <f>((Q235-Q233)/500)</f>
        <v>0.02</v>
      </c>
      <c r="Q234" s="101">
        <f>(((I234-I233)*P234)+Q233)+I234</f>
        <v>500</v>
      </c>
      <c r="R234" s="133">
        <f>ROUNDUP(Q234,0)</f>
        <v>500</v>
      </c>
      <c r="S234" s="132">
        <f>((T235-T233)/500)</f>
        <v>0.04</v>
      </c>
      <c r="T234" s="134">
        <f>(((I234-I233)*S234)+T233)+I234</f>
        <v>650</v>
      </c>
      <c r="U234" s="134">
        <f>ROUNDUP(T234,0)</f>
        <v>650</v>
      </c>
      <c r="V234" s="396"/>
      <c r="W234" s="130">
        <f>((X235-X233)/500)</f>
        <v>0.02</v>
      </c>
      <c r="X234" s="116">
        <f>(((V234-V233)*W234)+X233)+V234</f>
        <v>-65</v>
      </c>
      <c r="Y234" s="135">
        <f t="shared" si="50"/>
        <v>240</v>
      </c>
      <c r="Z234" s="106">
        <f>ROUNDUP(X234,0)</f>
        <v>-65</v>
      </c>
      <c r="AA234" s="136">
        <f>((AB235-AB233)/500)</f>
        <v>0.04</v>
      </c>
      <c r="AB234" s="137">
        <f>(((V234-V233)*AA234)+AB233)+V234</f>
        <v>-130</v>
      </c>
      <c r="AC234" s="101">
        <f>ROUNDUP(AB234,0)</f>
        <v>-130</v>
      </c>
      <c r="AD234" s="137">
        <f>((AE235-AE233)/500)</f>
        <v>0.02</v>
      </c>
      <c r="AE234" s="137">
        <f>(((V234-V233)*AD234)+AE233)+V234</f>
        <v>-40</v>
      </c>
      <c r="AF234" s="133">
        <f>ROUNDUP(AE234,0)</f>
        <v>-40</v>
      </c>
      <c r="AG234" s="137">
        <f>((AH235-AH233)/500)</f>
        <v>0.02</v>
      </c>
      <c r="AH234" s="137">
        <f>(((V234-V233)*AG234)+AH233)+V234</f>
        <v>-15</v>
      </c>
      <c r="AI234" s="101">
        <f>ROUNDUP(AH234,0)</f>
        <v>-15</v>
      </c>
      <c r="AJ234" s="136">
        <f>((AK235-AK233)/500)</f>
        <v>0.02</v>
      </c>
      <c r="AK234" s="138">
        <f>(((V234-V233)*AJ234)+AK233)+V234</f>
        <v>10</v>
      </c>
      <c r="AL234" s="139">
        <f>ROUNDUP(AK234,0)</f>
        <v>10</v>
      </c>
      <c r="AM234" s="397"/>
      <c r="AN234" s="397"/>
      <c r="AO234" s="397"/>
      <c r="AP234" s="397"/>
      <c r="AQ234" s="397"/>
      <c r="AR234" s="397"/>
      <c r="AS234" s="397"/>
      <c r="AT234" s="397"/>
      <c r="AU234" s="397"/>
      <c r="AV234" s="397"/>
      <c r="AW234" s="397"/>
      <c r="AX234" s="397"/>
      <c r="AY234" s="397"/>
      <c r="AZ234" s="397"/>
      <c r="BA234" s="397"/>
      <c r="BB234" s="397"/>
      <c r="BC234" s="397"/>
      <c r="BD234" s="397"/>
      <c r="BE234" s="397"/>
      <c r="BF234" s="397"/>
      <c r="BG234" s="397"/>
      <c r="BH234" s="397"/>
      <c r="BI234" s="397"/>
    </row>
    <row r="235" spans="1:61" ht="15.75" x14ac:dyDescent="0.25">
      <c r="A235" s="93">
        <f>+$B$3*O235</f>
        <v>0</v>
      </c>
      <c r="B235" s="93">
        <f>ROUNDUP(A235,0)</f>
        <v>0</v>
      </c>
      <c r="C235" s="112">
        <f>+$D$3*U235</f>
        <v>676390</v>
      </c>
      <c r="D235" s="112">
        <f>ROUNDUP(C235,0)</f>
        <v>676390</v>
      </c>
      <c r="E235" s="112">
        <f>+$F$3*L235</f>
        <v>598200</v>
      </c>
      <c r="F235" s="112">
        <f>ROUNDUP(E235,0)</f>
        <v>598200</v>
      </c>
      <c r="G235" s="113">
        <f>+$H$3*R235</f>
        <v>180510</v>
      </c>
      <c r="H235" s="112">
        <f>ROUNDUP(G235,0)</f>
        <v>180510</v>
      </c>
      <c r="I235" s="114">
        <v>58500</v>
      </c>
      <c r="J235" s="130"/>
      <c r="K235" s="98">
        <v>1320</v>
      </c>
      <c r="L235" s="117">
        <f>+I235+K235</f>
        <v>59820</v>
      </c>
      <c r="M235" s="118"/>
      <c r="N235" s="112">
        <v>1420</v>
      </c>
      <c r="O235" s="119">
        <f>+N235+I235</f>
        <v>59920</v>
      </c>
      <c r="P235" s="119"/>
      <c r="Q235" s="112">
        <v>1670</v>
      </c>
      <c r="R235" s="120">
        <f>+Q235+I235</f>
        <v>60170</v>
      </c>
      <c r="S235" s="121"/>
      <c r="T235" s="142">
        <v>2990</v>
      </c>
      <c r="U235" s="122">
        <f>+T235+I235</f>
        <v>61490</v>
      </c>
      <c r="V235" s="123">
        <v>58500</v>
      </c>
      <c r="W235" s="115"/>
      <c r="X235" s="98">
        <v>1105</v>
      </c>
      <c r="Y235" s="124">
        <f t="shared" si="50"/>
        <v>58740</v>
      </c>
      <c r="Z235" s="125">
        <f>+V235+X235</f>
        <v>59605</v>
      </c>
      <c r="AA235" s="126"/>
      <c r="AB235" s="143">
        <v>2210</v>
      </c>
      <c r="AC235" s="119">
        <f>+V235+AB235</f>
        <v>60710</v>
      </c>
      <c r="AD235" s="127"/>
      <c r="AE235" s="143">
        <v>1130</v>
      </c>
      <c r="AF235" s="120">
        <f>+AE235+V235</f>
        <v>59630</v>
      </c>
      <c r="AG235" s="127"/>
      <c r="AH235" s="143">
        <v>1155</v>
      </c>
      <c r="AI235" s="119">
        <f>+AH235+V235</f>
        <v>59655</v>
      </c>
      <c r="AJ235" s="126"/>
      <c r="AK235" s="144">
        <v>1180</v>
      </c>
      <c r="AL235" s="129">
        <f>+AK235+V235</f>
        <v>59680</v>
      </c>
      <c r="AM235" s="397"/>
      <c r="AN235" s="397"/>
      <c r="AO235" s="397"/>
      <c r="AP235" s="397"/>
      <c r="AQ235" s="397"/>
      <c r="AR235" s="397"/>
      <c r="AS235" s="397"/>
      <c r="AT235" s="397"/>
      <c r="AU235" s="397"/>
      <c r="AV235" s="397"/>
      <c r="AW235" s="397"/>
      <c r="AX235" s="397"/>
      <c r="AY235" s="397"/>
      <c r="AZ235" s="397"/>
      <c r="BA235" s="397"/>
      <c r="BB235" s="397"/>
      <c r="BC235" s="397"/>
      <c r="BD235" s="397"/>
      <c r="BE235" s="397"/>
      <c r="BF235" s="397"/>
      <c r="BG235" s="397"/>
      <c r="BH235" s="397"/>
      <c r="BI235" s="397"/>
    </row>
    <row r="236" spans="1:61" ht="15.75" x14ac:dyDescent="0.25">
      <c r="A236" s="93">
        <f>+$B$3*O236</f>
        <v>0</v>
      </c>
      <c r="B236" s="94">
        <f>ROUNDUP(A236,0)</f>
        <v>0</v>
      </c>
      <c r="C236" s="95">
        <f>+$D$3*U236</f>
        <v>7150</v>
      </c>
      <c r="D236" s="95">
        <f>ROUNDUP(C236,0)</f>
        <v>7150</v>
      </c>
      <c r="E236" s="95">
        <f>+$F$3*L236</f>
        <v>1500</v>
      </c>
      <c r="F236" s="95">
        <f>ROUNDUP(E236,0)</f>
        <v>1500</v>
      </c>
      <c r="G236" s="96">
        <f>+$H$3*R236</f>
        <v>1500</v>
      </c>
      <c r="H236" s="95">
        <f>ROUNDUP(G236,0)</f>
        <v>1500</v>
      </c>
      <c r="I236" s="395"/>
      <c r="J236" s="130">
        <f>((K237-K235)/500)</f>
        <v>0.02</v>
      </c>
      <c r="K236" s="116">
        <f>(((I236-I235)*J236)+K235)+I236</f>
        <v>150</v>
      </c>
      <c r="L236" s="131">
        <f>ROUNDUP(K236,0)</f>
        <v>150</v>
      </c>
      <c r="M236" s="132">
        <f>((N237-N235)/500)</f>
        <v>0.02</v>
      </c>
      <c r="N236" s="101">
        <f>(((I236-I235)*M236)+N235)+I236</f>
        <v>250</v>
      </c>
      <c r="O236" s="101">
        <f>ROUNDUP(N236,0)</f>
        <v>250</v>
      </c>
      <c r="P236" s="101">
        <f>((Q237-Q235)/500)</f>
        <v>0.02</v>
      </c>
      <c r="Q236" s="101">
        <f>(((I236-I235)*P236)+Q235)+I236</f>
        <v>500</v>
      </c>
      <c r="R236" s="133">
        <f>ROUNDUP(Q236,0)</f>
        <v>500</v>
      </c>
      <c r="S236" s="132">
        <f>((T237-T235)/500)</f>
        <v>0.04</v>
      </c>
      <c r="T236" s="134">
        <f>(((I236-I235)*S236)+T235)+I236</f>
        <v>650</v>
      </c>
      <c r="U236" s="134">
        <f>ROUNDUP(T236,0)</f>
        <v>650</v>
      </c>
      <c r="V236" s="396"/>
      <c r="W236" s="130">
        <f>((X237-X235)/500)</f>
        <v>0.01</v>
      </c>
      <c r="X236" s="116">
        <f>(((V236-V235)*W236)+X235)+V236</f>
        <v>520</v>
      </c>
      <c r="Y236" s="135">
        <f t="shared" si="50"/>
        <v>240</v>
      </c>
      <c r="Z236" s="106">
        <f>ROUNDUP(X236,0)</f>
        <v>520</v>
      </c>
      <c r="AA236" s="136">
        <f>((AB237-AB235)/500)</f>
        <v>0.02</v>
      </c>
      <c r="AB236" s="137">
        <f>(((V236-V235)*AA236)+AB235)+V236</f>
        <v>1040</v>
      </c>
      <c r="AC236" s="101">
        <f>ROUNDUP(AB236,0)</f>
        <v>1040</v>
      </c>
      <c r="AD236" s="137">
        <f>((AE237-AE235)/500)</f>
        <v>0.01</v>
      </c>
      <c r="AE236" s="137">
        <f>(((V236-V235)*AD236)+AE235)+V236</f>
        <v>545</v>
      </c>
      <c r="AF236" s="133">
        <f>ROUNDUP(AE236,0)</f>
        <v>545</v>
      </c>
      <c r="AG236" s="137">
        <f>((AH237-AH235)/500)</f>
        <v>0.01</v>
      </c>
      <c r="AH236" s="137">
        <f>(((V236-V235)*AG236)+AH235)+V236</f>
        <v>570</v>
      </c>
      <c r="AI236" s="101">
        <f>ROUNDUP(AH236,0)</f>
        <v>570</v>
      </c>
      <c r="AJ236" s="136">
        <f>((AK237-AK235)/500)</f>
        <v>0.01</v>
      </c>
      <c r="AK236" s="138">
        <f>(((V236-V235)*AJ236)+AK235)+V236</f>
        <v>595</v>
      </c>
      <c r="AL236" s="139">
        <f>ROUNDUP(AK236,0)</f>
        <v>595</v>
      </c>
      <c r="AM236" s="397"/>
      <c r="AN236" s="397"/>
      <c r="AO236" s="397"/>
      <c r="AP236" s="397"/>
      <c r="AQ236" s="397"/>
      <c r="AR236" s="397"/>
      <c r="AS236" s="397"/>
      <c r="AT236" s="397"/>
      <c r="AU236" s="397"/>
      <c r="AV236" s="397"/>
      <c r="AW236" s="397"/>
      <c r="AX236" s="397"/>
      <c r="AY236" s="397"/>
      <c r="AZ236" s="397"/>
      <c r="BA236" s="397"/>
      <c r="BB236" s="397"/>
      <c r="BC236" s="397"/>
      <c r="BD236" s="397"/>
      <c r="BE236" s="397"/>
      <c r="BF236" s="397"/>
      <c r="BG236" s="397"/>
      <c r="BH236" s="397"/>
      <c r="BI236" s="397"/>
    </row>
    <row r="237" spans="1:61" ht="15.75" x14ac:dyDescent="0.25">
      <c r="A237" s="93">
        <f>+$B$3*O237</f>
        <v>0</v>
      </c>
      <c r="B237" s="93">
        <f t="shared" ref="B237:B245" si="63">ROUNDUP(A237,0)</f>
        <v>0</v>
      </c>
      <c r="C237" s="112">
        <f>+$D$3*U237</f>
        <v>682110</v>
      </c>
      <c r="D237" s="112">
        <f t="shared" ref="D237:D245" si="64">ROUNDUP(C237,0)</f>
        <v>682110</v>
      </c>
      <c r="E237" s="112">
        <f>+$F$3*L237</f>
        <v>603300</v>
      </c>
      <c r="F237" s="112">
        <f t="shared" ref="F237:F245" si="65">ROUNDUP(E237,0)</f>
        <v>603300</v>
      </c>
      <c r="G237" s="113">
        <f>+$H$3*R237</f>
        <v>182040</v>
      </c>
      <c r="H237" s="112">
        <f t="shared" ref="H237:H245" si="66">ROUNDUP(G237,0)</f>
        <v>182040</v>
      </c>
      <c r="I237" s="140">
        <v>59000</v>
      </c>
      <c r="J237" s="130"/>
      <c r="K237" s="116">
        <v>1330</v>
      </c>
      <c r="L237" s="117">
        <f>+I237+K237</f>
        <v>60330</v>
      </c>
      <c r="M237" s="118"/>
      <c r="N237" s="119">
        <v>1430</v>
      </c>
      <c r="O237" s="119">
        <f>+N237+I237</f>
        <v>60430</v>
      </c>
      <c r="P237" s="119"/>
      <c r="Q237" s="119">
        <v>1680</v>
      </c>
      <c r="R237" s="120">
        <f>+Q237+I237</f>
        <v>60680</v>
      </c>
      <c r="S237" s="121"/>
      <c r="T237" s="122">
        <v>3010</v>
      </c>
      <c r="U237" s="122">
        <f>+T237+I237</f>
        <v>62010</v>
      </c>
      <c r="V237" s="141">
        <v>59000</v>
      </c>
      <c r="W237" s="115"/>
      <c r="X237" s="116">
        <v>1110</v>
      </c>
      <c r="Y237" s="124">
        <f t="shared" si="50"/>
        <v>59240</v>
      </c>
      <c r="Z237" s="125">
        <f>+V237+X237</f>
        <v>60110</v>
      </c>
      <c r="AA237" s="126"/>
      <c r="AB237" s="127">
        <v>2220</v>
      </c>
      <c r="AC237" s="119">
        <f>+V237+AB237</f>
        <v>61220</v>
      </c>
      <c r="AD237" s="127"/>
      <c r="AE237" s="127">
        <v>1135</v>
      </c>
      <c r="AF237" s="120">
        <f>+AE237+V237</f>
        <v>60135</v>
      </c>
      <c r="AG237" s="127"/>
      <c r="AH237" s="127">
        <v>1160</v>
      </c>
      <c r="AI237" s="119">
        <f>+AH237+V237</f>
        <v>60160</v>
      </c>
      <c r="AJ237" s="126"/>
      <c r="AK237" s="128">
        <v>1185</v>
      </c>
      <c r="AL237" s="129">
        <f>+AK237+V237</f>
        <v>60185</v>
      </c>
      <c r="AM237" s="397"/>
      <c r="AN237" s="397"/>
      <c r="AO237" s="397"/>
      <c r="AP237" s="397"/>
      <c r="AQ237" s="397"/>
      <c r="AR237" s="397"/>
      <c r="AS237" s="397"/>
      <c r="AT237" s="397"/>
      <c r="AU237" s="397"/>
      <c r="AV237" s="397"/>
      <c r="AW237" s="397"/>
      <c r="AX237" s="397"/>
      <c r="AY237" s="397"/>
      <c r="AZ237" s="397"/>
      <c r="BA237" s="397"/>
      <c r="BB237" s="397"/>
      <c r="BC237" s="397"/>
      <c r="BD237" s="397"/>
      <c r="BE237" s="397"/>
      <c r="BF237" s="397"/>
      <c r="BG237" s="397"/>
      <c r="BH237" s="397"/>
      <c r="BI237" s="397"/>
    </row>
    <row r="238" spans="1:61" ht="15.75" x14ac:dyDescent="0.25">
      <c r="A238" s="93">
        <f>+$B$3*N238</f>
        <v>0</v>
      </c>
      <c r="B238" s="94">
        <f t="shared" si="63"/>
        <v>0</v>
      </c>
      <c r="C238" s="95">
        <f>+$D$3*T238</f>
        <v>7150</v>
      </c>
      <c r="D238" s="95">
        <f t="shared" si="64"/>
        <v>7150</v>
      </c>
      <c r="E238" s="95">
        <f>+$F$3*K238</f>
        <v>1500</v>
      </c>
      <c r="F238" s="95">
        <f t="shared" si="65"/>
        <v>1500</v>
      </c>
      <c r="G238" s="96">
        <f>+$H$3*Q238</f>
        <v>1500</v>
      </c>
      <c r="H238" s="95">
        <f t="shared" si="66"/>
        <v>1500</v>
      </c>
      <c r="I238" s="395"/>
      <c r="J238" s="130">
        <f>((K239-K237)/500)</f>
        <v>0.02</v>
      </c>
      <c r="K238" s="116">
        <f>(((I238-I237)*J238)+K237)+I238</f>
        <v>150</v>
      </c>
      <c r="L238" s="131">
        <f>ROUNDUP(K238,0)</f>
        <v>150</v>
      </c>
      <c r="M238" s="132">
        <f>((N239-N237)/500)</f>
        <v>0.02</v>
      </c>
      <c r="N238" s="101">
        <f>(((I238-I237)*M238)+N237)+I238</f>
        <v>250</v>
      </c>
      <c r="O238" s="101">
        <f>ROUNDUP(N238,0)</f>
        <v>250</v>
      </c>
      <c r="P238" s="101">
        <f>((Q239-Q237)/500)</f>
        <v>0.02</v>
      </c>
      <c r="Q238" s="101">
        <f>(((I238-I237)*P238)+Q237)+I238</f>
        <v>500</v>
      </c>
      <c r="R238" s="133">
        <f>ROUNDUP(Q238,0)</f>
        <v>500</v>
      </c>
      <c r="S238" s="132">
        <f>((T239-T237)/500)</f>
        <v>0.04</v>
      </c>
      <c r="T238" s="134">
        <f>(((I238-I237)*S238)+T237)+I238</f>
        <v>650</v>
      </c>
      <c r="U238" s="134">
        <f>ROUNDUP(T238,0)</f>
        <v>650</v>
      </c>
      <c r="V238" s="396"/>
      <c r="W238" s="130">
        <f>((X239-X237)/500)</f>
        <v>0.02</v>
      </c>
      <c r="X238" s="116">
        <f>(((V238-V237)*W238)+X237)+V238</f>
        <v>-70</v>
      </c>
      <c r="Y238" s="135">
        <f t="shared" si="50"/>
        <v>240</v>
      </c>
      <c r="Z238" s="106">
        <f>ROUNDUP(X238,0)</f>
        <v>-70</v>
      </c>
      <c r="AA238" s="136">
        <f>((AB239-AB237)/500)</f>
        <v>0.04</v>
      </c>
      <c r="AB238" s="137">
        <f>(((V238-V237)*AA238)+AB237)+V238</f>
        <v>-140</v>
      </c>
      <c r="AC238" s="101">
        <f>ROUNDUP(AB238,0)</f>
        <v>-140</v>
      </c>
      <c r="AD238" s="137">
        <f>((AE239-AE237)/500)</f>
        <v>0.02</v>
      </c>
      <c r="AE238" s="137">
        <f>(((V238-V237)*AD238)+AE237)+V238</f>
        <v>-45</v>
      </c>
      <c r="AF238" s="133">
        <f>ROUNDUP(AE238,0)</f>
        <v>-45</v>
      </c>
      <c r="AG238" s="137">
        <f>((AH239-AH237)/500)</f>
        <v>0.02</v>
      </c>
      <c r="AH238" s="137">
        <f>(((V238-V237)*AG238)+AH237)+V238</f>
        <v>-20</v>
      </c>
      <c r="AI238" s="101">
        <f>ROUNDUP(AH238,0)</f>
        <v>-20</v>
      </c>
      <c r="AJ238" s="136">
        <f>((AK239-AK237)/500)</f>
        <v>0.02</v>
      </c>
      <c r="AK238" s="138">
        <f>(((V238-V237)*AJ238)+AK237)+V238</f>
        <v>5</v>
      </c>
      <c r="AL238" s="139">
        <f>ROUNDUP(AK238,0)</f>
        <v>5</v>
      </c>
      <c r="AM238" s="397"/>
      <c r="AN238" s="397"/>
      <c r="AO238" s="397"/>
      <c r="AP238" s="397"/>
      <c r="AQ238" s="397"/>
      <c r="AR238" s="397"/>
      <c r="AS238" s="397"/>
      <c r="AT238" s="397"/>
      <c r="AU238" s="397"/>
      <c r="AV238" s="397"/>
      <c r="AW238" s="397"/>
      <c r="AX238" s="397"/>
      <c r="AY238" s="397"/>
      <c r="AZ238" s="397"/>
      <c r="BA238" s="397"/>
      <c r="BB238" s="397"/>
      <c r="BC238" s="397"/>
      <c r="BD238" s="397"/>
      <c r="BE238" s="397"/>
      <c r="BF238" s="397"/>
      <c r="BG238" s="397"/>
      <c r="BH238" s="397"/>
      <c r="BI238" s="397"/>
    </row>
    <row r="239" spans="1:61" ht="15.75" x14ac:dyDescent="0.25">
      <c r="A239" s="93">
        <f>+$B$3*O239</f>
        <v>0</v>
      </c>
      <c r="B239" s="93">
        <f t="shared" si="63"/>
        <v>0</v>
      </c>
      <c r="C239" s="112">
        <f>+$D$3*U239</f>
        <v>687830</v>
      </c>
      <c r="D239" s="112">
        <f t="shared" si="64"/>
        <v>687830</v>
      </c>
      <c r="E239" s="112">
        <f>+$F$3*L239</f>
        <v>608400</v>
      </c>
      <c r="F239" s="112">
        <f t="shared" si="65"/>
        <v>608400</v>
      </c>
      <c r="G239" s="113">
        <f>+$H$3*R239</f>
        <v>183570</v>
      </c>
      <c r="H239" s="112">
        <f t="shared" si="66"/>
        <v>183570</v>
      </c>
      <c r="I239" s="140">
        <v>59500</v>
      </c>
      <c r="J239" s="130"/>
      <c r="K239" s="116">
        <v>1340</v>
      </c>
      <c r="L239" s="117">
        <f>+I239+K239</f>
        <v>60840</v>
      </c>
      <c r="M239" s="118"/>
      <c r="N239" s="119">
        <v>1440</v>
      </c>
      <c r="O239" s="119">
        <f>+N239+I239</f>
        <v>60940</v>
      </c>
      <c r="P239" s="119"/>
      <c r="Q239" s="119">
        <v>1690</v>
      </c>
      <c r="R239" s="120">
        <f>+Q239+I239</f>
        <v>61190</v>
      </c>
      <c r="S239" s="121"/>
      <c r="T239" s="122">
        <v>3030</v>
      </c>
      <c r="U239" s="122">
        <f>+T239+I239</f>
        <v>62530</v>
      </c>
      <c r="V239" s="141">
        <v>59500</v>
      </c>
      <c r="W239" s="115"/>
      <c r="X239" s="116">
        <v>1120</v>
      </c>
      <c r="Y239" s="124">
        <f t="shared" si="50"/>
        <v>59740</v>
      </c>
      <c r="Z239" s="125">
        <f>+V239+X239</f>
        <v>60620</v>
      </c>
      <c r="AA239" s="126"/>
      <c r="AB239" s="127">
        <v>2240</v>
      </c>
      <c r="AC239" s="119">
        <f>+V239+AB239</f>
        <v>61740</v>
      </c>
      <c r="AD239" s="127"/>
      <c r="AE239" s="127">
        <v>1145</v>
      </c>
      <c r="AF239" s="120">
        <f>+AE239+V239</f>
        <v>60645</v>
      </c>
      <c r="AG239" s="127"/>
      <c r="AH239" s="127">
        <v>1170</v>
      </c>
      <c r="AI239" s="119">
        <f>+AH239+V239</f>
        <v>60670</v>
      </c>
      <c r="AJ239" s="126"/>
      <c r="AK239" s="128">
        <v>1195</v>
      </c>
      <c r="AL239" s="129">
        <f>+AK239+V239</f>
        <v>60695</v>
      </c>
      <c r="AM239" s="397"/>
      <c r="AN239" s="397"/>
      <c r="AO239" s="397"/>
      <c r="AP239" s="397"/>
      <c r="AQ239" s="397"/>
      <c r="AR239" s="397"/>
      <c r="AS239" s="397"/>
      <c r="AT239" s="397"/>
      <c r="AU239" s="397"/>
      <c r="AV239" s="397"/>
      <c r="AW239" s="397"/>
      <c r="AX239" s="397"/>
      <c r="AY239" s="397"/>
      <c r="AZ239" s="397"/>
      <c r="BA239" s="397"/>
      <c r="BB239" s="397"/>
      <c r="BC239" s="397"/>
      <c r="BD239" s="397"/>
      <c r="BE239" s="397"/>
      <c r="BF239" s="397"/>
      <c r="BG239" s="397"/>
      <c r="BH239" s="397"/>
      <c r="BI239" s="397"/>
    </row>
    <row r="240" spans="1:61" ht="15.75" x14ac:dyDescent="0.25">
      <c r="A240" s="93">
        <f>+$B$3*N240</f>
        <v>0</v>
      </c>
      <c r="B240" s="94">
        <f t="shared" si="63"/>
        <v>0</v>
      </c>
      <c r="C240" s="95">
        <f>+$D$3*T240</f>
        <v>7150</v>
      </c>
      <c r="D240" s="95">
        <f t="shared" si="64"/>
        <v>7150</v>
      </c>
      <c r="E240" s="95">
        <f>+$F$3*K240</f>
        <v>1500</v>
      </c>
      <c r="F240" s="95">
        <f t="shared" si="65"/>
        <v>1500</v>
      </c>
      <c r="G240" s="96">
        <f>+$H$3*Q240</f>
        <v>1500</v>
      </c>
      <c r="H240" s="95">
        <f t="shared" si="66"/>
        <v>1500</v>
      </c>
      <c r="I240" s="395"/>
      <c r="J240" s="130">
        <f>((K241-K239)/500)</f>
        <v>0.02</v>
      </c>
      <c r="K240" s="116">
        <f>(((I240-I239)*J240)+K239)+I240</f>
        <v>150</v>
      </c>
      <c r="L240" s="131">
        <f>ROUNDUP(K240,0)</f>
        <v>150</v>
      </c>
      <c r="M240" s="132">
        <f>((N241-N239)/500)</f>
        <v>0.02</v>
      </c>
      <c r="N240" s="101">
        <f>(((I240-I239)*M240)+N239)+I240</f>
        <v>250</v>
      </c>
      <c r="O240" s="101">
        <f>ROUNDUP(N240,0)</f>
        <v>250</v>
      </c>
      <c r="P240" s="101">
        <f>((Q241-Q239)/500)</f>
        <v>0.02</v>
      </c>
      <c r="Q240" s="101">
        <f>(((I240-I239)*P240)+Q239)+I240</f>
        <v>500</v>
      </c>
      <c r="R240" s="133">
        <f>ROUNDUP(Q240,0)</f>
        <v>500</v>
      </c>
      <c r="S240" s="132">
        <f>((T241-T239)/500)</f>
        <v>0.04</v>
      </c>
      <c r="T240" s="134">
        <f>(((I240-I239)*S240)+T239)+I240</f>
        <v>650</v>
      </c>
      <c r="U240" s="134">
        <f>ROUNDUP(T240,0)</f>
        <v>650</v>
      </c>
      <c r="V240" s="396"/>
      <c r="W240" s="130">
        <f>((X241-X239)/500)</f>
        <v>0.01</v>
      </c>
      <c r="X240" s="116">
        <f>(((V240-V239)*W240)+X239)+V240</f>
        <v>525</v>
      </c>
      <c r="Y240" s="135">
        <f t="shared" si="50"/>
        <v>240</v>
      </c>
      <c r="Z240" s="106">
        <f>ROUNDUP(X240,0)</f>
        <v>525</v>
      </c>
      <c r="AA240" s="136">
        <f>((AB241-AB239)/500)</f>
        <v>0.02</v>
      </c>
      <c r="AB240" s="137">
        <f>(((V240-V239)*AA240)+AB239)+V240</f>
        <v>1050</v>
      </c>
      <c r="AC240" s="101">
        <f>ROUNDUP(AB240,0)</f>
        <v>1050</v>
      </c>
      <c r="AD240" s="137">
        <f>((AE241-AE239)/500)</f>
        <v>0.01</v>
      </c>
      <c r="AE240" s="137">
        <f>(((V240-V239)*AD240)+AE239)+V240</f>
        <v>550</v>
      </c>
      <c r="AF240" s="133">
        <f>ROUNDUP(AE240,0)</f>
        <v>550</v>
      </c>
      <c r="AG240" s="137">
        <f>((AH241-AH239)/500)</f>
        <v>0.01</v>
      </c>
      <c r="AH240" s="137">
        <f>(((V240-V239)*AG240)+AH239)+V240</f>
        <v>575</v>
      </c>
      <c r="AI240" s="101">
        <f>ROUNDUP(AH240,0)</f>
        <v>575</v>
      </c>
      <c r="AJ240" s="136">
        <f>((AK241-AK239)/500)</f>
        <v>0.01</v>
      </c>
      <c r="AK240" s="138">
        <f>(((V240-V239)*AJ240)+AK239)+V240</f>
        <v>600</v>
      </c>
      <c r="AL240" s="139">
        <f>ROUNDUP(AK240,0)</f>
        <v>600</v>
      </c>
      <c r="AM240" s="397"/>
      <c r="AN240" s="397"/>
      <c r="AO240" s="397"/>
      <c r="AP240" s="397"/>
      <c r="AQ240" s="397"/>
      <c r="AR240" s="397"/>
      <c r="AS240" s="397"/>
      <c r="AT240" s="397"/>
      <c r="AU240" s="397"/>
      <c r="AV240" s="397"/>
      <c r="AW240" s="397"/>
      <c r="AX240" s="397"/>
      <c r="AY240" s="397"/>
      <c r="AZ240" s="397"/>
      <c r="BA240" s="397"/>
      <c r="BB240" s="397"/>
      <c r="BC240" s="397"/>
      <c r="BD240" s="397"/>
      <c r="BE240" s="397"/>
      <c r="BF240" s="397"/>
      <c r="BG240" s="397"/>
      <c r="BH240" s="397"/>
      <c r="BI240" s="397"/>
    </row>
    <row r="241" spans="1:61" ht="15.75" x14ac:dyDescent="0.25">
      <c r="A241" s="93">
        <f>+$B$3*O241</f>
        <v>0</v>
      </c>
      <c r="B241" s="93">
        <f t="shared" si="63"/>
        <v>0</v>
      </c>
      <c r="C241" s="112">
        <f>+$D$3*U241</f>
        <v>693550</v>
      </c>
      <c r="D241" s="112">
        <f t="shared" si="64"/>
        <v>693550</v>
      </c>
      <c r="E241" s="112">
        <f>+$F$3*L241</f>
        <v>613500</v>
      </c>
      <c r="F241" s="112">
        <f t="shared" si="65"/>
        <v>613500</v>
      </c>
      <c r="G241" s="113">
        <f>+$H$3*R241</f>
        <v>185100</v>
      </c>
      <c r="H241" s="112">
        <f t="shared" si="66"/>
        <v>185100</v>
      </c>
      <c r="I241" s="140">
        <v>60000</v>
      </c>
      <c r="J241" s="130"/>
      <c r="K241" s="116">
        <v>1350</v>
      </c>
      <c r="L241" s="117">
        <f>+I241+K241</f>
        <v>61350</v>
      </c>
      <c r="M241" s="118"/>
      <c r="N241" s="119">
        <v>1450</v>
      </c>
      <c r="O241" s="119">
        <f>+N241+I241</f>
        <v>61450</v>
      </c>
      <c r="P241" s="119"/>
      <c r="Q241" s="119">
        <v>1700</v>
      </c>
      <c r="R241" s="120">
        <f>+Q241+I241</f>
        <v>61700</v>
      </c>
      <c r="S241" s="121"/>
      <c r="T241" s="122">
        <v>3050</v>
      </c>
      <c r="U241" s="122">
        <f>+T241+I241</f>
        <v>63050</v>
      </c>
      <c r="V241" s="141">
        <v>60000</v>
      </c>
      <c r="W241" s="115"/>
      <c r="X241" s="116">
        <v>1125</v>
      </c>
      <c r="Y241" s="124">
        <f t="shared" si="50"/>
        <v>60240</v>
      </c>
      <c r="Z241" s="125">
        <f>+V241+X241</f>
        <v>61125</v>
      </c>
      <c r="AA241" s="126"/>
      <c r="AB241" s="127">
        <v>2250</v>
      </c>
      <c r="AC241" s="119">
        <f>+V241+AB241</f>
        <v>62250</v>
      </c>
      <c r="AD241" s="127"/>
      <c r="AE241" s="127">
        <v>1150</v>
      </c>
      <c r="AF241" s="120">
        <f>+AE241+V241</f>
        <v>61150</v>
      </c>
      <c r="AG241" s="127"/>
      <c r="AH241" s="127">
        <v>1175</v>
      </c>
      <c r="AI241" s="119">
        <f>+AH241+V241</f>
        <v>61175</v>
      </c>
      <c r="AJ241" s="126"/>
      <c r="AK241" s="128">
        <v>1200</v>
      </c>
      <c r="AL241" s="129">
        <f>+AK241+V241</f>
        <v>61200</v>
      </c>
      <c r="AM241" s="397"/>
      <c r="AN241" s="397"/>
      <c r="AO241" s="397"/>
      <c r="AP241" s="397"/>
      <c r="AQ241" s="397"/>
      <c r="AR241" s="397"/>
      <c r="AS241" s="397"/>
      <c r="AT241" s="397"/>
      <c r="AU241" s="397"/>
      <c r="AV241" s="397"/>
      <c r="AW241" s="397"/>
      <c r="AX241" s="397"/>
      <c r="AY241" s="397"/>
      <c r="AZ241" s="397"/>
      <c r="BA241" s="397"/>
      <c r="BB241" s="397"/>
      <c r="BC241" s="397"/>
      <c r="BD241" s="397"/>
      <c r="BE241" s="397"/>
      <c r="BF241" s="397"/>
      <c r="BG241" s="397"/>
      <c r="BH241" s="397"/>
      <c r="BI241" s="397"/>
    </row>
    <row r="242" spans="1:61" ht="15.75" x14ac:dyDescent="0.25">
      <c r="A242" s="93">
        <f>+$B$3*N242</f>
        <v>0</v>
      </c>
      <c r="B242" s="94">
        <f t="shared" si="63"/>
        <v>0</v>
      </c>
      <c r="C242" s="95">
        <f>+$D$3*T242</f>
        <v>7150</v>
      </c>
      <c r="D242" s="95">
        <f t="shared" si="64"/>
        <v>7150</v>
      </c>
      <c r="E242" s="95">
        <f>+$F$3*K242</f>
        <v>1500</v>
      </c>
      <c r="F242" s="95">
        <f t="shared" si="65"/>
        <v>1500</v>
      </c>
      <c r="G242" s="96">
        <f>+$H$3*Q242</f>
        <v>1500</v>
      </c>
      <c r="H242" s="95">
        <f t="shared" si="66"/>
        <v>1500</v>
      </c>
      <c r="I242" s="395"/>
      <c r="J242" s="130">
        <f>((K243-K241)/500)</f>
        <v>0.02</v>
      </c>
      <c r="K242" s="116">
        <f>(((I242-I241)*J242)+K241)+I242</f>
        <v>150</v>
      </c>
      <c r="L242" s="131">
        <f>ROUNDUP(K242,0)</f>
        <v>150</v>
      </c>
      <c r="M242" s="132">
        <f>((N243-N241)/500)</f>
        <v>0.02</v>
      </c>
      <c r="N242" s="101">
        <f>(((I242-I241)*M242)+N241)+I242</f>
        <v>250</v>
      </c>
      <c r="O242" s="101">
        <f>ROUNDUP(N242,0)</f>
        <v>250</v>
      </c>
      <c r="P242" s="101">
        <f>((Q243-Q241)/500)</f>
        <v>0.02</v>
      </c>
      <c r="Q242" s="101">
        <f>(((I242-I241)*P242)+Q241)+I242</f>
        <v>500</v>
      </c>
      <c r="R242" s="133">
        <f>ROUNDUP(Q242,0)</f>
        <v>500</v>
      </c>
      <c r="S242" s="132">
        <f>((T243-T241)/500)</f>
        <v>0.04</v>
      </c>
      <c r="T242" s="134">
        <f>(((I242-I241)*S242)+T241)+I242</f>
        <v>650</v>
      </c>
      <c r="U242" s="134">
        <f>ROUNDUP(T242,0)</f>
        <v>650</v>
      </c>
      <c r="V242" s="396"/>
      <c r="W242" s="130">
        <f>((X243-X241)/500)</f>
        <v>0.02</v>
      </c>
      <c r="X242" s="116">
        <f>(((V242-V241)*W242)+X241)+V242</f>
        <v>-75</v>
      </c>
      <c r="Y242" s="135">
        <f t="shared" si="50"/>
        <v>240</v>
      </c>
      <c r="Z242" s="106">
        <f>ROUNDUP(X242,0)</f>
        <v>-75</v>
      </c>
      <c r="AA242" s="136">
        <f>((AB243-AB241)/500)</f>
        <v>0.04</v>
      </c>
      <c r="AB242" s="137">
        <f>(((V242-V241)*AA242)+AB241)+V242</f>
        <v>-150</v>
      </c>
      <c r="AC242" s="101">
        <f>ROUNDUP(AB242,0)</f>
        <v>-150</v>
      </c>
      <c r="AD242" s="137">
        <f>((AE243-AE241)/500)</f>
        <v>0.02</v>
      </c>
      <c r="AE242" s="137">
        <f>(((V242-V241)*AD242)+AE241)+V242</f>
        <v>-50</v>
      </c>
      <c r="AF242" s="133">
        <f>ROUNDUP(AE242,0)</f>
        <v>-50</v>
      </c>
      <c r="AG242" s="137">
        <f>((AH243-AH241)/500)</f>
        <v>0.02</v>
      </c>
      <c r="AH242" s="137">
        <f>(((V242-V241)*AG242)+AH241)+V242</f>
        <v>-25</v>
      </c>
      <c r="AI242" s="101">
        <f>ROUNDUP(AH242,0)</f>
        <v>-25</v>
      </c>
      <c r="AJ242" s="136">
        <f>((AK243-AK241)/500)</f>
        <v>0.02</v>
      </c>
      <c r="AK242" s="138">
        <f>(((V242-V241)*AJ242)+AK241)+V242</f>
        <v>0</v>
      </c>
      <c r="AL242" s="139">
        <f>ROUNDUP(AK242,0)</f>
        <v>0</v>
      </c>
      <c r="AM242" s="397"/>
      <c r="AN242" s="397"/>
      <c r="AO242" s="397"/>
      <c r="AP242" s="397"/>
      <c r="AQ242" s="397"/>
      <c r="AR242" s="397"/>
      <c r="AS242" s="397"/>
      <c r="AT242" s="397"/>
      <c r="AU242" s="397"/>
      <c r="AV242" s="397"/>
      <c r="AW242" s="397"/>
      <c r="AX242" s="397"/>
      <c r="AY242" s="397"/>
      <c r="AZ242" s="397"/>
      <c r="BA242" s="397"/>
      <c r="BB242" s="397"/>
      <c r="BC242" s="397"/>
      <c r="BD242" s="397"/>
      <c r="BE242" s="397"/>
      <c r="BF242" s="397"/>
      <c r="BG242" s="397"/>
      <c r="BH242" s="397"/>
      <c r="BI242" s="397"/>
    </row>
    <row r="243" spans="1:61" ht="15.75" x14ac:dyDescent="0.25">
      <c r="A243" s="93">
        <f>+$B$3*O243</f>
        <v>0</v>
      </c>
      <c r="B243" s="93">
        <f t="shared" si="63"/>
        <v>0</v>
      </c>
      <c r="C243" s="112">
        <f>+$D$3*U243</f>
        <v>699270</v>
      </c>
      <c r="D243" s="112">
        <f t="shared" si="64"/>
        <v>699270</v>
      </c>
      <c r="E243" s="112">
        <f>+$F$3*L243</f>
        <v>618600</v>
      </c>
      <c r="F243" s="112">
        <f t="shared" si="65"/>
        <v>618600</v>
      </c>
      <c r="G243" s="113">
        <f>+$H$3*R243</f>
        <v>186630</v>
      </c>
      <c r="H243" s="112">
        <f t="shared" si="66"/>
        <v>186630</v>
      </c>
      <c r="I243" s="140">
        <v>60500</v>
      </c>
      <c r="J243" s="130"/>
      <c r="K243" s="116">
        <v>1360</v>
      </c>
      <c r="L243" s="117">
        <f>+I243+K243</f>
        <v>61860</v>
      </c>
      <c r="M243" s="118"/>
      <c r="N243" s="119">
        <v>1460</v>
      </c>
      <c r="O243" s="119">
        <f>+N243+I243</f>
        <v>61960</v>
      </c>
      <c r="P243" s="119"/>
      <c r="Q243" s="119">
        <v>1710</v>
      </c>
      <c r="R243" s="120">
        <f>+Q243+I243</f>
        <v>62210</v>
      </c>
      <c r="S243" s="121"/>
      <c r="T243" s="122">
        <v>3070</v>
      </c>
      <c r="U243" s="122">
        <f>+T243+I243</f>
        <v>63570</v>
      </c>
      <c r="V243" s="141">
        <v>60500</v>
      </c>
      <c r="W243" s="115"/>
      <c r="X243" s="116">
        <v>1135</v>
      </c>
      <c r="Y243" s="124">
        <f t="shared" si="50"/>
        <v>60740</v>
      </c>
      <c r="Z243" s="125">
        <f>+V243+X243</f>
        <v>61635</v>
      </c>
      <c r="AA243" s="126"/>
      <c r="AB243" s="127">
        <v>2270</v>
      </c>
      <c r="AC243" s="119">
        <f>+V243+AB243</f>
        <v>62770</v>
      </c>
      <c r="AD243" s="127"/>
      <c r="AE243" s="127">
        <v>1160</v>
      </c>
      <c r="AF243" s="120">
        <f>+AE243+V243</f>
        <v>61660</v>
      </c>
      <c r="AG243" s="127"/>
      <c r="AH243" s="127">
        <v>1185</v>
      </c>
      <c r="AI243" s="119">
        <f>+AH243+V243</f>
        <v>61685</v>
      </c>
      <c r="AJ243" s="126"/>
      <c r="AK243" s="128">
        <v>1210</v>
      </c>
      <c r="AL243" s="129">
        <f>+AK243+V243</f>
        <v>61710</v>
      </c>
      <c r="AM243" s="397"/>
      <c r="AN243" s="397"/>
      <c r="AO243" s="397"/>
      <c r="AP243" s="397"/>
      <c r="AQ243" s="397"/>
      <c r="AR243" s="397"/>
      <c r="AS243" s="397"/>
      <c r="AT243" s="397"/>
      <c r="AU243" s="397"/>
      <c r="AV243" s="397"/>
      <c r="AW243" s="397"/>
      <c r="AX243" s="397"/>
      <c r="AY243" s="397"/>
      <c r="AZ243" s="397"/>
      <c r="BA243" s="397"/>
      <c r="BB243" s="397"/>
      <c r="BC243" s="397"/>
      <c r="BD243" s="397"/>
      <c r="BE243" s="397"/>
      <c r="BF243" s="397"/>
      <c r="BG243" s="397"/>
      <c r="BH243" s="397"/>
      <c r="BI243" s="397"/>
    </row>
    <row r="244" spans="1:61" ht="15.75" x14ac:dyDescent="0.25">
      <c r="A244" s="93">
        <f>+$B$3*N244</f>
        <v>0</v>
      </c>
      <c r="B244" s="94">
        <f t="shared" si="63"/>
        <v>0</v>
      </c>
      <c r="C244" s="95">
        <f>+$D$3*T244</f>
        <v>7150</v>
      </c>
      <c r="D244" s="95">
        <f t="shared" si="64"/>
        <v>7150</v>
      </c>
      <c r="E244" s="95">
        <f>+$F$3*K244</f>
        <v>1500</v>
      </c>
      <c r="F244" s="95">
        <f t="shared" si="65"/>
        <v>1500</v>
      </c>
      <c r="G244" s="96">
        <f>+$H$3*Q244</f>
        <v>1500</v>
      </c>
      <c r="H244" s="95">
        <f t="shared" si="66"/>
        <v>1500</v>
      </c>
      <c r="I244" s="395"/>
      <c r="J244" s="130">
        <f>((K245-K243)/500)</f>
        <v>0.02</v>
      </c>
      <c r="K244" s="116">
        <f>(((I244-I243)*J244)+K243)+I244</f>
        <v>150</v>
      </c>
      <c r="L244" s="131">
        <f>ROUNDUP(K244,0)</f>
        <v>150</v>
      </c>
      <c r="M244" s="132">
        <f>((N245-N243)/500)</f>
        <v>0.02</v>
      </c>
      <c r="N244" s="101">
        <f>(((I244-I243)*M244)+N243)+I244</f>
        <v>250</v>
      </c>
      <c r="O244" s="101">
        <f>ROUNDUP(N244,0)</f>
        <v>250</v>
      </c>
      <c r="P244" s="101">
        <f>((Q245-Q243)/500)</f>
        <v>0.02</v>
      </c>
      <c r="Q244" s="101">
        <f>(((I244-I243)*P244)+Q243)+I244</f>
        <v>500</v>
      </c>
      <c r="R244" s="133">
        <f>ROUNDUP(Q244,0)</f>
        <v>500</v>
      </c>
      <c r="S244" s="132">
        <f>((T245-T243)/500)</f>
        <v>0.04</v>
      </c>
      <c r="T244" s="134">
        <f>(((I244-I243)*S244)+T243)+I244</f>
        <v>650</v>
      </c>
      <c r="U244" s="134">
        <f>ROUNDUP(T244,0)</f>
        <v>650</v>
      </c>
      <c r="V244" s="396"/>
      <c r="W244" s="130">
        <f>((X245-X243)/500)</f>
        <v>0.01</v>
      </c>
      <c r="X244" s="116">
        <f>(((V244-V243)*W244)+X243)+V244</f>
        <v>530</v>
      </c>
      <c r="Y244" s="135">
        <f t="shared" si="50"/>
        <v>240</v>
      </c>
      <c r="Z244" s="106">
        <f>ROUNDUP(X244,0)</f>
        <v>530</v>
      </c>
      <c r="AA244" s="136">
        <f>((AB245-AB243)/500)</f>
        <v>0.02</v>
      </c>
      <c r="AB244" s="137">
        <f>(((V244-V243)*AA244)+AB243)+V244</f>
        <v>1060</v>
      </c>
      <c r="AC244" s="101">
        <f>ROUNDUP(AB244,0)</f>
        <v>1060</v>
      </c>
      <c r="AD244" s="137">
        <f>((AE245-AE243)/500)</f>
        <v>0.01</v>
      </c>
      <c r="AE244" s="137">
        <f>(((V244-V243)*AD244)+AE243)+V244</f>
        <v>555</v>
      </c>
      <c r="AF244" s="133">
        <f>ROUNDUP(AE244,0)</f>
        <v>555</v>
      </c>
      <c r="AG244" s="137">
        <f>((AH245-AH243)/500)</f>
        <v>0.01</v>
      </c>
      <c r="AH244" s="137">
        <f>(((V244-V243)*AG244)+AH243)+V244</f>
        <v>580</v>
      </c>
      <c r="AI244" s="101">
        <f>ROUNDUP(AH244,0)</f>
        <v>580</v>
      </c>
      <c r="AJ244" s="136">
        <f>((AK245-AK243)/500)</f>
        <v>0.01</v>
      </c>
      <c r="AK244" s="138">
        <f>(((V244-V243)*AJ244)+AK243)+V244</f>
        <v>605</v>
      </c>
      <c r="AL244" s="139">
        <f>ROUNDUP(AK244,0)</f>
        <v>605</v>
      </c>
      <c r="AM244" s="397"/>
      <c r="AN244" s="397"/>
      <c r="AO244" s="397"/>
      <c r="AP244" s="397"/>
      <c r="AQ244" s="397"/>
      <c r="AR244" s="397"/>
      <c r="AS244" s="397"/>
      <c r="AT244" s="397"/>
      <c r="AU244" s="397"/>
      <c r="AV244" s="397"/>
      <c r="AW244" s="397"/>
      <c r="AX244" s="397"/>
      <c r="AY244" s="397"/>
      <c r="AZ244" s="397"/>
      <c r="BA244" s="397"/>
      <c r="BB244" s="397"/>
      <c r="BC244" s="397"/>
      <c r="BD244" s="397"/>
      <c r="BE244" s="397"/>
      <c r="BF244" s="397"/>
      <c r="BG244" s="397"/>
      <c r="BH244" s="397"/>
      <c r="BI244" s="397"/>
    </row>
    <row r="245" spans="1:61" ht="15.75" x14ac:dyDescent="0.25">
      <c r="A245" s="93">
        <f>+$B$3*O245</f>
        <v>0</v>
      </c>
      <c r="B245" s="93">
        <f t="shared" si="63"/>
        <v>0</v>
      </c>
      <c r="C245" s="112">
        <f>+$D$3*U245</f>
        <v>704990</v>
      </c>
      <c r="D245" s="112">
        <f t="shared" si="64"/>
        <v>704990</v>
      </c>
      <c r="E245" s="112">
        <f>+$F$3*L245</f>
        <v>623700</v>
      </c>
      <c r="F245" s="112">
        <f t="shared" si="65"/>
        <v>623700</v>
      </c>
      <c r="G245" s="113">
        <f>+$H$3*R245</f>
        <v>188160</v>
      </c>
      <c r="H245" s="112">
        <f t="shared" si="66"/>
        <v>188160</v>
      </c>
      <c r="I245" s="140">
        <v>61000</v>
      </c>
      <c r="J245" s="130"/>
      <c r="K245" s="116">
        <v>1370</v>
      </c>
      <c r="L245" s="117">
        <f>+I245+K245</f>
        <v>62370</v>
      </c>
      <c r="M245" s="118"/>
      <c r="N245" s="119">
        <v>1470</v>
      </c>
      <c r="O245" s="119">
        <f>+N245+I245</f>
        <v>62470</v>
      </c>
      <c r="P245" s="119"/>
      <c r="Q245" s="119">
        <v>1720</v>
      </c>
      <c r="R245" s="120">
        <f>+Q245+I245</f>
        <v>62720</v>
      </c>
      <c r="S245" s="121"/>
      <c r="T245" s="122">
        <v>3090</v>
      </c>
      <c r="U245" s="122">
        <f>+T245+I245</f>
        <v>64090</v>
      </c>
      <c r="V245" s="141">
        <v>61000</v>
      </c>
      <c r="W245" s="115"/>
      <c r="X245" s="116">
        <v>1140</v>
      </c>
      <c r="Y245" s="124">
        <f t="shared" si="50"/>
        <v>61240</v>
      </c>
      <c r="Z245" s="125">
        <f>+V245+X245</f>
        <v>62140</v>
      </c>
      <c r="AA245" s="126"/>
      <c r="AB245" s="127">
        <v>2280</v>
      </c>
      <c r="AC245" s="119">
        <f>+V245+AB245</f>
        <v>63280</v>
      </c>
      <c r="AD245" s="127"/>
      <c r="AE245" s="127">
        <v>1165</v>
      </c>
      <c r="AF245" s="120">
        <f>+AE245+V245</f>
        <v>62165</v>
      </c>
      <c r="AG245" s="127"/>
      <c r="AH245" s="127">
        <v>1190</v>
      </c>
      <c r="AI245" s="119">
        <f>+AH245+V245</f>
        <v>62190</v>
      </c>
      <c r="AJ245" s="126"/>
      <c r="AK245" s="128">
        <v>1215</v>
      </c>
      <c r="AL245" s="129">
        <f>+AK245+V245</f>
        <v>62215</v>
      </c>
      <c r="AM245" s="397"/>
      <c r="AN245" s="397"/>
      <c r="AO245" s="397"/>
      <c r="AP245" s="397"/>
      <c r="AQ245" s="397"/>
      <c r="AR245" s="397"/>
      <c r="AS245" s="397"/>
      <c r="AT245" s="397"/>
      <c r="AU245" s="397"/>
      <c r="AV245" s="397"/>
      <c r="AW245" s="397"/>
      <c r="AX245" s="397"/>
      <c r="AY245" s="397"/>
      <c r="AZ245" s="397"/>
      <c r="BA245" s="397"/>
      <c r="BB245" s="397"/>
      <c r="BC245" s="397"/>
      <c r="BD245" s="397"/>
      <c r="BE245" s="397"/>
      <c r="BF245" s="397"/>
      <c r="BG245" s="397"/>
      <c r="BH245" s="397"/>
      <c r="BI245" s="397"/>
    </row>
    <row r="246" spans="1:61" ht="15.75" x14ac:dyDescent="0.25">
      <c r="A246" s="93">
        <f>+$B$3*N246</f>
        <v>0</v>
      </c>
      <c r="B246" s="94">
        <f>ROUNDUP(A246,0)</f>
        <v>0</v>
      </c>
      <c r="C246" s="95">
        <f>+$D$3*T246</f>
        <v>7150</v>
      </c>
      <c r="D246" s="95">
        <f>ROUNDUP(C246,0)</f>
        <v>7150</v>
      </c>
      <c r="E246" s="95">
        <f>+$F$3*K246</f>
        <v>1500</v>
      </c>
      <c r="F246" s="95">
        <f>ROUNDUP(E246,0)</f>
        <v>1500</v>
      </c>
      <c r="G246" s="96">
        <f>+$H$3*Q246</f>
        <v>1500</v>
      </c>
      <c r="H246" s="95">
        <f>ROUNDUP(G246,0)</f>
        <v>1500</v>
      </c>
      <c r="I246" s="395"/>
      <c r="J246" s="130">
        <f>((K247-K245)/500)</f>
        <v>0.02</v>
      </c>
      <c r="K246" s="116">
        <f>(((I246-I245)*J246)+K245)+I246</f>
        <v>150</v>
      </c>
      <c r="L246" s="131">
        <f>ROUNDUP(K246,0)</f>
        <v>150</v>
      </c>
      <c r="M246" s="132">
        <f>((N247-N245)/500)</f>
        <v>0.02</v>
      </c>
      <c r="N246" s="101">
        <f>(((I246-I245)*M246)+N245)+I246</f>
        <v>250</v>
      </c>
      <c r="O246" s="101">
        <f>ROUNDUP(N246,0)</f>
        <v>250</v>
      </c>
      <c r="P246" s="101">
        <f>((Q247-Q245)/500)</f>
        <v>0.02</v>
      </c>
      <c r="Q246" s="101">
        <f>(((I246-I245)*P246)+Q245)+I246</f>
        <v>500</v>
      </c>
      <c r="R246" s="133">
        <f>ROUNDUP(Q246,0)</f>
        <v>500</v>
      </c>
      <c r="S246" s="132">
        <f>((T247-T245)/500)</f>
        <v>0.04</v>
      </c>
      <c r="T246" s="134">
        <f>(((I246-I245)*S246)+T245)+I246</f>
        <v>650</v>
      </c>
      <c r="U246" s="134">
        <f>ROUNDUP(T246,0)</f>
        <v>650</v>
      </c>
      <c r="V246" s="396"/>
      <c r="W246" s="130">
        <f>((X247-X245)/500)</f>
        <v>0.02</v>
      </c>
      <c r="X246" s="116">
        <f>(((V246-V245)*W246)+X245)+V246</f>
        <v>-80</v>
      </c>
      <c r="Y246" s="135">
        <f t="shared" si="50"/>
        <v>240</v>
      </c>
      <c r="Z246" s="106">
        <f>ROUNDUP(X246,0)</f>
        <v>-80</v>
      </c>
      <c r="AA246" s="136">
        <f>((AB247-AB245)/500)</f>
        <v>0.04</v>
      </c>
      <c r="AB246" s="137">
        <f>(((V246-V245)*AA246)+AB245)+V246</f>
        <v>-160</v>
      </c>
      <c r="AC246" s="101">
        <f>ROUNDUP(AB246,0)</f>
        <v>-160</v>
      </c>
      <c r="AD246" s="137">
        <f>((AE247-AE245)/500)</f>
        <v>0.02</v>
      </c>
      <c r="AE246" s="137">
        <f>(((V246-V245)*AD246)+AE245)+V246</f>
        <v>-55</v>
      </c>
      <c r="AF246" s="133">
        <f>ROUNDUP(AE246,0)</f>
        <v>-55</v>
      </c>
      <c r="AG246" s="137">
        <f>((AH247-AH245)/500)</f>
        <v>0.02</v>
      </c>
      <c r="AH246" s="137">
        <f>(((V246-V245)*AG246)+AH245)+V246</f>
        <v>-30</v>
      </c>
      <c r="AI246" s="101">
        <f>ROUNDUP(AH246,0)</f>
        <v>-30</v>
      </c>
      <c r="AJ246" s="136">
        <f>((AK247-AK245)/500)</f>
        <v>0.02</v>
      </c>
      <c r="AK246" s="138">
        <f>(((V246-V245)*AJ246)+AK245)+V246</f>
        <v>-5</v>
      </c>
      <c r="AL246" s="139">
        <f>ROUNDUP(AK246,0)</f>
        <v>-5</v>
      </c>
      <c r="AM246" s="397"/>
      <c r="AN246" s="397"/>
      <c r="AO246" s="397"/>
      <c r="AP246" s="397"/>
      <c r="AQ246" s="397"/>
      <c r="AR246" s="397"/>
      <c r="AS246" s="397"/>
      <c r="AT246" s="397"/>
      <c r="AU246" s="397"/>
      <c r="AV246" s="397"/>
      <c r="AW246" s="397"/>
      <c r="AX246" s="397"/>
      <c r="AY246" s="397"/>
      <c r="AZ246" s="397"/>
      <c r="BA246" s="397"/>
      <c r="BB246" s="397"/>
      <c r="BC246" s="397"/>
      <c r="BD246" s="397"/>
      <c r="BE246" s="397"/>
      <c r="BF246" s="397"/>
      <c r="BG246" s="397"/>
      <c r="BH246" s="397"/>
      <c r="BI246" s="397"/>
    </row>
    <row r="247" spans="1:61" ht="15.75" x14ac:dyDescent="0.25">
      <c r="A247" s="93">
        <f>+$B$3*O247</f>
        <v>0</v>
      </c>
      <c r="B247" s="93">
        <f>ROUNDUP(A247,0)</f>
        <v>0</v>
      </c>
      <c r="C247" s="112">
        <f>+$D$3*U247</f>
        <v>710710</v>
      </c>
      <c r="D247" s="112">
        <f>ROUNDUP(C247,0)</f>
        <v>710710</v>
      </c>
      <c r="E247" s="112">
        <f>+$F$3*L247</f>
        <v>628800</v>
      </c>
      <c r="F247" s="112">
        <f>ROUNDUP(E247,0)</f>
        <v>628800</v>
      </c>
      <c r="G247" s="113">
        <f>+$H$3*R247</f>
        <v>189690</v>
      </c>
      <c r="H247" s="112">
        <f>ROUNDUP(G247,0)</f>
        <v>189690</v>
      </c>
      <c r="I247" s="114">
        <v>61500</v>
      </c>
      <c r="J247" s="130"/>
      <c r="K247" s="98">
        <v>1380</v>
      </c>
      <c r="L247" s="117">
        <f>+I247+K247</f>
        <v>62880</v>
      </c>
      <c r="M247" s="118"/>
      <c r="N247" s="112">
        <v>1480</v>
      </c>
      <c r="O247" s="119">
        <f>+N247+I247</f>
        <v>62980</v>
      </c>
      <c r="P247" s="119"/>
      <c r="Q247" s="112">
        <v>1730</v>
      </c>
      <c r="R247" s="120">
        <f>+Q247+I247</f>
        <v>63230</v>
      </c>
      <c r="S247" s="121"/>
      <c r="T247" s="142">
        <v>3110</v>
      </c>
      <c r="U247" s="122">
        <f>+T247+I247</f>
        <v>64610</v>
      </c>
      <c r="V247" s="123">
        <v>61500</v>
      </c>
      <c r="W247" s="115"/>
      <c r="X247" s="98">
        <v>1150</v>
      </c>
      <c r="Y247" s="124">
        <f t="shared" si="50"/>
        <v>61740</v>
      </c>
      <c r="Z247" s="125">
        <f>+V247+X247</f>
        <v>62650</v>
      </c>
      <c r="AA247" s="126"/>
      <c r="AB247" s="143">
        <v>2300</v>
      </c>
      <c r="AC247" s="119">
        <f>+V247+AB247</f>
        <v>63800</v>
      </c>
      <c r="AD247" s="127"/>
      <c r="AE247" s="143">
        <v>1175</v>
      </c>
      <c r="AF247" s="120">
        <f>+AE247+V247</f>
        <v>62675</v>
      </c>
      <c r="AG247" s="127"/>
      <c r="AH247" s="143">
        <v>1200</v>
      </c>
      <c r="AI247" s="119">
        <f>+AH247+V247</f>
        <v>62700</v>
      </c>
      <c r="AJ247" s="126"/>
      <c r="AK247" s="144">
        <v>1225</v>
      </c>
      <c r="AL247" s="129">
        <f>+AK247+V247</f>
        <v>62725</v>
      </c>
      <c r="AM247" s="397"/>
      <c r="AN247" s="397"/>
      <c r="AO247" s="397"/>
      <c r="AP247" s="397"/>
      <c r="AQ247" s="397"/>
      <c r="AR247" s="397"/>
      <c r="AS247" s="397"/>
      <c r="AT247" s="397"/>
      <c r="AU247" s="397"/>
      <c r="AV247" s="397"/>
      <c r="AW247" s="397"/>
      <c r="AX247" s="397"/>
      <c r="AY247" s="397"/>
      <c r="AZ247" s="397"/>
      <c r="BA247" s="397"/>
      <c r="BB247" s="397"/>
      <c r="BC247" s="397"/>
      <c r="BD247" s="397"/>
      <c r="BE247" s="397"/>
      <c r="BF247" s="397"/>
      <c r="BG247" s="397"/>
      <c r="BH247" s="397"/>
      <c r="BI247" s="397"/>
    </row>
    <row r="248" spans="1:61" ht="15.75" x14ac:dyDescent="0.25">
      <c r="A248" s="93">
        <f>+$B$3*O248</f>
        <v>0</v>
      </c>
      <c r="B248" s="94">
        <f>ROUNDUP(A248,0)</f>
        <v>0</v>
      </c>
      <c r="C248" s="95">
        <f>+$D$3*U248</f>
        <v>7150</v>
      </c>
      <c r="D248" s="95">
        <f>ROUNDUP(C248,0)</f>
        <v>7150</v>
      </c>
      <c r="E248" s="95">
        <f>+$F$3*L248</f>
        <v>1500</v>
      </c>
      <c r="F248" s="95">
        <f>ROUNDUP(E248,0)</f>
        <v>1500</v>
      </c>
      <c r="G248" s="96">
        <f>+$H$3*R248</f>
        <v>1500</v>
      </c>
      <c r="H248" s="95">
        <f>ROUNDUP(G248,0)</f>
        <v>1500</v>
      </c>
      <c r="I248" s="395"/>
      <c r="J248" s="130">
        <f>((K249-K247)/500)</f>
        <v>0.02</v>
      </c>
      <c r="K248" s="116">
        <f>(((I248-I247)*J248)+K247)+I248</f>
        <v>150</v>
      </c>
      <c r="L248" s="131">
        <f>ROUNDUP(K248,0)</f>
        <v>150</v>
      </c>
      <c r="M248" s="132">
        <f>((N249-N247)/500)</f>
        <v>0.02</v>
      </c>
      <c r="N248" s="101">
        <f>(((I248-I247)*M248)+N247)+I248</f>
        <v>250</v>
      </c>
      <c r="O248" s="101">
        <f>ROUNDUP(N248,0)</f>
        <v>250</v>
      </c>
      <c r="P248" s="101">
        <f>((Q249-Q247)/500)</f>
        <v>0.02</v>
      </c>
      <c r="Q248" s="101">
        <f>(((I248-I247)*P248)+Q247)+I248</f>
        <v>500</v>
      </c>
      <c r="R248" s="133">
        <f>ROUNDUP(Q248,0)</f>
        <v>500</v>
      </c>
      <c r="S248" s="132">
        <f>((T249-T247)/500)</f>
        <v>0.04</v>
      </c>
      <c r="T248" s="134">
        <f>(((I248-I247)*S248)+T247)+I248</f>
        <v>650</v>
      </c>
      <c r="U248" s="134">
        <f>ROUNDUP(T248,0)</f>
        <v>650</v>
      </c>
      <c r="V248" s="396"/>
      <c r="W248" s="130">
        <f>((X249-X247)/500)</f>
        <v>0.01</v>
      </c>
      <c r="X248" s="116">
        <f>(((V248-V247)*W248)+X247)+V248</f>
        <v>535</v>
      </c>
      <c r="Y248" s="135">
        <f t="shared" si="50"/>
        <v>240</v>
      </c>
      <c r="Z248" s="106">
        <f>ROUNDUP(X248,0)</f>
        <v>535</v>
      </c>
      <c r="AA248" s="136">
        <f>((AB249-AB247)/500)</f>
        <v>0.02</v>
      </c>
      <c r="AB248" s="137">
        <f>(((V248-V247)*AA248)+AB247)+V248</f>
        <v>1070</v>
      </c>
      <c r="AC248" s="101">
        <f>ROUNDUP(AB248,0)</f>
        <v>1070</v>
      </c>
      <c r="AD248" s="137">
        <f>((AE249-AE247)/500)</f>
        <v>0.01</v>
      </c>
      <c r="AE248" s="137">
        <f>(((V248-V247)*AD248)+AE247)+V248</f>
        <v>560</v>
      </c>
      <c r="AF248" s="133">
        <f>ROUNDUP(AE248,0)</f>
        <v>560</v>
      </c>
      <c r="AG248" s="137">
        <f>((AH249-AH247)/500)</f>
        <v>0.01</v>
      </c>
      <c r="AH248" s="137">
        <f>(((V248-V247)*AG248)+AH247)+V248</f>
        <v>585</v>
      </c>
      <c r="AI248" s="101">
        <f>ROUNDUP(AH248,0)</f>
        <v>585</v>
      </c>
      <c r="AJ248" s="136">
        <f>((AK249-AK247)/500)</f>
        <v>0.01</v>
      </c>
      <c r="AK248" s="138">
        <f>(((V248-V247)*AJ248)+AK247)+V248</f>
        <v>610</v>
      </c>
      <c r="AL248" s="139">
        <f>ROUNDUP(AK248,0)</f>
        <v>610</v>
      </c>
      <c r="AM248" s="397"/>
      <c r="AN248" s="397"/>
      <c r="AO248" s="397"/>
      <c r="AP248" s="397"/>
      <c r="AQ248" s="397"/>
      <c r="AR248" s="397"/>
      <c r="AS248" s="397"/>
      <c r="AT248" s="397"/>
      <c r="AU248" s="397"/>
      <c r="AV248" s="397"/>
      <c r="AW248" s="397"/>
      <c r="AX248" s="397"/>
      <c r="AY248" s="397"/>
      <c r="AZ248" s="397"/>
      <c r="BA248" s="397"/>
      <c r="BB248" s="397"/>
      <c r="BC248" s="397"/>
      <c r="BD248" s="397"/>
      <c r="BE248" s="397"/>
      <c r="BF248" s="397"/>
      <c r="BG248" s="397"/>
      <c r="BH248" s="397"/>
      <c r="BI248" s="397"/>
    </row>
    <row r="249" spans="1:61" ht="15.75" x14ac:dyDescent="0.25">
      <c r="A249" s="93">
        <f>+$B$3*O249</f>
        <v>0</v>
      </c>
      <c r="B249" s="93">
        <f t="shared" ref="B249:B257" si="67">ROUNDUP(A249,0)</f>
        <v>0</v>
      </c>
      <c r="C249" s="112">
        <f>+$D$3*U249</f>
        <v>716430</v>
      </c>
      <c r="D249" s="112">
        <f t="shared" ref="D249:D257" si="68">ROUNDUP(C249,0)</f>
        <v>716430</v>
      </c>
      <c r="E249" s="112">
        <f>+$F$3*L249</f>
        <v>633900</v>
      </c>
      <c r="F249" s="112">
        <f t="shared" ref="F249:F257" si="69">ROUNDUP(E249,0)</f>
        <v>633900</v>
      </c>
      <c r="G249" s="113">
        <f>+$H$3*R249</f>
        <v>191220</v>
      </c>
      <c r="H249" s="112">
        <f t="shared" ref="H249:H257" si="70">ROUNDUP(G249,0)</f>
        <v>191220</v>
      </c>
      <c r="I249" s="140">
        <v>62000</v>
      </c>
      <c r="J249" s="130"/>
      <c r="K249" s="116">
        <v>1390</v>
      </c>
      <c r="L249" s="117">
        <f>+I249+K249</f>
        <v>63390</v>
      </c>
      <c r="M249" s="118"/>
      <c r="N249" s="119">
        <v>1490</v>
      </c>
      <c r="O249" s="119">
        <f>+N249+I249</f>
        <v>63490</v>
      </c>
      <c r="P249" s="119"/>
      <c r="Q249" s="119">
        <v>1740</v>
      </c>
      <c r="R249" s="120">
        <f>+Q249+I249</f>
        <v>63740</v>
      </c>
      <c r="S249" s="121"/>
      <c r="T249" s="122">
        <v>3130</v>
      </c>
      <c r="U249" s="122">
        <f>+T249+I249</f>
        <v>65130</v>
      </c>
      <c r="V249" s="141">
        <v>62000</v>
      </c>
      <c r="W249" s="115"/>
      <c r="X249" s="116">
        <v>1155</v>
      </c>
      <c r="Y249" s="124">
        <f t="shared" si="50"/>
        <v>62240</v>
      </c>
      <c r="Z249" s="125">
        <f>+V249+X249</f>
        <v>63155</v>
      </c>
      <c r="AA249" s="126"/>
      <c r="AB249" s="127">
        <v>2310</v>
      </c>
      <c r="AC249" s="119">
        <f>+V249+AB249</f>
        <v>64310</v>
      </c>
      <c r="AD249" s="127"/>
      <c r="AE249" s="127">
        <v>1180</v>
      </c>
      <c r="AF249" s="120">
        <f>+AE249+V249</f>
        <v>63180</v>
      </c>
      <c r="AG249" s="127"/>
      <c r="AH249" s="127">
        <v>1205</v>
      </c>
      <c r="AI249" s="119">
        <f>+AH249+V249</f>
        <v>63205</v>
      </c>
      <c r="AJ249" s="126"/>
      <c r="AK249" s="128">
        <v>1230</v>
      </c>
      <c r="AL249" s="129">
        <f>+AK249+V249</f>
        <v>63230</v>
      </c>
      <c r="AM249" s="397"/>
      <c r="AN249" s="397"/>
      <c r="AO249" s="397"/>
      <c r="AP249" s="397"/>
      <c r="AQ249" s="397"/>
      <c r="AR249" s="397"/>
      <c r="AS249" s="397"/>
      <c r="AT249" s="397"/>
      <c r="AU249" s="397"/>
      <c r="AV249" s="397"/>
      <c r="AW249" s="397"/>
      <c r="AX249" s="397"/>
      <c r="AY249" s="397"/>
      <c r="AZ249" s="397"/>
      <c r="BA249" s="397"/>
      <c r="BB249" s="397"/>
      <c r="BC249" s="397"/>
      <c r="BD249" s="397"/>
      <c r="BE249" s="397"/>
      <c r="BF249" s="397"/>
      <c r="BG249" s="397"/>
      <c r="BH249" s="397"/>
      <c r="BI249" s="397"/>
    </row>
    <row r="250" spans="1:61" ht="15.75" x14ac:dyDescent="0.25">
      <c r="A250" s="93">
        <f>+$B$3*N250</f>
        <v>0</v>
      </c>
      <c r="B250" s="94">
        <f t="shared" si="67"/>
        <v>0</v>
      </c>
      <c r="C250" s="95">
        <f>+$D$3*T250</f>
        <v>7150</v>
      </c>
      <c r="D250" s="95">
        <f t="shared" si="68"/>
        <v>7150</v>
      </c>
      <c r="E250" s="95">
        <f>+$F$3*K250</f>
        <v>1500</v>
      </c>
      <c r="F250" s="95">
        <f t="shared" si="69"/>
        <v>1500</v>
      </c>
      <c r="G250" s="96">
        <f>+$H$3*Q250</f>
        <v>1500</v>
      </c>
      <c r="H250" s="95">
        <f t="shared" si="70"/>
        <v>1500</v>
      </c>
      <c r="I250" s="395"/>
      <c r="J250" s="130">
        <f>((K251-K249)/500)</f>
        <v>0.02</v>
      </c>
      <c r="K250" s="116">
        <f>(((I250-I249)*J250)+K249)+I250</f>
        <v>150</v>
      </c>
      <c r="L250" s="131">
        <f>ROUNDUP(K250,0)</f>
        <v>150</v>
      </c>
      <c r="M250" s="132">
        <f>((N251-N249)/500)</f>
        <v>0.02</v>
      </c>
      <c r="N250" s="101">
        <f>(((I250-I249)*M250)+N249)+I250</f>
        <v>250</v>
      </c>
      <c r="O250" s="101">
        <f>ROUNDUP(N250,0)</f>
        <v>250</v>
      </c>
      <c r="P250" s="101">
        <f>((Q251-Q249)/500)</f>
        <v>0.02</v>
      </c>
      <c r="Q250" s="101">
        <f>(((I250-I249)*P250)+Q249)+I250</f>
        <v>500</v>
      </c>
      <c r="R250" s="133">
        <f>ROUNDUP(Q250,0)</f>
        <v>500</v>
      </c>
      <c r="S250" s="132">
        <f>((T251-T249)/500)</f>
        <v>0.04</v>
      </c>
      <c r="T250" s="134">
        <f>(((I250-I249)*S250)+T249)+I250</f>
        <v>650</v>
      </c>
      <c r="U250" s="134">
        <f>ROUNDUP(T250,0)</f>
        <v>650</v>
      </c>
      <c r="V250" s="396"/>
      <c r="W250" s="130">
        <f>((X251-X249)/500)</f>
        <v>0.02</v>
      </c>
      <c r="X250" s="116">
        <f>(((V250-V249)*W250)+X249)+V250</f>
        <v>-85</v>
      </c>
      <c r="Y250" s="135">
        <f t="shared" si="50"/>
        <v>240</v>
      </c>
      <c r="Z250" s="106">
        <f>ROUNDUP(X250,0)</f>
        <v>-85</v>
      </c>
      <c r="AA250" s="136">
        <f>((AB251-AB249)/500)</f>
        <v>0.04</v>
      </c>
      <c r="AB250" s="137">
        <f>(((V250-V249)*AA250)+AB249)+V250</f>
        <v>-170</v>
      </c>
      <c r="AC250" s="101">
        <f>ROUNDUP(AB250,0)</f>
        <v>-170</v>
      </c>
      <c r="AD250" s="137">
        <f>((AE251-AE249)/500)</f>
        <v>0.02</v>
      </c>
      <c r="AE250" s="137">
        <f>(((V250-V249)*AD250)+AE249)+V250</f>
        <v>-60</v>
      </c>
      <c r="AF250" s="133">
        <f>ROUNDUP(AE250,0)</f>
        <v>-60</v>
      </c>
      <c r="AG250" s="137">
        <f>((AH251-AH249)/500)</f>
        <v>0.02</v>
      </c>
      <c r="AH250" s="137">
        <f>(((V250-V249)*AG250)+AH249)+V250</f>
        <v>-35</v>
      </c>
      <c r="AI250" s="101">
        <f>ROUNDUP(AH250,0)</f>
        <v>-35</v>
      </c>
      <c r="AJ250" s="136">
        <f>((AK251-AK249)/500)</f>
        <v>0.02</v>
      </c>
      <c r="AK250" s="138">
        <f>(((V250-V249)*AJ250)+AK249)+V250</f>
        <v>-10</v>
      </c>
      <c r="AL250" s="139">
        <f>ROUNDUP(AK250,0)</f>
        <v>-10</v>
      </c>
      <c r="AM250" s="397"/>
      <c r="AN250" s="397"/>
      <c r="AO250" s="397"/>
      <c r="AP250" s="397"/>
      <c r="AQ250" s="397"/>
      <c r="AR250" s="397"/>
      <c r="AS250" s="397"/>
      <c r="AT250" s="397"/>
      <c r="AU250" s="397"/>
      <c r="AV250" s="397"/>
      <c r="AW250" s="397"/>
      <c r="AX250" s="397"/>
      <c r="AY250" s="397"/>
      <c r="AZ250" s="397"/>
      <c r="BA250" s="397"/>
      <c r="BB250" s="397"/>
      <c r="BC250" s="397"/>
      <c r="BD250" s="397"/>
      <c r="BE250" s="397"/>
      <c r="BF250" s="397"/>
      <c r="BG250" s="397"/>
      <c r="BH250" s="397"/>
      <c r="BI250" s="397"/>
    </row>
    <row r="251" spans="1:61" ht="15.75" x14ac:dyDescent="0.25">
      <c r="A251" s="93">
        <f>+$B$3*O251</f>
        <v>0</v>
      </c>
      <c r="B251" s="93">
        <f t="shared" si="67"/>
        <v>0</v>
      </c>
      <c r="C251" s="112">
        <f>+$D$3*U251</f>
        <v>722150</v>
      </c>
      <c r="D251" s="112">
        <f t="shared" si="68"/>
        <v>722150</v>
      </c>
      <c r="E251" s="112">
        <f>+$F$3*L251</f>
        <v>639000</v>
      </c>
      <c r="F251" s="112">
        <f t="shared" si="69"/>
        <v>639000</v>
      </c>
      <c r="G251" s="113">
        <f>+$H$3*R251</f>
        <v>192750</v>
      </c>
      <c r="H251" s="112">
        <f t="shared" si="70"/>
        <v>192750</v>
      </c>
      <c r="I251" s="140">
        <v>62500</v>
      </c>
      <c r="J251" s="130"/>
      <c r="K251" s="116">
        <v>1400</v>
      </c>
      <c r="L251" s="117">
        <f>+I251+K251</f>
        <v>63900</v>
      </c>
      <c r="M251" s="118"/>
      <c r="N251" s="119">
        <v>1500</v>
      </c>
      <c r="O251" s="119">
        <f>+N251+I251</f>
        <v>64000</v>
      </c>
      <c r="P251" s="119"/>
      <c r="Q251" s="119">
        <v>1750</v>
      </c>
      <c r="R251" s="120">
        <f>+Q251+I251</f>
        <v>64250</v>
      </c>
      <c r="S251" s="121"/>
      <c r="T251" s="122">
        <v>3150</v>
      </c>
      <c r="U251" s="122">
        <f>+T251+I251</f>
        <v>65650</v>
      </c>
      <c r="V251" s="141">
        <v>62500</v>
      </c>
      <c r="W251" s="115"/>
      <c r="X251" s="116">
        <v>1165</v>
      </c>
      <c r="Y251" s="124">
        <f t="shared" si="50"/>
        <v>62740</v>
      </c>
      <c r="Z251" s="125">
        <f>+V251+X251</f>
        <v>63665</v>
      </c>
      <c r="AA251" s="126"/>
      <c r="AB251" s="127">
        <v>2330</v>
      </c>
      <c r="AC251" s="119">
        <f>+V251+AB251</f>
        <v>64830</v>
      </c>
      <c r="AD251" s="127"/>
      <c r="AE251" s="127">
        <v>1190</v>
      </c>
      <c r="AF251" s="120">
        <f>+AE251+V251</f>
        <v>63690</v>
      </c>
      <c r="AG251" s="127"/>
      <c r="AH251" s="127">
        <v>1215</v>
      </c>
      <c r="AI251" s="119">
        <f>+AH251+V251</f>
        <v>63715</v>
      </c>
      <c r="AJ251" s="126"/>
      <c r="AK251" s="128">
        <v>1240</v>
      </c>
      <c r="AL251" s="129">
        <f>+AK251+V251</f>
        <v>63740</v>
      </c>
      <c r="AM251" s="397"/>
      <c r="AN251" s="397"/>
      <c r="AO251" s="397"/>
      <c r="AP251" s="397"/>
      <c r="AQ251" s="397"/>
      <c r="AR251" s="397"/>
      <c r="AS251" s="397"/>
      <c r="AT251" s="397"/>
      <c r="AU251" s="397"/>
      <c r="AV251" s="397"/>
      <c r="AW251" s="397"/>
      <c r="AX251" s="397"/>
      <c r="AY251" s="397"/>
      <c r="AZ251" s="397"/>
      <c r="BA251" s="397"/>
      <c r="BB251" s="397"/>
      <c r="BC251" s="397"/>
      <c r="BD251" s="397"/>
      <c r="BE251" s="397"/>
      <c r="BF251" s="397"/>
      <c r="BG251" s="397"/>
      <c r="BH251" s="397"/>
      <c r="BI251" s="397"/>
    </row>
    <row r="252" spans="1:61" ht="15.75" x14ac:dyDescent="0.25">
      <c r="A252" s="93">
        <f>+$B$3*N252</f>
        <v>0</v>
      </c>
      <c r="B252" s="94">
        <f t="shared" si="67"/>
        <v>0</v>
      </c>
      <c r="C252" s="95">
        <f>+$D$3*T252</f>
        <v>7150</v>
      </c>
      <c r="D252" s="95">
        <f t="shared" si="68"/>
        <v>7150</v>
      </c>
      <c r="E252" s="95">
        <f>+$F$3*K252</f>
        <v>1500</v>
      </c>
      <c r="F252" s="95">
        <f t="shared" si="69"/>
        <v>1500</v>
      </c>
      <c r="G252" s="96">
        <f>+$H$3*Q252</f>
        <v>1500</v>
      </c>
      <c r="H252" s="95">
        <f t="shared" si="70"/>
        <v>1500</v>
      </c>
      <c r="I252" s="395"/>
      <c r="J252" s="130">
        <f>((K253-K251)/500)</f>
        <v>0.02</v>
      </c>
      <c r="K252" s="116">
        <f>(((I252-I251)*J252)+K251)+I252</f>
        <v>150</v>
      </c>
      <c r="L252" s="131">
        <f>ROUNDUP(K252,0)</f>
        <v>150</v>
      </c>
      <c r="M252" s="132">
        <f>((N253-N251)/500)</f>
        <v>0.02</v>
      </c>
      <c r="N252" s="101">
        <f>(((I252-I251)*M252)+N251)+I252</f>
        <v>250</v>
      </c>
      <c r="O252" s="101">
        <f>ROUNDUP(N252,0)</f>
        <v>250</v>
      </c>
      <c r="P252" s="101">
        <f>((Q253-Q251)/500)</f>
        <v>0.02</v>
      </c>
      <c r="Q252" s="101">
        <f>(((I252-I251)*P252)+Q251)+I252</f>
        <v>500</v>
      </c>
      <c r="R252" s="133">
        <f>ROUNDUP(Q252,0)</f>
        <v>500</v>
      </c>
      <c r="S252" s="132">
        <f>((T253-T251)/500)</f>
        <v>0.04</v>
      </c>
      <c r="T252" s="134">
        <f>(((I252-I251)*S252)+T251)+I252</f>
        <v>650</v>
      </c>
      <c r="U252" s="134">
        <f>ROUNDUP(T252,0)</f>
        <v>650</v>
      </c>
      <c r="V252" s="396"/>
      <c r="W252" s="130">
        <f>((X253-X251)/500)</f>
        <v>0.01</v>
      </c>
      <c r="X252" s="116">
        <f>(((V252-V251)*W252)+X251)+V252</f>
        <v>540</v>
      </c>
      <c r="Y252" s="135">
        <f t="shared" si="50"/>
        <v>240</v>
      </c>
      <c r="Z252" s="106">
        <f>ROUNDUP(X252,0)</f>
        <v>540</v>
      </c>
      <c r="AA252" s="136">
        <f>((AB253-AB251)/500)</f>
        <v>0.02</v>
      </c>
      <c r="AB252" s="137">
        <f>(((V252-V251)*AA252)+AB251)+V252</f>
        <v>1080</v>
      </c>
      <c r="AC252" s="101">
        <f>ROUNDUP(AB252,0)</f>
        <v>1080</v>
      </c>
      <c r="AD252" s="137">
        <f>((AE253-AE251)/500)</f>
        <v>0.01</v>
      </c>
      <c r="AE252" s="137">
        <f>(((V252-V251)*AD252)+AE251)+V252</f>
        <v>565</v>
      </c>
      <c r="AF252" s="133">
        <f>ROUNDUP(AE252,0)</f>
        <v>565</v>
      </c>
      <c r="AG252" s="137">
        <f>((AH253-AH251)/500)</f>
        <v>0.01</v>
      </c>
      <c r="AH252" s="137">
        <f>(((V252-V251)*AG252)+AH251)+V252</f>
        <v>590</v>
      </c>
      <c r="AI252" s="101">
        <f>ROUNDUP(AH252,0)</f>
        <v>590</v>
      </c>
      <c r="AJ252" s="136">
        <f>((AK253-AK251)/500)</f>
        <v>0.01</v>
      </c>
      <c r="AK252" s="138">
        <f>(((V252-V251)*AJ252)+AK251)+V252</f>
        <v>615</v>
      </c>
      <c r="AL252" s="139">
        <f>ROUNDUP(AK252,0)</f>
        <v>615</v>
      </c>
      <c r="AM252" s="397"/>
      <c r="AN252" s="397"/>
      <c r="AO252" s="397"/>
      <c r="AP252" s="397"/>
      <c r="AQ252" s="397"/>
      <c r="AR252" s="397"/>
      <c r="AS252" s="397"/>
      <c r="AT252" s="397"/>
      <c r="AU252" s="397"/>
      <c r="AV252" s="397"/>
      <c r="AW252" s="397"/>
      <c r="AX252" s="397"/>
      <c r="AY252" s="397"/>
      <c r="AZ252" s="397"/>
      <c r="BA252" s="397"/>
      <c r="BB252" s="397"/>
      <c r="BC252" s="397"/>
      <c r="BD252" s="397"/>
      <c r="BE252" s="397"/>
      <c r="BF252" s="397"/>
      <c r="BG252" s="397"/>
      <c r="BH252" s="397"/>
      <c r="BI252" s="397"/>
    </row>
    <row r="253" spans="1:61" ht="15.75" x14ac:dyDescent="0.25">
      <c r="A253" s="93">
        <f>+$B$3*O253</f>
        <v>0</v>
      </c>
      <c r="B253" s="93">
        <f t="shared" si="67"/>
        <v>0</v>
      </c>
      <c r="C253" s="112">
        <f>+$D$3*U253</f>
        <v>727870</v>
      </c>
      <c r="D253" s="112">
        <f t="shared" si="68"/>
        <v>727870</v>
      </c>
      <c r="E253" s="112">
        <f>+$F$3*L253</f>
        <v>644100</v>
      </c>
      <c r="F253" s="112">
        <f t="shared" si="69"/>
        <v>644100</v>
      </c>
      <c r="G253" s="113">
        <f>+$H$3*R253</f>
        <v>194280</v>
      </c>
      <c r="H253" s="112">
        <f t="shared" si="70"/>
        <v>194280</v>
      </c>
      <c r="I253" s="140">
        <v>63000</v>
      </c>
      <c r="J253" s="130"/>
      <c r="K253" s="116">
        <v>1410</v>
      </c>
      <c r="L253" s="117">
        <f>+I253+K253</f>
        <v>64410</v>
      </c>
      <c r="M253" s="118"/>
      <c r="N253" s="119">
        <v>1510</v>
      </c>
      <c r="O253" s="119">
        <f>+N253+I253</f>
        <v>64510</v>
      </c>
      <c r="P253" s="119"/>
      <c r="Q253" s="119">
        <v>1760</v>
      </c>
      <c r="R253" s="120">
        <f>+Q253+I253</f>
        <v>64760</v>
      </c>
      <c r="S253" s="121"/>
      <c r="T253" s="122">
        <v>3170</v>
      </c>
      <c r="U253" s="122">
        <f>+T253+I253</f>
        <v>66170</v>
      </c>
      <c r="V253" s="141">
        <v>63000</v>
      </c>
      <c r="W253" s="115"/>
      <c r="X253" s="116">
        <v>1170</v>
      </c>
      <c r="Y253" s="124">
        <f t="shared" ref="Y253:Y296" si="71">+V253+240</f>
        <v>63240</v>
      </c>
      <c r="Z253" s="125">
        <f>+V253+X253</f>
        <v>64170</v>
      </c>
      <c r="AA253" s="126"/>
      <c r="AB253" s="127">
        <v>2340</v>
      </c>
      <c r="AC253" s="119">
        <f>+V253+AB253</f>
        <v>65340</v>
      </c>
      <c r="AD253" s="127"/>
      <c r="AE253" s="127">
        <v>1195</v>
      </c>
      <c r="AF253" s="120">
        <f>+AE253+V253</f>
        <v>64195</v>
      </c>
      <c r="AG253" s="127"/>
      <c r="AH253" s="127">
        <v>1220</v>
      </c>
      <c r="AI253" s="119">
        <f>+AH253+V253</f>
        <v>64220</v>
      </c>
      <c r="AJ253" s="126"/>
      <c r="AK253" s="128">
        <v>1245</v>
      </c>
      <c r="AL253" s="129">
        <f>+AK253+V253</f>
        <v>64245</v>
      </c>
      <c r="AM253" s="397"/>
      <c r="AN253" s="397"/>
      <c r="AO253" s="397"/>
      <c r="AP253" s="397"/>
      <c r="AQ253" s="397"/>
      <c r="AR253" s="397"/>
      <c r="AS253" s="397"/>
      <c r="AT253" s="397"/>
      <c r="AU253" s="397"/>
      <c r="AV253" s="397"/>
      <c r="AW253" s="397"/>
      <c r="AX253" s="397"/>
      <c r="AY253" s="397"/>
      <c r="AZ253" s="397"/>
      <c r="BA253" s="397"/>
      <c r="BB253" s="397"/>
      <c r="BC253" s="397"/>
      <c r="BD253" s="397"/>
      <c r="BE253" s="397"/>
      <c r="BF253" s="397"/>
      <c r="BG253" s="397"/>
      <c r="BH253" s="397"/>
      <c r="BI253" s="397"/>
    </row>
    <row r="254" spans="1:61" ht="15.75" x14ac:dyDescent="0.25">
      <c r="A254" s="93">
        <f>+$B$3*N254</f>
        <v>0</v>
      </c>
      <c r="B254" s="94">
        <f t="shared" si="67"/>
        <v>0</v>
      </c>
      <c r="C254" s="95">
        <f>+$D$3*T254</f>
        <v>7150</v>
      </c>
      <c r="D254" s="95">
        <f t="shared" si="68"/>
        <v>7150</v>
      </c>
      <c r="E254" s="95">
        <f>+$F$3*K254</f>
        <v>1500</v>
      </c>
      <c r="F254" s="95">
        <f t="shared" si="69"/>
        <v>1500</v>
      </c>
      <c r="G254" s="96">
        <f>+$H$3*Q254</f>
        <v>1500</v>
      </c>
      <c r="H254" s="95">
        <f t="shared" si="70"/>
        <v>1500</v>
      </c>
      <c r="I254" s="395"/>
      <c r="J254" s="130">
        <f>((K255-K253)/500)</f>
        <v>0.02</v>
      </c>
      <c r="K254" s="116">
        <f>(((I254-I253)*J254)+K253)+I254</f>
        <v>150</v>
      </c>
      <c r="L254" s="131">
        <f>ROUNDUP(K254,0)</f>
        <v>150</v>
      </c>
      <c r="M254" s="132">
        <f>((N255-N253)/500)</f>
        <v>0.02</v>
      </c>
      <c r="N254" s="101">
        <f>(((I254-I253)*M254)+N253)+I254</f>
        <v>250</v>
      </c>
      <c r="O254" s="101">
        <f>ROUNDUP(N254,0)</f>
        <v>250</v>
      </c>
      <c r="P254" s="101">
        <f>((Q255-Q253)/500)</f>
        <v>0.02</v>
      </c>
      <c r="Q254" s="101">
        <f>(((I254-I253)*P254)+Q253)+I254</f>
        <v>500</v>
      </c>
      <c r="R254" s="133">
        <f>ROUNDUP(Q254,0)</f>
        <v>500</v>
      </c>
      <c r="S254" s="132">
        <f>((T255-T253)/500)</f>
        <v>0.04</v>
      </c>
      <c r="T254" s="134">
        <f>(((I254-I253)*S254)+T253)+I254</f>
        <v>650</v>
      </c>
      <c r="U254" s="134">
        <f>ROUNDUP(T254,0)</f>
        <v>650</v>
      </c>
      <c r="V254" s="396"/>
      <c r="W254" s="130">
        <f>((X255-X253)/500)</f>
        <v>0.02</v>
      </c>
      <c r="X254" s="116">
        <f>(((V254-V253)*W254)+X253)+V254</f>
        <v>-90</v>
      </c>
      <c r="Y254" s="135">
        <f t="shared" si="71"/>
        <v>240</v>
      </c>
      <c r="Z254" s="106">
        <f>ROUNDUP(X254,0)</f>
        <v>-90</v>
      </c>
      <c r="AA254" s="136">
        <f>((AB255-AB253)/500)</f>
        <v>0.04</v>
      </c>
      <c r="AB254" s="137">
        <f>(((V254-V253)*AA254)+AB253)+V254</f>
        <v>-180</v>
      </c>
      <c r="AC254" s="101">
        <f>ROUNDUP(AB254,0)</f>
        <v>-180</v>
      </c>
      <c r="AD254" s="137">
        <f>((AE255-AE253)/500)</f>
        <v>0.02</v>
      </c>
      <c r="AE254" s="137">
        <f>(((V254-V253)*AD254)+AE253)+V254</f>
        <v>-65</v>
      </c>
      <c r="AF254" s="133">
        <f>ROUNDUP(AE254,0)</f>
        <v>-65</v>
      </c>
      <c r="AG254" s="137">
        <f>((AH255-AH253)/500)</f>
        <v>0.02</v>
      </c>
      <c r="AH254" s="137">
        <f>(((V254-V253)*AG254)+AH253)+V254</f>
        <v>-40</v>
      </c>
      <c r="AI254" s="101">
        <f>ROUNDUP(AH254,0)</f>
        <v>-40</v>
      </c>
      <c r="AJ254" s="136">
        <f>((AK255-AK253)/500)</f>
        <v>0.02</v>
      </c>
      <c r="AK254" s="138">
        <f>(((V254-V253)*AJ254)+AK253)+V254</f>
        <v>-15</v>
      </c>
      <c r="AL254" s="139">
        <f>ROUNDUP(AK254,0)</f>
        <v>-15</v>
      </c>
      <c r="AM254" s="397"/>
      <c r="AN254" s="397"/>
      <c r="AO254" s="397"/>
      <c r="AP254" s="397"/>
      <c r="AQ254" s="397"/>
      <c r="AR254" s="397"/>
      <c r="AS254" s="397"/>
      <c r="AT254" s="397"/>
      <c r="AU254" s="397"/>
      <c r="AV254" s="397"/>
      <c r="AW254" s="397"/>
      <c r="AX254" s="397"/>
      <c r="AY254" s="397"/>
      <c r="AZ254" s="397"/>
      <c r="BA254" s="397"/>
      <c r="BB254" s="397"/>
      <c r="BC254" s="397"/>
      <c r="BD254" s="397"/>
      <c r="BE254" s="397"/>
      <c r="BF254" s="397"/>
      <c r="BG254" s="397"/>
      <c r="BH254" s="397"/>
      <c r="BI254" s="397"/>
    </row>
    <row r="255" spans="1:61" ht="15.75" x14ac:dyDescent="0.25">
      <c r="A255" s="93">
        <f>+$B$3*O255</f>
        <v>0</v>
      </c>
      <c r="B255" s="93">
        <f t="shared" si="67"/>
        <v>0</v>
      </c>
      <c r="C255" s="112">
        <f>+$D$3*U255</f>
        <v>733590</v>
      </c>
      <c r="D255" s="112">
        <f t="shared" si="68"/>
        <v>733590</v>
      </c>
      <c r="E255" s="112">
        <f>+$F$3*L255</f>
        <v>649200</v>
      </c>
      <c r="F255" s="112">
        <f t="shared" si="69"/>
        <v>649200</v>
      </c>
      <c r="G255" s="113">
        <f>+$H$3*R255</f>
        <v>195810</v>
      </c>
      <c r="H255" s="112">
        <f t="shared" si="70"/>
        <v>195810</v>
      </c>
      <c r="I255" s="140">
        <v>63500</v>
      </c>
      <c r="J255" s="130"/>
      <c r="K255" s="116">
        <v>1420</v>
      </c>
      <c r="L255" s="117">
        <f>+I255+K255</f>
        <v>64920</v>
      </c>
      <c r="M255" s="118"/>
      <c r="N255" s="119">
        <v>1520</v>
      </c>
      <c r="O255" s="119">
        <f>+N255+I255</f>
        <v>65020</v>
      </c>
      <c r="P255" s="119"/>
      <c r="Q255" s="119">
        <v>1770</v>
      </c>
      <c r="R255" s="120">
        <f>+Q255+I255</f>
        <v>65270</v>
      </c>
      <c r="S255" s="121"/>
      <c r="T255" s="122">
        <v>3190</v>
      </c>
      <c r="U255" s="122">
        <f>+T255+I255</f>
        <v>66690</v>
      </c>
      <c r="V255" s="141">
        <v>63500</v>
      </c>
      <c r="W255" s="115"/>
      <c r="X255" s="116">
        <v>1180</v>
      </c>
      <c r="Y255" s="124">
        <f t="shared" si="71"/>
        <v>63740</v>
      </c>
      <c r="Z255" s="125">
        <f>+V255+X255</f>
        <v>64680</v>
      </c>
      <c r="AA255" s="126"/>
      <c r="AB255" s="127">
        <v>2360</v>
      </c>
      <c r="AC255" s="119">
        <f>+V255+AB255</f>
        <v>65860</v>
      </c>
      <c r="AD255" s="127"/>
      <c r="AE255" s="127">
        <v>1205</v>
      </c>
      <c r="AF255" s="120">
        <f>+AE255+V255</f>
        <v>64705</v>
      </c>
      <c r="AG255" s="127"/>
      <c r="AH255" s="127">
        <v>1230</v>
      </c>
      <c r="AI255" s="119">
        <f>+AH255+V255</f>
        <v>64730</v>
      </c>
      <c r="AJ255" s="126"/>
      <c r="AK255" s="128">
        <v>1255</v>
      </c>
      <c r="AL255" s="129">
        <f>+AK255+V255</f>
        <v>64755</v>
      </c>
      <c r="AM255" s="397"/>
      <c r="AN255" s="397"/>
      <c r="AO255" s="397"/>
      <c r="AP255" s="397"/>
      <c r="AQ255" s="397"/>
      <c r="AR255" s="397"/>
      <c r="AS255" s="397"/>
      <c r="AT255" s="397"/>
      <c r="AU255" s="397"/>
      <c r="AV255" s="397"/>
      <c r="AW255" s="397"/>
      <c r="AX255" s="397"/>
      <c r="AY255" s="397"/>
      <c r="AZ255" s="397"/>
      <c r="BA255" s="397"/>
      <c r="BB255" s="397"/>
      <c r="BC255" s="397"/>
      <c r="BD255" s="397"/>
      <c r="BE255" s="397"/>
      <c r="BF255" s="397"/>
      <c r="BG255" s="397"/>
      <c r="BH255" s="397"/>
      <c r="BI255" s="397"/>
    </row>
    <row r="256" spans="1:61" ht="15.75" x14ac:dyDescent="0.25">
      <c r="A256" s="93">
        <f>+$B$3*N256</f>
        <v>0</v>
      </c>
      <c r="B256" s="94">
        <f t="shared" si="67"/>
        <v>0</v>
      </c>
      <c r="C256" s="95">
        <f>+$D$3*T256</f>
        <v>7150</v>
      </c>
      <c r="D256" s="95">
        <f t="shared" si="68"/>
        <v>7150</v>
      </c>
      <c r="E256" s="95">
        <f>+$F$3*K256</f>
        <v>1500</v>
      </c>
      <c r="F256" s="95">
        <f t="shared" si="69"/>
        <v>1500</v>
      </c>
      <c r="G256" s="96">
        <f>+$H$3*Q256</f>
        <v>1500</v>
      </c>
      <c r="H256" s="95">
        <f t="shared" si="70"/>
        <v>1500</v>
      </c>
      <c r="I256" s="395"/>
      <c r="J256" s="130">
        <f>((K257-K255)/500)</f>
        <v>0.02</v>
      </c>
      <c r="K256" s="116">
        <f>(((I256-I255)*J256)+K255)+I256</f>
        <v>150</v>
      </c>
      <c r="L256" s="131">
        <f>ROUNDUP(K256,0)</f>
        <v>150</v>
      </c>
      <c r="M256" s="132">
        <f>((N257-N255)/500)</f>
        <v>0.02</v>
      </c>
      <c r="N256" s="101">
        <f>(((I256-I255)*M256)+N255)+I256</f>
        <v>250</v>
      </c>
      <c r="O256" s="101">
        <f>ROUNDUP(N256,0)</f>
        <v>250</v>
      </c>
      <c r="P256" s="101">
        <f>((Q257-Q255)/500)</f>
        <v>0.02</v>
      </c>
      <c r="Q256" s="101">
        <f>(((I256-I255)*P256)+Q255)+I256</f>
        <v>500</v>
      </c>
      <c r="R256" s="133">
        <f>ROUNDUP(Q256,0)</f>
        <v>500</v>
      </c>
      <c r="S256" s="132">
        <f>((T257-T255)/500)</f>
        <v>0.04</v>
      </c>
      <c r="T256" s="134">
        <f>(((I256-I255)*S256)+T255)+I256</f>
        <v>650</v>
      </c>
      <c r="U256" s="134">
        <f>ROUNDUP(T256,0)</f>
        <v>650</v>
      </c>
      <c r="V256" s="396"/>
      <c r="W256" s="130">
        <f>((X257-X255)/500)</f>
        <v>0.01</v>
      </c>
      <c r="X256" s="116">
        <f>(((V256-V255)*W256)+X255)+V256</f>
        <v>545</v>
      </c>
      <c r="Y256" s="135">
        <f t="shared" si="71"/>
        <v>240</v>
      </c>
      <c r="Z256" s="106">
        <f>ROUNDUP(X256,0)</f>
        <v>545</v>
      </c>
      <c r="AA256" s="136">
        <f>((AB257-AB255)/500)</f>
        <v>0.02</v>
      </c>
      <c r="AB256" s="137">
        <f>(((V256-V255)*AA256)+AB255)+V256</f>
        <v>1090</v>
      </c>
      <c r="AC256" s="101">
        <f>ROUNDUP(AB256,0)</f>
        <v>1090</v>
      </c>
      <c r="AD256" s="137">
        <f>((AE257-AE255)/500)</f>
        <v>0.01</v>
      </c>
      <c r="AE256" s="137">
        <f>(((V256-V255)*AD256)+AE255)+V256</f>
        <v>570</v>
      </c>
      <c r="AF256" s="133">
        <f>ROUNDUP(AE256,0)</f>
        <v>570</v>
      </c>
      <c r="AG256" s="137">
        <f>((AH257-AH255)/500)</f>
        <v>0.01</v>
      </c>
      <c r="AH256" s="137">
        <f>(((V256-V255)*AG256)+AH255)+V256</f>
        <v>595</v>
      </c>
      <c r="AI256" s="101">
        <f>ROUNDUP(AH256,0)</f>
        <v>595</v>
      </c>
      <c r="AJ256" s="136">
        <f>((AK257-AK255)/500)</f>
        <v>0.01</v>
      </c>
      <c r="AK256" s="138">
        <f>(((V256-V255)*AJ256)+AK255)+V256</f>
        <v>620</v>
      </c>
      <c r="AL256" s="139">
        <f>ROUNDUP(AK256,0)</f>
        <v>620</v>
      </c>
      <c r="AM256" s="397"/>
      <c r="AN256" s="397"/>
      <c r="AO256" s="397"/>
      <c r="AP256" s="397"/>
      <c r="AQ256" s="397"/>
      <c r="AR256" s="397"/>
      <c r="AS256" s="397"/>
      <c r="AT256" s="397"/>
      <c r="AU256" s="397"/>
      <c r="AV256" s="397"/>
      <c r="AW256" s="397"/>
      <c r="AX256" s="397"/>
      <c r="AY256" s="397"/>
      <c r="AZ256" s="397"/>
      <c r="BA256" s="397"/>
      <c r="BB256" s="397"/>
      <c r="BC256" s="397"/>
      <c r="BD256" s="397"/>
      <c r="BE256" s="397"/>
      <c r="BF256" s="397"/>
      <c r="BG256" s="397"/>
      <c r="BH256" s="397"/>
      <c r="BI256" s="397"/>
    </row>
    <row r="257" spans="1:61" ht="15.75" x14ac:dyDescent="0.25">
      <c r="A257" s="93">
        <f>+$B$3*O257</f>
        <v>0</v>
      </c>
      <c r="B257" s="93">
        <f t="shared" si="67"/>
        <v>0</v>
      </c>
      <c r="C257" s="112">
        <f>+$D$3*U257</f>
        <v>739310</v>
      </c>
      <c r="D257" s="112">
        <f t="shared" si="68"/>
        <v>739310</v>
      </c>
      <c r="E257" s="112">
        <f>+$F$3*L257</f>
        <v>654300</v>
      </c>
      <c r="F257" s="112">
        <f t="shared" si="69"/>
        <v>654300</v>
      </c>
      <c r="G257" s="113">
        <f>+$H$3*R257</f>
        <v>197340</v>
      </c>
      <c r="H257" s="112">
        <f t="shared" si="70"/>
        <v>197340</v>
      </c>
      <c r="I257" s="140">
        <v>64000</v>
      </c>
      <c r="J257" s="130"/>
      <c r="K257" s="116">
        <v>1430</v>
      </c>
      <c r="L257" s="117">
        <f>+I257+K257</f>
        <v>65430</v>
      </c>
      <c r="M257" s="118"/>
      <c r="N257" s="119">
        <v>1530</v>
      </c>
      <c r="O257" s="119">
        <f>+N257+I257</f>
        <v>65530</v>
      </c>
      <c r="P257" s="119"/>
      <c r="Q257" s="119">
        <v>1780</v>
      </c>
      <c r="R257" s="120">
        <f>+Q257+I257</f>
        <v>65780</v>
      </c>
      <c r="S257" s="121"/>
      <c r="T257" s="122">
        <v>3210</v>
      </c>
      <c r="U257" s="122">
        <f>+T257+I257</f>
        <v>67210</v>
      </c>
      <c r="V257" s="141">
        <v>64000</v>
      </c>
      <c r="W257" s="115"/>
      <c r="X257" s="116">
        <v>1185</v>
      </c>
      <c r="Y257" s="124">
        <f t="shared" si="71"/>
        <v>64240</v>
      </c>
      <c r="Z257" s="125">
        <f>+V257+X257</f>
        <v>65185</v>
      </c>
      <c r="AA257" s="126"/>
      <c r="AB257" s="127">
        <v>2370</v>
      </c>
      <c r="AC257" s="119">
        <f>+V257+AB257</f>
        <v>66370</v>
      </c>
      <c r="AD257" s="127"/>
      <c r="AE257" s="127">
        <v>1210</v>
      </c>
      <c r="AF257" s="120">
        <f>+AE257+V257</f>
        <v>65210</v>
      </c>
      <c r="AG257" s="127"/>
      <c r="AH257" s="127">
        <v>1235</v>
      </c>
      <c r="AI257" s="119">
        <f>+AH257+V257</f>
        <v>65235</v>
      </c>
      <c r="AJ257" s="126"/>
      <c r="AK257" s="128">
        <v>1260</v>
      </c>
      <c r="AL257" s="129">
        <f>+AK257+V257</f>
        <v>65260</v>
      </c>
      <c r="AM257" s="397"/>
      <c r="AN257" s="397"/>
      <c r="AO257" s="397"/>
      <c r="AP257" s="397"/>
      <c r="AQ257" s="397"/>
      <c r="AR257" s="397"/>
      <c r="AS257" s="397"/>
      <c r="AT257" s="397"/>
      <c r="AU257" s="397"/>
      <c r="AV257" s="397"/>
      <c r="AW257" s="397"/>
      <c r="AX257" s="397"/>
      <c r="AY257" s="397"/>
      <c r="AZ257" s="397"/>
      <c r="BA257" s="397"/>
      <c r="BB257" s="397"/>
      <c r="BC257" s="397"/>
      <c r="BD257" s="397"/>
      <c r="BE257" s="397"/>
      <c r="BF257" s="397"/>
      <c r="BG257" s="397"/>
      <c r="BH257" s="397"/>
      <c r="BI257" s="397"/>
    </row>
    <row r="258" spans="1:61" ht="15.75" x14ac:dyDescent="0.25">
      <c r="A258" s="93">
        <f>+$B$3*N258</f>
        <v>0</v>
      </c>
      <c r="B258" s="94">
        <f>ROUNDUP(A258,0)</f>
        <v>0</v>
      </c>
      <c r="C258" s="95">
        <f>+$D$3*T258</f>
        <v>7150</v>
      </c>
      <c r="D258" s="95">
        <f>ROUNDUP(C258,0)</f>
        <v>7150</v>
      </c>
      <c r="E258" s="95">
        <f>+$F$3*K258</f>
        <v>1500</v>
      </c>
      <c r="F258" s="95">
        <f>ROUNDUP(E258,0)</f>
        <v>1500</v>
      </c>
      <c r="G258" s="96">
        <f>+$H$3*Q258</f>
        <v>1500</v>
      </c>
      <c r="H258" s="95">
        <f>ROUNDUP(G258,0)</f>
        <v>1500</v>
      </c>
      <c r="I258" s="395"/>
      <c r="J258" s="130">
        <f>((K259-K257)/500)</f>
        <v>0.02</v>
      </c>
      <c r="K258" s="116">
        <f>(((I258-I257)*J258)+K257)+I258</f>
        <v>150</v>
      </c>
      <c r="L258" s="131">
        <f>ROUNDUP(K258,0)</f>
        <v>150</v>
      </c>
      <c r="M258" s="132">
        <f>((N259-N257)/500)</f>
        <v>0.02</v>
      </c>
      <c r="N258" s="101">
        <f>(((I258-I257)*M258)+N257)+I258</f>
        <v>250</v>
      </c>
      <c r="O258" s="101">
        <f>ROUNDUP(N258,0)</f>
        <v>250</v>
      </c>
      <c r="P258" s="101">
        <f>((Q259-Q257)/500)</f>
        <v>0.02</v>
      </c>
      <c r="Q258" s="101">
        <f>(((I258-I257)*P258)+Q257)+I258</f>
        <v>500</v>
      </c>
      <c r="R258" s="133">
        <f>ROUNDUP(Q258,0)</f>
        <v>500</v>
      </c>
      <c r="S258" s="132">
        <f>((T259-T257)/500)</f>
        <v>0.04</v>
      </c>
      <c r="T258" s="134">
        <f>(((I258-I257)*S258)+T257)+I258</f>
        <v>650</v>
      </c>
      <c r="U258" s="134">
        <f>ROUNDUP(T258,0)</f>
        <v>650</v>
      </c>
      <c r="V258" s="396"/>
      <c r="W258" s="130">
        <f>((X259-X257)/500)</f>
        <v>0.02</v>
      </c>
      <c r="X258" s="116">
        <f>(((V258-V257)*W258)+X257)+V258</f>
        <v>-95</v>
      </c>
      <c r="Y258" s="135">
        <f t="shared" si="71"/>
        <v>240</v>
      </c>
      <c r="Z258" s="106">
        <f>ROUNDUP(X258,0)</f>
        <v>-95</v>
      </c>
      <c r="AA258" s="136">
        <f>((AB259-AB257)/500)</f>
        <v>0.04</v>
      </c>
      <c r="AB258" s="137">
        <f>(((V258-V257)*AA258)+AB257)+V258</f>
        <v>-190</v>
      </c>
      <c r="AC258" s="101">
        <f>ROUNDUP(AB258,0)</f>
        <v>-190</v>
      </c>
      <c r="AD258" s="137">
        <f>((AE259-AE257)/500)</f>
        <v>0.02</v>
      </c>
      <c r="AE258" s="137">
        <f>(((V258-V257)*AD258)+AE257)+V258</f>
        <v>-70</v>
      </c>
      <c r="AF258" s="133">
        <f>ROUNDUP(AE258,0)</f>
        <v>-70</v>
      </c>
      <c r="AG258" s="137">
        <f>((AH259-AH257)/500)</f>
        <v>0.02</v>
      </c>
      <c r="AH258" s="137">
        <f>(((V258-V257)*AG258)+AH257)+V258</f>
        <v>-45</v>
      </c>
      <c r="AI258" s="101">
        <f>ROUNDUP(AH258,0)</f>
        <v>-45</v>
      </c>
      <c r="AJ258" s="136">
        <f>((AK259-AK257)/500)</f>
        <v>0.02</v>
      </c>
      <c r="AK258" s="138">
        <f>(((V258-V257)*AJ258)+AK257)+V258</f>
        <v>-20</v>
      </c>
      <c r="AL258" s="139">
        <f>ROUNDUP(AK258,0)</f>
        <v>-20</v>
      </c>
      <c r="AM258" s="397"/>
      <c r="AN258" s="397"/>
      <c r="AO258" s="397"/>
      <c r="AP258" s="397"/>
      <c r="AQ258" s="397"/>
      <c r="AR258" s="397"/>
      <c r="AS258" s="397"/>
      <c r="AT258" s="397"/>
      <c r="AU258" s="397"/>
      <c r="AV258" s="397"/>
      <c r="AW258" s="397"/>
      <c r="AX258" s="397"/>
      <c r="AY258" s="397"/>
      <c r="AZ258" s="397"/>
      <c r="BA258" s="397"/>
      <c r="BB258" s="397"/>
      <c r="BC258" s="397"/>
      <c r="BD258" s="397"/>
      <c r="BE258" s="397"/>
      <c r="BF258" s="397"/>
      <c r="BG258" s="397"/>
      <c r="BH258" s="397"/>
      <c r="BI258" s="397"/>
    </row>
    <row r="259" spans="1:61" ht="15.75" x14ac:dyDescent="0.25">
      <c r="A259" s="93">
        <f>+$B$3*O259</f>
        <v>0</v>
      </c>
      <c r="B259" s="93">
        <f>ROUNDUP(A259,0)</f>
        <v>0</v>
      </c>
      <c r="C259" s="112">
        <f>+$D$3*U259</f>
        <v>745030</v>
      </c>
      <c r="D259" s="112">
        <f>ROUNDUP(C259,0)</f>
        <v>745030</v>
      </c>
      <c r="E259" s="112">
        <f>+$F$3*L259</f>
        <v>659400</v>
      </c>
      <c r="F259" s="112">
        <f>ROUNDUP(E259,0)</f>
        <v>659400</v>
      </c>
      <c r="G259" s="113">
        <f>+$H$3*R259</f>
        <v>198870</v>
      </c>
      <c r="H259" s="112">
        <f>ROUNDUP(G259,0)</f>
        <v>198870</v>
      </c>
      <c r="I259" s="114">
        <v>64500</v>
      </c>
      <c r="J259" s="130"/>
      <c r="K259" s="98">
        <v>1440</v>
      </c>
      <c r="L259" s="117">
        <f>+I259+K259</f>
        <v>65940</v>
      </c>
      <c r="M259" s="118"/>
      <c r="N259" s="112">
        <v>1540</v>
      </c>
      <c r="O259" s="119">
        <f>+N259+I259</f>
        <v>66040</v>
      </c>
      <c r="P259" s="119"/>
      <c r="Q259" s="112">
        <v>1790</v>
      </c>
      <c r="R259" s="120">
        <f>+Q259+I259</f>
        <v>66290</v>
      </c>
      <c r="S259" s="121"/>
      <c r="T259" s="142">
        <v>3230</v>
      </c>
      <c r="U259" s="122">
        <f>+T259+I259</f>
        <v>67730</v>
      </c>
      <c r="V259" s="123">
        <v>64500</v>
      </c>
      <c r="W259" s="115"/>
      <c r="X259" s="98">
        <v>1195</v>
      </c>
      <c r="Y259" s="124">
        <f t="shared" si="71"/>
        <v>64740</v>
      </c>
      <c r="Z259" s="125">
        <f>+V259+X259</f>
        <v>65695</v>
      </c>
      <c r="AA259" s="126"/>
      <c r="AB259" s="143">
        <v>2390</v>
      </c>
      <c r="AC259" s="119">
        <f>+V259+AB259</f>
        <v>66890</v>
      </c>
      <c r="AD259" s="127"/>
      <c r="AE259" s="143">
        <v>1220</v>
      </c>
      <c r="AF259" s="120">
        <f>+AE259+V259</f>
        <v>65720</v>
      </c>
      <c r="AG259" s="127"/>
      <c r="AH259" s="143">
        <v>1245</v>
      </c>
      <c r="AI259" s="119">
        <f>+AH259+V259</f>
        <v>65745</v>
      </c>
      <c r="AJ259" s="126"/>
      <c r="AK259" s="144">
        <v>1270</v>
      </c>
      <c r="AL259" s="129">
        <f>+AK259+V259</f>
        <v>65770</v>
      </c>
      <c r="AM259" s="397"/>
      <c r="AN259" s="397"/>
      <c r="AO259" s="397"/>
      <c r="AP259" s="397"/>
      <c r="AQ259" s="397"/>
      <c r="AR259" s="397"/>
      <c r="AS259" s="397"/>
      <c r="AT259" s="397"/>
      <c r="AU259" s="397"/>
      <c r="AV259" s="397"/>
      <c r="AW259" s="397"/>
      <c r="AX259" s="397"/>
      <c r="AY259" s="397"/>
      <c r="AZ259" s="397"/>
      <c r="BA259" s="397"/>
      <c r="BB259" s="397"/>
      <c r="BC259" s="397"/>
      <c r="BD259" s="397"/>
      <c r="BE259" s="397"/>
      <c r="BF259" s="397"/>
      <c r="BG259" s="397"/>
      <c r="BH259" s="397"/>
      <c r="BI259" s="397"/>
    </row>
    <row r="260" spans="1:61" ht="15.75" x14ac:dyDescent="0.25">
      <c r="A260" s="93">
        <f>+$B$3*O260</f>
        <v>0</v>
      </c>
      <c r="B260" s="94">
        <f>ROUNDUP(A260,0)</f>
        <v>0</v>
      </c>
      <c r="C260" s="95">
        <f>+$D$3*U260</f>
        <v>7150</v>
      </c>
      <c r="D260" s="95">
        <f>ROUNDUP(C260,0)</f>
        <v>7150</v>
      </c>
      <c r="E260" s="95">
        <f>+$F$3*L260</f>
        <v>1500</v>
      </c>
      <c r="F260" s="95">
        <f>ROUNDUP(E260,0)</f>
        <v>1500</v>
      </c>
      <c r="G260" s="96">
        <f>+$H$3*R260</f>
        <v>1500</v>
      </c>
      <c r="H260" s="95">
        <f>ROUNDUP(G260,0)</f>
        <v>1500</v>
      </c>
      <c r="I260" s="395"/>
      <c r="J260" s="130">
        <f>((K261-K259)/500)</f>
        <v>0.02</v>
      </c>
      <c r="K260" s="116">
        <f>(((I260-I259)*J260)+K259)+I260</f>
        <v>150</v>
      </c>
      <c r="L260" s="131">
        <f>ROUNDUP(K260,0)</f>
        <v>150</v>
      </c>
      <c r="M260" s="132">
        <f>((N261-N259)/500)</f>
        <v>0.02</v>
      </c>
      <c r="N260" s="101">
        <f>(((I260-I259)*M260)+N259)+I260</f>
        <v>250</v>
      </c>
      <c r="O260" s="101">
        <f>ROUNDUP(N260,0)</f>
        <v>250</v>
      </c>
      <c r="P260" s="101">
        <f>((Q261-Q259)/500)</f>
        <v>0.02</v>
      </c>
      <c r="Q260" s="101">
        <f>(((I260-I259)*P260)+Q259)+I260</f>
        <v>500</v>
      </c>
      <c r="R260" s="133">
        <f>ROUNDUP(Q260,0)</f>
        <v>500</v>
      </c>
      <c r="S260" s="132">
        <f>((T261-T259)/500)</f>
        <v>0.04</v>
      </c>
      <c r="T260" s="134">
        <f>(((I260-I259)*S260)+T259)+I260</f>
        <v>650</v>
      </c>
      <c r="U260" s="134">
        <f>ROUNDUP(T260,0)</f>
        <v>650</v>
      </c>
      <c r="V260" s="396"/>
      <c r="W260" s="130">
        <f>((X261-X259)/500)</f>
        <v>0.01</v>
      </c>
      <c r="X260" s="116">
        <f>(((V260-V259)*W260)+X259)+V260</f>
        <v>550</v>
      </c>
      <c r="Y260" s="135">
        <f t="shared" si="71"/>
        <v>240</v>
      </c>
      <c r="Z260" s="106">
        <f>ROUNDUP(X260,0)</f>
        <v>550</v>
      </c>
      <c r="AA260" s="136">
        <f>((AB261-AB259)/500)</f>
        <v>0.02</v>
      </c>
      <c r="AB260" s="137">
        <f>(((V260-V259)*AA260)+AB259)+V260</f>
        <v>1100</v>
      </c>
      <c r="AC260" s="101">
        <f>ROUNDUP(AB260,0)</f>
        <v>1100</v>
      </c>
      <c r="AD260" s="137">
        <f>((AE261-AE259)/500)</f>
        <v>0.01</v>
      </c>
      <c r="AE260" s="137">
        <f>(((V260-V259)*AD260)+AE259)+V260</f>
        <v>575</v>
      </c>
      <c r="AF260" s="133">
        <f>ROUNDUP(AE260,0)</f>
        <v>575</v>
      </c>
      <c r="AG260" s="137">
        <f>((AH261-AH259)/500)</f>
        <v>0.01</v>
      </c>
      <c r="AH260" s="137">
        <f>(((V260-V259)*AG260)+AH259)+V260</f>
        <v>600</v>
      </c>
      <c r="AI260" s="101">
        <f>ROUNDUP(AH260,0)</f>
        <v>600</v>
      </c>
      <c r="AJ260" s="136">
        <f>((AK261-AK259)/500)</f>
        <v>0.01</v>
      </c>
      <c r="AK260" s="138">
        <f>(((V260-V259)*AJ260)+AK259)+V260</f>
        <v>625</v>
      </c>
      <c r="AL260" s="139">
        <f>ROUNDUP(AK260,0)</f>
        <v>625</v>
      </c>
      <c r="AM260" s="397"/>
      <c r="AN260" s="397"/>
      <c r="AO260" s="397"/>
      <c r="AP260" s="397"/>
      <c r="AQ260" s="397"/>
      <c r="AR260" s="397"/>
      <c r="AS260" s="397"/>
      <c r="AT260" s="397"/>
      <c r="AU260" s="397"/>
      <c r="AV260" s="397"/>
      <c r="AW260" s="397"/>
      <c r="AX260" s="397"/>
      <c r="AY260" s="397"/>
      <c r="AZ260" s="397"/>
      <c r="BA260" s="397"/>
      <c r="BB260" s="397"/>
      <c r="BC260" s="397"/>
      <c r="BD260" s="397"/>
      <c r="BE260" s="397"/>
      <c r="BF260" s="397"/>
      <c r="BG260" s="397"/>
      <c r="BH260" s="397"/>
      <c r="BI260" s="397"/>
    </row>
    <row r="261" spans="1:61" ht="15.75" x14ac:dyDescent="0.25">
      <c r="A261" s="93">
        <f>+$B$3*O261</f>
        <v>0</v>
      </c>
      <c r="B261" s="93">
        <f t="shared" ref="B261:B269" si="72">ROUNDUP(A261,0)</f>
        <v>0</v>
      </c>
      <c r="C261" s="112">
        <f>+$D$3*U261</f>
        <v>750750</v>
      </c>
      <c r="D261" s="112">
        <f t="shared" ref="D261:D269" si="73">ROUNDUP(C261,0)</f>
        <v>750750</v>
      </c>
      <c r="E261" s="112">
        <f>+$F$3*L261</f>
        <v>664500</v>
      </c>
      <c r="F261" s="112">
        <f t="shared" ref="F261:F269" si="74">ROUNDUP(E261,0)</f>
        <v>664500</v>
      </c>
      <c r="G261" s="113">
        <f>+$H$3*R261</f>
        <v>200400</v>
      </c>
      <c r="H261" s="112">
        <f t="shared" ref="H261:H269" si="75">ROUNDUP(G261,0)</f>
        <v>200400</v>
      </c>
      <c r="I261" s="140">
        <v>65000</v>
      </c>
      <c r="J261" s="130"/>
      <c r="K261" s="116">
        <v>1450</v>
      </c>
      <c r="L261" s="117">
        <f>+I261+K261</f>
        <v>66450</v>
      </c>
      <c r="M261" s="118"/>
      <c r="N261" s="119">
        <v>1550</v>
      </c>
      <c r="O261" s="119">
        <f>+N261+I261</f>
        <v>66550</v>
      </c>
      <c r="P261" s="119"/>
      <c r="Q261" s="119">
        <v>1800</v>
      </c>
      <c r="R261" s="120">
        <f>+Q261+I261</f>
        <v>66800</v>
      </c>
      <c r="S261" s="121"/>
      <c r="T261" s="122">
        <v>3250</v>
      </c>
      <c r="U261" s="122">
        <f>+T261+I261</f>
        <v>68250</v>
      </c>
      <c r="V261" s="141">
        <v>65000</v>
      </c>
      <c r="W261" s="115"/>
      <c r="X261" s="116">
        <v>1200</v>
      </c>
      <c r="Y261" s="124">
        <f t="shared" si="71"/>
        <v>65240</v>
      </c>
      <c r="Z261" s="125">
        <f>+V261+X261</f>
        <v>66200</v>
      </c>
      <c r="AA261" s="126"/>
      <c r="AB261" s="127">
        <v>2400</v>
      </c>
      <c r="AC261" s="119">
        <f>+V261+AB261</f>
        <v>67400</v>
      </c>
      <c r="AD261" s="127"/>
      <c r="AE261" s="127">
        <v>1225</v>
      </c>
      <c r="AF261" s="120">
        <f>+AE261+V261</f>
        <v>66225</v>
      </c>
      <c r="AG261" s="127"/>
      <c r="AH261" s="127">
        <v>1250</v>
      </c>
      <c r="AI261" s="119">
        <f>+AH261+V261</f>
        <v>66250</v>
      </c>
      <c r="AJ261" s="126"/>
      <c r="AK261" s="128">
        <v>1275</v>
      </c>
      <c r="AL261" s="129">
        <f>+AK261+V261</f>
        <v>66275</v>
      </c>
      <c r="AM261" s="397"/>
      <c r="AN261" s="397"/>
      <c r="AO261" s="397"/>
      <c r="AP261" s="397"/>
      <c r="AQ261" s="397"/>
      <c r="AR261" s="397"/>
      <c r="AS261" s="397"/>
      <c r="AT261" s="397"/>
      <c r="AU261" s="397"/>
      <c r="AV261" s="397"/>
      <c r="AW261" s="397"/>
      <c r="AX261" s="397"/>
      <c r="AY261" s="397"/>
      <c r="AZ261" s="397"/>
      <c r="BA261" s="397"/>
      <c r="BB261" s="397"/>
      <c r="BC261" s="397"/>
      <c r="BD261" s="397"/>
      <c r="BE261" s="397"/>
      <c r="BF261" s="397"/>
      <c r="BG261" s="397"/>
      <c r="BH261" s="397"/>
      <c r="BI261" s="397"/>
    </row>
    <row r="262" spans="1:61" ht="15.75" x14ac:dyDescent="0.25">
      <c r="A262" s="93">
        <f>+$B$3*N262</f>
        <v>0</v>
      </c>
      <c r="B262" s="94">
        <f t="shared" si="72"/>
        <v>0</v>
      </c>
      <c r="C262" s="95">
        <f>+$D$3*T262</f>
        <v>7150</v>
      </c>
      <c r="D262" s="95">
        <f t="shared" si="73"/>
        <v>7150</v>
      </c>
      <c r="E262" s="95">
        <f>+$F$3*K262</f>
        <v>1500</v>
      </c>
      <c r="F262" s="95">
        <f t="shared" si="74"/>
        <v>1500</v>
      </c>
      <c r="G262" s="96">
        <f>+$H$3*Q262</f>
        <v>1500</v>
      </c>
      <c r="H262" s="95">
        <f t="shared" si="75"/>
        <v>1500</v>
      </c>
      <c r="I262" s="395"/>
      <c r="J262" s="130">
        <f>((K263-K261)/500)</f>
        <v>0.02</v>
      </c>
      <c r="K262" s="116">
        <f>(((I262-I261)*J262)+K261)+I262</f>
        <v>150</v>
      </c>
      <c r="L262" s="131">
        <f>ROUNDUP(K262,0)</f>
        <v>150</v>
      </c>
      <c r="M262" s="132">
        <f>((N263-N261)/500)</f>
        <v>0.02</v>
      </c>
      <c r="N262" s="101">
        <f>(((I262-I261)*M262)+N261)+I262</f>
        <v>250</v>
      </c>
      <c r="O262" s="101">
        <f>ROUNDUP(N262,0)</f>
        <v>250</v>
      </c>
      <c r="P262" s="101">
        <f>((Q263-Q261)/500)</f>
        <v>0.02</v>
      </c>
      <c r="Q262" s="101">
        <f>(((I262-I261)*P262)+Q261)+I262</f>
        <v>500</v>
      </c>
      <c r="R262" s="133">
        <f>ROUNDUP(Q262,0)</f>
        <v>500</v>
      </c>
      <c r="S262" s="132">
        <f>((T263-T261)/500)</f>
        <v>0.04</v>
      </c>
      <c r="T262" s="134">
        <f>(((I262-I261)*S262)+T261)+I262</f>
        <v>650</v>
      </c>
      <c r="U262" s="134">
        <f>ROUNDUP(T262,0)</f>
        <v>650</v>
      </c>
      <c r="V262" s="396"/>
      <c r="W262" s="130">
        <f>((X263-X261)/500)</f>
        <v>0.02</v>
      </c>
      <c r="X262" s="116">
        <f>(((V262-V261)*W262)+X261)+V262</f>
        <v>-100</v>
      </c>
      <c r="Y262" s="135">
        <f t="shared" si="71"/>
        <v>240</v>
      </c>
      <c r="Z262" s="106">
        <f>ROUNDUP(X262,0)</f>
        <v>-100</v>
      </c>
      <c r="AA262" s="136">
        <f>((AB263-AB261)/500)</f>
        <v>0.04</v>
      </c>
      <c r="AB262" s="137">
        <f>(((V262-V261)*AA262)+AB261)+V262</f>
        <v>-200</v>
      </c>
      <c r="AC262" s="101">
        <f>ROUNDUP(AB262,0)</f>
        <v>-200</v>
      </c>
      <c r="AD262" s="137">
        <f>((AE263-AE261)/500)</f>
        <v>0.02</v>
      </c>
      <c r="AE262" s="137">
        <f>(((V262-V261)*AD262)+AE261)+V262</f>
        <v>-75</v>
      </c>
      <c r="AF262" s="133">
        <f>ROUNDUP(AE262,0)</f>
        <v>-75</v>
      </c>
      <c r="AG262" s="137">
        <f>((AH263-AH261)/500)</f>
        <v>0.02</v>
      </c>
      <c r="AH262" s="137">
        <f>(((V262-V261)*AG262)+AH261)+V262</f>
        <v>-50</v>
      </c>
      <c r="AI262" s="101">
        <f>ROUNDUP(AH262,0)</f>
        <v>-50</v>
      </c>
      <c r="AJ262" s="136">
        <f>((AK263-AK261)/500)</f>
        <v>0.02</v>
      </c>
      <c r="AK262" s="138">
        <f>(((V262-V261)*AJ262)+AK261)+V262</f>
        <v>-25</v>
      </c>
      <c r="AL262" s="139">
        <f>ROUNDUP(AK262,0)</f>
        <v>-25</v>
      </c>
      <c r="AM262" s="397"/>
      <c r="AN262" s="397"/>
      <c r="AO262" s="397"/>
      <c r="AP262" s="397"/>
      <c r="AQ262" s="397"/>
      <c r="AR262" s="397"/>
      <c r="AS262" s="397"/>
      <c r="AT262" s="397"/>
      <c r="AU262" s="397"/>
      <c r="AV262" s="397"/>
      <c r="AW262" s="397"/>
      <c r="AX262" s="397"/>
      <c r="AY262" s="397"/>
      <c r="AZ262" s="397"/>
      <c r="BA262" s="397"/>
      <c r="BB262" s="397"/>
      <c r="BC262" s="397"/>
      <c r="BD262" s="397"/>
      <c r="BE262" s="397"/>
      <c r="BF262" s="397"/>
      <c r="BG262" s="397"/>
      <c r="BH262" s="397"/>
      <c r="BI262" s="397"/>
    </row>
    <row r="263" spans="1:61" ht="15.75" x14ac:dyDescent="0.25">
      <c r="A263" s="93">
        <f>+$B$3*O263</f>
        <v>0</v>
      </c>
      <c r="B263" s="93">
        <f t="shared" si="72"/>
        <v>0</v>
      </c>
      <c r="C263" s="112">
        <f>+$D$3*U263</f>
        <v>756470</v>
      </c>
      <c r="D263" s="112">
        <f t="shared" si="73"/>
        <v>756470</v>
      </c>
      <c r="E263" s="112">
        <f>+$F$3*L263</f>
        <v>669600</v>
      </c>
      <c r="F263" s="112">
        <f t="shared" si="74"/>
        <v>669600</v>
      </c>
      <c r="G263" s="113">
        <f>+$H$3*R263</f>
        <v>201930</v>
      </c>
      <c r="H263" s="112">
        <f t="shared" si="75"/>
        <v>201930</v>
      </c>
      <c r="I263" s="140">
        <v>65500</v>
      </c>
      <c r="J263" s="130"/>
      <c r="K263" s="116">
        <v>1460</v>
      </c>
      <c r="L263" s="117">
        <f>+I263+K263</f>
        <v>66960</v>
      </c>
      <c r="M263" s="118"/>
      <c r="N263" s="119">
        <v>1560</v>
      </c>
      <c r="O263" s="119">
        <f>+N263+I263</f>
        <v>67060</v>
      </c>
      <c r="P263" s="119"/>
      <c r="Q263" s="119">
        <v>1810</v>
      </c>
      <c r="R263" s="120">
        <f>+Q263+I263</f>
        <v>67310</v>
      </c>
      <c r="S263" s="121"/>
      <c r="T263" s="122">
        <v>3270</v>
      </c>
      <c r="U263" s="122">
        <f>+T263+I263</f>
        <v>68770</v>
      </c>
      <c r="V263" s="141">
        <v>65500</v>
      </c>
      <c r="W263" s="115"/>
      <c r="X263" s="116">
        <v>1210</v>
      </c>
      <c r="Y263" s="124">
        <f t="shared" si="71"/>
        <v>65740</v>
      </c>
      <c r="Z263" s="125">
        <f>+V263+X263</f>
        <v>66710</v>
      </c>
      <c r="AA263" s="126"/>
      <c r="AB263" s="127">
        <v>2420</v>
      </c>
      <c r="AC263" s="119">
        <f>+V263+AB263</f>
        <v>67920</v>
      </c>
      <c r="AD263" s="127"/>
      <c r="AE263" s="127">
        <v>1235</v>
      </c>
      <c r="AF263" s="120">
        <f>+AE263+V263</f>
        <v>66735</v>
      </c>
      <c r="AG263" s="127"/>
      <c r="AH263" s="127">
        <v>1260</v>
      </c>
      <c r="AI263" s="119">
        <f>+AH263+V263</f>
        <v>66760</v>
      </c>
      <c r="AJ263" s="126"/>
      <c r="AK263" s="128">
        <v>1285</v>
      </c>
      <c r="AL263" s="129">
        <f>+AK263+V263</f>
        <v>66785</v>
      </c>
      <c r="AM263" s="397"/>
      <c r="AN263" s="397"/>
      <c r="AO263" s="397"/>
      <c r="AP263" s="397"/>
      <c r="AQ263" s="397"/>
      <c r="AR263" s="397"/>
      <c r="AS263" s="397"/>
      <c r="AT263" s="397"/>
      <c r="AU263" s="397"/>
      <c r="AV263" s="397"/>
      <c r="AW263" s="397"/>
      <c r="AX263" s="397"/>
      <c r="AY263" s="397"/>
      <c r="AZ263" s="397"/>
      <c r="BA263" s="397"/>
      <c r="BB263" s="397"/>
      <c r="BC263" s="397"/>
      <c r="BD263" s="397"/>
      <c r="BE263" s="397"/>
      <c r="BF263" s="397"/>
      <c r="BG263" s="397"/>
      <c r="BH263" s="397"/>
      <c r="BI263" s="397"/>
    </row>
    <row r="264" spans="1:61" ht="15.75" x14ac:dyDescent="0.25">
      <c r="A264" s="93">
        <f>+$B$3*N264</f>
        <v>0</v>
      </c>
      <c r="B264" s="94">
        <f t="shared" si="72"/>
        <v>0</v>
      </c>
      <c r="C264" s="95">
        <f>+$D$3*T264</f>
        <v>7150</v>
      </c>
      <c r="D264" s="95">
        <f t="shared" si="73"/>
        <v>7150</v>
      </c>
      <c r="E264" s="95">
        <f>+$F$3*K264</f>
        <v>1500</v>
      </c>
      <c r="F264" s="95">
        <f t="shared" si="74"/>
        <v>1500</v>
      </c>
      <c r="G264" s="96">
        <f>+$H$3*Q264</f>
        <v>1500</v>
      </c>
      <c r="H264" s="95">
        <f t="shared" si="75"/>
        <v>1500</v>
      </c>
      <c r="I264" s="395"/>
      <c r="J264" s="130">
        <f>((K265-K263)/500)</f>
        <v>0.02</v>
      </c>
      <c r="K264" s="116">
        <f>(((I264-I263)*J264)+K263)+I264</f>
        <v>150</v>
      </c>
      <c r="L264" s="131">
        <f>ROUNDUP(K264,0)</f>
        <v>150</v>
      </c>
      <c r="M264" s="132">
        <f>((N265-N263)/500)</f>
        <v>0.02</v>
      </c>
      <c r="N264" s="101">
        <f>(((I264-I263)*M264)+N263)+I264</f>
        <v>250</v>
      </c>
      <c r="O264" s="101">
        <f>ROUNDUP(N264,0)</f>
        <v>250</v>
      </c>
      <c r="P264" s="101">
        <f>((Q265-Q263)/500)</f>
        <v>0.02</v>
      </c>
      <c r="Q264" s="101">
        <f>(((I264-I263)*P264)+Q263)+I264</f>
        <v>500</v>
      </c>
      <c r="R264" s="133">
        <f>ROUNDUP(Q264,0)</f>
        <v>500</v>
      </c>
      <c r="S264" s="132">
        <f>((T265-T263)/500)</f>
        <v>0.04</v>
      </c>
      <c r="T264" s="134">
        <f>(((I264-I263)*S264)+T263)+I264</f>
        <v>650</v>
      </c>
      <c r="U264" s="134">
        <f>ROUNDUP(T264,0)</f>
        <v>650</v>
      </c>
      <c r="V264" s="396"/>
      <c r="W264" s="130">
        <f>((X265-X263)/500)</f>
        <v>0.01</v>
      </c>
      <c r="X264" s="116">
        <f>(((V264-V263)*W264)+X263)+V264</f>
        <v>555</v>
      </c>
      <c r="Y264" s="135">
        <f t="shared" si="71"/>
        <v>240</v>
      </c>
      <c r="Z264" s="106">
        <f>ROUNDUP(X264,0)</f>
        <v>555</v>
      </c>
      <c r="AA264" s="136">
        <f>((AB265-AB263)/500)</f>
        <v>0.02</v>
      </c>
      <c r="AB264" s="137">
        <f>(((V264-V263)*AA264)+AB263)+V264</f>
        <v>1110</v>
      </c>
      <c r="AC264" s="101">
        <f>ROUNDUP(AB264,0)</f>
        <v>1110</v>
      </c>
      <c r="AD264" s="137">
        <f>((AE265-AE263)/500)</f>
        <v>0.01</v>
      </c>
      <c r="AE264" s="137">
        <f>(((V264-V263)*AD264)+AE263)+V264</f>
        <v>580</v>
      </c>
      <c r="AF264" s="133">
        <f>ROUNDUP(AE264,0)</f>
        <v>580</v>
      </c>
      <c r="AG264" s="137">
        <f>((AH265-AH263)/500)</f>
        <v>0.01</v>
      </c>
      <c r="AH264" s="137">
        <f>(((V264-V263)*AG264)+AH263)+V264</f>
        <v>605</v>
      </c>
      <c r="AI264" s="101">
        <f>ROUNDUP(AH264,0)</f>
        <v>605</v>
      </c>
      <c r="AJ264" s="136">
        <f>((AK265-AK263)/500)</f>
        <v>0.01</v>
      </c>
      <c r="AK264" s="138">
        <f>(((V264-V263)*AJ264)+AK263)+V264</f>
        <v>630</v>
      </c>
      <c r="AL264" s="139">
        <f>ROUNDUP(AK264,0)</f>
        <v>630</v>
      </c>
      <c r="AM264" s="397"/>
      <c r="AN264" s="397"/>
      <c r="AO264" s="397"/>
      <c r="AP264" s="397"/>
      <c r="AQ264" s="397"/>
      <c r="AR264" s="397"/>
      <c r="AS264" s="397"/>
      <c r="AT264" s="397"/>
      <c r="AU264" s="397"/>
      <c r="AV264" s="397"/>
      <c r="AW264" s="397"/>
      <c r="AX264" s="397"/>
      <c r="AY264" s="397"/>
      <c r="AZ264" s="397"/>
      <c r="BA264" s="397"/>
      <c r="BB264" s="397"/>
      <c r="BC264" s="397"/>
      <c r="BD264" s="397"/>
      <c r="BE264" s="397"/>
      <c r="BF264" s="397"/>
      <c r="BG264" s="397"/>
      <c r="BH264" s="397"/>
      <c r="BI264" s="397"/>
    </row>
    <row r="265" spans="1:61" ht="15.75" x14ac:dyDescent="0.25">
      <c r="A265" s="93">
        <f>+$B$3*O265</f>
        <v>0</v>
      </c>
      <c r="B265" s="93">
        <f t="shared" si="72"/>
        <v>0</v>
      </c>
      <c r="C265" s="112">
        <f>+$D$3*U265</f>
        <v>762190</v>
      </c>
      <c r="D265" s="112">
        <f t="shared" si="73"/>
        <v>762190</v>
      </c>
      <c r="E265" s="112">
        <f>+$F$3*L265</f>
        <v>674700</v>
      </c>
      <c r="F265" s="112">
        <f t="shared" si="74"/>
        <v>674700</v>
      </c>
      <c r="G265" s="113">
        <f>+$H$3*R265</f>
        <v>203460</v>
      </c>
      <c r="H265" s="112">
        <f t="shared" si="75"/>
        <v>203460</v>
      </c>
      <c r="I265" s="140">
        <v>66000</v>
      </c>
      <c r="J265" s="130"/>
      <c r="K265" s="116">
        <v>1470</v>
      </c>
      <c r="L265" s="117">
        <f>+I265+K265</f>
        <v>67470</v>
      </c>
      <c r="M265" s="118"/>
      <c r="N265" s="119">
        <v>1570</v>
      </c>
      <c r="O265" s="119">
        <f>+N265+I265</f>
        <v>67570</v>
      </c>
      <c r="P265" s="119"/>
      <c r="Q265" s="119">
        <v>1820</v>
      </c>
      <c r="R265" s="120">
        <f>+Q265+I265</f>
        <v>67820</v>
      </c>
      <c r="S265" s="121"/>
      <c r="T265" s="122">
        <v>3290</v>
      </c>
      <c r="U265" s="122">
        <f>+T265+I265</f>
        <v>69290</v>
      </c>
      <c r="V265" s="141">
        <v>66000</v>
      </c>
      <c r="W265" s="115"/>
      <c r="X265" s="116">
        <v>1215</v>
      </c>
      <c r="Y265" s="124">
        <f t="shared" si="71"/>
        <v>66240</v>
      </c>
      <c r="Z265" s="125">
        <f>+V265+X265</f>
        <v>67215</v>
      </c>
      <c r="AA265" s="126"/>
      <c r="AB265" s="127">
        <v>2430</v>
      </c>
      <c r="AC265" s="119">
        <f>+V265+AB265</f>
        <v>68430</v>
      </c>
      <c r="AD265" s="127"/>
      <c r="AE265" s="127">
        <v>1240</v>
      </c>
      <c r="AF265" s="120">
        <f>+AE265+V265</f>
        <v>67240</v>
      </c>
      <c r="AG265" s="127"/>
      <c r="AH265" s="127">
        <v>1265</v>
      </c>
      <c r="AI265" s="119">
        <f>+AH265+V265</f>
        <v>67265</v>
      </c>
      <c r="AJ265" s="126"/>
      <c r="AK265" s="128">
        <v>1290</v>
      </c>
      <c r="AL265" s="129">
        <f>+AK265+V265</f>
        <v>67290</v>
      </c>
      <c r="AM265" s="397"/>
      <c r="AN265" s="397"/>
      <c r="AO265" s="397"/>
      <c r="AP265" s="397"/>
      <c r="AQ265" s="397"/>
      <c r="AR265" s="397"/>
      <c r="AS265" s="397"/>
      <c r="AT265" s="397"/>
      <c r="AU265" s="397"/>
      <c r="AV265" s="397"/>
      <c r="AW265" s="397"/>
      <c r="AX265" s="397"/>
      <c r="AY265" s="397"/>
      <c r="AZ265" s="397"/>
      <c r="BA265" s="397"/>
      <c r="BB265" s="397"/>
      <c r="BC265" s="397"/>
      <c r="BD265" s="397"/>
      <c r="BE265" s="397"/>
      <c r="BF265" s="397"/>
      <c r="BG265" s="397"/>
      <c r="BH265" s="397"/>
      <c r="BI265" s="397"/>
    </row>
    <row r="266" spans="1:61" ht="15.75" x14ac:dyDescent="0.25">
      <c r="A266" s="93">
        <f>+$B$3*N266</f>
        <v>0</v>
      </c>
      <c r="B266" s="94">
        <f t="shared" si="72"/>
        <v>0</v>
      </c>
      <c r="C266" s="95">
        <f>+$D$3*T266</f>
        <v>7150</v>
      </c>
      <c r="D266" s="95">
        <f t="shared" si="73"/>
        <v>7150</v>
      </c>
      <c r="E266" s="95">
        <f>+$F$3*K266</f>
        <v>1500</v>
      </c>
      <c r="F266" s="95">
        <f t="shared" si="74"/>
        <v>1500</v>
      </c>
      <c r="G266" s="96">
        <f>+$H$3*Q266</f>
        <v>1500</v>
      </c>
      <c r="H266" s="95">
        <f t="shared" si="75"/>
        <v>1500</v>
      </c>
      <c r="I266" s="395"/>
      <c r="J266" s="130">
        <f>((K267-K265)/500)</f>
        <v>0.02</v>
      </c>
      <c r="K266" s="116">
        <f>(((I266-I265)*J266)+K265)+I266</f>
        <v>150</v>
      </c>
      <c r="L266" s="131">
        <f>ROUNDUP(K266,0)</f>
        <v>150</v>
      </c>
      <c r="M266" s="132">
        <f>((N267-N265)/500)</f>
        <v>0.02</v>
      </c>
      <c r="N266" s="101">
        <f>(((I266-I265)*M266)+N265)+I266</f>
        <v>250</v>
      </c>
      <c r="O266" s="101">
        <f>ROUNDUP(N266,0)</f>
        <v>250</v>
      </c>
      <c r="P266" s="101">
        <f>((Q267-Q265)/500)</f>
        <v>0.02</v>
      </c>
      <c r="Q266" s="101">
        <f>(((I266-I265)*P266)+Q265)+I266</f>
        <v>500</v>
      </c>
      <c r="R266" s="133">
        <f>ROUNDUP(Q266,0)</f>
        <v>500</v>
      </c>
      <c r="S266" s="132">
        <f>((T267-T265)/500)</f>
        <v>0.04</v>
      </c>
      <c r="T266" s="134">
        <f>(((I266-I265)*S266)+T265)+I266</f>
        <v>650</v>
      </c>
      <c r="U266" s="134">
        <f>ROUNDUP(T266,0)</f>
        <v>650</v>
      </c>
      <c r="V266" s="396"/>
      <c r="W266" s="130">
        <f>((X267-X265)/500)</f>
        <v>0.02</v>
      </c>
      <c r="X266" s="116">
        <f>(((V266-V265)*W266)+X265)+V266</f>
        <v>-105</v>
      </c>
      <c r="Y266" s="135">
        <f t="shared" si="71"/>
        <v>240</v>
      </c>
      <c r="Z266" s="106">
        <f>ROUNDUP(X266,0)</f>
        <v>-105</v>
      </c>
      <c r="AA266" s="136">
        <f>((AB267-AB265)/500)</f>
        <v>0.04</v>
      </c>
      <c r="AB266" s="137">
        <f>(((V266-V265)*AA266)+AB265)+V266</f>
        <v>-210</v>
      </c>
      <c r="AC266" s="101">
        <f>ROUNDUP(AB266,0)</f>
        <v>-210</v>
      </c>
      <c r="AD266" s="137">
        <f>((AE267-AE265)/500)</f>
        <v>0.02</v>
      </c>
      <c r="AE266" s="137">
        <f>(((V266-V265)*AD266)+AE265)+V266</f>
        <v>-80</v>
      </c>
      <c r="AF266" s="133">
        <f>ROUNDUP(AE266,0)</f>
        <v>-80</v>
      </c>
      <c r="AG266" s="137">
        <f>((AH267-AH265)/500)</f>
        <v>0.02</v>
      </c>
      <c r="AH266" s="137">
        <f>(((V266-V265)*AG266)+AH265)+V266</f>
        <v>-55</v>
      </c>
      <c r="AI266" s="101">
        <f>ROUNDUP(AH266,0)</f>
        <v>-55</v>
      </c>
      <c r="AJ266" s="136">
        <f>((AK267-AK265)/500)</f>
        <v>0.02</v>
      </c>
      <c r="AK266" s="138">
        <f>(((V266-V265)*AJ266)+AK265)+V266</f>
        <v>-30</v>
      </c>
      <c r="AL266" s="139">
        <f>ROUNDUP(AK266,0)</f>
        <v>-30</v>
      </c>
      <c r="AM266" s="397"/>
      <c r="AN266" s="397"/>
      <c r="AO266" s="397"/>
      <c r="AP266" s="397"/>
      <c r="AQ266" s="397"/>
      <c r="AR266" s="397"/>
      <c r="AS266" s="397"/>
      <c r="AT266" s="397"/>
      <c r="AU266" s="397"/>
      <c r="AV266" s="397"/>
      <c r="AW266" s="397"/>
      <c r="AX266" s="397"/>
      <c r="AY266" s="397"/>
      <c r="AZ266" s="397"/>
      <c r="BA266" s="397"/>
      <c r="BB266" s="397"/>
      <c r="BC266" s="397"/>
      <c r="BD266" s="397"/>
      <c r="BE266" s="397"/>
      <c r="BF266" s="397"/>
      <c r="BG266" s="397"/>
      <c r="BH266" s="397"/>
      <c r="BI266" s="397"/>
    </row>
    <row r="267" spans="1:61" ht="15.75" x14ac:dyDescent="0.25">
      <c r="A267" s="93">
        <f>+$B$3*O267</f>
        <v>0</v>
      </c>
      <c r="B267" s="93">
        <f t="shared" si="72"/>
        <v>0</v>
      </c>
      <c r="C267" s="112">
        <f>+$D$3*U267</f>
        <v>767910</v>
      </c>
      <c r="D267" s="112">
        <f t="shared" si="73"/>
        <v>767910</v>
      </c>
      <c r="E267" s="112">
        <f>+$F$3*L267</f>
        <v>679800</v>
      </c>
      <c r="F267" s="112">
        <f t="shared" si="74"/>
        <v>679800</v>
      </c>
      <c r="G267" s="113">
        <f>+$H$3*R267</f>
        <v>204990</v>
      </c>
      <c r="H267" s="112">
        <f t="shared" si="75"/>
        <v>204990</v>
      </c>
      <c r="I267" s="140">
        <v>66500</v>
      </c>
      <c r="J267" s="130"/>
      <c r="K267" s="116">
        <v>1480</v>
      </c>
      <c r="L267" s="117">
        <f>+I267+K267</f>
        <v>67980</v>
      </c>
      <c r="M267" s="118"/>
      <c r="N267" s="119">
        <v>1580</v>
      </c>
      <c r="O267" s="119">
        <f>+N267+I267</f>
        <v>68080</v>
      </c>
      <c r="P267" s="119"/>
      <c r="Q267" s="119">
        <v>1830</v>
      </c>
      <c r="R267" s="120">
        <f>+Q267+I267</f>
        <v>68330</v>
      </c>
      <c r="S267" s="121"/>
      <c r="T267" s="122">
        <v>3310</v>
      </c>
      <c r="U267" s="122">
        <f>+T267+I267</f>
        <v>69810</v>
      </c>
      <c r="V267" s="141">
        <v>66500</v>
      </c>
      <c r="W267" s="115"/>
      <c r="X267" s="116">
        <v>1225</v>
      </c>
      <c r="Y267" s="124">
        <f t="shared" si="71"/>
        <v>66740</v>
      </c>
      <c r="Z267" s="125">
        <f>+V267+X267</f>
        <v>67725</v>
      </c>
      <c r="AA267" s="126"/>
      <c r="AB267" s="127">
        <v>2450</v>
      </c>
      <c r="AC267" s="119">
        <f>+V267+AB267</f>
        <v>68950</v>
      </c>
      <c r="AD267" s="127"/>
      <c r="AE267" s="127">
        <v>1250</v>
      </c>
      <c r="AF267" s="120">
        <f>+AE267+V267</f>
        <v>67750</v>
      </c>
      <c r="AG267" s="127"/>
      <c r="AH267" s="127">
        <v>1275</v>
      </c>
      <c r="AI267" s="119">
        <f>+AH267+V267</f>
        <v>67775</v>
      </c>
      <c r="AJ267" s="126"/>
      <c r="AK267" s="128">
        <v>1300</v>
      </c>
      <c r="AL267" s="129">
        <f>+AK267+V267</f>
        <v>67800</v>
      </c>
      <c r="AM267" s="397"/>
      <c r="AN267" s="397"/>
      <c r="AO267" s="397"/>
      <c r="AP267" s="397"/>
      <c r="AQ267" s="397"/>
      <c r="AR267" s="397"/>
      <c r="AS267" s="397"/>
      <c r="AT267" s="397"/>
      <c r="AU267" s="397"/>
      <c r="AV267" s="397"/>
      <c r="AW267" s="397"/>
      <c r="AX267" s="397"/>
      <c r="AY267" s="397"/>
      <c r="AZ267" s="397"/>
      <c r="BA267" s="397"/>
      <c r="BB267" s="397"/>
      <c r="BC267" s="397"/>
      <c r="BD267" s="397"/>
      <c r="BE267" s="397"/>
      <c r="BF267" s="397"/>
      <c r="BG267" s="397"/>
      <c r="BH267" s="397"/>
      <c r="BI267" s="397"/>
    </row>
    <row r="268" spans="1:61" ht="15.75" x14ac:dyDescent="0.25">
      <c r="A268" s="93">
        <f>+$B$3*N268</f>
        <v>0</v>
      </c>
      <c r="B268" s="94">
        <f t="shared" si="72"/>
        <v>0</v>
      </c>
      <c r="C268" s="95">
        <f>+$D$3*T268</f>
        <v>7150</v>
      </c>
      <c r="D268" s="95">
        <f t="shared" si="73"/>
        <v>7150</v>
      </c>
      <c r="E268" s="95">
        <f>+$F$3*K268</f>
        <v>1500</v>
      </c>
      <c r="F268" s="95">
        <f t="shared" si="74"/>
        <v>1500</v>
      </c>
      <c r="G268" s="96">
        <f>+$H$3*Q268</f>
        <v>1500</v>
      </c>
      <c r="H268" s="95">
        <f t="shared" si="75"/>
        <v>1500</v>
      </c>
      <c r="I268" s="395"/>
      <c r="J268" s="130">
        <f>((K269-K267)/500)</f>
        <v>0.02</v>
      </c>
      <c r="K268" s="116">
        <f>(((I268-I267)*J268)+K267)+I268</f>
        <v>150</v>
      </c>
      <c r="L268" s="131">
        <f>ROUNDUP(K268,0)</f>
        <v>150</v>
      </c>
      <c r="M268" s="132">
        <f>((N269-N267)/500)</f>
        <v>0.02</v>
      </c>
      <c r="N268" s="101">
        <f>(((I268-I267)*M268)+N267)+I268</f>
        <v>250</v>
      </c>
      <c r="O268" s="101">
        <f>ROUNDUP(N268,0)</f>
        <v>250</v>
      </c>
      <c r="P268" s="101">
        <f>((Q269-Q267)/500)</f>
        <v>0.02</v>
      </c>
      <c r="Q268" s="101">
        <f>(((I268-I267)*P268)+Q267)+I268</f>
        <v>500</v>
      </c>
      <c r="R268" s="133">
        <f>ROUNDUP(Q268,0)</f>
        <v>500</v>
      </c>
      <c r="S268" s="132">
        <f>((T269-T267)/500)</f>
        <v>0.04</v>
      </c>
      <c r="T268" s="134">
        <f>(((I268-I267)*S268)+T267)+I268</f>
        <v>650</v>
      </c>
      <c r="U268" s="134">
        <f>ROUNDUP(T268,0)</f>
        <v>650</v>
      </c>
      <c r="V268" s="396"/>
      <c r="W268" s="130">
        <f>((X269-X267)/500)</f>
        <v>0.01</v>
      </c>
      <c r="X268" s="116">
        <f>(((V268-V267)*W268)+X267)+V268</f>
        <v>560</v>
      </c>
      <c r="Y268" s="135">
        <f t="shared" si="71"/>
        <v>240</v>
      </c>
      <c r="Z268" s="106">
        <f>ROUNDUP(X268,0)</f>
        <v>560</v>
      </c>
      <c r="AA268" s="136">
        <f>((AB269-AB267)/500)</f>
        <v>0.02</v>
      </c>
      <c r="AB268" s="137">
        <f>(((V268-V267)*AA268)+AB267)+V268</f>
        <v>1120</v>
      </c>
      <c r="AC268" s="101">
        <f>ROUNDUP(AB268,0)</f>
        <v>1120</v>
      </c>
      <c r="AD268" s="137">
        <f>((AE269-AE267)/500)</f>
        <v>0.01</v>
      </c>
      <c r="AE268" s="137">
        <f>(((V268-V267)*AD268)+AE267)+V268</f>
        <v>585</v>
      </c>
      <c r="AF268" s="133">
        <f>ROUNDUP(AE268,0)</f>
        <v>585</v>
      </c>
      <c r="AG268" s="137">
        <f>((AH269-AH267)/500)</f>
        <v>0.01</v>
      </c>
      <c r="AH268" s="137">
        <f>(((V268-V267)*AG268)+AH267)+V268</f>
        <v>610</v>
      </c>
      <c r="AI268" s="101">
        <f>ROUNDUP(AH268,0)</f>
        <v>610</v>
      </c>
      <c r="AJ268" s="136">
        <f>((AK269-AK267)/500)</f>
        <v>0.01</v>
      </c>
      <c r="AK268" s="138">
        <f>(((V268-V267)*AJ268)+AK267)+V268</f>
        <v>635</v>
      </c>
      <c r="AL268" s="139">
        <f>ROUNDUP(AK268,0)</f>
        <v>635</v>
      </c>
      <c r="AM268" s="397"/>
      <c r="AN268" s="397"/>
      <c r="AO268" s="397"/>
      <c r="AP268" s="397"/>
      <c r="AQ268" s="397"/>
      <c r="AR268" s="397"/>
      <c r="AS268" s="397"/>
      <c r="AT268" s="397"/>
      <c r="AU268" s="397"/>
      <c r="AV268" s="397"/>
      <c r="AW268" s="397"/>
      <c r="AX268" s="397"/>
      <c r="AY268" s="397"/>
      <c r="AZ268" s="397"/>
      <c r="BA268" s="397"/>
      <c r="BB268" s="397"/>
      <c r="BC268" s="397"/>
      <c r="BD268" s="397"/>
      <c r="BE268" s="397"/>
      <c r="BF268" s="397"/>
      <c r="BG268" s="397"/>
      <c r="BH268" s="397"/>
      <c r="BI268" s="397"/>
    </row>
    <row r="269" spans="1:61" ht="15.75" x14ac:dyDescent="0.25">
      <c r="A269" s="93">
        <f>+$B$3*O269</f>
        <v>0</v>
      </c>
      <c r="B269" s="93">
        <f t="shared" si="72"/>
        <v>0</v>
      </c>
      <c r="C269" s="112">
        <f>+$D$3*U269</f>
        <v>773630</v>
      </c>
      <c r="D269" s="112">
        <f t="shared" si="73"/>
        <v>773630</v>
      </c>
      <c r="E269" s="112">
        <f>+$F$3*L269</f>
        <v>684900</v>
      </c>
      <c r="F269" s="112">
        <f t="shared" si="74"/>
        <v>684900</v>
      </c>
      <c r="G269" s="113">
        <f>+$H$3*R269</f>
        <v>206520</v>
      </c>
      <c r="H269" s="112">
        <f t="shared" si="75"/>
        <v>206520</v>
      </c>
      <c r="I269" s="140">
        <v>67000</v>
      </c>
      <c r="J269" s="130"/>
      <c r="K269" s="116">
        <v>1490</v>
      </c>
      <c r="L269" s="117">
        <f>+I269+K269</f>
        <v>68490</v>
      </c>
      <c r="M269" s="118"/>
      <c r="N269" s="119">
        <v>1590</v>
      </c>
      <c r="O269" s="119">
        <f>+N269+I269</f>
        <v>68590</v>
      </c>
      <c r="P269" s="119"/>
      <c r="Q269" s="119">
        <v>1840</v>
      </c>
      <c r="R269" s="120">
        <f>+Q269+I269</f>
        <v>68840</v>
      </c>
      <c r="S269" s="121"/>
      <c r="T269" s="122">
        <v>3330</v>
      </c>
      <c r="U269" s="122">
        <f>+T269+I269</f>
        <v>70330</v>
      </c>
      <c r="V269" s="141">
        <v>67000</v>
      </c>
      <c r="W269" s="115"/>
      <c r="X269" s="116">
        <v>1230</v>
      </c>
      <c r="Y269" s="124">
        <f t="shared" si="71"/>
        <v>67240</v>
      </c>
      <c r="Z269" s="125">
        <f>+V269+X269</f>
        <v>68230</v>
      </c>
      <c r="AA269" s="126"/>
      <c r="AB269" s="127">
        <v>2460</v>
      </c>
      <c r="AC269" s="119">
        <f>+V269+AB269</f>
        <v>69460</v>
      </c>
      <c r="AD269" s="127"/>
      <c r="AE269" s="127">
        <v>1255</v>
      </c>
      <c r="AF269" s="120">
        <f>+AE269+V269</f>
        <v>68255</v>
      </c>
      <c r="AG269" s="127"/>
      <c r="AH269" s="127">
        <v>1280</v>
      </c>
      <c r="AI269" s="119">
        <f>+AH269+V269</f>
        <v>68280</v>
      </c>
      <c r="AJ269" s="126"/>
      <c r="AK269" s="128">
        <v>1305</v>
      </c>
      <c r="AL269" s="129">
        <f>+AK269+V269</f>
        <v>68305</v>
      </c>
      <c r="AM269" s="397"/>
      <c r="AN269" s="397"/>
      <c r="AO269" s="397"/>
      <c r="AP269" s="397"/>
      <c r="AQ269" s="397"/>
      <c r="AR269" s="397"/>
      <c r="AS269" s="397"/>
      <c r="AT269" s="397"/>
      <c r="AU269" s="397"/>
      <c r="AV269" s="397"/>
      <c r="AW269" s="397"/>
      <c r="AX269" s="397"/>
      <c r="AY269" s="397"/>
      <c r="AZ269" s="397"/>
      <c r="BA269" s="397"/>
      <c r="BB269" s="397"/>
      <c r="BC269" s="397"/>
      <c r="BD269" s="397"/>
      <c r="BE269" s="397"/>
      <c r="BF269" s="397"/>
      <c r="BG269" s="397"/>
      <c r="BH269" s="397"/>
      <c r="BI269" s="397"/>
    </row>
    <row r="270" spans="1:61" ht="15.75" x14ac:dyDescent="0.25">
      <c r="A270" s="93">
        <f>+$B$3*N270</f>
        <v>0</v>
      </c>
      <c r="B270" s="94">
        <f>ROUNDUP(A270,0)</f>
        <v>0</v>
      </c>
      <c r="C270" s="95">
        <f>+$D$3*T270</f>
        <v>7150</v>
      </c>
      <c r="D270" s="95">
        <f>ROUNDUP(C270,0)</f>
        <v>7150</v>
      </c>
      <c r="E270" s="95">
        <f>+$F$3*K270</f>
        <v>1500</v>
      </c>
      <c r="F270" s="95">
        <f>ROUNDUP(E270,0)</f>
        <v>1500</v>
      </c>
      <c r="G270" s="96">
        <f>+$H$3*Q270</f>
        <v>1500</v>
      </c>
      <c r="H270" s="95">
        <f>ROUNDUP(G270,0)</f>
        <v>1500</v>
      </c>
      <c r="I270" s="395"/>
      <c r="J270" s="130">
        <f>((K271-K269)/500)</f>
        <v>0.02</v>
      </c>
      <c r="K270" s="116">
        <f>(((I270-I269)*J270)+K269)+I270</f>
        <v>150</v>
      </c>
      <c r="L270" s="131">
        <f>ROUNDUP(K270,0)</f>
        <v>150</v>
      </c>
      <c r="M270" s="132">
        <f>((N271-N269)/500)</f>
        <v>0.02</v>
      </c>
      <c r="N270" s="101">
        <f>(((I270-I269)*M270)+N269)+I270</f>
        <v>250</v>
      </c>
      <c r="O270" s="101">
        <f>ROUNDUP(N270,0)</f>
        <v>250</v>
      </c>
      <c r="P270" s="101">
        <f>((Q271-Q269)/500)</f>
        <v>0.02</v>
      </c>
      <c r="Q270" s="101">
        <f>(((I270-I269)*P270)+Q269)+I270</f>
        <v>500</v>
      </c>
      <c r="R270" s="133">
        <f>ROUNDUP(Q270,0)</f>
        <v>500</v>
      </c>
      <c r="S270" s="132">
        <f>((T271-T269)/500)</f>
        <v>0.04</v>
      </c>
      <c r="T270" s="134">
        <f>(((I270-I269)*S270)+T269)+I270</f>
        <v>650</v>
      </c>
      <c r="U270" s="134">
        <f>ROUNDUP(T270,0)</f>
        <v>650</v>
      </c>
      <c r="V270" s="396"/>
      <c r="W270" s="130">
        <f>((X271-X269)/500)</f>
        <v>0.02</v>
      </c>
      <c r="X270" s="116">
        <f>(((V270-V269)*W270)+X269)+V270</f>
        <v>-110</v>
      </c>
      <c r="Y270" s="135">
        <f t="shared" si="71"/>
        <v>240</v>
      </c>
      <c r="Z270" s="106">
        <f>ROUNDUP(X270,0)</f>
        <v>-110</v>
      </c>
      <c r="AA270" s="136">
        <f>((AB271-AB269)/500)</f>
        <v>0.04</v>
      </c>
      <c r="AB270" s="137">
        <f>(((V270-V269)*AA270)+AB269)+V270</f>
        <v>-220</v>
      </c>
      <c r="AC270" s="101">
        <f>ROUNDUP(AB270,0)</f>
        <v>-220</v>
      </c>
      <c r="AD270" s="137">
        <f>((AE271-AE269)/500)</f>
        <v>0.02</v>
      </c>
      <c r="AE270" s="137">
        <f>(((V270-V269)*AD270)+AE269)+V270</f>
        <v>-85</v>
      </c>
      <c r="AF270" s="133">
        <f>ROUNDUP(AE270,0)</f>
        <v>-85</v>
      </c>
      <c r="AG270" s="137">
        <f>((AH271-AH269)/500)</f>
        <v>0.02</v>
      </c>
      <c r="AH270" s="137">
        <f>(((V270-V269)*AG270)+AH269)+V270</f>
        <v>-60</v>
      </c>
      <c r="AI270" s="101">
        <f>ROUNDUP(AH270,0)</f>
        <v>-60</v>
      </c>
      <c r="AJ270" s="136">
        <f>((AK271-AK269)/500)</f>
        <v>0.02</v>
      </c>
      <c r="AK270" s="138">
        <f>(((V270-V269)*AJ270)+AK269)+V270</f>
        <v>-35</v>
      </c>
      <c r="AL270" s="139">
        <f>ROUNDUP(AK270,0)</f>
        <v>-35</v>
      </c>
      <c r="AM270" s="397"/>
      <c r="AN270" s="397"/>
      <c r="AO270" s="397"/>
      <c r="AP270" s="397"/>
      <c r="AQ270" s="397"/>
      <c r="AR270" s="397"/>
      <c r="AS270" s="397"/>
      <c r="AT270" s="397"/>
      <c r="AU270" s="397"/>
      <c r="AV270" s="397"/>
      <c r="AW270" s="397"/>
      <c r="AX270" s="397"/>
      <c r="AY270" s="397"/>
      <c r="AZ270" s="397"/>
      <c r="BA270" s="397"/>
      <c r="BB270" s="397"/>
      <c r="BC270" s="397"/>
      <c r="BD270" s="397"/>
      <c r="BE270" s="397"/>
      <c r="BF270" s="397"/>
      <c r="BG270" s="397"/>
      <c r="BH270" s="397"/>
      <c r="BI270" s="397"/>
    </row>
    <row r="271" spans="1:61" ht="15.75" x14ac:dyDescent="0.25">
      <c r="A271" s="93">
        <f>+$B$3*O271</f>
        <v>0</v>
      </c>
      <c r="B271" s="93">
        <f>ROUNDUP(A271,0)</f>
        <v>0</v>
      </c>
      <c r="C271" s="112">
        <f>+$D$3*U271</f>
        <v>779350</v>
      </c>
      <c r="D271" s="112">
        <f>ROUNDUP(C271,0)</f>
        <v>779350</v>
      </c>
      <c r="E271" s="112">
        <f>+$F$3*L271</f>
        <v>690000</v>
      </c>
      <c r="F271" s="112">
        <f>ROUNDUP(E271,0)</f>
        <v>690000</v>
      </c>
      <c r="G271" s="113">
        <f>+$H$3*R271</f>
        <v>208050</v>
      </c>
      <c r="H271" s="112">
        <f>ROUNDUP(G271,0)</f>
        <v>208050</v>
      </c>
      <c r="I271" s="114">
        <v>67500</v>
      </c>
      <c r="J271" s="130"/>
      <c r="K271" s="98">
        <v>1500</v>
      </c>
      <c r="L271" s="117">
        <f>+I271+K271</f>
        <v>69000</v>
      </c>
      <c r="M271" s="118"/>
      <c r="N271" s="112">
        <v>1600</v>
      </c>
      <c r="O271" s="119">
        <f>+N271+I271</f>
        <v>69100</v>
      </c>
      <c r="P271" s="119"/>
      <c r="Q271" s="112">
        <v>1850</v>
      </c>
      <c r="R271" s="120">
        <f>+Q271+I271</f>
        <v>69350</v>
      </c>
      <c r="S271" s="121"/>
      <c r="T271" s="142">
        <v>3350</v>
      </c>
      <c r="U271" s="122">
        <f>+T271+I271</f>
        <v>70850</v>
      </c>
      <c r="V271" s="123">
        <v>67500</v>
      </c>
      <c r="W271" s="115"/>
      <c r="X271" s="98">
        <v>1240</v>
      </c>
      <c r="Y271" s="124">
        <f t="shared" si="71"/>
        <v>67740</v>
      </c>
      <c r="Z271" s="125">
        <f>+V271+X271</f>
        <v>68740</v>
      </c>
      <c r="AA271" s="126"/>
      <c r="AB271" s="143">
        <v>2480</v>
      </c>
      <c r="AC271" s="119">
        <f>+V271+AB271</f>
        <v>69980</v>
      </c>
      <c r="AD271" s="127"/>
      <c r="AE271" s="143">
        <v>1265</v>
      </c>
      <c r="AF271" s="120">
        <f>+AE271+V271</f>
        <v>68765</v>
      </c>
      <c r="AG271" s="127"/>
      <c r="AH271" s="143">
        <v>1290</v>
      </c>
      <c r="AI271" s="119">
        <f>+AH271+V271</f>
        <v>68790</v>
      </c>
      <c r="AJ271" s="126"/>
      <c r="AK271" s="144">
        <v>1315</v>
      </c>
      <c r="AL271" s="129">
        <f>+AK271+V271</f>
        <v>68815</v>
      </c>
      <c r="AM271" s="397"/>
      <c r="AN271" s="397"/>
      <c r="AO271" s="397"/>
      <c r="AP271" s="397"/>
      <c r="AQ271" s="397"/>
      <c r="AR271" s="397"/>
      <c r="AS271" s="397"/>
      <c r="AT271" s="397"/>
      <c r="AU271" s="397"/>
      <c r="AV271" s="397"/>
      <c r="AW271" s="397"/>
      <c r="AX271" s="397"/>
      <c r="AY271" s="397"/>
      <c r="AZ271" s="397"/>
      <c r="BA271" s="397"/>
      <c r="BB271" s="397"/>
      <c r="BC271" s="397"/>
      <c r="BD271" s="397"/>
      <c r="BE271" s="397"/>
      <c r="BF271" s="397"/>
      <c r="BG271" s="397"/>
      <c r="BH271" s="397"/>
      <c r="BI271" s="397"/>
    </row>
    <row r="272" spans="1:61" ht="15.75" x14ac:dyDescent="0.25">
      <c r="A272" s="93">
        <f>+$B$3*O272</f>
        <v>0</v>
      </c>
      <c r="B272" s="94">
        <f>ROUNDUP(A272,0)</f>
        <v>0</v>
      </c>
      <c r="C272" s="95">
        <f>+$D$3*U272</f>
        <v>7150</v>
      </c>
      <c r="D272" s="95">
        <f>ROUNDUP(C272,0)</f>
        <v>7150</v>
      </c>
      <c r="E272" s="95">
        <f>+$F$3*L272</f>
        <v>1500</v>
      </c>
      <c r="F272" s="95">
        <f>ROUNDUP(E272,0)</f>
        <v>1500</v>
      </c>
      <c r="G272" s="96">
        <f>+$H$3*R272</f>
        <v>1500</v>
      </c>
      <c r="H272" s="95">
        <f>ROUNDUP(G272,0)</f>
        <v>1500</v>
      </c>
      <c r="I272" s="395"/>
      <c r="J272" s="130">
        <f>((K273-K271)/500)</f>
        <v>0.02</v>
      </c>
      <c r="K272" s="116">
        <f>(((I272-I271)*J272)+K271)+I272</f>
        <v>150</v>
      </c>
      <c r="L272" s="131">
        <f>ROUNDUP(K272,0)</f>
        <v>150</v>
      </c>
      <c r="M272" s="132">
        <f>((N273-N271)/500)</f>
        <v>0.02</v>
      </c>
      <c r="N272" s="101">
        <f>(((I272-I271)*M272)+N271)+I272</f>
        <v>250</v>
      </c>
      <c r="O272" s="101">
        <f>ROUNDUP(N272,0)</f>
        <v>250</v>
      </c>
      <c r="P272" s="101">
        <f>((Q273-Q271)/500)</f>
        <v>0.02</v>
      </c>
      <c r="Q272" s="101">
        <f>(((I272-I271)*P272)+Q271)+I272</f>
        <v>500</v>
      </c>
      <c r="R272" s="133">
        <f>ROUNDUP(Q272,0)</f>
        <v>500</v>
      </c>
      <c r="S272" s="132">
        <f>((T273-T271)/500)</f>
        <v>0.04</v>
      </c>
      <c r="T272" s="134">
        <f>(((I272-I271)*S272)+T271)+I272</f>
        <v>650</v>
      </c>
      <c r="U272" s="134">
        <f>ROUNDUP(T272,0)</f>
        <v>650</v>
      </c>
      <c r="V272" s="396"/>
      <c r="W272" s="130">
        <f>((X273-X271)/500)</f>
        <v>0.01</v>
      </c>
      <c r="X272" s="116">
        <f>(((V272-V271)*W272)+X271)+V272</f>
        <v>565</v>
      </c>
      <c r="Y272" s="135">
        <f t="shared" si="71"/>
        <v>240</v>
      </c>
      <c r="Z272" s="106">
        <f>ROUNDUP(X272,0)</f>
        <v>565</v>
      </c>
      <c r="AA272" s="136">
        <f>((AB273-AB271)/500)</f>
        <v>0.02</v>
      </c>
      <c r="AB272" s="137">
        <f>(((V272-V271)*AA272)+AB271)+V272</f>
        <v>1130</v>
      </c>
      <c r="AC272" s="101">
        <f>ROUNDUP(AB272,0)</f>
        <v>1130</v>
      </c>
      <c r="AD272" s="137">
        <f>((AE273-AE271)/500)</f>
        <v>0.01</v>
      </c>
      <c r="AE272" s="137">
        <f>(((V272-V271)*AD272)+AE271)+V272</f>
        <v>590</v>
      </c>
      <c r="AF272" s="133">
        <f>ROUNDUP(AE272,0)</f>
        <v>590</v>
      </c>
      <c r="AG272" s="137">
        <f>((AH273-AH271)/500)</f>
        <v>0.01</v>
      </c>
      <c r="AH272" s="137">
        <f>(((V272-V271)*AG272)+AH271)+V272</f>
        <v>615</v>
      </c>
      <c r="AI272" s="101">
        <f>ROUNDUP(AH272,0)</f>
        <v>615</v>
      </c>
      <c r="AJ272" s="136">
        <f>((AK273-AK271)/500)</f>
        <v>0.01</v>
      </c>
      <c r="AK272" s="138">
        <f>(((V272-V271)*AJ272)+AK271)+V272</f>
        <v>640</v>
      </c>
      <c r="AL272" s="139">
        <f>ROUNDUP(AK272,0)</f>
        <v>640</v>
      </c>
      <c r="AM272" s="397"/>
      <c r="AN272" s="397"/>
      <c r="AO272" s="397"/>
      <c r="AP272" s="397"/>
      <c r="AQ272" s="397"/>
      <c r="AR272" s="397"/>
      <c r="AS272" s="397"/>
      <c r="AT272" s="397"/>
      <c r="AU272" s="397"/>
      <c r="AV272" s="397"/>
      <c r="AW272" s="397"/>
      <c r="AX272" s="397"/>
      <c r="AY272" s="397"/>
      <c r="AZ272" s="397"/>
      <c r="BA272" s="397"/>
      <c r="BB272" s="397"/>
      <c r="BC272" s="397"/>
      <c r="BD272" s="397"/>
      <c r="BE272" s="397"/>
      <c r="BF272" s="397"/>
      <c r="BG272" s="397"/>
      <c r="BH272" s="397"/>
      <c r="BI272" s="397"/>
    </row>
    <row r="273" spans="1:61" ht="15.75" x14ac:dyDescent="0.25">
      <c r="A273" s="93">
        <f>+$B$3*O273</f>
        <v>0</v>
      </c>
      <c r="B273" s="93">
        <f t="shared" ref="B273:B281" si="76">ROUNDUP(A273,0)</f>
        <v>0</v>
      </c>
      <c r="C273" s="112">
        <f>+$D$3*U273</f>
        <v>785070</v>
      </c>
      <c r="D273" s="112">
        <f t="shared" ref="D273:D281" si="77">ROUNDUP(C273,0)</f>
        <v>785070</v>
      </c>
      <c r="E273" s="112">
        <f>+$F$3*L273</f>
        <v>695100</v>
      </c>
      <c r="F273" s="112">
        <f t="shared" ref="F273:F281" si="78">ROUNDUP(E273,0)</f>
        <v>695100</v>
      </c>
      <c r="G273" s="113">
        <f>+$H$3*R273</f>
        <v>209580</v>
      </c>
      <c r="H273" s="112">
        <f t="shared" ref="H273:H281" si="79">ROUNDUP(G273,0)</f>
        <v>209580</v>
      </c>
      <c r="I273" s="140">
        <v>68000</v>
      </c>
      <c r="J273" s="130"/>
      <c r="K273" s="116">
        <v>1510</v>
      </c>
      <c r="L273" s="117">
        <f>+I273+K273</f>
        <v>69510</v>
      </c>
      <c r="M273" s="118"/>
      <c r="N273" s="119">
        <v>1610</v>
      </c>
      <c r="O273" s="119">
        <f>+N273+I273</f>
        <v>69610</v>
      </c>
      <c r="P273" s="119"/>
      <c r="Q273" s="119">
        <v>1860</v>
      </c>
      <c r="R273" s="120">
        <f>+Q273+I273</f>
        <v>69860</v>
      </c>
      <c r="S273" s="121"/>
      <c r="T273" s="122">
        <v>3370</v>
      </c>
      <c r="U273" s="122">
        <f>+T273+I273</f>
        <v>71370</v>
      </c>
      <c r="V273" s="141">
        <v>68000</v>
      </c>
      <c r="W273" s="115"/>
      <c r="X273" s="116">
        <v>1245</v>
      </c>
      <c r="Y273" s="124">
        <f t="shared" si="71"/>
        <v>68240</v>
      </c>
      <c r="Z273" s="125">
        <f>+V273+X273</f>
        <v>69245</v>
      </c>
      <c r="AA273" s="126"/>
      <c r="AB273" s="127">
        <v>2490</v>
      </c>
      <c r="AC273" s="119">
        <f>+V273+AB273</f>
        <v>70490</v>
      </c>
      <c r="AD273" s="127"/>
      <c r="AE273" s="127">
        <v>1270</v>
      </c>
      <c r="AF273" s="120">
        <f>+AE273+V273</f>
        <v>69270</v>
      </c>
      <c r="AG273" s="127"/>
      <c r="AH273" s="127">
        <v>1295</v>
      </c>
      <c r="AI273" s="119">
        <f>+AH273+V273</f>
        <v>69295</v>
      </c>
      <c r="AJ273" s="126"/>
      <c r="AK273" s="128">
        <v>1320</v>
      </c>
      <c r="AL273" s="129">
        <f>+AK273+V273</f>
        <v>69320</v>
      </c>
      <c r="AM273" s="397"/>
      <c r="AN273" s="397"/>
      <c r="AO273" s="397"/>
      <c r="AP273" s="397"/>
      <c r="AQ273" s="397"/>
      <c r="AR273" s="397"/>
      <c r="AS273" s="397"/>
      <c r="AT273" s="397"/>
      <c r="AU273" s="397"/>
      <c r="AV273" s="397"/>
      <c r="AW273" s="397"/>
      <c r="AX273" s="397"/>
      <c r="AY273" s="397"/>
      <c r="AZ273" s="397"/>
      <c r="BA273" s="397"/>
      <c r="BB273" s="397"/>
      <c r="BC273" s="397"/>
      <c r="BD273" s="397"/>
      <c r="BE273" s="397"/>
      <c r="BF273" s="397"/>
      <c r="BG273" s="397"/>
      <c r="BH273" s="397"/>
      <c r="BI273" s="397"/>
    </row>
    <row r="274" spans="1:61" ht="15.75" x14ac:dyDescent="0.25">
      <c r="A274" s="93">
        <f>+$B$3*N274</f>
        <v>0</v>
      </c>
      <c r="B274" s="94">
        <f t="shared" si="76"/>
        <v>0</v>
      </c>
      <c r="C274" s="95">
        <f>+$D$3*T274</f>
        <v>7150</v>
      </c>
      <c r="D274" s="95">
        <f t="shared" si="77"/>
        <v>7150</v>
      </c>
      <c r="E274" s="95">
        <f>+$F$3*K274</f>
        <v>1500</v>
      </c>
      <c r="F274" s="95">
        <f t="shared" si="78"/>
        <v>1500</v>
      </c>
      <c r="G274" s="96">
        <f>+$H$3*Q274</f>
        <v>1500</v>
      </c>
      <c r="H274" s="95">
        <f t="shared" si="79"/>
        <v>1500</v>
      </c>
      <c r="I274" s="395"/>
      <c r="J274" s="130">
        <f>((K275-K273)/500)</f>
        <v>0.02</v>
      </c>
      <c r="K274" s="116">
        <f>(((I274-I273)*J274)+K273)+I274</f>
        <v>150</v>
      </c>
      <c r="L274" s="131">
        <f>ROUNDUP(K274,0)</f>
        <v>150</v>
      </c>
      <c r="M274" s="132">
        <f>((N275-N273)/500)</f>
        <v>0.02</v>
      </c>
      <c r="N274" s="101">
        <f>(((I274-I273)*M274)+N273)+I274</f>
        <v>250</v>
      </c>
      <c r="O274" s="101">
        <f>ROUNDUP(N274,0)</f>
        <v>250</v>
      </c>
      <c r="P274" s="101">
        <f>((Q275-Q273)/500)</f>
        <v>0.02</v>
      </c>
      <c r="Q274" s="101">
        <f>(((I274-I273)*P274)+Q273)+I274</f>
        <v>500</v>
      </c>
      <c r="R274" s="133">
        <f>ROUNDUP(Q274,0)</f>
        <v>500</v>
      </c>
      <c r="S274" s="132">
        <f>((T275-T273)/500)</f>
        <v>0.04</v>
      </c>
      <c r="T274" s="134">
        <f>(((I274-I273)*S274)+T273)+I274</f>
        <v>650</v>
      </c>
      <c r="U274" s="134">
        <f>ROUNDUP(T274,0)</f>
        <v>650</v>
      </c>
      <c r="V274" s="396"/>
      <c r="W274" s="130">
        <f>((X275-X273)/500)</f>
        <v>0.02</v>
      </c>
      <c r="X274" s="116">
        <f>(((V274-V273)*W274)+X273)+V274</f>
        <v>-115</v>
      </c>
      <c r="Y274" s="135">
        <f t="shared" si="71"/>
        <v>240</v>
      </c>
      <c r="Z274" s="106">
        <f>ROUNDUP(X274,0)</f>
        <v>-115</v>
      </c>
      <c r="AA274" s="136">
        <f>((AB275-AB273)/500)</f>
        <v>0.04</v>
      </c>
      <c r="AB274" s="137">
        <f>(((V274-V273)*AA274)+AB273)+V274</f>
        <v>-230</v>
      </c>
      <c r="AC274" s="101">
        <f>ROUNDUP(AB274,0)</f>
        <v>-230</v>
      </c>
      <c r="AD274" s="137">
        <f>((AE275-AE273)/500)</f>
        <v>0.02</v>
      </c>
      <c r="AE274" s="137">
        <f>(((V274-V273)*AD274)+AE273)+V274</f>
        <v>-90</v>
      </c>
      <c r="AF274" s="133">
        <f>ROUNDUP(AE274,0)</f>
        <v>-90</v>
      </c>
      <c r="AG274" s="137">
        <f>((AH275-AH273)/500)</f>
        <v>0.02</v>
      </c>
      <c r="AH274" s="137">
        <f>(((V274-V273)*AG274)+AH273)+V274</f>
        <v>-65</v>
      </c>
      <c r="AI274" s="101">
        <f>ROUNDUP(AH274,0)</f>
        <v>-65</v>
      </c>
      <c r="AJ274" s="136">
        <f>((AK275-AK273)/500)</f>
        <v>0.02</v>
      </c>
      <c r="AK274" s="138">
        <f>(((V274-V273)*AJ274)+AK273)+V274</f>
        <v>-40</v>
      </c>
      <c r="AL274" s="139">
        <f>ROUNDUP(AK274,0)</f>
        <v>-40</v>
      </c>
      <c r="AM274" s="397"/>
      <c r="AN274" s="397"/>
      <c r="AO274" s="397"/>
      <c r="AP274" s="397"/>
      <c r="AQ274" s="397"/>
      <c r="AR274" s="397"/>
      <c r="AS274" s="397"/>
      <c r="AT274" s="397"/>
      <c r="AU274" s="397"/>
      <c r="AV274" s="397"/>
      <c r="AW274" s="397"/>
      <c r="AX274" s="397"/>
      <c r="AY274" s="397"/>
      <c r="AZ274" s="397"/>
      <c r="BA274" s="397"/>
      <c r="BB274" s="397"/>
      <c r="BC274" s="397"/>
      <c r="BD274" s="397"/>
      <c r="BE274" s="397"/>
      <c r="BF274" s="397"/>
      <c r="BG274" s="397"/>
      <c r="BH274" s="397"/>
      <c r="BI274" s="397"/>
    </row>
    <row r="275" spans="1:61" ht="15.75" x14ac:dyDescent="0.25">
      <c r="A275" s="93">
        <f>+$B$3*O275</f>
        <v>0</v>
      </c>
      <c r="B275" s="93">
        <f t="shared" si="76"/>
        <v>0</v>
      </c>
      <c r="C275" s="112">
        <f>+$D$3*U275</f>
        <v>790790</v>
      </c>
      <c r="D275" s="112">
        <f t="shared" si="77"/>
        <v>790790</v>
      </c>
      <c r="E275" s="112">
        <f>+$F$3*L275</f>
        <v>700200</v>
      </c>
      <c r="F275" s="112">
        <f t="shared" si="78"/>
        <v>700200</v>
      </c>
      <c r="G275" s="113">
        <f>+$H$3*R275</f>
        <v>211110</v>
      </c>
      <c r="H275" s="112">
        <f t="shared" si="79"/>
        <v>211110</v>
      </c>
      <c r="I275" s="140">
        <v>68500</v>
      </c>
      <c r="J275" s="130"/>
      <c r="K275" s="116">
        <v>1520</v>
      </c>
      <c r="L275" s="117">
        <f>+I275+K275</f>
        <v>70020</v>
      </c>
      <c r="M275" s="118"/>
      <c r="N275" s="119">
        <v>1620</v>
      </c>
      <c r="O275" s="119">
        <f>+N275+I275</f>
        <v>70120</v>
      </c>
      <c r="P275" s="119"/>
      <c r="Q275" s="119">
        <v>1870</v>
      </c>
      <c r="R275" s="120">
        <f>+Q275+I275</f>
        <v>70370</v>
      </c>
      <c r="S275" s="121"/>
      <c r="T275" s="122">
        <v>3390</v>
      </c>
      <c r="U275" s="122">
        <f>+T275+I275</f>
        <v>71890</v>
      </c>
      <c r="V275" s="141">
        <v>68500</v>
      </c>
      <c r="W275" s="115"/>
      <c r="X275" s="116">
        <v>1255</v>
      </c>
      <c r="Y275" s="124">
        <f t="shared" si="71"/>
        <v>68740</v>
      </c>
      <c r="Z275" s="125">
        <f>+V275+X275</f>
        <v>69755</v>
      </c>
      <c r="AA275" s="126"/>
      <c r="AB275" s="127">
        <v>2510</v>
      </c>
      <c r="AC275" s="119">
        <f>+V275+AB275</f>
        <v>71010</v>
      </c>
      <c r="AD275" s="127"/>
      <c r="AE275" s="127">
        <v>1280</v>
      </c>
      <c r="AF275" s="120">
        <f>+AE275+V275</f>
        <v>69780</v>
      </c>
      <c r="AG275" s="127"/>
      <c r="AH275" s="127">
        <v>1305</v>
      </c>
      <c r="AI275" s="119">
        <f>+AH275+V275</f>
        <v>69805</v>
      </c>
      <c r="AJ275" s="126"/>
      <c r="AK275" s="128">
        <v>1330</v>
      </c>
      <c r="AL275" s="129">
        <f>+AK275+V275</f>
        <v>69830</v>
      </c>
      <c r="AM275" s="397"/>
      <c r="AN275" s="397"/>
      <c r="AO275" s="397"/>
      <c r="AP275" s="397"/>
      <c r="AQ275" s="397"/>
      <c r="AR275" s="397"/>
      <c r="AS275" s="397"/>
      <c r="AT275" s="397"/>
      <c r="AU275" s="397"/>
      <c r="AV275" s="397"/>
      <c r="AW275" s="397"/>
      <c r="AX275" s="397"/>
      <c r="AY275" s="397"/>
      <c r="AZ275" s="397"/>
      <c r="BA275" s="397"/>
      <c r="BB275" s="397"/>
      <c r="BC275" s="397"/>
      <c r="BD275" s="397"/>
      <c r="BE275" s="397"/>
      <c r="BF275" s="397"/>
      <c r="BG275" s="397"/>
      <c r="BH275" s="397"/>
      <c r="BI275" s="397"/>
    </row>
    <row r="276" spans="1:61" ht="15.75" x14ac:dyDescent="0.25">
      <c r="A276" s="93">
        <f>+$B$3*N276</f>
        <v>0</v>
      </c>
      <c r="B276" s="94">
        <f t="shared" si="76"/>
        <v>0</v>
      </c>
      <c r="C276" s="95">
        <f>+$D$3*T276</f>
        <v>7150</v>
      </c>
      <c r="D276" s="95">
        <f t="shared" si="77"/>
        <v>7150</v>
      </c>
      <c r="E276" s="95">
        <f>+$F$3*K276</f>
        <v>1500</v>
      </c>
      <c r="F276" s="95">
        <f t="shared" si="78"/>
        <v>1500</v>
      </c>
      <c r="G276" s="96">
        <f>+$H$3*Q276</f>
        <v>1500</v>
      </c>
      <c r="H276" s="95">
        <f t="shared" si="79"/>
        <v>1500</v>
      </c>
      <c r="I276" s="395"/>
      <c r="J276" s="130">
        <f>((K277-K275)/500)</f>
        <v>0.02</v>
      </c>
      <c r="K276" s="116">
        <f>(((I276-I275)*J276)+K275)+I276</f>
        <v>150</v>
      </c>
      <c r="L276" s="131">
        <f>ROUNDUP(K276,0)</f>
        <v>150</v>
      </c>
      <c r="M276" s="132">
        <f>((N277-N275)/500)</f>
        <v>0.02</v>
      </c>
      <c r="N276" s="101">
        <f>(((I276-I275)*M276)+N275)+I276</f>
        <v>250</v>
      </c>
      <c r="O276" s="101">
        <f>ROUNDUP(N276,0)</f>
        <v>250</v>
      </c>
      <c r="P276" s="101">
        <f>((Q277-Q275)/500)</f>
        <v>0.02</v>
      </c>
      <c r="Q276" s="101">
        <f>(((I276-I275)*P276)+Q275)+I276</f>
        <v>500</v>
      </c>
      <c r="R276" s="133">
        <f>ROUNDUP(Q276,0)</f>
        <v>500</v>
      </c>
      <c r="S276" s="132">
        <f>((T277-T275)/500)</f>
        <v>0.04</v>
      </c>
      <c r="T276" s="134">
        <f>(((I276-I275)*S276)+T275)+I276</f>
        <v>650</v>
      </c>
      <c r="U276" s="134">
        <f>ROUNDUP(T276,0)</f>
        <v>650</v>
      </c>
      <c r="V276" s="396"/>
      <c r="W276" s="130">
        <f>((X277-X275)/500)</f>
        <v>0.01</v>
      </c>
      <c r="X276" s="116">
        <f>(((V276-V275)*W276)+X275)+V276</f>
        <v>570</v>
      </c>
      <c r="Y276" s="135">
        <f t="shared" si="71"/>
        <v>240</v>
      </c>
      <c r="Z276" s="106">
        <f>ROUNDUP(X276,0)</f>
        <v>570</v>
      </c>
      <c r="AA276" s="136">
        <f>((AB277-AB275)/500)</f>
        <v>0.02</v>
      </c>
      <c r="AB276" s="137">
        <f>(((V276-V275)*AA276)+AB275)+V276</f>
        <v>1140</v>
      </c>
      <c r="AC276" s="101">
        <f>ROUNDUP(AB276,0)</f>
        <v>1140</v>
      </c>
      <c r="AD276" s="137">
        <f>((AE277-AE275)/500)</f>
        <v>0.01</v>
      </c>
      <c r="AE276" s="137">
        <f>(((V276-V275)*AD276)+AE275)+V276</f>
        <v>595</v>
      </c>
      <c r="AF276" s="133">
        <f>ROUNDUP(AE276,0)</f>
        <v>595</v>
      </c>
      <c r="AG276" s="137">
        <f>((AH277-AH275)/500)</f>
        <v>0.01</v>
      </c>
      <c r="AH276" s="137">
        <f>(((V276-V275)*AG276)+AH275)+V276</f>
        <v>620</v>
      </c>
      <c r="AI276" s="101">
        <f>ROUNDUP(AH276,0)</f>
        <v>620</v>
      </c>
      <c r="AJ276" s="136">
        <f>((AK277-AK275)/500)</f>
        <v>0.01</v>
      </c>
      <c r="AK276" s="138">
        <f>(((V276-V275)*AJ276)+AK275)+V276</f>
        <v>645</v>
      </c>
      <c r="AL276" s="139">
        <f>ROUNDUP(AK276,0)</f>
        <v>645</v>
      </c>
      <c r="AM276" s="397"/>
      <c r="AN276" s="397"/>
      <c r="AO276" s="397"/>
      <c r="AP276" s="397"/>
      <c r="AQ276" s="397"/>
      <c r="AR276" s="397"/>
      <c r="AS276" s="397"/>
      <c r="AT276" s="397"/>
      <c r="AU276" s="397"/>
      <c r="AV276" s="397"/>
      <c r="AW276" s="397"/>
      <c r="AX276" s="397"/>
      <c r="AY276" s="397"/>
      <c r="AZ276" s="397"/>
      <c r="BA276" s="397"/>
      <c r="BB276" s="397"/>
      <c r="BC276" s="397"/>
      <c r="BD276" s="397"/>
      <c r="BE276" s="397"/>
      <c r="BF276" s="397"/>
      <c r="BG276" s="397"/>
      <c r="BH276" s="397"/>
      <c r="BI276" s="397"/>
    </row>
    <row r="277" spans="1:61" ht="15.75" x14ac:dyDescent="0.25">
      <c r="A277" s="93">
        <f>+$B$3*O277</f>
        <v>0</v>
      </c>
      <c r="B277" s="93">
        <f t="shared" si="76"/>
        <v>0</v>
      </c>
      <c r="C277" s="112">
        <f>+$D$3*U277</f>
        <v>796510</v>
      </c>
      <c r="D277" s="112">
        <f t="shared" si="77"/>
        <v>796510</v>
      </c>
      <c r="E277" s="112">
        <f>+$F$3*L277</f>
        <v>705300</v>
      </c>
      <c r="F277" s="112">
        <f t="shared" si="78"/>
        <v>705300</v>
      </c>
      <c r="G277" s="113">
        <f>+$H$3*R277</f>
        <v>212640</v>
      </c>
      <c r="H277" s="112">
        <f t="shared" si="79"/>
        <v>212640</v>
      </c>
      <c r="I277" s="140">
        <v>69000</v>
      </c>
      <c r="J277" s="130"/>
      <c r="K277" s="116">
        <v>1530</v>
      </c>
      <c r="L277" s="117">
        <f>+I277+K277</f>
        <v>70530</v>
      </c>
      <c r="M277" s="118"/>
      <c r="N277" s="119">
        <v>1630</v>
      </c>
      <c r="O277" s="119">
        <f>+N277+I277</f>
        <v>70630</v>
      </c>
      <c r="P277" s="119"/>
      <c r="Q277" s="119">
        <v>1880</v>
      </c>
      <c r="R277" s="120">
        <f>+Q277+I277</f>
        <v>70880</v>
      </c>
      <c r="S277" s="121"/>
      <c r="T277" s="122">
        <v>3410</v>
      </c>
      <c r="U277" s="122">
        <f>+T277+I277</f>
        <v>72410</v>
      </c>
      <c r="V277" s="141">
        <v>69000</v>
      </c>
      <c r="W277" s="115"/>
      <c r="X277" s="116">
        <v>1260</v>
      </c>
      <c r="Y277" s="124">
        <f t="shared" si="71"/>
        <v>69240</v>
      </c>
      <c r="Z277" s="125">
        <f>+V277+X277</f>
        <v>70260</v>
      </c>
      <c r="AA277" s="126"/>
      <c r="AB277" s="127">
        <v>2520</v>
      </c>
      <c r="AC277" s="119">
        <f>+V277+AB277</f>
        <v>71520</v>
      </c>
      <c r="AD277" s="127"/>
      <c r="AE277" s="127">
        <v>1285</v>
      </c>
      <c r="AF277" s="120">
        <f>+AE277+V277</f>
        <v>70285</v>
      </c>
      <c r="AG277" s="127"/>
      <c r="AH277" s="127">
        <v>1310</v>
      </c>
      <c r="AI277" s="119">
        <f>+AH277+V277</f>
        <v>70310</v>
      </c>
      <c r="AJ277" s="126"/>
      <c r="AK277" s="128">
        <v>1335</v>
      </c>
      <c r="AL277" s="129">
        <f>+AK277+V277</f>
        <v>70335</v>
      </c>
      <c r="AM277" s="397"/>
      <c r="AN277" s="397"/>
      <c r="AO277" s="397"/>
      <c r="AP277" s="397"/>
      <c r="AQ277" s="397"/>
      <c r="AR277" s="397"/>
      <c r="AS277" s="397"/>
      <c r="AT277" s="397"/>
      <c r="AU277" s="397"/>
      <c r="AV277" s="397"/>
      <c r="AW277" s="397"/>
      <c r="AX277" s="397"/>
      <c r="AY277" s="397"/>
      <c r="AZ277" s="397"/>
      <c r="BA277" s="397"/>
      <c r="BB277" s="397"/>
      <c r="BC277" s="397"/>
      <c r="BD277" s="397"/>
      <c r="BE277" s="397"/>
      <c r="BF277" s="397"/>
      <c r="BG277" s="397"/>
      <c r="BH277" s="397"/>
      <c r="BI277" s="397"/>
    </row>
    <row r="278" spans="1:61" ht="15.75" x14ac:dyDescent="0.25">
      <c r="A278" s="93">
        <f>+$B$3*N278</f>
        <v>0</v>
      </c>
      <c r="B278" s="94">
        <f t="shared" si="76"/>
        <v>0</v>
      </c>
      <c r="C278" s="95">
        <f>+$D$3*T278</f>
        <v>7150</v>
      </c>
      <c r="D278" s="95">
        <f t="shared" si="77"/>
        <v>7150</v>
      </c>
      <c r="E278" s="95">
        <f>+$F$3*K278</f>
        <v>1500</v>
      </c>
      <c r="F278" s="95">
        <f t="shared" si="78"/>
        <v>1500</v>
      </c>
      <c r="G278" s="96">
        <f>+$H$3*Q278</f>
        <v>1500</v>
      </c>
      <c r="H278" s="95">
        <f t="shared" si="79"/>
        <v>1500</v>
      </c>
      <c r="I278" s="395"/>
      <c r="J278" s="130">
        <f>((K279-K277)/500)</f>
        <v>0.02</v>
      </c>
      <c r="K278" s="116">
        <f>(((I278-I277)*J278)+K277)+I278</f>
        <v>150</v>
      </c>
      <c r="L278" s="131">
        <f>ROUNDUP(K278,0)</f>
        <v>150</v>
      </c>
      <c r="M278" s="132">
        <f>((N279-N277)/500)</f>
        <v>0.02</v>
      </c>
      <c r="N278" s="101">
        <f>(((I278-I277)*M278)+N277)+I278</f>
        <v>250</v>
      </c>
      <c r="O278" s="101">
        <f>ROUNDUP(N278,0)</f>
        <v>250</v>
      </c>
      <c r="P278" s="101">
        <f>((Q279-Q277)/500)</f>
        <v>0.02</v>
      </c>
      <c r="Q278" s="101">
        <f>(((I278-I277)*P278)+Q277)+I278</f>
        <v>500</v>
      </c>
      <c r="R278" s="133">
        <f>ROUNDUP(Q278,0)</f>
        <v>500</v>
      </c>
      <c r="S278" s="132">
        <f>((T279-T277)/500)</f>
        <v>0.04</v>
      </c>
      <c r="T278" s="134">
        <f>(((I278-I277)*S278)+T277)+I278</f>
        <v>650</v>
      </c>
      <c r="U278" s="134">
        <f>ROUNDUP(T278,0)</f>
        <v>650</v>
      </c>
      <c r="V278" s="396"/>
      <c r="W278" s="130">
        <f>((X279-X277)/500)</f>
        <v>0.02</v>
      </c>
      <c r="X278" s="116">
        <f>(((V278-V277)*W278)+X277)+V278</f>
        <v>-120</v>
      </c>
      <c r="Y278" s="135">
        <f t="shared" si="71"/>
        <v>240</v>
      </c>
      <c r="Z278" s="106">
        <f>ROUNDUP(X278,0)</f>
        <v>-120</v>
      </c>
      <c r="AA278" s="136">
        <f>((AB279-AB277)/500)</f>
        <v>0.04</v>
      </c>
      <c r="AB278" s="137">
        <f>(((V278-V277)*AA278)+AB277)+V278</f>
        <v>-240</v>
      </c>
      <c r="AC278" s="101">
        <f>ROUNDUP(AB278,0)</f>
        <v>-240</v>
      </c>
      <c r="AD278" s="137">
        <f>((AE279-AE277)/500)</f>
        <v>0.02</v>
      </c>
      <c r="AE278" s="137">
        <f>(((V278-V277)*AD278)+AE277)+V278</f>
        <v>-95</v>
      </c>
      <c r="AF278" s="133">
        <f>ROUNDUP(AE278,0)</f>
        <v>-95</v>
      </c>
      <c r="AG278" s="137">
        <f>((AH279-AH277)/500)</f>
        <v>0.02</v>
      </c>
      <c r="AH278" s="137">
        <f>(((V278-V277)*AG278)+AH277)+V278</f>
        <v>-70</v>
      </c>
      <c r="AI278" s="101">
        <f>ROUNDUP(AH278,0)</f>
        <v>-70</v>
      </c>
      <c r="AJ278" s="136">
        <f>((AK279-AK277)/500)</f>
        <v>0.02</v>
      </c>
      <c r="AK278" s="138">
        <f>(((V278-V277)*AJ278)+AK277)+V278</f>
        <v>-45</v>
      </c>
      <c r="AL278" s="139">
        <f>ROUNDUP(AK278,0)</f>
        <v>-45</v>
      </c>
      <c r="AM278" s="397"/>
      <c r="AN278" s="397"/>
      <c r="AO278" s="397"/>
      <c r="AP278" s="397"/>
      <c r="AQ278" s="397"/>
      <c r="AR278" s="397"/>
      <c r="AS278" s="397"/>
      <c r="AT278" s="397"/>
      <c r="AU278" s="397"/>
      <c r="AV278" s="397"/>
      <c r="AW278" s="397"/>
      <c r="AX278" s="397"/>
      <c r="AY278" s="397"/>
      <c r="AZ278" s="397"/>
      <c r="BA278" s="397"/>
      <c r="BB278" s="397"/>
      <c r="BC278" s="397"/>
      <c r="BD278" s="397"/>
      <c r="BE278" s="397"/>
      <c r="BF278" s="397"/>
      <c r="BG278" s="397"/>
      <c r="BH278" s="397"/>
      <c r="BI278" s="397"/>
    </row>
    <row r="279" spans="1:61" ht="15.75" x14ac:dyDescent="0.25">
      <c r="A279" s="93">
        <f>+$B$3*O279</f>
        <v>0</v>
      </c>
      <c r="B279" s="93">
        <f t="shared" si="76"/>
        <v>0</v>
      </c>
      <c r="C279" s="112">
        <f>+$D$3*U279</f>
        <v>802230</v>
      </c>
      <c r="D279" s="112">
        <f t="shared" si="77"/>
        <v>802230</v>
      </c>
      <c r="E279" s="112">
        <f>+$F$3*L279</f>
        <v>710400</v>
      </c>
      <c r="F279" s="112">
        <f t="shared" si="78"/>
        <v>710400</v>
      </c>
      <c r="G279" s="113">
        <f>+$H$3*R279</f>
        <v>214170</v>
      </c>
      <c r="H279" s="112">
        <f t="shared" si="79"/>
        <v>214170</v>
      </c>
      <c r="I279" s="140">
        <v>69500</v>
      </c>
      <c r="J279" s="130"/>
      <c r="K279" s="116">
        <v>1540</v>
      </c>
      <c r="L279" s="117">
        <f>+I279+K279</f>
        <v>71040</v>
      </c>
      <c r="M279" s="118"/>
      <c r="N279" s="119">
        <v>1640</v>
      </c>
      <c r="O279" s="119">
        <f>+N279+I279</f>
        <v>71140</v>
      </c>
      <c r="P279" s="119"/>
      <c r="Q279" s="119">
        <v>1890</v>
      </c>
      <c r="R279" s="120">
        <f>+Q279+I279</f>
        <v>71390</v>
      </c>
      <c r="S279" s="121"/>
      <c r="T279" s="122">
        <v>3430</v>
      </c>
      <c r="U279" s="122">
        <f>+T279+I279</f>
        <v>72930</v>
      </c>
      <c r="V279" s="141">
        <v>69500</v>
      </c>
      <c r="W279" s="115"/>
      <c r="X279" s="116">
        <v>1270</v>
      </c>
      <c r="Y279" s="124">
        <f t="shared" si="71"/>
        <v>69740</v>
      </c>
      <c r="Z279" s="125">
        <f>+V279+X279</f>
        <v>70770</v>
      </c>
      <c r="AA279" s="126"/>
      <c r="AB279" s="127">
        <v>2540</v>
      </c>
      <c r="AC279" s="119">
        <f>+V279+AB279</f>
        <v>72040</v>
      </c>
      <c r="AD279" s="127"/>
      <c r="AE279" s="127">
        <v>1295</v>
      </c>
      <c r="AF279" s="120">
        <f>+AE279+V279</f>
        <v>70795</v>
      </c>
      <c r="AG279" s="127"/>
      <c r="AH279" s="127">
        <v>1320</v>
      </c>
      <c r="AI279" s="119">
        <f>+AH279+V279</f>
        <v>70820</v>
      </c>
      <c r="AJ279" s="126"/>
      <c r="AK279" s="128">
        <v>1345</v>
      </c>
      <c r="AL279" s="129">
        <f>+AK279+V279</f>
        <v>70845</v>
      </c>
      <c r="AM279" s="397"/>
      <c r="AN279" s="397"/>
      <c r="AO279" s="397"/>
      <c r="AP279" s="397"/>
      <c r="AQ279" s="397"/>
      <c r="AR279" s="397"/>
      <c r="AS279" s="397"/>
      <c r="AT279" s="397"/>
      <c r="AU279" s="397"/>
      <c r="AV279" s="397"/>
      <c r="AW279" s="397"/>
      <c r="AX279" s="397"/>
      <c r="AY279" s="397"/>
      <c r="AZ279" s="397"/>
      <c r="BA279" s="397"/>
      <c r="BB279" s="397"/>
      <c r="BC279" s="397"/>
      <c r="BD279" s="397"/>
      <c r="BE279" s="397"/>
      <c r="BF279" s="397"/>
      <c r="BG279" s="397"/>
      <c r="BH279" s="397"/>
      <c r="BI279" s="397"/>
    </row>
    <row r="280" spans="1:61" ht="15.75" x14ac:dyDescent="0.25">
      <c r="A280" s="93">
        <f>+$B$3*N280</f>
        <v>0</v>
      </c>
      <c r="B280" s="94">
        <f t="shared" si="76"/>
        <v>0</v>
      </c>
      <c r="C280" s="95">
        <f>+$D$3*T280</f>
        <v>7150</v>
      </c>
      <c r="D280" s="95">
        <f t="shared" si="77"/>
        <v>7150</v>
      </c>
      <c r="E280" s="95">
        <f>+$F$3*K280</f>
        <v>1500</v>
      </c>
      <c r="F280" s="95">
        <f t="shared" si="78"/>
        <v>1500</v>
      </c>
      <c r="G280" s="96">
        <f>+$H$3*Q280</f>
        <v>1500</v>
      </c>
      <c r="H280" s="95">
        <f t="shared" si="79"/>
        <v>1500</v>
      </c>
      <c r="I280" s="395"/>
      <c r="J280" s="130">
        <f>((K281-K279)/500)</f>
        <v>0.02</v>
      </c>
      <c r="K280" s="116">
        <f>(((I280-I279)*J280)+K279)+I280</f>
        <v>150</v>
      </c>
      <c r="L280" s="131">
        <f>ROUNDUP(K280,0)</f>
        <v>150</v>
      </c>
      <c r="M280" s="132">
        <f>((N281-N279)/500)</f>
        <v>0.02</v>
      </c>
      <c r="N280" s="101">
        <f>(((I280-I279)*M280)+N279)+I280</f>
        <v>250</v>
      </c>
      <c r="O280" s="101">
        <f>ROUNDUP(N280,0)</f>
        <v>250</v>
      </c>
      <c r="P280" s="101">
        <f>((Q281-Q279)/500)</f>
        <v>0.02</v>
      </c>
      <c r="Q280" s="101">
        <f>(((I280-I279)*P280)+Q279)+I280</f>
        <v>500</v>
      </c>
      <c r="R280" s="133">
        <f>ROUNDUP(Q280,0)</f>
        <v>500</v>
      </c>
      <c r="S280" s="132">
        <f>((T281-T279)/500)</f>
        <v>0.04</v>
      </c>
      <c r="T280" s="134">
        <f>(((I280-I279)*S280)+T279)+I280</f>
        <v>650</v>
      </c>
      <c r="U280" s="134">
        <f>ROUNDUP(T280,0)</f>
        <v>650</v>
      </c>
      <c r="V280" s="396"/>
      <c r="W280" s="130">
        <f>((X281-X279)/500)</f>
        <v>0.01</v>
      </c>
      <c r="X280" s="116">
        <f>(((V280-V279)*W280)+X279)+V280</f>
        <v>575</v>
      </c>
      <c r="Y280" s="135">
        <f t="shared" si="71"/>
        <v>240</v>
      </c>
      <c r="Z280" s="106">
        <f>ROUNDUP(X280,0)</f>
        <v>575</v>
      </c>
      <c r="AA280" s="136">
        <f>((AB281-AB279)/500)</f>
        <v>0.02</v>
      </c>
      <c r="AB280" s="137">
        <f>(((V280-V279)*AA280)+AB279)+V280</f>
        <v>1150</v>
      </c>
      <c r="AC280" s="101">
        <f>ROUNDUP(AB280,0)</f>
        <v>1150</v>
      </c>
      <c r="AD280" s="137">
        <f>((AE281-AE279)/500)</f>
        <v>0.01</v>
      </c>
      <c r="AE280" s="137">
        <f>(((V280-V279)*AD280)+AE279)+V280</f>
        <v>600</v>
      </c>
      <c r="AF280" s="133">
        <f>ROUNDUP(AE280,0)</f>
        <v>600</v>
      </c>
      <c r="AG280" s="137">
        <f>((AH281-AH279)/500)</f>
        <v>0.01</v>
      </c>
      <c r="AH280" s="137">
        <f>(((V280-V279)*AG280)+AH279)+V280</f>
        <v>625</v>
      </c>
      <c r="AI280" s="101">
        <f>ROUNDUP(AH280,0)</f>
        <v>625</v>
      </c>
      <c r="AJ280" s="136">
        <f>((AK281-AK279)/500)</f>
        <v>0.01</v>
      </c>
      <c r="AK280" s="138">
        <f>(((V280-V279)*AJ280)+AK279)+V280</f>
        <v>650</v>
      </c>
      <c r="AL280" s="139">
        <f>ROUNDUP(AK280,0)</f>
        <v>650</v>
      </c>
      <c r="AM280" s="397"/>
      <c r="AN280" s="397"/>
      <c r="AO280" s="397"/>
      <c r="AP280" s="397"/>
      <c r="AQ280" s="397"/>
      <c r="AR280" s="397"/>
      <c r="AS280" s="397"/>
      <c r="AT280" s="397"/>
      <c r="AU280" s="397"/>
      <c r="AV280" s="397"/>
      <c r="AW280" s="397"/>
      <c r="AX280" s="397"/>
      <c r="AY280" s="397"/>
      <c r="AZ280" s="397"/>
      <c r="BA280" s="397"/>
      <c r="BB280" s="397"/>
      <c r="BC280" s="397"/>
      <c r="BD280" s="397"/>
      <c r="BE280" s="397"/>
      <c r="BF280" s="397"/>
      <c r="BG280" s="397"/>
      <c r="BH280" s="397"/>
      <c r="BI280" s="397"/>
    </row>
    <row r="281" spans="1:61" ht="15.75" x14ac:dyDescent="0.25">
      <c r="A281" s="93">
        <f>+$B$3*O281</f>
        <v>0</v>
      </c>
      <c r="B281" s="93">
        <f t="shared" si="76"/>
        <v>0</v>
      </c>
      <c r="C281" s="112">
        <f>+$D$3*U281</f>
        <v>807950</v>
      </c>
      <c r="D281" s="112">
        <f t="shared" si="77"/>
        <v>807950</v>
      </c>
      <c r="E281" s="112">
        <f>+$F$3*L281</f>
        <v>715500</v>
      </c>
      <c r="F281" s="112">
        <f t="shared" si="78"/>
        <v>715500</v>
      </c>
      <c r="G281" s="113">
        <f>+$H$3*R281</f>
        <v>215700</v>
      </c>
      <c r="H281" s="112">
        <f t="shared" si="79"/>
        <v>215700</v>
      </c>
      <c r="I281" s="140">
        <v>70000</v>
      </c>
      <c r="J281" s="130"/>
      <c r="K281" s="116">
        <v>1550</v>
      </c>
      <c r="L281" s="117">
        <f>+I281+K281</f>
        <v>71550</v>
      </c>
      <c r="M281" s="118"/>
      <c r="N281" s="119">
        <v>1650</v>
      </c>
      <c r="O281" s="119">
        <f>+N281+I281</f>
        <v>71650</v>
      </c>
      <c r="P281" s="119"/>
      <c r="Q281" s="119">
        <v>1900</v>
      </c>
      <c r="R281" s="120">
        <f>+Q281+I281</f>
        <v>71900</v>
      </c>
      <c r="S281" s="121"/>
      <c r="T281" s="122">
        <v>3450</v>
      </c>
      <c r="U281" s="122">
        <f>+T281+I281</f>
        <v>73450</v>
      </c>
      <c r="V281" s="141">
        <v>70000</v>
      </c>
      <c r="W281" s="115"/>
      <c r="X281" s="116">
        <v>1275</v>
      </c>
      <c r="Y281" s="124">
        <f t="shared" si="71"/>
        <v>70240</v>
      </c>
      <c r="Z281" s="125">
        <f>+V281+X281</f>
        <v>71275</v>
      </c>
      <c r="AA281" s="126"/>
      <c r="AB281" s="127">
        <v>2550</v>
      </c>
      <c r="AC281" s="119">
        <f>+V281+AB281</f>
        <v>72550</v>
      </c>
      <c r="AD281" s="127"/>
      <c r="AE281" s="127">
        <v>1300</v>
      </c>
      <c r="AF281" s="120">
        <f>+AE281+V281</f>
        <v>71300</v>
      </c>
      <c r="AG281" s="127"/>
      <c r="AH281" s="127">
        <v>1325</v>
      </c>
      <c r="AI281" s="119">
        <f>+AH281+V281</f>
        <v>71325</v>
      </c>
      <c r="AJ281" s="126"/>
      <c r="AK281" s="128">
        <v>1350</v>
      </c>
      <c r="AL281" s="129">
        <f>+AK281+V281</f>
        <v>71350</v>
      </c>
      <c r="AM281" s="397"/>
      <c r="AN281" s="397"/>
      <c r="AO281" s="397"/>
      <c r="AP281" s="397"/>
      <c r="AQ281" s="397"/>
      <c r="AR281" s="397"/>
      <c r="AS281" s="397"/>
      <c r="AT281" s="397"/>
      <c r="AU281" s="397"/>
      <c r="AV281" s="397"/>
      <c r="AW281" s="397"/>
      <c r="AX281" s="397"/>
      <c r="AY281" s="397"/>
      <c r="AZ281" s="397"/>
      <c r="BA281" s="397"/>
      <c r="BB281" s="397"/>
      <c r="BC281" s="397"/>
      <c r="BD281" s="397"/>
      <c r="BE281" s="397"/>
      <c r="BF281" s="397"/>
      <c r="BG281" s="397"/>
      <c r="BH281" s="397"/>
      <c r="BI281" s="397"/>
    </row>
    <row r="282" spans="1:61" ht="15.75" x14ac:dyDescent="0.25">
      <c r="A282" s="93">
        <f>+$B$3*N282</f>
        <v>0</v>
      </c>
      <c r="B282" s="94">
        <f>ROUNDUP(A282,0)</f>
        <v>0</v>
      </c>
      <c r="C282" s="95">
        <f>+$D$3*T282</f>
        <v>7150</v>
      </c>
      <c r="D282" s="95">
        <f>ROUNDUP(C282,0)</f>
        <v>7150</v>
      </c>
      <c r="E282" s="95">
        <f>+$F$3*K282</f>
        <v>1500</v>
      </c>
      <c r="F282" s="95">
        <f>ROUNDUP(E282,0)</f>
        <v>1500</v>
      </c>
      <c r="G282" s="96">
        <f>+$H$3*Q282</f>
        <v>1500</v>
      </c>
      <c r="H282" s="95">
        <f>ROUNDUP(G282,0)</f>
        <v>1500</v>
      </c>
      <c r="I282" s="395"/>
      <c r="J282" s="130">
        <f>((K283-K281)/500)</f>
        <v>0.02</v>
      </c>
      <c r="K282" s="116">
        <f>(((I282-I281)*J282)+K281)+I282</f>
        <v>150</v>
      </c>
      <c r="L282" s="131">
        <f>ROUNDUP(K282,0)</f>
        <v>150</v>
      </c>
      <c r="M282" s="132">
        <f>((N283-N281)/500)</f>
        <v>0.02</v>
      </c>
      <c r="N282" s="101">
        <f>(((I282-I281)*M282)+N281)+I282</f>
        <v>250</v>
      </c>
      <c r="O282" s="101">
        <f>ROUNDUP(N282,0)</f>
        <v>250</v>
      </c>
      <c r="P282" s="101">
        <f>((Q283-Q281)/500)</f>
        <v>0.02</v>
      </c>
      <c r="Q282" s="101">
        <f>(((I282-I281)*P282)+Q281)+I282</f>
        <v>500</v>
      </c>
      <c r="R282" s="133">
        <f>ROUNDUP(Q282,0)</f>
        <v>500</v>
      </c>
      <c r="S282" s="132">
        <f>((T283-T281)/500)</f>
        <v>0.04</v>
      </c>
      <c r="T282" s="134">
        <f>(((I282-I281)*S282)+T281)+I282</f>
        <v>650</v>
      </c>
      <c r="U282" s="134">
        <f>ROUNDUP(T282,0)</f>
        <v>650</v>
      </c>
      <c r="V282" s="396"/>
      <c r="W282" s="130">
        <f>((X283-X281)/500)</f>
        <v>0.02</v>
      </c>
      <c r="X282" s="116">
        <f>(((V282-V281)*W282)+X281)+V282</f>
        <v>-125</v>
      </c>
      <c r="Y282" s="135">
        <f t="shared" si="71"/>
        <v>240</v>
      </c>
      <c r="Z282" s="106">
        <f>ROUNDUP(X282,0)</f>
        <v>-125</v>
      </c>
      <c r="AA282" s="136">
        <f>((AB283-AB281)/500)</f>
        <v>0.04</v>
      </c>
      <c r="AB282" s="137">
        <f>(((V282-V281)*AA282)+AB281)+V282</f>
        <v>-250</v>
      </c>
      <c r="AC282" s="101">
        <f>ROUNDUP(AB282,0)</f>
        <v>-250</v>
      </c>
      <c r="AD282" s="137">
        <f>((AE283-AE281)/500)</f>
        <v>0.02</v>
      </c>
      <c r="AE282" s="137">
        <f>(((V282-V281)*AD282)+AE281)+V282</f>
        <v>-100</v>
      </c>
      <c r="AF282" s="133">
        <f>ROUNDUP(AE282,0)</f>
        <v>-100</v>
      </c>
      <c r="AG282" s="137">
        <f>((AH283-AH281)/500)</f>
        <v>0.02</v>
      </c>
      <c r="AH282" s="137">
        <f>(((V282-V281)*AG282)+AH281)+V282</f>
        <v>-75</v>
      </c>
      <c r="AI282" s="101">
        <f>ROUNDUP(AH282,0)</f>
        <v>-75</v>
      </c>
      <c r="AJ282" s="136">
        <f>((AK283-AK281)/500)</f>
        <v>0.02</v>
      </c>
      <c r="AK282" s="138">
        <f>(((V282-V281)*AJ282)+AK281)+V282</f>
        <v>-50</v>
      </c>
      <c r="AL282" s="139">
        <f>ROUNDUP(AK282,0)</f>
        <v>-50</v>
      </c>
      <c r="AM282" s="397"/>
      <c r="AN282" s="397"/>
      <c r="AO282" s="397"/>
      <c r="AP282" s="397"/>
      <c r="AQ282" s="397"/>
      <c r="AR282" s="397"/>
      <c r="AS282" s="397"/>
      <c r="AT282" s="397"/>
      <c r="AU282" s="397"/>
      <c r="AV282" s="397"/>
      <c r="AW282" s="397"/>
      <c r="AX282" s="397"/>
      <c r="AY282" s="397"/>
      <c r="AZ282" s="397"/>
      <c r="BA282" s="397"/>
      <c r="BB282" s="397"/>
      <c r="BC282" s="397"/>
      <c r="BD282" s="397"/>
      <c r="BE282" s="397"/>
      <c r="BF282" s="397"/>
      <c r="BG282" s="397"/>
      <c r="BH282" s="397"/>
      <c r="BI282" s="397"/>
    </row>
    <row r="283" spans="1:61" ht="15.75" x14ac:dyDescent="0.25">
      <c r="A283" s="93">
        <f>+$B$3*O283</f>
        <v>0</v>
      </c>
      <c r="B283" s="93">
        <f>ROUNDUP(A283,0)</f>
        <v>0</v>
      </c>
      <c r="C283" s="112">
        <f>+$D$3*U283</f>
        <v>813670</v>
      </c>
      <c r="D283" s="112">
        <f>ROUNDUP(C283,0)</f>
        <v>813670</v>
      </c>
      <c r="E283" s="112">
        <f>+$F$3*L283</f>
        <v>720600</v>
      </c>
      <c r="F283" s="112">
        <f>ROUNDUP(E283,0)</f>
        <v>720600</v>
      </c>
      <c r="G283" s="113">
        <f>+$H$3*R283</f>
        <v>217230</v>
      </c>
      <c r="H283" s="112">
        <f>ROUNDUP(G283,0)</f>
        <v>217230</v>
      </c>
      <c r="I283" s="114">
        <v>70500</v>
      </c>
      <c r="J283" s="130"/>
      <c r="K283" s="98">
        <v>1560</v>
      </c>
      <c r="L283" s="117">
        <f>+I283+K283</f>
        <v>72060</v>
      </c>
      <c r="M283" s="118"/>
      <c r="N283" s="112">
        <v>1660</v>
      </c>
      <c r="O283" s="119">
        <f>+N283+I283</f>
        <v>72160</v>
      </c>
      <c r="P283" s="119"/>
      <c r="Q283" s="112">
        <v>1910</v>
      </c>
      <c r="R283" s="120">
        <f>+Q283+I283</f>
        <v>72410</v>
      </c>
      <c r="S283" s="121"/>
      <c r="T283" s="142">
        <v>3470</v>
      </c>
      <c r="U283" s="122">
        <f>+T283+I283</f>
        <v>73970</v>
      </c>
      <c r="V283" s="123">
        <v>70500</v>
      </c>
      <c r="W283" s="115"/>
      <c r="X283" s="98">
        <v>1285</v>
      </c>
      <c r="Y283" s="124">
        <f t="shared" si="71"/>
        <v>70740</v>
      </c>
      <c r="Z283" s="125">
        <f>+V283+X283</f>
        <v>71785</v>
      </c>
      <c r="AA283" s="126"/>
      <c r="AB283" s="143">
        <v>2570</v>
      </c>
      <c r="AC283" s="119">
        <f>+V283+AB283</f>
        <v>73070</v>
      </c>
      <c r="AD283" s="127"/>
      <c r="AE283" s="143">
        <v>1310</v>
      </c>
      <c r="AF283" s="120">
        <f>+AE283+V283</f>
        <v>71810</v>
      </c>
      <c r="AG283" s="127"/>
      <c r="AH283" s="143">
        <v>1335</v>
      </c>
      <c r="AI283" s="119">
        <f>+AH283+V283</f>
        <v>71835</v>
      </c>
      <c r="AJ283" s="126"/>
      <c r="AK283" s="144">
        <v>1360</v>
      </c>
      <c r="AL283" s="129">
        <f>+AK283+V283</f>
        <v>71860</v>
      </c>
      <c r="AM283" s="397"/>
      <c r="AN283" s="397"/>
      <c r="AO283" s="397"/>
      <c r="AP283" s="397"/>
      <c r="AQ283" s="397"/>
      <c r="AR283" s="397"/>
      <c r="AS283" s="397"/>
      <c r="AT283" s="397"/>
      <c r="AU283" s="397"/>
      <c r="AV283" s="397"/>
      <c r="AW283" s="397"/>
      <c r="AX283" s="397"/>
      <c r="AY283" s="397"/>
      <c r="AZ283" s="397"/>
      <c r="BA283" s="397"/>
      <c r="BB283" s="397"/>
      <c r="BC283" s="397"/>
      <c r="BD283" s="397"/>
      <c r="BE283" s="397"/>
      <c r="BF283" s="397"/>
      <c r="BG283" s="397"/>
      <c r="BH283" s="397"/>
      <c r="BI283" s="397"/>
    </row>
    <row r="284" spans="1:61" ht="15.75" x14ac:dyDescent="0.25">
      <c r="A284" s="93">
        <f>+$B$3*O284</f>
        <v>0</v>
      </c>
      <c r="B284" s="94">
        <f>ROUNDUP(A284,0)</f>
        <v>0</v>
      </c>
      <c r="C284" s="95">
        <f>+$D$3*U284</f>
        <v>7150</v>
      </c>
      <c r="D284" s="95">
        <f>ROUNDUP(C284,0)</f>
        <v>7150</v>
      </c>
      <c r="E284" s="95">
        <f>+$F$3*L284</f>
        <v>1500</v>
      </c>
      <c r="F284" s="95">
        <f>ROUNDUP(E284,0)</f>
        <v>1500</v>
      </c>
      <c r="G284" s="96">
        <f>+$H$3*R284</f>
        <v>1500</v>
      </c>
      <c r="H284" s="95">
        <f>ROUNDUP(G284,0)</f>
        <v>1500</v>
      </c>
      <c r="I284" s="395"/>
      <c r="J284" s="130">
        <f>((K285-K283)/500)</f>
        <v>0.02</v>
      </c>
      <c r="K284" s="116">
        <f>(((I284-I283)*J284)+K283)+I284</f>
        <v>150</v>
      </c>
      <c r="L284" s="131">
        <f>ROUNDUP(K284,0)</f>
        <v>150</v>
      </c>
      <c r="M284" s="132">
        <f>((N285-N283)/500)</f>
        <v>0.02</v>
      </c>
      <c r="N284" s="101">
        <f>(((I284-I283)*M284)+N283)+I284</f>
        <v>250</v>
      </c>
      <c r="O284" s="101">
        <f>ROUNDUP(N284,0)</f>
        <v>250</v>
      </c>
      <c r="P284" s="101">
        <f>((Q285-Q283)/500)</f>
        <v>0.02</v>
      </c>
      <c r="Q284" s="101">
        <f>(((I284-I283)*P284)+Q283)+I284</f>
        <v>500</v>
      </c>
      <c r="R284" s="133">
        <f>ROUNDUP(Q284,0)</f>
        <v>500</v>
      </c>
      <c r="S284" s="132">
        <f>((T285-T283)/500)</f>
        <v>0.04</v>
      </c>
      <c r="T284" s="134">
        <f>(((I284-I283)*S284)+T283)+I284</f>
        <v>650</v>
      </c>
      <c r="U284" s="134">
        <f>ROUNDUP(T284,0)</f>
        <v>650</v>
      </c>
      <c r="V284" s="396"/>
      <c r="W284" s="130">
        <f>((X285-X283)/500)</f>
        <v>0.01</v>
      </c>
      <c r="X284" s="116">
        <f>(((V284-V283)*W284)+X283)+V284</f>
        <v>580</v>
      </c>
      <c r="Y284" s="135">
        <f t="shared" si="71"/>
        <v>240</v>
      </c>
      <c r="Z284" s="106">
        <f>ROUNDUP(X284,0)</f>
        <v>580</v>
      </c>
      <c r="AA284" s="136">
        <f>((AB285-AB283)/500)</f>
        <v>0.02</v>
      </c>
      <c r="AB284" s="137">
        <f>(((V284-V283)*AA284)+AB283)+V284</f>
        <v>1160</v>
      </c>
      <c r="AC284" s="101">
        <f>ROUNDUP(AB284,0)</f>
        <v>1160</v>
      </c>
      <c r="AD284" s="137">
        <f>((AE285-AE283)/500)</f>
        <v>0.01</v>
      </c>
      <c r="AE284" s="137">
        <f>(((V284-V283)*AD284)+AE283)+V284</f>
        <v>605</v>
      </c>
      <c r="AF284" s="133">
        <f>ROUNDUP(AE284,0)</f>
        <v>605</v>
      </c>
      <c r="AG284" s="137">
        <f>((AH285-AH283)/500)</f>
        <v>0.01</v>
      </c>
      <c r="AH284" s="137">
        <f>(((V284-V283)*AG284)+AH283)+V284</f>
        <v>630</v>
      </c>
      <c r="AI284" s="101">
        <f>ROUNDUP(AH284,0)</f>
        <v>630</v>
      </c>
      <c r="AJ284" s="136">
        <f>((AK285-AK283)/500)</f>
        <v>0.01</v>
      </c>
      <c r="AK284" s="138">
        <f>(((V284-V283)*AJ284)+AK283)+V284</f>
        <v>655</v>
      </c>
      <c r="AL284" s="139">
        <f>ROUNDUP(AK284,0)</f>
        <v>655</v>
      </c>
      <c r="AM284" s="397"/>
      <c r="AN284" s="397"/>
      <c r="AO284" s="397"/>
      <c r="AP284" s="397"/>
      <c r="AQ284" s="397"/>
      <c r="AR284" s="397"/>
      <c r="AS284" s="397"/>
      <c r="AT284" s="397"/>
      <c r="AU284" s="397"/>
      <c r="AV284" s="397"/>
      <c r="AW284" s="397"/>
      <c r="AX284" s="397"/>
      <c r="AY284" s="397"/>
      <c r="AZ284" s="397"/>
      <c r="BA284" s="397"/>
      <c r="BB284" s="397"/>
      <c r="BC284" s="397"/>
      <c r="BD284" s="397"/>
      <c r="BE284" s="397"/>
      <c r="BF284" s="397"/>
      <c r="BG284" s="397"/>
      <c r="BH284" s="397"/>
      <c r="BI284" s="397"/>
    </row>
    <row r="285" spans="1:61" ht="15.75" x14ac:dyDescent="0.25">
      <c r="A285" s="93">
        <f>+$B$3*O285</f>
        <v>0</v>
      </c>
      <c r="B285" s="93">
        <f t="shared" ref="B285:B293" si="80">ROUNDUP(A285,0)</f>
        <v>0</v>
      </c>
      <c r="C285" s="112">
        <f>+$D$3*U285</f>
        <v>819390</v>
      </c>
      <c r="D285" s="112">
        <f t="shared" ref="D285:D293" si="81">ROUNDUP(C285,0)</f>
        <v>819390</v>
      </c>
      <c r="E285" s="112">
        <f>+$F$3*L285</f>
        <v>725700</v>
      </c>
      <c r="F285" s="112">
        <f t="shared" ref="F285:F293" si="82">ROUNDUP(E285,0)</f>
        <v>725700</v>
      </c>
      <c r="G285" s="113">
        <f>+$H$3*R285</f>
        <v>218760</v>
      </c>
      <c r="H285" s="112">
        <f t="shared" ref="H285:H293" si="83">ROUNDUP(G285,0)</f>
        <v>218760</v>
      </c>
      <c r="I285" s="140">
        <v>71000</v>
      </c>
      <c r="J285" s="130"/>
      <c r="K285" s="116">
        <v>1570</v>
      </c>
      <c r="L285" s="117">
        <f>+I285+K285</f>
        <v>72570</v>
      </c>
      <c r="M285" s="118"/>
      <c r="N285" s="119">
        <v>1670</v>
      </c>
      <c r="O285" s="119">
        <f>+N285+I285</f>
        <v>72670</v>
      </c>
      <c r="P285" s="119"/>
      <c r="Q285" s="119">
        <v>1920</v>
      </c>
      <c r="R285" s="120">
        <f>+Q285+I285</f>
        <v>72920</v>
      </c>
      <c r="S285" s="121"/>
      <c r="T285" s="122">
        <v>3490</v>
      </c>
      <c r="U285" s="122">
        <f>+T285+I285</f>
        <v>74490</v>
      </c>
      <c r="V285" s="141">
        <v>71000</v>
      </c>
      <c r="W285" s="115"/>
      <c r="X285" s="116">
        <v>1290</v>
      </c>
      <c r="Y285" s="124">
        <f t="shared" si="71"/>
        <v>71240</v>
      </c>
      <c r="Z285" s="125">
        <f>+V285+X285</f>
        <v>72290</v>
      </c>
      <c r="AA285" s="126"/>
      <c r="AB285" s="127">
        <v>2580</v>
      </c>
      <c r="AC285" s="119">
        <f>+V285+AB285</f>
        <v>73580</v>
      </c>
      <c r="AD285" s="127"/>
      <c r="AE285" s="127">
        <v>1315</v>
      </c>
      <c r="AF285" s="120">
        <f>+AE285+V285</f>
        <v>72315</v>
      </c>
      <c r="AG285" s="127"/>
      <c r="AH285" s="127">
        <v>1340</v>
      </c>
      <c r="AI285" s="119">
        <f>+AH285+V285</f>
        <v>72340</v>
      </c>
      <c r="AJ285" s="126"/>
      <c r="AK285" s="128">
        <v>1365</v>
      </c>
      <c r="AL285" s="129">
        <f>+AK285+V285</f>
        <v>72365</v>
      </c>
      <c r="AM285" s="397"/>
      <c r="AN285" s="397"/>
      <c r="AO285" s="397"/>
      <c r="AP285" s="397"/>
      <c r="AQ285" s="397"/>
      <c r="AR285" s="397"/>
      <c r="AS285" s="397"/>
      <c r="AT285" s="397"/>
      <c r="AU285" s="397"/>
      <c r="AV285" s="397"/>
      <c r="AW285" s="397"/>
      <c r="AX285" s="397"/>
      <c r="AY285" s="397"/>
      <c r="AZ285" s="397"/>
      <c r="BA285" s="397"/>
      <c r="BB285" s="397"/>
      <c r="BC285" s="397"/>
      <c r="BD285" s="397"/>
      <c r="BE285" s="397"/>
      <c r="BF285" s="397"/>
      <c r="BG285" s="397"/>
      <c r="BH285" s="397"/>
      <c r="BI285" s="397"/>
    </row>
    <row r="286" spans="1:61" ht="15.75" x14ac:dyDescent="0.25">
      <c r="A286" s="93">
        <f>+$B$3*N286</f>
        <v>0</v>
      </c>
      <c r="B286" s="94">
        <f t="shared" si="80"/>
        <v>0</v>
      </c>
      <c r="C286" s="95">
        <f>+$D$3*T286</f>
        <v>7150</v>
      </c>
      <c r="D286" s="95">
        <f t="shared" si="81"/>
        <v>7150</v>
      </c>
      <c r="E286" s="95">
        <f>+$F$3*K286</f>
        <v>1500</v>
      </c>
      <c r="F286" s="95">
        <f t="shared" si="82"/>
        <v>1500</v>
      </c>
      <c r="G286" s="96">
        <f>+$H$3*Q286</f>
        <v>1500</v>
      </c>
      <c r="H286" s="95">
        <f t="shared" si="83"/>
        <v>1500</v>
      </c>
      <c r="I286" s="395"/>
      <c r="J286" s="130">
        <f>((K287-K285)/500)</f>
        <v>0.02</v>
      </c>
      <c r="K286" s="116">
        <f>(((I286-I285)*J286)+K285)+I286</f>
        <v>150</v>
      </c>
      <c r="L286" s="131">
        <f>ROUNDUP(K286,0)</f>
        <v>150</v>
      </c>
      <c r="M286" s="132">
        <f>((N287-N285)/500)</f>
        <v>0.02</v>
      </c>
      <c r="N286" s="101">
        <f>(((I286-I285)*M286)+N285)+I286</f>
        <v>250</v>
      </c>
      <c r="O286" s="101">
        <f>ROUNDUP(N286,0)</f>
        <v>250</v>
      </c>
      <c r="P286" s="101">
        <f>((Q287-Q285)/500)</f>
        <v>0.02</v>
      </c>
      <c r="Q286" s="101">
        <f>(((I286-I285)*P286)+Q285)+I286</f>
        <v>500</v>
      </c>
      <c r="R286" s="133">
        <f>ROUNDUP(Q286,0)</f>
        <v>500</v>
      </c>
      <c r="S286" s="132">
        <f>((T287-T285)/500)</f>
        <v>0.04</v>
      </c>
      <c r="T286" s="134">
        <f>(((I286-I285)*S286)+T285)+I286</f>
        <v>650</v>
      </c>
      <c r="U286" s="134">
        <f>ROUNDUP(T286,0)</f>
        <v>650</v>
      </c>
      <c r="V286" s="396"/>
      <c r="W286" s="130">
        <f>((X287-X285)/500)</f>
        <v>0.02</v>
      </c>
      <c r="X286" s="116">
        <f>(((V286-V285)*W286)+X285)+V286</f>
        <v>-130</v>
      </c>
      <c r="Y286" s="135">
        <f t="shared" si="71"/>
        <v>240</v>
      </c>
      <c r="Z286" s="106">
        <f>ROUNDUP(X286,0)</f>
        <v>-130</v>
      </c>
      <c r="AA286" s="136">
        <f>((AB287-AB285)/500)</f>
        <v>0.04</v>
      </c>
      <c r="AB286" s="137">
        <f>(((V286-V285)*AA286)+AB285)+V286</f>
        <v>-260</v>
      </c>
      <c r="AC286" s="101">
        <f>ROUNDUP(AB286,0)</f>
        <v>-260</v>
      </c>
      <c r="AD286" s="137">
        <f>((AE287-AE285)/500)</f>
        <v>0.02</v>
      </c>
      <c r="AE286" s="137">
        <f>(((V286-V285)*AD286)+AE285)+V286</f>
        <v>-105</v>
      </c>
      <c r="AF286" s="133">
        <f>ROUNDUP(AE286,0)</f>
        <v>-105</v>
      </c>
      <c r="AG286" s="137">
        <f>((AH287-AH285)/500)</f>
        <v>0.02</v>
      </c>
      <c r="AH286" s="137">
        <f>(((V286-V285)*AG286)+AH285)+V286</f>
        <v>-80</v>
      </c>
      <c r="AI286" s="101">
        <f>ROUNDUP(AH286,0)</f>
        <v>-80</v>
      </c>
      <c r="AJ286" s="136">
        <f>((AK287-AK285)/500)</f>
        <v>0.02</v>
      </c>
      <c r="AK286" s="138">
        <f>(((V286-V285)*AJ286)+AK285)+V286</f>
        <v>-55</v>
      </c>
      <c r="AL286" s="139">
        <f>ROUNDUP(AK286,0)</f>
        <v>-55</v>
      </c>
      <c r="AM286" s="397"/>
      <c r="AN286" s="397"/>
      <c r="AO286" s="397"/>
      <c r="AP286" s="397"/>
      <c r="AQ286" s="397"/>
      <c r="AR286" s="397"/>
      <c r="AS286" s="397"/>
      <c r="AT286" s="397"/>
      <c r="AU286" s="397"/>
      <c r="AV286" s="397"/>
      <c r="AW286" s="397"/>
      <c r="AX286" s="397"/>
      <c r="AY286" s="397"/>
      <c r="AZ286" s="397"/>
      <c r="BA286" s="397"/>
      <c r="BB286" s="397"/>
      <c r="BC286" s="397"/>
      <c r="BD286" s="397"/>
      <c r="BE286" s="397"/>
      <c r="BF286" s="397"/>
      <c r="BG286" s="397"/>
      <c r="BH286" s="397"/>
      <c r="BI286" s="397"/>
    </row>
    <row r="287" spans="1:61" ht="15.75" x14ac:dyDescent="0.25">
      <c r="A287" s="93">
        <f>+$B$3*O287</f>
        <v>0</v>
      </c>
      <c r="B287" s="93">
        <f t="shared" si="80"/>
        <v>0</v>
      </c>
      <c r="C287" s="112">
        <f>+$D$3*U287</f>
        <v>825110</v>
      </c>
      <c r="D287" s="112">
        <f t="shared" si="81"/>
        <v>825110</v>
      </c>
      <c r="E287" s="112">
        <f>+$F$3*L287</f>
        <v>730800</v>
      </c>
      <c r="F287" s="112">
        <f t="shared" si="82"/>
        <v>730800</v>
      </c>
      <c r="G287" s="113">
        <f>+$H$3*R287</f>
        <v>220290</v>
      </c>
      <c r="H287" s="112">
        <f t="shared" si="83"/>
        <v>220290</v>
      </c>
      <c r="I287" s="140">
        <v>71500</v>
      </c>
      <c r="J287" s="130"/>
      <c r="K287" s="116">
        <v>1580</v>
      </c>
      <c r="L287" s="117">
        <f>+I287+K287</f>
        <v>73080</v>
      </c>
      <c r="M287" s="118"/>
      <c r="N287" s="119">
        <v>1680</v>
      </c>
      <c r="O287" s="119">
        <f>+N287+I287</f>
        <v>73180</v>
      </c>
      <c r="P287" s="119"/>
      <c r="Q287" s="119">
        <v>1930</v>
      </c>
      <c r="R287" s="120">
        <f>+Q287+I287</f>
        <v>73430</v>
      </c>
      <c r="S287" s="121"/>
      <c r="T287" s="122">
        <v>3510</v>
      </c>
      <c r="U287" s="122">
        <f>+T287+I287</f>
        <v>75010</v>
      </c>
      <c r="V287" s="141">
        <v>71500</v>
      </c>
      <c r="W287" s="115"/>
      <c r="X287" s="116">
        <v>1300</v>
      </c>
      <c r="Y287" s="124">
        <f t="shared" si="71"/>
        <v>71740</v>
      </c>
      <c r="Z287" s="125">
        <f>+V287+X287</f>
        <v>72800</v>
      </c>
      <c r="AA287" s="126"/>
      <c r="AB287" s="127">
        <v>2600</v>
      </c>
      <c r="AC287" s="119">
        <f>+V287+AB287</f>
        <v>74100</v>
      </c>
      <c r="AD287" s="127"/>
      <c r="AE287" s="127">
        <v>1325</v>
      </c>
      <c r="AF287" s="120">
        <f>+AE287+V287</f>
        <v>72825</v>
      </c>
      <c r="AG287" s="127"/>
      <c r="AH287" s="127">
        <v>1350</v>
      </c>
      <c r="AI287" s="119">
        <f>+AH287+V287</f>
        <v>72850</v>
      </c>
      <c r="AJ287" s="126"/>
      <c r="AK287" s="128">
        <v>1375</v>
      </c>
      <c r="AL287" s="129">
        <f>+AK287+V287</f>
        <v>72875</v>
      </c>
      <c r="AM287" s="397"/>
      <c r="AN287" s="397"/>
      <c r="AO287" s="397"/>
      <c r="AP287" s="397"/>
      <c r="AQ287" s="397"/>
      <c r="AR287" s="397"/>
      <c r="AS287" s="397"/>
      <c r="AT287" s="397"/>
      <c r="AU287" s="397"/>
      <c r="AV287" s="397"/>
      <c r="AW287" s="397"/>
      <c r="AX287" s="397"/>
      <c r="AY287" s="397"/>
      <c r="AZ287" s="397"/>
      <c r="BA287" s="397"/>
      <c r="BB287" s="397"/>
      <c r="BC287" s="397"/>
      <c r="BD287" s="397"/>
      <c r="BE287" s="397"/>
      <c r="BF287" s="397"/>
      <c r="BG287" s="397"/>
      <c r="BH287" s="397"/>
      <c r="BI287" s="397"/>
    </row>
    <row r="288" spans="1:61" ht="15.75" x14ac:dyDescent="0.25">
      <c r="A288" s="93">
        <f>+$B$3*N288</f>
        <v>0</v>
      </c>
      <c r="B288" s="94">
        <f t="shared" si="80"/>
        <v>0</v>
      </c>
      <c r="C288" s="95">
        <f>+$D$3*T288</f>
        <v>7150</v>
      </c>
      <c r="D288" s="95">
        <f t="shared" si="81"/>
        <v>7150</v>
      </c>
      <c r="E288" s="95">
        <f>+$F$3*K288</f>
        <v>1500</v>
      </c>
      <c r="F288" s="95">
        <f t="shared" si="82"/>
        <v>1500</v>
      </c>
      <c r="G288" s="96">
        <f>+$H$3*Q288</f>
        <v>1500</v>
      </c>
      <c r="H288" s="95">
        <f t="shared" si="83"/>
        <v>1500</v>
      </c>
      <c r="I288" s="395"/>
      <c r="J288" s="130">
        <f>((K289-K287)/500)</f>
        <v>0.02</v>
      </c>
      <c r="K288" s="116">
        <f>(((I288-I287)*J288)+K287)+I288</f>
        <v>150</v>
      </c>
      <c r="L288" s="131">
        <f>ROUNDUP(K288,0)</f>
        <v>150</v>
      </c>
      <c r="M288" s="132">
        <f>((N289-N287)/500)</f>
        <v>0.02</v>
      </c>
      <c r="N288" s="101">
        <f>(((I288-I287)*M288)+N287)+I288</f>
        <v>250</v>
      </c>
      <c r="O288" s="101">
        <f>ROUNDUP(N288,0)</f>
        <v>250</v>
      </c>
      <c r="P288" s="101">
        <f>((Q289-Q287)/500)</f>
        <v>0.02</v>
      </c>
      <c r="Q288" s="101">
        <f>(((I288-I287)*P288)+Q287)+I288</f>
        <v>500</v>
      </c>
      <c r="R288" s="133">
        <f>ROUNDUP(Q288,0)</f>
        <v>500</v>
      </c>
      <c r="S288" s="132">
        <f>((T289-T287)/500)</f>
        <v>0.04</v>
      </c>
      <c r="T288" s="134">
        <f>(((I288-I287)*S288)+T287)+I288</f>
        <v>650</v>
      </c>
      <c r="U288" s="134">
        <f>ROUNDUP(T288,0)</f>
        <v>650</v>
      </c>
      <c r="V288" s="396"/>
      <c r="W288" s="130">
        <f>((X289-X287)/500)</f>
        <v>0.01</v>
      </c>
      <c r="X288" s="116">
        <f>(((V288-V287)*W288)+X287)+V288</f>
        <v>585</v>
      </c>
      <c r="Y288" s="135">
        <f t="shared" si="71"/>
        <v>240</v>
      </c>
      <c r="Z288" s="106">
        <f>ROUNDUP(X288,0)</f>
        <v>585</v>
      </c>
      <c r="AA288" s="136">
        <f>((AB289-AB287)/500)</f>
        <v>0.02</v>
      </c>
      <c r="AB288" s="137">
        <f>(((V288-V287)*AA288)+AB287)+V288</f>
        <v>1170</v>
      </c>
      <c r="AC288" s="101">
        <f>ROUNDUP(AB288,0)</f>
        <v>1170</v>
      </c>
      <c r="AD288" s="137">
        <f>((AE289-AE287)/500)</f>
        <v>0.01</v>
      </c>
      <c r="AE288" s="137">
        <f>(((V288-V287)*AD288)+AE287)+V288</f>
        <v>610</v>
      </c>
      <c r="AF288" s="133">
        <f>ROUNDUP(AE288,0)</f>
        <v>610</v>
      </c>
      <c r="AG288" s="137">
        <f>((AH289-AH287)/500)</f>
        <v>0.01</v>
      </c>
      <c r="AH288" s="137">
        <f>(((V288-V287)*AG288)+AH287)+V288</f>
        <v>635</v>
      </c>
      <c r="AI288" s="101">
        <f>ROUNDUP(AH288,0)</f>
        <v>635</v>
      </c>
      <c r="AJ288" s="136">
        <f>((AK289-AK287)/500)</f>
        <v>0.01</v>
      </c>
      <c r="AK288" s="138">
        <f>(((V288-V287)*AJ288)+AK287)+V288</f>
        <v>660</v>
      </c>
      <c r="AL288" s="139">
        <f>ROUNDUP(AK288,0)</f>
        <v>660</v>
      </c>
      <c r="AM288" s="397"/>
      <c r="AN288" s="397"/>
      <c r="AO288" s="397"/>
      <c r="AP288" s="397"/>
      <c r="AQ288" s="397"/>
      <c r="AR288" s="397"/>
      <c r="AS288" s="397"/>
      <c r="AT288" s="397"/>
      <c r="AU288" s="397"/>
      <c r="AV288" s="397"/>
      <c r="AW288" s="397"/>
      <c r="AX288" s="397"/>
      <c r="AY288" s="397"/>
      <c r="AZ288" s="397"/>
      <c r="BA288" s="397"/>
      <c r="BB288" s="397"/>
      <c r="BC288" s="397"/>
      <c r="BD288" s="397"/>
      <c r="BE288" s="397"/>
      <c r="BF288" s="397"/>
      <c r="BG288" s="397"/>
      <c r="BH288" s="397"/>
      <c r="BI288" s="397"/>
    </row>
    <row r="289" spans="1:61" ht="15.75" x14ac:dyDescent="0.25">
      <c r="A289" s="93">
        <f>+$B$3*O289</f>
        <v>0</v>
      </c>
      <c r="B289" s="93">
        <f t="shared" si="80"/>
        <v>0</v>
      </c>
      <c r="C289" s="112">
        <f>+$D$3*U289</f>
        <v>830830</v>
      </c>
      <c r="D289" s="112">
        <f t="shared" si="81"/>
        <v>830830</v>
      </c>
      <c r="E289" s="112">
        <f>+$F$3*L289</f>
        <v>735900</v>
      </c>
      <c r="F289" s="112">
        <f t="shared" si="82"/>
        <v>735900</v>
      </c>
      <c r="G289" s="113">
        <f>+$H$3*R289</f>
        <v>221820</v>
      </c>
      <c r="H289" s="112">
        <f t="shared" si="83"/>
        <v>221820</v>
      </c>
      <c r="I289" s="140">
        <v>72000</v>
      </c>
      <c r="J289" s="130"/>
      <c r="K289" s="116">
        <v>1590</v>
      </c>
      <c r="L289" s="117">
        <f>+I289+K289</f>
        <v>73590</v>
      </c>
      <c r="M289" s="118"/>
      <c r="N289" s="119">
        <v>1690</v>
      </c>
      <c r="O289" s="119">
        <f>+N289+I289</f>
        <v>73690</v>
      </c>
      <c r="P289" s="119"/>
      <c r="Q289" s="119">
        <v>1940</v>
      </c>
      <c r="R289" s="120">
        <f>+Q289+I289</f>
        <v>73940</v>
      </c>
      <c r="S289" s="121"/>
      <c r="T289" s="122">
        <v>3530</v>
      </c>
      <c r="U289" s="122">
        <f>+T289+I289</f>
        <v>75530</v>
      </c>
      <c r="V289" s="141">
        <v>72000</v>
      </c>
      <c r="W289" s="115"/>
      <c r="X289" s="116">
        <v>1305</v>
      </c>
      <c r="Y289" s="124">
        <f t="shared" si="71"/>
        <v>72240</v>
      </c>
      <c r="Z289" s="125">
        <f>+V289+X289</f>
        <v>73305</v>
      </c>
      <c r="AA289" s="126"/>
      <c r="AB289" s="127">
        <v>2610</v>
      </c>
      <c r="AC289" s="119">
        <f>+V289+AB289</f>
        <v>74610</v>
      </c>
      <c r="AD289" s="127"/>
      <c r="AE289" s="127">
        <v>1330</v>
      </c>
      <c r="AF289" s="120">
        <f>+AE289+V289</f>
        <v>73330</v>
      </c>
      <c r="AG289" s="127"/>
      <c r="AH289" s="127">
        <v>1355</v>
      </c>
      <c r="AI289" s="119">
        <f>+AH289+V289</f>
        <v>73355</v>
      </c>
      <c r="AJ289" s="126"/>
      <c r="AK289" s="128">
        <v>1380</v>
      </c>
      <c r="AL289" s="129">
        <f>+AK289+V289</f>
        <v>73380</v>
      </c>
      <c r="AM289" s="397"/>
      <c r="AN289" s="397"/>
      <c r="AO289" s="397"/>
      <c r="AP289" s="397"/>
      <c r="AQ289" s="397"/>
      <c r="AR289" s="397"/>
      <c r="AS289" s="397"/>
      <c r="AT289" s="397"/>
      <c r="AU289" s="397"/>
      <c r="AV289" s="397"/>
      <c r="AW289" s="397"/>
      <c r="AX289" s="397"/>
      <c r="AY289" s="397"/>
      <c r="AZ289" s="397"/>
      <c r="BA289" s="397"/>
      <c r="BB289" s="397"/>
      <c r="BC289" s="397"/>
      <c r="BD289" s="397"/>
      <c r="BE289" s="397"/>
      <c r="BF289" s="397"/>
      <c r="BG289" s="397"/>
      <c r="BH289" s="397"/>
      <c r="BI289" s="397"/>
    </row>
    <row r="290" spans="1:61" ht="15.75" x14ac:dyDescent="0.25">
      <c r="A290" s="93">
        <f>+$B$3*N290</f>
        <v>0</v>
      </c>
      <c r="B290" s="94">
        <f t="shared" si="80"/>
        <v>0</v>
      </c>
      <c r="C290" s="95">
        <f>+$D$3*T290</f>
        <v>7150</v>
      </c>
      <c r="D290" s="95">
        <f t="shared" si="81"/>
        <v>7150</v>
      </c>
      <c r="E290" s="95">
        <f>+$F$3*K290</f>
        <v>1500</v>
      </c>
      <c r="F290" s="95">
        <f t="shared" si="82"/>
        <v>1500</v>
      </c>
      <c r="G290" s="96">
        <f>+$H$3*Q290</f>
        <v>1500</v>
      </c>
      <c r="H290" s="95">
        <f t="shared" si="83"/>
        <v>1500</v>
      </c>
      <c r="I290" s="395"/>
      <c r="J290" s="130">
        <f>((K291-K289)/500)</f>
        <v>0.02</v>
      </c>
      <c r="K290" s="116">
        <f>(((I290-I289)*J290)+K289)+I290</f>
        <v>150</v>
      </c>
      <c r="L290" s="131">
        <f>ROUNDUP(K290,0)</f>
        <v>150</v>
      </c>
      <c r="M290" s="132">
        <f>((N291-N289)/500)</f>
        <v>0.02</v>
      </c>
      <c r="N290" s="101">
        <f>(((I290-I289)*M290)+N289)+I290</f>
        <v>250</v>
      </c>
      <c r="O290" s="101">
        <f>ROUNDUP(N290,0)</f>
        <v>250</v>
      </c>
      <c r="P290" s="101">
        <f>((Q291-Q289)/500)</f>
        <v>0.02</v>
      </c>
      <c r="Q290" s="101">
        <f>(((I290-I289)*P290)+Q289)+I290</f>
        <v>500</v>
      </c>
      <c r="R290" s="133">
        <f>ROUNDUP(Q290,0)</f>
        <v>500</v>
      </c>
      <c r="S290" s="132">
        <f>((T291-T289)/500)</f>
        <v>0.04</v>
      </c>
      <c r="T290" s="134">
        <f>(((I290-I289)*S290)+T289)+I290</f>
        <v>650</v>
      </c>
      <c r="U290" s="134">
        <f>ROUNDUP(T290,0)</f>
        <v>650</v>
      </c>
      <c r="V290" s="396"/>
      <c r="W290" s="130">
        <f>((X291-X289)/500)</f>
        <v>0.02</v>
      </c>
      <c r="X290" s="116">
        <f>(((V290-V289)*W290)+X289)+V290</f>
        <v>-135</v>
      </c>
      <c r="Y290" s="135">
        <f t="shared" si="71"/>
        <v>240</v>
      </c>
      <c r="Z290" s="106">
        <f>ROUNDUP(X290,0)</f>
        <v>-135</v>
      </c>
      <c r="AA290" s="136">
        <f>((AB291-AB289)/500)</f>
        <v>0.04</v>
      </c>
      <c r="AB290" s="137">
        <f>(((V290-V289)*AA290)+AB289)+V290</f>
        <v>-270</v>
      </c>
      <c r="AC290" s="101">
        <f>ROUNDUP(AB290,0)</f>
        <v>-270</v>
      </c>
      <c r="AD290" s="137">
        <f>((AE291-AE289)/500)</f>
        <v>0.02</v>
      </c>
      <c r="AE290" s="137">
        <f>(((V290-V289)*AD290)+AE289)+V290</f>
        <v>-110</v>
      </c>
      <c r="AF290" s="133">
        <f>ROUNDUP(AE290,0)</f>
        <v>-110</v>
      </c>
      <c r="AG290" s="137">
        <f>((AH291-AH289)/500)</f>
        <v>0.02</v>
      </c>
      <c r="AH290" s="137">
        <f>(((V290-V289)*AG290)+AH289)+V290</f>
        <v>-85</v>
      </c>
      <c r="AI290" s="101">
        <f>ROUNDUP(AH290,0)</f>
        <v>-85</v>
      </c>
      <c r="AJ290" s="136">
        <f>((AK291-AK289)/500)</f>
        <v>0.02</v>
      </c>
      <c r="AK290" s="138">
        <f>(((V290-V289)*AJ290)+AK289)+V290</f>
        <v>-60</v>
      </c>
      <c r="AL290" s="139">
        <f>ROUNDUP(AK290,0)</f>
        <v>-60</v>
      </c>
      <c r="AM290" s="397"/>
      <c r="AN290" s="397"/>
      <c r="AO290" s="397"/>
      <c r="AP290" s="397"/>
      <c r="AQ290" s="397"/>
      <c r="AR290" s="397"/>
      <c r="AS290" s="397"/>
      <c r="AT290" s="397"/>
      <c r="AU290" s="397"/>
      <c r="AV290" s="397"/>
      <c r="AW290" s="397"/>
      <c r="AX290" s="397"/>
      <c r="AY290" s="397"/>
      <c r="AZ290" s="397"/>
      <c r="BA290" s="397"/>
      <c r="BB290" s="397"/>
      <c r="BC290" s="397"/>
      <c r="BD290" s="397"/>
      <c r="BE290" s="397"/>
      <c r="BF290" s="397"/>
      <c r="BG290" s="397"/>
      <c r="BH290" s="397"/>
      <c r="BI290" s="397"/>
    </row>
    <row r="291" spans="1:61" ht="15.75" x14ac:dyDescent="0.25">
      <c r="A291" s="93">
        <f>+$B$3*O291</f>
        <v>0</v>
      </c>
      <c r="B291" s="93">
        <f t="shared" si="80"/>
        <v>0</v>
      </c>
      <c r="C291" s="112">
        <f>+$D$3*U291</f>
        <v>836550</v>
      </c>
      <c r="D291" s="112">
        <f t="shared" si="81"/>
        <v>836550</v>
      </c>
      <c r="E291" s="112">
        <f>+$F$3*L291</f>
        <v>741000</v>
      </c>
      <c r="F291" s="112">
        <f t="shared" si="82"/>
        <v>741000</v>
      </c>
      <c r="G291" s="113">
        <f>+$H$3*R291</f>
        <v>223350</v>
      </c>
      <c r="H291" s="112">
        <f t="shared" si="83"/>
        <v>223350</v>
      </c>
      <c r="I291" s="140">
        <v>72500</v>
      </c>
      <c r="J291" s="130"/>
      <c r="K291" s="116">
        <v>1600</v>
      </c>
      <c r="L291" s="117">
        <f>+I291+K291</f>
        <v>74100</v>
      </c>
      <c r="M291" s="118"/>
      <c r="N291" s="119">
        <v>1700</v>
      </c>
      <c r="O291" s="119">
        <f>+N291+I291</f>
        <v>74200</v>
      </c>
      <c r="P291" s="119"/>
      <c r="Q291" s="119">
        <v>1950</v>
      </c>
      <c r="R291" s="120">
        <f>+Q291+I291</f>
        <v>74450</v>
      </c>
      <c r="S291" s="121"/>
      <c r="T291" s="122">
        <v>3550</v>
      </c>
      <c r="U291" s="122">
        <f>+T291+I291</f>
        <v>76050</v>
      </c>
      <c r="V291" s="141">
        <v>72500</v>
      </c>
      <c r="W291" s="115"/>
      <c r="X291" s="116">
        <v>1315</v>
      </c>
      <c r="Y291" s="124">
        <f t="shared" si="71"/>
        <v>72740</v>
      </c>
      <c r="Z291" s="125">
        <f>+V291+X291</f>
        <v>73815</v>
      </c>
      <c r="AA291" s="126"/>
      <c r="AB291" s="127">
        <v>2630</v>
      </c>
      <c r="AC291" s="119">
        <f>+V291+AB291</f>
        <v>75130</v>
      </c>
      <c r="AD291" s="127"/>
      <c r="AE291" s="127">
        <v>1340</v>
      </c>
      <c r="AF291" s="120">
        <f>+AE291+V291</f>
        <v>73840</v>
      </c>
      <c r="AG291" s="127"/>
      <c r="AH291" s="127">
        <v>1365</v>
      </c>
      <c r="AI291" s="119">
        <f>+AH291+V291</f>
        <v>73865</v>
      </c>
      <c r="AJ291" s="126"/>
      <c r="AK291" s="128">
        <v>1390</v>
      </c>
      <c r="AL291" s="129">
        <f>+AK291+V291</f>
        <v>73890</v>
      </c>
      <c r="AM291" s="397"/>
      <c r="AN291" s="397"/>
      <c r="AO291" s="397"/>
      <c r="AP291" s="397"/>
      <c r="AQ291" s="397"/>
      <c r="AR291" s="397"/>
      <c r="AS291" s="397"/>
      <c r="AT291" s="397"/>
      <c r="AU291" s="397"/>
      <c r="AV291" s="397"/>
      <c r="AW291" s="397"/>
      <c r="AX291" s="397"/>
      <c r="AY291" s="397"/>
      <c r="AZ291" s="397"/>
      <c r="BA291" s="397"/>
      <c r="BB291" s="397"/>
      <c r="BC291" s="397"/>
      <c r="BD291" s="397"/>
      <c r="BE291" s="397"/>
      <c r="BF291" s="397"/>
      <c r="BG291" s="397"/>
      <c r="BH291" s="397"/>
      <c r="BI291" s="397"/>
    </row>
    <row r="292" spans="1:61" ht="15.75" x14ac:dyDescent="0.25">
      <c r="A292" s="93">
        <f>+$B$3*N292</f>
        <v>0</v>
      </c>
      <c r="B292" s="94">
        <f t="shared" si="80"/>
        <v>0</v>
      </c>
      <c r="C292" s="95">
        <f>+$D$3*T292</f>
        <v>7150</v>
      </c>
      <c r="D292" s="95">
        <f t="shared" si="81"/>
        <v>7150</v>
      </c>
      <c r="E292" s="95">
        <f>+$F$3*K292</f>
        <v>1500</v>
      </c>
      <c r="F292" s="95">
        <f t="shared" si="82"/>
        <v>1500</v>
      </c>
      <c r="G292" s="96">
        <f>+$H$3*Q292</f>
        <v>1500</v>
      </c>
      <c r="H292" s="95">
        <f t="shared" si="83"/>
        <v>1500</v>
      </c>
      <c r="I292" s="395"/>
      <c r="J292" s="130">
        <f>((K293-K291)/500)</f>
        <v>0.02</v>
      </c>
      <c r="K292" s="116">
        <f>(((I292-I291)*J292)+K291)+I292</f>
        <v>150</v>
      </c>
      <c r="L292" s="131">
        <f>ROUNDUP(K292,0)</f>
        <v>150</v>
      </c>
      <c r="M292" s="132">
        <f>((N293-N291)/500)</f>
        <v>0.02</v>
      </c>
      <c r="N292" s="101">
        <f>(((I292-I291)*M292)+N291)+I292</f>
        <v>250</v>
      </c>
      <c r="O292" s="101">
        <f>ROUNDUP(N292,0)</f>
        <v>250</v>
      </c>
      <c r="P292" s="101">
        <f>((Q293-Q291)/500)</f>
        <v>0.02</v>
      </c>
      <c r="Q292" s="101">
        <f>(((I292-I291)*P292)+Q291)+I292</f>
        <v>500</v>
      </c>
      <c r="R292" s="133">
        <f>ROUNDUP(Q292,0)</f>
        <v>500</v>
      </c>
      <c r="S292" s="132">
        <f>((T293-T291)/500)</f>
        <v>0.04</v>
      </c>
      <c r="T292" s="134">
        <f>(((I292-I291)*S292)+T291)+I292</f>
        <v>650</v>
      </c>
      <c r="U292" s="134">
        <f>ROUNDUP(T292,0)</f>
        <v>650</v>
      </c>
      <c r="V292" s="396"/>
      <c r="W292" s="130">
        <f>((X293-X291)/500)</f>
        <v>0.01</v>
      </c>
      <c r="X292" s="116">
        <f>(((V292-V291)*W292)+X291)+V292</f>
        <v>590</v>
      </c>
      <c r="Y292" s="135">
        <f t="shared" si="71"/>
        <v>240</v>
      </c>
      <c r="Z292" s="106">
        <f>ROUNDUP(X292,0)</f>
        <v>590</v>
      </c>
      <c r="AA292" s="136">
        <f>((AB293-AB291)/500)</f>
        <v>0.02</v>
      </c>
      <c r="AB292" s="137">
        <f>(((V292-V291)*AA292)+AB291)+V292</f>
        <v>1180</v>
      </c>
      <c r="AC292" s="101">
        <f>ROUNDUP(AB292,0)</f>
        <v>1180</v>
      </c>
      <c r="AD292" s="137">
        <f>((AE293-AE291)/500)</f>
        <v>0.01</v>
      </c>
      <c r="AE292" s="137">
        <f>(((V292-V291)*AD292)+AE291)+V292</f>
        <v>615</v>
      </c>
      <c r="AF292" s="133">
        <f>ROUNDUP(AE292,0)</f>
        <v>615</v>
      </c>
      <c r="AG292" s="137">
        <f>((AH293-AH291)/500)</f>
        <v>0.01</v>
      </c>
      <c r="AH292" s="137">
        <f>(((V292-V291)*AG292)+AH291)+V292</f>
        <v>640</v>
      </c>
      <c r="AI292" s="101">
        <f>ROUNDUP(AH292,0)</f>
        <v>640</v>
      </c>
      <c r="AJ292" s="136">
        <f>((AK293-AK291)/500)</f>
        <v>0.01</v>
      </c>
      <c r="AK292" s="138">
        <f>(((V292-V291)*AJ292)+AK291)+V292</f>
        <v>665</v>
      </c>
      <c r="AL292" s="139">
        <f>ROUNDUP(AK292,0)</f>
        <v>665</v>
      </c>
      <c r="AM292" s="397"/>
      <c r="AN292" s="397"/>
      <c r="AO292" s="397"/>
      <c r="AP292" s="397"/>
      <c r="AQ292" s="397"/>
      <c r="AR292" s="397"/>
      <c r="AS292" s="397"/>
      <c r="AT292" s="397"/>
      <c r="AU292" s="397"/>
      <c r="AV292" s="397"/>
      <c r="AW292" s="397"/>
      <c r="AX292" s="397"/>
      <c r="AY292" s="397"/>
      <c r="AZ292" s="397"/>
      <c r="BA292" s="397"/>
      <c r="BB292" s="397"/>
      <c r="BC292" s="397"/>
      <c r="BD292" s="397"/>
      <c r="BE292" s="397"/>
      <c r="BF292" s="397"/>
      <c r="BG292" s="397"/>
      <c r="BH292" s="397"/>
      <c r="BI292" s="397"/>
    </row>
    <row r="293" spans="1:61" ht="15.75" x14ac:dyDescent="0.25">
      <c r="A293" s="93">
        <f>+$B$3*O293</f>
        <v>0</v>
      </c>
      <c r="B293" s="93">
        <f t="shared" si="80"/>
        <v>0</v>
      </c>
      <c r="C293" s="112">
        <f>+$D$3*U293</f>
        <v>842270</v>
      </c>
      <c r="D293" s="112">
        <f t="shared" si="81"/>
        <v>842270</v>
      </c>
      <c r="E293" s="112">
        <f>+$F$3*L293</f>
        <v>746100</v>
      </c>
      <c r="F293" s="112">
        <f t="shared" si="82"/>
        <v>746100</v>
      </c>
      <c r="G293" s="113">
        <f>+$H$3*R293</f>
        <v>224880</v>
      </c>
      <c r="H293" s="112">
        <f t="shared" si="83"/>
        <v>224880</v>
      </c>
      <c r="I293" s="140">
        <v>73000</v>
      </c>
      <c r="J293" s="130"/>
      <c r="K293" s="116">
        <v>1610</v>
      </c>
      <c r="L293" s="117">
        <f>+I293+K293</f>
        <v>74610</v>
      </c>
      <c r="M293" s="118"/>
      <c r="N293" s="119">
        <v>1710</v>
      </c>
      <c r="O293" s="119">
        <f>+N293+I293</f>
        <v>74710</v>
      </c>
      <c r="P293" s="119"/>
      <c r="Q293" s="119">
        <v>1960</v>
      </c>
      <c r="R293" s="120">
        <f>+Q293+I293</f>
        <v>74960</v>
      </c>
      <c r="S293" s="121"/>
      <c r="T293" s="122">
        <v>3570</v>
      </c>
      <c r="U293" s="122">
        <f>+T293+I293</f>
        <v>76570</v>
      </c>
      <c r="V293" s="141">
        <v>73000</v>
      </c>
      <c r="W293" s="115"/>
      <c r="X293" s="116">
        <v>1320</v>
      </c>
      <c r="Y293" s="124">
        <f t="shared" si="71"/>
        <v>73240</v>
      </c>
      <c r="Z293" s="125">
        <f>+V293+X293</f>
        <v>74320</v>
      </c>
      <c r="AA293" s="126"/>
      <c r="AB293" s="127">
        <v>2640</v>
      </c>
      <c r="AC293" s="119">
        <f>+V293+AB293</f>
        <v>75640</v>
      </c>
      <c r="AD293" s="127"/>
      <c r="AE293" s="127">
        <v>1345</v>
      </c>
      <c r="AF293" s="120">
        <f>+AE293+V293</f>
        <v>74345</v>
      </c>
      <c r="AG293" s="127"/>
      <c r="AH293" s="127">
        <v>1370</v>
      </c>
      <c r="AI293" s="119">
        <f>+AH293+V293</f>
        <v>74370</v>
      </c>
      <c r="AJ293" s="126"/>
      <c r="AK293" s="128">
        <v>1395</v>
      </c>
      <c r="AL293" s="129">
        <f>+AK293+V293</f>
        <v>74395</v>
      </c>
      <c r="AM293" s="397"/>
      <c r="AN293" s="397"/>
      <c r="AO293" s="397"/>
      <c r="AP293" s="397"/>
      <c r="AQ293" s="397"/>
      <c r="AR293" s="397"/>
      <c r="AS293" s="397"/>
      <c r="AT293" s="397"/>
      <c r="AU293" s="397"/>
      <c r="AV293" s="397"/>
      <c r="AW293" s="397"/>
      <c r="AX293" s="397"/>
      <c r="AY293" s="397"/>
      <c r="AZ293" s="397"/>
      <c r="BA293" s="397"/>
      <c r="BB293" s="397"/>
      <c r="BC293" s="397"/>
      <c r="BD293" s="397"/>
      <c r="BE293" s="397"/>
      <c r="BF293" s="397"/>
      <c r="BG293" s="397"/>
      <c r="BH293" s="397"/>
      <c r="BI293" s="397"/>
    </row>
    <row r="294" spans="1:61" ht="15.75" x14ac:dyDescent="0.25">
      <c r="A294" s="93">
        <f>+$B$3*N294</f>
        <v>0</v>
      </c>
      <c r="B294" s="94">
        <f t="shared" ref="B294:B300" si="84">ROUNDUP(A294,0)</f>
        <v>0</v>
      </c>
      <c r="C294" s="95">
        <f>+$D$3*T294</f>
        <v>7150</v>
      </c>
      <c r="D294" s="95">
        <f t="shared" ref="D294:D300" si="85">ROUNDUP(C294,0)</f>
        <v>7150</v>
      </c>
      <c r="E294" s="95">
        <f>+$F$3*K294</f>
        <v>1500</v>
      </c>
      <c r="F294" s="95">
        <f t="shared" ref="F294:F300" si="86">ROUNDUP(E294,0)</f>
        <v>1500</v>
      </c>
      <c r="G294" s="96">
        <f>+$H$3*Q294</f>
        <v>1500</v>
      </c>
      <c r="H294" s="95">
        <f t="shared" ref="H294:H300" si="87">ROUNDUP(G294,0)</f>
        <v>1500</v>
      </c>
      <c r="I294" s="395"/>
      <c r="J294" s="130">
        <f>((K295-K293)/500)</f>
        <v>0.02</v>
      </c>
      <c r="K294" s="116">
        <f>(((I294-I293)*J294)+K293)+I294</f>
        <v>150</v>
      </c>
      <c r="L294" s="131">
        <f>ROUNDUP(K294,0)</f>
        <v>150</v>
      </c>
      <c r="M294" s="132">
        <f>((N295-N293)/500)</f>
        <v>0.02</v>
      </c>
      <c r="N294" s="101">
        <f>(((I294-I293)*M294)+N293)+I294</f>
        <v>250</v>
      </c>
      <c r="O294" s="101">
        <f>ROUNDUP(N294,0)</f>
        <v>250</v>
      </c>
      <c r="P294" s="101">
        <f>((Q295-Q293)/500)</f>
        <v>0.02</v>
      </c>
      <c r="Q294" s="101">
        <f>(((I294-I293)*P294)+Q293)+I294</f>
        <v>500</v>
      </c>
      <c r="R294" s="133">
        <f>ROUNDUP(Q294,0)</f>
        <v>500</v>
      </c>
      <c r="S294" s="132">
        <f>((T295-T293)/500)</f>
        <v>0.04</v>
      </c>
      <c r="T294" s="134">
        <f>(((I294-I293)*S294)+T293)+I294</f>
        <v>650</v>
      </c>
      <c r="U294" s="134">
        <f>ROUNDUP(T294,0)</f>
        <v>650</v>
      </c>
      <c r="V294" s="396"/>
      <c r="W294" s="130">
        <f>((X295-X293)/500)</f>
        <v>0.02</v>
      </c>
      <c r="X294" s="116">
        <f>(((V294-V293)*W294)+X293)+V294</f>
        <v>-140</v>
      </c>
      <c r="Y294" s="135">
        <f t="shared" si="71"/>
        <v>240</v>
      </c>
      <c r="Z294" s="106">
        <f>ROUNDUP(X294,0)</f>
        <v>-140</v>
      </c>
      <c r="AA294" s="136">
        <f>((AB295-AB293)/500)</f>
        <v>0.04</v>
      </c>
      <c r="AB294" s="137">
        <f>(((V294-V293)*AA294)+AB293)+V294</f>
        <v>-280</v>
      </c>
      <c r="AC294" s="101">
        <f>ROUNDUP(AB294,0)</f>
        <v>-280</v>
      </c>
      <c r="AD294" s="137">
        <f>((AE295-AE293)/500)</f>
        <v>0.02</v>
      </c>
      <c r="AE294" s="137">
        <f>(((V294-V293)*AD294)+AE293)+V294</f>
        <v>-115</v>
      </c>
      <c r="AF294" s="133">
        <f>ROUNDUP(AE294,0)</f>
        <v>-115</v>
      </c>
      <c r="AG294" s="137">
        <f>((AH295-AH293)/500)</f>
        <v>0.02</v>
      </c>
      <c r="AH294" s="137">
        <f>(((V294-V293)*AG294)+AH293)+V294</f>
        <v>-90</v>
      </c>
      <c r="AI294" s="101">
        <f>ROUNDUP(AH294,0)</f>
        <v>-90</v>
      </c>
      <c r="AJ294" s="136">
        <f>((AK295-AK293)/500)</f>
        <v>0.02</v>
      </c>
      <c r="AK294" s="138">
        <f>(((V294-V293)*AJ294)+AK293)+V294</f>
        <v>-65</v>
      </c>
      <c r="AL294" s="139">
        <f>ROUNDUP(AK294,0)</f>
        <v>-65</v>
      </c>
      <c r="AM294" s="397"/>
      <c r="AN294" s="397"/>
      <c r="AO294" s="397"/>
      <c r="AP294" s="397"/>
      <c r="AQ294" s="397"/>
      <c r="AR294" s="397"/>
      <c r="AS294" s="397"/>
      <c r="AT294" s="397"/>
      <c r="AU294" s="397"/>
      <c r="AV294" s="397"/>
      <c r="AW294" s="397"/>
      <c r="AX294" s="397"/>
      <c r="AY294" s="397"/>
      <c r="AZ294" s="397"/>
      <c r="BA294" s="397"/>
      <c r="BB294" s="397"/>
      <c r="BC294" s="397"/>
      <c r="BD294" s="397"/>
      <c r="BE294" s="397"/>
      <c r="BF294" s="397"/>
      <c r="BG294" s="397"/>
      <c r="BH294" s="397"/>
      <c r="BI294" s="397"/>
    </row>
    <row r="295" spans="1:61" ht="15.75" x14ac:dyDescent="0.25">
      <c r="A295" s="93">
        <f>+$B$3*O295</f>
        <v>0</v>
      </c>
      <c r="B295" s="93">
        <f t="shared" si="84"/>
        <v>0</v>
      </c>
      <c r="C295" s="112">
        <f>+$D$3*U295</f>
        <v>847990</v>
      </c>
      <c r="D295" s="112">
        <f t="shared" si="85"/>
        <v>847990</v>
      </c>
      <c r="E295" s="112">
        <f>+$F$3*L295</f>
        <v>751200</v>
      </c>
      <c r="F295" s="112">
        <f t="shared" si="86"/>
        <v>751200</v>
      </c>
      <c r="G295" s="113">
        <f>+$H$3*R295</f>
        <v>226410</v>
      </c>
      <c r="H295" s="112">
        <f t="shared" si="87"/>
        <v>226410</v>
      </c>
      <c r="I295" s="114">
        <v>73500</v>
      </c>
      <c r="J295" s="130"/>
      <c r="K295" s="98">
        <v>1620</v>
      </c>
      <c r="L295" s="117">
        <f>+I295+K295</f>
        <v>75120</v>
      </c>
      <c r="M295" s="118"/>
      <c r="N295" s="112">
        <v>1720</v>
      </c>
      <c r="O295" s="119">
        <f>+N295+I295</f>
        <v>75220</v>
      </c>
      <c r="P295" s="119"/>
      <c r="Q295" s="112">
        <v>1970</v>
      </c>
      <c r="R295" s="120">
        <f>+Q295+I295</f>
        <v>75470</v>
      </c>
      <c r="S295" s="121"/>
      <c r="T295" s="142">
        <v>3590</v>
      </c>
      <c r="U295" s="122">
        <f>+T295+I295</f>
        <v>77090</v>
      </c>
      <c r="V295" s="123">
        <v>73500</v>
      </c>
      <c r="W295" s="115"/>
      <c r="X295" s="98">
        <v>1330</v>
      </c>
      <c r="Y295" s="124">
        <f t="shared" si="71"/>
        <v>73740</v>
      </c>
      <c r="Z295" s="125">
        <f>+V295+X295</f>
        <v>74830</v>
      </c>
      <c r="AA295" s="126"/>
      <c r="AB295" s="143">
        <v>2660</v>
      </c>
      <c r="AC295" s="119">
        <f>+V295+AB295</f>
        <v>76160</v>
      </c>
      <c r="AD295" s="127"/>
      <c r="AE295" s="143">
        <v>1355</v>
      </c>
      <c r="AF295" s="120">
        <f>+AE295+V295</f>
        <v>74855</v>
      </c>
      <c r="AG295" s="127"/>
      <c r="AH295" s="143">
        <v>1380</v>
      </c>
      <c r="AI295" s="119">
        <f>+AH295+V295</f>
        <v>74880</v>
      </c>
      <c r="AJ295" s="126"/>
      <c r="AK295" s="144">
        <v>1405</v>
      </c>
      <c r="AL295" s="129">
        <f>+AK295+V295</f>
        <v>74905</v>
      </c>
      <c r="AM295" s="397"/>
      <c r="AN295" s="397"/>
      <c r="AO295" s="397"/>
      <c r="AP295" s="397"/>
      <c r="AQ295" s="397"/>
      <c r="AR295" s="397"/>
      <c r="AS295" s="397"/>
      <c r="AT295" s="397"/>
      <c r="AU295" s="397"/>
      <c r="AV295" s="397"/>
      <c r="AW295" s="397"/>
      <c r="AX295" s="397"/>
      <c r="AY295" s="397"/>
      <c r="AZ295" s="397"/>
      <c r="BA295" s="397"/>
      <c r="BB295" s="397"/>
      <c r="BC295" s="397"/>
      <c r="BD295" s="397"/>
      <c r="BE295" s="397"/>
      <c r="BF295" s="397"/>
      <c r="BG295" s="397"/>
      <c r="BH295" s="397"/>
      <c r="BI295" s="397"/>
    </row>
    <row r="296" spans="1:61" ht="15.75" x14ac:dyDescent="0.25">
      <c r="A296" s="93">
        <f>+$B$3*O296</f>
        <v>0</v>
      </c>
      <c r="B296" s="94">
        <f t="shared" si="84"/>
        <v>0</v>
      </c>
      <c r="C296" s="95">
        <f>+$D$3*U296</f>
        <v>7150</v>
      </c>
      <c r="D296" s="95">
        <f t="shared" si="85"/>
        <v>7150</v>
      </c>
      <c r="E296" s="95">
        <f>+$F$3*L296</f>
        <v>1500</v>
      </c>
      <c r="F296" s="95">
        <f t="shared" si="86"/>
        <v>1500</v>
      </c>
      <c r="G296" s="96">
        <f>+$H$3*R296</f>
        <v>1500</v>
      </c>
      <c r="H296" s="95">
        <f t="shared" si="87"/>
        <v>1500</v>
      </c>
      <c r="I296" s="395"/>
      <c r="J296" s="130">
        <f>((K297-K295)/500)</f>
        <v>0.02</v>
      </c>
      <c r="K296" s="116">
        <f>(((I296-I295)*J296)+K295)+I296</f>
        <v>150</v>
      </c>
      <c r="L296" s="131">
        <f>ROUNDUP(K296,0)</f>
        <v>150</v>
      </c>
      <c r="M296" s="132">
        <f>((N297-N295)/500)</f>
        <v>0.02</v>
      </c>
      <c r="N296" s="101">
        <f>(((I296-I295)*M296)+N295)+I296</f>
        <v>250</v>
      </c>
      <c r="O296" s="101">
        <f>ROUNDUP(N296,0)</f>
        <v>250</v>
      </c>
      <c r="P296" s="101">
        <f>((Q297-Q295)/500)</f>
        <v>0.02</v>
      </c>
      <c r="Q296" s="101">
        <f>(((I296-I295)*P296)+Q295)+I296</f>
        <v>500</v>
      </c>
      <c r="R296" s="133">
        <f>ROUNDUP(Q296,0)</f>
        <v>500</v>
      </c>
      <c r="S296" s="132">
        <f>((T297-T295)/500)</f>
        <v>0.04</v>
      </c>
      <c r="T296" s="134">
        <f>(((I296-I295)*S296)+T295)+I296</f>
        <v>650</v>
      </c>
      <c r="U296" s="134">
        <f>ROUNDUP(T296,0)</f>
        <v>650</v>
      </c>
      <c r="V296" s="396"/>
      <c r="W296" s="130">
        <f>((X297-X295)/500)</f>
        <v>0.01</v>
      </c>
      <c r="X296" s="116">
        <f>(((V296-V295)*W296)+X295)+V296</f>
        <v>595</v>
      </c>
      <c r="Y296" s="135">
        <f t="shared" si="71"/>
        <v>240</v>
      </c>
      <c r="Z296" s="106">
        <f>ROUNDUP(X296,0)</f>
        <v>595</v>
      </c>
      <c r="AA296" s="136">
        <f>((AB297-AB295)/500)</f>
        <v>0.02</v>
      </c>
      <c r="AB296" s="137">
        <f>(((V296-V295)*AA296)+AB295)+V296</f>
        <v>1190</v>
      </c>
      <c r="AC296" s="101">
        <f>ROUNDUP(AB296,0)</f>
        <v>1190</v>
      </c>
      <c r="AD296" s="137">
        <f>((AE297-AE295)/500)</f>
        <v>0.01</v>
      </c>
      <c r="AE296" s="137">
        <f>(((V296-V295)*AD296)+AE295)+V296</f>
        <v>620</v>
      </c>
      <c r="AF296" s="133">
        <f>ROUNDUP(AE296,0)</f>
        <v>620</v>
      </c>
      <c r="AG296" s="137">
        <f>((AH297-AH295)/500)</f>
        <v>0.01</v>
      </c>
      <c r="AH296" s="137">
        <f>(((V296-V295)*AG296)+AH295)+V296</f>
        <v>645</v>
      </c>
      <c r="AI296" s="101">
        <f>ROUNDUP(AH296,0)</f>
        <v>645</v>
      </c>
      <c r="AJ296" s="136">
        <f>((AK297-AK295)/500)</f>
        <v>0.01</v>
      </c>
      <c r="AK296" s="138">
        <f>(((V296-V295)*AJ296)+AK295)+V296</f>
        <v>670</v>
      </c>
      <c r="AL296" s="139">
        <f>ROUNDUP(AK296,0)</f>
        <v>670</v>
      </c>
      <c r="AM296" s="397"/>
      <c r="AN296" s="397"/>
      <c r="AO296" s="397"/>
      <c r="AP296" s="397"/>
      <c r="AQ296" s="397"/>
      <c r="AR296" s="397"/>
      <c r="AS296" s="397"/>
      <c r="AT296" s="397"/>
      <c r="AU296" s="397"/>
      <c r="AV296" s="397"/>
      <c r="AW296" s="397"/>
      <c r="AX296" s="397"/>
      <c r="AY296" s="397"/>
      <c r="AZ296" s="397"/>
      <c r="BA296" s="397"/>
      <c r="BB296" s="397"/>
      <c r="BC296" s="397"/>
      <c r="BD296" s="397"/>
      <c r="BE296" s="397"/>
      <c r="BF296" s="397"/>
      <c r="BG296" s="397"/>
      <c r="BH296" s="397"/>
      <c r="BI296" s="397"/>
    </row>
    <row r="297" spans="1:61" ht="15.75" x14ac:dyDescent="0.25">
      <c r="A297" s="93">
        <f>+$B$3*O297</f>
        <v>0</v>
      </c>
      <c r="B297" s="93">
        <f t="shared" si="84"/>
        <v>0</v>
      </c>
      <c r="C297" s="112">
        <f>+$D$3*U297</f>
        <v>853710</v>
      </c>
      <c r="D297" s="112">
        <f t="shared" si="85"/>
        <v>853710</v>
      </c>
      <c r="E297" s="112">
        <f>+$F$3*L297</f>
        <v>756300</v>
      </c>
      <c r="F297" s="112">
        <f t="shared" si="86"/>
        <v>756300</v>
      </c>
      <c r="G297" s="113">
        <f>+$H$3*R297</f>
        <v>227940</v>
      </c>
      <c r="H297" s="112">
        <f t="shared" si="87"/>
        <v>227940</v>
      </c>
      <c r="I297" s="140">
        <v>74000</v>
      </c>
      <c r="J297" s="130"/>
      <c r="K297" s="116">
        <v>1630</v>
      </c>
      <c r="L297" s="117">
        <f>+I297+K297</f>
        <v>75630</v>
      </c>
      <c r="M297" s="118"/>
      <c r="N297" s="119">
        <v>1730</v>
      </c>
      <c r="O297" s="119">
        <f>+N297+I297</f>
        <v>75730</v>
      </c>
      <c r="P297" s="119"/>
      <c r="Q297" s="119">
        <v>1980</v>
      </c>
      <c r="R297" s="120">
        <f>+Q297+I297</f>
        <v>75980</v>
      </c>
      <c r="S297" s="121"/>
      <c r="T297" s="122">
        <v>3610</v>
      </c>
      <c r="U297" s="122">
        <f>+T297+I297</f>
        <v>77610</v>
      </c>
      <c r="V297" s="141">
        <v>74000</v>
      </c>
      <c r="W297" s="115"/>
      <c r="X297" s="116">
        <v>1335</v>
      </c>
      <c r="Y297" s="124">
        <f t="shared" ref="Y297:Y340" si="88">+V297+240</f>
        <v>74240</v>
      </c>
      <c r="Z297" s="125">
        <f>+V297+X297</f>
        <v>75335</v>
      </c>
      <c r="AA297" s="126"/>
      <c r="AB297" s="127">
        <v>2670</v>
      </c>
      <c r="AC297" s="119">
        <f>+V297+AB297</f>
        <v>76670</v>
      </c>
      <c r="AD297" s="127"/>
      <c r="AE297" s="127">
        <v>1360</v>
      </c>
      <c r="AF297" s="120">
        <f>+AE297+V297</f>
        <v>75360</v>
      </c>
      <c r="AG297" s="127"/>
      <c r="AH297" s="127">
        <v>1385</v>
      </c>
      <c r="AI297" s="119">
        <f>+AH297+V297</f>
        <v>75385</v>
      </c>
      <c r="AJ297" s="126"/>
      <c r="AK297" s="128">
        <v>1410</v>
      </c>
      <c r="AL297" s="129">
        <f>+AK297+V297</f>
        <v>75410</v>
      </c>
      <c r="AM297" s="397"/>
      <c r="AN297" s="397"/>
      <c r="AO297" s="397"/>
      <c r="AP297" s="397"/>
      <c r="AQ297" s="397"/>
      <c r="AR297" s="397"/>
      <c r="AS297" s="397"/>
      <c r="AT297" s="397"/>
      <c r="AU297" s="397"/>
      <c r="AV297" s="397"/>
      <c r="AW297" s="397"/>
      <c r="AX297" s="397"/>
      <c r="AY297" s="397"/>
      <c r="AZ297" s="397"/>
      <c r="BA297" s="397"/>
      <c r="BB297" s="397"/>
      <c r="BC297" s="397"/>
      <c r="BD297" s="397"/>
      <c r="BE297" s="397"/>
      <c r="BF297" s="397"/>
      <c r="BG297" s="397"/>
      <c r="BH297" s="397"/>
      <c r="BI297" s="397"/>
    </row>
    <row r="298" spans="1:61" ht="15.75" x14ac:dyDescent="0.25">
      <c r="A298" s="93">
        <f>+$B$3*N298</f>
        <v>0</v>
      </c>
      <c r="B298" s="94">
        <f t="shared" si="84"/>
        <v>0</v>
      </c>
      <c r="C298" s="95">
        <f>+$D$3*T298</f>
        <v>7150</v>
      </c>
      <c r="D298" s="95">
        <f t="shared" si="85"/>
        <v>7150</v>
      </c>
      <c r="E298" s="95">
        <f>+$F$3*K298</f>
        <v>1500</v>
      </c>
      <c r="F298" s="95">
        <f t="shared" si="86"/>
        <v>1500</v>
      </c>
      <c r="G298" s="96">
        <f>+$H$3*Q298</f>
        <v>1500</v>
      </c>
      <c r="H298" s="95">
        <f t="shared" si="87"/>
        <v>1500</v>
      </c>
      <c r="I298" s="395"/>
      <c r="J298" s="130">
        <f>((K299-K297)/500)</f>
        <v>0.02</v>
      </c>
      <c r="K298" s="116">
        <f>(((I298-I297)*J298)+K297)+I298</f>
        <v>150</v>
      </c>
      <c r="L298" s="131">
        <f>ROUNDUP(K298,0)</f>
        <v>150</v>
      </c>
      <c r="M298" s="132">
        <f>((N299-N297)/500)</f>
        <v>0.02</v>
      </c>
      <c r="N298" s="101">
        <f>(((I298-I297)*M298)+N297)+I298</f>
        <v>250</v>
      </c>
      <c r="O298" s="101">
        <f>ROUNDUP(N298,0)</f>
        <v>250</v>
      </c>
      <c r="P298" s="101">
        <f>((Q299-Q297)/500)</f>
        <v>0.02</v>
      </c>
      <c r="Q298" s="101">
        <f>(((I298-I297)*P298)+Q297)+I298</f>
        <v>500</v>
      </c>
      <c r="R298" s="133">
        <f>ROUNDUP(Q298,0)</f>
        <v>500</v>
      </c>
      <c r="S298" s="132">
        <f>((T299-T297)/500)</f>
        <v>0.04</v>
      </c>
      <c r="T298" s="134">
        <f>(((I298-I297)*S298)+T297)+I298</f>
        <v>650</v>
      </c>
      <c r="U298" s="134">
        <f>ROUNDUP(T298,0)</f>
        <v>650</v>
      </c>
      <c r="V298" s="396"/>
      <c r="W298" s="130">
        <f>((X299-X297)/500)</f>
        <v>0.02</v>
      </c>
      <c r="X298" s="116">
        <f>(((V298-V297)*W298)+X297)+V298</f>
        <v>-145</v>
      </c>
      <c r="Y298" s="135">
        <f t="shared" si="88"/>
        <v>240</v>
      </c>
      <c r="Z298" s="106">
        <f>ROUNDUP(X298,0)</f>
        <v>-145</v>
      </c>
      <c r="AA298" s="136">
        <f>((AB299-AB297)/500)</f>
        <v>0.04</v>
      </c>
      <c r="AB298" s="137">
        <f>(((V298-V297)*AA298)+AB297)+V298</f>
        <v>-290</v>
      </c>
      <c r="AC298" s="101">
        <f>ROUNDUP(AB298,0)</f>
        <v>-290</v>
      </c>
      <c r="AD298" s="137">
        <f>((AE299-AE297)/500)</f>
        <v>0.02</v>
      </c>
      <c r="AE298" s="137">
        <f>(((V298-V297)*AD298)+AE297)+V298</f>
        <v>-120</v>
      </c>
      <c r="AF298" s="133">
        <f>ROUNDUP(AE298,0)</f>
        <v>-120</v>
      </c>
      <c r="AG298" s="137">
        <f>((AH299-AH297)/500)</f>
        <v>0.02</v>
      </c>
      <c r="AH298" s="137">
        <f>(((V298-V297)*AG298)+AH297)+V298</f>
        <v>-95</v>
      </c>
      <c r="AI298" s="101">
        <f>ROUNDUP(AH298,0)</f>
        <v>-95</v>
      </c>
      <c r="AJ298" s="136">
        <f>((AK299-AK297)/500)</f>
        <v>0.02</v>
      </c>
      <c r="AK298" s="138">
        <f>(((V298-V297)*AJ298)+AK297)+V298</f>
        <v>-70</v>
      </c>
      <c r="AL298" s="139">
        <f>ROUNDUP(AK298,0)</f>
        <v>-70</v>
      </c>
      <c r="AM298" s="397"/>
      <c r="AN298" s="397"/>
      <c r="AO298" s="397"/>
      <c r="AP298" s="397"/>
      <c r="AQ298" s="397"/>
      <c r="AR298" s="397"/>
      <c r="AS298" s="397"/>
      <c r="AT298" s="397"/>
      <c r="AU298" s="397"/>
      <c r="AV298" s="397"/>
      <c r="AW298" s="397"/>
      <c r="AX298" s="397"/>
      <c r="AY298" s="397"/>
      <c r="AZ298" s="397"/>
      <c r="BA298" s="397"/>
      <c r="BB298" s="397"/>
      <c r="BC298" s="397"/>
      <c r="BD298" s="397"/>
      <c r="BE298" s="397"/>
      <c r="BF298" s="397"/>
      <c r="BG298" s="397"/>
      <c r="BH298" s="397"/>
      <c r="BI298" s="397"/>
    </row>
    <row r="299" spans="1:61" ht="15.75" x14ac:dyDescent="0.25">
      <c r="A299" s="93">
        <f>+$B$3*O299</f>
        <v>0</v>
      </c>
      <c r="B299" s="93">
        <f t="shared" si="84"/>
        <v>0</v>
      </c>
      <c r="C299" s="112">
        <f>+$D$3*U299</f>
        <v>859430</v>
      </c>
      <c r="D299" s="112">
        <f t="shared" si="85"/>
        <v>859430</v>
      </c>
      <c r="E299" s="112">
        <f>+$F$3*L299</f>
        <v>761400</v>
      </c>
      <c r="F299" s="112">
        <f t="shared" si="86"/>
        <v>761400</v>
      </c>
      <c r="G299" s="113">
        <f>+$H$3*R299</f>
        <v>229470</v>
      </c>
      <c r="H299" s="112">
        <f t="shared" si="87"/>
        <v>229470</v>
      </c>
      <c r="I299" s="114">
        <v>74500</v>
      </c>
      <c r="J299" s="130"/>
      <c r="K299" s="98">
        <v>1640</v>
      </c>
      <c r="L299" s="117">
        <f>+I299+K299</f>
        <v>76140</v>
      </c>
      <c r="M299" s="118"/>
      <c r="N299" s="112">
        <v>1740</v>
      </c>
      <c r="O299" s="119">
        <f>+N299+I299</f>
        <v>76240</v>
      </c>
      <c r="P299" s="119"/>
      <c r="Q299" s="112">
        <v>1990</v>
      </c>
      <c r="R299" s="120">
        <f>+Q299+I299</f>
        <v>76490</v>
      </c>
      <c r="S299" s="121"/>
      <c r="T299" s="142">
        <v>3630</v>
      </c>
      <c r="U299" s="122">
        <f>+T299+I299</f>
        <v>78130</v>
      </c>
      <c r="V299" s="123">
        <v>74500</v>
      </c>
      <c r="W299" s="115"/>
      <c r="X299" s="98">
        <v>1345</v>
      </c>
      <c r="Y299" s="124">
        <f t="shared" si="88"/>
        <v>74740</v>
      </c>
      <c r="Z299" s="125">
        <f>+V299+X299</f>
        <v>75845</v>
      </c>
      <c r="AA299" s="126"/>
      <c r="AB299" s="143">
        <v>2690</v>
      </c>
      <c r="AC299" s="119">
        <f>+V299+AB299</f>
        <v>77190</v>
      </c>
      <c r="AD299" s="127"/>
      <c r="AE299" s="143">
        <v>1370</v>
      </c>
      <c r="AF299" s="120">
        <f>+AE299+V299</f>
        <v>75870</v>
      </c>
      <c r="AG299" s="127"/>
      <c r="AH299" s="143">
        <v>1395</v>
      </c>
      <c r="AI299" s="119">
        <f>+AH299+V299</f>
        <v>75895</v>
      </c>
      <c r="AJ299" s="126"/>
      <c r="AK299" s="144">
        <v>1420</v>
      </c>
      <c r="AL299" s="129">
        <f>+AK299+V299</f>
        <v>75920</v>
      </c>
      <c r="AM299" s="397"/>
      <c r="AN299" s="397"/>
      <c r="AO299" s="397"/>
      <c r="AP299" s="397"/>
      <c r="AQ299" s="397"/>
      <c r="AR299" s="397"/>
      <c r="AS299" s="397"/>
      <c r="AT299" s="397"/>
      <c r="AU299" s="397"/>
      <c r="AV299" s="397"/>
      <c r="AW299" s="397"/>
      <c r="AX299" s="397"/>
      <c r="AY299" s="397"/>
      <c r="AZ299" s="397"/>
      <c r="BA299" s="397"/>
      <c r="BB299" s="397"/>
      <c r="BC299" s="397"/>
      <c r="BD299" s="397"/>
      <c r="BE299" s="397"/>
      <c r="BF299" s="397"/>
      <c r="BG299" s="397"/>
      <c r="BH299" s="397"/>
      <c r="BI299" s="397"/>
    </row>
    <row r="300" spans="1:61" ht="15.75" x14ac:dyDescent="0.25">
      <c r="A300" s="93">
        <f>+$B$3*O300</f>
        <v>0</v>
      </c>
      <c r="B300" s="94">
        <f t="shared" si="84"/>
        <v>0</v>
      </c>
      <c r="C300" s="95">
        <f>+$D$3*U300</f>
        <v>7150</v>
      </c>
      <c r="D300" s="95">
        <f t="shared" si="85"/>
        <v>7150</v>
      </c>
      <c r="E300" s="95">
        <f>+$F$3*L300</f>
        <v>1500</v>
      </c>
      <c r="F300" s="95">
        <f t="shared" si="86"/>
        <v>1500</v>
      </c>
      <c r="G300" s="96">
        <f>+$H$3*R300</f>
        <v>1500</v>
      </c>
      <c r="H300" s="95">
        <f t="shared" si="87"/>
        <v>1500</v>
      </c>
      <c r="I300" s="395"/>
      <c r="J300" s="130">
        <f>((K301-K299)/500)</f>
        <v>0.02</v>
      </c>
      <c r="K300" s="116">
        <f>(((I300-I299)*J300)+K299)+I300</f>
        <v>150</v>
      </c>
      <c r="L300" s="131">
        <f>ROUNDUP(K300,0)</f>
        <v>150</v>
      </c>
      <c r="M300" s="132">
        <f>((N301-N299)/500)</f>
        <v>0.02</v>
      </c>
      <c r="N300" s="101">
        <f>(((I300-I299)*M300)+N299)+I300</f>
        <v>250</v>
      </c>
      <c r="O300" s="101">
        <f>ROUNDUP(N300,0)</f>
        <v>250</v>
      </c>
      <c r="P300" s="101">
        <f>((Q301-Q299)/500)</f>
        <v>0.02</v>
      </c>
      <c r="Q300" s="101">
        <f>(((I300-I299)*P300)+Q299)+I300</f>
        <v>500</v>
      </c>
      <c r="R300" s="133">
        <f>ROUNDUP(Q300,0)</f>
        <v>500</v>
      </c>
      <c r="S300" s="132">
        <f>((T301-T299)/500)</f>
        <v>0.04</v>
      </c>
      <c r="T300" s="134">
        <f>(((I300-I299)*S300)+T299)+I300</f>
        <v>650</v>
      </c>
      <c r="U300" s="134">
        <f>ROUNDUP(T300,0)</f>
        <v>650</v>
      </c>
      <c r="V300" s="396"/>
      <c r="W300" s="130">
        <f>((X301-X299)/500)</f>
        <v>0.01</v>
      </c>
      <c r="X300" s="116">
        <f>(((V300-V299)*W300)+X299)+V300</f>
        <v>600</v>
      </c>
      <c r="Y300" s="135">
        <f t="shared" si="88"/>
        <v>240</v>
      </c>
      <c r="Z300" s="106">
        <f>ROUNDUP(X300,0)</f>
        <v>600</v>
      </c>
      <c r="AA300" s="136">
        <f>((AB301-AB299)/500)</f>
        <v>0.02</v>
      </c>
      <c r="AB300" s="137">
        <f>(((V300-V299)*AA300)+AB299)+V300</f>
        <v>1200</v>
      </c>
      <c r="AC300" s="101">
        <f>ROUNDUP(AB300,0)</f>
        <v>1200</v>
      </c>
      <c r="AD300" s="137">
        <f>((AE301-AE299)/500)</f>
        <v>0.01</v>
      </c>
      <c r="AE300" s="137">
        <f>(((V300-V299)*AD300)+AE299)+V300</f>
        <v>625</v>
      </c>
      <c r="AF300" s="133">
        <f>ROUNDUP(AE300,0)</f>
        <v>625</v>
      </c>
      <c r="AG300" s="137">
        <f>((AH301-AH299)/500)</f>
        <v>0.01</v>
      </c>
      <c r="AH300" s="137">
        <f>(((V300-V299)*AG300)+AH299)+V300</f>
        <v>650</v>
      </c>
      <c r="AI300" s="101">
        <f>ROUNDUP(AH300,0)</f>
        <v>650</v>
      </c>
      <c r="AJ300" s="136">
        <f>((AK301-AK299)/500)</f>
        <v>0.01</v>
      </c>
      <c r="AK300" s="138">
        <f>(((V300-V299)*AJ300)+AK299)+V300</f>
        <v>675</v>
      </c>
      <c r="AL300" s="139">
        <f>ROUNDUP(AK300,0)</f>
        <v>675</v>
      </c>
      <c r="AM300" s="397"/>
      <c r="AN300" s="397"/>
      <c r="AO300" s="397"/>
      <c r="AP300" s="397"/>
      <c r="AQ300" s="397"/>
      <c r="AR300" s="397"/>
      <c r="AS300" s="397"/>
      <c r="AT300" s="397"/>
      <c r="AU300" s="397"/>
      <c r="AV300" s="397"/>
      <c r="AW300" s="397"/>
      <c r="AX300" s="397"/>
      <c r="AY300" s="397"/>
      <c r="AZ300" s="397"/>
      <c r="BA300" s="397"/>
      <c r="BB300" s="397"/>
      <c r="BC300" s="397"/>
      <c r="BD300" s="397"/>
      <c r="BE300" s="397"/>
      <c r="BF300" s="397"/>
      <c r="BG300" s="397"/>
      <c r="BH300" s="397"/>
      <c r="BI300" s="397"/>
    </row>
    <row r="301" spans="1:61" ht="15.75" x14ac:dyDescent="0.25">
      <c r="A301" s="93">
        <f>+$B$3*O301</f>
        <v>0</v>
      </c>
      <c r="B301" s="93">
        <f t="shared" ref="B301:B309" si="89">ROUNDUP(A301,0)</f>
        <v>0</v>
      </c>
      <c r="C301" s="112">
        <f>+$D$3*U301</f>
        <v>865150</v>
      </c>
      <c r="D301" s="112">
        <f t="shared" ref="D301:D309" si="90">ROUNDUP(C301,0)</f>
        <v>865150</v>
      </c>
      <c r="E301" s="112">
        <f>+$F$3*L301</f>
        <v>766500</v>
      </c>
      <c r="F301" s="112">
        <f t="shared" ref="F301:F309" si="91">ROUNDUP(E301,0)</f>
        <v>766500</v>
      </c>
      <c r="G301" s="113">
        <f>+$H$3*R301</f>
        <v>231000</v>
      </c>
      <c r="H301" s="112">
        <f t="shared" ref="H301:H309" si="92">ROUNDUP(G301,0)</f>
        <v>231000</v>
      </c>
      <c r="I301" s="140">
        <v>75000</v>
      </c>
      <c r="J301" s="130"/>
      <c r="K301" s="116">
        <v>1650</v>
      </c>
      <c r="L301" s="117">
        <f>+I301+K301</f>
        <v>76650</v>
      </c>
      <c r="M301" s="118"/>
      <c r="N301" s="119">
        <v>1750</v>
      </c>
      <c r="O301" s="119">
        <f>+N301+I301</f>
        <v>76750</v>
      </c>
      <c r="P301" s="119"/>
      <c r="Q301" s="119">
        <v>2000</v>
      </c>
      <c r="R301" s="120">
        <f>+Q301+I301</f>
        <v>77000</v>
      </c>
      <c r="S301" s="121"/>
      <c r="T301" s="122">
        <v>3650</v>
      </c>
      <c r="U301" s="122">
        <f>+T301+I301</f>
        <v>78650</v>
      </c>
      <c r="V301" s="141">
        <v>75000</v>
      </c>
      <c r="W301" s="115"/>
      <c r="X301" s="116">
        <v>1350</v>
      </c>
      <c r="Y301" s="124">
        <f t="shared" si="88"/>
        <v>75240</v>
      </c>
      <c r="Z301" s="125">
        <f>+V301+X301</f>
        <v>76350</v>
      </c>
      <c r="AA301" s="126"/>
      <c r="AB301" s="127">
        <v>2700</v>
      </c>
      <c r="AC301" s="119">
        <f>+V301+AB301</f>
        <v>77700</v>
      </c>
      <c r="AD301" s="127"/>
      <c r="AE301" s="127">
        <v>1375</v>
      </c>
      <c r="AF301" s="120">
        <f>+AE301+V301</f>
        <v>76375</v>
      </c>
      <c r="AG301" s="127"/>
      <c r="AH301" s="127">
        <v>1400</v>
      </c>
      <c r="AI301" s="119">
        <f>+AH301+V301</f>
        <v>76400</v>
      </c>
      <c r="AJ301" s="126"/>
      <c r="AK301" s="128">
        <v>1425</v>
      </c>
      <c r="AL301" s="129">
        <f>+AK301+V301</f>
        <v>76425</v>
      </c>
      <c r="AM301" s="397"/>
      <c r="AN301" s="397"/>
      <c r="AO301" s="397"/>
      <c r="AP301" s="397"/>
      <c r="AQ301" s="397"/>
      <c r="AR301" s="397"/>
      <c r="AS301" s="397"/>
      <c r="AT301" s="397"/>
      <c r="AU301" s="397"/>
      <c r="AV301" s="397"/>
      <c r="AW301" s="397"/>
      <c r="AX301" s="397"/>
      <c r="AY301" s="397"/>
      <c r="AZ301" s="397"/>
      <c r="BA301" s="397"/>
      <c r="BB301" s="397"/>
      <c r="BC301" s="397"/>
      <c r="BD301" s="397"/>
      <c r="BE301" s="397"/>
      <c r="BF301" s="397"/>
      <c r="BG301" s="397"/>
      <c r="BH301" s="397"/>
      <c r="BI301" s="397"/>
    </row>
    <row r="302" spans="1:61" ht="15.75" x14ac:dyDescent="0.25">
      <c r="A302" s="93">
        <f>+$B$3*N302</f>
        <v>0</v>
      </c>
      <c r="B302" s="94">
        <f t="shared" si="89"/>
        <v>0</v>
      </c>
      <c r="C302" s="95">
        <f>+$D$3*T302</f>
        <v>7150</v>
      </c>
      <c r="D302" s="95">
        <f t="shared" si="90"/>
        <v>7150</v>
      </c>
      <c r="E302" s="95">
        <f>+$F$3*K302</f>
        <v>1500</v>
      </c>
      <c r="F302" s="95">
        <f t="shared" si="91"/>
        <v>1500</v>
      </c>
      <c r="G302" s="96">
        <f>+$H$3*Q302</f>
        <v>1500</v>
      </c>
      <c r="H302" s="95">
        <f t="shared" si="92"/>
        <v>1500</v>
      </c>
      <c r="I302" s="395"/>
      <c r="J302" s="130">
        <f>((K303-K301)/500)</f>
        <v>0.02</v>
      </c>
      <c r="K302" s="116">
        <f>(((I302-I301)*J302)+K301)+I302</f>
        <v>150</v>
      </c>
      <c r="L302" s="131">
        <f>ROUNDUP(K302,0)</f>
        <v>150</v>
      </c>
      <c r="M302" s="132">
        <f>((N303-N301)/500)</f>
        <v>0.02</v>
      </c>
      <c r="N302" s="101">
        <f>(((I302-I301)*M302)+N301)+I302</f>
        <v>250</v>
      </c>
      <c r="O302" s="101">
        <f>ROUNDUP(N302,0)</f>
        <v>250</v>
      </c>
      <c r="P302" s="101">
        <f>((Q303-Q301)/500)</f>
        <v>0.02</v>
      </c>
      <c r="Q302" s="101">
        <f>(((I302-I301)*P302)+Q301)+I302</f>
        <v>500</v>
      </c>
      <c r="R302" s="133">
        <f>ROUNDUP(Q302,0)</f>
        <v>500</v>
      </c>
      <c r="S302" s="132">
        <f>((T303-T301)/500)</f>
        <v>0.04</v>
      </c>
      <c r="T302" s="134">
        <f>(((I302-I301)*S302)+T301)+I302</f>
        <v>650</v>
      </c>
      <c r="U302" s="134">
        <f>ROUNDUP(T302,0)</f>
        <v>650</v>
      </c>
      <c r="V302" s="396"/>
      <c r="W302" s="130">
        <f>((X303-X301)/500)</f>
        <v>0.02</v>
      </c>
      <c r="X302" s="116">
        <f>(((V302-V301)*W302)+X301)+V302</f>
        <v>-150</v>
      </c>
      <c r="Y302" s="135">
        <f t="shared" si="88"/>
        <v>240</v>
      </c>
      <c r="Z302" s="106">
        <f>ROUNDUP(X302,0)</f>
        <v>-150</v>
      </c>
      <c r="AA302" s="136">
        <f>((AB303-AB301)/500)</f>
        <v>0.04</v>
      </c>
      <c r="AB302" s="137">
        <f>(((V302-V301)*AA302)+AB301)+V302</f>
        <v>-300</v>
      </c>
      <c r="AC302" s="101">
        <f>ROUNDUP(AB302,0)</f>
        <v>-300</v>
      </c>
      <c r="AD302" s="137">
        <f>((AE303-AE301)/500)</f>
        <v>0.02</v>
      </c>
      <c r="AE302" s="137">
        <f>(((V302-V301)*AD302)+AE301)+V302</f>
        <v>-125</v>
      </c>
      <c r="AF302" s="133">
        <f>ROUNDUP(AE302,0)</f>
        <v>-125</v>
      </c>
      <c r="AG302" s="137">
        <f>((AH303-AH301)/500)</f>
        <v>0.02</v>
      </c>
      <c r="AH302" s="137">
        <f>(((V302-V301)*AG302)+AH301)+V302</f>
        <v>-100</v>
      </c>
      <c r="AI302" s="101">
        <f>ROUNDUP(AH302,0)</f>
        <v>-100</v>
      </c>
      <c r="AJ302" s="136">
        <f>((AK303-AK301)/500)</f>
        <v>0.02</v>
      </c>
      <c r="AK302" s="138">
        <f>(((V302-V301)*AJ302)+AK301)+V302</f>
        <v>-75</v>
      </c>
      <c r="AL302" s="139">
        <f>ROUNDUP(AK302,0)</f>
        <v>-75</v>
      </c>
      <c r="AM302" s="397"/>
      <c r="AN302" s="397"/>
      <c r="AO302" s="397"/>
      <c r="AP302" s="397"/>
      <c r="AQ302" s="397"/>
      <c r="AR302" s="397"/>
      <c r="AS302" s="397"/>
      <c r="AT302" s="397"/>
      <c r="AU302" s="397"/>
      <c r="AV302" s="397"/>
      <c r="AW302" s="397"/>
      <c r="AX302" s="397"/>
      <c r="AY302" s="397"/>
      <c r="AZ302" s="397"/>
      <c r="BA302" s="397"/>
      <c r="BB302" s="397"/>
      <c r="BC302" s="397"/>
      <c r="BD302" s="397"/>
      <c r="BE302" s="397"/>
      <c r="BF302" s="397"/>
      <c r="BG302" s="397"/>
      <c r="BH302" s="397"/>
      <c r="BI302" s="397"/>
    </row>
    <row r="303" spans="1:61" ht="15.75" x14ac:dyDescent="0.25">
      <c r="A303" s="93">
        <f>+$B$3*O303</f>
        <v>0</v>
      </c>
      <c r="B303" s="93">
        <f t="shared" si="89"/>
        <v>0</v>
      </c>
      <c r="C303" s="112">
        <f>+$D$3*U303</f>
        <v>870870</v>
      </c>
      <c r="D303" s="112">
        <f t="shared" si="90"/>
        <v>870870</v>
      </c>
      <c r="E303" s="112">
        <f>+$F$3*L303</f>
        <v>771600</v>
      </c>
      <c r="F303" s="112">
        <f t="shared" si="91"/>
        <v>771600</v>
      </c>
      <c r="G303" s="113">
        <f>+$H$3*R303</f>
        <v>232530</v>
      </c>
      <c r="H303" s="112">
        <f t="shared" si="92"/>
        <v>232530</v>
      </c>
      <c r="I303" s="140">
        <v>75500</v>
      </c>
      <c r="J303" s="130"/>
      <c r="K303" s="116">
        <v>1660</v>
      </c>
      <c r="L303" s="117">
        <f>+I303+K303</f>
        <v>77160</v>
      </c>
      <c r="M303" s="118"/>
      <c r="N303" s="119">
        <v>1760</v>
      </c>
      <c r="O303" s="119">
        <f>+N303+I303</f>
        <v>77260</v>
      </c>
      <c r="P303" s="119"/>
      <c r="Q303" s="119">
        <v>2010</v>
      </c>
      <c r="R303" s="120">
        <f>+Q303+I303</f>
        <v>77510</v>
      </c>
      <c r="S303" s="121"/>
      <c r="T303" s="122">
        <v>3670</v>
      </c>
      <c r="U303" s="122">
        <f>+T303+I303</f>
        <v>79170</v>
      </c>
      <c r="V303" s="141">
        <v>75500</v>
      </c>
      <c r="W303" s="115"/>
      <c r="X303" s="116">
        <v>1360</v>
      </c>
      <c r="Y303" s="124">
        <f t="shared" si="88"/>
        <v>75740</v>
      </c>
      <c r="Z303" s="125">
        <f>+V303+X303</f>
        <v>76860</v>
      </c>
      <c r="AA303" s="126"/>
      <c r="AB303" s="127">
        <v>2720</v>
      </c>
      <c r="AC303" s="119">
        <f>+V303+AB303</f>
        <v>78220</v>
      </c>
      <c r="AD303" s="127"/>
      <c r="AE303" s="127">
        <v>1385</v>
      </c>
      <c r="AF303" s="120">
        <f>+AE303+V303</f>
        <v>76885</v>
      </c>
      <c r="AG303" s="127"/>
      <c r="AH303" s="127">
        <v>1410</v>
      </c>
      <c r="AI303" s="119">
        <f>+AH303+V303</f>
        <v>76910</v>
      </c>
      <c r="AJ303" s="126"/>
      <c r="AK303" s="128">
        <v>1435</v>
      </c>
      <c r="AL303" s="129">
        <f>+AK303+V303</f>
        <v>76935</v>
      </c>
      <c r="AM303" s="397"/>
      <c r="AN303" s="397"/>
      <c r="AO303" s="397"/>
      <c r="AP303" s="397"/>
      <c r="AQ303" s="397"/>
      <c r="AR303" s="397"/>
      <c r="AS303" s="397"/>
      <c r="AT303" s="397"/>
      <c r="AU303" s="397"/>
      <c r="AV303" s="397"/>
      <c r="AW303" s="397"/>
      <c r="AX303" s="397"/>
      <c r="AY303" s="397"/>
      <c r="AZ303" s="397"/>
      <c r="BA303" s="397"/>
      <c r="BB303" s="397"/>
      <c r="BC303" s="397"/>
      <c r="BD303" s="397"/>
      <c r="BE303" s="397"/>
      <c r="BF303" s="397"/>
      <c r="BG303" s="397"/>
      <c r="BH303" s="397"/>
      <c r="BI303" s="397"/>
    </row>
    <row r="304" spans="1:61" ht="15.75" x14ac:dyDescent="0.25">
      <c r="A304" s="93">
        <f>+$B$3*N304</f>
        <v>0</v>
      </c>
      <c r="B304" s="94">
        <f t="shared" si="89"/>
        <v>0</v>
      </c>
      <c r="C304" s="95">
        <f>+$D$3*T304</f>
        <v>7150</v>
      </c>
      <c r="D304" s="95">
        <f t="shared" si="90"/>
        <v>7150</v>
      </c>
      <c r="E304" s="95">
        <f>+$F$3*K304</f>
        <v>1500</v>
      </c>
      <c r="F304" s="95">
        <f t="shared" si="91"/>
        <v>1500</v>
      </c>
      <c r="G304" s="96">
        <f>+$H$3*Q304</f>
        <v>1500</v>
      </c>
      <c r="H304" s="95">
        <f t="shared" si="92"/>
        <v>1500</v>
      </c>
      <c r="I304" s="395"/>
      <c r="J304" s="130">
        <f>((K305-K303)/500)</f>
        <v>0.02</v>
      </c>
      <c r="K304" s="116">
        <f>(((I304-I303)*J304)+K303)+I304</f>
        <v>150</v>
      </c>
      <c r="L304" s="131">
        <f>ROUNDUP(K304,0)</f>
        <v>150</v>
      </c>
      <c r="M304" s="132">
        <f>((N305-N303)/500)</f>
        <v>0.02</v>
      </c>
      <c r="N304" s="101">
        <f>(((I304-I303)*M304)+N303)+I304</f>
        <v>250</v>
      </c>
      <c r="O304" s="101">
        <f>ROUNDUP(N304,0)</f>
        <v>250</v>
      </c>
      <c r="P304" s="101">
        <f>((Q305-Q303)/500)</f>
        <v>0.02</v>
      </c>
      <c r="Q304" s="101">
        <f>(((I304-I303)*P304)+Q303)+I304</f>
        <v>500</v>
      </c>
      <c r="R304" s="133">
        <f>ROUNDUP(Q304,0)</f>
        <v>500</v>
      </c>
      <c r="S304" s="132">
        <f>((T305-T303)/500)</f>
        <v>0.04</v>
      </c>
      <c r="T304" s="134">
        <f>(((I304-I303)*S304)+T303)+I304</f>
        <v>650</v>
      </c>
      <c r="U304" s="134">
        <f>ROUNDUP(T304,0)</f>
        <v>650</v>
      </c>
      <c r="V304" s="396"/>
      <c r="W304" s="130">
        <f>((X305-X303)/500)</f>
        <v>0.01</v>
      </c>
      <c r="X304" s="116">
        <f>(((V304-V303)*W304)+X303)+V304</f>
        <v>605</v>
      </c>
      <c r="Y304" s="135">
        <f t="shared" si="88"/>
        <v>240</v>
      </c>
      <c r="Z304" s="106">
        <f>ROUNDUP(X304,0)</f>
        <v>605</v>
      </c>
      <c r="AA304" s="136">
        <f>((AB305-AB303)/500)</f>
        <v>0.02</v>
      </c>
      <c r="AB304" s="137">
        <f>(((V304-V303)*AA304)+AB303)+V304</f>
        <v>1210</v>
      </c>
      <c r="AC304" s="101">
        <f>ROUNDUP(AB304,0)</f>
        <v>1210</v>
      </c>
      <c r="AD304" s="137">
        <f>((AE305-AE303)/500)</f>
        <v>0.01</v>
      </c>
      <c r="AE304" s="137">
        <f>(((V304-V303)*AD304)+AE303)+V304</f>
        <v>630</v>
      </c>
      <c r="AF304" s="133">
        <f>ROUNDUP(AE304,0)</f>
        <v>630</v>
      </c>
      <c r="AG304" s="137">
        <f>((AH305-AH303)/500)</f>
        <v>0.01</v>
      </c>
      <c r="AH304" s="137">
        <f>(((V304-V303)*AG304)+AH303)+V304</f>
        <v>655</v>
      </c>
      <c r="AI304" s="101">
        <f>ROUNDUP(AH304,0)</f>
        <v>655</v>
      </c>
      <c r="AJ304" s="136">
        <f>((AK305-AK303)/500)</f>
        <v>0.01</v>
      </c>
      <c r="AK304" s="138">
        <f>(((V304-V303)*AJ304)+AK303)+V304</f>
        <v>680</v>
      </c>
      <c r="AL304" s="139">
        <f>ROUNDUP(AK304,0)</f>
        <v>680</v>
      </c>
      <c r="AM304" s="397"/>
      <c r="AN304" s="397"/>
      <c r="AO304" s="397"/>
      <c r="AP304" s="397"/>
      <c r="AQ304" s="397"/>
      <c r="AR304" s="397"/>
      <c r="AS304" s="397"/>
      <c r="AT304" s="397"/>
      <c r="AU304" s="397"/>
      <c r="AV304" s="397"/>
      <c r="AW304" s="397"/>
      <c r="AX304" s="397"/>
      <c r="AY304" s="397"/>
      <c r="AZ304" s="397"/>
      <c r="BA304" s="397"/>
      <c r="BB304" s="397"/>
      <c r="BC304" s="397"/>
      <c r="BD304" s="397"/>
      <c r="BE304" s="397"/>
      <c r="BF304" s="397"/>
      <c r="BG304" s="397"/>
      <c r="BH304" s="397"/>
      <c r="BI304" s="397"/>
    </row>
    <row r="305" spans="1:61" ht="15.75" x14ac:dyDescent="0.25">
      <c r="A305" s="93">
        <f>+$B$3*O305</f>
        <v>0</v>
      </c>
      <c r="B305" s="93">
        <f t="shared" si="89"/>
        <v>0</v>
      </c>
      <c r="C305" s="112">
        <f>+$D$3*U305</f>
        <v>876590</v>
      </c>
      <c r="D305" s="112">
        <f t="shared" si="90"/>
        <v>876590</v>
      </c>
      <c r="E305" s="112">
        <f>+$F$3*L305</f>
        <v>776700</v>
      </c>
      <c r="F305" s="112">
        <f t="shared" si="91"/>
        <v>776700</v>
      </c>
      <c r="G305" s="113">
        <f>+$H$3*R305</f>
        <v>234060</v>
      </c>
      <c r="H305" s="112">
        <f t="shared" si="92"/>
        <v>234060</v>
      </c>
      <c r="I305" s="140">
        <v>76000</v>
      </c>
      <c r="J305" s="130"/>
      <c r="K305" s="116">
        <v>1670</v>
      </c>
      <c r="L305" s="117">
        <f>+I305+K305</f>
        <v>77670</v>
      </c>
      <c r="M305" s="118"/>
      <c r="N305" s="119">
        <v>1770</v>
      </c>
      <c r="O305" s="119">
        <f>+N305+I305</f>
        <v>77770</v>
      </c>
      <c r="P305" s="119"/>
      <c r="Q305" s="119">
        <v>2020</v>
      </c>
      <c r="R305" s="120">
        <f>+Q305+I305</f>
        <v>78020</v>
      </c>
      <c r="S305" s="121"/>
      <c r="T305" s="122">
        <v>3690</v>
      </c>
      <c r="U305" s="122">
        <f>+T305+I305</f>
        <v>79690</v>
      </c>
      <c r="V305" s="141">
        <v>76000</v>
      </c>
      <c r="W305" s="115"/>
      <c r="X305" s="116">
        <v>1365</v>
      </c>
      <c r="Y305" s="124">
        <f t="shared" si="88"/>
        <v>76240</v>
      </c>
      <c r="Z305" s="125">
        <f>+V305+X305</f>
        <v>77365</v>
      </c>
      <c r="AA305" s="126"/>
      <c r="AB305" s="127">
        <v>2730</v>
      </c>
      <c r="AC305" s="119">
        <f>+V305+AB305</f>
        <v>78730</v>
      </c>
      <c r="AD305" s="127"/>
      <c r="AE305" s="127">
        <v>1390</v>
      </c>
      <c r="AF305" s="120">
        <f>+AE305+V305</f>
        <v>77390</v>
      </c>
      <c r="AG305" s="127"/>
      <c r="AH305" s="127">
        <v>1415</v>
      </c>
      <c r="AI305" s="119">
        <f>+AH305+V305</f>
        <v>77415</v>
      </c>
      <c r="AJ305" s="126"/>
      <c r="AK305" s="128">
        <v>1440</v>
      </c>
      <c r="AL305" s="129">
        <f>+AK305+V305</f>
        <v>77440</v>
      </c>
      <c r="AM305" s="397"/>
      <c r="AN305" s="397"/>
      <c r="AO305" s="397"/>
      <c r="AP305" s="397"/>
      <c r="AQ305" s="397"/>
      <c r="AR305" s="397"/>
      <c r="AS305" s="397"/>
      <c r="AT305" s="397"/>
      <c r="AU305" s="397"/>
      <c r="AV305" s="397"/>
      <c r="AW305" s="397"/>
      <c r="AX305" s="397"/>
      <c r="AY305" s="397"/>
      <c r="AZ305" s="397"/>
      <c r="BA305" s="397"/>
      <c r="BB305" s="397"/>
      <c r="BC305" s="397"/>
      <c r="BD305" s="397"/>
      <c r="BE305" s="397"/>
      <c r="BF305" s="397"/>
      <c r="BG305" s="397"/>
      <c r="BH305" s="397"/>
      <c r="BI305" s="397"/>
    </row>
    <row r="306" spans="1:61" ht="15.75" x14ac:dyDescent="0.25">
      <c r="A306" s="93">
        <f>+$B$3*N306</f>
        <v>0</v>
      </c>
      <c r="B306" s="94">
        <f t="shared" si="89"/>
        <v>0</v>
      </c>
      <c r="C306" s="95">
        <f>+$D$3*T306</f>
        <v>7150</v>
      </c>
      <c r="D306" s="95">
        <f t="shared" si="90"/>
        <v>7150</v>
      </c>
      <c r="E306" s="95">
        <f>+$F$3*K306</f>
        <v>1500</v>
      </c>
      <c r="F306" s="95">
        <f t="shared" si="91"/>
        <v>1500</v>
      </c>
      <c r="G306" s="96">
        <f>+$H$3*Q306</f>
        <v>1500</v>
      </c>
      <c r="H306" s="95">
        <f t="shared" si="92"/>
        <v>1500</v>
      </c>
      <c r="I306" s="395"/>
      <c r="J306" s="130">
        <f>((K307-K305)/500)</f>
        <v>0.02</v>
      </c>
      <c r="K306" s="116">
        <f>(((I306-I305)*J306)+K305)+I306</f>
        <v>150</v>
      </c>
      <c r="L306" s="131">
        <f>ROUNDUP(K306,0)</f>
        <v>150</v>
      </c>
      <c r="M306" s="132">
        <f>((N307-N305)/500)</f>
        <v>0.02</v>
      </c>
      <c r="N306" s="101">
        <f>(((I306-I305)*M306)+N305)+I306</f>
        <v>250</v>
      </c>
      <c r="O306" s="101">
        <f>ROUNDUP(N306,0)</f>
        <v>250</v>
      </c>
      <c r="P306" s="101">
        <f>((Q307-Q305)/500)</f>
        <v>0.02</v>
      </c>
      <c r="Q306" s="101">
        <f>(((I306-I305)*P306)+Q305)+I306</f>
        <v>500</v>
      </c>
      <c r="R306" s="133">
        <f>ROUNDUP(Q306,0)</f>
        <v>500</v>
      </c>
      <c r="S306" s="132">
        <f>((T307-T305)/500)</f>
        <v>0.04</v>
      </c>
      <c r="T306" s="134">
        <f>(((I306-I305)*S306)+T305)+I306</f>
        <v>650</v>
      </c>
      <c r="U306" s="134">
        <f>ROUNDUP(T306,0)</f>
        <v>650</v>
      </c>
      <c r="V306" s="396"/>
      <c r="W306" s="130">
        <f>((X307-X305)/500)</f>
        <v>0.02</v>
      </c>
      <c r="X306" s="116">
        <f>(((V306-V305)*W306)+X305)+V306</f>
        <v>-155</v>
      </c>
      <c r="Y306" s="135">
        <f t="shared" si="88"/>
        <v>240</v>
      </c>
      <c r="Z306" s="106">
        <f>ROUNDUP(X306,0)</f>
        <v>-155</v>
      </c>
      <c r="AA306" s="136">
        <f>((AB307-AB305)/500)</f>
        <v>0.04</v>
      </c>
      <c r="AB306" s="137">
        <f>(((V306-V305)*AA306)+AB305)+V306</f>
        <v>-310</v>
      </c>
      <c r="AC306" s="101">
        <f>ROUNDUP(AB306,0)</f>
        <v>-310</v>
      </c>
      <c r="AD306" s="137">
        <f>((AE307-AE305)/500)</f>
        <v>0.02</v>
      </c>
      <c r="AE306" s="137">
        <f>(((V306-V305)*AD306)+AE305)+V306</f>
        <v>-130</v>
      </c>
      <c r="AF306" s="133">
        <f>ROUNDUP(AE306,0)</f>
        <v>-130</v>
      </c>
      <c r="AG306" s="137">
        <f>((AH307-AH305)/500)</f>
        <v>0.02</v>
      </c>
      <c r="AH306" s="137">
        <f>(((V306-V305)*AG306)+AH305)+V306</f>
        <v>-105</v>
      </c>
      <c r="AI306" s="101">
        <f>ROUNDUP(AH306,0)</f>
        <v>-105</v>
      </c>
      <c r="AJ306" s="136">
        <f>((AK307-AK305)/500)</f>
        <v>0.02</v>
      </c>
      <c r="AK306" s="138">
        <f>(((V306-V305)*AJ306)+AK305)+V306</f>
        <v>-80</v>
      </c>
      <c r="AL306" s="139">
        <f>ROUNDUP(AK306,0)</f>
        <v>-80</v>
      </c>
      <c r="AM306" s="397"/>
      <c r="AN306" s="397"/>
      <c r="AO306" s="397"/>
      <c r="AP306" s="397"/>
      <c r="AQ306" s="397"/>
      <c r="AR306" s="397"/>
      <c r="AS306" s="397"/>
      <c r="AT306" s="397"/>
      <c r="AU306" s="397"/>
      <c r="AV306" s="397"/>
      <c r="AW306" s="397"/>
      <c r="AX306" s="397"/>
      <c r="AY306" s="397"/>
      <c r="AZ306" s="397"/>
      <c r="BA306" s="397"/>
      <c r="BB306" s="397"/>
      <c r="BC306" s="397"/>
      <c r="BD306" s="397"/>
      <c r="BE306" s="397"/>
      <c r="BF306" s="397"/>
      <c r="BG306" s="397"/>
      <c r="BH306" s="397"/>
      <c r="BI306" s="397"/>
    </row>
    <row r="307" spans="1:61" ht="15.75" x14ac:dyDescent="0.25">
      <c r="A307" s="93">
        <f>+$B$3*O307</f>
        <v>0</v>
      </c>
      <c r="B307" s="93">
        <f t="shared" si="89"/>
        <v>0</v>
      </c>
      <c r="C307" s="112">
        <f>+$D$3*U307</f>
        <v>882310</v>
      </c>
      <c r="D307" s="112">
        <f t="shared" si="90"/>
        <v>882310</v>
      </c>
      <c r="E307" s="112">
        <f>+$F$3*L307</f>
        <v>781800</v>
      </c>
      <c r="F307" s="112">
        <f t="shared" si="91"/>
        <v>781800</v>
      </c>
      <c r="G307" s="113">
        <f>+$H$3*R307</f>
        <v>235590</v>
      </c>
      <c r="H307" s="112">
        <f t="shared" si="92"/>
        <v>235590</v>
      </c>
      <c r="I307" s="140">
        <v>76500</v>
      </c>
      <c r="J307" s="130"/>
      <c r="K307" s="116">
        <v>1680</v>
      </c>
      <c r="L307" s="117">
        <f>+I307+K307</f>
        <v>78180</v>
      </c>
      <c r="M307" s="118"/>
      <c r="N307" s="119">
        <v>1780</v>
      </c>
      <c r="O307" s="119">
        <f>+N307+I307</f>
        <v>78280</v>
      </c>
      <c r="P307" s="119"/>
      <c r="Q307" s="119">
        <v>2030</v>
      </c>
      <c r="R307" s="120">
        <f>+Q307+I307</f>
        <v>78530</v>
      </c>
      <c r="S307" s="121"/>
      <c r="T307" s="122">
        <v>3710</v>
      </c>
      <c r="U307" s="122">
        <f>+T307+I307</f>
        <v>80210</v>
      </c>
      <c r="V307" s="141">
        <v>76500</v>
      </c>
      <c r="W307" s="115"/>
      <c r="X307" s="116">
        <v>1375</v>
      </c>
      <c r="Y307" s="124">
        <f t="shared" si="88"/>
        <v>76740</v>
      </c>
      <c r="Z307" s="125">
        <f>+V307+X307</f>
        <v>77875</v>
      </c>
      <c r="AA307" s="126"/>
      <c r="AB307" s="127">
        <v>2750</v>
      </c>
      <c r="AC307" s="119">
        <f>+V307+AB307</f>
        <v>79250</v>
      </c>
      <c r="AD307" s="127"/>
      <c r="AE307" s="127">
        <v>1400</v>
      </c>
      <c r="AF307" s="120">
        <f>+AE307+V307</f>
        <v>77900</v>
      </c>
      <c r="AG307" s="127"/>
      <c r="AH307" s="127">
        <v>1425</v>
      </c>
      <c r="AI307" s="119">
        <f>+AH307+V307</f>
        <v>77925</v>
      </c>
      <c r="AJ307" s="126"/>
      <c r="AK307" s="128">
        <v>1450</v>
      </c>
      <c r="AL307" s="129">
        <f>+AK307+V307</f>
        <v>77950</v>
      </c>
      <c r="AM307" s="397"/>
      <c r="AN307" s="397"/>
      <c r="AO307" s="397"/>
      <c r="AP307" s="397"/>
      <c r="AQ307" s="397"/>
      <c r="AR307" s="397"/>
      <c r="AS307" s="397"/>
      <c r="AT307" s="397"/>
      <c r="AU307" s="397"/>
      <c r="AV307" s="397"/>
      <c r="AW307" s="397"/>
      <c r="AX307" s="397"/>
      <c r="AY307" s="397"/>
      <c r="AZ307" s="397"/>
      <c r="BA307" s="397"/>
      <c r="BB307" s="397"/>
      <c r="BC307" s="397"/>
      <c r="BD307" s="397"/>
      <c r="BE307" s="397"/>
      <c r="BF307" s="397"/>
      <c r="BG307" s="397"/>
      <c r="BH307" s="397"/>
      <c r="BI307" s="397"/>
    </row>
    <row r="308" spans="1:61" ht="15.75" x14ac:dyDescent="0.25">
      <c r="A308" s="93">
        <f>+$B$3*N308</f>
        <v>0</v>
      </c>
      <c r="B308" s="94">
        <f t="shared" si="89"/>
        <v>0</v>
      </c>
      <c r="C308" s="95">
        <f>+$D$3*T308</f>
        <v>7150</v>
      </c>
      <c r="D308" s="95">
        <f t="shared" si="90"/>
        <v>7150</v>
      </c>
      <c r="E308" s="95">
        <f>+$F$3*K308</f>
        <v>1500</v>
      </c>
      <c r="F308" s="95">
        <f t="shared" si="91"/>
        <v>1500</v>
      </c>
      <c r="G308" s="96">
        <f>+$H$3*Q308</f>
        <v>1500</v>
      </c>
      <c r="H308" s="95">
        <f t="shared" si="92"/>
        <v>1500</v>
      </c>
      <c r="I308" s="395"/>
      <c r="J308" s="130">
        <f>((K309-K307)/500)</f>
        <v>0.02</v>
      </c>
      <c r="K308" s="116">
        <f>(((I308-I307)*J308)+K307)+I308</f>
        <v>150</v>
      </c>
      <c r="L308" s="131">
        <f>ROUNDUP(K308,0)</f>
        <v>150</v>
      </c>
      <c r="M308" s="132">
        <f>((N309-N307)/500)</f>
        <v>0.02</v>
      </c>
      <c r="N308" s="101">
        <f>(((I308-I307)*M308)+N307)+I308</f>
        <v>250</v>
      </c>
      <c r="O308" s="101">
        <f>ROUNDUP(N308,0)</f>
        <v>250</v>
      </c>
      <c r="P308" s="101">
        <f>((Q309-Q307)/500)</f>
        <v>0.02</v>
      </c>
      <c r="Q308" s="101">
        <f>(((I308-I307)*P308)+Q307)+I308</f>
        <v>500</v>
      </c>
      <c r="R308" s="133">
        <f>ROUNDUP(Q308,0)</f>
        <v>500</v>
      </c>
      <c r="S308" s="132">
        <f>((T309-T307)/500)</f>
        <v>0.04</v>
      </c>
      <c r="T308" s="134">
        <f>(((I308-I307)*S308)+T307)+I308</f>
        <v>650</v>
      </c>
      <c r="U308" s="134">
        <f>ROUNDUP(T308,0)</f>
        <v>650</v>
      </c>
      <c r="V308" s="396"/>
      <c r="W308" s="130">
        <f>((X309-X307)/500)</f>
        <v>0.01</v>
      </c>
      <c r="X308" s="116">
        <f>(((V308-V307)*W308)+X307)+V308</f>
        <v>610</v>
      </c>
      <c r="Y308" s="135">
        <f t="shared" si="88"/>
        <v>240</v>
      </c>
      <c r="Z308" s="106">
        <f>ROUNDUP(X308,0)</f>
        <v>610</v>
      </c>
      <c r="AA308" s="136">
        <f>((AB309-AB307)/500)</f>
        <v>0.02</v>
      </c>
      <c r="AB308" s="137">
        <f>(((V308-V307)*AA308)+AB307)+V308</f>
        <v>1220</v>
      </c>
      <c r="AC308" s="101">
        <f>ROUNDUP(AB308,0)</f>
        <v>1220</v>
      </c>
      <c r="AD308" s="137">
        <f>((AE309-AE307)/500)</f>
        <v>0.01</v>
      </c>
      <c r="AE308" s="137">
        <f>(((V308-V307)*AD308)+AE307)+V308</f>
        <v>635</v>
      </c>
      <c r="AF308" s="133">
        <f>ROUNDUP(AE308,0)</f>
        <v>635</v>
      </c>
      <c r="AG308" s="137">
        <f>((AH309-AH307)/500)</f>
        <v>0.01</v>
      </c>
      <c r="AH308" s="137">
        <f>(((V308-V307)*AG308)+AH307)+V308</f>
        <v>660</v>
      </c>
      <c r="AI308" s="101">
        <f>ROUNDUP(AH308,0)</f>
        <v>660</v>
      </c>
      <c r="AJ308" s="136">
        <f>((AK309-AK307)/500)</f>
        <v>0.01</v>
      </c>
      <c r="AK308" s="138">
        <f>(((V308-V307)*AJ308)+AK307)+V308</f>
        <v>685</v>
      </c>
      <c r="AL308" s="139">
        <f>ROUNDUP(AK308,0)</f>
        <v>685</v>
      </c>
      <c r="AM308" s="397"/>
      <c r="AN308" s="397"/>
      <c r="AO308" s="397"/>
      <c r="AP308" s="397"/>
      <c r="AQ308" s="397"/>
      <c r="AR308" s="397"/>
      <c r="AS308" s="397"/>
      <c r="AT308" s="397"/>
      <c r="AU308" s="397"/>
      <c r="AV308" s="397"/>
      <c r="AW308" s="397"/>
      <c r="AX308" s="397"/>
      <c r="AY308" s="397"/>
      <c r="AZ308" s="397"/>
      <c r="BA308" s="397"/>
      <c r="BB308" s="397"/>
      <c r="BC308" s="397"/>
      <c r="BD308" s="397"/>
      <c r="BE308" s="397"/>
      <c r="BF308" s="397"/>
      <c r="BG308" s="397"/>
      <c r="BH308" s="397"/>
      <c r="BI308" s="397"/>
    </row>
    <row r="309" spans="1:61" ht="15.75" x14ac:dyDescent="0.25">
      <c r="A309" s="93">
        <f>+$B$3*O309</f>
        <v>0</v>
      </c>
      <c r="B309" s="93">
        <f t="shared" si="89"/>
        <v>0</v>
      </c>
      <c r="C309" s="112">
        <f>+$D$3*U309</f>
        <v>888030</v>
      </c>
      <c r="D309" s="112">
        <f t="shared" si="90"/>
        <v>888030</v>
      </c>
      <c r="E309" s="112">
        <f>+$F$3*L309</f>
        <v>786900</v>
      </c>
      <c r="F309" s="112">
        <f t="shared" si="91"/>
        <v>786900</v>
      </c>
      <c r="G309" s="113">
        <f>+$H$3*R309</f>
        <v>237120</v>
      </c>
      <c r="H309" s="112">
        <f t="shared" si="92"/>
        <v>237120</v>
      </c>
      <c r="I309" s="140">
        <v>77000</v>
      </c>
      <c r="J309" s="130"/>
      <c r="K309" s="116">
        <v>1690</v>
      </c>
      <c r="L309" s="117">
        <f>+I309+K309</f>
        <v>78690</v>
      </c>
      <c r="M309" s="118"/>
      <c r="N309" s="119">
        <v>1790</v>
      </c>
      <c r="O309" s="119">
        <f>+N309+I309</f>
        <v>78790</v>
      </c>
      <c r="P309" s="119"/>
      <c r="Q309" s="119">
        <v>2040</v>
      </c>
      <c r="R309" s="120">
        <f>+Q309+I309</f>
        <v>79040</v>
      </c>
      <c r="S309" s="121"/>
      <c r="T309" s="122">
        <v>3730</v>
      </c>
      <c r="U309" s="122">
        <f>+T309+I309</f>
        <v>80730</v>
      </c>
      <c r="V309" s="141">
        <v>77000</v>
      </c>
      <c r="W309" s="115"/>
      <c r="X309" s="116">
        <v>1380</v>
      </c>
      <c r="Y309" s="124">
        <f t="shared" si="88"/>
        <v>77240</v>
      </c>
      <c r="Z309" s="125">
        <f>+V309+X309</f>
        <v>78380</v>
      </c>
      <c r="AA309" s="126"/>
      <c r="AB309" s="127">
        <v>2760</v>
      </c>
      <c r="AC309" s="119">
        <f>+V309+AB309</f>
        <v>79760</v>
      </c>
      <c r="AD309" s="127"/>
      <c r="AE309" s="127">
        <v>1405</v>
      </c>
      <c r="AF309" s="120">
        <f>+AE309+V309</f>
        <v>78405</v>
      </c>
      <c r="AG309" s="127"/>
      <c r="AH309" s="127">
        <v>1430</v>
      </c>
      <c r="AI309" s="119">
        <f>+AH309+V309</f>
        <v>78430</v>
      </c>
      <c r="AJ309" s="126"/>
      <c r="AK309" s="128">
        <v>1455</v>
      </c>
      <c r="AL309" s="129">
        <f>+AK309+V309</f>
        <v>78455</v>
      </c>
      <c r="AM309" s="397"/>
      <c r="AN309" s="397"/>
      <c r="AO309" s="397"/>
      <c r="AP309" s="397"/>
      <c r="AQ309" s="397"/>
      <c r="AR309" s="397"/>
      <c r="AS309" s="397"/>
      <c r="AT309" s="397"/>
      <c r="AU309" s="397"/>
      <c r="AV309" s="397"/>
      <c r="AW309" s="397"/>
      <c r="AX309" s="397"/>
      <c r="AY309" s="397"/>
      <c r="AZ309" s="397"/>
      <c r="BA309" s="397"/>
      <c r="BB309" s="397"/>
      <c r="BC309" s="397"/>
      <c r="BD309" s="397"/>
      <c r="BE309" s="397"/>
      <c r="BF309" s="397"/>
      <c r="BG309" s="397"/>
      <c r="BH309" s="397"/>
      <c r="BI309" s="397"/>
    </row>
    <row r="310" spans="1:61" ht="15.75" x14ac:dyDescent="0.25">
      <c r="A310" s="93">
        <f>+$B$3*N310</f>
        <v>0</v>
      </c>
      <c r="B310" s="94">
        <f>ROUNDUP(A310,0)</f>
        <v>0</v>
      </c>
      <c r="C310" s="95">
        <f>+$D$3*T310</f>
        <v>7150</v>
      </c>
      <c r="D310" s="95">
        <f>ROUNDUP(C310,0)</f>
        <v>7150</v>
      </c>
      <c r="E310" s="95">
        <f>+$F$3*K310</f>
        <v>1500</v>
      </c>
      <c r="F310" s="95">
        <f>ROUNDUP(E310,0)</f>
        <v>1500</v>
      </c>
      <c r="G310" s="96">
        <f>+$H$3*Q310</f>
        <v>1500</v>
      </c>
      <c r="H310" s="95">
        <f>ROUNDUP(G310,0)</f>
        <v>1500</v>
      </c>
      <c r="I310" s="395"/>
      <c r="J310" s="130">
        <f>((K311-K309)/500)</f>
        <v>0.02</v>
      </c>
      <c r="K310" s="116">
        <f>(((I310-I309)*J310)+K309)+I310</f>
        <v>150</v>
      </c>
      <c r="L310" s="131">
        <f>ROUNDUP(K310,0)</f>
        <v>150</v>
      </c>
      <c r="M310" s="132">
        <f>((N311-N309)/500)</f>
        <v>0.02</v>
      </c>
      <c r="N310" s="101">
        <f>(((I310-I309)*M310)+N309)+I310</f>
        <v>250</v>
      </c>
      <c r="O310" s="101">
        <f>ROUNDUP(N310,0)</f>
        <v>250</v>
      </c>
      <c r="P310" s="101">
        <f>((Q311-Q309)/500)</f>
        <v>0.02</v>
      </c>
      <c r="Q310" s="101">
        <f>(((I310-I309)*P310)+Q309)+I310</f>
        <v>500</v>
      </c>
      <c r="R310" s="133">
        <f>ROUNDUP(Q310,0)</f>
        <v>500</v>
      </c>
      <c r="S310" s="132">
        <f>((T311-T309)/500)</f>
        <v>0.04</v>
      </c>
      <c r="T310" s="134">
        <f>(((I310-I309)*S310)+T309)+I310</f>
        <v>650</v>
      </c>
      <c r="U310" s="134">
        <f>ROUNDUP(T310,0)</f>
        <v>650</v>
      </c>
      <c r="V310" s="396"/>
      <c r="W310" s="130">
        <f>((X311-X309)/500)</f>
        <v>0.02</v>
      </c>
      <c r="X310" s="116">
        <f>(((V310-V309)*W310)+X309)+V310</f>
        <v>-160</v>
      </c>
      <c r="Y310" s="135">
        <f t="shared" si="88"/>
        <v>240</v>
      </c>
      <c r="Z310" s="106">
        <f>ROUNDUP(X310,0)</f>
        <v>-160</v>
      </c>
      <c r="AA310" s="136">
        <f>((AB311-AB309)/500)</f>
        <v>0.04</v>
      </c>
      <c r="AB310" s="137">
        <f>(((V310-V309)*AA310)+AB309)+V310</f>
        <v>-320</v>
      </c>
      <c r="AC310" s="101">
        <f>ROUNDUP(AB310,0)</f>
        <v>-320</v>
      </c>
      <c r="AD310" s="137">
        <f>((AE311-AE309)/500)</f>
        <v>0.02</v>
      </c>
      <c r="AE310" s="137">
        <f>(((V310-V309)*AD310)+AE309)+V310</f>
        <v>-135</v>
      </c>
      <c r="AF310" s="133">
        <f>ROUNDUP(AE310,0)</f>
        <v>-135</v>
      </c>
      <c r="AG310" s="137">
        <f>((AH311-AH309)/500)</f>
        <v>0.02</v>
      </c>
      <c r="AH310" s="137">
        <f>(((V310-V309)*AG310)+AH309)+V310</f>
        <v>-110</v>
      </c>
      <c r="AI310" s="101">
        <f>ROUNDUP(AH310,0)</f>
        <v>-110</v>
      </c>
      <c r="AJ310" s="136">
        <f>((AK311-AK309)/500)</f>
        <v>0.02</v>
      </c>
      <c r="AK310" s="138">
        <f>(((V310-V309)*AJ310)+AK309)+V310</f>
        <v>-85</v>
      </c>
      <c r="AL310" s="139">
        <f>ROUNDUP(AK310,0)</f>
        <v>-85</v>
      </c>
      <c r="AM310" s="397"/>
      <c r="AN310" s="397"/>
      <c r="AO310" s="397"/>
      <c r="AP310" s="397"/>
      <c r="AQ310" s="397"/>
      <c r="AR310" s="397"/>
      <c r="AS310" s="397"/>
      <c r="AT310" s="397"/>
      <c r="AU310" s="397"/>
      <c r="AV310" s="397"/>
      <c r="AW310" s="397"/>
      <c r="AX310" s="397"/>
      <c r="AY310" s="397"/>
      <c r="AZ310" s="397"/>
      <c r="BA310" s="397"/>
      <c r="BB310" s="397"/>
      <c r="BC310" s="397"/>
      <c r="BD310" s="397"/>
      <c r="BE310" s="397"/>
      <c r="BF310" s="397"/>
      <c r="BG310" s="397"/>
      <c r="BH310" s="397"/>
      <c r="BI310" s="397"/>
    </row>
    <row r="311" spans="1:61" ht="15.75" x14ac:dyDescent="0.25">
      <c r="A311" s="93">
        <f>+$B$3*O311</f>
        <v>0</v>
      </c>
      <c r="B311" s="93">
        <f>ROUNDUP(A311,0)</f>
        <v>0</v>
      </c>
      <c r="C311" s="112">
        <f>+$D$3*U311</f>
        <v>893750</v>
      </c>
      <c r="D311" s="112">
        <f>ROUNDUP(C311,0)</f>
        <v>893750</v>
      </c>
      <c r="E311" s="112">
        <f>+$F$3*L311</f>
        <v>792000</v>
      </c>
      <c r="F311" s="112">
        <f>ROUNDUP(E311,0)</f>
        <v>792000</v>
      </c>
      <c r="G311" s="113">
        <f>+$H$3*R311</f>
        <v>238650</v>
      </c>
      <c r="H311" s="112">
        <f>ROUNDUP(G311,0)</f>
        <v>238650</v>
      </c>
      <c r="I311" s="114">
        <v>77500</v>
      </c>
      <c r="J311" s="130"/>
      <c r="K311" s="98">
        <v>1700</v>
      </c>
      <c r="L311" s="117">
        <f>+I311+K311</f>
        <v>79200</v>
      </c>
      <c r="M311" s="118"/>
      <c r="N311" s="112">
        <v>1800</v>
      </c>
      <c r="O311" s="119">
        <f>+N311+I311</f>
        <v>79300</v>
      </c>
      <c r="P311" s="119"/>
      <c r="Q311" s="112">
        <v>2050</v>
      </c>
      <c r="R311" s="120">
        <f>+Q311+I311</f>
        <v>79550</v>
      </c>
      <c r="S311" s="121"/>
      <c r="T311" s="142">
        <v>3750</v>
      </c>
      <c r="U311" s="122">
        <f>+T311+I311</f>
        <v>81250</v>
      </c>
      <c r="V311" s="123">
        <v>77500</v>
      </c>
      <c r="W311" s="115"/>
      <c r="X311" s="98">
        <v>1390</v>
      </c>
      <c r="Y311" s="124">
        <f t="shared" si="88"/>
        <v>77740</v>
      </c>
      <c r="Z311" s="125">
        <f>+V311+X311</f>
        <v>78890</v>
      </c>
      <c r="AA311" s="126"/>
      <c r="AB311" s="143">
        <v>2780</v>
      </c>
      <c r="AC311" s="119">
        <f>+V311+AB311</f>
        <v>80280</v>
      </c>
      <c r="AD311" s="127"/>
      <c r="AE311" s="143">
        <v>1415</v>
      </c>
      <c r="AF311" s="120">
        <f>+AE311+V311</f>
        <v>78915</v>
      </c>
      <c r="AG311" s="127"/>
      <c r="AH311" s="143">
        <v>1440</v>
      </c>
      <c r="AI311" s="119">
        <f>+AH311+V311</f>
        <v>78940</v>
      </c>
      <c r="AJ311" s="126"/>
      <c r="AK311" s="144">
        <v>1465</v>
      </c>
      <c r="AL311" s="129">
        <f>+AK311+V311</f>
        <v>78965</v>
      </c>
      <c r="AM311" s="397"/>
      <c r="AN311" s="397"/>
      <c r="AO311" s="397"/>
      <c r="AP311" s="397"/>
      <c r="AQ311" s="397"/>
      <c r="AR311" s="397"/>
      <c r="AS311" s="397"/>
      <c r="AT311" s="397"/>
      <c r="AU311" s="397"/>
      <c r="AV311" s="397"/>
      <c r="AW311" s="397"/>
      <c r="AX311" s="397"/>
      <c r="AY311" s="397"/>
      <c r="AZ311" s="397"/>
      <c r="BA311" s="397"/>
      <c r="BB311" s="397"/>
      <c r="BC311" s="397"/>
      <c r="BD311" s="397"/>
      <c r="BE311" s="397"/>
      <c r="BF311" s="397"/>
      <c r="BG311" s="397"/>
      <c r="BH311" s="397"/>
      <c r="BI311" s="397"/>
    </row>
    <row r="312" spans="1:61" ht="15.75" x14ac:dyDescent="0.25">
      <c r="A312" s="93">
        <f>+$B$3*O312</f>
        <v>0</v>
      </c>
      <c r="B312" s="94">
        <f>ROUNDUP(A312,0)</f>
        <v>0</v>
      </c>
      <c r="C312" s="95">
        <f>+$D$3*U312</f>
        <v>7150</v>
      </c>
      <c r="D312" s="95">
        <f>ROUNDUP(C312,0)</f>
        <v>7150</v>
      </c>
      <c r="E312" s="95">
        <f>+$F$3*L312</f>
        <v>1500</v>
      </c>
      <c r="F312" s="95">
        <f>ROUNDUP(E312,0)</f>
        <v>1500</v>
      </c>
      <c r="G312" s="96">
        <f>+$H$3*R312</f>
        <v>1500</v>
      </c>
      <c r="H312" s="95">
        <f>ROUNDUP(G312,0)</f>
        <v>1500</v>
      </c>
      <c r="I312" s="395"/>
      <c r="J312" s="130">
        <f>((K313-K311)/500)</f>
        <v>0.02</v>
      </c>
      <c r="K312" s="116">
        <f>(((I312-I311)*J312)+K311)+I312</f>
        <v>150</v>
      </c>
      <c r="L312" s="131">
        <f>ROUNDUP(K312,0)</f>
        <v>150</v>
      </c>
      <c r="M312" s="132">
        <f>((N313-N311)/500)</f>
        <v>0.02</v>
      </c>
      <c r="N312" s="101">
        <f>(((I312-I311)*M312)+N311)+I312</f>
        <v>250</v>
      </c>
      <c r="O312" s="101">
        <f>ROUNDUP(N312,0)</f>
        <v>250</v>
      </c>
      <c r="P312" s="101">
        <f>((Q313-Q311)/500)</f>
        <v>0.02</v>
      </c>
      <c r="Q312" s="101">
        <f>(((I312-I311)*P312)+Q311)+I312</f>
        <v>500</v>
      </c>
      <c r="R312" s="133">
        <f>ROUNDUP(Q312,0)</f>
        <v>500</v>
      </c>
      <c r="S312" s="132">
        <f>((T313-T311)/500)</f>
        <v>0.04</v>
      </c>
      <c r="T312" s="134">
        <f>(((I312-I311)*S312)+T311)+I312</f>
        <v>650</v>
      </c>
      <c r="U312" s="134">
        <f>ROUNDUP(T312,0)</f>
        <v>650</v>
      </c>
      <c r="V312" s="396"/>
      <c r="W312" s="130">
        <f>((X313-X311)/500)</f>
        <v>0.01</v>
      </c>
      <c r="X312" s="116">
        <f>(((V312-V311)*W312)+X311)+V312</f>
        <v>615</v>
      </c>
      <c r="Y312" s="135">
        <f t="shared" si="88"/>
        <v>240</v>
      </c>
      <c r="Z312" s="106">
        <f>ROUNDUP(X312,0)</f>
        <v>615</v>
      </c>
      <c r="AA312" s="136">
        <f>((AB313-AB311)/500)</f>
        <v>0.02</v>
      </c>
      <c r="AB312" s="137">
        <f>(((V312-V311)*AA312)+AB311)+V312</f>
        <v>1230</v>
      </c>
      <c r="AC312" s="101">
        <f>ROUNDUP(AB312,0)</f>
        <v>1230</v>
      </c>
      <c r="AD312" s="137">
        <f>((AE313-AE311)/500)</f>
        <v>0.01</v>
      </c>
      <c r="AE312" s="137">
        <f>(((V312-V311)*AD312)+AE311)+V312</f>
        <v>640</v>
      </c>
      <c r="AF312" s="133">
        <f>ROUNDUP(AE312,0)</f>
        <v>640</v>
      </c>
      <c r="AG312" s="137">
        <f>((AH313-AH311)/500)</f>
        <v>0.01</v>
      </c>
      <c r="AH312" s="137">
        <f>(((V312-V311)*AG312)+AH311)+V312</f>
        <v>665</v>
      </c>
      <c r="AI312" s="101">
        <f>ROUNDUP(AH312,0)</f>
        <v>665</v>
      </c>
      <c r="AJ312" s="136">
        <f>((AK313-AK311)/500)</f>
        <v>0.01</v>
      </c>
      <c r="AK312" s="138">
        <f>(((V312-V311)*AJ312)+AK311)+V312</f>
        <v>690</v>
      </c>
      <c r="AL312" s="139">
        <f>ROUNDUP(AK312,0)</f>
        <v>690</v>
      </c>
      <c r="AM312" s="397"/>
      <c r="AN312" s="397"/>
      <c r="AO312" s="397"/>
      <c r="AP312" s="397"/>
      <c r="AQ312" s="397"/>
      <c r="AR312" s="397"/>
      <c r="AS312" s="397"/>
      <c r="AT312" s="397"/>
      <c r="AU312" s="397"/>
      <c r="AV312" s="397"/>
      <c r="AW312" s="397"/>
      <c r="AX312" s="397"/>
      <c r="AY312" s="397"/>
      <c r="AZ312" s="397"/>
      <c r="BA312" s="397"/>
      <c r="BB312" s="397"/>
      <c r="BC312" s="397"/>
      <c r="BD312" s="397"/>
      <c r="BE312" s="397"/>
      <c r="BF312" s="397"/>
      <c r="BG312" s="397"/>
      <c r="BH312" s="397"/>
      <c r="BI312" s="397"/>
    </row>
    <row r="313" spans="1:61" ht="15.75" x14ac:dyDescent="0.25">
      <c r="A313" s="93">
        <f>+$B$3*O313</f>
        <v>0</v>
      </c>
      <c r="B313" s="93">
        <f t="shared" ref="B313:B321" si="93">ROUNDUP(A313,0)</f>
        <v>0</v>
      </c>
      <c r="C313" s="112">
        <f>+$D$3*U313</f>
        <v>899470</v>
      </c>
      <c r="D313" s="112">
        <f t="shared" ref="D313:D321" si="94">ROUNDUP(C313,0)</f>
        <v>899470</v>
      </c>
      <c r="E313" s="112">
        <f>+$F$3*L313</f>
        <v>797100</v>
      </c>
      <c r="F313" s="112">
        <f t="shared" ref="F313:F321" si="95">ROUNDUP(E313,0)</f>
        <v>797100</v>
      </c>
      <c r="G313" s="113">
        <f>+$H$3*R313</f>
        <v>240180</v>
      </c>
      <c r="H313" s="112">
        <f t="shared" ref="H313:H321" si="96">ROUNDUP(G313,0)</f>
        <v>240180</v>
      </c>
      <c r="I313" s="140">
        <v>78000</v>
      </c>
      <c r="J313" s="130"/>
      <c r="K313" s="116">
        <v>1710</v>
      </c>
      <c r="L313" s="117">
        <f>+I313+K313</f>
        <v>79710</v>
      </c>
      <c r="M313" s="118"/>
      <c r="N313" s="119">
        <v>1810</v>
      </c>
      <c r="O313" s="119">
        <f>+N313+I313</f>
        <v>79810</v>
      </c>
      <c r="P313" s="119"/>
      <c r="Q313" s="119">
        <v>2060</v>
      </c>
      <c r="R313" s="120">
        <f>+Q313+I313</f>
        <v>80060</v>
      </c>
      <c r="S313" s="121"/>
      <c r="T313" s="122">
        <v>3770</v>
      </c>
      <c r="U313" s="122">
        <f>+T313+I313</f>
        <v>81770</v>
      </c>
      <c r="V313" s="141">
        <v>78000</v>
      </c>
      <c r="W313" s="115"/>
      <c r="X313" s="116">
        <v>1395</v>
      </c>
      <c r="Y313" s="124">
        <f t="shared" si="88"/>
        <v>78240</v>
      </c>
      <c r="Z313" s="125">
        <f>+V313+X313</f>
        <v>79395</v>
      </c>
      <c r="AA313" s="126"/>
      <c r="AB313" s="127">
        <v>2790</v>
      </c>
      <c r="AC313" s="119">
        <f>+V313+AB313</f>
        <v>80790</v>
      </c>
      <c r="AD313" s="127"/>
      <c r="AE313" s="127">
        <v>1420</v>
      </c>
      <c r="AF313" s="120">
        <f>+AE313+V313</f>
        <v>79420</v>
      </c>
      <c r="AG313" s="127"/>
      <c r="AH313" s="127">
        <v>1445</v>
      </c>
      <c r="AI313" s="119">
        <f>+AH313+V313</f>
        <v>79445</v>
      </c>
      <c r="AJ313" s="126"/>
      <c r="AK313" s="128">
        <v>1470</v>
      </c>
      <c r="AL313" s="129">
        <f>+AK313+V313</f>
        <v>79470</v>
      </c>
      <c r="AM313" s="397"/>
      <c r="AN313" s="397"/>
      <c r="AO313" s="397"/>
      <c r="AP313" s="397"/>
      <c r="AQ313" s="397"/>
      <c r="AR313" s="397"/>
      <c r="AS313" s="397"/>
      <c r="AT313" s="397"/>
      <c r="AU313" s="397"/>
      <c r="AV313" s="397"/>
      <c r="AW313" s="397"/>
      <c r="AX313" s="397"/>
      <c r="AY313" s="397"/>
      <c r="AZ313" s="397"/>
      <c r="BA313" s="397"/>
      <c r="BB313" s="397"/>
      <c r="BC313" s="397"/>
      <c r="BD313" s="397"/>
      <c r="BE313" s="397"/>
      <c r="BF313" s="397"/>
      <c r="BG313" s="397"/>
      <c r="BH313" s="397"/>
      <c r="BI313" s="397"/>
    </row>
    <row r="314" spans="1:61" ht="15.75" x14ac:dyDescent="0.25">
      <c r="A314" s="93">
        <f>+$B$3*N314</f>
        <v>0</v>
      </c>
      <c r="B314" s="94">
        <f t="shared" si="93"/>
        <v>0</v>
      </c>
      <c r="C314" s="95">
        <f>+$D$3*T314</f>
        <v>7150</v>
      </c>
      <c r="D314" s="95">
        <f t="shared" si="94"/>
        <v>7150</v>
      </c>
      <c r="E314" s="95">
        <f>+$F$3*K314</f>
        <v>1500</v>
      </c>
      <c r="F314" s="95">
        <f t="shared" si="95"/>
        <v>1500</v>
      </c>
      <c r="G314" s="96">
        <f>+$H$3*Q314</f>
        <v>1500</v>
      </c>
      <c r="H314" s="95">
        <f t="shared" si="96"/>
        <v>1500</v>
      </c>
      <c r="I314" s="395"/>
      <c r="J314" s="130">
        <f>((K315-K313)/500)</f>
        <v>0.02</v>
      </c>
      <c r="K314" s="116">
        <f>(((I314-I313)*J314)+K313)+I314</f>
        <v>150</v>
      </c>
      <c r="L314" s="131">
        <f>ROUNDUP(K314,0)</f>
        <v>150</v>
      </c>
      <c r="M314" s="132">
        <f>((N315-N313)/500)</f>
        <v>0.02</v>
      </c>
      <c r="N314" s="101">
        <f>(((I314-I313)*M314)+N313)+I314</f>
        <v>250</v>
      </c>
      <c r="O314" s="101">
        <f>ROUNDUP(N314,0)</f>
        <v>250</v>
      </c>
      <c r="P314" s="101">
        <f>((Q315-Q313)/500)</f>
        <v>0.02</v>
      </c>
      <c r="Q314" s="101">
        <f>(((I314-I313)*P314)+Q313)+I314</f>
        <v>500</v>
      </c>
      <c r="R314" s="133">
        <f>ROUNDUP(Q314,0)</f>
        <v>500</v>
      </c>
      <c r="S314" s="132">
        <f>((T315-T313)/500)</f>
        <v>0.04</v>
      </c>
      <c r="T314" s="134">
        <f>(((I314-I313)*S314)+T313)+I314</f>
        <v>650</v>
      </c>
      <c r="U314" s="134">
        <f>ROUNDUP(T314,0)</f>
        <v>650</v>
      </c>
      <c r="V314" s="396"/>
      <c r="W314" s="130">
        <f>((X315-X313)/500)</f>
        <v>0.02</v>
      </c>
      <c r="X314" s="116">
        <f>(((V314-V313)*W314)+X313)+V314</f>
        <v>-165</v>
      </c>
      <c r="Y314" s="135">
        <f t="shared" si="88"/>
        <v>240</v>
      </c>
      <c r="Z314" s="106">
        <f>ROUNDUP(X314,0)</f>
        <v>-165</v>
      </c>
      <c r="AA314" s="136">
        <f>((AB315-AB313)/500)</f>
        <v>0.04</v>
      </c>
      <c r="AB314" s="137">
        <f>(((V314-V313)*AA314)+AB313)+V314</f>
        <v>-330</v>
      </c>
      <c r="AC314" s="101">
        <f>ROUNDUP(AB314,0)</f>
        <v>-330</v>
      </c>
      <c r="AD314" s="137">
        <f>((AE315-AE313)/500)</f>
        <v>0.02</v>
      </c>
      <c r="AE314" s="137">
        <f>(((V314-V313)*AD314)+AE313)+V314</f>
        <v>-140</v>
      </c>
      <c r="AF314" s="133">
        <f>ROUNDUP(AE314,0)</f>
        <v>-140</v>
      </c>
      <c r="AG314" s="137">
        <f>((AH315-AH313)/500)</f>
        <v>0.02</v>
      </c>
      <c r="AH314" s="137">
        <f>(((V314-V313)*AG314)+AH313)+V314</f>
        <v>-115</v>
      </c>
      <c r="AI314" s="101">
        <f>ROUNDUP(AH314,0)</f>
        <v>-115</v>
      </c>
      <c r="AJ314" s="136">
        <f>((AK315-AK313)/500)</f>
        <v>0.02</v>
      </c>
      <c r="AK314" s="138">
        <f>(((V314-V313)*AJ314)+AK313)+V314</f>
        <v>-90</v>
      </c>
      <c r="AL314" s="139">
        <f>ROUNDUP(AK314,0)</f>
        <v>-90</v>
      </c>
      <c r="AM314" s="397"/>
      <c r="AN314" s="397"/>
      <c r="AO314" s="397"/>
      <c r="AP314" s="397"/>
      <c r="AQ314" s="397"/>
      <c r="AR314" s="397"/>
      <c r="AS314" s="397"/>
      <c r="AT314" s="397"/>
      <c r="AU314" s="397"/>
      <c r="AV314" s="397"/>
      <c r="AW314" s="397"/>
      <c r="AX314" s="397"/>
      <c r="AY314" s="397"/>
      <c r="AZ314" s="397"/>
      <c r="BA314" s="397"/>
      <c r="BB314" s="397"/>
      <c r="BC314" s="397"/>
      <c r="BD314" s="397"/>
      <c r="BE314" s="397"/>
      <c r="BF314" s="397"/>
      <c r="BG314" s="397"/>
      <c r="BH314" s="397"/>
      <c r="BI314" s="397"/>
    </row>
    <row r="315" spans="1:61" ht="15.75" x14ac:dyDescent="0.25">
      <c r="A315" s="93">
        <f>+$B$3*O315</f>
        <v>0</v>
      </c>
      <c r="B315" s="93">
        <f t="shared" si="93"/>
        <v>0</v>
      </c>
      <c r="C315" s="112">
        <f>+$D$3*U315</f>
        <v>905190</v>
      </c>
      <c r="D315" s="112">
        <f t="shared" si="94"/>
        <v>905190</v>
      </c>
      <c r="E315" s="112">
        <f>+$F$3*L315</f>
        <v>802200</v>
      </c>
      <c r="F315" s="112">
        <f t="shared" si="95"/>
        <v>802200</v>
      </c>
      <c r="G315" s="113">
        <f>+$H$3*R315</f>
        <v>241710</v>
      </c>
      <c r="H315" s="112">
        <f t="shared" si="96"/>
        <v>241710</v>
      </c>
      <c r="I315" s="140">
        <v>78500</v>
      </c>
      <c r="J315" s="130"/>
      <c r="K315" s="116">
        <v>1720</v>
      </c>
      <c r="L315" s="117">
        <f>+I315+K315</f>
        <v>80220</v>
      </c>
      <c r="M315" s="118"/>
      <c r="N315" s="119">
        <v>1820</v>
      </c>
      <c r="O315" s="119">
        <f>+N315+I315</f>
        <v>80320</v>
      </c>
      <c r="P315" s="119"/>
      <c r="Q315" s="119">
        <v>2070</v>
      </c>
      <c r="R315" s="120">
        <f>+Q315+I315</f>
        <v>80570</v>
      </c>
      <c r="S315" s="121"/>
      <c r="T315" s="122">
        <v>3790</v>
      </c>
      <c r="U315" s="122">
        <f>+T315+I315</f>
        <v>82290</v>
      </c>
      <c r="V315" s="141">
        <v>78500</v>
      </c>
      <c r="W315" s="115"/>
      <c r="X315" s="116">
        <v>1405</v>
      </c>
      <c r="Y315" s="124">
        <f t="shared" si="88"/>
        <v>78740</v>
      </c>
      <c r="Z315" s="125">
        <f>+V315+X315</f>
        <v>79905</v>
      </c>
      <c r="AA315" s="126"/>
      <c r="AB315" s="127">
        <v>2810</v>
      </c>
      <c r="AC315" s="119">
        <f>+V315+AB315</f>
        <v>81310</v>
      </c>
      <c r="AD315" s="127"/>
      <c r="AE315" s="127">
        <v>1430</v>
      </c>
      <c r="AF315" s="120">
        <f>+AE315+V315</f>
        <v>79930</v>
      </c>
      <c r="AG315" s="127"/>
      <c r="AH315" s="127">
        <v>1455</v>
      </c>
      <c r="AI315" s="119">
        <f>+AH315+V315</f>
        <v>79955</v>
      </c>
      <c r="AJ315" s="126"/>
      <c r="AK315" s="128">
        <v>1480</v>
      </c>
      <c r="AL315" s="129">
        <f>+AK315+V315</f>
        <v>79980</v>
      </c>
      <c r="AM315" s="397"/>
      <c r="AN315" s="397"/>
      <c r="AO315" s="397"/>
      <c r="AP315" s="397"/>
      <c r="AQ315" s="397"/>
      <c r="AR315" s="397"/>
      <c r="AS315" s="397"/>
      <c r="AT315" s="397"/>
      <c r="AU315" s="397"/>
      <c r="AV315" s="397"/>
      <c r="AW315" s="397"/>
      <c r="AX315" s="397"/>
      <c r="AY315" s="397"/>
      <c r="AZ315" s="397"/>
      <c r="BA315" s="397"/>
      <c r="BB315" s="397"/>
      <c r="BC315" s="397"/>
      <c r="BD315" s="397"/>
      <c r="BE315" s="397"/>
      <c r="BF315" s="397"/>
      <c r="BG315" s="397"/>
      <c r="BH315" s="397"/>
      <c r="BI315" s="397"/>
    </row>
    <row r="316" spans="1:61" ht="15.75" x14ac:dyDescent="0.25">
      <c r="A316" s="93">
        <f>+$B$3*N316</f>
        <v>0</v>
      </c>
      <c r="B316" s="94">
        <f t="shared" si="93"/>
        <v>0</v>
      </c>
      <c r="C316" s="95">
        <f>+$D$3*T316</f>
        <v>7150</v>
      </c>
      <c r="D316" s="95">
        <f t="shared" si="94"/>
        <v>7150</v>
      </c>
      <c r="E316" s="95">
        <f>+$F$3*K316</f>
        <v>1500</v>
      </c>
      <c r="F316" s="95">
        <f t="shared" si="95"/>
        <v>1500</v>
      </c>
      <c r="G316" s="96">
        <f>+$H$3*Q316</f>
        <v>1500</v>
      </c>
      <c r="H316" s="95">
        <f t="shared" si="96"/>
        <v>1500</v>
      </c>
      <c r="I316" s="395"/>
      <c r="J316" s="130">
        <f>((K317-K315)/500)</f>
        <v>0.02</v>
      </c>
      <c r="K316" s="116">
        <f>(((I316-I315)*J316)+K315)+I316</f>
        <v>150</v>
      </c>
      <c r="L316" s="131">
        <f>ROUNDUP(K316,0)</f>
        <v>150</v>
      </c>
      <c r="M316" s="132">
        <f>((N317-N315)/500)</f>
        <v>0.02</v>
      </c>
      <c r="N316" s="101">
        <f>(((I316-I315)*M316)+N315)+I316</f>
        <v>250</v>
      </c>
      <c r="O316" s="101">
        <f>ROUNDUP(N316,0)</f>
        <v>250</v>
      </c>
      <c r="P316" s="101">
        <f>((Q317-Q315)/500)</f>
        <v>0.02</v>
      </c>
      <c r="Q316" s="101">
        <f>(((I316-I315)*P316)+Q315)+I316</f>
        <v>500</v>
      </c>
      <c r="R316" s="133">
        <f>ROUNDUP(Q316,0)</f>
        <v>500</v>
      </c>
      <c r="S316" s="132">
        <f>((T317-T315)/500)</f>
        <v>0.04</v>
      </c>
      <c r="T316" s="134">
        <f>(((I316-I315)*S316)+T315)+I316</f>
        <v>650</v>
      </c>
      <c r="U316" s="134">
        <f>ROUNDUP(T316,0)</f>
        <v>650</v>
      </c>
      <c r="V316" s="396"/>
      <c r="W316" s="130">
        <f>((X317-X315)/500)</f>
        <v>0.01</v>
      </c>
      <c r="X316" s="116">
        <f>(((V316-V315)*W316)+X315)+V316</f>
        <v>620</v>
      </c>
      <c r="Y316" s="135">
        <f t="shared" si="88"/>
        <v>240</v>
      </c>
      <c r="Z316" s="106">
        <f>ROUNDUP(X316,0)</f>
        <v>620</v>
      </c>
      <c r="AA316" s="136">
        <f>((AB317-AB315)/500)</f>
        <v>0.02</v>
      </c>
      <c r="AB316" s="137">
        <f>(((V316-V315)*AA316)+AB315)+V316</f>
        <v>1240</v>
      </c>
      <c r="AC316" s="101">
        <f>ROUNDUP(AB316,0)</f>
        <v>1240</v>
      </c>
      <c r="AD316" s="137">
        <f>((AE317-AE315)/500)</f>
        <v>0.01</v>
      </c>
      <c r="AE316" s="137">
        <f>(((V316-V315)*AD316)+AE315)+V316</f>
        <v>645</v>
      </c>
      <c r="AF316" s="133">
        <f>ROUNDUP(AE316,0)</f>
        <v>645</v>
      </c>
      <c r="AG316" s="137">
        <f>((AH317-AH315)/500)</f>
        <v>0.01</v>
      </c>
      <c r="AH316" s="137">
        <f>(((V316-V315)*AG316)+AH315)+V316</f>
        <v>670</v>
      </c>
      <c r="AI316" s="101">
        <f>ROUNDUP(AH316,0)</f>
        <v>670</v>
      </c>
      <c r="AJ316" s="136">
        <f>((AK317-AK315)/500)</f>
        <v>0.01</v>
      </c>
      <c r="AK316" s="138">
        <f>(((V316-V315)*AJ316)+AK315)+V316</f>
        <v>695</v>
      </c>
      <c r="AL316" s="139">
        <f>ROUNDUP(AK316,0)</f>
        <v>695</v>
      </c>
      <c r="AM316" s="397"/>
      <c r="AN316" s="397"/>
      <c r="AO316" s="397"/>
      <c r="AP316" s="397"/>
      <c r="AQ316" s="397"/>
      <c r="AR316" s="397"/>
      <c r="AS316" s="397"/>
      <c r="AT316" s="397"/>
      <c r="AU316" s="397"/>
      <c r="AV316" s="397"/>
      <c r="AW316" s="397"/>
      <c r="AX316" s="397"/>
      <c r="AY316" s="397"/>
      <c r="AZ316" s="397"/>
      <c r="BA316" s="397"/>
      <c r="BB316" s="397"/>
      <c r="BC316" s="397"/>
      <c r="BD316" s="397"/>
      <c r="BE316" s="397"/>
      <c r="BF316" s="397"/>
      <c r="BG316" s="397"/>
      <c r="BH316" s="397"/>
      <c r="BI316" s="397"/>
    </row>
    <row r="317" spans="1:61" ht="15.75" x14ac:dyDescent="0.25">
      <c r="A317" s="93">
        <f>+$B$3*O317</f>
        <v>0</v>
      </c>
      <c r="B317" s="93">
        <f t="shared" si="93"/>
        <v>0</v>
      </c>
      <c r="C317" s="112">
        <f>+$D$3*U317</f>
        <v>910910</v>
      </c>
      <c r="D317" s="112">
        <f t="shared" si="94"/>
        <v>910910</v>
      </c>
      <c r="E317" s="112">
        <f>+$F$3*L317</f>
        <v>807300</v>
      </c>
      <c r="F317" s="112">
        <f t="shared" si="95"/>
        <v>807300</v>
      </c>
      <c r="G317" s="113">
        <f>+$H$3*R317</f>
        <v>243240</v>
      </c>
      <c r="H317" s="112">
        <f t="shared" si="96"/>
        <v>243240</v>
      </c>
      <c r="I317" s="140">
        <v>79000</v>
      </c>
      <c r="J317" s="130"/>
      <c r="K317" s="116">
        <v>1730</v>
      </c>
      <c r="L317" s="117">
        <f>+I317+K317</f>
        <v>80730</v>
      </c>
      <c r="M317" s="118"/>
      <c r="N317" s="119">
        <v>1830</v>
      </c>
      <c r="O317" s="119">
        <f>+N317+I317</f>
        <v>80830</v>
      </c>
      <c r="P317" s="119"/>
      <c r="Q317" s="119">
        <v>2080</v>
      </c>
      <c r="R317" s="120">
        <f>+Q317+I317</f>
        <v>81080</v>
      </c>
      <c r="S317" s="121"/>
      <c r="T317" s="122">
        <v>3810</v>
      </c>
      <c r="U317" s="122">
        <f>+T317+I317</f>
        <v>82810</v>
      </c>
      <c r="V317" s="141">
        <v>79000</v>
      </c>
      <c r="W317" s="115"/>
      <c r="X317" s="116">
        <v>1410</v>
      </c>
      <c r="Y317" s="124">
        <f t="shared" si="88"/>
        <v>79240</v>
      </c>
      <c r="Z317" s="125">
        <f>+V317+X317</f>
        <v>80410</v>
      </c>
      <c r="AA317" s="126"/>
      <c r="AB317" s="127">
        <v>2820</v>
      </c>
      <c r="AC317" s="119">
        <f>+V317+AB317</f>
        <v>81820</v>
      </c>
      <c r="AD317" s="127"/>
      <c r="AE317" s="127">
        <v>1435</v>
      </c>
      <c r="AF317" s="120">
        <f>+AE317+V317</f>
        <v>80435</v>
      </c>
      <c r="AG317" s="127"/>
      <c r="AH317" s="127">
        <v>1460</v>
      </c>
      <c r="AI317" s="119">
        <f>+AH317+V317</f>
        <v>80460</v>
      </c>
      <c r="AJ317" s="126"/>
      <c r="AK317" s="128">
        <v>1485</v>
      </c>
      <c r="AL317" s="129">
        <f>+AK317+V317</f>
        <v>80485</v>
      </c>
      <c r="AM317" s="397"/>
      <c r="AN317" s="397"/>
      <c r="AO317" s="397"/>
      <c r="AP317" s="397"/>
      <c r="AQ317" s="397"/>
      <c r="AR317" s="397"/>
      <c r="AS317" s="397"/>
      <c r="AT317" s="397"/>
      <c r="AU317" s="397"/>
      <c r="AV317" s="397"/>
      <c r="AW317" s="397"/>
      <c r="AX317" s="397"/>
      <c r="AY317" s="397"/>
      <c r="AZ317" s="397"/>
      <c r="BA317" s="397"/>
      <c r="BB317" s="397"/>
      <c r="BC317" s="397"/>
      <c r="BD317" s="397"/>
      <c r="BE317" s="397"/>
      <c r="BF317" s="397"/>
      <c r="BG317" s="397"/>
      <c r="BH317" s="397"/>
      <c r="BI317" s="397"/>
    </row>
    <row r="318" spans="1:61" ht="15.75" x14ac:dyDescent="0.25">
      <c r="A318" s="93">
        <f>+$B$3*N318</f>
        <v>0</v>
      </c>
      <c r="B318" s="94">
        <f t="shared" si="93"/>
        <v>0</v>
      </c>
      <c r="C318" s="95">
        <f>+$D$3*T318</f>
        <v>7150</v>
      </c>
      <c r="D318" s="95">
        <f t="shared" si="94"/>
        <v>7150</v>
      </c>
      <c r="E318" s="95">
        <f>+$F$3*K318</f>
        <v>1500</v>
      </c>
      <c r="F318" s="95">
        <f t="shared" si="95"/>
        <v>1500</v>
      </c>
      <c r="G318" s="96">
        <f>+$H$3*Q318</f>
        <v>1500</v>
      </c>
      <c r="H318" s="95">
        <f t="shared" si="96"/>
        <v>1500</v>
      </c>
      <c r="I318" s="395"/>
      <c r="J318" s="130">
        <f>((K319-K317)/500)</f>
        <v>0.02</v>
      </c>
      <c r="K318" s="116">
        <f>(((I318-I317)*J318)+K317)+I318</f>
        <v>150</v>
      </c>
      <c r="L318" s="131">
        <f>ROUNDUP(K318,0)</f>
        <v>150</v>
      </c>
      <c r="M318" s="132">
        <f>((N319-N317)/500)</f>
        <v>0.02</v>
      </c>
      <c r="N318" s="101">
        <f>(((I318-I317)*M318)+N317)+I318</f>
        <v>250</v>
      </c>
      <c r="O318" s="101">
        <f>ROUNDUP(N318,0)</f>
        <v>250</v>
      </c>
      <c r="P318" s="101">
        <f>((Q319-Q317)/500)</f>
        <v>0.02</v>
      </c>
      <c r="Q318" s="101">
        <f>(((I318-I317)*P318)+Q317)+I318</f>
        <v>500</v>
      </c>
      <c r="R318" s="133">
        <f>ROUNDUP(Q318,0)</f>
        <v>500</v>
      </c>
      <c r="S318" s="132">
        <f>((T319-T317)/500)</f>
        <v>0.04</v>
      </c>
      <c r="T318" s="134">
        <f>(((I318-I317)*S318)+T317)+I318</f>
        <v>650</v>
      </c>
      <c r="U318" s="134">
        <f>ROUNDUP(T318,0)</f>
        <v>650</v>
      </c>
      <c r="V318" s="396"/>
      <c r="W318" s="130">
        <f>((X319-X317)/500)</f>
        <v>0.02</v>
      </c>
      <c r="X318" s="116">
        <f>(((V318-V317)*W318)+X317)+V318</f>
        <v>-170</v>
      </c>
      <c r="Y318" s="135">
        <f t="shared" si="88"/>
        <v>240</v>
      </c>
      <c r="Z318" s="106">
        <f>ROUNDUP(X318,0)</f>
        <v>-170</v>
      </c>
      <c r="AA318" s="136">
        <f>((AB319-AB317)/500)</f>
        <v>0.04</v>
      </c>
      <c r="AB318" s="137">
        <f>(((V318-V317)*AA318)+AB317)+V318</f>
        <v>-340</v>
      </c>
      <c r="AC318" s="101">
        <f>ROUNDUP(AB318,0)</f>
        <v>-340</v>
      </c>
      <c r="AD318" s="137">
        <f>((AE319-AE317)/500)</f>
        <v>0.02</v>
      </c>
      <c r="AE318" s="137">
        <f>(((V318-V317)*AD318)+AE317)+V318</f>
        <v>-145</v>
      </c>
      <c r="AF318" s="133">
        <f>ROUNDUP(AE318,0)</f>
        <v>-145</v>
      </c>
      <c r="AG318" s="137">
        <f>((AH319-AH317)/500)</f>
        <v>0.02</v>
      </c>
      <c r="AH318" s="137">
        <f>(((V318-V317)*AG318)+AH317)+V318</f>
        <v>-120</v>
      </c>
      <c r="AI318" s="101">
        <f>ROUNDUP(AH318,0)</f>
        <v>-120</v>
      </c>
      <c r="AJ318" s="136">
        <f>((AK319-AK317)/500)</f>
        <v>0.02</v>
      </c>
      <c r="AK318" s="138">
        <f>(((V318-V317)*AJ318)+AK317)+V318</f>
        <v>-95</v>
      </c>
      <c r="AL318" s="139">
        <f>ROUNDUP(AK318,0)</f>
        <v>-95</v>
      </c>
      <c r="AM318" s="397"/>
      <c r="AN318" s="397"/>
      <c r="AO318" s="397"/>
      <c r="AP318" s="397"/>
      <c r="AQ318" s="397"/>
      <c r="AR318" s="397"/>
      <c r="AS318" s="397"/>
      <c r="AT318" s="397"/>
      <c r="AU318" s="397"/>
      <c r="AV318" s="397"/>
      <c r="AW318" s="397"/>
      <c r="AX318" s="397"/>
      <c r="AY318" s="397"/>
      <c r="AZ318" s="397"/>
      <c r="BA318" s="397"/>
      <c r="BB318" s="397"/>
      <c r="BC318" s="397"/>
      <c r="BD318" s="397"/>
      <c r="BE318" s="397"/>
      <c r="BF318" s="397"/>
      <c r="BG318" s="397"/>
      <c r="BH318" s="397"/>
      <c r="BI318" s="397"/>
    </row>
    <row r="319" spans="1:61" ht="15.75" x14ac:dyDescent="0.25">
      <c r="A319" s="93">
        <f>+$B$3*O319</f>
        <v>0</v>
      </c>
      <c r="B319" s="93">
        <f t="shared" si="93"/>
        <v>0</v>
      </c>
      <c r="C319" s="112">
        <f>+$D$3*U319</f>
        <v>916630</v>
      </c>
      <c r="D319" s="112">
        <f t="shared" si="94"/>
        <v>916630</v>
      </c>
      <c r="E319" s="112">
        <f>+$F$3*L319</f>
        <v>812400</v>
      </c>
      <c r="F319" s="112">
        <f t="shared" si="95"/>
        <v>812400</v>
      </c>
      <c r="G319" s="113">
        <f>+$H$3*R319</f>
        <v>244770</v>
      </c>
      <c r="H319" s="112">
        <f t="shared" si="96"/>
        <v>244770</v>
      </c>
      <c r="I319" s="140">
        <v>79500</v>
      </c>
      <c r="J319" s="130"/>
      <c r="K319" s="116">
        <v>1740</v>
      </c>
      <c r="L319" s="117">
        <f>+I319+K319</f>
        <v>81240</v>
      </c>
      <c r="M319" s="118"/>
      <c r="N319" s="119">
        <v>1840</v>
      </c>
      <c r="O319" s="119">
        <f>+N319+I319</f>
        <v>81340</v>
      </c>
      <c r="P319" s="119"/>
      <c r="Q319" s="119">
        <v>2090</v>
      </c>
      <c r="R319" s="120">
        <f>+Q319+I319</f>
        <v>81590</v>
      </c>
      <c r="S319" s="121"/>
      <c r="T319" s="122">
        <v>3830</v>
      </c>
      <c r="U319" s="122">
        <f>+T319+I319</f>
        <v>83330</v>
      </c>
      <c r="V319" s="141">
        <v>79500</v>
      </c>
      <c r="W319" s="115"/>
      <c r="X319" s="116">
        <v>1420</v>
      </c>
      <c r="Y319" s="124">
        <f t="shared" si="88"/>
        <v>79740</v>
      </c>
      <c r="Z319" s="125">
        <f>+V319+X319</f>
        <v>80920</v>
      </c>
      <c r="AA319" s="126"/>
      <c r="AB319" s="127">
        <v>2840</v>
      </c>
      <c r="AC319" s="119">
        <f>+V319+AB319</f>
        <v>82340</v>
      </c>
      <c r="AD319" s="127"/>
      <c r="AE319" s="127">
        <v>1445</v>
      </c>
      <c r="AF319" s="120">
        <f>+AE319+V319</f>
        <v>80945</v>
      </c>
      <c r="AG319" s="127"/>
      <c r="AH319" s="127">
        <v>1470</v>
      </c>
      <c r="AI319" s="119">
        <f>+AH319+V319</f>
        <v>80970</v>
      </c>
      <c r="AJ319" s="126"/>
      <c r="AK319" s="128">
        <v>1495</v>
      </c>
      <c r="AL319" s="129">
        <f>+AK319+V319</f>
        <v>80995</v>
      </c>
      <c r="AM319" s="397"/>
      <c r="AN319" s="397"/>
      <c r="AO319" s="397"/>
      <c r="AP319" s="397"/>
      <c r="AQ319" s="397"/>
      <c r="AR319" s="397"/>
      <c r="AS319" s="397"/>
      <c r="AT319" s="397"/>
      <c r="AU319" s="397"/>
      <c r="AV319" s="397"/>
      <c r="AW319" s="397"/>
      <c r="AX319" s="397"/>
      <c r="AY319" s="397"/>
      <c r="AZ319" s="397"/>
      <c r="BA319" s="397"/>
      <c r="BB319" s="397"/>
      <c r="BC319" s="397"/>
      <c r="BD319" s="397"/>
      <c r="BE319" s="397"/>
      <c r="BF319" s="397"/>
      <c r="BG319" s="397"/>
      <c r="BH319" s="397"/>
      <c r="BI319" s="397"/>
    </row>
    <row r="320" spans="1:61" ht="15.75" x14ac:dyDescent="0.25">
      <c r="A320" s="93">
        <f>+$B$3*N320</f>
        <v>0</v>
      </c>
      <c r="B320" s="94">
        <f t="shared" si="93"/>
        <v>0</v>
      </c>
      <c r="C320" s="95">
        <f>+$D$3*T320</f>
        <v>7150</v>
      </c>
      <c r="D320" s="95">
        <f t="shared" si="94"/>
        <v>7150</v>
      </c>
      <c r="E320" s="95">
        <f>+$F$3*K320</f>
        <v>1500</v>
      </c>
      <c r="F320" s="95">
        <f t="shared" si="95"/>
        <v>1500</v>
      </c>
      <c r="G320" s="96">
        <f>+$H$3*Q320</f>
        <v>1500</v>
      </c>
      <c r="H320" s="95">
        <f t="shared" si="96"/>
        <v>1500</v>
      </c>
      <c r="I320" s="395"/>
      <c r="J320" s="130">
        <f>((K321-K319)/500)</f>
        <v>0.02</v>
      </c>
      <c r="K320" s="116">
        <f>(((I320-I319)*J320)+K319)+I320</f>
        <v>150</v>
      </c>
      <c r="L320" s="131">
        <f>ROUNDUP(K320,0)</f>
        <v>150</v>
      </c>
      <c r="M320" s="132">
        <f>((N321-N319)/500)</f>
        <v>0.02</v>
      </c>
      <c r="N320" s="101">
        <f>(((I320-I319)*M320)+N319)+I320</f>
        <v>250</v>
      </c>
      <c r="O320" s="101">
        <f>ROUNDUP(N320,0)</f>
        <v>250</v>
      </c>
      <c r="P320" s="101">
        <f>((Q321-Q319)/500)</f>
        <v>0.02</v>
      </c>
      <c r="Q320" s="101">
        <f>(((I320-I319)*P320)+Q319)+I320</f>
        <v>500</v>
      </c>
      <c r="R320" s="133">
        <f>ROUNDUP(Q320,0)</f>
        <v>500</v>
      </c>
      <c r="S320" s="132">
        <f>((T321-T319)/500)</f>
        <v>0.04</v>
      </c>
      <c r="T320" s="134">
        <f>(((I320-I319)*S320)+T319)+I320</f>
        <v>650</v>
      </c>
      <c r="U320" s="134">
        <f>ROUNDUP(T320,0)</f>
        <v>650</v>
      </c>
      <c r="V320" s="396"/>
      <c r="W320" s="130">
        <f>((X321-X319)/500)</f>
        <v>0.01</v>
      </c>
      <c r="X320" s="116">
        <f>(((V320-V319)*W320)+X319)+V320</f>
        <v>625</v>
      </c>
      <c r="Y320" s="135">
        <f t="shared" si="88"/>
        <v>240</v>
      </c>
      <c r="Z320" s="106">
        <f>ROUNDUP(X320,0)</f>
        <v>625</v>
      </c>
      <c r="AA320" s="136">
        <f>((AB321-AB319)/500)</f>
        <v>0.02</v>
      </c>
      <c r="AB320" s="137">
        <f>(((V320-V319)*AA320)+AB319)+V320</f>
        <v>1250</v>
      </c>
      <c r="AC320" s="101">
        <f>ROUNDUP(AB320,0)</f>
        <v>1250</v>
      </c>
      <c r="AD320" s="137">
        <f>((AE321-AE319)/500)</f>
        <v>0.01</v>
      </c>
      <c r="AE320" s="137">
        <f>(((V320-V319)*AD320)+AE319)+V320</f>
        <v>650</v>
      </c>
      <c r="AF320" s="133">
        <f>ROUNDUP(AE320,0)</f>
        <v>650</v>
      </c>
      <c r="AG320" s="137">
        <f>((AH321-AH319)/500)</f>
        <v>0.01</v>
      </c>
      <c r="AH320" s="137">
        <f>(((V320-V319)*AG320)+AH319)+V320</f>
        <v>675</v>
      </c>
      <c r="AI320" s="101">
        <f>ROUNDUP(AH320,0)</f>
        <v>675</v>
      </c>
      <c r="AJ320" s="136">
        <f>((AK321-AK319)/500)</f>
        <v>0.01</v>
      </c>
      <c r="AK320" s="138">
        <f>(((V320-V319)*AJ320)+AK319)+V320</f>
        <v>700</v>
      </c>
      <c r="AL320" s="139">
        <f>ROUNDUP(AK320,0)</f>
        <v>700</v>
      </c>
      <c r="AM320" s="397"/>
      <c r="AN320" s="397"/>
      <c r="AO320" s="397"/>
      <c r="AP320" s="397"/>
      <c r="AQ320" s="397"/>
      <c r="AR320" s="397"/>
      <c r="AS320" s="397"/>
      <c r="AT320" s="397"/>
      <c r="AU320" s="397"/>
      <c r="AV320" s="397"/>
      <c r="AW320" s="397"/>
      <c r="AX320" s="397"/>
      <c r="AY320" s="397"/>
      <c r="AZ320" s="397"/>
      <c r="BA320" s="397"/>
      <c r="BB320" s="397"/>
      <c r="BC320" s="397"/>
      <c r="BD320" s="397"/>
      <c r="BE320" s="397"/>
      <c r="BF320" s="397"/>
      <c r="BG320" s="397"/>
      <c r="BH320" s="397"/>
      <c r="BI320" s="397"/>
    </row>
    <row r="321" spans="1:61" ht="15.75" x14ac:dyDescent="0.25">
      <c r="A321" s="93">
        <f>+$B$3*O321</f>
        <v>0</v>
      </c>
      <c r="B321" s="93">
        <f t="shared" si="93"/>
        <v>0</v>
      </c>
      <c r="C321" s="112">
        <f>+$D$3*U321</f>
        <v>922350</v>
      </c>
      <c r="D321" s="112">
        <f t="shared" si="94"/>
        <v>922350</v>
      </c>
      <c r="E321" s="112">
        <f>+$F$3*L321</f>
        <v>817500</v>
      </c>
      <c r="F321" s="112">
        <f t="shared" si="95"/>
        <v>817500</v>
      </c>
      <c r="G321" s="113">
        <f>+$H$3*R321</f>
        <v>246300</v>
      </c>
      <c r="H321" s="112">
        <f t="shared" si="96"/>
        <v>246300</v>
      </c>
      <c r="I321" s="140">
        <v>80000</v>
      </c>
      <c r="J321" s="130"/>
      <c r="K321" s="116">
        <v>1750</v>
      </c>
      <c r="L321" s="117">
        <f>+I321+K321</f>
        <v>81750</v>
      </c>
      <c r="M321" s="118"/>
      <c r="N321" s="119">
        <v>1850</v>
      </c>
      <c r="O321" s="119">
        <f>+N321+I321</f>
        <v>81850</v>
      </c>
      <c r="P321" s="119"/>
      <c r="Q321" s="119">
        <v>2100</v>
      </c>
      <c r="R321" s="120">
        <f>+Q321+I321</f>
        <v>82100</v>
      </c>
      <c r="S321" s="121"/>
      <c r="T321" s="122">
        <v>3850</v>
      </c>
      <c r="U321" s="122">
        <f>+T321+I321</f>
        <v>83850</v>
      </c>
      <c r="V321" s="141">
        <v>80000</v>
      </c>
      <c r="W321" s="115"/>
      <c r="X321" s="116">
        <v>1425</v>
      </c>
      <c r="Y321" s="124">
        <f t="shared" si="88"/>
        <v>80240</v>
      </c>
      <c r="Z321" s="125">
        <f>+V321+X321</f>
        <v>81425</v>
      </c>
      <c r="AA321" s="126"/>
      <c r="AB321" s="127">
        <v>2850</v>
      </c>
      <c r="AC321" s="119">
        <f>+V321+AB321</f>
        <v>82850</v>
      </c>
      <c r="AD321" s="127"/>
      <c r="AE321" s="127">
        <v>1450</v>
      </c>
      <c r="AF321" s="120">
        <f>+AE321+V321</f>
        <v>81450</v>
      </c>
      <c r="AG321" s="127"/>
      <c r="AH321" s="127">
        <v>1475</v>
      </c>
      <c r="AI321" s="119">
        <f>+AH321+V321</f>
        <v>81475</v>
      </c>
      <c r="AJ321" s="126"/>
      <c r="AK321" s="128">
        <v>1500</v>
      </c>
      <c r="AL321" s="129">
        <f>+AK321+V321</f>
        <v>81500</v>
      </c>
      <c r="AM321" s="397"/>
      <c r="AN321" s="397"/>
      <c r="AO321" s="397"/>
      <c r="AP321" s="397"/>
      <c r="AQ321" s="397"/>
      <c r="AR321" s="397"/>
      <c r="AS321" s="397"/>
      <c r="AT321" s="397"/>
      <c r="AU321" s="397"/>
      <c r="AV321" s="397"/>
      <c r="AW321" s="397"/>
      <c r="AX321" s="397"/>
      <c r="AY321" s="397"/>
      <c r="AZ321" s="397"/>
      <c r="BA321" s="397"/>
      <c r="BB321" s="397"/>
      <c r="BC321" s="397"/>
      <c r="BD321" s="397"/>
      <c r="BE321" s="397"/>
      <c r="BF321" s="397"/>
      <c r="BG321" s="397"/>
      <c r="BH321" s="397"/>
      <c r="BI321" s="397"/>
    </row>
    <row r="322" spans="1:61" ht="15.75" x14ac:dyDescent="0.25">
      <c r="A322" s="93">
        <f>+$B$3*N322</f>
        <v>0</v>
      </c>
      <c r="B322" s="94">
        <f t="shared" ref="B322:B328" si="97">ROUNDUP(A322,0)</f>
        <v>0</v>
      </c>
      <c r="C322" s="95">
        <f>+$D$3*T322</f>
        <v>7150</v>
      </c>
      <c r="D322" s="95">
        <f t="shared" ref="D322:D328" si="98">ROUNDUP(C322,0)</f>
        <v>7150</v>
      </c>
      <c r="E322" s="95">
        <f>+$F$3*K322</f>
        <v>1500</v>
      </c>
      <c r="F322" s="95">
        <f t="shared" ref="F322:F328" si="99">ROUNDUP(E322,0)</f>
        <v>1500</v>
      </c>
      <c r="G322" s="96">
        <f>+$H$3*Q322</f>
        <v>1500</v>
      </c>
      <c r="H322" s="95">
        <f t="shared" ref="H322:H328" si="100">ROUNDUP(G322,0)</f>
        <v>1500</v>
      </c>
      <c r="I322" s="395"/>
      <c r="J322" s="130">
        <f>((K323-K321)/500)</f>
        <v>0.02</v>
      </c>
      <c r="K322" s="116">
        <f>(((I322-I321)*J322)+K321)+I322</f>
        <v>150</v>
      </c>
      <c r="L322" s="131">
        <f>ROUNDUP(K322,0)</f>
        <v>150</v>
      </c>
      <c r="M322" s="132">
        <f>((N323-N321)/500)</f>
        <v>0.02</v>
      </c>
      <c r="N322" s="101">
        <f>(((I322-I321)*M322)+N321)+I322</f>
        <v>250</v>
      </c>
      <c r="O322" s="101">
        <f>ROUNDUP(N322,0)</f>
        <v>250</v>
      </c>
      <c r="P322" s="101">
        <f>((Q323-Q321)/500)</f>
        <v>0.02</v>
      </c>
      <c r="Q322" s="101">
        <f>(((I322-I321)*P322)+Q321)+I322</f>
        <v>500</v>
      </c>
      <c r="R322" s="133">
        <f>ROUNDUP(Q322,0)</f>
        <v>500</v>
      </c>
      <c r="S322" s="132">
        <f>((T323-T321)/500)</f>
        <v>0.04</v>
      </c>
      <c r="T322" s="134">
        <f>(((I322-I321)*S322)+T321)+I322</f>
        <v>650</v>
      </c>
      <c r="U322" s="134">
        <f>ROUNDUP(T322,0)</f>
        <v>650</v>
      </c>
      <c r="V322" s="396"/>
      <c r="W322" s="130">
        <f>((X323-X321)/500)</f>
        <v>0.02</v>
      </c>
      <c r="X322" s="116">
        <f>(((V322-V321)*W322)+X321)+V322</f>
        <v>-175</v>
      </c>
      <c r="Y322" s="135">
        <f t="shared" si="88"/>
        <v>240</v>
      </c>
      <c r="Z322" s="106">
        <f>ROUNDUP(X322,0)</f>
        <v>-175</v>
      </c>
      <c r="AA322" s="136">
        <f>((AB323-AB321)/500)</f>
        <v>0.04</v>
      </c>
      <c r="AB322" s="137">
        <f>(((V322-V321)*AA322)+AB321)+V322</f>
        <v>-350</v>
      </c>
      <c r="AC322" s="101">
        <f>ROUNDUP(AB322,0)</f>
        <v>-350</v>
      </c>
      <c r="AD322" s="137">
        <f>((AE323-AE321)/500)</f>
        <v>0.02</v>
      </c>
      <c r="AE322" s="137">
        <f>(((V322-V321)*AD322)+AE321)+V322</f>
        <v>-150</v>
      </c>
      <c r="AF322" s="133">
        <f>ROUNDUP(AE322,0)</f>
        <v>-150</v>
      </c>
      <c r="AG322" s="137">
        <f>((AH323-AH321)/500)</f>
        <v>0.02</v>
      </c>
      <c r="AH322" s="137">
        <f>(((V322-V321)*AG322)+AH321)+V322</f>
        <v>-125</v>
      </c>
      <c r="AI322" s="101">
        <f>ROUNDUP(AH322,0)</f>
        <v>-125</v>
      </c>
      <c r="AJ322" s="136">
        <f>((AK323-AK321)/500)</f>
        <v>0.02</v>
      </c>
      <c r="AK322" s="138">
        <f>(((V322-V321)*AJ322)+AK321)+V322</f>
        <v>-100</v>
      </c>
      <c r="AL322" s="139">
        <f>ROUNDUP(AK322,0)</f>
        <v>-100</v>
      </c>
      <c r="AM322" s="397"/>
      <c r="AN322" s="397"/>
      <c r="AO322" s="397"/>
      <c r="AP322" s="397"/>
      <c r="AQ322" s="397"/>
      <c r="AR322" s="397"/>
      <c r="AS322" s="397"/>
      <c r="AT322" s="397"/>
      <c r="AU322" s="397"/>
      <c r="AV322" s="397"/>
      <c r="AW322" s="397"/>
      <c r="AX322" s="397"/>
      <c r="AY322" s="397"/>
      <c r="AZ322" s="397"/>
      <c r="BA322" s="397"/>
      <c r="BB322" s="397"/>
      <c r="BC322" s="397"/>
      <c r="BD322" s="397"/>
      <c r="BE322" s="397"/>
      <c r="BF322" s="397"/>
      <c r="BG322" s="397"/>
      <c r="BH322" s="397"/>
      <c r="BI322" s="397"/>
    </row>
    <row r="323" spans="1:61" ht="15.75" x14ac:dyDescent="0.25">
      <c r="A323" s="93">
        <f>+$B$3*O323</f>
        <v>0</v>
      </c>
      <c r="B323" s="93">
        <f t="shared" si="97"/>
        <v>0</v>
      </c>
      <c r="C323" s="112">
        <f>+$D$3*U323</f>
        <v>928070</v>
      </c>
      <c r="D323" s="112">
        <f t="shared" si="98"/>
        <v>928070</v>
      </c>
      <c r="E323" s="112">
        <f>+$F$3*L323</f>
        <v>822600</v>
      </c>
      <c r="F323" s="112">
        <f t="shared" si="99"/>
        <v>822600</v>
      </c>
      <c r="G323" s="113">
        <f>+$H$3*R323</f>
        <v>247830</v>
      </c>
      <c r="H323" s="112">
        <f t="shared" si="100"/>
        <v>247830</v>
      </c>
      <c r="I323" s="114">
        <v>80500</v>
      </c>
      <c r="J323" s="130"/>
      <c r="K323" s="98">
        <v>1760</v>
      </c>
      <c r="L323" s="117">
        <f>+I323+K323</f>
        <v>82260</v>
      </c>
      <c r="M323" s="118"/>
      <c r="N323" s="112">
        <v>1860</v>
      </c>
      <c r="O323" s="119">
        <f>+N323+I323</f>
        <v>82360</v>
      </c>
      <c r="P323" s="119"/>
      <c r="Q323" s="112">
        <v>2110</v>
      </c>
      <c r="R323" s="120">
        <f>+Q323+I323</f>
        <v>82610</v>
      </c>
      <c r="S323" s="121"/>
      <c r="T323" s="142">
        <v>3870</v>
      </c>
      <c r="U323" s="122">
        <f>+T323+I323</f>
        <v>84370</v>
      </c>
      <c r="V323" s="123">
        <v>80500</v>
      </c>
      <c r="W323" s="115"/>
      <c r="X323" s="98">
        <v>1435</v>
      </c>
      <c r="Y323" s="124">
        <f t="shared" si="88"/>
        <v>80740</v>
      </c>
      <c r="Z323" s="125">
        <f>+V323+X323</f>
        <v>81935</v>
      </c>
      <c r="AA323" s="126"/>
      <c r="AB323" s="143">
        <v>2870</v>
      </c>
      <c r="AC323" s="119">
        <f>+V323+AB323</f>
        <v>83370</v>
      </c>
      <c r="AD323" s="127"/>
      <c r="AE323" s="143">
        <v>1460</v>
      </c>
      <c r="AF323" s="120">
        <f>+AE323+V323</f>
        <v>81960</v>
      </c>
      <c r="AG323" s="127"/>
      <c r="AH323" s="143">
        <v>1485</v>
      </c>
      <c r="AI323" s="119">
        <f>+AH323+V323</f>
        <v>81985</v>
      </c>
      <c r="AJ323" s="126"/>
      <c r="AK323" s="144">
        <v>1510</v>
      </c>
      <c r="AL323" s="129">
        <f>+AK323+V323</f>
        <v>82010</v>
      </c>
      <c r="AM323" s="397"/>
      <c r="AN323" s="397"/>
      <c r="AO323" s="397"/>
      <c r="AP323" s="397"/>
      <c r="AQ323" s="397"/>
      <c r="AR323" s="397"/>
      <c r="AS323" s="397"/>
      <c r="AT323" s="397"/>
      <c r="AU323" s="397"/>
      <c r="AV323" s="397"/>
      <c r="AW323" s="397"/>
      <c r="AX323" s="397"/>
      <c r="AY323" s="397"/>
      <c r="AZ323" s="397"/>
      <c r="BA323" s="397"/>
      <c r="BB323" s="397"/>
      <c r="BC323" s="397"/>
      <c r="BD323" s="397"/>
      <c r="BE323" s="397"/>
      <c r="BF323" s="397"/>
      <c r="BG323" s="397"/>
      <c r="BH323" s="397"/>
      <c r="BI323" s="397"/>
    </row>
    <row r="324" spans="1:61" ht="15.75" x14ac:dyDescent="0.25">
      <c r="A324" s="93">
        <f>+$B$3*O324</f>
        <v>0</v>
      </c>
      <c r="B324" s="94">
        <f t="shared" si="97"/>
        <v>0</v>
      </c>
      <c r="C324" s="95">
        <f>+$D$3*U324</f>
        <v>7150</v>
      </c>
      <c r="D324" s="95">
        <f t="shared" si="98"/>
        <v>7150</v>
      </c>
      <c r="E324" s="95">
        <f>+$F$3*L324</f>
        <v>1500</v>
      </c>
      <c r="F324" s="95">
        <f t="shared" si="99"/>
        <v>1500</v>
      </c>
      <c r="G324" s="96">
        <f>+$H$3*R324</f>
        <v>1500</v>
      </c>
      <c r="H324" s="95">
        <f t="shared" si="100"/>
        <v>1500</v>
      </c>
      <c r="I324" s="395"/>
      <c r="J324" s="130">
        <f>((K325-K323)/500)</f>
        <v>0.02</v>
      </c>
      <c r="K324" s="116">
        <f>(((I324-I323)*J324)+K323)+I324</f>
        <v>150</v>
      </c>
      <c r="L324" s="131">
        <f>ROUNDUP(K324,0)</f>
        <v>150</v>
      </c>
      <c r="M324" s="132">
        <f>((N325-N323)/500)</f>
        <v>0.02</v>
      </c>
      <c r="N324" s="101">
        <f>(((I324-I323)*M324)+N323)+I324</f>
        <v>250</v>
      </c>
      <c r="O324" s="101">
        <f>ROUNDUP(N324,0)</f>
        <v>250</v>
      </c>
      <c r="P324" s="101">
        <f>((Q325-Q323)/500)</f>
        <v>0.02</v>
      </c>
      <c r="Q324" s="101">
        <f>(((I324-I323)*P324)+Q323)+I324</f>
        <v>500</v>
      </c>
      <c r="R324" s="133">
        <f>ROUNDUP(Q324,0)</f>
        <v>500</v>
      </c>
      <c r="S324" s="132">
        <f>((T325-T323)/500)</f>
        <v>0.04</v>
      </c>
      <c r="T324" s="134">
        <f>(((I324-I323)*S324)+T323)+I324</f>
        <v>650</v>
      </c>
      <c r="U324" s="134">
        <f>ROUNDUP(T324,0)</f>
        <v>650</v>
      </c>
      <c r="V324" s="396"/>
      <c r="W324" s="130">
        <f>((X325-X323)/500)</f>
        <v>0.01</v>
      </c>
      <c r="X324" s="116">
        <f>(((V324-V323)*W324)+X323)+V324</f>
        <v>630</v>
      </c>
      <c r="Y324" s="135">
        <f t="shared" si="88"/>
        <v>240</v>
      </c>
      <c r="Z324" s="106">
        <f>ROUNDUP(X324,0)</f>
        <v>630</v>
      </c>
      <c r="AA324" s="136">
        <f>((AB325-AB323)/500)</f>
        <v>0.02</v>
      </c>
      <c r="AB324" s="137">
        <f>(((V324-V323)*AA324)+AB323)+V324</f>
        <v>1260</v>
      </c>
      <c r="AC324" s="101">
        <f>ROUNDUP(AB324,0)</f>
        <v>1260</v>
      </c>
      <c r="AD324" s="137">
        <f>((AE325-AE323)/500)</f>
        <v>0.01</v>
      </c>
      <c r="AE324" s="137">
        <f>(((V324-V323)*AD324)+AE323)+V324</f>
        <v>655</v>
      </c>
      <c r="AF324" s="133">
        <f>ROUNDUP(AE324,0)</f>
        <v>655</v>
      </c>
      <c r="AG324" s="137">
        <f>((AH325-AH323)/500)</f>
        <v>0.01</v>
      </c>
      <c r="AH324" s="137">
        <f>(((V324-V323)*AG324)+AH323)+V324</f>
        <v>680</v>
      </c>
      <c r="AI324" s="101">
        <f>ROUNDUP(AH324,0)</f>
        <v>680</v>
      </c>
      <c r="AJ324" s="136">
        <f>((AK325-AK323)/500)</f>
        <v>0.01</v>
      </c>
      <c r="AK324" s="138">
        <f>(((V324-V323)*AJ324)+AK323)+V324</f>
        <v>705</v>
      </c>
      <c r="AL324" s="139">
        <f>ROUNDUP(AK324,0)</f>
        <v>705</v>
      </c>
      <c r="AM324" s="397"/>
      <c r="AN324" s="397"/>
      <c r="AO324" s="397"/>
      <c r="AP324" s="397"/>
      <c r="AQ324" s="397"/>
      <c r="AR324" s="397"/>
      <c r="AS324" s="397"/>
      <c r="AT324" s="397"/>
      <c r="AU324" s="397"/>
      <c r="AV324" s="397"/>
      <c r="AW324" s="397"/>
      <c r="AX324" s="397"/>
      <c r="AY324" s="397"/>
      <c r="AZ324" s="397"/>
      <c r="BA324" s="397"/>
      <c r="BB324" s="397"/>
      <c r="BC324" s="397"/>
      <c r="BD324" s="397"/>
      <c r="BE324" s="397"/>
      <c r="BF324" s="397"/>
      <c r="BG324" s="397"/>
      <c r="BH324" s="397"/>
      <c r="BI324" s="397"/>
    </row>
    <row r="325" spans="1:61" ht="15.75" x14ac:dyDescent="0.25">
      <c r="A325" s="93">
        <f>+$B$3*O325</f>
        <v>0</v>
      </c>
      <c r="B325" s="93">
        <f t="shared" si="97"/>
        <v>0</v>
      </c>
      <c r="C325" s="112">
        <f>+$D$3*U325</f>
        <v>933790</v>
      </c>
      <c r="D325" s="112">
        <f t="shared" si="98"/>
        <v>933790</v>
      </c>
      <c r="E325" s="112">
        <f>+$F$3*L325</f>
        <v>827700</v>
      </c>
      <c r="F325" s="112">
        <f t="shared" si="99"/>
        <v>827700</v>
      </c>
      <c r="G325" s="113">
        <f>+$H$3*R325</f>
        <v>249360</v>
      </c>
      <c r="H325" s="112">
        <f t="shared" si="100"/>
        <v>249360</v>
      </c>
      <c r="I325" s="140">
        <v>81000</v>
      </c>
      <c r="J325" s="130"/>
      <c r="K325" s="116">
        <v>1770</v>
      </c>
      <c r="L325" s="117">
        <f>+I325+K325</f>
        <v>82770</v>
      </c>
      <c r="M325" s="118"/>
      <c r="N325" s="119">
        <v>1870</v>
      </c>
      <c r="O325" s="119">
        <f>+N325+I325</f>
        <v>82870</v>
      </c>
      <c r="P325" s="119"/>
      <c r="Q325" s="119">
        <v>2120</v>
      </c>
      <c r="R325" s="120">
        <f>+Q325+I325</f>
        <v>83120</v>
      </c>
      <c r="S325" s="121"/>
      <c r="T325" s="122">
        <v>3890</v>
      </c>
      <c r="U325" s="122">
        <f>+T325+I325</f>
        <v>84890</v>
      </c>
      <c r="V325" s="141">
        <v>81000</v>
      </c>
      <c r="W325" s="115"/>
      <c r="X325" s="116">
        <v>1440</v>
      </c>
      <c r="Y325" s="124">
        <f t="shared" si="88"/>
        <v>81240</v>
      </c>
      <c r="Z325" s="125">
        <f>+V325+X325</f>
        <v>82440</v>
      </c>
      <c r="AA325" s="126"/>
      <c r="AB325" s="127">
        <v>2880</v>
      </c>
      <c r="AC325" s="119">
        <f>+V325+AB325</f>
        <v>83880</v>
      </c>
      <c r="AD325" s="127"/>
      <c r="AE325" s="127">
        <v>1465</v>
      </c>
      <c r="AF325" s="120">
        <f>+AE325+V325</f>
        <v>82465</v>
      </c>
      <c r="AG325" s="127"/>
      <c r="AH325" s="127">
        <v>1490</v>
      </c>
      <c r="AI325" s="119">
        <f>+AH325+V325</f>
        <v>82490</v>
      </c>
      <c r="AJ325" s="126"/>
      <c r="AK325" s="128">
        <v>1515</v>
      </c>
      <c r="AL325" s="129">
        <f>+AK325+V325</f>
        <v>82515</v>
      </c>
      <c r="AM325" s="397"/>
      <c r="AN325" s="397"/>
      <c r="AO325" s="397"/>
      <c r="AP325" s="397"/>
      <c r="AQ325" s="397"/>
      <c r="AR325" s="397"/>
      <c r="AS325" s="397"/>
      <c r="AT325" s="397"/>
      <c r="AU325" s="397"/>
      <c r="AV325" s="397"/>
      <c r="AW325" s="397"/>
      <c r="AX325" s="397"/>
      <c r="AY325" s="397"/>
      <c r="AZ325" s="397"/>
      <c r="BA325" s="397"/>
      <c r="BB325" s="397"/>
      <c r="BC325" s="397"/>
      <c r="BD325" s="397"/>
      <c r="BE325" s="397"/>
      <c r="BF325" s="397"/>
      <c r="BG325" s="397"/>
      <c r="BH325" s="397"/>
      <c r="BI325" s="397"/>
    </row>
    <row r="326" spans="1:61" ht="15.75" x14ac:dyDescent="0.25">
      <c r="A326" s="93">
        <f>+$B$3*N326</f>
        <v>0</v>
      </c>
      <c r="B326" s="94">
        <f t="shared" si="97"/>
        <v>0</v>
      </c>
      <c r="C326" s="95">
        <f>+$D$3*T326</f>
        <v>7150</v>
      </c>
      <c r="D326" s="95">
        <f t="shared" si="98"/>
        <v>7150</v>
      </c>
      <c r="E326" s="95">
        <f>+$F$3*K326</f>
        <v>1500</v>
      </c>
      <c r="F326" s="95">
        <f t="shared" si="99"/>
        <v>1500</v>
      </c>
      <c r="G326" s="96">
        <f>+$H$3*Q326</f>
        <v>1500</v>
      </c>
      <c r="H326" s="95">
        <f t="shared" si="100"/>
        <v>1500</v>
      </c>
      <c r="I326" s="395"/>
      <c r="J326" s="130">
        <f>((K327-K325)/500)</f>
        <v>0.02</v>
      </c>
      <c r="K326" s="116">
        <f>(((I326-I325)*J326)+K325)+I326</f>
        <v>150</v>
      </c>
      <c r="L326" s="131">
        <f>ROUNDUP(K326,0)</f>
        <v>150</v>
      </c>
      <c r="M326" s="132">
        <f>((N327-N325)/500)</f>
        <v>0.02</v>
      </c>
      <c r="N326" s="101">
        <f>(((I326-I325)*M326)+N325)+I326</f>
        <v>250</v>
      </c>
      <c r="O326" s="101">
        <f>ROUNDUP(N326,0)</f>
        <v>250</v>
      </c>
      <c r="P326" s="101">
        <f>((Q327-Q325)/500)</f>
        <v>0.02</v>
      </c>
      <c r="Q326" s="101">
        <f>(((I326-I325)*P326)+Q325)+I326</f>
        <v>500</v>
      </c>
      <c r="R326" s="133">
        <f>ROUNDUP(Q326,0)</f>
        <v>500</v>
      </c>
      <c r="S326" s="132">
        <f>((T327-T325)/500)</f>
        <v>0.04</v>
      </c>
      <c r="T326" s="134">
        <f>(((I326-I325)*S326)+T325)+I326</f>
        <v>650</v>
      </c>
      <c r="U326" s="134">
        <f>ROUNDUP(T326,0)</f>
        <v>650</v>
      </c>
      <c r="V326" s="396"/>
      <c r="W326" s="130">
        <f>((X327-X325)/500)</f>
        <v>0.02</v>
      </c>
      <c r="X326" s="116">
        <f>(((V326-V325)*W326)+X325)+V326</f>
        <v>-180</v>
      </c>
      <c r="Y326" s="135">
        <f t="shared" si="88"/>
        <v>240</v>
      </c>
      <c r="Z326" s="106">
        <f>ROUNDUP(X326,0)</f>
        <v>-180</v>
      </c>
      <c r="AA326" s="136">
        <f>((AB327-AB325)/500)</f>
        <v>0.04</v>
      </c>
      <c r="AB326" s="137">
        <f>(((V326-V325)*AA326)+AB325)+V326</f>
        <v>-360</v>
      </c>
      <c r="AC326" s="101">
        <f>ROUNDUP(AB326,0)</f>
        <v>-360</v>
      </c>
      <c r="AD326" s="137">
        <f>((AE327-AE325)/500)</f>
        <v>0.02</v>
      </c>
      <c r="AE326" s="137">
        <f>(((V326-V325)*AD326)+AE325)+V326</f>
        <v>-155</v>
      </c>
      <c r="AF326" s="133">
        <f>ROUNDUP(AE326,0)</f>
        <v>-155</v>
      </c>
      <c r="AG326" s="137">
        <f>((AH327-AH325)/500)</f>
        <v>0.02</v>
      </c>
      <c r="AH326" s="137">
        <f>(((V326-V325)*AG326)+AH325)+V326</f>
        <v>-130</v>
      </c>
      <c r="AI326" s="101">
        <f>ROUNDUP(AH326,0)</f>
        <v>-130</v>
      </c>
      <c r="AJ326" s="136">
        <f>((AK327-AK325)/500)</f>
        <v>0.02</v>
      </c>
      <c r="AK326" s="138">
        <f>(((V326-V325)*AJ326)+AK325)+V326</f>
        <v>-105</v>
      </c>
      <c r="AL326" s="139">
        <f>ROUNDUP(AK326,0)</f>
        <v>-105</v>
      </c>
      <c r="AM326" s="397"/>
      <c r="AN326" s="397"/>
      <c r="AO326" s="397"/>
      <c r="AP326" s="397"/>
      <c r="AQ326" s="397"/>
      <c r="AR326" s="397"/>
      <c r="AS326" s="397"/>
      <c r="AT326" s="397"/>
      <c r="AU326" s="397"/>
      <c r="AV326" s="397"/>
      <c r="AW326" s="397"/>
      <c r="AX326" s="397"/>
      <c r="AY326" s="397"/>
      <c r="AZ326" s="397"/>
      <c r="BA326" s="397"/>
      <c r="BB326" s="397"/>
      <c r="BC326" s="397"/>
      <c r="BD326" s="397"/>
      <c r="BE326" s="397"/>
      <c r="BF326" s="397"/>
      <c r="BG326" s="397"/>
      <c r="BH326" s="397"/>
      <c r="BI326" s="397"/>
    </row>
    <row r="327" spans="1:61" ht="15.75" x14ac:dyDescent="0.25">
      <c r="A327" s="93">
        <f>+$B$3*O327</f>
        <v>0</v>
      </c>
      <c r="B327" s="93">
        <f t="shared" si="97"/>
        <v>0</v>
      </c>
      <c r="C327" s="112">
        <f>+$D$3*U327</f>
        <v>939510</v>
      </c>
      <c r="D327" s="112">
        <f t="shared" si="98"/>
        <v>939510</v>
      </c>
      <c r="E327" s="112">
        <f>+$F$3*L327</f>
        <v>832800</v>
      </c>
      <c r="F327" s="112">
        <f t="shared" si="99"/>
        <v>832800</v>
      </c>
      <c r="G327" s="113">
        <f>+$H$3*R327</f>
        <v>250890</v>
      </c>
      <c r="H327" s="112">
        <f t="shared" si="100"/>
        <v>250890</v>
      </c>
      <c r="I327" s="114">
        <v>81500</v>
      </c>
      <c r="J327" s="130"/>
      <c r="K327" s="98">
        <v>1780</v>
      </c>
      <c r="L327" s="117">
        <f>+I327+K327</f>
        <v>83280</v>
      </c>
      <c r="M327" s="118"/>
      <c r="N327" s="112">
        <v>1880</v>
      </c>
      <c r="O327" s="119">
        <f>+N327+I327</f>
        <v>83380</v>
      </c>
      <c r="P327" s="119"/>
      <c r="Q327" s="112">
        <v>2130</v>
      </c>
      <c r="R327" s="120">
        <f>+Q327+I327</f>
        <v>83630</v>
      </c>
      <c r="S327" s="121"/>
      <c r="T327" s="142">
        <v>3910</v>
      </c>
      <c r="U327" s="122">
        <f>+T327+I327</f>
        <v>85410</v>
      </c>
      <c r="V327" s="123">
        <v>81500</v>
      </c>
      <c r="W327" s="115"/>
      <c r="X327" s="98">
        <v>1450</v>
      </c>
      <c r="Y327" s="124">
        <f t="shared" si="88"/>
        <v>81740</v>
      </c>
      <c r="Z327" s="125">
        <f>+V327+X327</f>
        <v>82950</v>
      </c>
      <c r="AA327" s="126"/>
      <c r="AB327" s="143">
        <v>2900</v>
      </c>
      <c r="AC327" s="119">
        <f>+V327+AB327</f>
        <v>84400</v>
      </c>
      <c r="AD327" s="127"/>
      <c r="AE327" s="143">
        <v>1475</v>
      </c>
      <c r="AF327" s="120">
        <f>+AE327+V327</f>
        <v>82975</v>
      </c>
      <c r="AG327" s="127"/>
      <c r="AH327" s="143">
        <v>1500</v>
      </c>
      <c r="AI327" s="119">
        <f>+AH327+V327</f>
        <v>83000</v>
      </c>
      <c r="AJ327" s="126"/>
      <c r="AK327" s="144">
        <v>1525</v>
      </c>
      <c r="AL327" s="129">
        <f>+AK327+V327</f>
        <v>83025</v>
      </c>
      <c r="AM327" s="397"/>
      <c r="AN327" s="397"/>
      <c r="AO327" s="397"/>
      <c r="AP327" s="397"/>
      <c r="AQ327" s="397"/>
      <c r="AR327" s="397"/>
      <c r="AS327" s="397"/>
      <c r="AT327" s="397"/>
      <c r="AU327" s="397"/>
      <c r="AV327" s="397"/>
      <c r="AW327" s="397"/>
      <c r="AX327" s="397"/>
      <c r="AY327" s="397"/>
      <c r="AZ327" s="397"/>
      <c r="BA327" s="397"/>
      <c r="BB327" s="397"/>
      <c r="BC327" s="397"/>
      <c r="BD327" s="397"/>
      <c r="BE327" s="397"/>
      <c r="BF327" s="397"/>
      <c r="BG327" s="397"/>
      <c r="BH327" s="397"/>
      <c r="BI327" s="397"/>
    </row>
    <row r="328" spans="1:61" ht="15.75" x14ac:dyDescent="0.25">
      <c r="A328" s="93">
        <f>+$B$3*O328</f>
        <v>0</v>
      </c>
      <c r="B328" s="94">
        <f t="shared" si="97"/>
        <v>0</v>
      </c>
      <c r="C328" s="95">
        <f>+$D$3*U328</f>
        <v>7150</v>
      </c>
      <c r="D328" s="95">
        <f t="shared" si="98"/>
        <v>7150</v>
      </c>
      <c r="E328" s="95">
        <f>+$F$3*L328</f>
        <v>1500</v>
      </c>
      <c r="F328" s="95">
        <f t="shared" si="99"/>
        <v>1500</v>
      </c>
      <c r="G328" s="96">
        <f>+$H$3*R328</f>
        <v>1500</v>
      </c>
      <c r="H328" s="95">
        <f t="shared" si="100"/>
        <v>1500</v>
      </c>
      <c r="I328" s="395"/>
      <c r="J328" s="130">
        <f>((K329-K327)/500)</f>
        <v>0.02</v>
      </c>
      <c r="K328" s="116">
        <f>(((I328-I327)*J328)+K327)+I328</f>
        <v>150</v>
      </c>
      <c r="L328" s="131">
        <f>ROUNDUP(K328,0)</f>
        <v>150</v>
      </c>
      <c r="M328" s="132">
        <f>((N329-N327)/500)</f>
        <v>0.02</v>
      </c>
      <c r="N328" s="101">
        <f>(((I328-I327)*M328)+N327)+I328</f>
        <v>250</v>
      </c>
      <c r="O328" s="101">
        <f>ROUNDUP(N328,0)</f>
        <v>250</v>
      </c>
      <c r="P328" s="101">
        <f>((Q329-Q327)/500)</f>
        <v>0.02</v>
      </c>
      <c r="Q328" s="101">
        <f>(((I328-I327)*P328)+Q327)+I328</f>
        <v>500</v>
      </c>
      <c r="R328" s="133">
        <f>ROUNDUP(Q328,0)</f>
        <v>500</v>
      </c>
      <c r="S328" s="132">
        <f>((T329-T327)/500)</f>
        <v>0.04</v>
      </c>
      <c r="T328" s="134">
        <f>(((I328-I327)*S328)+T327)+I328</f>
        <v>650</v>
      </c>
      <c r="U328" s="134">
        <f>ROUNDUP(T328,0)</f>
        <v>650</v>
      </c>
      <c r="V328" s="396"/>
      <c r="W328" s="130">
        <f>((X329-X327)/500)</f>
        <v>0.01</v>
      </c>
      <c r="X328" s="116">
        <f>(((V328-V327)*W328)+X327)+V328</f>
        <v>635</v>
      </c>
      <c r="Y328" s="135">
        <f t="shared" si="88"/>
        <v>240</v>
      </c>
      <c r="Z328" s="106">
        <f>ROUNDUP(X328,0)</f>
        <v>635</v>
      </c>
      <c r="AA328" s="136">
        <f>((AB329-AB327)/500)</f>
        <v>0.02</v>
      </c>
      <c r="AB328" s="137">
        <f>(((V328-V327)*AA328)+AB327)+V328</f>
        <v>1270</v>
      </c>
      <c r="AC328" s="101">
        <f>ROUNDUP(AB328,0)</f>
        <v>1270</v>
      </c>
      <c r="AD328" s="137">
        <f>((AE329-AE327)/500)</f>
        <v>0.01</v>
      </c>
      <c r="AE328" s="137">
        <f>(((V328-V327)*AD328)+AE327)+V328</f>
        <v>660</v>
      </c>
      <c r="AF328" s="133">
        <f>ROUNDUP(AE328,0)</f>
        <v>660</v>
      </c>
      <c r="AG328" s="137">
        <f>((AH329-AH327)/500)</f>
        <v>0.01</v>
      </c>
      <c r="AH328" s="137">
        <f>(((V328-V327)*AG328)+AH327)+V328</f>
        <v>685</v>
      </c>
      <c r="AI328" s="101">
        <f>ROUNDUP(AH328,0)</f>
        <v>685</v>
      </c>
      <c r="AJ328" s="136">
        <f>((AK329-AK327)/500)</f>
        <v>0.01</v>
      </c>
      <c r="AK328" s="138">
        <f>(((V328-V327)*AJ328)+AK327)+V328</f>
        <v>710</v>
      </c>
      <c r="AL328" s="139">
        <f>ROUNDUP(AK328,0)</f>
        <v>710</v>
      </c>
      <c r="AM328" s="397"/>
      <c r="AN328" s="397"/>
      <c r="AO328" s="397"/>
      <c r="AP328" s="397"/>
      <c r="AQ328" s="397"/>
      <c r="AR328" s="397"/>
      <c r="AS328" s="397"/>
      <c r="AT328" s="397"/>
      <c r="AU328" s="397"/>
      <c r="AV328" s="397"/>
      <c r="AW328" s="397"/>
      <c r="AX328" s="397"/>
      <c r="AY328" s="397"/>
      <c r="AZ328" s="397"/>
      <c r="BA328" s="397"/>
      <c r="BB328" s="397"/>
      <c r="BC328" s="397"/>
      <c r="BD328" s="397"/>
      <c r="BE328" s="397"/>
      <c r="BF328" s="397"/>
      <c r="BG328" s="397"/>
      <c r="BH328" s="397"/>
      <c r="BI328" s="397"/>
    </row>
    <row r="329" spans="1:61" ht="15.75" x14ac:dyDescent="0.25">
      <c r="A329" s="93">
        <f>+$B$3*O329</f>
        <v>0</v>
      </c>
      <c r="B329" s="93">
        <f t="shared" ref="B329:B337" si="101">ROUNDUP(A329,0)</f>
        <v>0</v>
      </c>
      <c r="C329" s="112">
        <f>+$D$3*U329</f>
        <v>945230</v>
      </c>
      <c r="D329" s="112">
        <f t="shared" ref="D329:D337" si="102">ROUNDUP(C329,0)</f>
        <v>945230</v>
      </c>
      <c r="E329" s="112">
        <f>+$F$3*L329</f>
        <v>837900</v>
      </c>
      <c r="F329" s="112">
        <f t="shared" ref="F329:F337" si="103">ROUNDUP(E329,0)</f>
        <v>837900</v>
      </c>
      <c r="G329" s="113">
        <f>+$H$3*R329</f>
        <v>252420</v>
      </c>
      <c r="H329" s="112">
        <f t="shared" ref="H329:H337" si="104">ROUNDUP(G329,0)</f>
        <v>252420</v>
      </c>
      <c r="I329" s="140">
        <v>82000</v>
      </c>
      <c r="J329" s="130"/>
      <c r="K329" s="116">
        <v>1790</v>
      </c>
      <c r="L329" s="117">
        <f>+I329+K329</f>
        <v>83790</v>
      </c>
      <c r="M329" s="118"/>
      <c r="N329" s="119">
        <v>1890</v>
      </c>
      <c r="O329" s="119">
        <f>+N329+I329</f>
        <v>83890</v>
      </c>
      <c r="P329" s="119"/>
      <c r="Q329" s="119">
        <v>2140</v>
      </c>
      <c r="R329" s="120">
        <f>+Q329+I329</f>
        <v>84140</v>
      </c>
      <c r="S329" s="121"/>
      <c r="T329" s="122">
        <v>3930</v>
      </c>
      <c r="U329" s="122">
        <f>+T329+I329</f>
        <v>85930</v>
      </c>
      <c r="V329" s="141">
        <v>82000</v>
      </c>
      <c r="W329" s="115"/>
      <c r="X329" s="116">
        <v>1455</v>
      </c>
      <c r="Y329" s="124">
        <f t="shared" si="88"/>
        <v>82240</v>
      </c>
      <c r="Z329" s="125">
        <f>+V329+X329</f>
        <v>83455</v>
      </c>
      <c r="AA329" s="126"/>
      <c r="AB329" s="127">
        <v>2910</v>
      </c>
      <c r="AC329" s="119">
        <f>+V329+AB329</f>
        <v>84910</v>
      </c>
      <c r="AD329" s="127"/>
      <c r="AE329" s="127">
        <v>1480</v>
      </c>
      <c r="AF329" s="120">
        <f>+AE329+V329</f>
        <v>83480</v>
      </c>
      <c r="AG329" s="127"/>
      <c r="AH329" s="127">
        <v>1505</v>
      </c>
      <c r="AI329" s="119">
        <f>+AH329+V329</f>
        <v>83505</v>
      </c>
      <c r="AJ329" s="126"/>
      <c r="AK329" s="128">
        <v>1530</v>
      </c>
      <c r="AL329" s="129">
        <f>+AK329+V329</f>
        <v>83530</v>
      </c>
      <c r="AM329" s="397"/>
      <c r="AN329" s="397"/>
      <c r="AO329" s="397"/>
      <c r="AP329" s="397"/>
      <c r="AQ329" s="397"/>
      <c r="AR329" s="397"/>
      <c r="AS329" s="397"/>
      <c r="AT329" s="397"/>
      <c r="AU329" s="397"/>
      <c r="AV329" s="397"/>
      <c r="AW329" s="397"/>
      <c r="AX329" s="397"/>
      <c r="AY329" s="397"/>
      <c r="AZ329" s="397"/>
      <c r="BA329" s="397"/>
      <c r="BB329" s="397"/>
      <c r="BC329" s="397"/>
      <c r="BD329" s="397"/>
      <c r="BE329" s="397"/>
      <c r="BF329" s="397"/>
      <c r="BG329" s="397"/>
      <c r="BH329" s="397"/>
      <c r="BI329" s="397"/>
    </row>
    <row r="330" spans="1:61" ht="15.75" x14ac:dyDescent="0.25">
      <c r="A330" s="93">
        <f>+$B$3*N330</f>
        <v>0</v>
      </c>
      <c r="B330" s="94">
        <f t="shared" si="101"/>
        <v>0</v>
      </c>
      <c r="C330" s="95">
        <f>+$D$3*T330</f>
        <v>7150</v>
      </c>
      <c r="D330" s="95">
        <f t="shared" si="102"/>
        <v>7150</v>
      </c>
      <c r="E330" s="95">
        <f>+$F$3*K330</f>
        <v>1500</v>
      </c>
      <c r="F330" s="95">
        <f t="shared" si="103"/>
        <v>1500</v>
      </c>
      <c r="G330" s="96">
        <f>+$H$3*Q330</f>
        <v>1500</v>
      </c>
      <c r="H330" s="95">
        <f t="shared" si="104"/>
        <v>1500</v>
      </c>
      <c r="I330" s="395"/>
      <c r="J330" s="130">
        <f>((K331-K329)/500)</f>
        <v>0.02</v>
      </c>
      <c r="K330" s="116">
        <f>(((I330-I329)*J330)+K329)+I330</f>
        <v>150</v>
      </c>
      <c r="L330" s="131">
        <f>ROUNDUP(K330,0)</f>
        <v>150</v>
      </c>
      <c r="M330" s="132">
        <f>((N331-N329)/500)</f>
        <v>0.02</v>
      </c>
      <c r="N330" s="101">
        <f>(((I330-I329)*M330)+N329)+I330</f>
        <v>250</v>
      </c>
      <c r="O330" s="101">
        <f>ROUNDUP(N330,0)</f>
        <v>250</v>
      </c>
      <c r="P330" s="101">
        <f>((Q331-Q329)/500)</f>
        <v>0.02</v>
      </c>
      <c r="Q330" s="101">
        <f>(((I330-I329)*P330)+Q329)+I330</f>
        <v>500</v>
      </c>
      <c r="R330" s="133">
        <f>ROUNDUP(Q330,0)</f>
        <v>500</v>
      </c>
      <c r="S330" s="132">
        <f>((T331-T329)/500)</f>
        <v>0.04</v>
      </c>
      <c r="T330" s="134">
        <f>(((I330-I329)*S330)+T329)+I330</f>
        <v>650</v>
      </c>
      <c r="U330" s="134">
        <f>ROUNDUP(T330,0)</f>
        <v>650</v>
      </c>
      <c r="V330" s="396"/>
      <c r="W330" s="130">
        <f>((X331-X329)/500)</f>
        <v>0.02</v>
      </c>
      <c r="X330" s="116">
        <f>(((V330-V329)*W330)+X329)+V330</f>
        <v>-185</v>
      </c>
      <c r="Y330" s="135">
        <f t="shared" si="88"/>
        <v>240</v>
      </c>
      <c r="Z330" s="106">
        <f>ROUNDUP(X330,0)</f>
        <v>-185</v>
      </c>
      <c r="AA330" s="136">
        <f>((AB331-AB329)/500)</f>
        <v>0.04</v>
      </c>
      <c r="AB330" s="137">
        <f>(((V330-V329)*AA330)+AB329)+V330</f>
        <v>-370</v>
      </c>
      <c r="AC330" s="101">
        <f>ROUNDUP(AB330,0)</f>
        <v>-370</v>
      </c>
      <c r="AD330" s="137">
        <f>((AE331-AE329)/500)</f>
        <v>0.02</v>
      </c>
      <c r="AE330" s="137">
        <f>(((V330-V329)*AD330)+AE329)+V330</f>
        <v>-160</v>
      </c>
      <c r="AF330" s="133">
        <f>ROUNDUP(AE330,0)</f>
        <v>-160</v>
      </c>
      <c r="AG330" s="137">
        <f>((AH331-AH329)/500)</f>
        <v>0.02</v>
      </c>
      <c r="AH330" s="137">
        <f>(((V330-V329)*AG330)+AH329)+V330</f>
        <v>-135</v>
      </c>
      <c r="AI330" s="101">
        <f>ROUNDUP(AH330,0)</f>
        <v>-135</v>
      </c>
      <c r="AJ330" s="136">
        <f>((AK331-AK329)/500)</f>
        <v>0.02</v>
      </c>
      <c r="AK330" s="138">
        <f>(((V330-V329)*AJ330)+AK329)+V330</f>
        <v>-110</v>
      </c>
      <c r="AL330" s="139">
        <f>ROUNDUP(AK330,0)</f>
        <v>-110</v>
      </c>
      <c r="AM330" s="397"/>
      <c r="AN330" s="397"/>
      <c r="AO330" s="397"/>
      <c r="AP330" s="397"/>
      <c r="AQ330" s="397"/>
      <c r="AR330" s="397"/>
      <c r="AS330" s="397"/>
      <c r="AT330" s="397"/>
      <c r="AU330" s="397"/>
      <c r="AV330" s="397"/>
      <c r="AW330" s="397"/>
      <c r="AX330" s="397"/>
      <c r="AY330" s="397"/>
      <c r="AZ330" s="397"/>
      <c r="BA330" s="397"/>
      <c r="BB330" s="397"/>
      <c r="BC330" s="397"/>
      <c r="BD330" s="397"/>
      <c r="BE330" s="397"/>
      <c r="BF330" s="397"/>
      <c r="BG330" s="397"/>
      <c r="BH330" s="397"/>
      <c r="BI330" s="397"/>
    </row>
    <row r="331" spans="1:61" ht="15.75" x14ac:dyDescent="0.25">
      <c r="A331" s="93">
        <f>+$B$3*O331</f>
        <v>0</v>
      </c>
      <c r="B331" s="93">
        <f t="shared" si="101"/>
        <v>0</v>
      </c>
      <c r="C331" s="112">
        <f>+$D$3*U331</f>
        <v>950950</v>
      </c>
      <c r="D331" s="112">
        <f t="shared" si="102"/>
        <v>950950</v>
      </c>
      <c r="E331" s="112">
        <f>+$F$3*L331</f>
        <v>843000</v>
      </c>
      <c r="F331" s="112">
        <f t="shared" si="103"/>
        <v>843000</v>
      </c>
      <c r="G331" s="113">
        <f>+$H$3*R331</f>
        <v>253950</v>
      </c>
      <c r="H331" s="112">
        <f t="shared" si="104"/>
        <v>253950</v>
      </c>
      <c r="I331" s="140">
        <v>82500</v>
      </c>
      <c r="J331" s="130"/>
      <c r="K331" s="116">
        <v>1800</v>
      </c>
      <c r="L331" s="117">
        <f>+I331+K331</f>
        <v>84300</v>
      </c>
      <c r="M331" s="118"/>
      <c r="N331" s="119">
        <v>1900</v>
      </c>
      <c r="O331" s="119">
        <f>+N331+I331</f>
        <v>84400</v>
      </c>
      <c r="P331" s="119"/>
      <c r="Q331" s="119">
        <v>2150</v>
      </c>
      <c r="R331" s="120">
        <f>+Q331+I331</f>
        <v>84650</v>
      </c>
      <c r="S331" s="121"/>
      <c r="T331" s="122">
        <v>3950</v>
      </c>
      <c r="U331" s="122">
        <f>+T331+I331</f>
        <v>86450</v>
      </c>
      <c r="V331" s="141">
        <v>82500</v>
      </c>
      <c r="W331" s="115"/>
      <c r="X331" s="116">
        <v>1465</v>
      </c>
      <c r="Y331" s="124">
        <f t="shared" si="88"/>
        <v>82740</v>
      </c>
      <c r="Z331" s="125">
        <f>+V331+X331</f>
        <v>83965</v>
      </c>
      <c r="AA331" s="126"/>
      <c r="AB331" s="127">
        <v>2930</v>
      </c>
      <c r="AC331" s="119">
        <f>+V331+AB331</f>
        <v>85430</v>
      </c>
      <c r="AD331" s="127"/>
      <c r="AE331" s="127">
        <v>1490</v>
      </c>
      <c r="AF331" s="120">
        <f>+AE331+V331</f>
        <v>83990</v>
      </c>
      <c r="AG331" s="127"/>
      <c r="AH331" s="127">
        <v>1515</v>
      </c>
      <c r="AI331" s="119">
        <f>+AH331+V331</f>
        <v>84015</v>
      </c>
      <c r="AJ331" s="126"/>
      <c r="AK331" s="128">
        <v>1540</v>
      </c>
      <c r="AL331" s="129">
        <f>+AK331+V331</f>
        <v>84040</v>
      </c>
      <c r="AM331" s="397"/>
      <c r="AN331" s="397"/>
      <c r="AO331" s="397"/>
      <c r="AP331" s="397"/>
      <c r="AQ331" s="397"/>
      <c r="AR331" s="397"/>
      <c r="AS331" s="397"/>
      <c r="AT331" s="397"/>
      <c r="AU331" s="397"/>
      <c r="AV331" s="397"/>
      <c r="AW331" s="397"/>
      <c r="AX331" s="397"/>
      <c r="AY331" s="397"/>
      <c r="AZ331" s="397"/>
      <c r="BA331" s="397"/>
      <c r="BB331" s="397"/>
      <c r="BC331" s="397"/>
      <c r="BD331" s="397"/>
      <c r="BE331" s="397"/>
      <c r="BF331" s="397"/>
      <c r="BG331" s="397"/>
      <c r="BH331" s="397"/>
      <c r="BI331" s="397"/>
    </row>
    <row r="332" spans="1:61" ht="15.75" x14ac:dyDescent="0.25">
      <c r="A332" s="93">
        <f>+$B$3*N332</f>
        <v>0</v>
      </c>
      <c r="B332" s="94">
        <f t="shared" si="101"/>
        <v>0</v>
      </c>
      <c r="C332" s="95">
        <f>+$D$3*T332</f>
        <v>7150</v>
      </c>
      <c r="D332" s="95">
        <f t="shared" si="102"/>
        <v>7150</v>
      </c>
      <c r="E332" s="95">
        <f>+$F$3*K332</f>
        <v>1500</v>
      </c>
      <c r="F332" s="95">
        <f t="shared" si="103"/>
        <v>1500</v>
      </c>
      <c r="G332" s="96">
        <f>+$H$3*Q332</f>
        <v>1500</v>
      </c>
      <c r="H332" s="95">
        <f t="shared" si="104"/>
        <v>1500</v>
      </c>
      <c r="I332" s="395"/>
      <c r="J332" s="130">
        <f>((K333-K331)/500)</f>
        <v>0.02</v>
      </c>
      <c r="K332" s="116">
        <f>(((I332-I331)*J332)+K331)+I332</f>
        <v>150</v>
      </c>
      <c r="L332" s="131">
        <f>ROUNDUP(K332,0)</f>
        <v>150</v>
      </c>
      <c r="M332" s="132">
        <f>((N333-N331)/500)</f>
        <v>0.02</v>
      </c>
      <c r="N332" s="101">
        <f>(((I332-I331)*M332)+N331)+I332</f>
        <v>250</v>
      </c>
      <c r="O332" s="101">
        <f>ROUNDUP(N332,0)</f>
        <v>250</v>
      </c>
      <c r="P332" s="101">
        <f>((Q333-Q331)/500)</f>
        <v>0.02</v>
      </c>
      <c r="Q332" s="101">
        <f>(((I332-I331)*P332)+Q331)+I332</f>
        <v>500</v>
      </c>
      <c r="R332" s="133">
        <f>ROUNDUP(Q332,0)</f>
        <v>500</v>
      </c>
      <c r="S332" s="132">
        <f>((T333-T331)/500)</f>
        <v>0.04</v>
      </c>
      <c r="T332" s="134">
        <f>(((I332-I331)*S332)+T331)+I332</f>
        <v>650</v>
      </c>
      <c r="U332" s="134">
        <f>ROUNDUP(T332,0)</f>
        <v>650</v>
      </c>
      <c r="V332" s="396"/>
      <c r="W332" s="130">
        <f>((X333-X331)/500)</f>
        <v>0.01</v>
      </c>
      <c r="X332" s="116">
        <f>(((V332-V331)*W332)+X331)+V332</f>
        <v>640</v>
      </c>
      <c r="Y332" s="135">
        <f t="shared" si="88"/>
        <v>240</v>
      </c>
      <c r="Z332" s="106">
        <f>ROUNDUP(X332,0)</f>
        <v>640</v>
      </c>
      <c r="AA332" s="136">
        <f>((AB333-AB331)/500)</f>
        <v>0.02</v>
      </c>
      <c r="AB332" s="137">
        <f>(((V332-V331)*AA332)+AB331)+V332</f>
        <v>1280</v>
      </c>
      <c r="AC332" s="101">
        <f>ROUNDUP(AB332,0)</f>
        <v>1280</v>
      </c>
      <c r="AD332" s="137">
        <f>((AE333-AE331)/500)</f>
        <v>0.01</v>
      </c>
      <c r="AE332" s="137">
        <f>(((V332-V331)*AD332)+AE331)+V332</f>
        <v>665</v>
      </c>
      <c r="AF332" s="133">
        <f>ROUNDUP(AE332,0)</f>
        <v>665</v>
      </c>
      <c r="AG332" s="137">
        <f>((AH333-AH331)/500)</f>
        <v>0.01</v>
      </c>
      <c r="AH332" s="137">
        <f>(((V332-V331)*AG332)+AH331)+V332</f>
        <v>690</v>
      </c>
      <c r="AI332" s="101">
        <f>ROUNDUP(AH332,0)</f>
        <v>690</v>
      </c>
      <c r="AJ332" s="136">
        <f>((AK333-AK331)/500)</f>
        <v>0.01</v>
      </c>
      <c r="AK332" s="138">
        <f>(((V332-V331)*AJ332)+AK331)+V332</f>
        <v>715</v>
      </c>
      <c r="AL332" s="139">
        <f>ROUNDUP(AK332,0)</f>
        <v>715</v>
      </c>
      <c r="AM332" s="397"/>
      <c r="AN332" s="397"/>
      <c r="AO332" s="397"/>
      <c r="AP332" s="397"/>
      <c r="AQ332" s="397"/>
      <c r="AR332" s="397"/>
      <c r="AS332" s="397"/>
      <c r="AT332" s="397"/>
      <c r="AU332" s="397"/>
      <c r="AV332" s="397"/>
      <c r="AW332" s="397"/>
      <c r="AX332" s="397"/>
      <c r="AY332" s="397"/>
      <c r="AZ332" s="397"/>
      <c r="BA332" s="397"/>
      <c r="BB332" s="397"/>
      <c r="BC332" s="397"/>
      <c r="BD332" s="397"/>
      <c r="BE332" s="397"/>
      <c r="BF332" s="397"/>
      <c r="BG332" s="397"/>
      <c r="BH332" s="397"/>
      <c r="BI332" s="397"/>
    </row>
    <row r="333" spans="1:61" ht="15.75" x14ac:dyDescent="0.25">
      <c r="A333" s="93">
        <f>+$B$3*O333</f>
        <v>0</v>
      </c>
      <c r="B333" s="93">
        <f t="shared" si="101"/>
        <v>0</v>
      </c>
      <c r="C333" s="112">
        <f>+$D$3*U333</f>
        <v>956670</v>
      </c>
      <c r="D333" s="112">
        <f t="shared" si="102"/>
        <v>956670</v>
      </c>
      <c r="E333" s="112">
        <f>+$F$3*L333</f>
        <v>848100</v>
      </c>
      <c r="F333" s="112">
        <f t="shared" si="103"/>
        <v>848100</v>
      </c>
      <c r="G333" s="113">
        <f>+$H$3*R333</f>
        <v>255480</v>
      </c>
      <c r="H333" s="112">
        <f t="shared" si="104"/>
        <v>255480</v>
      </c>
      <c r="I333" s="140">
        <v>83000</v>
      </c>
      <c r="J333" s="130"/>
      <c r="K333" s="116">
        <v>1810</v>
      </c>
      <c r="L333" s="117">
        <f>+I333+K333</f>
        <v>84810</v>
      </c>
      <c r="M333" s="118"/>
      <c r="N333" s="119">
        <v>1910</v>
      </c>
      <c r="O333" s="119">
        <f>+N333+I333</f>
        <v>84910</v>
      </c>
      <c r="P333" s="119"/>
      <c r="Q333" s="119">
        <v>2160</v>
      </c>
      <c r="R333" s="120">
        <f>+Q333+I333</f>
        <v>85160</v>
      </c>
      <c r="S333" s="121"/>
      <c r="T333" s="122">
        <v>3970</v>
      </c>
      <c r="U333" s="122">
        <f>+T333+I333</f>
        <v>86970</v>
      </c>
      <c r="V333" s="141">
        <v>83000</v>
      </c>
      <c r="W333" s="115"/>
      <c r="X333" s="116">
        <v>1470</v>
      </c>
      <c r="Y333" s="124">
        <f t="shared" si="88"/>
        <v>83240</v>
      </c>
      <c r="Z333" s="125">
        <f>+V333+X333</f>
        <v>84470</v>
      </c>
      <c r="AA333" s="126"/>
      <c r="AB333" s="127">
        <v>2940</v>
      </c>
      <c r="AC333" s="119">
        <f>+V333+AB333</f>
        <v>85940</v>
      </c>
      <c r="AD333" s="127"/>
      <c r="AE333" s="127">
        <v>1495</v>
      </c>
      <c r="AF333" s="120">
        <f>+AE333+V333</f>
        <v>84495</v>
      </c>
      <c r="AG333" s="127"/>
      <c r="AH333" s="127">
        <v>1520</v>
      </c>
      <c r="AI333" s="119">
        <f>+AH333+V333</f>
        <v>84520</v>
      </c>
      <c r="AJ333" s="126"/>
      <c r="AK333" s="128">
        <v>1545</v>
      </c>
      <c r="AL333" s="129">
        <f>+AK333+V333</f>
        <v>84545</v>
      </c>
      <c r="AM333" s="397"/>
      <c r="AN333" s="397"/>
      <c r="AO333" s="397"/>
      <c r="AP333" s="397"/>
      <c r="AQ333" s="397"/>
      <c r="AR333" s="397"/>
      <c r="AS333" s="397"/>
      <c r="AT333" s="397"/>
      <c r="AU333" s="397"/>
      <c r="AV333" s="397"/>
      <c r="AW333" s="397"/>
      <c r="AX333" s="397"/>
      <c r="AY333" s="397"/>
      <c r="AZ333" s="397"/>
      <c r="BA333" s="397"/>
      <c r="BB333" s="397"/>
      <c r="BC333" s="397"/>
      <c r="BD333" s="397"/>
      <c r="BE333" s="397"/>
      <c r="BF333" s="397"/>
      <c r="BG333" s="397"/>
      <c r="BH333" s="397"/>
      <c r="BI333" s="397"/>
    </row>
    <row r="334" spans="1:61" ht="15.75" x14ac:dyDescent="0.25">
      <c r="A334" s="93">
        <f>+$B$3*N334</f>
        <v>0</v>
      </c>
      <c r="B334" s="94">
        <f t="shared" si="101"/>
        <v>0</v>
      </c>
      <c r="C334" s="95">
        <f>+$D$3*T334</f>
        <v>7150</v>
      </c>
      <c r="D334" s="95">
        <f t="shared" si="102"/>
        <v>7150</v>
      </c>
      <c r="E334" s="95">
        <f>+$F$3*K334</f>
        <v>1500</v>
      </c>
      <c r="F334" s="95">
        <f t="shared" si="103"/>
        <v>1500</v>
      </c>
      <c r="G334" s="96">
        <f>+$H$3*Q334</f>
        <v>1500</v>
      </c>
      <c r="H334" s="95">
        <f t="shared" si="104"/>
        <v>1500</v>
      </c>
      <c r="I334" s="395"/>
      <c r="J334" s="130">
        <f>((K335-K333)/500)</f>
        <v>0.02</v>
      </c>
      <c r="K334" s="116">
        <f>(((I334-I333)*J334)+K333)+I334</f>
        <v>150</v>
      </c>
      <c r="L334" s="131">
        <f>ROUNDUP(K334,0)</f>
        <v>150</v>
      </c>
      <c r="M334" s="132">
        <f>((N335-N333)/500)</f>
        <v>0.02</v>
      </c>
      <c r="N334" s="101">
        <f>(((I334-I333)*M334)+N333)+I334</f>
        <v>250</v>
      </c>
      <c r="O334" s="101">
        <f>ROUNDUP(N334,0)</f>
        <v>250</v>
      </c>
      <c r="P334" s="101">
        <f>((Q335-Q333)/500)</f>
        <v>0.02</v>
      </c>
      <c r="Q334" s="101">
        <f>(((I334-I333)*P334)+Q333)+I334</f>
        <v>500</v>
      </c>
      <c r="R334" s="133">
        <f>ROUNDUP(Q334,0)</f>
        <v>500</v>
      </c>
      <c r="S334" s="132">
        <f>((T335-T333)/500)</f>
        <v>0.04</v>
      </c>
      <c r="T334" s="134">
        <f>(((I334-I333)*S334)+T333)+I334</f>
        <v>650</v>
      </c>
      <c r="U334" s="134">
        <f>ROUNDUP(T334,0)</f>
        <v>650</v>
      </c>
      <c r="V334" s="396"/>
      <c r="W334" s="130">
        <f>((X335-X333)/500)</f>
        <v>0.02</v>
      </c>
      <c r="X334" s="116">
        <f>(((V334-V333)*W334)+X333)+V334</f>
        <v>-190</v>
      </c>
      <c r="Y334" s="135">
        <f t="shared" si="88"/>
        <v>240</v>
      </c>
      <c r="Z334" s="106">
        <f>ROUNDUP(X334,0)</f>
        <v>-190</v>
      </c>
      <c r="AA334" s="136">
        <f>((AB335-AB333)/500)</f>
        <v>0.04</v>
      </c>
      <c r="AB334" s="137">
        <f>(((V334-V333)*AA334)+AB333)+V334</f>
        <v>-380</v>
      </c>
      <c r="AC334" s="101">
        <f>ROUNDUP(AB334,0)</f>
        <v>-380</v>
      </c>
      <c r="AD334" s="137">
        <f>((AE335-AE333)/500)</f>
        <v>0.02</v>
      </c>
      <c r="AE334" s="137">
        <f>(((V334-V333)*AD334)+AE333)+V334</f>
        <v>-165</v>
      </c>
      <c r="AF334" s="133">
        <f>ROUNDUP(AE334,0)</f>
        <v>-165</v>
      </c>
      <c r="AG334" s="137">
        <f>((AH335-AH333)/500)</f>
        <v>0.02</v>
      </c>
      <c r="AH334" s="137">
        <f>(((V334-V333)*AG334)+AH333)+V334</f>
        <v>-140</v>
      </c>
      <c r="AI334" s="101">
        <f>ROUNDUP(AH334,0)</f>
        <v>-140</v>
      </c>
      <c r="AJ334" s="136">
        <f>((AK335-AK333)/500)</f>
        <v>0.02</v>
      </c>
      <c r="AK334" s="138">
        <f>(((V334-V333)*AJ334)+AK333)+V334</f>
        <v>-115</v>
      </c>
      <c r="AL334" s="139">
        <f>ROUNDUP(AK334,0)</f>
        <v>-115</v>
      </c>
      <c r="AM334" s="397"/>
      <c r="AN334" s="397"/>
      <c r="AO334" s="397"/>
      <c r="AP334" s="397"/>
      <c r="AQ334" s="397"/>
      <c r="AR334" s="397"/>
      <c r="AS334" s="397"/>
      <c r="AT334" s="397"/>
      <c r="AU334" s="397"/>
      <c r="AV334" s="397"/>
      <c r="AW334" s="397"/>
      <c r="AX334" s="397"/>
      <c r="AY334" s="397"/>
      <c r="AZ334" s="397"/>
      <c r="BA334" s="397"/>
      <c r="BB334" s="397"/>
      <c r="BC334" s="397"/>
      <c r="BD334" s="397"/>
      <c r="BE334" s="397"/>
      <c r="BF334" s="397"/>
      <c r="BG334" s="397"/>
      <c r="BH334" s="397"/>
      <c r="BI334" s="397"/>
    </row>
    <row r="335" spans="1:61" ht="15.75" x14ac:dyDescent="0.25">
      <c r="A335" s="93">
        <f>+$B$3*O335</f>
        <v>0</v>
      </c>
      <c r="B335" s="93">
        <f t="shared" si="101"/>
        <v>0</v>
      </c>
      <c r="C335" s="112">
        <f>+$D$3*U335</f>
        <v>962390</v>
      </c>
      <c r="D335" s="112">
        <f t="shared" si="102"/>
        <v>962390</v>
      </c>
      <c r="E335" s="112">
        <f>+$F$3*L335</f>
        <v>853200</v>
      </c>
      <c r="F335" s="112">
        <f t="shared" si="103"/>
        <v>853200</v>
      </c>
      <c r="G335" s="113">
        <f>+$H$3*R335</f>
        <v>257010</v>
      </c>
      <c r="H335" s="112">
        <f t="shared" si="104"/>
        <v>257010</v>
      </c>
      <c r="I335" s="140">
        <v>83500</v>
      </c>
      <c r="J335" s="130"/>
      <c r="K335" s="116">
        <v>1820</v>
      </c>
      <c r="L335" s="117">
        <f>+I335+K335</f>
        <v>85320</v>
      </c>
      <c r="M335" s="118"/>
      <c r="N335" s="119">
        <v>1920</v>
      </c>
      <c r="O335" s="119">
        <f>+N335+I335</f>
        <v>85420</v>
      </c>
      <c r="P335" s="119"/>
      <c r="Q335" s="119">
        <v>2170</v>
      </c>
      <c r="R335" s="120">
        <f>+Q335+I335</f>
        <v>85670</v>
      </c>
      <c r="S335" s="121"/>
      <c r="T335" s="122">
        <v>3990</v>
      </c>
      <c r="U335" s="122">
        <f>+T335+I335</f>
        <v>87490</v>
      </c>
      <c r="V335" s="141">
        <v>83500</v>
      </c>
      <c r="W335" s="115"/>
      <c r="X335" s="116">
        <v>1480</v>
      </c>
      <c r="Y335" s="124">
        <f t="shared" si="88"/>
        <v>83740</v>
      </c>
      <c r="Z335" s="125">
        <f>+V335+X335</f>
        <v>84980</v>
      </c>
      <c r="AA335" s="126"/>
      <c r="AB335" s="127">
        <v>2960</v>
      </c>
      <c r="AC335" s="119">
        <f>+V335+AB335</f>
        <v>86460</v>
      </c>
      <c r="AD335" s="127"/>
      <c r="AE335" s="127">
        <v>1505</v>
      </c>
      <c r="AF335" s="120">
        <f>+AE335+V335</f>
        <v>85005</v>
      </c>
      <c r="AG335" s="127"/>
      <c r="AH335" s="127">
        <v>1530</v>
      </c>
      <c r="AI335" s="119">
        <f>+AH335+V335</f>
        <v>85030</v>
      </c>
      <c r="AJ335" s="126"/>
      <c r="AK335" s="128">
        <v>1555</v>
      </c>
      <c r="AL335" s="129">
        <f>+AK335+V335</f>
        <v>85055</v>
      </c>
      <c r="AM335" s="397"/>
      <c r="AN335" s="397"/>
      <c r="AO335" s="397"/>
      <c r="AP335" s="397"/>
      <c r="AQ335" s="397"/>
      <c r="AR335" s="397"/>
      <c r="AS335" s="397"/>
      <c r="AT335" s="397"/>
      <c r="AU335" s="397"/>
      <c r="AV335" s="397"/>
      <c r="AW335" s="397"/>
      <c r="AX335" s="397"/>
      <c r="AY335" s="397"/>
      <c r="AZ335" s="397"/>
      <c r="BA335" s="397"/>
      <c r="BB335" s="397"/>
      <c r="BC335" s="397"/>
      <c r="BD335" s="397"/>
      <c r="BE335" s="397"/>
      <c r="BF335" s="397"/>
      <c r="BG335" s="397"/>
      <c r="BH335" s="397"/>
      <c r="BI335" s="397"/>
    </row>
    <row r="336" spans="1:61" ht="15.75" x14ac:dyDescent="0.25">
      <c r="A336" s="93">
        <f>+$B$3*N336</f>
        <v>0</v>
      </c>
      <c r="B336" s="94">
        <f t="shared" si="101"/>
        <v>0</v>
      </c>
      <c r="C336" s="95">
        <f>+$D$3*T336</f>
        <v>7150</v>
      </c>
      <c r="D336" s="95">
        <f t="shared" si="102"/>
        <v>7150</v>
      </c>
      <c r="E336" s="95">
        <f>+$F$3*K336</f>
        <v>1500</v>
      </c>
      <c r="F336" s="95">
        <f t="shared" si="103"/>
        <v>1500</v>
      </c>
      <c r="G336" s="96">
        <f>+$H$3*Q336</f>
        <v>1500</v>
      </c>
      <c r="H336" s="95">
        <f t="shared" si="104"/>
        <v>1500</v>
      </c>
      <c r="I336" s="395"/>
      <c r="J336" s="130">
        <f>((K337-K335)/500)</f>
        <v>0.02</v>
      </c>
      <c r="K336" s="116">
        <f>(((I336-I335)*J336)+K335)+I336</f>
        <v>150</v>
      </c>
      <c r="L336" s="131">
        <f>ROUNDUP(K336,0)</f>
        <v>150</v>
      </c>
      <c r="M336" s="132">
        <f>((N337-N335)/500)</f>
        <v>0.02</v>
      </c>
      <c r="N336" s="101">
        <f>(((I336-I335)*M336)+N335)+I336</f>
        <v>250</v>
      </c>
      <c r="O336" s="101">
        <f>ROUNDUP(N336,0)</f>
        <v>250</v>
      </c>
      <c r="P336" s="101">
        <f>((Q337-Q335)/500)</f>
        <v>0.02</v>
      </c>
      <c r="Q336" s="101">
        <f>(((I336-I335)*P336)+Q335)+I336</f>
        <v>500</v>
      </c>
      <c r="R336" s="133">
        <f>ROUNDUP(Q336,0)</f>
        <v>500</v>
      </c>
      <c r="S336" s="132">
        <f>((T337-T335)/500)</f>
        <v>0.04</v>
      </c>
      <c r="T336" s="134">
        <f>(((I336-I335)*S336)+T335)+I336</f>
        <v>650</v>
      </c>
      <c r="U336" s="134">
        <f>ROUNDUP(T336,0)</f>
        <v>650</v>
      </c>
      <c r="V336" s="396"/>
      <c r="W336" s="130">
        <f>((X337-X335)/500)</f>
        <v>0.01</v>
      </c>
      <c r="X336" s="116">
        <f>(((V336-V335)*W336)+X335)+V336</f>
        <v>645</v>
      </c>
      <c r="Y336" s="135">
        <f t="shared" si="88"/>
        <v>240</v>
      </c>
      <c r="Z336" s="106">
        <f>ROUNDUP(X336,0)</f>
        <v>645</v>
      </c>
      <c r="AA336" s="136">
        <f>((AB337-AB335)/500)</f>
        <v>0.02</v>
      </c>
      <c r="AB336" s="137">
        <f>(((V336-V335)*AA336)+AB335)+V336</f>
        <v>1290</v>
      </c>
      <c r="AC336" s="101">
        <f>ROUNDUP(AB336,0)</f>
        <v>1290</v>
      </c>
      <c r="AD336" s="137">
        <f>((AE337-AE335)/500)</f>
        <v>0.01</v>
      </c>
      <c r="AE336" s="137">
        <f>(((V336-V335)*AD336)+AE335)+V336</f>
        <v>670</v>
      </c>
      <c r="AF336" s="133">
        <f>ROUNDUP(AE336,0)</f>
        <v>670</v>
      </c>
      <c r="AG336" s="137">
        <f>((AH337-AH335)/500)</f>
        <v>0.01</v>
      </c>
      <c r="AH336" s="137">
        <f>(((V336-V335)*AG336)+AH335)+V336</f>
        <v>695</v>
      </c>
      <c r="AI336" s="101">
        <f>ROUNDUP(AH336,0)</f>
        <v>695</v>
      </c>
      <c r="AJ336" s="136">
        <f>((AK337-AK335)/500)</f>
        <v>0.01</v>
      </c>
      <c r="AK336" s="138">
        <f>(((V336-V335)*AJ336)+AK335)+V336</f>
        <v>720</v>
      </c>
      <c r="AL336" s="139">
        <f>ROUNDUP(AK336,0)</f>
        <v>720</v>
      </c>
      <c r="AM336" s="397"/>
      <c r="AN336" s="397"/>
      <c r="AO336" s="397"/>
      <c r="AP336" s="397"/>
      <c r="AQ336" s="397"/>
      <c r="AR336" s="397"/>
      <c r="AS336" s="397"/>
      <c r="AT336" s="397"/>
      <c r="AU336" s="397"/>
      <c r="AV336" s="397"/>
      <c r="AW336" s="397"/>
      <c r="AX336" s="397"/>
      <c r="AY336" s="397"/>
      <c r="AZ336" s="397"/>
      <c r="BA336" s="397"/>
      <c r="BB336" s="397"/>
      <c r="BC336" s="397"/>
      <c r="BD336" s="397"/>
      <c r="BE336" s="397"/>
      <c r="BF336" s="397"/>
      <c r="BG336" s="397"/>
      <c r="BH336" s="397"/>
      <c r="BI336" s="397"/>
    </row>
    <row r="337" spans="1:61" ht="15.75" x14ac:dyDescent="0.25">
      <c r="A337" s="93">
        <f>+$B$3*O337</f>
        <v>0</v>
      </c>
      <c r="B337" s="93">
        <f t="shared" si="101"/>
        <v>0</v>
      </c>
      <c r="C337" s="112">
        <f>+$D$3*U337</f>
        <v>968110</v>
      </c>
      <c r="D337" s="112">
        <f t="shared" si="102"/>
        <v>968110</v>
      </c>
      <c r="E337" s="112">
        <f>+$F$3*L337</f>
        <v>858300</v>
      </c>
      <c r="F337" s="112">
        <f t="shared" si="103"/>
        <v>858300</v>
      </c>
      <c r="G337" s="113">
        <f>+$H$3*R337</f>
        <v>258540</v>
      </c>
      <c r="H337" s="112">
        <f t="shared" si="104"/>
        <v>258540</v>
      </c>
      <c r="I337" s="140">
        <v>84000</v>
      </c>
      <c r="J337" s="130"/>
      <c r="K337" s="116">
        <v>1830</v>
      </c>
      <c r="L337" s="117">
        <f>+I337+K337</f>
        <v>85830</v>
      </c>
      <c r="M337" s="118"/>
      <c r="N337" s="119">
        <v>1930</v>
      </c>
      <c r="O337" s="119">
        <f>+N337+I337</f>
        <v>85930</v>
      </c>
      <c r="P337" s="119"/>
      <c r="Q337" s="119">
        <v>2180</v>
      </c>
      <c r="R337" s="120">
        <f>+Q337+I337</f>
        <v>86180</v>
      </c>
      <c r="S337" s="121"/>
      <c r="T337" s="122">
        <v>4010</v>
      </c>
      <c r="U337" s="122">
        <f>+T337+I337</f>
        <v>88010</v>
      </c>
      <c r="V337" s="141">
        <v>84000</v>
      </c>
      <c r="W337" s="115"/>
      <c r="X337" s="116">
        <v>1485</v>
      </c>
      <c r="Y337" s="124">
        <f t="shared" si="88"/>
        <v>84240</v>
      </c>
      <c r="Z337" s="125">
        <f>+V337+X337</f>
        <v>85485</v>
      </c>
      <c r="AA337" s="126"/>
      <c r="AB337" s="127">
        <v>2970</v>
      </c>
      <c r="AC337" s="119">
        <f>+V337+AB337</f>
        <v>86970</v>
      </c>
      <c r="AD337" s="127"/>
      <c r="AE337" s="127">
        <v>1510</v>
      </c>
      <c r="AF337" s="120">
        <f>+AE337+V337</f>
        <v>85510</v>
      </c>
      <c r="AG337" s="127"/>
      <c r="AH337" s="127">
        <v>1535</v>
      </c>
      <c r="AI337" s="119">
        <f>+AH337+V337</f>
        <v>85535</v>
      </c>
      <c r="AJ337" s="126"/>
      <c r="AK337" s="128">
        <v>1560</v>
      </c>
      <c r="AL337" s="129">
        <f>+AK337+V337</f>
        <v>85560</v>
      </c>
      <c r="AM337" s="397"/>
      <c r="AN337" s="397"/>
      <c r="AO337" s="397"/>
      <c r="AP337" s="397"/>
      <c r="AQ337" s="397"/>
      <c r="AR337" s="397"/>
      <c r="AS337" s="397"/>
      <c r="AT337" s="397"/>
      <c r="AU337" s="397"/>
      <c r="AV337" s="397"/>
      <c r="AW337" s="397"/>
      <c r="AX337" s="397"/>
      <c r="AY337" s="397"/>
      <c r="AZ337" s="397"/>
      <c r="BA337" s="397"/>
      <c r="BB337" s="397"/>
      <c r="BC337" s="397"/>
      <c r="BD337" s="397"/>
      <c r="BE337" s="397"/>
      <c r="BF337" s="397"/>
      <c r="BG337" s="397"/>
      <c r="BH337" s="397"/>
      <c r="BI337" s="397"/>
    </row>
    <row r="338" spans="1:61" ht="15.75" x14ac:dyDescent="0.25">
      <c r="A338" s="93">
        <f>+$B$3*N338</f>
        <v>0</v>
      </c>
      <c r="B338" s="94">
        <f t="shared" ref="B338:B344" si="105">ROUNDUP(A338,0)</f>
        <v>0</v>
      </c>
      <c r="C338" s="95">
        <f>+$D$3*T338</f>
        <v>7150</v>
      </c>
      <c r="D338" s="95">
        <f t="shared" ref="D338:D344" si="106">ROUNDUP(C338,0)</f>
        <v>7150</v>
      </c>
      <c r="E338" s="95">
        <f>+$F$3*K338</f>
        <v>1500</v>
      </c>
      <c r="F338" s="95">
        <f t="shared" ref="F338:F344" si="107">ROUNDUP(E338,0)</f>
        <v>1500</v>
      </c>
      <c r="G338" s="96">
        <f>+$H$3*Q338</f>
        <v>1500</v>
      </c>
      <c r="H338" s="95">
        <f t="shared" ref="H338:H344" si="108">ROUNDUP(G338,0)</f>
        <v>1500</v>
      </c>
      <c r="I338" s="395"/>
      <c r="J338" s="130">
        <f>((K339-K337)/500)</f>
        <v>0.02</v>
      </c>
      <c r="K338" s="116">
        <f>(((I338-I337)*J338)+K337)+I338</f>
        <v>150</v>
      </c>
      <c r="L338" s="131">
        <f>ROUNDUP(K338,0)</f>
        <v>150</v>
      </c>
      <c r="M338" s="132">
        <f>((N339-N337)/500)</f>
        <v>0.02</v>
      </c>
      <c r="N338" s="101">
        <f>(((I338-I337)*M338)+N337)+I338</f>
        <v>250</v>
      </c>
      <c r="O338" s="101">
        <f>ROUNDUP(N338,0)</f>
        <v>250</v>
      </c>
      <c r="P338" s="101">
        <f>((Q339-Q337)/500)</f>
        <v>0.02</v>
      </c>
      <c r="Q338" s="101">
        <f>(((I338-I337)*P338)+Q337)+I338</f>
        <v>500</v>
      </c>
      <c r="R338" s="133">
        <f>ROUNDUP(Q338,0)</f>
        <v>500</v>
      </c>
      <c r="S338" s="132">
        <f>((T339-T337)/500)</f>
        <v>0.04</v>
      </c>
      <c r="T338" s="134">
        <f>(((I338-I337)*S338)+T337)+I338</f>
        <v>650</v>
      </c>
      <c r="U338" s="134">
        <f>ROUNDUP(T338,0)</f>
        <v>650</v>
      </c>
      <c r="V338" s="396"/>
      <c r="W338" s="130">
        <f>((X339-X337)/500)</f>
        <v>0.02</v>
      </c>
      <c r="X338" s="116">
        <f>(((V338-V337)*W338)+X337)+V338</f>
        <v>-195</v>
      </c>
      <c r="Y338" s="135">
        <f t="shared" si="88"/>
        <v>240</v>
      </c>
      <c r="Z338" s="106">
        <f>ROUNDUP(X338,0)</f>
        <v>-195</v>
      </c>
      <c r="AA338" s="136">
        <f>((AB339-AB337)/500)</f>
        <v>0.04</v>
      </c>
      <c r="AB338" s="137">
        <f>(((V338-V337)*AA338)+AB337)+V338</f>
        <v>-390</v>
      </c>
      <c r="AC338" s="101">
        <f>ROUNDUP(AB338,0)</f>
        <v>-390</v>
      </c>
      <c r="AD338" s="137">
        <f>((AE339-AE337)/500)</f>
        <v>0.02</v>
      </c>
      <c r="AE338" s="137">
        <f>(((V338-V337)*AD338)+AE337)+V338</f>
        <v>-170</v>
      </c>
      <c r="AF338" s="133">
        <f>ROUNDUP(AE338,0)</f>
        <v>-170</v>
      </c>
      <c r="AG338" s="137">
        <f>((AH339-AH337)/500)</f>
        <v>0.02</v>
      </c>
      <c r="AH338" s="137">
        <f>(((V338-V337)*AG338)+AH337)+V338</f>
        <v>-145</v>
      </c>
      <c r="AI338" s="101">
        <f>ROUNDUP(AH338,0)</f>
        <v>-145</v>
      </c>
      <c r="AJ338" s="136">
        <f>((AK339-AK337)/500)</f>
        <v>0.02</v>
      </c>
      <c r="AK338" s="138">
        <f>(((V338-V337)*AJ338)+AK337)+V338</f>
        <v>-120</v>
      </c>
      <c r="AL338" s="139">
        <f>ROUNDUP(AK338,0)</f>
        <v>-120</v>
      </c>
      <c r="AM338" s="397"/>
      <c r="AN338" s="397"/>
      <c r="AO338" s="397"/>
      <c r="AP338" s="397"/>
      <c r="AQ338" s="397"/>
      <c r="AR338" s="397"/>
      <c r="AS338" s="397"/>
      <c r="AT338" s="397"/>
      <c r="AU338" s="397"/>
      <c r="AV338" s="397"/>
      <c r="AW338" s="397"/>
      <c r="AX338" s="397"/>
      <c r="AY338" s="397"/>
      <c r="AZ338" s="397"/>
      <c r="BA338" s="397"/>
      <c r="BB338" s="397"/>
      <c r="BC338" s="397"/>
      <c r="BD338" s="397"/>
      <c r="BE338" s="397"/>
      <c r="BF338" s="397"/>
      <c r="BG338" s="397"/>
      <c r="BH338" s="397"/>
      <c r="BI338" s="397"/>
    </row>
    <row r="339" spans="1:61" ht="15.75" x14ac:dyDescent="0.25">
      <c r="A339" s="93">
        <f>+$B$3*O339</f>
        <v>0</v>
      </c>
      <c r="B339" s="93">
        <f t="shared" si="105"/>
        <v>0</v>
      </c>
      <c r="C339" s="112">
        <f>+$D$3*U339</f>
        <v>973830</v>
      </c>
      <c r="D339" s="112">
        <f t="shared" si="106"/>
        <v>973830</v>
      </c>
      <c r="E339" s="112">
        <f>+$F$3*L339</f>
        <v>863400</v>
      </c>
      <c r="F339" s="112">
        <f t="shared" si="107"/>
        <v>863400</v>
      </c>
      <c r="G339" s="113">
        <f>+$H$3*R339</f>
        <v>260070</v>
      </c>
      <c r="H339" s="112">
        <f t="shared" si="108"/>
        <v>260070</v>
      </c>
      <c r="I339" s="114">
        <v>84500</v>
      </c>
      <c r="J339" s="130"/>
      <c r="K339" s="98">
        <v>1840</v>
      </c>
      <c r="L339" s="117">
        <f>+I339+K339</f>
        <v>86340</v>
      </c>
      <c r="M339" s="118"/>
      <c r="N339" s="112">
        <v>1940</v>
      </c>
      <c r="O339" s="119">
        <f>+N339+I339</f>
        <v>86440</v>
      </c>
      <c r="P339" s="119"/>
      <c r="Q339" s="112">
        <v>2190</v>
      </c>
      <c r="R339" s="120">
        <f>+Q339+I339</f>
        <v>86690</v>
      </c>
      <c r="S339" s="121"/>
      <c r="T339" s="142">
        <v>4030</v>
      </c>
      <c r="U339" s="122">
        <f>+T339+I339</f>
        <v>88530</v>
      </c>
      <c r="V339" s="123">
        <v>84500</v>
      </c>
      <c r="W339" s="115"/>
      <c r="X339" s="98">
        <v>1495</v>
      </c>
      <c r="Y339" s="124">
        <f t="shared" si="88"/>
        <v>84740</v>
      </c>
      <c r="Z339" s="125">
        <f>+V339+X339</f>
        <v>85995</v>
      </c>
      <c r="AA339" s="126"/>
      <c r="AB339" s="143">
        <v>2990</v>
      </c>
      <c r="AC339" s="119">
        <f>+V339+AB339</f>
        <v>87490</v>
      </c>
      <c r="AD339" s="127"/>
      <c r="AE339" s="143">
        <v>1520</v>
      </c>
      <c r="AF339" s="120">
        <f>+AE339+V339</f>
        <v>86020</v>
      </c>
      <c r="AG339" s="127"/>
      <c r="AH339" s="143">
        <v>1545</v>
      </c>
      <c r="AI339" s="119">
        <f>+AH339+V339</f>
        <v>86045</v>
      </c>
      <c r="AJ339" s="126"/>
      <c r="AK339" s="144">
        <v>1570</v>
      </c>
      <c r="AL339" s="129">
        <f>+AK339+V339</f>
        <v>86070</v>
      </c>
      <c r="AM339" s="397"/>
      <c r="AN339" s="397"/>
      <c r="AO339" s="397"/>
      <c r="AP339" s="397"/>
      <c r="AQ339" s="397"/>
      <c r="AR339" s="397"/>
      <c r="AS339" s="397"/>
      <c r="AT339" s="397"/>
      <c r="AU339" s="397"/>
      <c r="AV339" s="397"/>
      <c r="AW339" s="397"/>
      <c r="AX339" s="397"/>
      <c r="AY339" s="397"/>
      <c r="AZ339" s="397"/>
      <c r="BA339" s="397"/>
      <c r="BB339" s="397"/>
      <c r="BC339" s="397"/>
      <c r="BD339" s="397"/>
      <c r="BE339" s="397"/>
      <c r="BF339" s="397"/>
      <c r="BG339" s="397"/>
      <c r="BH339" s="397"/>
      <c r="BI339" s="397"/>
    </row>
    <row r="340" spans="1:61" ht="15.75" x14ac:dyDescent="0.25">
      <c r="A340" s="93">
        <f>+$B$3*O340</f>
        <v>0</v>
      </c>
      <c r="B340" s="94">
        <f t="shared" si="105"/>
        <v>0</v>
      </c>
      <c r="C340" s="95">
        <f>+$D$3*U340</f>
        <v>7150</v>
      </c>
      <c r="D340" s="95">
        <f t="shared" si="106"/>
        <v>7150</v>
      </c>
      <c r="E340" s="95">
        <f>+$F$3*L340</f>
        <v>1500</v>
      </c>
      <c r="F340" s="95">
        <f t="shared" si="107"/>
        <v>1500</v>
      </c>
      <c r="G340" s="96">
        <f>+$H$3*R340</f>
        <v>1500</v>
      </c>
      <c r="H340" s="95">
        <f t="shared" si="108"/>
        <v>1500</v>
      </c>
      <c r="I340" s="395"/>
      <c r="J340" s="130">
        <f>((K341-K339)/500)</f>
        <v>0.02</v>
      </c>
      <c r="K340" s="116">
        <f>(((I340-I339)*J340)+K339)+I340</f>
        <v>150</v>
      </c>
      <c r="L340" s="131">
        <f>ROUNDUP(K340,0)</f>
        <v>150</v>
      </c>
      <c r="M340" s="132">
        <f>((N341-N339)/500)</f>
        <v>0.02</v>
      </c>
      <c r="N340" s="101">
        <f>(((I340-I339)*M340)+N339)+I340</f>
        <v>250</v>
      </c>
      <c r="O340" s="101">
        <f>ROUNDUP(N340,0)</f>
        <v>250</v>
      </c>
      <c r="P340" s="101">
        <f>((Q341-Q339)/500)</f>
        <v>0.02</v>
      </c>
      <c r="Q340" s="101">
        <f>(((I340-I339)*P340)+Q339)+I340</f>
        <v>500</v>
      </c>
      <c r="R340" s="133">
        <f>ROUNDUP(Q340,0)</f>
        <v>500</v>
      </c>
      <c r="S340" s="132">
        <f>((T341-T339)/500)</f>
        <v>0.04</v>
      </c>
      <c r="T340" s="134">
        <f>(((I340-I339)*S340)+T339)+I340</f>
        <v>650</v>
      </c>
      <c r="U340" s="134">
        <f>ROUNDUP(T340,0)</f>
        <v>650</v>
      </c>
      <c r="V340" s="396"/>
      <c r="W340" s="130">
        <f>((X341-X339)/500)</f>
        <v>0.01</v>
      </c>
      <c r="X340" s="116">
        <f>(((V340-V339)*W340)+X339)+V340</f>
        <v>650</v>
      </c>
      <c r="Y340" s="135">
        <f t="shared" si="88"/>
        <v>240</v>
      </c>
      <c r="Z340" s="106">
        <f>ROUNDUP(X340,0)</f>
        <v>650</v>
      </c>
      <c r="AA340" s="136">
        <f>((AB341-AB339)/500)</f>
        <v>0.02</v>
      </c>
      <c r="AB340" s="137">
        <f>(((V340-V339)*AA340)+AB339)+V340</f>
        <v>1300</v>
      </c>
      <c r="AC340" s="101">
        <f>ROUNDUP(AB340,0)</f>
        <v>1300</v>
      </c>
      <c r="AD340" s="137">
        <f>((AE341-AE339)/500)</f>
        <v>0.01</v>
      </c>
      <c r="AE340" s="137">
        <f>(((V340-V339)*AD340)+AE339)+V340</f>
        <v>675</v>
      </c>
      <c r="AF340" s="133">
        <f>ROUNDUP(AE340,0)</f>
        <v>675</v>
      </c>
      <c r="AG340" s="137">
        <f>((AH341-AH339)/500)</f>
        <v>0.01</v>
      </c>
      <c r="AH340" s="137">
        <f>(((V340-V339)*AG340)+AH339)+V340</f>
        <v>700</v>
      </c>
      <c r="AI340" s="101">
        <f>ROUNDUP(AH340,0)</f>
        <v>700</v>
      </c>
      <c r="AJ340" s="136">
        <f>((AK341-AK339)/500)</f>
        <v>0.01</v>
      </c>
      <c r="AK340" s="138">
        <f>(((V340-V339)*AJ340)+AK339)+V340</f>
        <v>725</v>
      </c>
      <c r="AL340" s="139">
        <f>ROUNDUP(AK340,0)</f>
        <v>725</v>
      </c>
      <c r="AM340" s="397"/>
      <c r="AN340" s="397"/>
      <c r="AO340" s="397"/>
      <c r="AP340" s="397"/>
      <c r="AQ340" s="397"/>
      <c r="AR340" s="397"/>
      <c r="AS340" s="397"/>
      <c r="AT340" s="397"/>
      <c r="AU340" s="397"/>
      <c r="AV340" s="397"/>
      <c r="AW340" s="397"/>
      <c r="AX340" s="397"/>
      <c r="AY340" s="397"/>
      <c r="AZ340" s="397"/>
      <c r="BA340" s="397"/>
      <c r="BB340" s="397"/>
      <c r="BC340" s="397"/>
      <c r="BD340" s="397"/>
      <c r="BE340" s="397"/>
      <c r="BF340" s="397"/>
      <c r="BG340" s="397"/>
      <c r="BH340" s="397"/>
      <c r="BI340" s="397"/>
    </row>
    <row r="341" spans="1:61" ht="15.75" x14ac:dyDescent="0.25">
      <c r="A341" s="93">
        <f>+$B$3*O341</f>
        <v>0</v>
      </c>
      <c r="B341" s="93">
        <f t="shared" si="105"/>
        <v>0</v>
      </c>
      <c r="C341" s="112">
        <f>+$D$3*U341</f>
        <v>979550</v>
      </c>
      <c r="D341" s="112">
        <f t="shared" si="106"/>
        <v>979550</v>
      </c>
      <c r="E341" s="112">
        <f>+$F$3*L341</f>
        <v>868500</v>
      </c>
      <c r="F341" s="112">
        <f t="shared" si="107"/>
        <v>868500</v>
      </c>
      <c r="G341" s="113">
        <f>+$H$3*R341</f>
        <v>261600</v>
      </c>
      <c r="H341" s="112">
        <f t="shared" si="108"/>
        <v>261600</v>
      </c>
      <c r="I341" s="140">
        <v>85000</v>
      </c>
      <c r="J341" s="130"/>
      <c r="K341" s="116">
        <v>1850</v>
      </c>
      <c r="L341" s="117">
        <f>+I341+K341</f>
        <v>86850</v>
      </c>
      <c r="M341" s="118"/>
      <c r="N341" s="119">
        <v>1950</v>
      </c>
      <c r="O341" s="119">
        <f>+N341+I341</f>
        <v>86950</v>
      </c>
      <c r="P341" s="119"/>
      <c r="Q341" s="119">
        <v>2200</v>
      </c>
      <c r="R341" s="120">
        <f>+Q341+I341</f>
        <v>87200</v>
      </c>
      <c r="S341" s="121"/>
      <c r="T341" s="122">
        <v>4050</v>
      </c>
      <c r="U341" s="122">
        <f>+T341+I341</f>
        <v>89050</v>
      </c>
      <c r="V341" s="141">
        <v>85000</v>
      </c>
      <c r="W341" s="115"/>
      <c r="X341" s="116">
        <v>1500</v>
      </c>
      <c r="Y341" s="124">
        <f t="shared" ref="Y341:Y380" si="109">+V341+240</f>
        <v>85240</v>
      </c>
      <c r="Z341" s="125">
        <f>+V341+X341</f>
        <v>86500</v>
      </c>
      <c r="AA341" s="126"/>
      <c r="AB341" s="127">
        <v>3000</v>
      </c>
      <c r="AC341" s="119">
        <f>+V341+AB341</f>
        <v>88000</v>
      </c>
      <c r="AD341" s="127"/>
      <c r="AE341" s="127">
        <v>1525</v>
      </c>
      <c r="AF341" s="120">
        <f>+AE341+V341</f>
        <v>86525</v>
      </c>
      <c r="AG341" s="127"/>
      <c r="AH341" s="127">
        <v>1550</v>
      </c>
      <c r="AI341" s="119">
        <f>+AH341+V341</f>
        <v>86550</v>
      </c>
      <c r="AJ341" s="126"/>
      <c r="AK341" s="128">
        <v>1575</v>
      </c>
      <c r="AL341" s="129">
        <f>+AK341+V341</f>
        <v>86575</v>
      </c>
      <c r="AM341" s="397"/>
      <c r="AN341" s="397"/>
      <c r="AO341" s="397"/>
      <c r="AP341" s="397"/>
      <c r="AQ341" s="397"/>
      <c r="AR341" s="397"/>
      <c r="AS341" s="397"/>
      <c r="AT341" s="397"/>
      <c r="AU341" s="397"/>
      <c r="AV341" s="397"/>
      <c r="AW341" s="397"/>
      <c r="AX341" s="397"/>
      <c r="AY341" s="397"/>
      <c r="AZ341" s="397"/>
      <c r="BA341" s="397"/>
      <c r="BB341" s="397"/>
      <c r="BC341" s="397"/>
      <c r="BD341" s="397"/>
      <c r="BE341" s="397"/>
      <c r="BF341" s="397"/>
      <c r="BG341" s="397"/>
      <c r="BH341" s="397"/>
      <c r="BI341" s="397"/>
    </row>
    <row r="342" spans="1:61" ht="15.75" x14ac:dyDescent="0.25">
      <c r="A342" s="93">
        <f>+$B$3*N342</f>
        <v>0</v>
      </c>
      <c r="B342" s="94">
        <f t="shared" si="105"/>
        <v>0</v>
      </c>
      <c r="C342" s="95">
        <f>+$D$3*T342</f>
        <v>7150</v>
      </c>
      <c r="D342" s="95">
        <f t="shared" si="106"/>
        <v>7150</v>
      </c>
      <c r="E342" s="95">
        <f>+$F$3*K342</f>
        <v>1500</v>
      </c>
      <c r="F342" s="95">
        <f t="shared" si="107"/>
        <v>1500</v>
      </c>
      <c r="G342" s="96">
        <f>+$H$3*Q342</f>
        <v>1500</v>
      </c>
      <c r="H342" s="95">
        <f t="shared" si="108"/>
        <v>1500</v>
      </c>
      <c r="I342" s="395"/>
      <c r="J342" s="130">
        <f>((K343-K341)/500)</f>
        <v>0.02</v>
      </c>
      <c r="K342" s="116">
        <f>(((I342-I341)*J342)+K341)+I342</f>
        <v>150</v>
      </c>
      <c r="L342" s="131">
        <f>ROUNDUP(K342,0)</f>
        <v>150</v>
      </c>
      <c r="M342" s="132">
        <f>((N343-N341)/500)</f>
        <v>0.02</v>
      </c>
      <c r="N342" s="101">
        <f>(((I342-I341)*M342)+N341)+I342</f>
        <v>250</v>
      </c>
      <c r="O342" s="101">
        <f>ROUNDUP(N342,0)</f>
        <v>250</v>
      </c>
      <c r="P342" s="101">
        <f>((Q343-Q341)/500)</f>
        <v>0.02</v>
      </c>
      <c r="Q342" s="101">
        <f>(((I342-I341)*P342)+Q341)+I342</f>
        <v>500</v>
      </c>
      <c r="R342" s="133">
        <f>ROUNDUP(Q342,0)</f>
        <v>500</v>
      </c>
      <c r="S342" s="132">
        <f>((T343-T341)/500)</f>
        <v>0.04</v>
      </c>
      <c r="T342" s="134">
        <f>(((I342-I341)*S342)+T341)+I342</f>
        <v>650</v>
      </c>
      <c r="U342" s="134">
        <f>ROUNDUP(T342,0)</f>
        <v>650</v>
      </c>
      <c r="V342" s="396"/>
      <c r="W342" s="130">
        <f>((X343-X341)/500)</f>
        <v>0.02</v>
      </c>
      <c r="X342" s="116">
        <f>(((V342-V341)*W342)+X341)+V342</f>
        <v>-200</v>
      </c>
      <c r="Y342" s="135">
        <f t="shared" si="109"/>
        <v>240</v>
      </c>
      <c r="Z342" s="106">
        <f>ROUNDUP(X342,0)</f>
        <v>-200</v>
      </c>
      <c r="AA342" s="136">
        <f>((AB343-AB341)/500)</f>
        <v>0.04</v>
      </c>
      <c r="AB342" s="137">
        <v>3020</v>
      </c>
      <c r="AC342" s="101">
        <f>ROUNDUP(AB342,0)</f>
        <v>3020</v>
      </c>
      <c r="AD342" s="137">
        <f>((AE343-AE341)/500)</f>
        <v>0.02</v>
      </c>
      <c r="AE342" s="137">
        <f>(((V342-V341)*AD342)+AE341)+V342</f>
        <v>-175</v>
      </c>
      <c r="AF342" s="133">
        <f>ROUNDUP(AE342,0)</f>
        <v>-175</v>
      </c>
      <c r="AG342" s="137">
        <f>((AH343-AH341)/500)</f>
        <v>0.02</v>
      </c>
      <c r="AH342" s="137">
        <f>(((V342-V341)*AG342)+AH341)+V342</f>
        <v>-150</v>
      </c>
      <c r="AI342" s="101">
        <f>ROUNDUP(AH342,0)</f>
        <v>-150</v>
      </c>
      <c r="AJ342" s="136">
        <f>((AK343-AK341)/500)</f>
        <v>0.02</v>
      </c>
      <c r="AK342" s="138">
        <f>(((V342-V341)*AJ342)+AK341)+V342</f>
        <v>-125</v>
      </c>
      <c r="AL342" s="139">
        <f>ROUNDUP(AK342,0)</f>
        <v>-125</v>
      </c>
      <c r="AM342" s="397"/>
      <c r="AN342" s="397"/>
      <c r="AO342" s="397"/>
      <c r="AP342" s="397"/>
      <c r="AQ342" s="397"/>
      <c r="AR342" s="397"/>
      <c r="AS342" s="397"/>
      <c r="AT342" s="397"/>
      <c r="AU342" s="397"/>
      <c r="AV342" s="397"/>
      <c r="AW342" s="397"/>
      <c r="AX342" s="397"/>
      <c r="AY342" s="397"/>
      <c r="AZ342" s="397"/>
      <c r="BA342" s="397"/>
      <c r="BB342" s="397"/>
      <c r="BC342" s="397"/>
      <c r="BD342" s="397"/>
      <c r="BE342" s="397"/>
      <c r="BF342" s="397"/>
      <c r="BG342" s="397"/>
      <c r="BH342" s="397"/>
      <c r="BI342" s="397"/>
    </row>
    <row r="343" spans="1:61" ht="15.75" x14ac:dyDescent="0.25">
      <c r="A343" s="93">
        <f>+$B$3*O343</f>
        <v>0</v>
      </c>
      <c r="B343" s="93">
        <f t="shared" si="105"/>
        <v>0</v>
      </c>
      <c r="C343" s="112">
        <f>+$D$3*U343</f>
        <v>985270</v>
      </c>
      <c r="D343" s="112">
        <f t="shared" si="106"/>
        <v>985270</v>
      </c>
      <c r="E343" s="112">
        <f>+$F$3*L343</f>
        <v>873600</v>
      </c>
      <c r="F343" s="112">
        <f t="shared" si="107"/>
        <v>873600</v>
      </c>
      <c r="G343" s="113">
        <f>+$H$3*R343</f>
        <v>263130</v>
      </c>
      <c r="H343" s="112">
        <f t="shared" si="108"/>
        <v>263130</v>
      </c>
      <c r="I343" s="114">
        <v>85500</v>
      </c>
      <c r="J343" s="130"/>
      <c r="K343" s="98">
        <v>1860</v>
      </c>
      <c r="L343" s="117">
        <f>+I343+K343</f>
        <v>87360</v>
      </c>
      <c r="M343" s="118"/>
      <c r="N343" s="112">
        <v>1960</v>
      </c>
      <c r="O343" s="119">
        <f>+N343+I343</f>
        <v>87460</v>
      </c>
      <c r="P343" s="119"/>
      <c r="Q343" s="112">
        <v>2210</v>
      </c>
      <c r="R343" s="120">
        <f>+Q343+I343</f>
        <v>87710</v>
      </c>
      <c r="S343" s="121"/>
      <c r="T343" s="142">
        <v>4070</v>
      </c>
      <c r="U343" s="122">
        <f>+T343+I343</f>
        <v>89570</v>
      </c>
      <c r="V343" s="123">
        <v>85500</v>
      </c>
      <c r="W343" s="115"/>
      <c r="X343" s="98">
        <v>1510</v>
      </c>
      <c r="Y343" s="124">
        <f t="shared" si="109"/>
        <v>85740</v>
      </c>
      <c r="Z343" s="125">
        <f>+V343+X343</f>
        <v>87010</v>
      </c>
      <c r="AA343" s="126"/>
      <c r="AB343" s="143">
        <v>3020</v>
      </c>
      <c r="AC343" s="119">
        <f>+V343+AB343</f>
        <v>88520</v>
      </c>
      <c r="AD343" s="127"/>
      <c r="AE343" s="143">
        <v>1535</v>
      </c>
      <c r="AF343" s="120">
        <f>+AE343+V343</f>
        <v>87035</v>
      </c>
      <c r="AG343" s="127"/>
      <c r="AH343" s="143">
        <v>1560</v>
      </c>
      <c r="AI343" s="119">
        <f>+AH343+V343</f>
        <v>87060</v>
      </c>
      <c r="AJ343" s="126"/>
      <c r="AK343" s="144">
        <v>1585</v>
      </c>
      <c r="AL343" s="129">
        <f>+AK343+V343</f>
        <v>87085</v>
      </c>
      <c r="AM343" s="397"/>
      <c r="AN343" s="397"/>
      <c r="AO343" s="397"/>
      <c r="AP343" s="397"/>
      <c r="AQ343" s="397"/>
      <c r="AR343" s="397"/>
      <c r="AS343" s="397"/>
      <c r="AT343" s="397"/>
      <c r="AU343" s="397"/>
      <c r="AV343" s="397"/>
      <c r="AW343" s="397"/>
      <c r="AX343" s="397"/>
      <c r="AY343" s="397"/>
      <c r="AZ343" s="397"/>
      <c r="BA343" s="397"/>
      <c r="BB343" s="397"/>
      <c r="BC343" s="397"/>
      <c r="BD343" s="397"/>
      <c r="BE343" s="397"/>
      <c r="BF343" s="397"/>
      <c r="BG343" s="397"/>
      <c r="BH343" s="397"/>
      <c r="BI343" s="397"/>
    </row>
    <row r="344" spans="1:61" ht="15.75" x14ac:dyDescent="0.25">
      <c r="A344" s="93">
        <f>+$B$3*O344</f>
        <v>0</v>
      </c>
      <c r="B344" s="94">
        <f t="shared" si="105"/>
        <v>0</v>
      </c>
      <c r="C344" s="95">
        <f>+$D$3*U344</f>
        <v>7150</v>
      </c>
      <c r="D344" s="95">
        <f t="shared" si="106"/>
        <v>7150</v>
      </c>
      <c r="E344" s="95">
        <f>+$F$3*L344</f>
        <v>1500</v>
      </c>
      <c r="F344" s="95">
        <f t="shared" si="107"/>
        <v>1500</v>
      </c>
      <c r="G344" s="96">
        <f>+$H$3*R344</f>
        <v>1500</v>
      </c>
      <c r="H344" s="95">
        <f t="shared" si="108"/>
        <v>1500</v>
      </c>
      <c r="I344" s="395"/>
      <c r="J344" s="130">
        <f>((K345-K343)/500)</f>
        <v>0.02</v>
      </c>
      <c r="K344" s="116">
        <f>(((I344-I343)*J344)+K343)+I344</f>
        <v>150</v>
      </c>
      <c r="L344" s="131">
        <f>ROUNDUP(K344,0)</f>
        <v>150</v>
      </c>
      <c r="M344" s="132">
        <f>((N345-N343)/500)</f>
        <v>0.02</v>
      </c>
      <c r="N344" s="101">
        <f>(((I344-I343)*M344)+N343)+I344</f>
        <v>250</v>
      </c>
      <c r="O344" s="101">
        <f>ROUNDUP(N344,0)</f>
        <v>250</v>
      </c>
      <c r="P344" s="101">
        <f>((Q345-Q343)/500)</f>
        <v>0.02</v>
      </c>
      <c r="Q344" s="101">
        <f>(((I344-I343)*P344)+Q343)+I344</f>
        <v>500</v>
      </c>
      <c r="R344" s="133">
        <f>ROUNDUP(Q344,0)</f>
        <v>500</v>
      </c>
      <c r="S344" s="132">
        <f>((T345-T343)/500)</f>
        <v>0.04</v>
      </c>
      <c r="T344" s="134">
        <f>(((I344-I343)*S344)+T343)+I344</f>
        <v>650</v>
      </c>
      <c r="U344" s="134">
        <f>ROUNDUP(T344,0)</f>
        <v>650</v>
      </c>
      <c r="V344" s="396"/>
      <c r="W344" s="130">
        <f>((X345-X343)/500)</f>
        <v>0.01</v>
      </c>
      <c r="X344" s="116">
        <f>(((V344-V343)*W344)+X343)+V344</f>
        <v>655</v>
      </c>
      <c r="Y344" s="135">
        <f t="shared" si="109"/>
        <v>240</v>
      </c>
      <c r="Z344" s="106">
        <f>ROUNDUP(X344,0)</f>
        <v>655</v>
      </c>
      <c r="AA344" s="136">
        <f>((AB345-AB343)/500)</f>
        <v>0.02</v>
      </c>
      <c r="AB344" s="137">
        <v>3030</v>
      </c>
      <c r="AC344" s="101">
        <f>ROUNDUP(AB344,0)</f>
        <v>3030</v>
      </c>
      <c r="AD344" s="137">
        <f>((AE345-AE343)/500)</f>
        <v>0.01</v>
      </c>
      <c r="AE344" s="137">
        <f>(((V344-V343)*AD344)+AE343)+V344</f>
        <v>680</v>
      </c>
      <c r="AF344" s="133">
        <f>ROUNDUP(AE344,0)</f>
        <v>680</v>
      </c>
      <c r="AG344" s="137">
        <f>((AH345-AH343)/500)</f>
        <v>0.01</v>
      </c>
      <c r="AH344" s="137">
        <f>(((V344-V343)*AG344)+AH343)+V344</f>
        <v>705</v>
      </c>
      <c r="AI344" s="101">
        <f>ROUNDUP(AH344,0)</f>
        <v>705</v>
      </c>
      <c r="AJ344" s="136">
        <f>((AK345-AK343)/500)</f>
        <v>0.01</v>
      </c>
      <c r="AK344" s="138">
        <f>(((V344-V343)*AJ344)+AK343)+V344</f>
        <v>730</v>
      </c>
      <c r="AL344" s="139">
        <f>ROUNDUP(AK344,0)</f>
        <v>730</v>
      </c>
      <c r="AM344" s="397"/>
      <c r="AN344" s="397"/>
      <c r="AO344" s="397"/>
      <c r="AP344" s="397"/>
      <c r="AQ344" s="397"/>
      <c r="AR344" s="397"/>
      <c r="AS344" s="397"/>
      <c r="AT344" s="397"/>
      <c r="AU344" s="397"/>
      <c r="AV344" s="397"/>
      <c r="AW344" s="397"/>
      <c r="AX344" s="397"/>
      <c r="AY344" s="397"/>
      <c r="AZ344" s="397"/>
      <c r="BA344" s="397"/>
      <c r="BB344" s="397"/>
      <c r="BC344" s="397"/>
      <c r="BD344" s="397"/>
      <c r="BE344" s="397"/>
      <c r="BF344" s="397"/>
      <c r="BG344" s="397"/>
      <c r="BH344" s="397"/>
      <c r="BI344" s="397"/>
    </row>
    <row r="345" spans="1:61" ht="15.75" x14ac:dyDescent="0.25">
      <c r="A345" s="93">
        <f>+$B$3*O345</f>
        <v>0</v>
      </c>
      <c r="B345" s="93">
        <f t="shared" ref="B345:B353" si="110">ROUNDUP(A345,0)</f>
        <v>0</v>
      </c>
      <c r="C345" s="112">
        <f>+$D$3*U345</f>
        <v>990990</v>
      </c>
      <c r="D345" s="112">
        <f t="shared" ref="D345:D353" si="111">ROUNDUP(C345,0)</f>
        <v>990990</v>
      </c>
      <c r="E345" s="112">
        <f>+$F$3*L345</f>
        <v>878700</v>
      </c>
      <c r="F345" s="112">
        <f t="shared" ref="F345:F353" si="112">ROUNDUP(E345,0)</f>
        <v>878700</v>
      </c>
      <c r="G345" s="113">
        <f>+$H$3*R345</f>
        <v>264660</v>
      </c>
      <c r="H345" s="112">
        <f t="shared" ref="H345:H353" si="113">ROUNDUP(G345,0)</f>
        <v>264660</v>
      </c>
      <c r="I345" s="140">
        <v>86000</v>
      </c>
      <c r="J345" s="130"/>
      <c r="K345" s="116">
        <v>1870</v>
      </c>
      <c r="L345" s="117">
        <f>+I345+K345</f>
        <v>87870</v>
      </c>
      <c r="M345" s="118"/>
      <c r="N345" s="119">
        <v>1970</v>
      </c>
      <c r="O345" s="119">
        <f>+N345+I345</f>
        <v>87970</v>
      </c>
      <c r="P345" s="119"/>
      <c r="Q345" s="119">
        <v>2220</v>
      </c>
      <c r="R345" s="120">
        <f>+Q345+I345</f>
        <v>88220</v>
      </c>
      <c r="S345" s="121"/>
      <c r="T345" s="122">
        <v>4090</v>
      </c>
      <c r="U345" s="122">
        <f>+T345+I345</f>
        <v>90090</v>
      </c>
      <c r="V345" s="141">
        <v>86000</v>
      </c>
      <c r="W345" s="115"/>
      <c r="X345" s="116">
        <v>1515</v>
      </c>
      <c r="Y345" s="124">
        <f t="shared" si="109"/>
        <v>86240</v>
      </c>
      <c r="Z345" s="125">
        <f>+V345+X345</f>
        <v>87515</v>
      </c>
      <c r="AA345" s="126"/>
      <c r="AB345" s="127">
        <v>3030</v>
      </c>
      <c r="AC345" s="119">
        <f>+V345+AB345</f>
        <v>89030</v>
      </c>
      <c r="AD345" s="127"/>
      <c r="AE345" s="127">
        <v>1540</v>
      </c>
      <c r="AF345" s="120">
        <f>+AE345+V345</f>
        <v>87540</v>
      </c>
      <c r="AG345" s="127"/>
      <c r="AH345" s="127">
        <v>1565</v>
      </c>
      <c r="AI345" s="119">
        <f>+AH345+V345</f>
        <v>87565</v>
      </c>
      <c r="AJ345" s="126"/>
      <c r="AK345" s="128">
        <v>1590</v>
      </c>
      <c r="AL345" s="129">
        <f>+AK345+V345</f>
        <v>87590</v>
      </c>
      <c r="AM345" s="397"/>
      <c r="AN345" s="397"/>
      <c r="AO345" s="397"/>
      <c r="AP345" s="397"/>
      <c r="AQ345" s="397"/>
      <c r="AR345" s="397"/>
      <c r="AS345" s="397"/>
      <c r="AT345" s="397"/>
      <c r="AU345" s="397"/>
      <c r="AV345" s="397"/>
      <c r="AW345" s="397"/>
      <c r="AX345" s="397"/>
      <c r="AY345" s="397"/>
      <c r="AZ345" s="397"/>
      <c r="BA345" s="397"/>
      <c r="BB345" s="397"/>
      <c r="BC345" s="397"/>
      <c r="BD345" s="397"/>
      <c r="BE345" s="397"/>
      <c r="BF345" s="397"/>
      <c r="BG345" s="397"/>
      <c r="BH345" s="397"/>
      <c r="BI345" s="397"/>
    </row>
    <row r="346" spans="1:61" ht="15.75" x14ac:dyDescent="0.25">
      <c r="A346" s="93">
        <f>+$B$3*N346</f>
        <v>0</v>
      </c>
      <c r="B346" s="94">
        <f t="shared" si="110"/>
        <v>0</v>
      </c>
      <c r="C346" s="95">
        <f>+$D$3*T346</f>
        <v>7150</v>
      </c>
      <c r="D346" s="95">
        <f t="shared" si="111"/>
        <v>7150</v>
      </c>
      <c r="E346" s="95">
        <f>+$F$3*K346</f>
        <v>1500</v>
      </c>
      <c r="F346" s="95">
        <f t="shared" si="112"/>
        <v>1500</v>
      </c>
      <c r="G346" s="96">
        <f>+$H$3*Q346</f>
        <v>1500</v>
      </c>
      <c r="H346" s="95">
        <f t="shared" si="113"/>
        <v>1500</v>
      </c>
      <c r="I346" s="395"/>
      <c r="J346" s="130">
        <f>((K347-K345)/500)</f>
        <v>0.02</v>
      </c>
      <c r="K346" s="116">
        <f>(((I346-I345)*J346)+K345)+I346</f>
        <v>150</v>
      </c>
      <c r="L346" s="131">
        <f>ROUNDUP(K346,0)</f>
        <v>150</v>
      </c>
      <c r="M346" s="132">
        <f>((N347-N345)/500)</f>
        <v>0.02</v>
      </c>
      <c r="N346" s="101">
        <f>(((I346-I345)*M346)+N345)+I346</f>
        <v>250</v>
      </c>
      <c r="O346" s="101">
        <f>ROUNDUP(N346,0)</f>
        <v>250</v>
      </c>
      <c r="P346" s="101">
        <f>((Q347-Q345)/500)</f>
        <v>0.02</v>
      </c>
      <c r="Q346" s="101">
        <f>(((I346-I345)*P346)+Q345)+I346</f>
        <v>500</v>
      </c>
      <c r="R346" s="133">
        <f>ROUNDUP(Q346,0)</f>
        <v>500</v>
      </c>
      <c r="S346" s="132">
        <f>((T347-T345)/500)</f>
        <v>0.04</v>
      </c>
      <c r="T346" s="134">
        <f>(((I346-I345)*S346)+T345)+I346</f>
        <v>650</v>
      </c>
      <c r="U346" s="134">
        <f>ROUNDUP(T346,0)</f>
        <v>650</v>
      </c>
      <c r="V346" s="396"/>
      <c r="W346" s="130">
        <f>((X347-X345)/500)</f>
        <v>0.02</v>
      </c>
      <c r="X346" s="116">
        <f>(((V346-V345)*W346)+X345)+V346</f>
        <v>-205</v>
      </c>
      <c r="Y346" s="135">
        <f t="shared" si="109"/>
        <v>240</v>
      </c>
      <c r="Z346" s="106">
        <f>ROUNDUP(X346,0)</f>
        <v>-205</v>
      </c>
      <c r="AA346" s="136">
        <f>((AB347-AB345)/500)</f>
        <v>0.04</v>
      </c>
      <c r="AB346" s="137">
        <f>(((V346-V345)*AA346)+AB345)+V346</f>
        <v>-410</v>
      </c>
      <c r="AC346" s="101">
        <f>ROUNDUP(AB346,0)</f>
        <v>-410</v>
      </c>
      <c r="AD346" s="137">
        <f>((AE347-AE345)/500)</f>
        <v>0.02</v>
      </c>
      <c r="AE346" s="137">
        <f>(((V346-V345)*AD346)+AE345)+V346</f>
        <v>-180</v>
      </c>
      <c r="AF346" s="133">
        <f>ROUNDUP(AE346,0)</f>
        <v>-180</v>
      </c>
      <c r="AG346" s="137">
        <f>((AH347-AH345)/500)</f>
        <v>0.02</v>
      </c>
      <c r="AH346" s="137">
        <f>(((V346-V345)*AG346)+AH345)+V346</f>
        <v>-155</v>
      </c>
      <c r="AI346" s="101">
        <f>ROUNDUP(AH346,0)</f>
        <v>-155</v>
      </c>
      <c r="AJ346" s="136">
        <f>((AK347-AK345)/500)</f>
        <v>0.02</v>
      </c>
      <c r="AK346" s="138">
        <f>(((V346-V345)*AJ346)+AK345)+V346</f>
        <v>-130</v>
      </c>
      <c r="AL346" s="139">
        <f>ROUNDUP(AK346,0)</f>
        <v>-130</v>
      </c>
      <c r="AM346" s="397"/>
      <c r="AN346" s="397"/>
      <c r="AO346" s="397"/>
      <c r="AP346" s="397"/>
      <c r="AQ346" s="397"/>
      <c r="AR346" s="397"/>
      <c r="AS346" s="397"/>
      <c r="AT346" s="397"/>
      <c r="AU346" s="397"/>
      <c r="AV346" s="397"/>
      <c r="AW346" s="397"/>
      <c r="AX346" s="397"/>
      <c r="AY346" s="397"/>
      <c r="AZ346" s="397"/>
      <c r="BA346" s="397"/>
      <c r="BB346" s="397"/>
      <c r="BC346" s="397"/>
      <c r="BD346" s="397"/>
      <c r="BE346" s="397"/>
      <c r="BF346" s="397"/>
      <c r="BG346" s="397"/>
      <c r="BH346" s="397"/>
      <c r="BI346" s="397"/>
    </row>
    <row r="347" spans="1:61" ht="15.75" x14ac:dyDescent="0.25">
      <c r="A347" s="93">
        <f>+$B$3*O347</f>
        <v>0</v>
      </c>
      <c r="B347" s="93">
        <f t="shared" si="110"/>
        <v>0</v>
      </c>
      <c r="C347" s="112">
        <f>+$D$3*U347</f>
        <v>996710</v>
      </c>
      <c r="D347" s="112">
        <f t="shared" si="111"/>
        <v>996710</v>
      </c>
      <c r="E347" s="112">
        <f>+$F$3*L347</f>
        <v>883800</v>
      </c>
      <c r="F347" s="112">
        <f t="shared" si="112"/>
        <v>883800</v>
      </c>
      <c r="G347" s="113">
        <f>+$H$3*R347</f>
        <v>266190</v>
      </c>
      <c r="H347" s="112">
        <f t="shared" si="113"/>
        <v>266190</v>
      </c>
      <c r="I347" s="140">
        <v>86500</v>
      </c>
      <c r="J347" s="130"/>
      <c r="K347" s="116">
        <v>1880</v>
      </c>
      <c r="L347" s="117">
        <f>+I347+K347</f>
        <v>88380</v>
      </c>
      <c r="M347" s="118"/>
      <c r="N347" s="119">
        <v>1980</v>
      </c>
      <c r="O347" s="119">
        <f>+N347+I347</f>
        <v>88480</v>
      </c>
      <c r="P347" s="119"/>
      <c r="Q347" s="119">
        <v>2230</v>
      </c>
      <c r="R347" s="120">
        <f>+Q347+I347</f>
        <v>88730</v>
      </c>
      <c r="S347" s="121"/>
      <c r="T347" s="122">
        <v>4110</v>
      </c>
      <c r="U347" s="122">
        <f>+T347+I347</f>
        <v>90610</v>
      </c>
      <c r="V347" s="141">
        <v>86500</v>
      </c>
      <c r="W347" s="115"/>
      <c r="X347" s="116">
        <v>1525</v>
      </c>
      <c r="Y347" s="124">
        <f t="shared" si="109"/>
        <v>86740</v>
      </c>
      <c r="Z347" s="125">
        <f>+V347+X347</f>
        <v>88025</v>
      </c>
      <c r="AA347" s="126"/>
      <c r="AB347" s="127">
        <v>3050</v>
      </c>
      <c r="AC347" s="119">
        <f>+V347+AB347</f>
        <v>89550</v>
      </c>
      <c r="AD347" s="127"/>
      <c r="AE347" s="127">
        <v>1550</v>
      </c>
      <c r="AF347" s="120">
        <f>+AE347+V347</f>
        <v>88050</v>
      </c>
      <c r="AG347" s="127"/>
      <c r="AH347" s="127">
        <v>1575</v>
      </c>
      <c r="AI347" s="119">
        <f>+AH347+V347</f>
        <v>88075</v>
      </c>
      <c r="AJ347" s="126"/>
      <c r="AK347" s="128">
        <v>1600</v>
      </c>
      <c r="AL347" s="129">
        <f>+AK347+V347</f>
        <v>88100</v>
      </c>
      <c r="AM347" s="397"/>
      <c r="AN347" s="397"/>
      <c r="AO347" s="397"/>
      <c r="AP347" s="397"/>
      <c r="AQ347" s="397"/>
      <c r="AR347" s="397"/>
      <c r="AS347" s="397"/>
      <c r="AT347" s="397"/>
      <c r="AU347" s="397"/>
      <c r="AV347" s="397"/>
      <c r="AW347" s="397"/>
      <c r="AX347" s="397"/>
      <c r="AY347" s="397"/>
      <c r="AZ347" s="397"/>
      <c r="BA347" s="397"/>
      <c r="BB347" s="397"/>
      <c r="BC347" s="397"/>
      <c r="BD347" s="397"/>
      <c r="BE347" s="397"/>
      <c r="BF347" s="397"/>
      <c r="BG347" s="397"/>
      <c r="BH347" s="397"/>
      <c r="BI347" s="397"/>
    </row>
    <row r="348" spans="1:61" ht="15.75" x14ac:dyDescent="0.25">
      <c r="A348" s="93">
        <f>+$B$3*N348</f>
        <v>0</v>
      </c>
      <c r="B348" s="94">
        <f t="shared" si="110"/>
        <v>0</v>
      </c>
      <c r="C348" s="95">
        <f>+$D$3*T348</f>
        <v>7150</v>
      </c>
      <c r="D348" s="95">
        <f t="shared" si="111"/>
        <v>7150</v>
      </c>
      <c r="E348" s="95">
        <f>+$F$3*K348</f>
        <v>1500</v>
      </c>
      <c r="F348" s="95">
        <f t="shared" si="112"/>
        <v>1500</v>
      </c>
      <c r="G348" s="96">
        <f>+$H$3*Q348</f>
        <v>1500</v>
      </c>
      <c r="H348" s="95">
        <f t="shared" si="113"/>
        <v>1500</v>
      </c>
      <c r="I348" s="395"/>
      <c r="J348" s="130">
        <f>((K349-K347)/500)</f>
        <v>0.02</v>
      </c>
      <c r="K348" s="116">
        <f>(((I348-I347)*J348)+K347)+I348</f>
        <v>150</v>
      </c>
      <c r="L348" s="131">
        <f>ROUNDUP(K348,0)</f>
        <v>150</v>
      </c>
      <c r="M348" s="132">
        <f>((N349-N347)/500)</f>
        <v>0.02</v>
      </c>
      <c r="N348" s="101">
        <f>(((I348-I347)*M348)+N347)+I348</f>
        <v>250</v>
      </c>
      <c r="O348" s="101">
        <f>ROUNDUP(N348,0)</f>
        <v>250</v>
      </c>
      <c r="P348" s="101">
        <f>((Q349-Q347)/500)</f>
        <v>0.02</v>
      </c>
      <c r="Q348" s="101">
        <f>(((I348-I347)*P348)+Q347)+I348</f>
        <v>500</v>
      </c>
      <c r="R348" s="133">
        <f>ROUNDUP(Q348,0)</f>
        <v>500</v>
      </c>
      <c r="S348" s="132">
        <f>((T349-T347)/500)</f>
        <v>0.04</v>
      </c>
      <c r="T348" s="134">
        <f>(((I348-I347)*S348)+T347)+I348</f>
        <v>650</v>
      </c>
      <c r="U348" s="134">
        <f>ROUNDUP(T348,0)</f>
        <v>650</v>
      </c>
      <c r="V348" s="396"/>
      <c r="W348" s="130">
        <f>((X349-X347)/500)</f>
        <v>0.01</v>
      </c>
      <c r="X348" s="116">
        <f>(((V348-V347)*W348)+X347)+V348</f>
        <v>660</v>
      </c>
      <c r="Y348" s="135">
        <f t="shared" si="109"/>
        <v>240</v>
      </c>
      <c r="Z348" s="106">
        <f>ROUNDUP(X348,0)</f>
        <v>660</v>
      </c>
      <c r="AA348" s="136">
        <f>((AB349-AB347)/500)</f>
        <v>0.02</v>
      </c>
      <c r="AB348" s="137">
        <f>(((V348-V347)*AA348)+AB347)+V348</f>
        <v>1320</v>
      </c>
      <c r="AC348" s="101">
        <f>ROUNDUP(AB348,0)</f>
        <v>1320</v>
      </c>
      <c r="AD348" s="137">
        <f>((AE349-AE347)/500)</f>
        <v>0.01</v>
      </c>
      <c r="AE348" s="137">
        <f>(((V348-V347)*AD348)+AE347)+V348</f>
        <v>685</v>
      </c>
      <c r="AF348" s="133">
        <f>ROUNDUP(AE348,0)</f>
        <v>685</v>
      </c>
      <c r="AG348" s="137">
        <f>((AH349-AH347)/500)</f>
        <v>0.01</v>
      </c>
      <c r="AH348" s="137">
        <f>(((V348-V347)*AG348)+AH347)+V348</f>
        <v>710</v>
      </c>
      <c r="AI348" s="101">
        <f>ROUNDUP(AH348,0)</f>
        <v>710</v>
      </c>
      <c r="AJ348" s="136">
        <f>((AK349-AK347)/500)</f>
        <v>0.01</v>
      </c>
      <c r="AK348" s="138">
        <f>(((V348-V347)*AJ348)+AK347)+V348</f>
        <v>735</v>
      </c>
      <c r="AL348" s="139">
        <f>ROUNDUP(AK348,0)</f>
        <v>735</v>
      </c>
      <c r="AM348" s="397"/>
      <c r="AN348" s="397"/>
      <c r="AO348" s="397"/>
      <c r="AP348" s="397"/>
      <c r="AQ348" s="397"/>
      <c r="AR348" s="397"/>
      <c r="AS348" s="397"/>
      <c r="AT348" s="397"/>
      <c r="AU348" s="397"/>
      <c r="AV348" s="397"/>
      <c r="AW348" s="397"/>
      <c r="AX348" s="397"/>
      <c r="AY348" s="397"/>
      <c r="AZ348" s="397"/>
      <c r="BA348" s="397"/>
      <c r="BB348" s="397"/>
      <c r="BC348" s="397"/>
      <c r="BD348" s="397"/>
      <c r="BE348" s="397"/>
      <c r="BF348" s="397"/>
      <c r="BG348" s="397"/>
      <c r="BH348" s="397"/>
      <c r="BI348" s="397"/>
    </row>
    <row r="349" spans="1:61" ht="15.75" x14ac:dyDescent="0.25">
      <c r="A349" s="93">
        <f>+$B$3*O349</f>
        <v>0</v>
      </c>
      <c r="B349" s="93">
        <f t="shared" si="110"/>
        <v>0</v>
      </c>
      <c r="C349" s="112">
        <f>+$D$3*U349</f>
        <v>1002430</v>
      </c>
      <c r="D349" s="112">
        <f t="shared" si="111"/>
        <v>1002430</v>
      </c>
      <c r="E349" s="112">
        <f>+$F$3*L349</f>
        <v>888900</v>
      </c>
      <c r="F349" s="112">
        <f t="shared" si="112"/>
        <v>888900</v>
      </c>
      <c r="G349" s="113">
        <f>+$H$3*R349</f>
        <v>267720</v>
      </c>
      <c r="H349" s="112">
        <f t="shared" si="113"/>
        <v>267720</v>
      </c>
      <c r="I349" s="140">
        <v>87000</v>
      </c>
      <c r="J349" s="130"/>
      <c r="K349" s="116">
        <v>1890</v>
      </c>
      <c r="L349" s="117">
        <f>+I349+K349</f>
        <v>88890</v>
      </c>
      <c r="M349" s="118"/>
      <c r="N349" s="119">
        <v>1990</v>
      </c>
      <c r="O349" s="119">
        <f>+N349+I349</f>
        <v>88990</v>
      </c>
      <c r="P349" s="119"/>
      <c r="Q349" s="119">
        <v>2240</v>
      </c>
      <c r="R349" s="120">
        <f>+Q349+I349</f>
        <v>89240</v>
      </c>
      <c r="S349" s="121"/>
      <c r="T349" s="122">
        <v>4130</v>
      </c>
      <c r="U349" s="122">
        <f>+T349+I349</f>
        <v>91130</v>
      </c>
      <c r="V349" s="141">
        <v>87000</v>
      </c>
      <c r="W349" s="115"/>
      <c r="X349" s="116">
        <v>1530</v>
      </c>
      <c r="Y349" s="124">
        <f t="shared" si="109"/>
        <v>87240</v>
      </c>
      <c r="Z349" s="125">
        <f>+V349+X349</f>
        <v>88530</v>
      </c>
      <c r="AA349" s="126"/>
      <c r="AB349" s="127">
        <v>3060</v>
      </c>
      <c r="AC349" s="119">
        <f>+V349+AB349</f>
        <v>90060</v>
      </c>
      <c r="AD349" s="127"/>
      <c r="AE349" s="127">
        <v>1555</v>
      </c>
      <c r="AF349" s="120">
        <f>+AE349+V349</f>
        <v>88555</v>
      </c>
      <c r="AG349" s="127"/>
      <c r="AH349" s="127">
        <v>1580</v>
      </c>
      <c r="AI349" s="119">
        <f>+AH349+V349</f>
        <v>88580</v>
      </c>
      <c r="AJ349" s="126"/>
      <c r="AK349" s="128">
        <v>1605</v>
      </c>
      <c r="AL349" s="129">
        <f>+AK349+V349</f>
        <v>88605</v>
      </c>
      <c r="AM349" s="397"/>
      <c r="AN349" s="397"/>
      <c r="AO349" s="397"/>
      <c r="AP349" s="397"/>
      <c r="AQ349" s="397"/>
      <c r="AR349" s="397"/>
      <c r="AS349" s="397"/>
      <c r="AT349" s="397"/>
      <c r="AU349" s="397"/>
      <c r="AV349" s="397"/>
      <c r="AW349" s="397"/>
      <c r="AX349" s="397"/>
      <c r="AY349" s="397"/>
      <c r="AZ349" s="397"/>
      <c r="BA349" s="397"/>
      <c r="BB349" s="397"/>
      <c r="BC349" s="397"/>
      <c r="BD349" s="397"/>
      <c r="BE349" s="397"/>
      <c r="BF349" s="397"/>
      <c r="BG349" s="397"/>
      <c r="BH349" s="397"/>
      <c r="BI349" s="397"/>
    </row>
    <row r="350" spans="1:61" ht="15.75" x14ac:dyDescent="0.25">
      <c r="A350" s="93">
        <f>+$B$3*N350</f>
        <v>0</v>
      </c>
      <c r="B350" s="94">
        <f t="shared" si="110"/>
        <v>0</v>
      </c>
      <c r="C350" s="95">
        <f>+$D$3*T350</f>
        <v>7150</v>
      </c>
      <c r="D350" s="95">
        <f t="shared" si="111"/>
        <v>7150</v>
      </c>
      <c r="E350" s="95">
        <f>+$F$3*K350</f>
        <v>1500</v>
      </c>
      <c r="F350" s="95">
        <f t="shared" si="112"/>
        <v>1500</v>
      </c>
      <c r="G350" s="96">
        <f>+$H$3*Q350</f>
        <v>1500</v>
      </c>
      <c r="H350" s="95">
        <f t="shared" si="113"/>
        <v>1500</v>
      </c>
      <c r="I350" s="395"/>
      <c r="J350" s="130">
        <f>((K351-K349)/500)</f>
        <v>0.02</v>
      </c>
      <c r="K350" s="116">
        <f>(((I350-I349)*J350)+K349)+I350</f>
        <v>150</v>
      </c>
      <c r="L350" s="131">
        <f>ROUNDUP(K350,0)</f>
        <v>150</v>
      </c>
      <c r="M350" s="132">
        <f>((N351-N349)/500)</f>
        <v>0.02</v>
      </c>
      <c r="N350" s="101">
        <f>(((I350-I349)*M350)+N349)+I350</f>
        <v>250</v>
      </c>
      <c r="O350" s="101">
        <f>ROUNDUP(N350,0)</f>
        <v>250</v>
      </c>
      <c r="P350" s="101">
        <f>((Q351-Q349)/500)</f>
        <v>0.02</v>
      </c>
      <c r="Q350" s="101">
        <f>(((I350-I349)*P350)+Q349)+I350</f>
        <v>500</v>
      </c>
      <c r="R350" s="133">
        <f>ROUNDUP(Q350,0)</f>
        <v>500</v>
      </c>
      <c r="S350" s="132">
        <f>((T351-T349)/500)</f>
        <v>0.04</v>
      </c>
      <c r="T350" s="134">
        <f>(((I350-I349)*S350)+T349)+I350</f>
        <v>650</v>
      </c>
      <c r="U350" s="134">
        <f>ROUNDUP(T350,0)</f>
        <v>650</v>
      </c>
      <c r="V350" s="396"/>
      <c r="W350" s="130">
        <f>((X351-X349)/500)</f>
        <v>0.02</v>
      </c>
      <c r="X350" s="116">
        <f>(((V350-V349)*W350)+X349)+V350</f>
        <v>-210</v>
      </c>
      <c r="Y350" s="135">
        <f t="shared" si="109"/>
        <v>240</v>
      </c>
      <c r="Z350" s="106">
        <f>ROUNDUP(X350,0)</f>
        <v>-210</v>
      </c>
      <c r="AA350" s="136">
        <f>((AB351-AB349)/500)</f>
        <v>0.04</v>
      </c>
      <c r="AB350" s="137">
        <f>(((V350-V349)*AA350)+AB349)+V350</f>
        <v>-420</v>
      </c>
      <c r="AC350" s="101">
        <f>ROUNDUP(AB350,0)</f>
        <v>-420</v>
      </c>
      <c r="AD350" s="137">
        <f>((AE351-AE349)/500)</f>
        <v>0.02</v>
      </c>
      <c r="AE350" s="137">
        <f>(((V350-V349)*AD350)+AE349)+V350</f>
        <v>-185</v>
      </c>
      <c r="AF350" s="133">
        <f>ROUNDUP(AE350,0)</f>
        <v>-185</v>
      </c>
      <c r="AG350" s="137">
        <f>((AH351-AH349)/500)</f>
        <v>0.02</v>
      </c>
      <c r="AH350" s="137">
        <f>(((V350-V349)*AG350)+AH349)+V350</f>
        <v>-160</v>
      </c>
      <c r="AI350" s="101">
        <f>ROUNDUP(AH350,0)</f>
        <v>-160</v>
      </c>
      <c r="AJ350" s="136">
        <f>((AK351-AK349)/500)</f>
        <v>0.02</v>
      </c>
      <c r="AK350" s="138">
        <f>(((V350-V349)*AJ350)+AK349)+V350</f>
        <v>-135</v>
      </c>
      <c r="AL350" s="139">
        <f>ROUNDUP(AK350,0)</f>
        <v>-135</v>
      </c>
      <c r="AM350" s="397"/>
      <c r="AN350" s="397"/>
      <c r="AO350" s="397"/>
      <c r="AP350" s="397"/>
      <c r="AQ350" s="397"/>
      <c r="AR350" s="397"/>
      <c r="AS350" s="397"/>
      <c r="AT350" s="397"/>
      <c r="AU350" s="397"/>
      <c r="AV350" s="397"/>
      <c r="AW350" s="397"/>
      <c r="AX350" s="397"/>
      <c r="AY350" s="397"/>
      <c r="AZ350" s="397"/>
      <c r="BA350" s="397"/>
      <c r="BB350" s="397"/>
      <c r="BC350" s="397"/>
      <c r="BD350" s="397"/>
      <c r="BE350" s="397"/>
      <c r="BF350" s="397"/>
      <c r="BG350" s="397"/>
      <c r="BH350" s="397"/>
      <c r="BI350" s="397"/>
    </row>
    <row r="351" spans="1:61" ht="15.75" x14ac:dyDescent="0.25">
      <c r="A351" s="93">
        <f>+$B$3*O351</f>
        <v>0</v>
      </c>
      <c r="B351" s="93">
        <f t="shared" si="110"/>
        <v>0</v>
      </c>
      <c r="C351" s="112">
        <f>+$D$3*U351</f>
        <v>1008150</v>
      </c>
      <c r="D351" s="112">
        <f t="shared" si="111"/>
        <v>1008150</v>
      </c>
      <c r="E351" s="112">
        <f>+$F$3*L351</f>
        <v>894000</v>
      </c>
      <c r="F351" s="112">
        <f t="shared" si="112"/>
        <v>894000</v>
      </c>
      <c r="G351" s="113">
        <f>+$H$3*R351</f>
        <v>269250</v>
      </c>
      <c r="H351" s="112">
        <f t="shared" si="113"/>
        <v>269250</v>
      </c>
      <c r="I351" s="140">
        <v>87500</v>
      </c>
      <c r="J351" s="130"/>
      <c r="K351" s="116">
        <v>1900</v>
      </c>
      <c r="L351" s="117">
        <f>+I351+K351</f>
        <v>89400</v>
      </c>
      <c r="M351" s="118"/>
      <c r="N351" s="119">
        <v>2000</v>
      </c>
      <c r="O351" s="119">
        <f>+N351+I351</f>
        <v>89500</v>
      </c>
      <c r="P351" s="119"/>
      <c r="Q351" s="119">
        <v>2250</v>
      </c>
      <c r="R351" s="120">
        <f>+Q351+I351</f>
        <v>89750</v>
      </c>
      <c r="S351" s="121"/>
      <c r="T351" s="122">
        <v>4150</v>
      </c>
      <c r="U351" s="122">
        <f>+T351+I351</f>
        <v>91650</v>
      </c>
      <c r="V351" s="141">
        <v>87500</v>
      </c>
      <c r="W351" s="115"/>
      <c r="X351" s="116">
        <v>1540</v>
      </c>
      <c r="Y351" s="124">
        <f t="shared" si="109"/>
        <v>87740</v>
      </c>
      <c r="Z351" s="125">
        <f>+V351+X351</f>
        <v>89040</v>
      </c>
      <c r="AA351" s="126"/>
      <c r="AB351" s="127">
        <v>3080</v>
      </c>
      <c r="AC351" s="119">
        <f>+V351+AB351</f>
        <v>90580</v>
      </c>
      <c r="AD351" s="127"/>
      <c r="AE351" s="127">
        <v>1565</v>
      </c>
      <c r="AF351" s="120">
        <f>+AE351+V351</f>
        <v>89065</v>
      </c>
      <c r="AG351" s="127"/>
      <c r="AH351" s="127">
        <v>1590</v>
      </c>
      <c r="AI351" s="119">
        <f>+AH351+V351</f>
        <v>89090</v>
      </c>
      <c r="AJ351" s="126"/>
      <c r="AK351" s="128">
        <v>1615</v>
      </c>
      <c r="AL351" s="129">
        <f>+AK351+V351</f>
        <v>89115</v>
      </c>
      <c r="AM351" s="397"/>
      <c r="AN351" s="397"/>
      <c r="AO351" s="397"/>
      <c r="AP351" s="397"/>
      <c r="AQ351" s="397"/>
      <c r="AR351" s="397"/>
      <c r="AS351" s="397"/>
      <c r="AT351" s="397"/>
      <c r="AU351" s="397"/>
      <c r="AV351" s="397"/>
      <c r="AW351" s="397"/>
      <c r="AX351" s="397"/>
      <c r="AY351" s="397"/>
      <c r="AZ351" s="397"/>
      <c r="BA351" s="397"/>
      <c r="BB351" s="397"/>
      <c r="BC351" s="397"/>
      <c r="BD351" s="397"/>
      <c r="BE351" s="397"/>
      <c r="BF351" s="397"/>
      <c r="BG351" s="397"/>
      <c r="BH351" s="397"/>
      <c r="BI351" s="397"/>
    </row>
    <row r="352" spans="1:61" ht="15.75" x14ac:dyDescent="0.25">
      <c r="A352" s="93">
        <f>+$B$3*N352</f>
        <v>0</v>
      </c>
      <c r="B352" s="94">
        <f t="shared" si="110"/>
        <v>0</v>
      </c>
      <c r="C352" s="95">
        <f>+$D$3*T352</f>
        <v>7150</v>
      </c>
      <c r="D352" s="95">
        <f t="shared" si="111"/>
        <v>7150</v>
      </c>
      <c r="E352" s="95">
        <f>+$F$3*K352</f>
        <v>1500</v>
      </c>
      <c r="F352" s="95">
        <f t="shared" si="112"/>
        <v>1500</v>
      </c>
      <c r="G352" s="96">
        <f>+$H$3*Q352</f>
        <v>1500</v>
      </c>
      <c r="H352" s="95">
        <f t="shared" si="113"/>
        <v>1500</v>
      </c>
      <c r="I352" s="395"/>
      <c r="J352" s="130">
        <f>((K353-K351)/500)</f>
        <v>0.02</v>
      </c>
      <c r="K352" s="116">
        <f>(((I352-I351)*J352)+K351)+I352</f>
        <v>150</v>
      </c>
      <c r="L352" s="131">
        <f>ROUNDUP(K352,0)</f>
        <v>150</v>
      </c>
      <c r="M352" s="132">
        <f>((N353-N351)/500)</f>
        <v>0.02</v>
      </c>
      <c r="N352" s="101">
        <f>(((I352-I351)*M352)+N351)+I352</f>
        <v>250</v>
      </c>
      <c r="O352" s="101">
        <f>ROUNDUP(N352,0)</f>
        <v>250</v>
      </c>
      <c r="P352" s="101">
        <f>((Q353-Q351)/500)</f>
        <v>0.02</v>
      </c>
      <c r="Q352" s="101">
        <f>(((I352-I351)*P352)+Q351)+I352</f>
        <v>500</v>
      </c>
      <c r="R352" s="133">
        <f>ROUNDUP(Q352,0)</f>
        <v>500</v>
      </c>
      <c r="S352" s="132">
        <f>((T353-T351)/500)</f>
        <v>0.04</v>
      </c>
      <c r="T352" s="134">
        <f>(((I352-I351)*S352)+T351)+I352</f>
        <v>650</v>
      </c>
      <c r="U352" s="134">
        <f>ROUNDUP(T352,0)</f>
        <v>650</v>
      </c>
      <c r="V352" s="396"/>
      <c r="W352" s="130">
        <f>((X353-X351)/500)</f>
        <v>0.01</v>
      </c>
      <c r="X352" s="116">
        <f>(((V352-V351)*W352)+X351)+V352</f>
        <v>665</v>
      </c>
      <c r="Y352" s="135">
        <f t="shared" si="109"/>
        <v>240</v>
      </c>
      <c r="Z352" s="106">
        <f>ROUNDUP(X352,0)</f>
        <v>665</v>
      </c>
      <c r="AA352" s="136">
        <f>((AB353-AB351)/500)</f>
        <v>0.02</v>
      </c>
      <c r="AB352" s="137">
        <f>(((V352-V351)*AA352)+AB351)+V352</f>
        <v>1330</v>
      </c>
      <c r="AC352" s="101">
        <f>ROUNDUP(AB352,0)</f>
        <v>1330</v>
      </c>
      <c r="AD352" s="137">
        <f>((AE353-AE351)/500)</f>
        <v>0.01</v>
      </c>
      <c r="AE352" s="137">
        <f>(((V352-V351)*AD352)+AE351)+V352</f>
        <v>690</v>
      </c>
      <c r="AF352" s="133">
        <f>ROUNDUP(AE352,0)</f>
        <v>690</v>
      </c>
      <c r="AG352" s="137">
        <f>((AH353-AH351)/500)</f>
        <v>0.01</v>
      </c>
      <c r="AH352" s="137">
        <f>(((V352-V351)*AG352)+AH351)+V352</f>
        <v>715</v>
      </c>
      <c r="AI352" s="101">
        <f>ROUNDUP(AH352,0)</f>
        <v>715</v>
      </c>
      <c r="AJ352" s="136">
        <f>((AK353-AK351)/500)</f>
        <v>0.01</v>
      </c>
      <c r="AK352" s="138">
        <f>(((V352-V351)*AJ352)+AK351)+V352</f>
        <v>740</v>
      </c>
      <c r="AL352" s="139">
        <f>ROUNDUP(AK352,0)</f>
        <v>740</v>
      </c>
      <c r="AM352" s="397"/>
      <c r="AN352" s="397"/>
      <c r="AO352" s="397"/>
      <c r="AP352" s="397"/>
      <c r="AQ352" s="397"/>
      <c r="AR352" s="397"/>
      <c r="AS352" s="397"/>
      <c r="AT352" s="397"/>
      <c r="AU352" s="397"/>
      <c r="AV352" s="397"/>
      <c r="AW352" s="397"/>
      <c r="AX352" s="397"/>
      <c r="AY352" s="397"/>
      <c r="AZ352" s="397"/>
      <c r="BA352" s="397"/>
      <c r="BB352" s="397"/>
      <c r="BC352" s="397"/>
      <c r="BD352" s="397"/>
      <c r="BE352" s="397"/>
      <c r="BF352" s="397"/>
      <c r="BG352" s="397"/>
      <c r="BH352" s="397"/>
      <c r="BI352" s="397"/>
    </row>
    <row r="353" spans="1:61" ht="15.75" x14ac:dyDescent="0.25">
      <c r="A353" s="93">
        <f>+$B$3*O353</f>
        <v>0</v>
      </c>
      <c r="B353" s="93">
        <f t="shared" si="110"/>
        <v>0</v>
      </c>
      <c r="C353" s="112">
        <f>+$D$3*U353</f>
        <v>1013870</v>
      </c>
      <c r="D353" s="112">
        <f t="shared" si="111"/>
        <v>1013870</v>
      </c>
      <c r="E353" s="112">
        <f>+$F$3*L353</f>
        <v>899100</v>
      </c>
      <c r="F353" s="112">
        <f t="shared" si="112"/>
        <v>899100</v>
      </c>
      <c r="G353" s="113">
        <f>+$H$3*R353</f>
        <v>270780</v>
      </c>
      <c r="H353" s="112">
        <f t="shared" si="113"/>
        <v>270780</v>
      </c>
      <c r="I353" s="140">
        <v>88000</v>
      </c>
      <c r="J353" s="130"/>
      <c r="K353" s="116">
        <v>1910</v>
      </c>
      <c r="L353" s="117">
        <f>+I353+K353</f>
        <v>89910</v>
      </c>
      <c r="M353" s="118"/>
      <c r="N353" s="119">
        <v>2010</v>
      </c>
      <c r="O353" s="119">
        <f>+N353+I353</f>
        <v>90010</v>
      </c>
      <c r="P353" s="119"/>
      <c r="Q353" s="119">
        <v>2260</v>
      </c>
      <c r="R353" s="120">
        <f>+Q353+I353</f>
        <v>90260</v>
      </c>
      <c r="S353" s="121"/>
      <c r="T353" s="122">
        <v>4170</v>
      </c>
      <c r="U353" s="122">
        <f>+T353+I353</f>
        <v>92170</v>
      </c>
      <c r="V353" s="141">
        <v>88000</v>
      </c>
      <c r="W353" s="115"/>
      <c r="X353" s="116">
        <v>1545</v>
      </c>
      <c r="Y353" s="124">
        <f t="shared" si="109"/>
        <v>88240</v>
      </c>
      <c r="Z353" s="125">
        <f>+V353+X353</f>
        <v>89545</v>
      </c>
      <c r="AA353" s="126"/>
      <c r="AB353" s="127">
        <v>3090</v>
      </c>
      <c r="AC353" s="119">
        <f>+V353+AB353</f>
        <v>91090</v>
      </c>
      <c r="AD353" s="127"/>
      <c r="AE353" s="127">
        <v>1570</v>
      </c>
      <c r="AF353" s="120">
        <f>+AE353+V353</f>
        <v>89570</v>
      </c>
      <c r="AG353" s="127"/>
      <c r="AH353" s="127">
        <v>1595</v>
      </c>
      <c r="AI353" s="119">
        <f>+AH353+V353</f>
        <v>89595</v>
      </c>
      <c r="AJ353" s="126"/>
      <c r="AK353" s="128">
        <v>1620</v>
      </c>
      <c r="AL353" s="129">
        <f>+AK353+V353</f>
        <v>89620</v>
      </c>
      <c r="AM353" s="397"/>
      <c r="AN353" s="397"/>
      <c r="AO353" s="397"/>
      <c r="AP353" s="397"/>
      <c r="AQ353" s="397"/>
      <c r="AR353" s="397"/>
      <c r="AS353" s="397"/>
      <c r="AT353" s="397"/>
      <c r="AU353" s="397"/>
      <c r="AV353" s="397"/>
      <c r="AW353" s="397"/>
      <c r="AX353" s="397"/>
      <c r="AY353" s="397"/>
      <c r="AZ353" s="397"/>
      <c r="BA353" s="397"/>
      <c r="BB353" s="397"/>
      <c r="BC353" s="397"/>
      <c r="BD353" s="397"/>
      <c r="BE353" s="397"/>
      <c r="BF353" s="397"/>
      <c r="BG353" s="397"/>
      <c r="BH353" s="397"/>
      <c r="BI353" s="397"/>
    </row>
    <row r="354" spans="1:61" ht="15.75" x14ac:dyDescent="0.25">
      <c r="A354" s="93">
        <f>+$B$3*N354</f>
        <v>0</v>
      </c>
      <c r="B354" s="94">
        <f>ROUNDUP(A354,0)</f>
        <v>0</v>
      </c>
      <c r="C354" s="95">
        <f>+$D$3*T354</f>
        <v>7150</v>
      </c>
      <c r="D354" s="95">
        <f>ROUNDUP(C354,0)</f>
        <v>7150</v>
      </c>
      <c r="E354" s="95">
        <f>+$F$3*K354</f>
        <v>1500</v>
      </c>
      <c r="F354" s="95">
        <f>ROUNDUP(E354,0)</f>
        <v>1500</v>
      </c>
      <c r="G354" s="96">
        <f>+$H$3*Q354</f>
        <v>1500</v>
      </c>
      <c r="H354" s="95">
        <f>ROUNDUP(G354,0)</f>
        <v>1500</v>
      </c>
      <c r="I354" s="395"/>
      <c r="J354" s="130">
        <f>((K355-K353)/500)</f>
        <v>0.02</v>
      </c>
      <c r="K354" s="116">
        <f>(((I354-I353)*J354)+K353)+I354</f>
        <v>150</v>
      </c>
      <c r="L354" s="131">
        <f>ROUNDUP(K354,0)</f>
        <v>150</v>
      </c>
      <c r="M354" s="132">
        <f>((N355-N353)/500)</f>
        <v>0.02</v>
      </c>
      <c r="N354" s="101">
        <f>(((I354-I353)*M354)+N353)+I354</f>
        <v>250</v>
      </c>
      <c r="O354" s="101">
        <f>ROUNDUP(N354,0)</f>
        <v>250</v>
      </c>
      <c r="P354" s="101">
        <f>((Q355-Q353)/500)</f>
        <v>0.02</v>
      </c>
      <c r="Q354" s="101">
        <f>(((I354-I353)*P354)+Q353)+I354</f>
        <v>500</v>
      </c>
      <c r="R354" s="133">
        <f>ROUNDUP(Q354,0)</f>
        <v>500</v>
      </c>
      <c r="S354" s="132">
        <f>((T355-T353)/500)</f>
        <v>0.04</v>
      </c>
      <c r="T354" s="134">
        <f>(((I354-I353)*S354)+T353)+I354</f>
        <v>650</v>
      </c>
      <c r="U354" s="134">
        <f>ROUNDUP(T354,0)</f>
        <v>650</v>
      </c>
      <c r="V354" s="396"/>
      <c r="W354" s="130">
        <f>((X355-X353)/500)</f>
        <v>0.02</v>
      </c>
      <c r="X354" s="116">
        <f>(((V354-V353)*W354)+X353)+V354</f>
        <v>-215</v>
      </c>
      <c r="Y354" s="135">
        <f t="shared" si="109"/>
        <v>240</v>
      </c>
      <c r="Z354" s="106">
        <f>ROUNDUP(X354,0)</f>
        <v>-215</v>
      </c>
      <c r="AA354" s="136">
        <f>((AB355-AB353)/500)</f>
        <v>0.04</v>
      </c>
      <c r="AB354" s="137">
        <f>(((V354-V353)*AA354)+AB353)+V354</f>
        <v>-430</v>
      </c>
      <c r="AC354" s="101">
        <f>ROUNDUP(AB354,0)</f>
        <v>-430</v>
      </c>
      <c r="AD354" s="137">
        <f>((AE355-AE353)/500)</f>
        <v>0.02</v>
      </c>
      <c r="AE354" s="137">
        <f>(((V354-V353)*AD354)+AE353)+V354</f>
        <v>-190</v>
      </c>
      <c r="AF354" s="133">
        <f>ROUNDUP(AE354,0)</f>
        <v>-190</v>
      </c>
      <c r="AG354" s="137">
        <f>((AH355-AH353)/500)</f>
        <v>0.02</v>
      </c>
      <c r="AH354" s="137">
        <f>(((V354-V353)*AG354)+AH353)+V354</f>
        <v>-165</v>
      </c>
      <c r="AI354" s="101">
        <f>ROUNDUP(AH354,0)</f>
        <v>-165</v>
      </c>
      <c r="AJ354" s="136">
        <f>((AK355-AK353)/500)</f>
        <v>0.02</v>
      </c>
      <c r="AK354" s="138">
        <f>(((V354-V353)*AJ354)+AK353)+V354</f>
        <v>-140</v>
      </c>
      <c r="AL354" s="139">
        <f>ROUNDUP(AK354,0)</f>
        <v>-140</v>
      </c>
      <c r="AM354" s="397"/>
      <c r="AN354" s="397"/>
      <c r="AO354" s="397"/>
      <c r="AP354" s="397"/>
      <c r="AQ354" s="397"/>
      <c r="AR354" s="397"/>
      <c r="AS354" s="397"/>
      <c r="AT354" s="397"/>
      <c r="AU354" s="397"/>
      <c r="AV354" s="397"/>
      <c r="AW354" s="397"/>
      <c r="AX354" s="397"/>
      <c r="AY354" s="397"/>
      <c r="AZ354" s="397"/>
      <c r="BA354" s="397"/>
      <c r="BB354" s="397"/>
      <c r="BC354" s="397"/>
      <c r="BD354" s="397"/>
      <c r="BE354" s="397"/>
      <c r="BF354" s="397"/>
      <c r="BG354" s="397"/>
      <c r="BH354" s="397"/>
      <c r="BI354" s="397"/>
    </row>
    <row r="355" spans="1:61" ht="15.75" x14ac:dyDescent="0.25">
      <c r="A355" s="93">
        <f>+$B$3*O355</f>
        <v>0</v>
      </c>
      <c r="B355" s="93">
        <f>ROUNDUP(A355,0)</f>
        <v>0</v>
      </c>
      <c r="C355" s="112">
        <f>+$D$3*U355</f>
        <v>1019590</v>
      </c>
      <c r="D355" s="112">
        <f>ROUNDUP(C355,0)</f>
        <v>1019590</v>
      </c>
      <c r="E355" s="112">
        <f>+$F$3*L355</f>
        <v>904200</v>
      </c>
      <c r="F355" s="112">
        <f>ROUNDUP(E355,0)</f>
        <v>904200</v>
      </c>
      <c r="G355" s="113">
        <f>+$H$3*R355</f>
        <v>272310</v>
      </c>
      <c r="H355" s="112">
        <f>ROUNDUP(G355,0)</f>
        <v>272310</v>
      </c>
      <c r="I355" s="114">
        <v>88500</v>
      </c>
      <c r="J355" s="130"/>
      <c r="K355" s="98">
        <v>1920</v>
      </c>
      <c r="L355" s="117">
        <f>+I355+K355</f>
        <v>90420</v>
      </c>
      <c r="M355" s="118"/>
      <c r="N355" s="112">
        <v>2020</v>
      </c>
      <c r="O355" s="119">
        <f>+N355+I355</f>
        <v>90520</v>
      </c>
      <c r="P355" s="119"/>
      <c r="Q355" s="112">
        <v>2270</v>
      </c>
      <c r="R355" s="120">
        <f>+Q355+I355</f>
        <v>90770</v>
      </c>
      <c r="S355" s="121"/>
      <c r="T355" s="142">
        <v>4190</v>
      </c>
      <c r="U355" s="122">
        <f>+T355+I355</f>
        <v>92690</v>
      </c>
      <c r="V355" s="123">
        <v>88500</v>
      </c>
      <c r="W355" s="115"/>
      <c r="X355" s="98">
        <v>1555</v>
      </c>
      <c r="Y355" s="124">
        <f t="shared" si="109"/>
        <v>88740</v>
      </c>
      <c r="Z355" s="125">
        <f>+V355+X355</f>
        <v>90055</v>
      </c>
      <c r="AA355" s="126"/>
      <c r="AB355" s="143">
        <v>3110</v>
      </c>
      <c r="AC355" s="119">
        <f>+V355+AB355</f>
        <v>91610</v>
      </c>
      <c r="AD355" s="127"/>
      <c r="AE355" s="143">
        <v>1580</v>
      </c>
      <c r="AF355" s="120">
        <f>+AE355+V355</f>
        <v>90080</v>
      </c>
      <c r="AG355" s="127"/>
      <c r="AH355" s="143">
        <v>1605</v>
      </c>
      <c r="AI355" s="119">
        <f>+AH355+V355</f>
        <v>90105</v>
      </c>
      <c r="AJ355" s="126"/>
      <c r="AK355" s="144">
        <v>1630</v>
      </c>
      <c r="AL355" s="129">
        <f>+AK355+V355</f>
        <v>90130</v>
      </c>
      <c r="AM355" s="397"/>
      <c r="AN355" s="397"/>
      <c r="AO355" s="397"/>
      <c r="AP355" s="397"/>
      <c r="AQ355" s="397"/>
      <c r="AR355" s="397"/>
      <c r="AS355" s="397"/>
      <c r="AT355" s="397"/>
      <c r="AU355" s="397"/>
      <c r="AV355" s="397"/>
      <c r="AW355" s="397"/>
      <c r="AX355" s="397"/>
      <c r="AY355" s="397"/>
      <c r="AZ355" s="397"/>
      <c r="BA355" s="397"/>
      <c r="BB355" s="397"/>
      <c r="BC355" s="397"/>
      <c r="BD355" s="397"/>
      <c r="BE355" s="397"/>
      <c r="BF355" s="397"/>
      <c r="BG355" s="397"/>
      <c r="BH355" s="397"/>
      <c r="BI355" s="397"/>
    </row>
    <row r="356" spans="1:61" ht="15.75" x14ac:dyDescent="0.25">
      <c r="A356" s="93">
        <f>+$B$3*O356</f>
        <v>0</v>
      </c>
      <c r="B356" s="94">
        <f>ROUNDUP(A356,0)</f>
        <v>0</v>
      </c>
      <c r="C356" s="95">
        <f>+$D$3*U356</f>
        <v>7150</v>
      </c>
      <c r="D356" s="95">
        <f>ROUNDUP(C356,0)</f>
        <v>7150</v>
      </c>
      <c r="E356" s="95">
        <f>+$F$3*L356</f>
        <v>1500</v>
      </c>
      <c r="F356" s="95">
        <f>ROUNDUP(E356,0)</f>
        <v>1500</v>
      </c>
      <c r="G356" s="96">
        <f>+$H$3*R356</f>
        <v>1500</v>
      </c>
      <c r="H356" s="95">
        <f>ROUNDUP(G356,0)</f>
        <v>1500</v>
      </c>
      <c r="I356" s="395"/>
      <c r="J356" s="130">
        <f>((K357-K355)/500)</f>
        <v>0.02</v>
      </c>
      <c r="K356" s="116">
        <f>(((I356-I355)*J356)+K355)+I356</f>
        <v>150</v>
      </c>
      <c r="L356" s="131">
        <f>ROUNDUP(K356,0)</f>
        <v>150</v>
      </c>
      <c r="M356" s="132">
        <f>((N357-N355)/500)</f>
        <v>0.02</v>
      </c>
      <c r="N356" s="101">
        <f>(((I356-I355)*M356)+N355)+I356</f>
        <v>250</v>
      </c>
      <c r="O356" s="101">
        <f>ROUNDUP(N356,0)</f>
        <v>250</v>
      </c>
      <c r="P356" s="101">
        <f>((Q357-Q355)/500)</f>
        <v>0.02</v>
      </c>
      <c r="Q356" s="101">
        <f>(((I356-I355)*P356)+Q355)+I356</f>
        <v>500</v>
      </c>
      <c r="R356" s="133">
        <f>ROUNDUP(Q356,0)</f>
        <v>500</v>
      </c>
      <c r="S356" s="132">
        <f>((T357-T355)/500)</f>
        <v>0.04</v>
      </c>
      <c r="T356" s="134">
        <f>(((I356-I355)*S356)+T355)+I356</f>
        <v>650</v>
      </c>
      <c r="U356" s="134">
        <f>ROUNDUP(T356,0)</f>
        <v>650</v>
      </c>
      <c r="V356" s="396"/>
      <c r="W356" s="130">
        <f>((X357-X355)/500)</f>
        <v>0.01</v>
      </c>
      <c r="X356" s="116">
        <f>(((V356-V355)*W356)+X355)+V356</f>
        <v>670</v>
      </c>
      <c r="Y356" s="135">
        <f t="shared" si="109"/>
        <v>240</v>
      </c>
      <c r="Z356" s="106">
        <f>ROUNDUP(X356,0)</f>
        <v>670</v>
      </c>
      <c r="AA356" s="136">
        <f>((AB357-AB355)/500)</f>
        <v>0.02</v>
      </c>
      <c r="AB356" s="137">
        <f>(((V356-V355)*AA356)+AB355)+V356</f>
        <v>1340</v>
      </c>
      <c r="AC356" s="101">
        <f>ROUNDUP(AB356,0)</f>
        <v>1340</v>
      </c>
      <c r="AD356" s="137">
        <f>((AE357-AE355)/500)</f>
        <v>0.01</v>
      </c>
      <c r="AE356" s="137">
        <f>(((V356-V355)*AD356)+AE355)+V356</f>
        <v>695</v>
      </c>
      <c r="AF356" s="133">
        <f>ROUNDUP(AE356,0)</f>
        <v>695</v>
      </c>
      <c r="AG356" s="137">
        <f>((AH357-AH355)/500)</f>
        <v>0.01</v>
      </c>
      <c r="AH356" s="137">
        <f>(((V356-V355)*AG356)+AH355)+V356</f>
        <v>720</v>
      </c>
      <c r="AI356" s="101">
        <f>ROUNDUP(AH356,0)</f>
        <v>720</v>
      </c>
      <c r="AJ356" s="136">
        <f>((AK357-AK355)/500)</f>
        <v>0.01</v>
      </c>
      <c r="AK356" s="138">
        <f>(((V356-V355)*AJ356)+AK355)+V356</f>
        <v>745</v>
      </c>
      <c r="AL356" s="139">
        <f>ROUNDUP(AK356,0)</f>
        <v>745</v>
      </c>
      <c r="AM356" s="397"/>
      <c r="AN356" s="397"/>
      <c r="AO356" s="397"/>
      <c r="AP356" s="397"/>
      <c r="AQ356" s="397"/>
      <c r="AR356" s="397"/>
      <c r="AS356" s="397"/>
      <c r="AT356" s="397"/>
      <c r="AU356" s="397"/>
      <c r="AV356" s="397"/>
      <c r="AW356" s="397"/>
      <c r="AX356" s="397"/>
      <c r="AY356" s="397"/>
      <c r="AZ356" s="397"/>
      <c r="BA356" s="397"/>
      <c r="BB356" s="397"/>
      <c r="BC356" s="397"/>
      <c r="BD356" s="397"/>
      <c r="BE356" s="397"/>
      <c r="BF356" s="397"/>
      <c r="BG356" s="397"/>
      <c r="BH356" s="397"/>
      <c r="BI356" s="397"/>
    </row>
    <row r="357" spans="1:61" ht="15.75" x14ac:dyDescent="0.25">
      <c r="A357" s="93">
        <f>+$B$3*O357</f>
        <v>0</v>
      </c>
      <c r="B357" s="93">
        <f t="shared" ref="B357:B365" si="114">ROUNDUP(A357,0)</f>
        <v>0</v>
      </c>
      <c r="C357" s="112">
        <f>+$D$3*U357</f>
        <v>1025310</v>
      </c>
      <c r="D357" s="112">
        <f t="shared" ref="D357:D365" si="115">ROUNDUP(C357,0)</f>
        <v>1025310</v>
      </c>
      <c r="E357" s="112">
        <f>+$F$3*L357</f>
        <v>909300</v>
      </c>
      <c r="F357" s="112">
        <f t="shared" ref="F357:F365" si="116">ROUNDUP(E357,0)</f>
        <v>909300</v>
      </c>
      <c r="G357" s="113">
        <f>+$H$3*R357</f>
        <v>273840</v>
      </c>
      <c r="H357" s="112">
        <f t="shared" ref="H357:H365" si="117">ROUNDUP(G357,0)</f>
        <v>273840</v>
      </c>
      <c r="I357" s="140">
        <v>89000</v>
      </c>
      <c r="J357" s="130"/>
      <c r="K357" s="116">
        <v>1930</v>
      </c>
      <c r="L357" s="117">
        <f>+I357+K357</f>
        <v>90930</v>
      </c>
      <c r="M357" s="118"/>
      <c r="N357" s="119">
        <v>2030</v>
      </c>
      <c r="O357" s="119">
        <f>+N357+I357</f>
        <v>91030</v>
      </c>
      <c r="P357" s="119"/>
      <c r="Q357" s="119">
        <v>2280</v>
      </c>
      <c r="R357" s="120">
        <f>+Q357+I357</f>
        <v>91280</v>
      </c>
      <c r="S357" s="121"/>
      <c r="T357" s="122">
        <v>4210</v>
      </c>
      <c r="U357" s="122">
        <f>+T357+I357</f>
        <v>93210</v>
      </c>
      <c r="V357" s="141">
        <v>89000</v>
      </c>
      <c r="W357" s="115"/>
      <c r="X357" s="116">
        <v>1560</v>
      </c>
      <c r="Y357" s="124">
        <f t="shared" si="109"/>
        <v>89240</v>
      </c>
      <c r="Z357" s="125">
        <f>+V357+X357</f>
        <v>90560</v>
      </c>
      <c r="AA357" s="126"/>
      <c r="AB357" s="127">
        <v>3120</v>
      </c>
      <c r="AC357" s="119">
        <f>+V357+AB357</f>
        <v>92120</v>
      </c>
      <c r="AD357" s="127"/>
      <c r="AE357" s="127">
        <v>1585</v>
      </c>
      <c r="AF357" s="120">
        <f>+AE357+V357</f>
        <v>90585</v>
      </c>
      <c r="AG357" s="127"/>
      <c r="AH357" s="127">
        <v>1610</v>
      </c>
      <c r="AI357" s="119">
        <f>+AH357+V357</f>
        <v>90610</v>
      </c>
      <c r="AJ357" s="126"/>
      <c r="AK357" s="128">
        <v>1635</v>
      </c>
      <c r="AL357" s="129">
        <f>+AK357+V357</f>
        <v>90635</v>
      </c>
      <c r="AM357" s="397"/>
      <c r="AN357" s="397"/>
      <c r="AO357" s="397"/>
      <c r="AP357" s="397"/>
      <c r="AQ357" s="397"/>
      <c r="AR357" s="397"/>
      <c r="AS357" s="397"/>
      <c r="AT357" s="397"/>
      <c r="AU357" s="397"/>
      <c r="AV357" s="397"/>
      <c r="AW357" s="397"/>
      <c r="AX357" s="397"/>
      <c r="AY357" s="397"/>
      <c r="AZ357" s="397"/>
      <c r="BA357" s="397"/>
      <c r="BB357" s="397"/>
      <c r="BC357" s="397"/>
      <c r="BD357" s="397"/>
      <c r="BE357" s="397"/>
      <c r="BF357" s="397"/>
      <c r="BG357" s="397"/>
      <c r="BH357" s="397"/>
      <c r="BI357" s="397"/>
    </row>
    <row r="358" spans="1:61" ht="15.75" x14ac:dyDescent="0.25">
      <c r="A358" s="93">
        <f>+$B$3*N358</f>
        <v>0</v>
      </c>
      <c r="B358" s="94">
        <f t="shared" si="114"/>
        <v>0</v>
      </c>
      <c r="C358" s="95">
        <f>+$D$3*T358</f>
        <v>7150</v>
      </c>
      <c r="D358" s="95">
        <f t="shared" si="115"/>
        <v>7150</v>
      </c>
      <c r="E358" s="95">
        <f>+$F$3*K358</f>
        <v>1500</v>
      </c>
      <c r="F358" s="95">
        <f t="shared" si="116"/>
        <v>1500</v>
      </c>
      <c r="G358" s="96">
        <f>+$H$3*Q358</f>
        <v>1500</v>
      </c>
      <c r="H358" s="95">
        <f t="shared" si="117"/>
        <v>1500</v>
      </c>
      <c r="I358" s="395"/>
      <c r="J358" s="130">
        <f>((K359-K357)/500)</f>
        <v>0.02</v>
      </c>
      <c r="K358" s="116">
        <f>(((I358-I357)*J358)+K357)+I358</f>
        <v>150</v>
      </c>
      <c r="L358" s="131">
        <f>ROUNDUP(K358,0)</f>
        <v>150</v>
      </c>
      <c r="M358" s="132">
        <f>((N359-N357)/500)</f>
        <v>0.02</v>
      </c>
      <c r="N358" s="101">
        <f>(((I358-I357)*M358)+N357)+I358</f>
        <v>250</v>
      </c>
      <c r="O358" s="101">
        <f>ROUNDUP(N358,0)</f>
        <v>250</v>
      </c>
      <c r="P358" s="101">
        <f>((Q359-Q357)/500)</f>
        <v>0.02</v>
      </c>
      <c r="Q358" s="101">
        <f>(((I358-I357)*P358)+Q357)+I358</f>
        <v>500</v>
      </c>
      <c r="R358" s="133">
        <f>ROUNDUP(Q358,0)</f>
        <v>500</v>
      </c>
      <c r="S358" s="132">
        <f>((T359-T357)/500)</f>
        <v>0.04</v>
      </c>
      <c r="T358" s="134">
        <f>(((I358-I357)*S358)+T357)+I358</f>
        <v>650</v>
      </c>
      <c r="U358" s="134">
        <f>ROUNDUP(T358,0)</f>
        <v>650</v>
      </c>
      <c r="V358" s="396"/>
      <c r="W358" s="130">
        <f>((X359-X357)/500)</f>
        <v>0.02</v>
      </c>
      <c r="X358" s="116">
        <f>(((V358-V357)*W358)+X357)+V358</f>
        <v>-220</v>
      </c>
      <c r="Y358" s="135">
        <f t="shared" si="109"/>
        <v>240</v>
      </c>
      <c r="Z358" s="106">
        <f>ROUNDUP(X358,0)</f>
        <v>-220</v>
      </c>
      <c r="AA358" s="136">
        <f>((AB359-AB357)/500)</f>
        <v>0.04</v>
      </c>
      <c r="AB358" s="137">
        <f>(((V358-V357)*AA358)+AB357)+V358</f>
        <v>-440</v>
      </c>
      <c r="AC358" s="101">
        <f>ROUNDUP(AB358,0)</f>
        <v>-440</v>
      </c>
      <c r="AD358" s="137">
        <f>((AE359-AE357)/500)</f>
        <v>0.02</v>
      </c>
      <c r="AE358" s="137">
        <f>(((V358-V357)*AD358)+AE357)+V358</f>
        <v>-195</v>
      </c>
      <c r="AF358" s="133">
        <f>ROUNDUP(AE358,0)</f>
        <v>-195</v>
      </c>
      <c r="AG358" s="137">
        <f>((AH359-AH357)/500)</f>
        <v>0.02</v>
      </c>
      <c r="AH358" s="137">
        <f>(((V358-V357)*AG358)+AH357)+V358</f>
        <v>-170</v>
      </c>
      <c r="AI358" s="101">
        <f>ROUNDUP(AH358,0)</f>
        <v>-170</v>
      </c>
      <c r="AJ358" s="136">
        <f>((AK359-AK357)/500)</f>
        <v>0.02</v>
      </c>
      <c r="AK358" s="138">
        <f>(((V358-V357)*AJ358)+AK357)+V358</f>
        <v>-145</v>
      </c>
      <c r="AL358" s="139">
        <f>ROUNDUP(AK358,0)</f>
        <v>-145</v>
      </c>
      <c r="AM358" s="397"/>
      <c r="AN358" s="397"/>
      <c r="AO358" s="397"/>
      <c r="AP358" s="397"/>
      <c r="AQ358" s="397"/>
      <c r="AR358" s="397"/>
      <c r="AS358" s="397"/>
      <c r="AT358" s="397"/>
      <c r="AU358" s="397"/>
      <c r="AV358" s="397"/>
      <c r="AW358" s="397"/>
      <c r="AX358" s="397"/>
      <c r="AY358" s="397"/>
      <c r="AZ358" s="397"/>
      <c r="BA358" s="397"/>
      <c r="BB358" s="397"/>
      <c r="BC358" s="397"/>
      <c r="BD358" s="397"/>
      <c r="BE358" s="397"/>
      <c r="BF358" s="397"/>
      <c r="BG358" s="397"/>
      <c r="BH358" s="397"/>
      <c r="BI358" s="397"/>
    </row>
    <row r="359" spans="1:61" ht="15.75" x14ac:dyDescent="0.25">
      <c r="A359" s="93">
        <f>+$B$3*O359</f>
        <v>0</v>
      </c>
      <c r="B359" s="93">
        <f t="shared" si="114"/>
        <v>0</v>
      </c>
      <c r="C359" s="112">
        <f>+$D$3*U359</f>
        <v>1031030</v>
      </c>
      <c r="D359" s="112">
        <f t="shared" si="115"/>
        <v>1031030</v>
      </c>
      <c r="E359" s="112">
        <f>+$F$3*L359</f>
        <v>914400</v>
      </c>
      <c r="F359" s="112">
        <f t="shared" si="116"/>
        <v>914400</v>
      </c>
      <c r="G359" s="113">
        <f>+$H$3*R359</f>
        <v>275370</v>
      </c>
      <c r="H359" s="112">
        <f t="shared" si="117"/>
        <v>275370</v>
      </c>
      <c r="I359" s="140">
        <v>89500</v>
      </c>
      <c r="J359" s="130"/>
      <c r="K359" s="116">
        <v>1940</v>
      </c>
      <c r="L359" s="117">
        <f>+I359+K359</f>
        <v>91440</v>
      </c>
      <c r="M359" s="118"/>
      <c r="N359" s="119">
        <v>2040</v>
      </c>
      <c r="O359" s="119">
        <f>+N359+I359</f>
        <v>91540</v>
      </c>
      <c r="P359" s="119"/>
      <c r="Q359" s="119">
        <v>2290</v>
      </c>
      <c r="R359" s="120">
        <f>+Q359+I359</f>
        <v>91790</v>
      </c>
      <c r="S359" s="121"/>
      <c r="T359" s="122">
        <v>4230</v>
      </c>
      <c r="U359" s="122">
        <f>+T359+I359</f>
        <v>93730</v>
      </c>
      <c r="V359" s="141">
        <v>89500</v>
      </c>
      <c r="W359" s="115"/>
      <c r="X359" s="116">
        <v>1570</v>
      </c>
      <c r="Y359" s="124">
        <f t="shared" si="109"/>
        <v>89740</v>
      </c>
      <c r="Z359" s="125">
        <f>+V359+X359</f>
        <v>91070</v>
      </c>
      <c r="AA359" s="126"/>
      <c r="AB359" s="127">
        <v>3140</v>
      </c>
      <c r="AC359" s="119">
        <f>+V359+AB359</f>
        <v>92640</v>
      </c>
      <c r="AD359" s="127"/>
      <c r="AE359" s="127">
        <v>1595</v>
      </c>
      <c r="AF359" s="120">
        <f>+AE359+V359</f>
        <v>91095</v>
      </c>
      <c r="AG359" s="127"/>
      <c r="AH359" s="127">
        <v>1620</v>
      </c>
      <c r="AI359" s="119">
        <f>+AH359+V359</f>
        <v>91120</v>
      </c>
      <c r="AJ359" s="126"/>
      <c r="AK359" s="128">
        <v>1645</v>
      </c>
      <c r="AL359" s="129">
        <f>+AK359+V359</f>
        <v>91145</v>
      </c>
      <c r="AM359" s="397"/>
      <c r="AN359" s="397"/>
      <c r="AO359" s="397"/>
      <c r="AP359" s="397"/>
      <c r="AQ359" s="397"/>
      <c r="AR359" s="397"/>
      <c r="AS359" s="397"/>
      <c r="AT359" s="397"/>
      <c r="AU359" s="397"/>
      <c r="AV359" s="397"/>
      <c r="AW359" s="397"/>
      <c r="AX359" s="397"/>
      <c r="AY359" s="397"/>
      <c r="AZ359" s="397"/>
      <c r="BA359" s="397"/>
      <c r="BB359" s="397"/>
      <c r="BC359" s="397"/>
      <c r="BD359" s="397"/>
      <c r="BE359" s="397"/>
      <c r="BF359" s="397"/>
      <c r="BG359" s="397"/>
      <c r="BH359" s="397"/>
      <c r="BI359" s="397"/>
    </row>
    <row r="360" spans="1:61" ht="15.75" x14ac:dyDescent="0.25">
      <c r="A360" s="93">
        <f>+$B$3*N360</f>
        <v>0</v>
      </c>
      <c r="B360" s="94">
        <f t="shared" si="114"/>
        <v>0</v>
      </c>
      <c r="C360" s="95">
        <f>+$D$3*T360</f>
        <v>7150</v>
      </c>
      <c r="D360" s="95">
        <f t="shared" si="115"/>
        <v>7150</v>
      </c>
      <c r="E360" s="95">
        <f>+$F$3*K360</f>
        <v>1500</v>
      </c>
      <c r="F360" s="95">
        <f t="shared" si="116"/>
        <v>1500</v>
      </c>
      <c r="G360" s="96">
        <f>+$H$3*Q360</f>
        <v>1500</v>
      </c>
      <c r="H360" s="95">
        <f t="shared" si="117"/>
        <v>1500</v>
      </c>
      <c r="I360" s="395"/>
      <c r="J360" s="130">
        <f>((K361-K359)/500)</f>
        <v>0.02</v>
      </c>
      <c r="K360" s="116">
        <f>(((I360-I359)*J360)+K359)+I360</f>
        <v>150</v>
      </c>
      <c r="L360" s="131">
        <f>ROUNDUP(K360,0)</f>
        <v>150</v>
      </c>
      <c r="M360" s="132">
        <f>((N361-N359)/500)</f>
        <v>0.02</v>
      </c>
      <c r="N360" s="101">
        <f>(((I360-I359)*M360)+N359)+I360</f>
        <v>250</v>
      </c>
      <c r="O360" s="101">
        <f>ROUNDUP(N360,0)</f>
        <v>250</v>
      </c>
      <c r="P360" s="101">
        <f>((Q361-Q359)/500)</f>
        <v>0.02</v>
      </c>
      <c r="Q360" s="101">
        <f>(((I360-I359)*P360)+Q359)+I360</f>
        <v>500</v>
      </c>
      <c r="R360" s="133">
        <f>ROUNDUP(Q360,0)</f>
        <v>500</v>
      </c>
      <c r="S360" s="132">
        <f>((T361-T359)/500)</f>
        <v>0.04</v>
      </c>
      <c r="T360" s="134">
        <f>(((I360-I359)*S360)+T359)+I360</f>
        <v>650</v>
      </c>
      <c r="U360" s="134">
        <f>ROUNDUP(T360,0)</f>
        <v>650</v>
      </c>
      <c r="V360" s="396"/>
      <c r="W360" s="130">
        <f>((X361-X359)/500)</f>
        <v>0.01</v>
      </c>
      <c r="X360" s="116">
        <f>(((V360-V359)*W360)+X359)+V360</f>
        <v>675</v>
      </c>
      <c r="Y360" s="135">
        <f t="shared" si="109"/>
        <v>240</v>
      </c>
      <c r="Z360" s="106">
        <f>ROUNDUP(X360,0)</f>
        <v>675</v>
      </c>
      <c r="AA360" s="136">
        <f>((AB361-AB359)/500)</f>
        <v>0.02</v>
      </c>
      <c r="AB360" s="137">
        <f>(((V360-V359)*AA360)+AB359)+V360</f>
        <v>1350</v>
      </c>
      <c r="AC360" s="101">
        <f>ROUNDUP(AB360,0)</f>
        <v>1350</v>
      </c>
      <c r="AD360" s="137">
        <f>((AE361-AE359)/500)</f>
        <v>0.01</v>
      </c>
      <c r="AE360" s="137">
        <f>(((V360-V359)*AD360)+AE359)+V360</f>
        <v>700</v>
      </c>
      <c r="AF360" s="133">
        <f>ROUNDUP(AE360,0)</f>
        <v>700</v>
      </c>
      <c r="AG360" s="137">
        <f>((AH361-AH359)/500)</f>
        <v>0.01</v>
      </c>
      <c r="AH360" s="137">
        <f>(((V360-V359)*AG360)+AH359)+V360</f>
        <v>725</v>
      </c>
      <c r="AI360" s="101">
        <f>ROUNDUP(AH360,0)</f>
        <v>725</v>
      </c>
      <c r="AJ360" s="136">
        <f>((AK361-AK359)/500)</f>
        <v>0.01</v>
      </c>
      <c r="AK360" s="138">
        <f>(((V360-V359)*AJ360)+AK359)+V360</f>
        <v>750</v>
      </c>
      <c r="AL360" s="139">
        <f>ROUNDUP(AK360,0)</f>
        <v>750</v>
      </c>
      <c r="AM360" s="397"/>
      <c r="AN360" s="397"/>
      <c r="AO360" s="397"/>
      <c r="AP360" s="397"/>
      <c r="AQ360" s="397"/>
      <c r="AR360" s="397"/>
      <c r="AS360" s="397"/>
      <c r="AT360" s="397"/>
      <c r="AU360" s="397"/>
      <c r="AV360" s="397"/>
      <c r="AW360" s="397"/>
      <c r="AX360" s="397"/>
      <c r="AY360" s="397"/>
      <c r="AZ360" s="397"/>
      <c r="BA360" s="397"/>
      <c r="BB360" s="397"/>
      <c r="BC360" s="397"/>
      <c r="BD360" s="397"/>
      <c r="BE360" s="397"/>
      <c r="BF360" s="397"/>
      <c r="BG360" s="397"/>
      <c r="BH360" s="397"/>
      <c r="BI360" s="397"/>
    </row>
    <row r="361" spans="1:61" ht="15.75" x14ac:dyDescent="0.25">
      <c r="A361" s="93">
        <f>+$B$3*O361</f>
        <v>0</v>
      </c>
      <c r="B361" s="93">
        <f t="shared" si="114"/>
        <v>0</v>
      </c>
      <c r="C361" s="112">
        <f>+$D$3*U361</f>
        <v>1036750</v>
      </c>
      <c r="D361" s="112">
        <f t="shared" si="115"/>
        <v>1036750</v>
      </c>
      <c r="E361" s="112">
        <f>+$F$3*L361</f>
        <v>919500</v>
      </c>
      <c r="F361" s="112">
        <f t="shared" si="116"/>
        <v>919500</v>
      </c>
      <c r="G361" s="113">
        <f>+$H$3*R361</f>
        <v>276900</v>
      </c>
      <c r="H361" s="112">
        <f t="shared" si="117"/>
        <v>276900</v>
      </c>
      <c r="I361" s="140">
        <v>90000</v>
      </c>
      <c r="J361" s="130"/>
      <c r="K361" s="116">
        <v>1950</v>
      </c>
      <c r="L361" s="117">
        <f>+I361+K361</f>
        <v>91950</v>
      </c>
      <c r="M361" s="118"/>
      <c r="N361" s="119">
        <v>2050</v>
      </c>
      <c r="O361" s="119">
        <f>+N361+I361</f>
        <v>92050</v>
      </c>
      <c r="P361" s="119"/>
      <c r="Q361" s="119">
        <v>2300</v>
      </c>
      <c r="R361" s="120">
        <f>+Q361+I361</f>
        <v>92300</v>
      </c>
      <c r="S361" s="121"/>
      <c r="T361" s="122">
        <v>4250</v>
      </c>
      <c r="U361" s="122">
        <f>+T361+I361</f>
        <v>94250</v>
      </c>
      <c r="V361" s="141">
        <v>90000</v>
      </c>
      <c r="W361" s="115"/>
      <c r="X361" s="116">
        <v>1575</v>
      </c>
      <c r="Y361" s="124">
        <f t="shared" si="109"/>
        <v>90240</v>
      </c>
      <c r="Z361" s="125">
        <f>+V361+X361</f>
        <v>91575</v>
      </c>
      <c r="AA361" s="126"/>
      <c r="AB361" s="127">
        <v>3150</v>
      </c>
      <c r="AC361" s="119">
        <f>+V361+AB361</f>
        <v>93150</v>
      </c>
      <c r="AD361" s="127"/>
      <c r="AE361" s="127">
        <v>1600</v>
      </c>
      <c r="AF361" s="120">
        <f>+AE361+V361</f>
        <v>91600</v>
      </c>
      <c r="AG361" s="127"/>
      <c r="AH361" s="127">
        <v>1625</v>
      </c>
      <c r="AI361" s="119">
        <f>+AH361+V361</f>
        <v>91625</v>
      </c>
      <c r="AJ361" s="126"/>
      <c r="AK361" s="128">
        <v>1650</v>
      </c>
      <c r="AL361" s="129">
        <f>+AK361+V361</f>
        <v>91650</v>
      </c>
      <c r="AM361" s="397"/>
      <c r="AN361" s="397"/>
      <c r="AO361" s="397"/>
      <c r="AP361" s="397"/>
      <c r="AQ361" s="397"/>
      <c r="AR361" s="397"/>
      <c r="AS361" s="397"/>
      <c r="AT361" s="397"/>
      <c r="AU361" s="397"/>
      <c r="AV361" s="397"/>
      <c r="AW361" s="397"/>
      <c r="AX361" s="397"/>
      <c r="AY361" s="397"/>
      <c r="AZ361" s="397"/>
      <c r="BA361" s="397"/>
      <c r="BB361" s="397"/>
      <c r="BC361" s="397"/>
      <c r="BD361" s="397"/>
      <c r="BE361" s="397"/>
      <c r="BF361" s="397"/>
      <c r="BG361" s="397"/>
      <c r="BH361" s="397"/>
      <c r="BI361" s="397"/>
    </row>
    <row r="362" spans="1:61" ht="15.75" x14ac:dyDescent="0.25">
      <c r="A362" s="93">
        <f>+$B$3*N362</f>
        <v>0</v>
      </c>
      <c r="B362" s="94">
        <f t="shared" si="114"/>
        <v>0</v>
      </c>
      <c r="C362" s="95">
        <f>+$D$3*T362</f>
        <v>7150</v>
      </c>
      <c r="D362" s="95">
        <f t="shared" si="115"/>
        <v>7150</v>
      </c>
      <c r="E362" s="95">
        <f>+$F$3*K362</f>
        <v>1500</v>
      </c>
      <c r="F362" s="95">
        <f t="shared" si="116"/>
        <v>1500</v>
      </c>
      <c r="G362" s="96">
        <f>+$H$3*Q362</f>
        <v>1500</v>
      </c>
      <c r="H362" s="95">
        <f t="shared" si="117"/>
        <v>1500</v>
      </c>
      <c r="I362" s="395"/>
      <c r="J362" s="130">
        <f>((K363-K361)/500)</f>
        <v>0.02</v>
      </c>
      <c r="K362" s="116">
        <f>(((I362-I361)*J362)+K361)+I362</f>
        <v>150</v>
      </c>
      <c r="L362" s="131">
        <f>ROUNDUP(K362,0)</f>
        <v>150</v>
      </c>
      <c r="M362" s="132">
        <f>((N363-N361)/500)</f>
        <v>0.02</v>
      </c>
      <c r="N362" s="101">
        <f>(((I362-I361)*M362)+N361)+I362</f>
        <v>250</v>
      </c>
      <c r="O362" s="101">
        <f>ROUNDUP(N362,0)</f>
        <v>250</v>
      </c>
      <c r="P362" s="101">
        <f>((Q363-Q361)/500)</f>
        <v>0.02</v>
      </c>
      <c r="Q362" s="101">
        <f>(((I362-I361)*P362)+Q361)+I362</f>
        <v>500</v>
      </c>
      <c r="R362" s="133">
        <f>ROUNDUP(Q362,0)</f>
        <v>500</v>
      </c>
      <c r="S362" s="132">
        <f>((T363-T361)/500)</f>
        <v>0.04</v>
      </c>
      <c r="T362" s="134">
        <f>(((I362-I361)*S362)+T361)+I362</f>
        <v>650</v>
      </c>
      <c r="U362" s="134">
        <f>ROUNDUP(T362,0)</f>
        <v>650</v>
      </c>
      <c r="V362" s="396"/>
      <c r="W362" s="130">
        <f>((X363-X361)/500)</f>
        <v>0.02</v>
      </c>
      <c r="X362" s="116">
        <f>(((V362-V361)*W362)+X361)+V362</f>
        <v>-225</v>
      </c>
      <c r="Y362" s="135">
        <f t="shared" si="109"/>
        <v>240</v>
      </c>
      <c r="Z362" s="106">
        <f>ROUNDUP(X362,0)</f>
        <v>-225</v>
      </c>
      <c r="AA362" s="136">
        <f>((AB363-AB361)/500)</f>
        <v>0.04</v>
      </c>
      <c r="AB362" s="137">
        <f>(((V362-V361)*AA362)+AB361)+V362</f>
        <v>-450</v>
      </c>
      <c r="AC362" s="101">
        <f>ROUNDUP(AB362,0)</f>
        <v>-450</v>
      </c>
      <c r="AD362" s="137">
        <f>((AE363-AE361)/500)</f>
        <v>0.02</v>
      </c>
      <c r="AE362" s="137">
        <f>(((V362-V361)*AD362)+AE361)+V362</f>
        <v>-200</v>
      </c>
      <c r="AF362" s="133">
        <f>ROUNDUP(AE362,0)</f>
        <v>-200</v>
      </c>
      <c r="AG362" s="137">
        <f>((AH363-AH361)/500)</f>
        <v>0.02</v>
      </c>
      <c r="AH362" s="137">
        <f>(((V362-V361)*AG362)+AH361)+V362</f>
        <v>-175</v>
      </c>
      <c r="AI362" s="101">
        <f>ROUNDUP(AH362,0)</f>
        <v>-175</v>
      </c>
      <c r="AJ362" s="136">
        <f>((AK363-AK361)/500)</f>
        <v>0.02</v>
      </c>
      <c r="AK362" s="138">
        <f>(((V362-V361)*AJ362)+AK361)+V362</f>
        <v>-150</v>
      </c>
      <c r="AL362" s="139">
        <f>ROUNDUP(AK362,0)</f>
        <v>-150</v>
      </c>
      <c r="AM362" s="397"/>
      <c r="AN362" s="397"/>
      <c r="AO362" s="397"/>
      <c r="AP362" s="397"/>
      <c r="AQ362" s="397"/>
      <c r="AR362" s="397"/>
      <c r="AS362" s="397"/>
      <c r="AT362" s="397"/>
      <c r="AU362" s="397"/>
      <c r="AV362" s="397"/>
      <c r="AW362" s="397"/>
      <c r="AX362" s="397"/>
      <c r="AY362" s="397"/>
      <c r="AZ362" s="397"/>
      <c r="BA362" s="397"/>
      <c r="BB362" s="397"/>
      <c r="BC362" s="397"/>
      <c r="BD362" s="397"/>
      <c r="BE362" s="397"/>
      <c r="BF362" s="397"/>
      <c r="BG362" s="397"/>
      <c r="BH362" s="397"/>
      <c r="BI362" s="397"/>
    </row>
    <row r="363" spans="1:61" ht="15.75" x14ac:dyDescent="0.25">
      <c r="A363" s="93">
        <f>+$B$3*O363</f>
        <v>0</v>
      </c>
      <c r="B363" s="93">
        <f t="shared" si="114"/>
        <v>0</v>
      </c>
      <c r="C363" s="112">
        <f>+$D$3*U363</f>
        <v>1042470</v>
      </c>
      <c r="D363" s="112">
        <f t="shared" si="115"/>
        <v>1042470</v>
      </c>
      <c r="E363" s="112">
        <f>+$F$3*L363</f>
        <v>924600</v>
      </c>
      <c r="F363" s="112">
        <f t="shared" si="116"/>
        <v>924600</v>
      </c>
      <c r="G363" s="113">
        <f>+$H$3*R363</f>
        <v>278430</v>
      </c>
      <c r="H363" s="112">
        <f t="shared" si="117"/>
        <v>278430</v>
      </c>
      <c r="I363" s="140">
        <v>90500</v>
      </c>
      <c r="J363" s="130"/>
      <c r="K363" s="116">
        <v>1960</v>
      </c>
      <c r="L363" s="117">
        <f>+I363+K363</f>
        <v>92460</v>
      </c>
      <c r="M363" s="118"/>
      <c r="N363" s="119">
        <v>2060</v>
      </c>
      <c r="O363" s="119">
        <f>+N363+I363</f>
        <v>92560</v>
      </c>
      <c r="P363" s="119"/>
      <c r="Q363" s="119">
        <v>2310</v>
      </c>
      <c r="R363" s="120">
        <f>+Q363+I363</f>
        <v>92810</v>
      </c>
      <c r="S363" s="121"/>
      <c r="T363" s="122">
        <v>4270</v>
      </c>
      <c r="U363" s="122">
        <f>+T363+I363</f>
        <v>94770</v>
      </c>
      <c r="V363" s="141">
        <v>90500</v>
      </c>
      <c r="W363" s="115"/>
      <c r="X363" s="116">
        <v>1585</v>
      </c>
      <c r="Y363" s="124">
        <f t="shared" si="109"/>
        <v>90740</v>
      </c>
      <c r="Z363" s="125">
        <f>+V363+X363</f>
        <v>92085</v>
      </c>
      <c r="AA363" s="126"/>
      <c r="AB363" s="127">
        <v>3170</v>
      </c>
      <c r="AC363" s="119">
        <f>+V363+AB363</f>
        <v>93670</v>
      </c>
      <c r="AD363" s="127"/>
      <c r="AE363" s="127">
        <v>1610</v>
      </c>
      <c r="AF363" s="120">
        <f>+AE363+V363</f>
        <v>92110</v>
      </c>
      <c r="AG363" s="127"/>
      <c r="AH363" s="127">
        <v>1635</v>
      </c>
      <c r="AI363" s="119">
        <f>+AH363+V363</f>
        <v>92135</v>
      </c>
      <c r="AJ363" s="126"/>
      <c r="AK363" s="128">
        <v>1660</v>
      </c>
      <c r="AL363" s="129">
        <f>+AK363+V363</f>
        <v>92160</v>
      </c>
      <c r="AM363" s="397"/>
      <c r="AN363" s="397"/>
      <c r="AO363" s="397"/>
      <c r="AP363" s="397"/>
      <c r="AQ363" s="397"/>
      <c r="AR363" s="397"/>
      <c r="AS363" s="397"/>
      <c r="AT363" s="397"/>
      <c r="AU363" s="397"/>
      <c r="AV363" s="397"/>
      <c r="AW363" s="397"/>
      <c r="AX363" s="397"/>
      <c r="AY363" s="397"/>
      <c r="AZ363" s="397"/>
      <c r="BA363" s="397"/>
      <c r="BB363" s="397"/>
      <c r="BC363" s="397"/>
      <c r="BD363" s="397"/>
      <c r="BE363" s="397"/>
      <c r="BF363" s="397"/>
      <c r="BG363" s="397"/>
      <c r="BH363" s="397"/>
      <c r="BI363" s="397"/>
    </row>
    <row r="364" spans="1:61" ht="15.75" x14ac:dyDescent="0.25">
      <c r="A364" s="93">
        <f>+$B$3*N364</f>
        <v>0</v>
      </c>
      <c r="B364" s="94">
        <f t="shared" si="114"/>
        <v>0</v>
      </c>
      <c r="C364" s="95">
        <f>+$D$3*T364</f>
        <v>7150</v>
      </c>
      <c r="D364" s="95">
        <f t="shared" si="115"/>
        <v>7150</v>
      </c>
      <c r="E364" s="95">
        <f>+$F$3*K364</f>
        <v>1500</v>
      </c>
      <c r="F364" s="95">
        <f t="shared" si="116"/>
        <v>1500</v>
      </c>
      <c r="G364" s="96">
        <f>+$H$3*Q364</f>
        <v>1500</v>
      </c>
      <c r="H364" s="95">
        <f t="shared" si="117"/>
        <v>1500</v>
      </c>
      <c r="I364" s="395"/>
      <c r="J364" s="130">
        <f>((K365-K363)/500)</f>
        <v>0.02</v>
      </c>
      <c r="K364" s="116">
        <f>(((I364-I363)*J364)+K363)+I364</f>
        <v>150</v>
      </c>
      <c r="L364" s="131">
        <f>ROUNDUP(K364,0)</f>
        <v>150</v>
      </c>
      <c r="M364" s="132">
        <f>((N365-N363)/500)</f>
        <v>0.02</v>
      </c>
      <c r="N364" s="101">
        <f>(((I364-I363)*M364)+N363)+I364</f>
        <v>250</v>
      </c>
      <c r="O364" s="101">
        <f>ROUNDUP(N364,0)</f>
        <v>250</v>
      </c>
      <c r="P364" s="101">
        <f>((Q365-Q363)/500)</f>
        <v>0.02</v>
      </c>
      <c r="Q364" s="101">
        <f>(((I364-I363)*P364)+Q363)+I364</f>
        <v>500</v>
      </c>
      <c r="R364" s="133">
        <f>ROUNDUP(Q364,0)</f>
        <v>500</v>
      </c>
      <c r="S364" s="132">
        <f>((T365-T363)/500)</f>
        <v>0.04</v>
      </c>
      <c r="T364" s="134">
        <f>(((I364-I363)*S364)+T363)+I364</f>
        <v>650</v>
      </c>
      <c r="U364" s="134">
        <f>ROUNDUP(T364,0)</f>
        <v>650</v>
      </c>
      <c r="V364" s="396"/>
      <c r="W364" s="130">
        <f>((X365-X363)/500)</f>
        <v>0.01</v>
      </c>
      <c r="X364" s="116">
        <f>(((V364-V363)*W364)+X363)+V364</f>
        <v>680</v>
      </c>
      <c r="Y364" s="135">
        <f t="shared" si="109"/>
        <v>240</v>
      </c>
      <c r="Z364" s="106">
        <f>ROUNDUP(X364,0)</f>
        <v>680</v>
      </c>
      <c r="AA364" s="136">
        <f>((AB365-AB363)/500)</f>
        <v>0.02</v>
      </c>
      <c r="AB364" s="137">
        <f>(((V364-V363)*AA364)+AB363)+V364</f>
        <v>1360</v>
      </c>
      <c r="AC364" s="101">
        <f>ROUNDUP(AB364,0)</f>
        <v>1360</v>
      </c>
      <c r="AD364" s="137">
        <f>((AE365-AE363)/500)</f>
        <v>0.01</v>
      </c>
      <c r="AE364" s="137">
        <f>(((V364-V363)*AD364)+AE363)+V364</f>
        <v>705</v>
      </c>
      <c r="AF364" s="133">
        <f>ROUNDUP(AE364,0)</f>
        <v>705</v>
      </c>
      <c r="AG364" s="137">
        <f>((AH365-AH363)/500)</f>
        <v>0.01</v>
      </c>
      <c r="AH364" s="137">
        <f>(((V364-V363)*AG364)+AH363)+V364</f>
        <v>730</v>
      </c>
      <c r="AI364" s="101">
        <f>ROUNDUP(AH364,0)</f>
        <v>730</v>
      </c>
      <c r="AJ364" s="136">
        <f>((AK365-AK363)/500)</f>
        <v>0.01</v>
      </c>
      <c r="AK364" s="138">
        <f>(((V364-V363)*AJ364)+AK363)+V364</f>
        <v>755</v>
      </c>
      <c r="AL364" s="139">
        <f>ROUNDUP(AK364,0)</f>
        <v>755</v>
      </c>
      <c r="AM364" s="397"/>
      <c r="AN364" s="397"/>
      <c r="AO364" s="397"/>
      <c r="AP364" s="397"/>
      <c r="AQ364" s="397"/>
      <c r="AR364" s="397"/>
      <c r="AS364" s="397"/>
      <c r="AT364" s="397"/>
      <c r="AU364" s="397"/>
      <c r="AV364" s="397"/>
      <c r="AW364" s="397"/>
      <c r="AX364" s="397"/>
      <c r="AY364" s="397"/>
      <c r="AZ364" s="397"/>
      <c r="BA364" s="397"/>
      <c r="BB364" s="397"/>
      <c r="BC364" s="397"/>
      <c r="BD364" s="397"/>
      <c r="BE364" s="397"/>
      <c r="BF364" s="397"/>
      <c r="BG364" s="397"/>
      <c r="BH364" s="397"/>
      <c r="BI364" s="397"/>
    </row>
    <row r="365" spans="1:61" ht="15.75" x14ac:dyDescent="0.25">
      <c r="A365" s="93">
        <f>+$B$3*O365</f>
        <v>0</v>
      </c>
      <c r="B365" s="93">
        <f t="shared" si="114"/>
        <v>0</v>
      </c>
      <c r="C365" s="112">
        <f>+$D$3*U365</f>
        <v>1048190</v>
      </c>
      <c r="D365" s="112">
        <f t="shared" si="115"/>
        <v>1048190</v>
      </c>
      <c r="E365" s="112">
        <f>+$F$3*L365</f>
        <v>929700</v>
      </c>
      <c r="F365" s="112">
        <f t="shared" si="116"/>
        <v>929700</v>
      </c>
      <c r="G365" s="113">
        <f>+$H$3*R365</f>
        <v>279960</v>
      </c>
      <c r="H365" s="112">
        <f t="shared" si="117"/>
        <v>279960</v>
      </c>
      <c r="I365" s="140">
        <v>91000</v>
      </c>
      <c r="J365" s="130"/>
      <c r="K365" s="116">
        <v>1970</v>
      </c>
      <c r="L365" s="117">
        <f>+I365+K365</f>
        <v>92970</v>
      </c>
      <c r="M365" s="118"/>
      <c r="N365" s="119">
        <v>2070</v>
      </c>
      <c r="O365" s="119">
        <f>+N365+I365</f>
        <v>93070</v>
      </c>
      <c r="P365" s="119"/>
      <c r="Q365" s="119">
        <v>2320</v>
      </c>
      <c r="R365" s="120">
        <f>+Q365+I365</f>
        <v>93320</v>
      </c>
      <c r="S365" s="121"/>
      <c r="T365" s="122">
        <v>4290</v>
      </c>
      <c r="U365" s="122">
        <f>+T365+I365</f>
        <v>95290</v>
      </c>
      <c r="V365" s="141">
        <v>91000</v>
      </c>
      <c r="W365" s="115"/>
      <c r="X365" s="116">
        <v>1590</v>
      </c>
      <c r="Y365" s="124">
        <f t="shared" si="109"/>
        <v>91240</v>
      </c>
      <c r="Z365" s="125">
        <f>+V365+X365</f>
        <v>92590</v>
      </c>
      <c r="AA365" s="126"/>
      <c r="AB365" s="127">
        <v>3180</v>
      </c>
      <c r="AC365" s="119">
        <f>+V365+AB365</f>
        <v>94180</v>
      </c>
      <c r="AD365" s="127"/>
      <c r="AE365" s="127">
        <v>1615</v>
      </c>
      <c r="AF365" s="120">
        <f>+AE365+V365</f>
        <v>92615</v>
      </c>
      <c r="AG365" s="127"/>
      <c r="AH365" s="127">
        <v>1640</v>
      </c>
      <c r="AI365" s="119">
        <f>+AH365+V365</f>
        <v>92640</v>
      </c>
      <c r="AJ365" s="126"/>
      <c r="AK365" s="128">
        <v>1665</v>
      </c>
      <c r="AL365" s="129">
        <f>+AK365+V365</f>
        <v>92665</v>
      </c>
      <c r="AM365" s="397"/>
      <c r="AN365" s="397"/>
      <c r="AO365" s="397"/>
      <c r="AP365" s="397"/>
      <c r="AQ365" s="397"/>
      <c r="AR365" s="397"/>
      <c r="AS365" s="397"/>
      <c r="AT365" s="397"/>
      <c r="AU365" s="397"/>
      <c r="AV365" s="397"/>
      <c r="AW365" s="397"/>
      <c r="AX365" s="397"/>
      <c r="AY365" s="397"/>
      <c r="AZ365" s="397"/>
      <c r="BA365" s="397"/>
      <c r="BB365" s="397"/>
      <c r="BC365" s="397"/>
      <c r="BD365" s="397"/>
      <c r="BE365" s="397"/>
      <c r="BF365" s="397"/>
      <c r="BG365" s="397"/>
      <c r="BH365" s="397"/>
      <c r="BI365" s="397"/>
    </row>
    <row r="366" spans="1:61" ht="15.75" x14ac:dyDescent="0.25">
      <c r="A366" s="93">
        <f>+$B$3*N366</f>
        <v>0</v>
      </c>
      <c r="B366" s="94">
        <f>ROUNDUP(A366,0)</f>
        <v>0</v>
      </c>
      <c r="C366" s="95">
        <f>+$D$3*T366</f>
        <v>7150</v>
      </c>
      <c r="D366" s="95">
        <f>ROUNDUP(C366,0)</f>
        <v>7150</v>
      </c>
      <c r="E366" s="95">
        <f>+$F$3*K366</f>
        <v>1500</v>
      </c>
      <c r="F366" s="95">
        <f>ROUNDUP(E366,0)</f>
        <v>1500</v>
      </c>
      <c r="G366" s="96">
        <f>+$H$3*Q366</f>
        <v>1500</v>
      </c>
      <c r="H366" s="95">
        <f>ROUNDUP(G366,0)</f>
        <v>1500</v>
      </c>
      <c r="I366" s="395"/>
      <c r="J366" s="130">
        <f>((K367-K365)/500)</f>
        <v>0.02</v>
      </c>
      <c r="K366" s="116">
        <f>(((I366-I365)*J366)+K365)+I366</f>
        <v>150</v>
      </c>
      <c r="L366" s="131">
        <f>ROUNDUP(K366,0)</f>
        <v>150</v>
      </c>
      <c r="M366" s="132">
        <f>((N367-N365)/500)</f>
        <v>0.02</v>
      </c>
      <c r="N366" s="101">
        <f>(((I366-I365)*M366)+N365)+I366</f>
        <v>250</v>
      </c>
      <c r="O366" s="101">
        <f>ROUNDUP(N366,0)</f>
        <v>250</v>
      </c>
      <c r="P366" s="101">
        <f>((Q367-Q365)/500)</f>
        <v>0.02</v>
      </c>
      <c r="Q366" s="101">
        <f>(((I366-I365)*P366)+Q365)+I366</f>
        <v>500</v>
      </c>
      <c r="R366" s="133">
        <f>ROUNDUP(Q366,0)</f>
        <v>500</v>
      </c>
      <c r="S366" s="132">
        <f>((T367-T365)/500)</f>
        <v>0.04</v>
      </c>
      <c r="T366" s="134">
        <f>(((I366-I365)*S366)+T365)+I366</f>
        <v>650</v>
      </c>
      <c r="U366" s="134">
        <f>ROUNDUP(T366,0)</f>
        <v>650</v>
      </c>
      <c r="V366" s="396"/>
      <c r="W366" s="130">
        <f>((X367-X365)/500)</f>
        <v>0.02</v>
      </c>
      <c r="X366" s="116">
        <f>(((V366-V365)*W366)+X365)+V366</f>
        <v>-230</v>
      </c>
      <c r="Y366" s="135">
        <f t="shared" si="109"/>
        <v>240</v>
      </c>
      <c r="Z366" s="106">
        <f>ROUNDUP(X366,0)</f>
        <v>-230</v>
      </c>
      <c r="AA366" s="136">
        <f>((AB367-AB365)/500)</f>
        <v>0.04</v>
      </c>
      <c r="AB366" s="137">
        <f>(((V366-V365)*AA366)+AB365)+V366</f>
        <v>-460</v>
      </c>
      <c r="AC366" s="101">
        <f>ROUNDUP(AB366,0)</f>
        <v>-460</v>
      </c>
      <c r="AD366" s="137">
        <f>((AE367-AE365)/500)</f>
        <v>0.02</v>
      </c>
      <c r="AE366" s="137">
        <f>(((V366-V365)*AD366)+AE365)+V366</f>
        <v>-205</v>
      </c>
      <c r="AF366" s="133">
        <f>ROUNDUP(AE366,0)</f>
        <v>-205</v>
      </c>
      <c r="AG366" s="137">
        <f>((AH367-AH365)/500)</f>
        <v>0.02</v>
      </c>
      <c r="AH366" s="137">
        <f>(((V366-V365)*AG366)+AH365)+V366</f>
        <v>-180</v>
      </c>
      <c r="AI366" s="101">
        <f>ROUNDUP(AH366,0)</f>
        <v>-180</v>
      </c>
      <c r="AJ366" s="136">
        <f>((AK367-AK365)/500)</f>
        <v>0.02</v>
      </c>
      <c r="AK366" s="138">
        <f>(((V366-V365)*AJ366)+AK365)+V366</f>
        <v>-155</v>
      </c>
      <c r="AL366" s="139">
        <f>ROUNDUP(AK366,0)</f>
        <v>-155</v>
      </c>
      <c r="AM366" s="397"/>
      <c r="AN366" s="397"/>
      <c r="AO366" s="397"/>
      <c r="AP366" s="397"/>
      <c r="AQ366" s="397"/>
      <c r="AR366" s="397"/>
      <c r="AS366" s="397"/>
      <c r="AT366" s="397"/>
      <c r="AU366" s="397"/>
      <c r="AV366" s="397"/>
      <c r="AW366" s="397"/>
      <c r="AX366" s="397"/>
      <c r="AY366" s="397"/>
      <c r="AZ366" s="397"/>
      <c r="BA366" s="397"/>
      <c r="BB366" s="397"/>
      <c r="BC366" s="397"/>
      <c r="BD366" s="397"/>
      <c r="BE366" s="397"/>
      <c r="BF366" s="397"/>
      <c r="BG366" s="397"/>
      <c r="BH366" s="397"/>
      <c r="BI366" s="397"/>
    </row>
    <row r="367" spans="1:61" ht="15.75" x14ac:dyDescent="0.25">
      <c r="A367" s="93">
        <f>+$B$3*O367</f>
        <v>0</v>
      </c>
      <c r="B367" s="93">
        <f>ROUNDUP(A367,0)</f>
        <v>0</v>
      </c>
      <c r="C367" s="112">
        <f>+$D$3*U367</f>
        <v>1053910</v>
      </c>
      <c r="D367" s="112">
        <f>ROUNDUP(C367,0)</f>
        <v>1053910</v>
      </c>
      <c r="E367" s="112">
        <f>+$F$3*L367</f>
        <v>934800</v>
      </c>
      <c r="F367" s="112">
        <f>ROUNDUP(E367,0)</f>
        <v>934800</v>
      </c>
      <c r="G367" s="113">
        <f>+$H$3*R367</f>
        <v>281490</v>
      </c>
      <c r="H367" s="112">
        <f>ROUNDUP(G367,0)</f>
        <v>281490</v>
      </c>
      <c r="I367" s="114">
        <v>91500</v>
      </c>
      <c r="J367" s="130"/>
      <c r="K367" s="98">
        <v>1980</v>
      </c>
      <c r="L367" s="117">
        <f>+I367+K367</f>
        <v>93480</v>
      </c>
      <c r="M367" s="118"/>
      <c r="N367" s="112">
        <v>2080</v>
      </c>
      <c r="O367" s="119">
        <f>+N367+I367</f>
        <v>93580</v>
      </c>
      <c r="P367" s="119"/>
      <c r="Q367" s="112">
        <v>2330</v>
      </c>
      <c r="R367" s="120">
        <f>+Q367+I367</f>
        <v>93830</v>
      </c>
      <c r="S367" s="121"/>
      <c r="T367" s="142">
        <v>4310</v>
      </c>
      <c r="U367" s="122">
        <f>+T367+I367</f>
        <v>95810</v>
      </c>
      <c r="V367" s="123">
        <v>91500</v>
      </c>
      <c r="W367" s="115"/>
      <c r="X367" s="98">
        <v>1600</v>
      </c>
      <c r="Y367" s="124">
        <f t="shared" si="109"/>
        <v>91740</v>
      </c>
      <c r="Z367" s="125">
        <f>+V367+X367</f>
        <v>93100</v>
      </c>
      <c r="AA367" s="126"/>
      <c r="AB367" s="143">
        <v>3200</v>
      </c>
      <c r="AC367" s="119">
        <f>+V367+AB367</f>
        <v>94700</v>
      </c>
      <c r="AD367" s="127"/>
      <c r="AE367" s="143">
        <v>1625</v>
      </c>
      <c r="AF367" s="120">
        <f>+AE367+V367</f>
        <v>93125</v>
      </c>
      <c r="AG367" s="127"/>
      <c r="AH367" s="143">
        <v>1650</v>
      </c>
      <c r="AI367" s="119">
        <f>+AH367+V367</f>
        <v>93150</v>
      </c>
      <c r="AJ367" s="126"/>
      <c r="AK367" s="144">
        <v>1675</v>
      </c>
      <c r="AL367" s="129">
        <f>+AK367+V367</f>
        <v>93175</v>
      </c>
      <c r="AM367" s="397"/>
      <c r="AN367" s="397"/>
      <c r="AO367" s="397"/>
      <c r="AP367" s="397"/>
      <c r="AQ367" s="397"/>
      <c r="AR367" s="397"/>
      <c r="AS367" s="397"/>
      <c r="AT367" s="397"/>
      <c r="AU367" s="397"/>
      <c r="AV367" s="397"/>
      <c r="AW367" s="397"/>
      <c r="AX367" s="397"/>
      <c r="AY367" s="397"/>
      <c r="AZ367" s="397"/>
      <c r="BA367" s="397"/>
      <c r="BB367" s="397"/>
      <c r="BC367" s="397"/>
      <c r="BD367" s="397"/>
      <c r="BE367" s="397"/>
      <c r="BF367" s="397"/>
      <c r="BG367" s="397"/>
      <c r="BH367" s="397"/>
      <c r="BI367" s="397"/>
    </row>
    <row r="368" spans="1:61" ht="15.75" x14ac:dyDescent="0.25">
      <c r="A368" s="93">
        <f>+$B$3*O368</f>
        <v>0</v>
      </c>
      <c r="B368" s="94">
        <f>ROUNDUP(A368,0)</f>
        <v>0</v>
      </c>
      <c r="C368" s="95">
        <f>+$D$3*U368</f>
        <v>7150</v>
      </c>
      <c r="D368" s="95">
        <f>ROUNDUP(C368,0)</f>
        <v>7150</v>
      </c>
      <c r="E368" s="95">
        <f>+$F$3*L368</f>
        <v>1500</v>
      </c>
      <c r="F368" s="95">
        <f>ROUNDUP(E368,0)</f>
        <v>1500</v>
      </c>
      <c r="G368" s="96">
        <f>+$H$3*R368</f>
        <v>1500</v>
      </c>
      <c r="H368" s="95">
        <f>ROUNDUP(G368,0)</f>
        <v>1500</v>
      </c>
      <c r="I368" s="395"/>
      <c r="J368" s="130">
        <f>((K369-K367)/500)</f>
        <v>0.02</v>
      </c>
      <c r="K368" s="116">
        <f>(((I368-I367)*J368)+K367)+I368</f>
        <v>150</v>
      </c>
      <c r="L368" s="131">
        <f>ROUNDUP(K368,0)</f>
        <v>150</v>
      </c>
      <c r="M368" s="132">
        <f>((N369-N367)/500)</f>
        <v>0.02</v>
      </c>
      <c r="N368" s="101">
        <f>(((I368-I367)*M368)+N367)+I368</f>
        <v>250</v>
      </c>
      <c r="O368" s="101">
        <f>ROUNDUP(N368,0)</f>
        <v>250</v>
      </c>
      <c r="P368" s="101">
        <f>((Q369-Q367)/500)</f>
        <v>0.02</v>
      </c>
      <c r="Q368" s="101">
        <f>(((I368-I367)*P368)+Q367)+I368</f>
        <v>500</v>
      </c>
      <c r="R368" s="133">
        <f>ROUNDUP(Q368,0)</f>
        <v>500</v>
      </c>
      <c r="S368" s="132">
        <f>((T369-T367)/500)</f>
        <v>0.04</v>
      </c>
      <c r="T368" s="134">
        <f>(((I368-I367)*S368)+T367)+I368</f>
        <v>650</v>
      </c>
      <c r="U368" s="134">
        <f>ROUNDUP(T368,0)</f>
        <v>650</v>
      </c>
      <c r="V368" s="396"/>
      <c r="W368" s="130">
        <f>((X369-X367)/500)</f>
        <v>0.01</v>
      </c>
      <c r="X368" s="116">
        <f>(((V368-V367)*W368)+X367)+V368</f>
        <v>685</v>
      </c>
      <c r="Y368" s="135">
        <f t="shared" si="109"/>
        <v>240</v>
      </c>
      <c r="Z368" s="106">
        <f>ROUNDUP(X368,0)</f>
        <v>685</v>
      </c>
      <c r="AA368" s="136">
        <f>((AB369-AB367)/500)</f>
        <v>0.02</v>
      </c>
      <c r="AB368" s="137">
        <f>(((V368-V367)*AA368)+AB367)+V368</f>
        <v>1370</v>
      </c>
      <c r="AC368" s="101">
        <f>ROUNDUP(AB368,0)</f>
        <v>1370</v>
      </c>
      <c r="AD368" s="137">
        <f>((AE369-AE367)/500)</f>
        <v>0.01</v>
      </c>
      <c r="AE368" s="137">
        <f>(((V368-V367)*AD368)+AE367)+V368</f>
        <v>710</v>
      </c>
      <c r="AF368" s="133">
        <f>ROUNDUP(AE368,0)</f>
        <v>710</v>
      </c>
      <c r="AG368" s="137">
        <f>((AH369-AH367)/500)</f>
        <v>0.01</v>
      </c>
      <c r="AH368" s="137">
        <f>(((V368-V367)*AG368)+AH367)+V368</f>
        <v>735</v>
      </c>
      <c r="AI368" s="101">
        <f>ROUNDUP(AH368,0)</f>
        <v>735</v>
      </c>
      <c r="AJ368" s="136">
        <f>((AK369-AK367)/500)</f>
        <v>0.01</v>
      </c>
      <c r="AK368" s="138">
        <f>(((V368-V367)*AJ368)+AK367)+V368</f>
        <v>760</v>
      </c>
      <c r="AL368" s="139">
        <f>ROUNDUP(AK368,0)</f>
        <v>760</v>
      </c>
      <c r="AM368" s="397"/>
      <c r="AN368" s="397"/>
      <c r="AO368" s="397"/>
      <c r="AP368" s="397"/>
      <c r="AQ368" s="397"/>
      <c r="AR368" s="397"/>
      <c r="AS368" s="397"/>
      <c r="AT368" s="397"/>
      <c r="AU368" s="397"/>
      <c r="AV368" s="397"/>
      <c r="AW368" s="397"/>
      <c r="AX368" s="397"/>
      <c r="AY368" s="397"/>
      <c r="AZ368" s="397"/>
      <c r="BA368" s="397"/>
      <c r="BB368" s="397"/>
      <c r="BC368" s="397"/>
      <c r="BD368" s="397"/>
      <c r="BE368" s="397"/>
      <c r="BF368" s="397"/>
      <c r="BG368" s="397"/>
      <c r="BH368" s="397"/>
      <c r="BI368" s="397"/>
    </row>
    <row r="369" spans="1:61" ht="15.75" x14ac:dyDescent="0.25">
      <c r="A369" s="93">
        <f>+$B$3*O369</f>
        <v>0</v>
      </c>
      <c r="B369" s="93">
        <f t="shared" ref="B369:B377" si="118">ROUNDUP(A369,0)</f>
        <v>0</v>
      </c>
      <c r="C369" s="112">
        <f>+$D$3*U369</f>
        <v>1059630</v>
      </c>
      <c r="D369" s="112">
        <f t="shared" ref="D369:D377" si="119">ROUNDUP(C369,0)</f>
        <v>1059630</v>
      </c>
      <c r="E369" s="112">
        <f>+$F$3*L369</f>
        <v>939900</v>
      </c>
      <c r="F369" s="112">
        <f t="shared" ref="F369:F377" si="120">ROUNDUP(E369,0)</f>
        <v>939900</v>
      </c>
      <c r="G369" s="113">
        <f>+$H$3*R369</f>
        <v>283020</v>
      </c>
      <c r="H369" s="112">
        <f t="shared" ref="H369:H377" si="121">ROUNDUP(G369,0)</f>
        <v>283020</v>
      </c>
      <c r="I369" s="140">
        <v>92000</v>
      </c>
      <c r="J369" s="130"/>
      <c r="K369" s="116">
        <v>1990</v>
      </c>
      <c r="L369" s="117">
        <f>+I369+K369</f>
        <v>93990</v>
      </c>
      <c r="M369" s="118"/>
      <c r="N369" s="119">
        <v>2090</v>
      </c>
      <c r="O369" s="119">
        <f>+N369+I369</f>
        <v>94090</v>
      </c>
      <c r="P369" s="119"/>
      <c r="Q369" s="119">
        <v>2340</v>
      </c>
      <c r="R369" s="120">
        <f>+Q369+I369</f>
        <v>94340</v>
      </c>
      <c r="S369" s="121"/>
      <c r="T369" s="122">
        <v>4330</v>
      </c>
      <c r="U369" s="122">
        <f>+T369+I369</f>
        <v>96330</v>
      </c>
      <c r="V369" s="141">
        <v>92000</v>
      </c>
      <c r="W369" s="115"/>
      <c r="X369" s="116">
        <v>1605</v>
      </c>
      <c r="Y369" s="124">
        <f t="shared" si="109"/>
        <v>92240</v>
      </c>
      <c r="Z369" s="125">
        <f>+V369+X369</f>
        <v>93605</v>
      </c>
      <c r="AA369" s="126"/>
      <c r="AB369" s="127">
        <v>3210</v>
      </c>
      <c r="AC369" s="119">
        <f>+V369+AB369</f>
        <v>95210</v>
      </c>
      <c r="AD369" s="127"/>
      <c r="AE369" s="127">
        <v>1630</v>
      </c>
      <c r="AF369" s="120">
        <f>+AE369+V369</f>
        <v>93630</v>
      </c>
      <c r="AG369" s="127"/>
      <c r="AH369" s="127">
        <v>1655</v>
      </c>
      <c r="AI369" s="119">
        <f>+AH369+V369</f>
        <v>93655</v>
      </c>
      <c r="AJ369" s="126"/>
      <c r="AK369" s="128">
        <v>1680</v>
      </c>
      <c r="AL369" s="129">
        <f>+AK369+V369</f>
        <v>93680</v>
      </c>
      <c r="AM369" s="397"/>
      <c r="AN369" s="397"/>
      <c r="AO369" s="397"/>
      <c r="AP369" s="397"/>
      <c r="AQ369" s="397"/>
      <c r="AR369" s="397"/>
      <c r="AS369" s="397"/>
      <c r="AT369" s="397"/>
      <c r="AU369" s="397"/>
      <c r="AV369" s="397"/>
      <c r="AW369" s="397"/>
      <c r="AX369" s="397"/>
      <c r="AY369" s="397"/>
      <c r="AZ369" s="397"/>
      <c r="BA369" s="397"/>
      <c r="BB369" s="397"/>
      <c r="BC369" s="397"/>
      <c r="BD369" s="397"/>
      <c r="BE369" s="397"/>
      <c r="BF369" s="397"/>
      <c r="BG369" s="397"/>
      <c r="BH369" s="397"/>
      <c r="BI369" s="397"/>
    </row>
    <row r="370" spans="1:61" ht="15.75" x14ac:dyDescent="0.25">
      <c r="A370" s="93">
        <f>+$B$3*N370</f>
        <v>0</v>
      </c>
      <c r="B370" s="94">
        <f t="shared" si="118"/>
        <v>0</v>
      </c>
      <c r="C370" s="95">
        <f>+$D$3*T370</f>
        <v>7150</v>
      </c>
      <c r="D370" s="95">
        <f t="shared" si="119"/>
        <v>7150</v>
      </c>
      <c r="E370" s="95">
        <f>+$F$3*K370</f>
        <v>1500</v>
      </c>
      <c r="F370" s="95">
        <f t="shared" si="120"/>
        <v>1500</v>
      </c>
      <c r="G370" s="96">
        <f>+$H$3*Q370</f>
        <v>1500</v>
      </c>
      <c r="H370" s="95">
        <f t="shared" si="121"/>
        <v>1500</v>
      </c>
      <c r="I370" s="395"/>
      <c r="J370" s="130">
        <f>((K371-K369)/500)</f>
        <v>0.02</v>
      </c>
      <c r="K370" s="116">
        <f>(((I370-I369)*J370)+K369)+I370</f>
        <v>150</v>
      </c>
      <c r="L370" s="131">
        <f>ROUNDUP(K370,0)</f>
        <v>150</v>
      </c>
      <c r="M370" s="132">
        <f>((N371-N369)/500)</f>
        <v>0.02</v>
      </c>
      <c r="N370" s="101">
        <f>(((I370-I369)*M370)+N369)+I370</f>
        <v>250</v>
      </c>
      <c r="O370" s="101">
        <f>ROUNDUP(N370,0)</f>
        <v>250</v>
      </c>
      <c r="P370" s="101">
        <f>((Q371-Q369)/500)</f>
        <v>0.02</v>
      </c>
      <c r="Q370" s="101">
        <f>(((I370-I369)*P370)+Q369)+I370</f>
        <v>500</v>
      </c>
      <c r="R370" s="133">
        <f>ROUNDUP(Q370,0)</f>
        <v>500</v>
      </c>
      <c r="S370" s="132">
        <f>((T371-T369)/500)</f>
        <v>0.04</v>
      </c>
      <c r="T370" s="134">
        <f>(((I370-I369)*S370)+T369)+I370</f>
        <v>650</v>
      </c>
      <c r="U370" s="134">
        <f>ROUNDUP(T370,0)</f>
        <v>650</v>
      </c>
      <c r="V370" s="396"/>
      <c r="W370" s="130">
        <f>((X371-X369)/500)</f>
        <v>0.02</v>
      </c>
      <c r="X370" s="116">
        <f>(((V370-V369)*W370)+X369)+V370</f>
        <v>-235</v>
      </c>
      <c r="Y370" s="135">
        <f t="shared" si="109"/>
        <v>240</v>
      </c>
      <c r="Z370" s="106">
        <f>ROUNDUP(X370,0)</f>
        <v>-235</v>
      </c>
      <c r="AA370" s="136">
        <f>((AB371-AB369)/500)</f>
        <v>0.04</v>
      </c>
      <c r="AB370" s="137">
        <f>(((V370-V369)*AA370)+AB369)+V370</f>
        <v>-470</v>
      </c>
      <c r="AC370" s="101">
        <f>ROUNDUP(AB370,0)</f>
        <v>-470</v>
      </c>
      <c r="AD370" s="137">
        <f>((AE371-AE369)/500)</f>
        <v>0.02</v>
      </c>
      <c r="AE370" s="137">
        <f>(((V370-V369)*AD370)+AE369)+V370</f>
        <v>-210</v>
      </c>
      <c r="AF370" s="133">
        <f>ROUNDUP(AE370,0)</f>
        <v>-210</v>
      </c>
      <c r="AG370" s="137">
        <f>((AH371-AH369)/500)</f>
        <v>0.02</v>
      </c>
      <c r="AH370" s="137">
        <f>(((V370-V369)*AG370)+AH369)+V370</f>
        <v>-185</v>
      </c>
      <c r="AI370" s="101">
        <f>ROUNDUP(AH370,0)</f>
        <v>-185</v>
      </c>
      <c r="AJ370" s="136">
        <f>((AK371-AK369)/500)</f>
        <v>0.02</v>
      </c>
      <c r="AK370" s="138">
        <f>(((V370-V369)*AJ370)+AK369)+V370</f>
        <v>-160</v>
      </c>
      <c r="AL370" s="139">
        <f>ROUNDUP(AK370,0)</f>
        <v>-160</v>
      </c>
      <c r="AM370" s="397"/>
      <c r="AN370" s="397"/>
      <c r="AO370" s="397"/>
      <c r="AP370" s="397"/>
      <c r="AQ370" s="397"/>
      <c r="AR370" s="397"/>
      <c r="AS370" s="397"/>
      <c r="AT370" s="397"/>
      <c r="AU370" s="397"/>
      <c r="AV370" s="397"/>
      <c r="AW370" s="397"/>
      <c r="AX370" s="397"/>
      <c r="AY370" s="397"/>
      <c r="AZ370" s="397"/>
      <c r="BA370" s="397"/>
      <c r="BB370" s="397"/>
      <c r="BC370" s="397"/>
      <c r="BD370" s="397"/>
      <c r="BE370" s="397"/>
      <c r="BF370" s="397"/>
      <c r="BG370" s="397"/>
      <c r="BH370" s="397"/>
      <c r="BI370" s="397"/>
    </row>
    <row r="371" spans="1:61" ht="15.75" x14ac:dyDescent="0.25">
      <c r="A371" s="93">
        <f>+$B$3*O371</f>
        <v>0</v>
      </c>
      <c r="B371" s="93">
        <f t="shared" si="118"/>
        <v>0</v>
      </c>
      <c r="C371" s="112">
        <f>+$D$3*U371</f>
        <v>1065350</v>
      </c>
      <c r="D371" s="112">
        <f t="shared" si="119"/>
        <v>1065350</v>
      </c>
      <c r="E371" s="112">
        <f>+$F$3*L371</f>
        <v>945000</v>
      </c>
      <c r="F371" s="112">
        <f t="shared" si="120"/>
        <v>945000</v>
      </c>
      <c r="G371" s="113">
        <f>+$H$3*R371</f>
        <v>284550</v>
      </c>
      <c r="H371" s="112">
        <f t="shared" si="121"/>
        <v>284550</v>
      </c>
      <c r="I371" s="140">
        <v>92500</v>
      </c>
      <c r="J371" s="130"/>
      <c r="K371" s="116">
        <v>2000</v>
      </c>
      <c r="L371" s="117">
        <f>+I371+K371</f>
        <v>94500</v>
      </c>
      <c r="M371" s="118"/>
      <c r="N371" s="119">
        <v>2100</v>
      </c>
      <c r="O371" s="119">
        <f>+N371+I371</f>
        <v>94600</v>
      </c>
      <c r="P371" s="119"/>
      <c r="Q371" s="119">
        <v>2350</v>
      </c>
      <c r="R371" s="120">
        <f>+Q371+I371</f>
        <v>94850</v>
      </c>
      <c r="S371" s="121"/>
      <c r="T371" s="122">
        <v>4350</v>
      </c>
      <c r="U371" s="122">
        <f>+T371+I371</f>
        <v>96850</v>
      </c>
      <c r="V371" s="141">
        <v>92500</v>
      </c>
      <c r="W371" s="115"/>
      <c r="X371" s="116">
        <v>1615</v>
      </c>
      <c r="Y371" s="124">
        <f t="shared" si="109"/>
        <v>92740</v>
      </c>
      <c r="Z371" s="125">
        <f>+V371+X371</f>
        <v>94115</v>
      </c>
      <c r="AA371" s="126"/>
      <c r="AB371" s="127">
        <v>3230</v>
      </c>
      <c r="AC371" s="119">
        <f>+V371+AB371</f>
        <v>95730</v>
      </c>
      <c r="AD371" s="127"/>
      <c r="AE371" s="127">
        <v>1640</v>
      </c>
      <c r="AF371" s="120">
        <f>+AE371+V371</f>
        <v>94140</v>
      </c>
      <c r="AG371" s="127"/>
      <c r="AH371" s="127">
        <v>1665</v>
      </c>
      <c r="AI371" s="119">
        <f>+AH371+V371</f>
        <v>94165</v>
      </c>
      <c r="AJ371" s="126"/>
      <c r="AK371" s="128">
        <v>1690</v>
      </c>
      <c r="AL371" s="129">
        <f>+AK371+V371</f>
        <v>94190</v>
      </c>
      <c r="AM371" s="397"/>
      <c r="AN371" s="397"/>
      <c r="AO371" s="397"/>
      <c r="AP371" s="397"/>
      <c r="AQ371" s="397"/>
      <c r="AR371" s="397"/>
      <c r="AS371" s="397"/>
      <c r="AT371" s="397"/>
      <c r="AU371" s="397"/>
      <c r="AV371" s="397"/>
      <c r="AW371" s="397"/>
      <c r="AX371" s="397"/>
      <c r="AY371" s="397"/>
      <c r="AZ371" s="397"/>
      <c r="BA371" s="397"/>
      <c r="BB371" s="397"/>
      <c r="BC371" s="397"/>
      <c r="BD371" s="397"/>
      <c r="BE371" s="397"/>
      <c r="BF371" s="397"/>
      <c r="BG371" s="397"/>
      <c r="BH371" s="397"/>
      <c r="BI371" s="397"/>
    </row>
    <row r="372" spans="1:61" ht="15.75" x14ac:dyDescent="0.25">
      <c r="A372" s="93">
        <f>+$B$3*N372</f>
        <v>0</v>
      </c>
      <c r="B372" s="94">
        <f t="shared" si="118"/>
        <v>0</v>
      </c>
      <c r="C372" s="95">
        <f>+$D$3*T372</f>
        <v>7150</v>
      </c>
      <c r="D372" s="95">
        <f t="shared" si="119"/>
        <v>7150</v>
      </c>
      <c r="E372" s="95">
        <f>+$F$3*K372</f>
        <v>1500</v>
      </c>
      <c r="F372" s="95">
        <f t="shared" si="120"/>
        <v>1500</v>
      </c>
      <c r="G372" s="96">
        <f>+$H$3*Q372</f>
        <v>1500</v>
      </c>
      <c r="H372" s="95">
        <f t="shared" si="121"/>
        <v>1500</v>
      </c>
      <c r="I372" s="395"/>
      <c r="J372" s="130">
        <f>((K373-K371)/500)</f>
        <v>0.02</v>
      </c>
      <c r="K372" s="116">
        <f>(((I372-I371)*J372)+K371)+I372</f>
        <v>150</v>
      </c>
      <c r="L372" s="131">
        <f>ROUNDUP(K372,0)</f>
        <v>150</v>
      </c>
      <c r="M372" s="132">
        <f>((N373-N371)/500)</f>
        <v>0.02</v>
      </c>
      <c r="N372" s="101">
        <f>(((I372-I371)*M372)+N371)+I372</f>
        <v>250</v>
      </c>
      <c r="O372" s="101">
        <f>ROUNDUP(N372,0)</f>
        <v>250</v>
      </c>
      <c r="P372" s="101">
        <f>((Q373-Q371)/500)</f>
        <v>0.02</v>
      </c>
      <c r="Q372" s="101">
        <f>(((I372-I371)*P372)+Q371)+I372</f>
        <v>500</v>
      </c>
      <c r="R372" s="133">
        <f>ROUNDUP(Q372,0)</f>
        <v>500</v>
      </c>
      <c r="S372" s="132">
        <f>((T373-T371)/500)</f>
        <v>0.04</v>
      </c>
      <c r="T372" s="134">
        <f>(((I372-I371)*S372)+T371)+I372</f>
        <v>650</v>
      </c>
      <c r="U372" s="134">
        <f>ROUNDUP(T372,0)</f>
        <v>650</v>
      </c>
      <c r="V372" s="396"/>
      <c r="W372" s="130">
        <f>((X373-X371)/500)</f>
        <v>0.01</v>
      </c>
      <c r="X372" s="116">
        <f>(((V372-V371)*W372)+X371)+V372</f>
        <v>690</v>
      </c>
      <c r="Y372" s="135">
        <f t="shared" si="109"/>
        <v>240</v>
      </c>
      <c r="Z372" s="106">
        <f>ROUNDUP(X372,0)</f>
        <v>690</v>
      </c>
      <c r="AA372" s="136">
        <f>((AB373-AB371)/500)</f>
        <v>0.02</v>
      </c>
      <c r="AB372" s="137">
        <f>(((V372-V371)*AA372)+AB371)+V372</f>
        <v>1380</v>
      </c>
      <c r="AC372" s="101">
        <f>ROUNDUP(AB372,0)</f>
        <v>1380</v>
      </c>
      <c r="AD372" s="137">
        <f>((AE373-AE371)/500)</f>
        <v>0.01</v>
      </c>
      <c r="AE372" s="137">
        <f>(((V372-V371)*AD372)+AE371)+V372</f>
        <v>715</v>
      </c>
      <c r="AF372" s="133">
        <f>ROUNDUP(AE372,0)</f>
        <v>715</v>
      </c>
      <c r="AG372" s="137">
        <f>((AH373-AH371)/500)</f>
        <v>0.01</v>
      </c>
      <c r="AH372" s="137">
        <f>(((V372-V371)*AG372)+AH371)+V372</f>
        <v>740</v>
      </c>
      <c r="AI372" s="101">
        <f>ROUNDUP(AH372,0)</f>
        <v>740</v>
      </c>
      <c r="AJ372" s="136">
        <f>((AK373-AK371)/500)</f>
        <v>0.01</v>
      </c>
      <c r="AK372" s="138">
        <f>(((V372-V371)*AJ372)+AK371)+V372</f>
        <v>765</v>
      </c>
      <c r="AL372" s="139">
        <f>ROUNDUP(AK372,0)</f>
        <v>765</v>
      </c>
      <c r="AM372" s="397"/>
      <c r="AN372" s="397"/>
      <c r="AO372" s="397"/>
      <c r="AP372" s="397"/>
      <c r="AQ372" s="397"/>
      <c r="AR372" s="397"/>
      <c r="AS372" s="397"/>
      <c r="AT372" s="397"/>
      <c r="AU372" s="397"/>
      <c r="AV372" s="397"/>
      <c r="AW372" s="397"/>
      <c r="AX372" s="397"/>
      <c r="AY372" s="397"/>
      <c r="AZ372" s="397"/>
      <c r="BA372" s="397"/>
      <c r="BB372" s="397"/>
      <c r="BC372" s="397"/>
      <c r="BD372" s="397"/>
      <c r="BE372" s="397"/>
      <c r="BF372" s="397"/>
      <c r="BG372" s="397"/>
      <c r="BH372" s="397"/>
      <c r="BI372" s="397"/>
    </row>
    <row r="373" spans="1:61" ht="15.75" x14ac:dyDescent="0.25">
      <c r="A373" s="93">
        <f>+$B$3*O373</f>
        <v>0</v>
      </c>
      <c r="B373" s="93">
        <f t="shared" si="118"/>
        <v>0</v>
      </c>
      <c r="C373" s="112">
        <f>+$D$3*U373</f>
        <v>1071070</v>
      </c>
      <c r="D373" s="112">
        <f t="shared" si="119"/>
        <v>1071070</v>
      </c>
      <c r="E373" s="112">
        <f>+$F$3*L373</f>
        <v>950100</v>
      </c>
      <c r="F373" s="112">
        <f t="shared" si="120"/>
        <v>950100</v>
      </c>
      <c r="G373" s="113">
        <f>+$H$3*R373</f>
        <v>286080</v>
      </c>
      <c r="H373" s="112">
        <f t="shared" si="121"/>
        <v>286080</v>
      </c>
      <c r="I373" s="140">
        <v>93000</v>
      </c>
      <c r="J373" s="130"/>
      <c r="K373" s="116">
        <v>2010</v>
      </c>
      <c r="L373" s="117">
        <f>+I373+K373</f>
        <v>95010</v>
      </c>
      <c r="M373" s="118"/>
      <c r="N373" s="119">
        <v>2110</v>
      </c>
      <c r="O373" s="119">
        <f>+N373+I373</f>
        <v>95110</v>
      </c>
      <c r="P373" s="119"/>
      <c r="Q373" s="119">
        <v>2360</v>
      </c>
      <c r="R373" s="120">
        <f>+Q373+I373</f>
        <v>95360</v>
      </c>
      <c r="S373" s="121"/>
      <c r="T373" s="122">
        <v>4370</v>
      </c>
      <c r="U373" s="122">
        <f>+T373+I373</f>
        <v>97370</v>
      </c>
      <c r="V373" s="141">
        <v>93000</v>
      </c>
      <c r="W373" s="115"/>
      <c r="X373" s="116">
        <v>1620</v>
      </c>
      <c r="Y373" s="124">
        <f t="shared" si="109"/>
        <v>93240</v>
      </c>
      <c r="Z373" s="125">
        <f>+V373+X373</f>
        <v>94620</v>
      </c>
      <c r="AA373" s="126"/>
      <c r="AB373" s="127">
        <v>3240</v>
      </c>
      <c r="AC373" s="119">
        <f>+V373+AB373</f>
        <v>96240</v>
      </c>
      <c r="AD373" s="127"/>
      <c r="AE373" s="127">
        <v>1645</v>
      </c>
      <c r="AF373" s="120">
        <f>+AE373+V373</f>
        <v>94645</v>
      </c>
      <c r="AG373" s="127"/>
      <c r="AH373" s="127">
        <v>1670</v>
      </c>
      <c r="AI373" s="119">
        <f>+AH373+V373</f>
        <v>94670</v>
      </c>
      <c r="AJ373" s="126"/>
      <c r="AK373" s="128">
        <v>1695</v>
      </c>
      <c r="AL373" s="129">
        <f>+AK373+V373</f>
        <v>94695</v>
      </c>
      <c r="AM373" s="397"/>
      <c r="AN373" s="397"/>
      <c r="AO373" s="397"/>
      <c r="AP373" s="397"/>
      <c r="AQ373" s="397"/>
      <c r="AR373" s="397"/>
      <c r="AS373" s="397"/>
      <c r="AT373" s="397"/>
      <c r="AU373" s="397"/>
      <c r="AV373" s="397"/>
      <c r="AW373" s="397"/>
      <c r="AX373" s="397"/>
      <c r="AY373" s="397"/>
      <c r="AZ373" s="397"/>
      <c r="BA373" s="397"/>
      <c r="BB373" s="397"/>
      <c r="BC373" s="397"/>
      <c r="BD373" s="397"/>
      <c r="BE373" s="397"/>
      <c r="BF373" s="397"/>
      <c r="BG373" s="397"/>
      <c r="BH373" s="397"/>
      <c r="BI373" s="397"/>
    </row>
    <row r="374" spans="1:61" ht="15.75" x14ac:dyDescent="0.25">
      <c r="A374" s="93">
        <f>+$B$3*N374</f>
        <v>0</v>
      </c>
      <c r="B374" s="94">
        <f t="shared" si="118"/>
        <v>0</v>
      </c>
      <c r="C374" s="95">
        <f>+$D$3*T374</f>
        <v>7150</v>
      </c>
      <c r="D374" s="95">
        <f t="shared" si="119"/>
        <v>7150</v>
      </c>
      <c r="E374" s="95">
        <f>+$F$3*K374</f>
        <v>1500</v>
      </c>
      <c r="F374" s="95">
        <f t="shared" si="120"/>
        <v>1500</v>
      </c>
      <c r="G374" s="96">
        <f>+$H$3*Q374</f>
        <v>1500</v>
      </c>
      <c r="H374" s="95">
        <f t="shared" si="121"/>
        <v>1500</v>
      </c>
      <c r="I374" s="395"/>
      <c r="J374" s="130">
        <f>((K375-K373)/500)</f>
        <v>0.02</v>
      </c>
      <c r="K374" s="116">
        <f>(((I374-I373)*J374)+K373)+I374</f>
        <v>150</v>
      </c>
      <c r="L374" s="131">
        <f>ROUNDUP(K374,0)</f>
        <v>150</v>
      </c>
      <c r="M374" s="132">
        <f>((N375-N373)/500)</f>
        <v>0.02</v>
      </c>
      <c r="N374" s="101">
        <f>(((I374-I373)*M374)+N373)+I374</f>
        <v>250</v>
      </c>
      <c r="O374" s="101">
        <f>ROUNDUP(N374,0)</f>
        <v>250</v>
      </c>
      <c r="P374" s="101">
        <f>((Q375-Q373)/500)</f>
        <v>0.02</v>
      </c>
      <c r="Q374" s="101">
        <f>(((I374-I373)*P374)+Q373)+I374</f>
        <v>500</v>
      </c>
      <c r="R374" s="133">
        <f>ROUNDUP(Q374,0)</f>
        <v>500</v>
      </c>
      <c r="S374" s="132">
        <f>((T375-T373)/500)</f>
        <v>0.04</v>
      </c>
      <c r="T374" s="134">
        <f>(((I374-I373)*S374)+T373)+I374</f>
        <v>650</v>
      </c>
      <c r="U374" s="134">
        <f>ROUNDUP(T374,0)</f>
        <v>650</v>
      </c>
      <c r="V374" s="396"/>
      <c r="W374" s="130">
        <f>((X375-X373)/500)</f>
        <v>0.02</v>
      </c>
      <c r="X374" s="116">
        <f>(((V374-V373)*W374)+X373)+V374</f>
        <v>-240</v>
      </c>
      <c r="Y374" s="135">
        <f t="shared" si="109"/>
        <v>240</v>
      </c>
      <c r="Z374" s="106">
        <f>ROUNDUP(X374,0)</f>
        <v>-240</v>
      </c>
      <c r="AA374" s="136">
        <f>((AB375-AB373)/500)</f>
        <v>0.04</v>
      </c>
      <c r="AB374" s="137">
        <f>(((V374-V373)*AA374)+AB373)+V374</f>
        <v>-480</v>
      </c>
      <c r="AC374" s="101">
        <f>ROUNDUP(AB374,0)</f>
        <v>-480</v>
      </c>
      <c r="AD374" s="137">
        <f>((AE375-AE373)/500)</f>
        <v>0.02</v>
      </c>
      <c r="AE374" s="137">
        <f>(((V374-V373)*AD374)+AE373)+V374</f>
        <v>-215</v>
      </c>
      <c r="AF374" s="133">
        <f>ROUNDUP(AE374,0)</f>
        <v>-215</v>
      </c>
      <c r="AG374" s="137">
        <f>((AH375-AH373)/500)</f>
        <v>0.02</v>
      </c>
      <c r="AH374" s="137">
        <f>(((V374-V373)*AG374)+AH373)+V374</f>
        <v>-190</v>
      </c>
      <c r="AI374" s="101">
        <f>ROUNDUP(AH374,0)</f>
        <v>-190</v>
      </c>
      <c r="AJ374" s="136">
        <f>((AK375-AK373)/500)</f>
        <v>0.02</v>
      </c>
      <c r="AK374" s="138">
        <f>(((V374-V373)*AJ374)+AK373)+V374</f>
        <v>-165</v>
      </c>
      <c r="AL374" s="139">
        <f>ROUNDUP(AK374,0)</f>
        <v>-165</v>
      </c>
      <c r="AM374" s="397"/>
      <c r="AN374" s="397"/>
      <c r="AO374" s="397"/>
      <c r="AP374" s="397"/>
      <c r="AQ374" s="397"/>
      <c r="AR374" s="397"/>
      <c r="AS374" s="397"/>
      <c r="AT374" s="397"/>
      <c r="AU374" s="397"/>
      <c r="AV374" s="397"/>
      <c r="AW374" s="397"/>
      <c r="AX374" s="397"/>
      <c r="AY374" s="397"/>
      <c r="AZ374" s="397"/>
      <c r="BA374" s="397"/>
      <c r="BB374" s="397"/>
      <c r="BC374" s="397"/>
      <c r="BD374" s="397"/>
      <c r="BE374" s="397"/>
      <c r="BF374" s="397"/>
      <c r="BG374" s="397"/>
      <c r="BH374" s="397"/>
      <c r="BI374" s="397"/>
    </row>
    <row r="375" spans="1:61" ht="15.75" x14ac:dyDescent="0.25">
      <c r="A375" s="93">
        <f>+$B$3*O375</f>
        <v>0</v>
      </c>
      <c r="B375" s="93">
        <f t="shared" si="118"/>
        <v>0</v>
      </c>
      <c r="C375" s="112">
        <f>+$D$3*U375</f>
        <v>1076790</v>
      </c>
      <c r="D375" s="112">
        <f t="shared" si="119"/>
        <v>1076790</v>
      </c>
      <c r="E375" s="112">
        <f>+$F$3*L375</f>
        <v>955200</v>
      </c>
      <c r="F375" s="112">
        <f t="shared" si="120"/>
        <v>955200</v>
      </c>
      <c r="G375" s="113">
        <f>+$H$3*R375</f>
        <v>287610</v>
      </c>
      <c r="H375" s="112">
        <f t="shared" si="121"/>
        <v>287610</v>
      </c>
      <c r="I375" s="140">
        <v>93500</v>
      </c>
      <c r="J375" s="130"/>
      <c r="K375" s="116">
        <v>2020</v>
      </c>
      <c r="L375" s="117">
        <f>+I375+K375</f>
        <v>95520</v>
      </c>
      <c r="M375" s="118"/>
      <c r="N375" s="119">
        <v>2120</v>
      </c>
      <c r="O375" s="119">
        <f>+N375+I375</f>
        <v>95620</v>
      </c>
      <c r="P375" s="119"/>
      <c r="Q375" s="119">
        <v>2370</v>
      </c>
      <c r="R375" s="120">
        <f>+Q375+I375</f>
        <v>95870</v>
      </c>
      <c r="S375" s="121"/>
      <c r="T375" s="122">
        <v>4390</v>
      </c>
      <c r="U375" s="122">
        <f>+T375+I375</f>
        <v>97890</v>
      </c>
      <c r="V375" s="141">
        <v>93500</v>
      </c>
      <c r="W375" s="115"/>
      <c r="X375" s="116">
        <v>1630</v>
      </c>
      <c r="Y375" s="124">
        <f t="shared" si="109"/>
        <v>93740</v>
      </c>
      <c r="Z375" s="125">
        <f>+V375+X375</f>
        <v>95130</v>
      </c>
      <c r="AA375" s="126"/>
      <c r="AB375" s="127">
        <v>3260</v>
      </c>
      <c r="AC375" s="119">
        <f>+V375+AB375</f>
        <v>96760</v>
      </c>
      <c r="AD375" s="127"/>
      <c r="AE375" s="127">
        <v>1655</v>
      </c>
      <c r="AF375" s="120">
        <f>+AE375+V375</f>
        <v>95155</v>
      </c>
      <c r="AG375" s="127"/>
      <c r="AH375" s="127">
        <v>1680</v>
      </c>
      <c r="AI375" s="119">
        <f>+AH375+V375</f>
        <v>95180</v>
      </c>
      <c r="AJ375" s="126"/>
      <c r="AK375" s="128">
        <v>1705</v>
      </c>
      <c r="AL375" s="129">
        <f>+AK375+V375</f>
        <v>95205</v>
      </c>
      <c r="AM375" s="397"/>
      <c r="AN375" s="397"/>
      <c r="AO375" s="397"/>
      <c r="AP375" s="397"/>
      <c r="AQ375" s="397"/>
      <c r="AR375" s="397"/>
      <c r="AS375" s="397"/>
      <c r="AT375" s="397"/>
      <c r="AU375" s="397"/>
      <c r="AV375" s="397"/>
      <c r="AW375" s="397"/>
      <c r="AX375" s="397"/>
      <c r="AY375" s="397"/>
      <c r="AZ375" s="397"/>
      <c r="BA375" s="397"/>
      <c r="BB375" s="397"/>
      <c r="BC375" s="397"/>
      <c r="BD375" s="397"/>
      <c r="BE375" s="397"/>
      <c r="BF375" s="397"/>
      <c r="BG375" s="397"/>
      <c r="BH375" s="397"/>
      <c r="BI375" s="397"/>
    </row>
    <row r="376" spans="1:61" ht="15.75" x14ac:dyDescent="0.25">
      <c r="A376" s="93">
        <f>+$B$3*N376</f>
        <v>0</v>
      </c>
      <c r="B376" s="94">
        <f t="shared" si="118"/>
        <v>0</v>
      </c>
      <c r="C376" s="95">
        <f>+$D$3*T376</f>
        <v>7150</v>
      </c>
      <c r="D376" s="95">
        <f t="shared" si="119"/>
        <v>7150</v>
      </c>
      <c r="E376" s="95">
        <f>+$F$3*K376</f>
        <v>1500</v>
      </c>
      <c r="F376" s="95">
        <f t="shared" si="120"/>
        <v>1500</v>
      </c>
      <c r="G376" s="96">
        <f>+$H$3*Q376</f>
        <v>1500</v>
      </c>
      <c r="H376" s="95">
        <f t="shared" si="121"/>
        <v>1500</v>
      </c>
      <c r="I376" s="395"/>
      <c r="J376" s="130">
        <f>((K377-K375)/500)</f>
        <v>0.02</v>
      </c>
      <c r="K376" s="116">
        <f>(((I376-I375)*J376)+K375)+I376</f>
        <v>150</v>
      </c>
      <c r="L376" s="131">
        <f>ROUNDUP(K376,0)</f>
        <v>150</v>
      </c>
      <c r="M376" s="132">
        <f>((N377-N375)/500)</f>
        <v>0.02</v>
      </c>
      <c r="N376" s="101">
        <f>(((I376-I375)*M376)+N375)+I376</f>
        <v>250</v>
      </c>
      <c r="O376" s="101">
        <f>ROUNDUP(N376,0)</f>
        <v>250</v>
      </c>
      <c r="P376" s="101">
        <f>((Q377-Q375)/500)</f>
        <v>0.02</v>
      </c>
      <c r="Q376" s="101">
        <f>(((I376-I375)*P376)+Q375)+I376</f>
        <v>500</v>
      </c>
      <c r="R376" s="133">
        <f>ROUNDUP(Q376,0)</f>
        <v>500</v>
      </c>
      <c r="S376" s="132">
        <f>((T377-T375)/500)</f>
        <v>0.04</v>
      </c>
      <c r="T376" s="134">
        <f>(((I376-I375)*S376)+T375)+I376</f>
        <v>650</v>
      </c>
      <c r="U376" s="134">
        <f>ROUNDUP(T376,0)</f>
        <v>650</v>
      </c>
      <c r="V376" s="396"/>
      <c r="W376" s="130">
        <f>((X377-X375)/500)</f>
        <v>0.01</v>
      </c>
      <c r="X376" s="116">
        <f>(((V376-V375)*W376)+X375)+V376</f>
        <v>695</v>
      </c>
      <c r="Y376" s="135">
        <f t="shared" si="109"/>
        <v>240</v>
      </c>
      <c r="Z376" s="106">
        <f>ROUNDUP(X376,0)</f>
        <v>695</v>
      </c>
      <c r="AA376" s="136">
        <f>((AB377-AB375)/500)</f>
        <v>0.02</v>
      </c>
      <c r="AB376" s="137">
        <f>(((V376-V375)*AA376)+AB375)+V376</f>
        <v>1390</v>
      </c>
      <c r="AC376" s="101">
        <f>ROUNDUP(AB376,0)</f>
        <v>1390</v>
      </c>
      <c r="AD376" s="137">
        <f>((AE377-AE375)/500)</f>
        <v>0.01</v>
      </c>
      <c r="AE376" s="137">
        <f>(((V376-V375)*AD376)+AE375)+V376</f>
        <v>720</v>
      </c>
      <c r="AF376" s="133">
        <f>ROUNDUP(AE376,0)</f>
        <v>720</v>
      </c>
      <c r="AG376" s="137">
        <f>((AH377-AH375)/500)</f>
        <v>0.01</v>
      </c>
      <c r="AH376" s="137">
        <f>(((V376-V375)*AG376)+AH375)+V376</f>
        <v>745</v>
      </c>
      <c r="AI376" s="101">
        <f>ROUNDUP(AH376,0)</f>
        <v>745</v>
      </c>
      <c r="AJ376" s="136">
        <f>((AK377-AK375)/500)</f>
        <v>0.01</v>
      </c>
      <c r="AK376" s="138">
        <f>(((V376-V375)*AJ376)+AK375)+V376</f>
        <v>770</v>
      </c>
      <c r="AL376" s="139">
        <f>ROUNDUP(AK376,0)</f>
        <v>770</v>
      </c>
      <c r="AM376" s="397"/>
      <c r="AN376" s="397"/>
      <c r="AO376" s="397"/>
      <c r="AP376" s="397"/>
      <c r="AQ376" s="397"/>
      <c r="AR376" s="397"/>
      <c r="AS376" s="397"/>
      <c r="AT376" s="397"/>
      <c r="AU376" s="397"/>
      <c r="AV376" s="397"/>
      <c r="AW376" s="397"/>
      <c r="AX376" s="397"/>
      <c r="AY376" s="397"/>
      <c r="AZ376" s="397"/>
      <c r="BA376" s="397"/>
      <c r="BB376" s="397"/>
      <c r="BC376" s="397"/>
      <c r="BD376" s="397"/>
      <c r="BE376" s="397"/>
      <c r="BF376" s="397"/>
      <c r="BG376" s="397"/>
      <c r="BH376" s="397"/>
      <c r="BI376" s="397"/>
    </row>
    <row r="377" spans="1:61" ht="15.75" x14ac:dyDescent="0.25">
      <c r="A377" s="93">
        <f>+$B$3*O377</f>
        <v>0</v>
      </c>
      <c r="B377" s="93">
        <f t="shared" si="118"/>
        <v>0</v>
      </c>
      <c r="C377" s="112">
        <f>+$D$3*U377</f>
        <v>1082510</v>
      </c>
      <c r="D377" s="112">
        <f t="shared" si="119"/>
        <v>1082510</v>
      </c>
      <c r="E377" s="112">
        <f>+$F$3*L377</f>
        <v>960300</v>
      </c>
      <c r="F377" s="112">
        <f t="shared" si="120"/>
        <v>960300</v>
      </c>
      <c r="G377" s="113">
        <f>+$H$3*R377</f>
        <v>289140</v>
      </c>
      <c r="H377" s="112">
        <f t="shared" si="121"/>
        <v>289140</v>
      </c>
      <c r="I377" s="140">
        <v>94000</v>
      </c>
      <c r="J377" s="130"/>
      <c r="K377" s="116">
        <v>2030</v>
      </c>
      <c r="L377" s="117">
        <f>+I377+K377</f>
        <v>96030</v>
      </c>
      <c r="M377" s="118"/>
      <c r="N377" s="119">
        <v>2130</v>
      </c>
      <c r="O377" s="119">
        <f>+N377+I377</f>
        <v>96130</v>
      </c>
      <c r="P377" s="119"/>
      <c r="Q377" s="119">
        <v>2380</v>
      </c>
      <c r="R377" s="120">
        <f>+Q377+I377</f>
        <v>96380</v>
      </c>
      <c r="S377" s="121"/>
      <c r="T377" s="122">
        <v>4410</v>
      </c>
      <c r="U377" s="122">
        <f>+T377+I377</f>
        <v>98410</v>
      </c>
      <c r="V377" s="141">
        <v>94000</v>
      </c>
      <c r="W377" s="115"/>
      <c r="X377" s="116">
        <v>1635</v>
      </c>
      <c r="Y377" s="124">
        <f t="shared" si="109"/>
        <v>94240</v>
      </c>
      <c r="Z377" s="125">
        <f>+V377+X377</f>
        <v>95635</v>
      </c>
      <c r="AA377" s="126"/>
      <c r="AB377" s="127">
        <v>3270</v>
      </c>
      <c r="AC377" s="119">
        <f>+V377+AB377</f>
        <v>97270</v>
      </c>
      <c r="AD377" s="127"/>
      <c r="AE377" s="127">
        <v>1660</v>
      </c>
      <c r="AF377" s="120">
        <f>+AE377+V377</f>
        <v>95660</v>
      </c>
      <c r="AG377" s="127"/>
      <c r="AH377" s="127">
        <v>1685</v>
      </c>
      <c r="AI377" s="119">
        <f>+AH377+V377</f>
        <v>95685</v>
      </c>
      <c r="AJ377" s="126"/>
      <c r="AK377" s="128">
        <v>1710</v>
      </c>
      <c r="AL377" s="129">
        <f>+AK377+V377</f>
        <v>95710</v>
      </c>
      <c r="AM377" s="397"/>
      <c r="AN377" s="397"/>
      <c r="AO377" s="397"/>
      <c r="AP377" s="397"/>
      <c r="AQ377" s="397"/>
      <c r="AR377" s="397"/>
      <c r="AS377" s="397"/>
      <c r="AT377" s="397"/>
      <c r="AU377" s="397"/>
      <c r="AV377" s="397"/>
      <c r="AW377" s="397"/>
      <c r="AX377" s="397"/>
      <c r="AY377" s="397"/>
      <c r="AZ377" s="397"/>
      <c r="BA377" s="397"/>
      <c r="BB377" s="397"/>
      <c r="BC377" s="397"/>
      <c r="BD377" s="397"/>
      <c r="BE377" s="397"/>
      <c r="BF377" s="397"/>
      <c r="BG377" s="397"/>
      <c r="BH377" s="397"/>
      <c r="BI377" s="397"/>
    </row>
    <row r="378" spans="1:61" ht="15.75" x14ac:dyDescent="0.25">
      <c r="A378" s="93">
        <f>+$B$3*N378</f>
        <v>0</v>
      </c>
      <c r="B378" s="94">
        <f t="shared" ref="B378:B384" si="122">ROUNDUP(A378,0)</f>
        <v>0</v>
      </c>
      <c r="C378" s="95">
        <f>+$D$3*T378</f>
        <v>7150</v>
      </c>
      <c r="D378" s="95">
        <f t="shared" ref="D378:D384" si="123">ROUNDUP(C378,0)</f>
        <v>7150</v>
      </c>
      <c r="E378" s="95">
        <f>+$F$3*K378</f>
        <v>1500</v>
      </c>
      <c r="F378" s="95">
        <f t="shared" ref="F378:F384" si="124">ROUNDUP(E378,0)</f>
        <v>1500</v>
      </c>
      <c r="G378" s="96">
        <f>+$H$3*Q378</f>
        <v>1500</v>
      </c>
      <c r="H378" s="95">
        <f t="shared" ref="H378:H384" si="125">ROUNDUP(G378,0)</f>
        <v>1500</v>
      </c>
      <c r="I378" s="395"/>
      <c r="J378" s="130">
        <f>((K379-K377)/500)</f>
        <v>0.02</v>
      </c>
      <c r="K378" s="116">
        <f>(((I378-I377)*J378)+K377)+I378</f>
        <v>150</v>
      </c>
      <c r="L378" s="131">
        <f>ROUNDUP(K378,0)</f>
        <v>150</v>
      </c>
      <c r="M378" s="132">
        <f>((N379-N377)/500)</f>
        <v>0.02</v>
      </c>
      <c r="N378" s="101">
        <f>(((I378-I377)*M378)+N377)+I378</f>
        <v>250</v>
      </c>
      <c r="O378" s="101">
        <f>ROUNDUP(N378,0)</f>
        <v>250</v>
      </c>
      <c r="P378" s="101">
        <f>((Q379-Q377)/500)</f>
        <v>0.02</v>
      </c>
      <c r="Q378" s="101">
        <f>(((I378-I377)*P378)+Q377)+I378</f>
        <v>500</v>
      </c>
      <c r="R378" s="133">
        <f>ROUNDUP(Q378,0)</f>
        <v>500</v>
      </c>
      <c r="S378" s="132">
        <f>((T379-T377)/500)</f>
        <v>0.04</v>
      </c>
      <c r="T378" s="134">
        <f>(((I378-I377)*S378)+T377)+I378</f>
        <v>650</v>
      </c>
      <c r="U378" s="134">
        <f>ROUNDUP(T378,0)</f>
        <v>650</v>
      </c>
      <c r="V378" s="396"/>
      <c r="W378" s="130">
        <f>((X379-X377)/500)</f>
        <v>0.02</v>
      </c>
      <c r="X378" s="116">
        <f>(((V378-V377)*W378)+X377)+V378</f>
        <v>-245</v>
      </c>
      <c r="Y378" s="135">
        <f t="shared" si="109"/>
        <v>240</v>
      </c>
      <c r="Z378" s="106">
        <f>ROUNDUP(X378,0)</f>
        <v>-245</v>
      </c>
      <c r="AA378" s="136">
        <f>((AB379-AB377)/500)</f>
        <v>0.04</v>
      </c>
      <c r="AB378" s="137">
        <f>(((V378-V377)*AA378)+AB377)+V378</f>
        <v>-490</v>
      </c>
      <c r="AC378" s="101">
        <f>ROUNDUP(AB378,0)</f>
        <v>-490</v>
      </c>
      <c r="AD378" s="137">
        <f>((AE379-AE377)/500)</f>
        <v>0.02</v>
      </c>
      <c r="AE378" s="137">
        <f>(((V378-V377)*AD378)+AE377)+V378</f>
        <v>-220</v>
      </c>
      <c r="AF378" s="133">
        <f>ROUNDUP(AE378,0)</f>
        <v>-220</v>
      </c>
      <c r="AG378" s="137">
        <f>((AH379-AH377)/500)</f>
        <v>0.02</v>
      </c>
      <c r="AH378" s="137">
        <f>(((V378-V377)*AG378)+AH377)+V378</f>
        <v>-195</v>
      </c>
      <c r="AI378" s="101">
        <f>ROUNDUP(AH378,0)</f>
        <v>-195</v>
      </c>
      <c r="AJ378" s="136">
        <f>((AK379-AK377)/500)</f>
        <v>0.02</v>
      </c>
      <c r="AK378" s="138">
        <f>(((V378-V377)*AJ378)+AK377)+V378</f>
        <v>-170</v>
      </c>
      <c r="AL378" s="139">
        <f>ROUNDUP(AK378,0)</f>
        <v>-170</v>
      </c>
      <c r="AM378" s="397"/>
      <c r="AN378" s="397"/>
      <c r="AO378" s="397"/>
      <c r="AP378" s="397"/>
      <c r="AQ378" s="397"/>
      <c r="AR378" s="397"/>
      <c r="AS378" s="397"/>
      <c r="AT378" s="397"/>
      <c r="AU378" s="397"/>
      <c r="AV378" s="397"/>
      <c r="AW378" s="397"/>
      <c r="AX378" s="397"/>
      <c r="AY378" s="397"/>
      <c r="AZ378" s="397"/>
      <c r="BA378" s="397"/>
      <c r="BB378" s="397"/>
      <c r="BC378" s="397"/>
      <c r="BD378" s="397"/>
      <c r="BE378" s="397"/>
      <c r="BF378" s="397"/>
      <c r="BG378" s="397"/>
      <c r="BH378" s="397"/>
      <c r="BI378" s="397"/>
    </row>
    <row r="379" spans="1:61" ht="15.75" x14ac:dyDescent="0.25">
      <c r="A379" s="93">
        <f>+$B$3*O379</f>
        <v>0</v>
      </c>
      <c r="B379" s="93">
        <f t="shared" si="122"/>
        <v>0</v>
      </c>
      <c r="C379" s="112">
        <f>+$D$3*U379</f>
        <v>1088230</v>
      </c>
      <c r="D379" s="112">
        <f t="shared" si="123"/>
        <v>1088230</v>
      </c>
      <c r="E379" s="112">
        <f>+$F$3*L379</f>
        <v>965400</v>
      </c>
      <c r="F379" s="112">
        <f t="shared" si="124"/>
        <v>965400</v>
      </c>
      <c r="G379" s="113">
        <f>+$H$3*R379</f>
        <v>290670</v>
      </c>
      <c r="H379" s="112">
        <f t="shared" si="125"/>
        <v>290670</v>
      </c>
      <c r="I379" s="114">
        <v>94500</v>
      </c>
      <c r="J379" s="130"/>
      <c r="K379" s="98">
        <v>2040</v>
      </c>
      <c r="L379" s="117">
        <f>+I379+K379</f>
        <v>96540</v>
      </c>
      <c r="M379" s="118"/>
      <c r="N379" s="112">
        <v>2140</v>
      </c>
      <c r="O379" s="119">
        <f>+N379+I379</f>
        <v>96640</v>
      </c>
      <c r="P379" s="119"/>
      <c r="Q379" s="112">
        <v>2390</v>
      </c>
      <c r="R379" s="120">
        <f>+Q379+I379</f>
        <v>96890</v>
      </c>
      <c r="S379" s="121"/>
      <c r="T379" s="142">
        <v>4430</v>
      </c>
      <c r="U379" s="122">
        <f>+T379+I379</f>
        <v>98930</v>
      </c>
      <c r="V379" s="123">
        <v>94500</v>
      </c>
      <c r="W379" s="115"/>
      <c r="X379" s="98">
        <v>1645</v>
      </c>
      <c r="Y379" s="124">
        <f t="shared" si="109"/>
        <v>94740</v>
      </c>
      <c r="Z379" s="125">
        <f>+V379+X379</f>
        <v>96145</v>
      </c>
      <c r="AA379" s="126"/>
      <c r="AB379" s="143">
        <v>3290</v>
      </c>
      <c r="AC379" s="119">
        <f>+V379+AB379</f>
        <v>97790</v>
      </c>
      <c r="AD379" s="127"/>
      <c r="AE379" s="143">
        <v>1670</v>
      </c>
      <c r="AF379" s="120">
        <f>+AE379+V379</f>
        <v>96170</v>
      </c>
      <c r="AG379" s="127"/>
      <c r="AH379" s="143">
        <v>1695</v>
      </c>
      <c r="AI379" s="119">
        <f>+AH379+V379</f>
        <v>96195</v>
      </c>
      <c r="AJ379" s="126"/>
      <c r="AK379" s="144">
        <v>1720</v>
      </c>
      <c r="AL379" s="129">
        <f>+AK379+V379</f>
        <v>96220</v>
      </c>
      <c r="AM379" s="397"/>
      <c r="AN379" s="397"/>
      <c r="AO379" s="397"/>
      <c r="AP379" s="397"/>
      <c r="AQ379" s="397"/>
      <c r="AR379" s="397"/>
      <c r="AS379" s="397"/>
      <c r="AT379" s="397"/>
      <c r="AU379" s="397"/>
      <c r="AV379" s="397"/>
      <c r="AW379" s="397"/>
      <c r="AX379" s="397"/>
      <c r="AY379" s="397"/>
      <c r="AZ379" s="397"/>
      <c r="BA379" s="397"/>
      <c r="BB379" s="397"/>
      <c r="BC379" s="397"/>
      <c r="BD379" s="397"/>
      <c r="BE379" s="397"/>
      <c r="BF379" s="397"/>
      <c r="BG379" s="397"/>
      <c r="BH379" s="397"/>
      <c r="BI379" s="397"/>
    </row>
    <row r="380" spans="1:61" ht="15.75" x14ac:dyDescent="0.25">
      <c r="A380" s="93">
        <f>+$B$3*O380</f>
        <v>0</v>
      </c>
      <c r="B380" s="94">
        <f t="shared" si="122"/>
        <v>0</v>
      </c>
      <c r="C380" s="95">
        <f>+$D$3*U380</f>
        <v>7150</v>
      </c>
      <c r="D380" s="95">
        <f t="shared" si="123"/>
        <v>7150</v>
      </c>
      <c r="E380" s="95">
        <f>+$F$3*L380</f>
        <v>1500</v>
      </c>
      <c r="F380" s="95">
        <f t="shared" si="124"/>
        <v>1500</v>
      </c>
      <c r="G380" s="96">
        <f>+$H$3*R380</f>
        <v>1500</v>
      </c>
      <c r="H380" s="95">
        <f t="shared" si="125"/>
        <v>1500</v>
      </c>
      <c r="I380" s="395"/>
      <c r="J380" s="130">
        <f>((K381-K379)/500)</f>
        <v>0.02</v>
      </c>
      <c r="K380" s="116">
        <f>(((I380-I379)*J380)+K379)+I380</f>
        <v>150</v>
      </c>
      <c r="L380" s="131">
        <f>ROUNDUP(K380,0)</f>
        <v>150</v>
      </c>
      <c r="M380" s="132">
        <f>((N381-N379)/500)</f>
        <v>0.02</v>
      </c>
      <c r="N380" s="101">
        <f>(((I380-I379)*M380)+N379)+I380</f>
        <v>250</v>
      </c>
      <c r="O380" s="101">
        <f>ROUNDUP(N380,0)</f>
        <v>250</v>
      </c>
      <c r="P380" s="101">
        <f>((Q381-Q379)/500)</f>
        <v>0.02</v>
      </c>
      <c r="Q380" s="101">
        <f>(((I380-I379)*P380)+Q379)+I380</f>
        <v>500</v>
      </c>
      <c r="R380" s="133">
        <f>ROUNDUP(Q380,0)</f>
        <v>500</v>
      </c>
      <c r="S380" s="132">
        <f>((T381-T379)/500)</f>
        <v>0.04</v>
      </c>
      <c r="T380" s="134">
        <f>(((I380-I379)*S380)+T379)+I380</f>
        <v>650</v>
      </c>
      <c r="U380" s="134">
        <f>ROUNDUP(T380,0)</f>
        <v>650</v>
      </c>
      <c r="V380" s="396"/>
      <c r="W380" s="130">
        <f>((X381-X379)/500)</f>
        <v>0.01</v>
      </c>
      <c r="X380" s="116">
        <f>(((V380-V379)*W380)+X379)+V380</f>
        <v>700</v>
      </c>
      <c r="Y380" s="135">
        <f t="shared" si="109"/>
        <v>240</v>
      </c>
      <c r="Z380" s="106">
        <f>ROUNDUP(X380,0)</f>
        <v>700</v>
      </c>
      <c r="AA380" s="136">
        <f>((AB381-AB379)/500)</f>
        <v>0.02</v>
      </c>
      <c r="AB380" s="137">
        <f>(((V380-V379)*AA380)+AB379)+V380</f>
        <v>1400</v>
      </c>
      <c r="AC380" s="101">
        <f>ROUNDUP(AB380,0)</f>
        <v>1400</v>
      </c>
      <c r="AD380" s="137">
        <f>((AE381-AE379)/500)</f>
        <v>0.01</v>
      </c>
      <c r="AE380" s="137">
        <f>(((V380-V379)*AD380)+AE379)+V380</f>
        <v>725</v>
      </c>
      <c r="AF380" s="133">
        <f>ROUNDUP(AE380,0)</f>
        <v>725</v>
      </c>
      <c r="AG380" s="137">
        <f>((AH381-AH379)/500)</f>
        <v>0.01</v>
      </c>
      <c r="AH380" s="137">
        <f>(((V380-V379)*AG380)+AH379)+V380</f>
        <v>750</v>
      </c>
      <c r="AI380" s="101">
        <f>ROUNDUP(AH380,0)</f>
        <v>750</v>
      </c>
      <c r="AJ380" s="136">
        <f>((AK381-AK379)/500)</f>
        <v>0.01</v>
      </c>
      <c r="AK380" s="138">
        <f>(((V380-V379)*AJ380)+AK379)+V380</f>
        <v>775</v>
      </c>
      <c r="AL380" s="139">
        <f>ROUNDUP(AK380,0)</f>
        <v>775</v>
      </c>
      <c r="AM380" s="397"/>
      <c r="AN380" s="397"/>
      <c r="AO380" s="397"/>
      <c r="AP380" s="397"/>
      <c r="AQ380" s="397"/>
      <c r="AR380" s="397"/>
      <c r="AS380" s="397"/>
      <c r="AT380" s="397"/>
      <c r="AU380" s="397"/>
      <c r="AV380" s="397"/>
      <c r="AW380" s="397"/>
      <c r="AX380" s="397"/>
      <c r="AY380" s="397"/>
      <c r="AZ380" s="397"/>
      <c r="BA380" s="397"/>
      <c r="BB380" s="397"/>
      <c r="BC380" s="397"/>
      <c r="BD380" s="397"/>
      <c r="BE380" s="397"/>
      <c r="BF380" s="397"/>
      <c r="BG380" s="397"/>
      <c r="BH380" s="397"/>
      <c r="BI380" s="397"/>
    </row>
    <row r="381" spans="1:61" ht="15.75" x14ac:dyDescent="0.25">
      <c r="A381" s="93">
        <f>+$B$3*O381</f>
        <v>0</v>
      </c>
      <c r="B381" s="93">
        <f t="shared" si="122"/>
        <v>0</v>
      </c>
      <c r="C381" s="112">
        <f>+$D$3*U381</f>
        <v>1093950</v>
      </c>
      <c r="D381" s="112">
        <f t="shared" si="123"/>
        <v>1093950</v>
      </c>
      <c r="E381" s="112">
        <f>+$F$3*L381</f>
        <v>970500</v>
      </c>
      <c r="F381" s="112">
        <f t="shared" si="124"/>
        <v>970500</v>
      </c>
      <c r="G381" s="113">
        <f>+$H$3*R381</f>
        <v>292200</v>
      </c>
      <c r="H381" s="112">
        <f t="shared" si="125"/>
        <v>292200</v>
      </c>
      <c r="I381" s="140">
        <v>95000</v>
      </c>
      <c r="J381" s="130"/>
      <c r="K381" s="116">
        <v>2050</v>
      </c>
      <c r="L381" s="117">
        <f>+I381+K381</f>
        <v>97050</v>
      </c>
      <c r="M381" s="118"/>
      <c r="N381" s="119">
        <v>2150</v>
      </c>
      <c r="O381" s="119">
        <f>+N381+I381</f>
        <v>97150</v>
      </c>
      <c r="P381" s="119"/>
      <c r="Q381" s="119">
        <v>2400</v>
      </c>
      <c r="R381" s="120">
        <f>+Q381+I381</f>
        <v>97400</v>
      </c>
      <c r="S381" s="121"/>
      <c r="T381" s="122">
        <v>4450</v>
      </c>
      <c r="U381" s="122">
        <f>+T381+I381</f>
        <v>99450</v>
      </c>
      <c r="V381" s="141">
        <v>95000</v>
      </c>
      <c r="W381" s="115"/>
      <c r="X381" s="116">
        <v>1650</v>
      </c>
      <c r="Y381" s="124">
        <f t="shared" ref="Y381:Y444" si="126">+V381+240</f>
        <v>95240</v>
      </c>
      <c r="Z381" s="125">
        <f>+V381+X381</f>
        <v>96650</v>
      </c>
      <c r="AA381" s="126"/>
      <c r="AB381" s="127">
        <v>3300</v>
      </c>
      <c r="AC381" s="119">
        <f>+V381+AB381</f>
        <v>98300</v>
      </c>
      <c r="AD381" s="127"/>
      <c r="AE381" s="127">
        <v>1675</v>
      </c>
      <c r="AF381" s="120">
        <f>+AE381+V381</f>
        <v>96675</v>
      </c>
      <c r="AG381" s="127"/>
      <c r="AH381" s="127">
        <v>1700</v>
      </c>
      <c r="AI381" s="119">
        <f>+AH381+V381</f>
        <v>96700</v>
      </c>
      <c r="AJ381" s="126"/>
      <c r="AK381" s="128">
        <v>1725</v>
      </c>
      <c r="AL381" s="129">
        <f>+AK381+V381</f>
        <v>96725</v>
      </c>
      <c r="AM381" s="397"/>
      <c r="AN381" s="397"/>
      <c r="AO381" s="397"/>
      <c r="AP381" s="397"/>
      <c r="AQ381" s="397"/>
      <c r="AR381" s="397"/>
      <c r="AS381" s="397"/>
      <c r="AT381" s="397"/>
      <c r="AU381" s="397"/>
      <c r="AV381" s="397"/>
      <c r="AW381" s="397"/>
      <c r="AX381" s="397"/>
      <c r="AY381" s="397"/>
      <c r="AZ381" s="397"/>
      <c r="BA381" s="397"/>
      <c r="BB381" s="397"/>
      <c r="BC381" s="397"/>
      <c r="BD381" s="397"/>
      <c r="BE381" s="397"/>
      <c r="BF381" s="397"/>
      <c r="BG381" s="397"/>
      <c r="BH381" s="397"/>
      <c r="BI381" s="397"/>
    </row>
    <row r="382" spans="1:61" ht="15.75" x14ac:dyDescent="0.25">
      <c r="A382" s="93">
        <f>+$B$3*N382</f>
        <v>0</v>
      </c>
      <c r="B382" s="94">
        <f t="shared" si="122"/>
        <v>0</v>
      </c>
      <c r="C382" s="95">
        <f>+$D$3*T382</f>
        <v>7150</v>
      </c>
      <c r="D382" s="95">
        <f t="shared" si="123"/>
        <v>7150</v>
      </c>
      <c r="E382" s="95">
        <f>+$F$3*K382</f>
        <v>1500</v>
      </c>
      <c r="F382" s="95">
        <f t="shared" si="124"/>
        <v>1500</v>
      </c>
      <c r="G382" s="96">
        <f>+$H$3*Q382</f>
        <v>1500</v>
      </c>
      <c r="H382" s="95">
        <f t="shared" si="125"/>
        <v>1500</v>
      </c>
      <c r="I382" s="395"/>
      <c r="J382" s="130">
        <f>((K383-K381)/500)</f>
        <v>0.02</v>
      </c>
      <c r="K382" s="116">
        <f>(((I382-I381)*J382)+K381)+I382</f>
        <v>150</v>
      </c>
      <c r="L382" s="131">
        <f>ROUNDUP(K382,0)</f>
        <v>150</v>
      </c>
      <c r="M382" s="132">
        <f>((N383-N381)/500)</f>
        <v>0.02</v>
      </c>
      <c r="N382" s="101">
        <f>(((I382-I381)*M382)+N381)+I382</f>
        <v>250</v>
      </c>
      <c r="O382" s="101">
        <f>ROUNDUP(N382,0)</f>
        <v>250</v>
      </c>
      <c r="P382" s="101">
        <f>((Q383-Q381)/500)</f>
        <v>0.02</v>
      </c>
      <c r="Q382" s="101">
        <f>(((I382-I381)*P382)+Q381)+I382</f>
        <v>500</v>
      </c>
      <c r="R382" s="133">
        <f>ROUNDUP(Q382,0)</f>
        <v>500</v>
      </c>
      <c r="S382" s="132">
        <f>((T383-T381)/500)</f>
        <v>0.04</v>
      </c>
      <c r="T382" s="134">
        <f>(((I382-I381)*S382)+T381)+I382</f>
        <v>650</v>
      </c>
      <c r="U382" s="134">
        <f>ROUNDUP(T382,0)</f>
        <v>650</v>
      </c>
      <c r="V382" s="396"/>
      <c r="W382" s="130">
        <f>((X383-X381)/500)</f>
        <v>0.02</v>
      </c>
      <c r="X382" s="116">
        <f>(((V382-V381)*W382)+X381)+V382</f>
        <v>-250</v>
      </c>
      <c r="Y382" s="135">
        <f t="shared" si="126"/>
        <v>240</v>
      </c>
      <c r="Z382" s="106">
        <f>ROUNDUP(X382,0)</f>
        <v>-250</v>
      </c>
      <c r="AA382" s="136">
        <f>((AB383-AB381)/500)</f>
        <v>0.04</v>
      </c>
      <c r="AB382" s="137">
        <f>(((V382-V381)*AA382)+AB381)+V382</f>
        <v>-500</v>
      </c>
      <c r="AC382" s="101">
        <f>ROUNDUP(AB382,0)</f>
        <v>-500</v>
      </c>
      <c r="AD382" s="137">
        <f>((AE383-AE381)/500)</f>
        <v>0.02</v>
      </c>
      <c r="AE382" s="137">
        <f>(((V382-V381)*AD382)+AE381)+V382</f>
        <v>-225</v>
      </c>
      <c r="AF382" s="133">
        <f>ROUNDUP(AE382,0)</f>
        <v>-225</v>
      </c>
      <c r="AG382" s="137">
        <f>((AH383-AH381)/500)</f>
        <v>0.02</v>
      </c>
      <c r="AH382" s="137">
        <f>(((V382-V381)*AG382)+AH381)+V382</f>
        <v>-200</v>
      </c>
      <c r="AI382" s="101">
        <f>ROUNDUP(AH382,0)</f>
        <v>-200</v>
      </c>
      <c r="AJ382" s="136">
        <f>((AK383-AK381)/500)</f>
        <v>0.02</v>
      </c>
      <c r="AK382" s="138">
        <f>(((V382-V381)*AJ382)+AK381)+V382</f>
        <v>-175</v>
      </c>
      <c r="AL382" s="139">
        <f>ROUNDUP(AK382,0)</f>
        <v>-175</v>
      </c>
      <c r="AM382" s="397"/>
      <c r="AN382" s="397"/>
      <c r="AO382" s="397"/>
      <c r="AP382" s="397"/>
      <c r="AQ382" s="397"/>
      <c r="AR382" s="397"/>
      <c r="AS382" s="397"/>
      <c r="AT382" s="397"/>
      <c r="AU382" s="397"/>
      <c r="AV382" s="397"/>
      <c r="AW382" s="397"/>
      <c r="AX382" s="397"/>
      <c r="AY382" s="397"/>
      <c r="AZ382" s="397"/>
      <c r="BA382" s="397"/>
      <c r="BB382" s="397"/>
      <c r="BC382" s="397"/>
      <c r="BD382" s="397"/>
      <c r="BE382" s="397"/>
      <c r="BF382" s="397"/>
      <c r="BG382" s="397"/>
      <c r="BH382" s="397"/>
      <c r="BI382" s="397"/>
    </row>
    <row r="383" spans="1:61" ht="15.75" x14ac:dyDescent="0.25">
      <c r="A383" s="93">
        <f>+$B$3*O383</f>
        <v>0</v>
      </c>
      <c r="B383" s="93">
        <f t="shared" si="122"/>
        <v>0</v>
      </c>
      <c r="C383" s="112">
        <f>+$D$3*U383</f>
        <v>1099670</v>
      </c>
      <c r="D383" s="112">
        <f t="shared" si="123"/>
        <v>1099670</v>
      </c>
      <c r="E383" s="112">
        <f>+$F$3*L383</f>
        <v>975600</v>
      </c>
      <c r="F383" s="112">
        <f t="shared" si="124"/>
        <v>975600</v>
      </c>
      <c r="G383" s="113">
        <f>+$H$3*R383</f>
        <v>293730</v>
      </c>
      <c r="H383" s="112">
        <f t="shared" si="125"/>
        <v>293730</v>
      </c>
      <c r="I383" s="114">
        <v>95500</v>
      </c>
      <c r="J383" s="130"/>
      <c r="K383" s="98">
        <v>2060</v>
      </c>
      <c r="L383" s="117">
        <f>+I383+K383</f>
        <v>97560</v>
      </c>
      <c r="M383" s="118"/>
      <c r="N383" s="112">
        <v>2160</v>
      </c>
      <c r="O383" s="119">
        <f>+N383+I383</f>
        <v>97660</v>
      </c>
      <c r="P383" s="119"/>
      <c r="Q383" s="112">
        <v>2410</v>
      </c>
      <c r="R383" s="120">
        <f>+Q383+I383</f>
        <v>97910</v>
      </c>
      <c r="S383" s="121"/>
      <c r="T383" s="142">
        <v>4470</v>
      </c>
      <c r="U383" s="122">
        <f>+T383+I383</f>
        <v>99970</v>
      </c>
      <c r="V383" s="123">
        <v>95500</v>
      </c>
      <c r="W383" s="115"/>
      <c r="X383" s="98">
        <v>1660</v>
      </c>
      <c r="Y383" s="124">
        <f t="shared" si="126"/>
        <v>95740</v>
      </c>
      <c r="Z383" s="125">
        <f>+V383+X383</f>
        <v>97160</v>
      </c>
      <c r="AA383" s="126"/>
      <c r="AB383" s="143">
        <v>3320</v>
      </c>
      <c r="AC383" s="119">
        <f>+V383+AB383</f>
        <v>98820</v>
      </c>
      <c r="AD383" s="127"/>
      <c r="AE383" s="143">
        <v>1685</v>
      </c>
      <c r="AF383" s="120">
        <f>+AE383+V383</f>
        <v>97185</v>
      </c>
      <c r="AG383" s="127"/>
      <c r="AH383" s="143">
        <v>1710</v>
      </c>
      <c r="AI383" s="119">
        <f>+AH383+V383</f>
        <v>97210</v>
      </c>
      <c r="AJ383" s="126"/>
      <c r="AK383" s="144">
        <v>1735</v>
      </c>
      <c r="AL383" s="129">
        <f>+AK383+V383</f>
        <v>97235</v>
      </c>
      <c r="AM383" s="397"/>
      <c r="AN383" s="397"/>
      <c r="AO383" s="397"/>
      <c r="AP383" s="397"/>
      <c r="AQ383" s="397"/>
      <c r="AR383" s="397"/>
      <c r="AS383" s="397"/>
      <c r="AT383" s="397"/>
      <c r="AU383" s="397"/>
      <c r="AV383" s="397"/>
      <c r="AW383" s="397"/>
      <c r="AX383" s="397"/>
      <c r="AY383" s="397"/>
      <c r="AZ383" s="397"/>
      <c r="BA383" s="397"/>
      <c r="BB383" s="397"/>
      <c r="BC383" s="397"/>
      <c r="BD383" s="397"/>
      <c r="BE383" s="397"/>
      <c r="BF383" s="397"/>
      <c r="BG383" s="397"/>
      <c r="BH383" s="397"/>
      <c r="BI383" s="397"/>
    </row>
    <row r="384" spans="1:61" ht="15.75" x14ac:dyDescent="0.25">
      <c r="A384" s="93">
        <f>+$B$3*O384</f>
        <v>0</v>
      </c>
      <c r="B384" s="94">
        <f t="shared" si="122"/>
        <v>0</v>
      </c>
      <c r="C384" s="95">
        <f>+$D$3*U384</f>
        <v>7150</v>
      </c>
      <c r="D384" s="95">
        <f t="shared" si="123"/>
        <v>7150</v>
      </c>
      <c r="E384" s="95">
        <f>+$F$3*L384</f>
        <v>1500</v>
      </c>
      <c r="F384" s="95">
        <f t="shared" si="124"/>
        <v>1500</v>
      </c>
      <c r="G384" s="96">
        <f>+$H$3*R384</f>
        <v>1500</v>
      </c>
      <c r="H384" s="95">
        <f t="shared" si="125"/>
        <v>1500</v>
      </c>
      <c r="I384" s="395"/>
      <c r="J384" s="130">
        <f>((K385-K383)/500)</f>
        <v>0.02</v>
      </c>
      <c r="K384" s="116">
        <f>(((I384-I383)*J384)+K383)+I384</f>
        <v>150</v>
      </c>
      <c r="L384" s="131">
        <f>ROUNDUP(K384,0)</f>
        <v>150</v>
      </c>
      <c r="M384" s="132">
        <f>((N385-N383)/500)</f>
        <v>0.02</v>
      </c>
      <c r="N384" s="101">
        <f>(((I384-I383)*M384)+N383)+I384</f>
        <v>250</v>
      </c>
      <c r="O384" s="101">
        <f>ROUNDUP(N384,0)</f>
        <v>250</v>
      </c>
      <c r="P384" s="101">
        <f>((Q385-Q383)/500)</f>
        <v>0.02</v>
      </c>
      <c r="Q384" s="101">
        <f>(((I384-I383)*P384)+Q383)+I384</f>
        <v>500</v>
      </c>
      <c r="R384" s="133">
        <f>ROUNDUP(Q384,0)</f>
        <v>500</v>
      </c>
      <c r="S384" s="132">
        <f>((T385-T383)/500)</f>
        <v>0.04</v>
      </c>
      <c r="T384" s="134">
        <f>(((I384-I383)*S384)+T383)+I384</f>
        <v>650</v>
      </c>
      <c r="U384" s="134">
        <f>ROUNDUP(T384,0)</f>
        <v>650</v>
      </c>
      <c r="V384" s="396"/>
      <c r="W384" s="130">
        <f>((X385-X383)/500)</f>
        <v>0.01</v>
      </c>
      <c r="X384" s="116">
        <f>(((V384-V383)*W384)+X383)+V384</f>
        <v>705</v>
      </c>
      <c r="Y384" s="135">
        <f t="shared" si="126"/>
        <v>240</v>
      </c>
      <c r="Z384" s="106">
        <f>ROUNDUP(X384,0)</f>
        <v>705</v>
      </c>
      <c r="AA384" s="136">
        <f>((AB385-AB383)/500)</f>
        <v>0.02</v>
      </c>
      <c r="AB384" s="137">
        <f>(((V384-V383)*AA384)+AB383)+V384</f>
        <v>1410</v>
      </c>
      <c r="AC384" s="101">
        <f>ROUNDUP(AB384,0)</f>
        <v>1410</v>
      </c>
      <c r="AD384" s="137">
        <f>((AE385-AE383)/500)</f>
        <v>0.01</v>
      </c>
      <c r="AE384" s="137">
        <f>(((V384-V383)*AD384)+AE383)+V384</f>
        <v>730</v>
      </c>
      <c r="AF384" s="133">
        <f>ROUNDUP(AE384,0)</f>
        <v>730</v>
      </c>
      <c r="AG384" s="137">
        <f>((AH385-AH383)/500)</f>
        <v>0.01</v>
      </c>
      <c r="AH384" s="137">
        <f>(((V384-V383)*AG384)+AH383)+V384</f>
        <v>755</v>
      </c>
      <c r="AI384" s="101">
        <f>ROUNDUP(AH384,0)</f>
        <v>755</v>
      </c>
      <c r="AJ384" s="136">
        <f>((AK385-AK383)/500)</f>
        <v>0.01</v>
      </c>
      <c r="AK384" s="138">
        <f>(((V384-V383)*AJ384)+AK383)+V384</f>
        <v>780</v>
      </c>
      <c r="AL384" s="139">
        <f>ROUNDUP(AK384,0)</f>
        <v>780</v>
      </c>
      <c r="AM384" s="397"/>
      <c r="AN384" s="397"/>
      <c r="AO384" s="397"/>
      <c r="AP384" s="397"/>
      <c r="AQ384" s="397"/>
      <c r="AR384" s="397"/>
      <c r="AS384" s="397"/>
      <c r="AT384" s="397"/>
      <c r="AU384" s="397"/>
      <c r="AV384" s="397"/>
      <c r="AW384" s="397"/>
      <c r="AX384" s="397"/>
      <c r="AY384" s="397"/>
      <c r="AZ384" s="397"/>
      <c r="BA384" s="397"/>
      <c r="BB384" s="397"/>
      <c r="BC384" s="397"/>
      <c r="BD384" s="397"/>
      <c r="BE384" s="397"/>
      <c r="BF384" s="397"/>
      <c r="BG384" s="397"/>
      <c r="BH384" s="397"/>
      <c r="BI384" s="397"/>
    </row>
    <row r="385" spans="1:61" ht="15.75" x14ac:dyDescent="0.25">
      <c r="A385" s="93">
        <f>+$B$3*O385</f>
        <v>0</v>
      </c>
      <c r="B385" s="93">
        <f t="shared" ref="B385:B393" si="127">ROUNDUP(A385,0)</f>
        <v>0</v>
      </c>
      <c r="C385" s="112">
        <f>+$D$3*U385</f>
        <v>1105390</v>
      </c>
      <c r="D385" s="112">
        <f t="shared" ref="D385:D393" si="128">ROUNDUP(C385,0)</f>
        <v>1105390</v>
      </c>
      <c r="E385" s="112">
        <f>+$F$3*L385</f>
        <v>980700</v>
      </c>
      <c r="F385" s="112">
        <f t="shared" ref="F385:F393" si="129">ROUNDUP(E385,0)</f>
        <v>980700</v>
      </c>
      <c r="G385" s="113">
        <f>+$H$3*R385</f>
        <v>295260</v>
      </c>
      <c r="H385" s="112">
        <f t="shared" ref="H385:H393" si="130">ROUNDUP(G385,0)</f>
        <v>295260</v>
      </c>
      <c r="I385" s="140">
        <v>96000</v>
      </c>
      <c r="J385" s="130"/>
      <c r="K385" s="116">
        <v>2070</v>
      </c>
      <c r="L385" s="117">
        <f>+I385+K385</f>
        <v>98070</v>
      </c>
      <c r="M385" s="118"/>
      <c r="N385" s="119">
        <v>2170</v>
      </c>
      <c r="O385" s="119">
        <f>+N385+I385</f>
        <v>98170</v>
      </c>
      <c r="P385" s="119"/>
      <c r="Q385" s="119">
        <v>2420</v>
      </c>
      <c r="R385" s="120">
        <f>+Q385+I385</f>
        <v>98420</v>
      </c>
      <c r="S385" s="121"/>
      <c r="T385" s="122">
        <v>4490</v>
      </c>
      <c r="U385" s="122">
        <f>+T385+I385</f>
        <v>100490</v>
      </c>
      <c r="V385" s="141">
        <v>96000</v>
      </c>
      <c r="W385" s="115"/>
      <c r="X385" s="116">
        <v>1665</v>
      </c>
      <c r="Y385" s="124">
        <f t="shared" si="126"/>
        <v>96240</v>
      </c>
      <c r="Z385" s="125">
        <f>+V385+X385</f>
        <v>97665</v>
      </c>
      <c r="AA385" s="126"/>
      <c r="AB385" s="127">
        <v>3330</v>
      </c>
      <c r="AC385" s="119">
        <f>+V385+AB385</f>
        <v>99330</v>
      </c>
      <c r="AD385" s="127"/>
      <c r="AE385" s="127">
        <v>1690</v>
      </c>
      <c r="AF385" s="120">
        <f>+AE385+V385</f>
        <v>97690</v>
      </c>
      <c r="AG385" s="127"/>
      <c r="AH385" s="127">
        <v>1715</v>
      </c>
      <c r="AI385" s="119">
        <f>+AH385+V385</f>
        <v>97715</v>
      </c>
      <c r="AJ385" s="126"/>
      <c r="AK385" s="128">
        <v>1740</v>
      </c>
      <c r="AL385" s="129">
        <f>+AK385+V385</f>
        <v>97740</v>
      </c>
      <c r="AM385" s="397"/>
      <c r="AN385" s="397"/>
      <c r="AO385" s="397"/>
      <c r="AP385" s="397"/>
      <c r="AQ385" s="397"/>
      <c r="AR385" s="397"/>
      <c r="AS385" s="397"/>
      <c r="AT385" s="397"/>
      <c r="AU385" s="397"/>
      <c r="AV385" s="397"/>
      <c r="AW385" s="397"/>
      <c r="AX385" s="397"/>
      <c r="AY385" s="397"/>
      <c r="AZ385" s="397"/>
      <c r="BA385" s="397"/>
      <c r="BB385" s="397"/>
      <c r="BC385" s="397"/>
      <c r="BD385" s="397"/>
      <c r="BE385" s="397"/>
      <c r="BF385" s="397"/>
      <c r="BG385" s="397"/>
      <c r="BH385" s="397"/>
      <c r="BI385" s="397"/>
    </row>
    <row r="386" spans="1:61" ht="15.75" x14ac:dyDescent="0.25">
      <c r="A386" s="93">
        <f>+$B$3*N386</f>
        <v>0</v>
      </c>
      <c r="B386" s="94">
        <f t="shared" si="127"/>
        <v>0</v>
      </c>
      <c r="C386" s="95">
        <f>+$D$3*T386</f>
        <v>7150</v>
      </c>
      <c r="D386" s="95">
        <f t="shared" si="128"/>
        <v>7150</v>
      </c>
      <c r="E386" s="95">
        <f>+$F$3*K386</f>
        <v>1500</v>
      </c>
      <c r="F386" s="95">
        <f t="shared" si="129"/>
        <v>1500</v>
      </c>
      <c r="G386" s="96">
        <f>+$H$3*Q386</f>
        <v>1500</v>
      </c>
      <c r="H386" s="95">
        <f t="shared" si="130"/>
        <v>1500</v>
      </c>
      <c r="I386" s="395"/>
      <c r="J386" s="130">
        <f>((K387-K385)/500)</f>
        <v>0.02</v>
      </c>
      <c r="K386" s="116">
        <f>(((I386-I385)*J386)+K385)+I386</f>
        <v>150</v>
      </c>
      <c r="L386" s="131">
        <f>ROUNDUP(K386,0)</f>
        <v>150</v>
      </c>
      <c r="M386" s="132">
        <f>((N387-N385)/500)</f>
        <v>0.02</v>
      </c>
      <c r="N386" s="101">
        <f>(((I386-I385)*M386)+N385)+I386</f>
        <v>250</v>
      </c>
      <c r="O386" s="101">
        <f>ROUNDUP(N386,0)</f>
        <v>250</v>
      </c>
      <c r="P386" s="101">
        <f>((Q387-Q385)/500)</f>
        <v>0.02</v>
      </c>
      <c r="Q386" s="101">
        <f>(((I386-I385)*P386)+Q385)+I386</f>
        <v>500</v>
      </c>
      <c r="R386" s="133">
        <f>ROUNDUP(Q386,0)</f>
        <v>500</v>
      </c>
      <c r="S386" s="132">
        <f>((T387-T385)/500)</f>
        <v>0.04</v>
      </c>
      <c r="T386" s="134">
        <f>(((I386-I385)*S386)+T385)+I386</f>
        <v>650</v>
      </c>
      <c r="U386" s="134">
        <f>ROUNDUP(T386,0)</f>
        <v>650</v>
      </c>
      <c r="V386" s="396"/>
      <c r="W386" s="130">
        <f>((X387-X385)/500)</f>
        <v>0.02</v>
      </c>
      <c r="X386" s="116">
        <f>(((V386-V385)*W386)+X385)+V386</f>
        <v>-255</v>
      </c>
      <c r="Y386" s="135">
        <f t="shared" si="126"/>
        <v>240</v>
      </c>
      <c r="Z386" s="106">
        <f>ROUNDUP(X386,0)</f>
        <v>-255</v>
      </c>
      <c r="AA386" s="136">
        <f>((AB387-AB385)/500)</f>
        <v>0.04</v>
      </c>
      <c r="AB386" s="137">
        <f>(((V386-V385)*AA386)+AB385)+V386</f>
        <v>-510</v>
      </c>
      <c r="AC386" s="101">
        <f>ROUNDUP(AB386,0)</f>
        <v>-510</v>
      </c>
      <c r="AD386" s="137">
        <f>((AE387-AE385)/500)</f>
        <v>0.02</v>
      </c>
      <c r="AE386" s="137">
        <f>(((V386-V385)*AD386)+AE385)+V386</f>
        <v>-230</v>
      </c>
      <c r="AF386" s="133">
        <f>ROUNDUP(AE386,0)</f>
        <v>-230</v>
      </c>
      <c r="AG386" s="137">
        <f>((AH387-AH385)/500)</f>
        <v>0.02</v>
      </c>
      <c r="AH386" s="137">
        <f>(((V386-V385)*AG386)+AH385)+V386</f>
        <v>-205</v>
      </c>
      <c r="AI386" s="101">
        <f>ROUNDUP(AH386,0)</f>
        <v>-205</v>
      </c>
      <c r="AJ386" s="136">
        <f>((AK387-AK385)/500)</f>
        <v>0.02</v>
      </c>
      <c r="AK386" s="138">
        <f>(((V386-V385)*AJ386)+AK385)+V386</f>
        <v>-180</v>
      </c>
      <c r="AL386" s="139">
        <f>ROUNDUP(AK386,0)</f>
        <v>-180</v>
      </c>
      <c r="AM386" s="397"/>
      <c r="AN386" s="397"/>
      <c r="AO386" s="397"/>
      <c r="AP386" s="397"/>
      <c r="AQ386" s="397"/>
      <c r="AR386" s="397"/>
      <c r="AS386" s="397"/>
      <c r="AT386" s="397"/>
      <c r="AU386" s="397"/>
      <c r="AV386" s="397"/>
      <c r="AW386" s="397"/>
      <c r="AX386" s="397"/>
      <c r="AY386" s="397"/>
      <c r="AZ386" s="397"/>
      <c r="BA386" s="397"/>
      <c r="BB386" s="397"/>
      <c r="BC386" s="397"/>
      <c r="BD386" s="397"/>
      <c r="BE386" s="397"/>
      <c r="BF386" s="397"/>
      <c r="BG386" s="397"/>
      <c r="BH386" s="397"/>
      <c r="BI386" s="397"/>
    </row>
    <row r="387" spans="1:61" ht="15.75" x14ac:dyDescent="0.25">
      <c r="A387" s="93">
        <f>+$B$3*O387</f>
        <v>0</v>
      </c>
      <c r="B387" s="93">
        <f t="shared" si="127"/>
        <v>0</v>
      </c>
      <c r="C387" s="112">
        <f>+$D$3*U387</f>
        <v>1111110</v>
      </c>
      <c r="D387" s="112">
        <f t="shared" si="128"/>
        <v>1111110</v>
      </c>
      <c r="E387" s="112">
        <f>+$F$3*L387</f>
        <v>985800</v>
      </c>
      <c r="F387" s="112">
        <f t="shared" si="129"/>
        <v>985800</v>
      </c>
      <c r="G387" s="113">
        <f>+$H$3*R387</f>
        <v>296790</v>
      </c>
      <c r="H387" s="112">
        <f t="shared" si="130"/>
        <v>296790</v>
      </c>
      <c r="I387" s="140">
        <v>96500</v>
      </c>
      <c r="J387" s="130"/>
      <c r="K387" s="116">
        <v>2080</v>
      </c>
      <c r="L387" s="117">
        <f>+I387+K387</f>
        <v>98580</v>
      </c>
      <c r="M387" s="118"/>
      <c r="N387" s="119">
        <v>2180</v>
      </c>
      <c r="O387" s="119">
        <f>+N387+I387</f>
        <v>98680</v>
      </c>
      <c r="P387" s="119"/>
      <c r="Q387" s="119">
        <v>2430</v>
      </c>
      <c r="R387" s="120">
        <f>+Q387+I387</f>
        <v>98930</v>
      </c>
      <c r="S387" s="121"/>
      <c r="T387" s="122">
        <v>4510</v>
      </c>
      <c r="U387" s="122">
        <f>+T387+I387</f>
        <v>101010</v>
      </c>
      <c r="V387" s="141">
        <v>96500</v>
      </c>
      <c r="W387" s="115"/>
      <c r="X387" s="116">
        <v>1675</v>
      </c>
      <c r="Y387" s="124">
        <f t="shared" si="126"/>
        <v>96740</v>
      </c>
      <c r="Z387" s="125">
        <f>+V387+X387</f>
        <v>98175</v>
      </c>
      <c r="AA387" s="126"/>
      <c r="AB387" s="127">
        <v>3350</v>
      </c>
      <c r="AC387" s="119">
        <f>+V387+AB387</f>
        <v>99850</v>
      </c>
      <c r="AD387" s="127"/>
      <c r="AE387" s="127">
        <v>1700</v>
      </c>
      <c r="AF387" s="120">
        <f>+AE387+V387</f>
        <v>98200</v>
      </c>
      <c r="AG387" s="127"/>
      <c r="AH387" s="127">
        <v>1725</v>
      </c>
      <c r="AI387" s="119">
        <f>+AH387+V387</f>
        <v>98225</v>
      </c>
      <c r="AJ387" s="126"/>
      <c r="AK387" s="128">
        <v>1750</v>
      </c>
      <c r="AL387" s="129">
        <f>+AK387+V387</f>
        <v>98250</v>
      </c>
      <c r="AM387" s="397"/>
      <c r="AN387" s="397"/>
      <c r="AO387" s="397"/>
      <c r="AP387" s="397"/>
      <c r="AQ387" s="397"/>
      <c r="AR387" s="397"/>
      <c r="AS387" s="397"/>
      <c r="AT387" s="397"/>
      <c r="AU387" s="397"/>
      <c r="AV387" s="397"/>
      <c r="AW387" s="397"/>
      <c r="AX387" s="397"/>
      <c r="AY387" s="397"/>
      <c r="AZ387" s="397"/>
      <c r="BA387" s="397"/>
      <c r="BB387" s="397"/>
      <c r="BC387" s="397"/>
      <c r="BD387" s="397"/>
      <c r="BE387" s="397"/>
      <c r="BF387" s="397"/>
      <c r="BG387" s="397"/>
      <c r="BH387" s="397"/>
      <c r="BI387" s="397"/>
    </row>
    <row r="388" spans="1:61" ht="15.75" x14ac:dyDescent="0.25">
      <c r="A388" s="93">
        <f>+$B$3*N388</f>
        <v>0</v>
      </c>
      <c r="B388" s="94">
        <f t="shared" si="127"/>
        <v>0</v>
      </c>
      <c r="C388" s="95">
        <f>+$D$3*T388</f>
        <v>7150</v>
      </c>
      <c r="D388" s="95">
        <f t="shared" si="128"/>
        <v>7150</v>
      </c>
      <c r="E388" s="95">
        <f>+$F$3*K388</f>
        <v>1500</v>
      </c>
      <c r="F388" s="95">
        <f t="shared" si="129"/>
        <v>1500</v>
      </c>
      <c r="G388" s="96">
        <f>+$H$3*Q388</f>
        <v>1500</v>
      </c>
      <c r="H388" s="95">
        <f t="shared" si="130"/>
        <v>1500</v>
      </c>
      <c r="I388" s="395"/>
      <c r="J388" s="130">
        <f>((K389-K387)/500)</f>
        <v>0.02</v>
      </c>
      <c r="K388" s="116">
        <f>(((I388-I387)*J388)+K387)+I388</f>
        <v>150</v>
      </c>
      <c r="L388" s="131">
        <f>ROUNDUP(K388,0)</f>
        <v>150</v>
      </c>
      <c r="M388" s="132">
        <f>((N389-N387)/500)</f>
        <v>0.02</v>
      </c>
      <c r="N388" s="101">
        <f>(((I388-I387)*M388)+N387)+I388</f>
        <v>250</v>
      </c>
      <c r="O388" s="101">
        <f>ROUNDUP(N388,0)</f>
        <v>250</v>
      </c>
      <c r="P388" s="101">
        <f>((Q389-Q387)/500)</f>
        <v>0.02</v>
      </c>
      <c r="Q388" s="101">
        <f>(((I388-I387)*P388)+Q387)+I388</f>
        <v>500</v>
      </c>
      <c r="R388" s="133">
        <f>ROUNDUP(Q388,0)</f>
        <v>500</v>
      </c>
      <c r="S388" s="132">
        <f>((T389-T387)/500)</f>
        <v>0.04</v>
      </c>
      <c r="T388" s="134">
        <f>(((I388-I387)*S388)+T387)+I388</f>
        <v>650</v>
      </c>
      <c r="U388" s="134">
        <f>ROUNDUP(T388,0)</f>
        <v>650</v>
      </c>
      <c r="V388" s="396"/>
      <c r="W388" s="130">
        <f>((X389-X387)/500)</f>
        <v>0.01</v>
      </c>
      <c r="X388" s="116">
        <f>(((V388-V387)*W388)+X387)+V388</f>
        <v>710</v>
      </c>
      <c r="Y388" s="135">
        <f t="shared" si="126"/>
        <v>240</v>
      </c>
      <c r="Z388" s="106">
        <f>ROUNDUP(X388,0)</f>
        <v>710</v>
      </c>
      <c r="AA388" s="136">
        <f>((AB389-AB387)/500)</f>
        <v>0.02</v>
      </c>
      <c r="AB388" s="137">
        <f>(((V388-V387)*AA388)+AB387)+V388</f>
        <v>1420</v>
      </c>
      <c r="AC388" s="101">
        <f>ROUNDUP(AB388,0)</f>
        <v>1420</v>
      </c>
      <c r="AD388" s="137">
        <f>((AE389-AE387)/500)</f>
        <v>0.01</v>
      </c>
      <c r="AE388" s="137">
        <f>(((V388-V387)*AD388)+AE387)+V388</f>
        <v>735</v>
      </c>
      <c r="AF388" s="133">
        <f>ROUNDUP(AE388,0)</f>
        <v>735</v>
      </c>
      <c r="AG388" s="137">
        <f>((AH389-AH387)/500)</f>
        <v>0.01</v>
      </c>
      <c r="AH388" s="137">
        <f>(((V388-V387)*AG388)+AH387)+V388</f>
        <v>760</v>
      </c>
      <c r="AI388" s="101">
        <f>ROUNDUP(AH388,0)</f>
        <v>760</v>
      </c>
      <c r="AJ388" s="136">
        <f>((AK389-AK387)/500)</f>
        <v>0.01</v>
      </c>
      <c r="AK388" s="138">
        <f>(((V388-V387)*AJ388)+AK387)+V388</f>
        <v>785</v>
      </c>
      <c r="AL388" s="139">
        <f>ROUNDUP(AK388,0)</f>
        <v>785</v>
      </c>
      <c r="AM388" s="397"/>
      <c r="AN388" s="397"/>
      <c r="AO388" s="397"/>
      <c r="AP388" s="397"/>
      <c r="AQ388" s="397"/>
      <c r="AR388" s="397"/>
      <c r="AS388" s="397"/>
      <c r="AT388" s="397"/>
      <c r="AU388" s="397"/>
      <c r="AV388" s="397"/>
      <c r="AW388" s="397"/>
      <c r="AX388" s="397"/>
      <c r="AY388" s="397"/>
      <c r="AZ388" s="397"/>
      <c r="BA388" s="397"/>
      <c r="BB388" s="397"/>
      <c r="BC388" s="397"/>
      <c r="BD388" s="397"/>
      <c r="BE388" s="397"/>
      <c r="BF388" s="397"/>
      <c r="BG388" s="397"/>
      <c r="BH388" s="397"/>
      <c r="BI388" s="397"/>
    </row>
    <row r="389" spans="1:61" ht="15.75" x14ac:dyDescent="0.25">
      <c r="A389" s="93">
        <f>+$B$3*O389</f>
        <v>0</v>
      </c>
      <c r="B389" s="93">
        <f t="shared" si="127"/>
        <v>0</v>
      </c>
      <c r="C389" s="112">
        <f>+$D$3*U389</f>
        <v>1116830</v>
      </c>
      <c r="D389" s="112">
        <f t="shared" si="128"/>
        <v>1116830</v>
      </c>
      <c r="E389" s="112">
        <f>+$F$3*L389</f>
        <v>990900</v>
      </c>
      <c r="F389" s="112">
        <f t="shared" si="129"/>
        <v>990900</v>
      </c>
      <c r="G389" s="113">
        <f>+$H$3*R389</f>
        <v>298320</v>
      </c>
      <c r="H389" s="112">
        <f t="shared" si="130"/>
        <v>298320</v>
      </c>
      <c r="I389" s="140">
        <v>97000</v>
      </c>
      <c r="J389" s="130"/>
      <c r="K389" s="116">
        <v>2090</v>
      </c>
      <c r="L389" s="117">
        <f>+I389+K389</f>
        <v>99090</v>
      </c>
      <c r="M389" s="118"/>
      <c r="N389" s="119">
        <v>2190</v>
      </c>
      <c r="O389" s="119">
        <f>+N389+I389</f>
        <v>99190</v>
      </c>
      <c r="P389" s="119"/>
      <c r="Q389" s="119">
        <v>2440</v>
      </c>
      <c r="R389" s="120">
        <f>+Q389+I389</f>
        <v>99440</v>
      </c>
      <c r="S389" s="121"/>
      <c r="T389" s="122">
        <v>4530</v>
      </c>
      <c r="U389" s="122">
        <f>+T389+I389</f>
        <v>101530</v>
      </c>
      <c r="V389" s="141">
        <v>97000</v>
      </c>
      <c r="W389" s="115"/>
      <c r="X389" s="116">
        <v>1680</v>
      </c>
      <c r="Y389" s="124">
        <f t="shared" si="126"/>
        <v>97240</v>
      </c>
      <c r="Z389" s="125">
        <f>+V389+X389</f>
        <v>98680</v>
      </c>
      <c r="AA389" s="126"/>
      <c r="AB389" s="127">
        <v>3360</v>
      </c>
      <c r="AC389" s="119">
        <f>+V389+AB389</f>
        <v>100360</v>
      </c>
      <c r="AD389" s="127"/>
      <c r="AE389" s="127">
        <v>1705</v>
      </c>
      <c r="AF389" s="120">
        <f>+AE389+V389</f>
        <v>98705</v>
      </c>
      <c r="AG389" s="127"/>
      <c r="AH389" s="127">
        <v>1730</v>
      </c>
      <c r="AI389" s="119">
        <f>+AH389+V389</f>
        <v>98730</v>
      </c>
      <c r="AJ389" s="126"/>
      <c r="AK389" s="128">
        <v>1755</v>
      </c>
      <c r="AL389" s="129">
        <f>+AK389+V389</f>
        <v>98755</v>
      </c>
      <c r="AM389" s="397"/>
      <c r="AN389" s="397"/>
      <c r="AO389" s="397"/>
      <c r="AP389" s="397"/>
      <c r="AQ389" s="397"/>
      <c r="AR389" s="397"/>
      <c r="AS389" s="397"/>
      <c r="AT389" s="397"/>
      <c r="AU389" s="397"/>
      <c r="AV389" s="397"/>
      <c r="AW389" s="397"/>
      <c r="AX389" s="397"/>
      <c r="AY389" s="397"/>
      <c r="AZ389" s="397"/>
      <c r="BA389" s="397"/>
      <c r="BB389" s="397"/>
      <c r="BC389" s="397"/>
      <c r="BD389" s="397"/>
      <c r="BE389" s="397"/>
      <c r="BF389" s="397"/>
      <c r="BG389" s="397"/>
      <c r="BH389" s="397"/>
      <c r="BI389" s="397"/>
    </row>
    <row r="390" spans="1:61" ht="15.75" x14ac:dyDescent="0.25">
      <c r="A390" s="93">
        <f>+$B$3*N390</f>
        <v>0</v>
      </c>
      <c r="B390" s="94">
        <f t="shared" si="127"/>
        <v>0</v>
      </c>
      <c r="C390" s="95">
        <f>+$D$3*T390</f>
        <v>7150</v>
      </c>
      <c r="D390" s="95">
        <f t="shared" si="128"/>
        <v>7150</v>
      </c>
      <c r="E390" s="95">
        <f>+$F$3*K390</f>
        <v>1500</v>
      </c>
      <c r="F390" s="95">
        <f t="shared" si="129"/>
        <v>1500</v>
      </c>
      <c r="G390" s="96">
        <f>+$H$3*Q390</f>
        <v>1500</v>
      </c>
      <c r="H390" s="95">
        <f t="shared" si="130"/>
        <v>1500</v>
      </c>
      <c r="I390" s="395"/>
      <c r="J390" s="130">
        <f>((K391-K389)/500)</f>
        <v>0.02</v>
      </c>
      <c r="K390" s="116">
        <f>(((I390-I389)*J390)+K389)+I390</f>
        <v>150</v>
      </c>
      <c r="L390" s="131">
        <f>ROUNDUP(K390,0)</f>
        <v>150</v>
      </c>
      <c r="M390" s="132">
        <f>((N391-N389)/500)</f>
        <v>0.02</v>
      </c>
      <c r="N390" s="101">
        <f>(((I390-I389)*M390)+N389)+I390</f>
        <v>250</v>
      </c>
      <c r="O390" s="101">
        <f>ROUNDUP(N390,0)</f>
        <v>250</v>
      </c>
      <c r="P390" s="101">
        <f>((Q391-Q389)/500)</f>
        <v>0.02</v>
      </c>
      <c r="Q390" s="101">
        <f>(((I390-I389)*P390)+Q389)+I390</f>
        <v>500</v>
      </c>
      <c r="R390" s="133">
        <f>ROUNDUP(Q390,0)</f>
        <v>500</v>
      </c>
      <c r="S390" s="132">
        <f>((T391-T389)/500)</f>
        <v>0.04</v>
      </c>
      <c r="T390" s="134">
        <f>(((I390-I389)*S390)+T389)+I390</f>
        <v>650</v>
      </c>
      <c r="U390" s="134">
        <f>ROUNDUP(T390,0)</f>
        <v>650</v>
      </c>
      <c r="V390" s="396"/>
      <c r="W390" s="130">
        <f>((X391-X389)/500)</f>
        <v>0.02</v>
      </c>
      <c r="X390" s="116">
        <f>(((V390-V389)*W390)+X389)+V390</f>
        <v>-260</v>
      </c>
      <c r="Y390" s="135">
        <f t="shared" si="126"/>
        <v>240</v>
      </c>
      <c r="Z390" s="106">
        <f>ROUNDUP(X390,0)</f>
        <v>-260</v>
      </c>
      <c r="AA390" s="136">
        <f>((AB391-AB389)/500)</f>
        <v>0.04</v>
      </c>
      <c r="AB390" s="137">
        <f>(((V390-V389)*AA390)+AB389)+V390</f>
        <v>-520</v>
      </c>
      <c r="AC390" s="101">
        <f>ROUNDUP(AB390,0)</f>
        <v>-520</v>
      </c>
      <c r="AD390" s="137">
        <f>((AE391-AE389)/500)</f>
        <v>0.02</v>
      </c>
      <c r="AE390" s="137">
        <f>(((V390-V389)*AD390)+AE389)+V390</f>
        <v>-235</v>
      </c>
      <c r="AF390" s="133">
        <f>ROUNDUP(AE390,0)</f>
        <v>-235</v>
      </c>
      <c r="AG390" s="137">
        <f>((AH391-AH389)/500)</f>
        <v>0.02</v>
      </c>
      <c r="AH390" s="137">
        <f>(((V390-V389)*AG390)+AH389)+V390</f>
        <v>-210</v>
      </c>
      <c r="AI390" s="101">
        <f>ROUNDUP(AH390,0)</f>
        <v>-210</v>
      </c>
      <c r="AJ390" s="136">
        <f>((AK391-AK389)/500)</f>
        <v>0.02</v>
      </c>
      <c r="AK390" s="138">
        <f>(((V390-V389)*AJ390)+AK389)+V390</f>
        <v>-185</v>
      </c>
      <c r="AL390" s="139">
        <f>ROUNDUP(AK390,0)</f>
        <v>-185</v>
      </c>
      <c r="AM390" s="397"/>
      <c r="AN390" s="397"/>
      <c r="AO390" s="397"/>
      <c r="AP390" s="397"/>
      <c r="AQ390" s="397"/>
      <c r="AR390" s="397"/>
      <c r="AS390" s="397"/>
      <c r="AT390" s="397"/>
      <c r="AU390" s="397"/>
      <c r="AV390" s="397"/>
      <c r="AW390" s="397"/>
      <c r="AX390" s="397"/>
      <c r="AY390" s="397"/>
      <c r="AZ390" s="397"/>
      <c r="BA390" s="397"/>
      <c r="BB390" s="397"/>
      <c r="BC390" s="397"/>
      <c r="BD390" s="397"/>
      <c r="BE390" s="397"/>
      <c r="BF390" s="397"/>
      <c r="BG390" s="397"/>
      <c r="BH390" s="397"/>
      <c r="BI390" s="397"/>
    </row>
    <row r="391" spans="1:61" ht="15.75" x14ac:dyDescent="0.25">
      <c r="A391" s="93">
        <f>+$B$3*O391</f>
        <v>0</v>
      </c>
      <c r="B391" s="93">
        <f t="shared" si="127"/>
        <v>0</v>
      </c>
      <c r="C391" s="112">
        <f>+$D$3*U391</f>
        <v>1122550</v>
      </c>
      <c r="D391" s="112">
        <f t="shared" si="128"/>
        <v>1122550</v>
      </c>
      <c r="E391" s="112">
        <f>+$F$3*L391</f>
        <v>996000</v>
      </c>
      <c r="F391" s="112">
        <f t="shared" si="129"/>
        <v>996000</v>
      </c>
      <c r="G391" s="113">
        <f>+$H$3*R391</f>
        <v>299850</v>
      </c>
      <c r="H391" s="112">
        <f t="shared" si="130"/>
        <v>299850</v>
      </c>
      <c r="I391" s="140">
        <v>97500</v>
      </c>
      <c r="J391" s="130"/>
      <c r="K391" s="116">
        <v>2100</v>
      </c>
      <c r="L391" s="117">
        <f>+I391+K391</f>
        <v>99600</v>
      </c>
      <c r="M391" s="118"/>
      <c r="N391" s="119">
        <v>2200</v>
      </c>
      <c r="O391" s="119">
        <f>+N391+I391</f>
        <v>99700</v>
      </c>
      <c r="P391" s="119"/>
      <c r="Q391" s="119">
        <v>2450</v>
      </c>
      <c r="R391" s="120">
        <f>+Q391+I391</f>
        <v>99950</v>
      </c>
      <c r="S391" s="121"/>
      <c r="T391" s="122">
        <v>4550</v>
      </c>
      <c r="U391" s="122">
        <f>+T391+I391</f>
        <v>102050</v>
      </c>
      <c r="V391" s="141">
        <v>97500</v>
      </c>
      <c r="W391" s="115"/>
      <c r="X391" s="116">
        <v>1690</v>
      </c>
      <c r="Y391" s="124">
        <f t="shared" si="126"/>
        <v>97740</v>
      </c>
      <c r="Z391" s="125">
        <f>+V391+X391</f>
        <v>99190</v>
      </c>
      <c r="AA391" s="126"/>
      <c r="AB391" s="127">
        <v>3380</v>
      </c>
      <c r="AC391" s="119">
        <f>+V391+AB391</f>
        <v>100880</v>
      </c>
      <c r="AD391" s="127"/>
      <c r="AE391" s="127">
        <v>1715</v>
      </c>
      <c r="AF391" s="120">
        <f>+AE391+V391</f>
        <v>99215</v>
      </c>
      <c r="AG391" s="127"/>
      <c r="AH391" s="127">
        <v>1740</v>
      </c>
      <c r="AI391" s="119">
        <f>+AH391+V391</f>
        <v>99240</v>
      </c>
      <c r="AJ391" s="126"/>
      <c r="AK391" s="128">
        <v>1765</v>
      </c>
      <c r="AL391" s="129">
        <f>+AK391+V391</f>
        <v>99265</v>
      </c>
      <c r="AM391" s="397"/>
      <c r="AN391" s="397"/>
      <c r="AO391" s="397"/>
      <c r="AP391" s="397"/>
      <c r="AQ391" s="397"/>
      <c r="AR391" s="397"/>
      <c r="AS391" s="397"/>
      <c r="AT391" s="397"/>
      <c r="AU391" s="397"/>
      <c r="AV391" s="397"/>
      <c r="AW391" s="397"/>
      <c r="AX391" s="397"/>
      <c r="AY391" s="397"/>
      <c r="AZ391" s="397"/>
      <c r="BA391" s="397"/>
      <c r="BB391" s="397"/>
      <c r="BC391" s="397"/>
      <c r="BD391" s="397"/>
      <c r="BE391" s="397"/>
      <c r="BF391" s="397"/>
      <c r="BG391" s="397"/>
      <c r="BH391" s="397"/>
      <c r="BI391" s="397"/>
    </row>
    <row r="392" spans="1:61" ht="15.75" x14ac:dyDescent="0.25">
      <c r="A392" s="93">
        <f>+$B$3*N392</f>
        <v>0</v>
      </c>
      <c r="B392" s="94">
        <f t="shared" si="127"/>
        <v>0</v>
      </c>
      <c r="C392" s="95">
        <f>+$D$3*T392</f>
        <v>7150</v>
      </c>
      <c r="D392" s="95">
        <f t="shared" si="128"/>
        <v>7150</v>
      </c>
      <c r="E392" s="95">
        <f>+$F$3*K392</f>
        <v>1500</v>
      </c>
      <c r="F392" s="95">
        <f t="shared" si="129"/>
        <v>1500</v>
      </c>
      <c r="G392" s="96">
        <f>+$H$3*Q392</f>
        <v>1500</v>
      </c>
      <c r="H392" s="95">
        <f t="shared" si="130"/>
        <v>1500</v>
      </c>
      <c r="I392" s="395"/>
      <c r="J392" s="130">
        <f>((K393-K391)/500)</f>
        <v>0.02</v>
      </c>
      <c r="K392" s="116">
        <f>(((I392-I391)*J392)+K391)+I392</f>
        <v>150</v>
      </c>
      <c r="L392" s="131">
        <f>ROUNDUP(K392,0)</f>
        <v>150</v>
      </c>
      <c r="M392" s="132">
        <f>((N393-N391)/500)</f>
        <v>0.02</v>
      </c>
      <c r="N392" s="101">
        <f>(((I392-I391)*M392)+N391)+I392</f>
        <v>250</v>
      </c>
      <c r="O392" s="101">
        <f>ROUNDUP(N392,0)</f>
        <v>250</v>
      </c>
      <c r="P392" s="101">
        <f>((Q393-Q391)/500)</f>
        <v>0.02</v>
      </c>
      <c r="Q392" s="101">
        <f>(((I392-I391)*P392)+Q391)+I392</f>
        <v>500</v>
      </c>
      <c r="R392" s="133">
        <f>ROUNDUP(Q392,0)</f>
        <v>500</v>
      </c>
      <c r="S392" s="132">
        <f>((T393-T391)/500)</f>
        <v>0.04</v>
      </c>
      <c r="T392" s="134">
        <f>(((I392-I391)*S392)+T391)+I392</f>
        <v>650</v>
      </c>
      <c r="U392" s="134">
        <f>ROUNDUP(T392,0)</f>
        <v>650</v>
      </c>
      <c r="V392" s="396"/>
      <c r="W392" s="130">
        <f>((X393-X391)/500)</f>
        <v>0.01</v>
      </c>
      <c r="X392" s="116">
        <f>(((V392-V391)*W392)+X391)+V392</f>
        <v>715</v>
      </c>
      <c r="Y392" s="135">
        <f t="shared" si="126"/>
        <v>240</v>
      </c>
      <c r="Z392" s="106">
        <f>ROUNDUP(X392,0)</f>
        <v>715</v>
      </c>
      <c r="AA392" s="136">
        <f>((AB393-AB391)/500)</f>
        <v>0.02</v>
      </c>
      <c r="AB392" s="137">
        <f>(((V392-V391)*AA392)+AB391)+V392</f>
        <v>1430</v>
      </c>
      <c r="AC392" s="101">
        <f>ROUNDUP(AB392,0)</f>
        <v>1430</v>
      </c>
      <c r="AD392" s="137">
        <f>((AE393-AE391)/500)</f>
        <v>0.01</v>
      </c>
      <c r="AE392" s="137">
        <f>(((V392-V391)*AD392)+AE391)+V392</f>
        <v>740</v>
      </c>
      <c r="AF392" s="133">
        <f>ROUNDUP(AE392,0)</f>
        <v>740</v>
      </c>
      <c r="AG392" s="137">
        <f>((AH393-AH391)/500)</f>
        <v>0.01</v>
      </c>
      <c r="AH392" s="137">
        <f>(((V392-V391)*AG392)+AH391)+V392</f>
        <v>765</v>
      </c>
      <c r="AI392" s="101">
        <f>ROUNDUP(AH392,0)</f>
        <v>765</v>
      </c>
      <c r="AJ392" s="136">
        <f>((AK393-AK391)/500)</f>
        <v>0.01</v>
      </c>
      <c r="AK392" s="138">
        <f>(((V392-V391)*AJ392)+AK391)+V392</f>
        <v>790</v>
      </c>
      <c r="AL392" s="139">
        <f>ROUNDUP(AK392,0)</f>
        <v>790</v>
      </c>
      <c r="AM392" s="397"/>
      <c r="AN392" s="397"/>
      <c r="AO392" s="397"/>
      <c r="AP392" s="397"/>
      <c r="AQ392" s="397"/>
      <c r="AR392" s="397"/>
      <c r="AS392" s="397"/>
      <c r="AT392" s="397"/>
      <c r="AU392" s="397"/>
      <c r="AV392" s="397"/>
      <c r="AW392" s="397"/>
      <c r="AX392" s="397"/>
      <c r="AY392" s="397"/>
      <c r="AZ392" s="397"/>
      <c r="BA392" s="397"/>
      <c r="BB392" s="397"/>
      <c r="BC392" s="397"/>
      <c r="BD392" s="397"/>
      <c r="BE392" s="397"/>
      <c r="BF392" s="397"/>
      <c r="BG392" s="397"/>
      <c r="BH392" s="397"/>
      <c r="BI392" s="397"/>
    </row>
    <row r="393" spans="1:61" ht="15.75" x14ac:dyDescent="0.25">
      <c r="A393" s="93">
        <f>+$B$3*O393</f>
        <v>0</v>
      </c>
      <c r="B393" s="93">
        <f t="shared" si="127"/>
        <v>0</v>
      </c>
      <c r="C393" s="112">
        <f>+$D$3*U393</f>
        <v>1128270</v>
      </c>
      <c r="D393" s="112">
        <f t="shared" si="128"/>
        <v>1128270</v>
      </c>
      <c r="E393" s="112">
        <f>+$F$3*L393</f>
        <v>1001100</v>
      </c>
      <c r="F393" s="112">
        <f t="shared" si="129"/>
        <v>1001100</v>
      </c>
      <c r="G393" s="113">
        <f>+$H$3*R393</f>
        <v>301380</v>
      </c>
      <c r="H393" s="112">
        <f t="shared" si="130"/>
        <v>301380</v>
      </c>
      <c r="I393" s="140">
        <v>98000</v>
      </c>
      <c r="J393" s="130"/>
      <c r="K393" s="116">
        <v>2110</v>
      </c>
      <c r="L393" s="117">
        <f>+I393+K393</f>
        <v>100110</v>
      </c>
      <c r="M393" s="118"/>
      <c r="N393" s="119">
        <v>2210</v>
      </c>
      <c r="O393" s="119">
        <f>+N393+I393</f>
        <v>100210</v>
      </c>
      <c r="P393" s="119"/>
      <c r="Q393" s="119">
        <v>2460</v>
      </c>
      <c r="R393" s="120">
        <f>+Q393+I393</f>
        <v>100460</v>
      </c>
      <c r="S393" s="121"/>
      <c r="T393" s="122">
        <v>4570</v>
      </c>
      <c r="U393" s="122">
        <f>+T393+I393</f>
        <v>102570</v>
      </c>
      <c r="V393" s="141">
        <v>98000</v>
      </c>
      <c r="W393" s="115"/>
      <c r="X393" s="116">
        <v>1695</v>
      </c>
      <c r="Y393" s="124">
        <f t="shared" si="126"/>
        <v>98240</v>
      </c>
      <c r="Z393" s="125">
        <f>+V393+X393</f>
        <v>99695</v>
      </c>
      <c r="AA393" s="126"/>
      <c r="AB393" s="127">
        <v>3390</v>
      </c>
      <c r="AC393" s="119">
        <f>+V393+AB393</f>
        <v>101390</v>
      </c>
      <c r="AD393" s="127"/>
      <c r="AE393" s="127">
        <v>1720</v>
      </c>
      <c r="AF393" s="120">
        <f>+AE393+V393</f>
        <v>99720</v>
      </c>
      <c r="AG393" s="127"/>
      <c r="AH393" s="127">
        <v>1745</v>
      </c>
      <c r="AI393" s="119">
        <f>+AH393+V393</f>
        <v>99745</v>
      </c>
      <c r="AJ393" s="126"/>
      <c r="AK393" s="128">
        <v>1770</v>
      </c>
      <c r="AL393" s="129">
        <f>+AK393+V393</f>
        <v>99770</v>
      </c>
      <c r="AM393" s="397"/>
      <c r="AN393" s="397"/>
      <c r="AO393" s="397"/>
      <c r="AP393" s="397"/>
      <c r="AQ393" s="397"/>
      <c r="AR393" s="397"/>
      <c r="AS393" s="397"/>
      <c r="AT393" s="397"/>
      <c r="AU393" s="397"/>
      <c r="AV393" s="397"/>
      <c r="AW393" s="397"/>
      <c r="AX393" s="397"/>
      <c r="AY393" s="397"/>
      <c r="AZ393" s="397"/>
      <c r="BA393" s="397"/>
      <c r="BB393" s="397"/>
      <c r="BC393" s="397"/>
      <c r="BD393" s="397"/>
      <c r="BE393" s="397"/>
      <c r="BF393" s="397"/>
      <c r="BG393" s="397"/>
      <c r="BH393" s="397"/>
      <c r="BI393" s="397"/>
    </row>
    <row r="394" spans="1:61" ht="15.75" x14ac:dyDescent="0.25">
      <c r="A394" s="93">
        <f>+$B$3*N394</f>
        <v>0</v>
      </c>
      <c r="B394" s="94">
        <f>ROUNDUP(A394,0)</f>
        <v>0</v>
      </c>
      <c r="C394" s="95">
        <f>+$D$3*T394</f>
        <v>7150</v>
      </c>
      <c r="D394" s="95">
        <f>ROUNDUP(C394,0)</f>
        <v>7150</v>
      </c>
      <c r="E394" s="95">
        <f>+$F$3*K394</f>
        <v>1500</v>
      </c>
      <c r="F394" s="95">
        <f>ROUNDUP(E394,0)</f>
        <v>1500</v>
      </c>
      <c r="G394" s="96">
        <f>+$H$3*Q394</f>
        <v>1500</v>
      </c>
      <c r="H394" s="95">
        <f>ROUNDUP(G394,0)</f>
        <v>1500</v>
      </c>
      <c r="I394" s="395"/>
      <c r="J394" s="130">
        <f>((K395-K393)/500)</f>
        <v>0.02</v>
      </c>
      <c r="K394" s="116">
        <f>(((I394-I393)*J394)+K393)+I394</f>
        <v>150</v>
      </c>
      <c r="L394" s="131">
        <f>ROUNDUP(K394,0)</f>
        <v>150</v>
      </c>
      <c r="M394" s="132">
        <f>((N395-N393)/500)</f>
        <v>0.02</v>
      </c>
      <c r="N394" s="101">
        <f>(((I394-I393)*M394)+N393)+I394</f>
        <v>250</v>
      </c>
      <c r="O394" s="101">
        <f>ROUNDUP(N394,0)</f>
        <v>250</v>
      </c>
      <c r="P394" s="101">
        <f>((Q395-Q393)/500)</f>
        <v>0.02</v>
      </c>
      <c r="Q394" s="101">
        <f>(((I394-I393)*P394)+Q393)+I394</f>
        <v>500</v>
      </c>
      <c r="R394" s="133">
        <f>ROUNDUP(Q394,0)</f>
        <v>500</v>
      </c>
      <c r="S394" s="132">
        <f>((T395-T393)/500)</f>
        <v>0.04</v>
      </c>
      <c r="T394" s="134">
        <f>(((I394-I393)*S394)+T393)+I394</f>
        <v>650</v>
      </c>
      <c r="U394" s="134">
        <f>ROUNDUP(T394,0)</f>
        <v>650</v>
      </c>
      <c r="V394" s="396"/>
      <c r="W394" s="130">
        <f>((X395-X393)/500)</f>
        <v>0.02</v>
      </c>
      <c r="X394" s="116">
        <f>(((V394-V393)*W394)+X393)+V394</f>
        <v>-265</v>
      </c>
      <c r="Y394" s="135">
        <f t="shared" si="126"/>
        <v>240</v>
      </c>
      <c r="Z394" s="106">
        <f>ROUNDUP(X394,0)</f>
        <v>-265</v>
      </c>
      <c r="AA394" s="136">
        <f>((AB395-AB393)/500)</f>
        <v>0.04</v>
      </c>
      <c r="AB394" s="137">
        <f>(((V394-V393)*AA394)+AB393)+V394</f>
        <v>-530</v>
      </c>
      <c r="AC394" s="101">
        <f>ROUNDUP(AB394,0)</f>
        <v>-530</v>
      </c>
      <c r="AD394" s="137">
        <f>((AE395-AE393)/500)</f>
        <v>0.02</v>
      </c>
      <c r="AE394" s="137">
        <f>(((V394-V393)*AD394)+AE393)+V394</f>
        <v>-240</v>
      </c>
      <c r="AF394" s="133">
        <f>ROUNDUP(AE394,0)</f>
        <v>-240</v>
      </c>
      <c r="AG394" s="137">
        <f>((AH395-AH393)/500)</f>
        <v>0.02</v>
      </c>
      <c r="AH394" s="137">
        <f>(((V394-V393)*AG394)+AH393)+V394</f>
        <v>-215</v>
      </c>
      <c r="AI394" s="101">
        <f>ROUNDUP(AH394,0)</f>
        <v>-215</v>
      </c>
      <c r="AJ394" s="136">
        <f>((AK395-AK393)/500)</f>
        <v>0.02</v>
      </c>
      <c r="AK394" s="138">
        <f>(((V394-V393)*AJ394)+AK393)+V394</f>
        <v>-190</v>
      </c>
      <c r="AL394" s="139">
        <f>ROUNDUP(AK394,0)</f>
        <v>-190</v>
      </c>
      <c r="AM394" s="397"/>
      <c r="AN394" s="397"/>
      <c r="AO394" s="397"/>
      <c r="AP394" s="397"/>
      <c r="AQ394" s="397"/>
      <c r="AR394" s="397"/>
      <c r="AS394" s="397"/>
      <c r="AT394" s="397"/>
      <c r="AU394" s="397"/>
      <c r="AV394" s="397"/>
      <c r="AW394" s="397"/>
      <c r="AX394" s="397"/>
      <c r="AY394" s="397"/>
      <c r="AZ394" s="397"/>
      <c r="BA394" s="397"/>
      <c r="BB394" s="397"/>
      <c r="BC394" s="397"/>
      <c r="BD394" s="397"/>
      <c r="BE394" s="397"/>
      <c r="BF394" s="397"/>
      <c r="BG394" s="397"/>
      <c r="BH394" s="397"/>
      <c r="BI394" s="397"/>
    </row>
    <row r="395" spans="1:61" ht="15.75" x14ac:dyDescent="0.25">
      <c r="A395" s="93">
        <f>+$B$3*O395</f>
        <v>0</v>
      </c>
      <c r="B395" s="93">
        <f>ROUNDUP(A395,0)</f>
        <v>0</v>
      </c>
      <c r="C395" s="112">
        <f>+$D$3*U395</f>
        <v>1133990</v>
      </c>
      <c r="D395" s="112">
        <f>ROUNDUP(C395,0)</f>
        <v>1133990</v>
      </c>
      <c r="E395" s="112">
        <f>+$F$3*L395</f>
        <v>1006200</v>
      </c>
      <c r="F395" s="112">
        <f>ROUNDUP(E395,0)</f>
        <v>1006200</v>
      </c>
      <c r="G395" s="113">
        <f>+$H$3*R395</f>
        <v>302910</v>
      </c>
      <c r="H395" s="112">
        <f>ROUNDUP(G395,0)</f>
        <v>302910</v>
      </c>
      <c r="I395" s="114">
        <v>98500</v>
      </c>
      <c r="J395" s="130"/>
      <c r="K395" s="98">
        <v>2120</v>
      </c>
      <c r="L395" s="117">
        <f>+I395+K395</f>
        <v>100620</v>
      </c>
      <c r="M395" s="118"/>
      <c r="N395" s="112">
        <v>2220</v>
      </c>
      <c r="O395" s="119">
        <f>+N395+I395</f>
        <v>100720</v>
      </c>
      <c r="P395" s="119"/>
      <c r="Q395" s="112">
        <v>2470</v>
      </c>
      <c r="R395" s="120">
        <f>+Q395+I395</f>
        <v>100970</v>
      </c>
      <c r="S395" s="121"/>
      <c r="T395" s="142">
        <v>4590</v>
      </c>
      <c r="U395" s="122">
        <f>+T395+I395</f>
        <v>103090</v>
      </c>
      <c r="V395" s="123">
        <v>98500</v>
      </c>
      <c r="W395" s="115"/>
      <c r="X395" s="98">
        <v>1705</v>
      </c>
      <c r="Y395" s="124">
        <f t="shared" si="126"/>
        <v>98740</v>
      </c>
      <c r="Z395" s="125">
        <f>+V395+X395</f>
        <v>100205</v>
      </c>
      <c r="AA395" s="126"/>
      <c r="AB395" s="143">
        <v>3410</v>
      </c>
      <c r="AC395" s="119">
        <f>+V395+AB395</f>
        <v>101910</v>
      </c>
      <c r="AD395" s="127"/>
      <c r="AE395" s="143">
        <v>1730</v>
      </c>
      <c r="AF395" s="120">
        <f>+AE395+V395</f>
        <v>100230</v>
      </c>
      <c r="AG395" s="127"/>
      <c r="AH395" s="143">
        <v>1755</v>
      </c>
      <c r="AI395" s="119">
        <f>+AH395+V395</f>
        <v>100255</v>
      </c>
      <c r="AJ395" s="126"/>
      <c r="AK395" s="144">
        <v>1780</v>
      </c>
      <c r="AL395" s="129">
        <f>+AK395+V395</f>
        <v>100280</v>
      </c>
      <c r="AM395" s="397"/>
      <c r="AN395" s="397"/>
      <c r="AO395" s="397"/>
      <c r="AP395" s="397"/>
      <c r="AQ395" s="397"/>
      <c r="AR395" s="397"/>
      <c r="AS395" s="397"/>
      <c r="AT395" s="397"/>
      <c r="AU395" s="397"/>
      <c r="AV395" s="397"/>
      <c r="AW395" s="397"/>
      <c r="AX395" s="397"/>
      <c r="AY395" s="397"/>
      <c r="AZ395" s="397"/>
      <c r="BA395" s="397"/>
      <c r="BB395" s="397"/>
      <c r="BC395" s="397"/>
      <c r="BD395" s="397"/>
      <c r="BE395" s="397"/>
      <c r="BF395" s="397"/>
      <c r="BG395" s="397"/>
      <c r="BH395" s="397"/>
      <c r="BI395" s="397"/>
    </row>
    <row r="396" spans="1:61" ht="15.75" x14ac:dyDescent="0.25">
      <c r="A396" s="93">
        <f>+$B$3*O396</f>
        <v>0</v>
      </c>
      <c r="B396" s="94">
        <f>ROUNDUP(A396,0)</f>
        <v>0</v>
      </c>
      <c r="C396" s="95">
        <f>+$D$3*U396</f>
        <v>7150</v>
      </c>
      <c r="D396" s="95">
        <f>ROUNDUP(C396,0)</f>
        <v>7150</v>
      </c>
      <c r="E396" s="95">
        <f>+$F$3*L396</f>
        <v>1500</v>
      </c>
      <c r="F396" s="95">
        <f>ROUNDUP(E396,0)</f>
        <v>1500</v>
      </c>
      <c r="G396" s="96">
        <f>+$H$3*R396</f>
        <v>1500</v>
      </c>
      <c r="H396" s="95">
        <f>ROUNDUP(G396,0)</f>
        <v>1500</v>
      </c>
      <c r="I396" s="395"/>
      <c r="J396" s="130">
        <f>((K397-K395)/500)</f>
        <v>0.02</v>
      </c>
      <c r="K396" s="116">
        <f>(((I396-I395)*J396)+K395)+I396</f>
        <v>150</v>
      </c>
      <c r="L396" s="131">
        <f>ROUNDUP(K396,0)</f>
        <v>150</v>
      </c>
      <c r="M396" s="132">
        <f>((N397-N395)/500)</f>
        <v>0.02</v>
      </c>
      <c r="N396" s="101">
        <f>(((I396-I395)*M396)+N395)+I396</f>
        <v>250</v>
      </c>
      <c r="O396" s="101">
        <f>ROUNDUP(N396,0)</f>
        <v>250</v>
      </c>
      <c r="P396" s="101">
        <f>((Q397-Q395)/500)</f>
        <v>0.02</v>
      </c>
      <c r="Q396" s="101">
        <f>(((I396-I395)*P396)+Q395)+I396</f>
        <v>500</v>
      </c>
      <c r="R396" s="133">
        <f>ROUNDUP(Q396,0)</f>
        <v>500</v>
      </c>
      <c r="S396" s="132">
        <f>((T397-T395)/500)</f>
        <v>0.04</v>
      </c>
      <c r="T396" s="134">
        <f>(((I396-I395)*S396)+T395)+I396</f>
        <v>650</v>
      </c>
      <c r="U396" s="134">
        <f>ROUNDUP(T396,0)</f>
        <v>650</v>
      </c>
      <c r="V396" s="396"/>
      <c r="W396" s="130">
        <f>((X397-X395)/500)</f>
        <v>0.01</v>
      </c>
      <c r="X396" s="116">
        <f>(((V396-V395)*W396)+X395)+V396</f>
        <v>720</v>
      </c>
      <c r="Y396" s="135">
        <f t="shared" si="126"/>
        <v>240</v>
      </c>
      <c r="Z396" s="106">
        <f>ROUNDUP(X396,0)</f>
        <v>720</v>
      </c>
      <c r="AA396" s="136">
        <f>((AB397-AB395)/500)</f>
        <v>0.02</v>
      </c>
      <c r="AB396" s="137">
        <f>(((V396-V395)*AA396)+AB395)+V396</f>
        <v>1440</v>
      </c>
      <c r="AC396" s="101">
        <f>ROUNDUP(AB396,0)</f>
        <v>1440</v>
      </c>
      <c r="AD396" s="137">
        <f>((AE397-AE395)/500)</f>
        <v>0.01</v>
      </c>
      <c r="AE396" s="137">
        <f>(((V396-V395)*AD396)+AE395)+V396</f>
        <v>745</v>
      </c>
      <c r="AF396" s="133">
        <f>ROUNDUP(AE396,0)</f>
        <v>745</v>
      </c>
      <c r="AG396" s="137">
        <f>((AH397-AH395)/500)</f>
        <v>0.01</v>
      </c>
      <c r="AH396" s="137">
        <f>(((V396-V395)*AG396)+AH395)+V396</f>
        <v>770</v>
      </c>
      <c r="AI396" s="101">
        <f>ROUNDUP(AH396,0)</f>
        <v>770</v>
      </c>
      <c r="AJ396" s="136">
        <f>((AK397-AK395)/500)</f>
        <v>0.01</v>
      </c>
      <c r="AK396" s="138">
        <f>(((V396-V395)*AJ396)+AK395)+V396</f>
        <v>795</v>
      </c>
      <c r="AL396" s="139">
        <f>ROUNDUP(AK396,0)</f>
        <v>795</v>
      </c>
      <c r="AM396" s="397"/>
      <c r="AN396" s="397"/>
      <c r="AO396" s="397"/>
      <c r="AP396" s="397"/>
      <c r="AQ396" s="397"/>
      <c r="AR396" s="397"/>
      <c r="AS396" s="397"/>
      <c r="AT396" s="397"/>
      <c r="AU396" s="397"/>
      <c r="AV396" s="397"/>
      <c r="AW396" s="397"/>
      <c r="AX396" s="397"/>
      <c r="AY396" s="397"/>
      <c r="AZ396" s="397"/>
      <c r="BA396" s="397"/>
      <c r="BB396" s="397"/>
      <c r="BC396" s="397"/>
      <c r="BD396" s="397"/>
      <c r="BE396" s="397"/>
      <c r="BF396" s="397"/>
      <c r="BG396" s="397"/>
      <c r="BH396" s="397"/>
      <c r="BI396" s="397"/>
    </row>
    <row r="397" spans="1:61" ht="15.75" x14ac:dyDescent="0.25">
      <c r="A397" s="93">
        <f>+$B$3*O397</f>
        <v>0</v>
      </c>
      <c r="B397" s="93">
        <f t="shared" ref="B397:B405" si="131">ROUNDUP(A397,0)</f>
        <v>0</v>
      </c>
      <c r="C397" s="112">
        <f>+$D$3*U397</f>
        <v>1139710</v>
      </c>
      <c r="D397" s="112">
        <f t="shared" ref="D397:D405" si="132">ROUNDUP(C397,0)</f>
        <v>1139710</v>
      </c>
      <c r="E397" s="112">
        <f>+$F$3*L397</f>
        <v>1011300</v>
      </c>
      <c r="F397" s="112">
        <f t="shared" ref="F397:F405" si="133">ROUNDUP(E397,0)</f>
        <v>1011300</v>
      </c>
      <c r="G397" s="113">
        <f>+$H$3*R397</f>
        <v>304440</v>
      </c>
      <c r="H397" s="112">
        <f t="shared" ref="H397:H405" si="134">ROUNDUP(G397,0)</f>
        <v>304440</v>
      </c>
      <c r="I397" s="140">
        <v>99000</v>
      </c>
      <c r="J397" s="130"/>
      <c r="K397" s="116">
        <v>2130</v>
      </c>
      <c r="L397" s="117">
        <f>+I397+K397</f>
        <v>101130</v>
      </c>
      <c r="M397" s="118"/>
      <c r="N397" s="119">
        <v>2230</v>
      </c>
      <c r="O397" s="119">
        <f>+N397+I397</f>
        <v>101230</v>
      </c>
      <c r="P397" s="119"/>
      <c r="Q397" s="119">
        <v>2480</v>
      </c>
      <c r="R397" s="120">
        <f>+Q397+I397</f>
        <v>101480</v>
      </c>
      <c r="S397" s="121"/>
      <c r="T397" s="122">
        <v>4610</v>
      </c>
      <c r="U397" s="122">
        <f>+T397+I397</f>
        <v>103610</v>
      </c>
      <c r="V397" s="141">
        <v>99000</v>
      </c>
      <c r="W397" s="115"/>
      <c r="X397" s="116">
        <v>1710</v>
      </c>
      <c r="Y397" s="124">
        <f t="shared" si="126"/>
        <v>99240</v>
      </c>
      <c r="Z397" s="125">
        <f>+V397+X397</f>
        <v>100710</v>
      </c>
      <c r="AA397" s="126"/>
      <c r="AB397" s="127">
        <v>3420</v>
      </c>
      <c r="AC397" s="119">
        <f>+V397+AB397</f>
        <v>102420</v>
      </c>
      <c r="AD397" s="127"/>
      <c r="AE397" s="127">
        <v>1735</v>
      </c>
      <c r="AF397" s="120">
        <f>+AE397+V397</f>
        <v>100735</v>
      </c>
      <c r="AG397" s="127"/>
      <c r="AH397" s="127">
        <v>1760</v>
      </c>
      <c r="AI397" s="119">
        <f>+AH397+V397</f>
        <v>100760</v>
      </c>
      <c r="AJ397" s="126"/>
      <c r="AK397" s="128">
        <v>1785</v>
      </c>
      <c r="AL397" s="129">
        <f>+AK397+V397</f>
        <v>100785</v>
      </c>
      <c r="AM397" s="397"/>
      <c r="AN397" s="397"/>
      <c r="AO397" s="397"/>
      <c r="AP397" s="397"/>
      <c r="AQ397" s="397"/>
      <c r="AR397" s="397"/>
      <c r="AS397" s="397"/>
      <c r="AT397" s="397"/>
      <c r="AU397" s="397"/>
      <c r="AV397" s="397"/>
      <c r="AW397" s="397"/>
      <c r="AX397" s="397"/>
      <c r="AY397" s="397"/>
      <c r="AZ397" s="397"/>
      <c r="BA397" s="397"/>
      <c r="BB397" s="397"/>
      <c r="BC397" s="397"/>
      <c r="BD397" s="397"/>
      <c r="BE397" s="397"/>
      <c r="BF397" s="397"/>
      <c r="BG397" s="397"/>
      <c r="BH397" s="397"/>
      <c r="BI397" s="397"/>
    </row>
    <row r="398" spans="1:61" ht="15.75" x14ac:dyDescent="0.25">
      <c r="A398" s="93">
        <f>+$B$3*N398</f>
        <v>0</v>
      </c>
      <c r="B398" s="94">
        <f t="shared" si="131"/>
        <v>0</v>
      </c>
      <c r="C398" s="95">
        <f>+$D$3*T398</f>
        <v>7150</v>
      </c>
      <c r="D398" s="95">
        <f t="shared" si="132"/>
        <v>7150</v>
      </c>
      <c r="E398" s="95">
        <f>+$F$3*K398</f>
        <v>1500</v>
      </c>
      <c r="F398" s="95">
        <f t="shared" si="133"/>
        <v>1500</v>
      </c>
      <c r="G398" s="96">
        <f>+$H$3*Q398</f>
        <v>1500</v>
      </c>
      <c r="H398" s="95">
        <f t="shared" si="134"/>
        <v>1500</v>
      </c>
      <c r="I398" s="395"/>
      <c r="J398" s="130">
        <f>((K399-K397)/500)</f>
        <v>0.02</v>
      </c>
      <c r="K398" s="116">
        <f>(((I398-I397)*J398)+K397)+I398</f>
        <v>150</v>
      </c>
      <c r="L398" s="131">
        <f>ROUNDUP(K398,0)</f>
        <v>150</v>
      </c>
      <c r="M398" s="132">
        <f>((N399-N397)/500)</f>
        <v>0.02</v>
      </c>
      <c r="N398" s="101">
        <f>(((I398-I397)*M398)+N397)+I398</f>
        <v>250</v>
      </c>
      <c r="O398" s="101">
        <f>ROUNDUP(N398,0)</f>
        <v>250</v>
      </c>
      <c r="P398" s="101">
        <f>((Q399-Q397)/500)</f>
        <v>0.02</v>
      </c>
      <c r="Q398" s="101">
        <f>(((I398-I397)*P398)+Q397)+I398</f>
        <v>500</v>
      </c>
      <c r="R398" s="133">
        <f>ROUNDUP(Q398,0)</f>
        <v>500</v>
      </c>
      <c r="S398" s="132">
        <f>((T399-T397)/500)</f>
        <v>0.04</v>
      </c>
      <c r="T398" s="134">
        <f>(((I398-I397)*S398)+T397)+I398</f>
        <v>650</v>
      </c>
      <c r="U398" s="134">
        <f>ROUNDUP(T398,0)</f>
        <v>650</v>
      </c>
      <c r="V398" s="396"/>
      <c r="W398" s="130">
        <f>((X399-X397)/500)</f>
        <v>0.02</v>
      </c>
      <c r="X398" s="116">
        <f>(((V398-V397)*W398)+X397)+V398</f>
        <v>-270</v>
      </c>
      <c r="Y398" s="135">
        <f t="shared" si="126"/>
        <v>240</v>
      </c>
      <c r="Z398" s="106">
        <f>ROUNDUP(X398,0)</f>
        <v>-270</v>
      </c>
      <c r="AA398" s="136">
        <f>((AB399-AB397)/500)</f>
        <v>0.04</v>
      </c>
      <c r="AB398" s="137">
        <f>(((V398-V397)*AA398)+AB397)+V398</f>
        <v>-540</v>
      </c>
      <c r="AC398" s="101">
        <f>ROUNDUP(AB398,0)</f>
        <v>-540</v>
      </c>
      <c r="AD398" s="137">
        <f>((AE399-AE397)/500)</f>
        <v>0.02</v>
      </c>
      <c r="AE398" s="137">
        <f>(((V398-V397)*AD398)+AE397)+V398</f>
        <v>-245</v>
      </c>
      <c r="AF398" s="133">
        <f>ROUNDUP(AE398,0)</f>
        <v>-245</v>
      </c>
      <c r="AG398" s="137">
        <f>((AH399-AH397)/500)</f>
        <v>0.02</v>
      </c>
      <c r="AH398" s="137">
        <f>(((V398-V397)*AG398)+AH397)+V398</f>
        <v>-220</v>
      </c>
      <c r="AI398" s="101">
        <f>ROUNDUP(AH398,0)</f>
        <v>-220</v>
      </c>
      <c r="AJ398" s="136">
        <f>((AK399-AK397)/500)</f>
        <v>0.02</v>
      </c>
      <c r="AK398" s="138">
        <f>(((V398-V397)*AJ398)+AK397)+V398</f>
        <v>-195</v>
      </c>
      <c r="AL398" s="139">
        <f>ROUNDUP(AK398,0)</f>
        <v>-195</v>
      </c>
      <c r="AM398" s="397"/>
      <c r="AN398" s="397"/>
      <c r="AO398" s="397"/>
      <c r="AP398" s="397"/>
      <c r="AQ398" s="397"/>
      <c r="AR398" s="397"/>
      <c r="AS398" s="397"/>
      <c r="AT398" s="397"/>
      <c r="AU398" s="397"/>
      <c r="AV398" s="397"/>
      <c r="AW398" s="397"/>
      <c r="AX398" s="397"/>
      <c r="AY398" s="397"/>
      <c r="AZ398" s="397"/>
      <c r="BA398" s="397"/>
      <c r="BB398" s="397"/>
      <c r="BC398" s="397"/>
      <c r="BD398" s="397"/>
      <c r="BE398" s="397"/>
      <c r="BF398" s="397"/>
      <c r="BG398" s="397"/>
      <c r="BH398" s="397"/>
      <c r="BI398" s="397"/>
    </row>
    <row r="399" spans="1:61" ht="15.75" x14ac:dyDescent="0.25">
      <c r="A399" s="93">
        <f>+$B$3*O399</f>
        <v>0</v>
      </c>
      <c r="B399" s="93">
        <f t="shared" si="131"/>
        <v>0</v>
      </c>
      <c r="C399" s="112">
        <f>+$D$3*U399</f>
        <v>1145430</v>
      </c>
      <c r="D399" s="112">
        <f t="shared" si="132"/>
        <v>1145430</v>
      </c>
      <c r="E399" s="112">
        <f>+$F$3*L399</f>
        <v>1016400</v>
      </c>
      <c r="F399" s="112">
        <f t="shared" si="133"/>
        <v>1016400</v>
      </c>
      <c r="G399" s="113">
        <f>+$H$3*R399</f>
        <v>305970</v>
      </c>
      <c r="H399" s="112">
        <f t="shared" si="134"/>
        <v>305970</v>
      </c>
      <c r="I399" s="140">
        <v>99500</v>
      </c>
      <c r="J399" s="130"/>
      <c r="K399" s="116">
        <v>2140</v>
      </c>
      <c r="L399" s="117">
        <f>+I399+K399</f>
        <v>101640</v>
      </c>
      <c r="M399" s="118"/>
      <c r="N399" s="119">
        <v>2240</v>
      </c>
      <c r="O399" s="119">
        <f>+N399+I399</f>
        <v>101740</v>
      </c>
      <c r="P399" s="119"/>
      <c r="Q399" s="119">
        <v>2490</v>
      </c>
      <c r="R399" s="120">
        <f>+Q399+I399</f>
        <v>101990</v>
      </c>
      <c r="S399" s="121"/>
      <c r="T399" s="122">
        <v>4630</v>
      </c>
      <c r="U399" s="122">
        <f>+T399+I399</f>
        <v>104130</v>
      </c>
      <c r="V399" s="141">
        <v>99500</v>
      </c>
      <c r="W399" s="115"/>
      <c r="X399" s="116">
        <v>1720</v>
      </c>
      <c r="Y399" s="124">
        <f t="shared" si="126"/>
        <v>99740</v>
      </c>
      <c r="Z399" s="125">
        <f>+V399+X399</f>
        <v>101220</v>
      </c>
      <c r="AA399" s="126"/>
      <c r="AB399" s="127">
        <v>3440</v>
      </c>
      <c r="AC399" s="119">
        <f>+V399+AB399</f>
        <v>102940</v>
      </c>
      <c r="AD399" s="127"/>
      <c r="AE399" s="127">
        <v>1745</v>
      </c>
      <c r="AF399" s="120">
        <f>+AE399+V399</f>
        <v>101245</v>
      </c>
      <c r="AG399" s="127"/>
      <c r="AH399" s="127">
        <v>1770</v>
      </c>
      <c r="AI399" s="119">
        <f>+AH399+V399</f>
        <v>101270</v>
      </c>
      <c r="AJ399" s="126"/>
      <c r="AK399" s="128">
        <v>1795</v>
      </c>
      <c r="AL399" s="129">
        <f>+AK399+V399</f>
        <v>101295</v>
      </c>
      <c r="AM399" s="397"/>
      <c r="AN399" s="397"/>
      <c r="AO399" s="397"/>
      <c r="AP399" s="397"/>
      <c r="AQ399" s="397"/>
      <c r="AR399" s="397"/>
      <c r="AS399" s="397"/>
      <c r="AT399" s="397"/>
      <c r="AU399" s="397"/>
      <c r="AV399" s="397"/>
      <c r="AW399" s="397"/>
      <c r="AX399" s="397"/>
      <c r="AY399" s="397"/>
      <c r="AZ399" s="397"/>
      <c r="BA399" s="397"/>
      <c r="BB399" s="397"/>
      <c r="BC399" s="397"/>
      <c r="BD399" s="397"/>
      <c r="BE399" s="397"/>
      <c r="BF399" s="397"/>
      <c r="BG399" s="397"/>
      <c r="BH399" s="397"/>
      <c r="BI399" s="397"/>
    </row>
    <row r="400" spans="1:61" ht="15.75" x14ac:dyDescent="0.25">
      <c r="A400" s="93">
        <f>+$B$3*N400</f>
        <v>0</v>
      </c>
      <c r="B400" s="94">
        <f t="shared" si="131"/>
        <v>0</v>
      </c>
      <c r="C400" s="95">
        <f>+$D$3*T400</f>
        <v>7150</v>
      </c>
      <c r="D400" s="95">
        <f t="shared" si="132"/>
        <v>7150</v>
      </c>
      <c r="E400" s="95">
        <f>+$F$3*K400</f>
        <v>1500</v>
      </c>
      <c r="F400" s="95">
        <f t="shared" si="133"/>
        <v>1500</v>
      </c>
      <c r="G400" s="96">
        <f>+$H$3*Q400</f>
        <v>1500</v>
      </c>
      <c r="H400" s="95">
        <f t="shared" si="134"/>
        <v>1500</v>
      </c>
      <c r="I400" s="395"/>
      <c r="J400" s="130">
        <f>((K401-K399)/500)</f>
        <v>0.02</v>
      </c>
      <c r="K400" s="116">
        <f>(((I400-I399)*J400)+K399)+I400</f>
        <v>150</v>
      </c>
      <c r="L400" s="131">
        <f>ROUNDUP(K400,0)</f>
        <v>150</v>
      </c>
      <c r="M400" s="132">
        <f>((N401-N399)/500)</f>
        <v>0.02</v>
      </c>
      <c r="N400" s="101">
        <f>(((I400-I399)*M400)+N399)+I400</f>
        <v>250</v>
      </c>
      <c r="O400" s="101">
        <f>ROUNDUP(N400,0)</f>
        <v>250</v>
      </c>
      <c r="P400" s="101">
        <f>((Q401-Q399)/500)</f>
        <v>0.02</v>
      </c>
      <c r="Q400" s="101">
        <f>(((I400-I399)*P400)+Q399)+I400</f>
        <v>500</v>
      </c>
      <c r="R400" s="133">
        <f>ROUNDUP(Q400,0)</f>
        <v>500</v>
      </c>
      <c r="S400" s="132">
        <f>((T401-T399)/500)</f>
        <v>0.04</v>
      </c>
      <c r="T400" s="134">
        <f>(((I400-I399)*S400)+T399)+I400</f>
        <v>650</v>
      </c>
      <c r="U400" s="134">
        <f>ROUNDUP(T400,0)</f>
        <v>650</v>
      </c>
      <c r="V400" s="396"/>
      <c r="W400" s="130">
        <f>((X401-X399)/500)</f>
        <v>0.01</v>
      </c>
      <c r="X400" s="116">
        <f>(((V400-V399)*W400)+X399)+V400</f>
        <v>725</v>
      </c>
      <c r="Y400" s="135">
        <f t="shared" si="126"/>
        <v>240</v>
      </c>
      <c r="Z400" s="106">
        <f>ROUNDUP(X400,0)</f>
        <v>725</v>
      </c>
      <c r="AA400" s="136">
        <f>((AB401-AB399)/500)</f>
        <v>0.02</v>
      </c>
      <c r="AB400" s="137">
        <f>(((V400-V399)*AA400)+AB399)+V400</f>
        <v>1450</v>
      </c>
      <c r="AC400" s="101">
        <f>ROUNDUP(AB400,0)</f>
        <v>1450</v>
      </c>
      <c r="AD400" s="137">
        <f>((AE401-AE399)/500)</f>
        <v>0.01</v>
      </c>
      <c r="AE400" s="137">
        <f>(((V400-V399)*AD400)+AE399)+V400</f>
        <v>750</v>
      </c>
      <c r="AF400" s="133">
        <f>ROUNDUP(AE400,0)</f>
        <v>750</v>
      </c>
      <c r="AG400" s="137">
        <f>((AH401-AH399)/500)</f>
        <v>0.01</v>
      </c>
      <c r="AH400" s="137">
        <f>(((V400-V399)*AG400)+AH399)+V400</f>
        <v>775</v>
      </c>
      <c r="AI400" s="101">
        <f>ROUNDUP(AH400,0)</f>
        <v>775</v>
      </c>
      <c r="AJ400" s="136">
        <f>((AK401-AK399)/500)</f>
        <v>0.01</v>
      </c>
      <c r="AK400" s="138">
        <f>(((V400-V399)*AJ400)+AK399)+V400</f>
        <v>800</v>
      </c>
      <c r="AL400" s="139">
        <f>ROUNDUP(AK400,0)</f>
        <v>800</v>
      </c>
      <c r="AM400" s="397"/>
      <c r="AN400" s="397"/>
      <c r="AO400" s="397"/>
      <c r="AP400" s="397"/>
      <c r="AQ400" s="397"/>
      <c r="AR400" s="397"/>
      <c r="AS400" s="397"/>
      <c r="AT400" s="397"/>
      <c r="AU400" s="397"/>
      <c r="AV400" s="397"/>
      <c r="AW400" s="397"/>
      <c r="AX400" s="397"/>
      <c r="AY400" s="397"/>
      <c r="AZ400" s="397"/>
      <c r="BA400" s="397"/>
      <c r="BB400" s="397"/>
      <c r="BC400" s="397"/>
      <c r="BD400" s="397"/>
      <c r="BE400" s="397"/>
      <c r="BF400" s="397"/>
      <c r="BG400" s="397"/>
      <c r="BH400" s="397"/>
      <c r="BI400" s="397"/>
    </row>
    <row r="401" spans="1:61" ht="15.75" x14ac:dyDescent="0.25">
      <c r="A401" s="93">
        <f>+$B$3*O401</f>
        <v>0</v>
      </c>
      <c r="B401" s="93">
        <f t="shared" si="131"/>
        <v>0</v>
      </c>
      <c r="C401" s="112">
        <f>+$D$3*U401</f>
        <v>1151150</v>
      </c>
      <c r="D401" s="112">
        <f t="shared" si="132"/>
        <v>1151150</v>
      </c>
      <c r="E401" s="112">
        <f>+$F$3*L401</f>
        <v>1021500</v>
      </c>
      <c r="F401" s="112">
        <f t="shared" si="133"/>
        <v>1021500</v>
      </c>
      <c r="G401" s="113">
        <f>+$H$3*R401</f>
        <v>307500</v>
      </c>
      <c r="H401" s="112">
        <f t="shared" si="134"/>
        <v>307500</v>
      </c>
      <c r="I401" s="140">
        <v>100000</v>
      </c>
      <c r="J401" s="130"/>
      <c r="K401" s="116">
        <v>2150</v>
      </c>
      <c r="L401" s="117">
        <f>+I401+K401</f>
        <v>102150</v>
      </c>
      <c r="M401" s="118"/>
      <c r="N401" s="119">
        <v>2250</v>
      </c>
      <c r="O401" s="119">
        <f>+N401+I401</f>
        <v>102250</v>
      </c>
      <c r="P401" s="119"/>
      <c r="Q401" s="119">
        <v>2500</v>
      </c>
      <c r="R401" s="120">
        <f>+Q401+I401</f>
        <v>102500</v>
      </c>
      <c r="S401" s="121"/>
      <c r="T401" s="122">
        <v>4650</v>
      </c>
      <c r="U401" s="122">
        <f>+T401+I401</f>
        <v>104650</v>
      </c>
      <c r="V401" s="141">
        <v>100000</v>
      </c>
      <c r="W401" s="115"/>
      <c r="X401" s="116">
        <v>1725</v>
      </c>
      <c r="Y401" s="124">
        <f t="shared" si="126"/>
        <v>100240</v>
      </c>
      <c r="Z401" s="125">
        <f>+V401+X401</f>
        <v>101725</v>
      </c>
      <c r="AA401" s="126"/>
      <c r="AB401" s="127">
        <v>3450</v>
      </c>
      <c r="AC401" s="119">
        <f>+V401+AB401</f>
        <v>103450</v>
      </c>
      <c r="AD401" s="127"/>
      <c r="AE401" s="127">
        <v>1750</v>
      </c>
      <c r="AF401" s="120">
        <f>+AE401+V401</f>
        <v>101750</v>
      </c>
      <c r="AG401" s="127"/>
      <c r="AH401" s="127">
        <v>1775</v>
      </c>
      <c r="AI401" s="119">
        <f>+AH401+V401</f>
        <v>101775</v>
      </c>
      <c r="AJ401" s="126"/>
      <c r="AK401" s="128">
        <v>1800</v>
      </c>
      <c r="AL401" s="129">
        <f>+AK401+V401</f>
        <v>101800</v>
      </c>
      <c r="AM401" s="397"/>
      <c r="AN401" s="397"/>
      <c r="AO401" s="397"/>
      <c r="AP401" s="397"/>
      <c r="AQ401" s="397"/>
      <c r="AR401" s="397"/>
      <c r="AS401" s="397"/>
      <c r="AT401" s="397"/>
      <c r="AU401" s="397"/>
      <c r="AV401" s="397"/>
      <c r="AW401" s="397"/>
      <c r="AX401" s="397"/>
      <c r="AY401" s="397"/>
      <c r="AZ401" s="397"/>
      <c r="BA401" s="397"/>
      <c r="BB401" s="397"/>
      <c r="BC401" s="397"/>
      <c r="BD401" s="397"/>
      <c r="BE401" s="397"/>
      <c r="BF401" s="397"/>
      <c r="BG401" s="397"/>
      <c r="BH401" s="397"/>
      <c r="BI401" s="397"/>
    </row>
    <row r="402" spans="1:61" ht="15.75" x14ac:dyDescent="0.25">
      <c r="A402" s="93">
        <f>+$B$3*N402</f>
        <v>0</v>
      </c>
      <c r="B402" s="94">
        <f t="shared" si="131"/>
        <v>0</v>
      </c>
      <c r="C402" s="95">
        <f>+$D$3*T402</f>
        <v>7150</v>
      </c>
      <c r="D402" s="95">
        <f t="shared" si="132"/>
        <v>7150</v>
      </c>
      <c r="E402" s="95">
        <f>+$F$3*K402</f>
        <v>1500</v>
      </c>
      <c r="F402" s="95">
        <f t="shared" si="133"/>
        <v>1500</v>
      </c>
      <c r="G402" s="96">
        <f>+$H$3*Q402</f>
        <v>1500</v>
      </c>
      <c r="H402" s="95">
        <f t="shared" si="134"/>
        <v>1500</v>
      </c>
      <c r="I402" s="395"/>
      <c r="J402" s="130">
        <f>((K403-K401)/500)</f>
        <v>0.02</v>
      </c>
      <c r="K402" s="116">
        <f>(((I402-I401)*J402)+K401)+I402</f>
        <v>150</v>
      </c>
      <c r="L402" s="131">
        <f>ROUNDUP(K402,0)</f>
        <v>150</v>
      </c>
      <c r="M402" s="132">
        <f>((N403-N401)/500)</f>
        <v>0.02</v>
      </c>
      <c r="N402" s="101">
        <f>(((I402-I401)*M402)+N401)+I402</f>
        <v>250</v>
      </c>
      <c r="O402" s="101">
        <f>ROUNDUP(N402,0)</f>
        <v>250</v>
      </c>
      <c r="P402" s="101">
        <f>((Q403-Q401)/500)</f>
        <v>0.02</v>
      </c>
      <c r="Q402" s="101">
        <f>(((I402-I401)*P402)+Q401)+I402</f>
        <v>500</v>
      </c>
      <c r="R402" s="133">
        <f>ROUNDUP(Q402,0)</f>
        <v>500</v>
      </c>
      <c r="S402" s="132">
        <f>((T403-T401)/500)</f>
        <v>0.04</v>
      </c>
      <c r="T402" s="134">
        <f>(((I402-I401)*S402)+T401)+I402</f>
        <v>650</v>
      </c>
      <c r="U402" s="134">
        <f>ROUNDUP(T402,0)</f>
        <v>650</v>
      </c>
      <c r="V402" s="396"/>
      <c r="W402" s="130">
        <f>((X403-X401)/500)</f>
        <v>0.02</v>
      </c>
      <c r="X402" s="116">
        <f>(((V402-V401)*W402)+X401)+V402</f>
        <v>-275</v>
      </c>
      <c r="Y402" s="135">
        <f t="shared" si="126"/>
        <v>240</v>
      </c>
      <c r="Z402" s="106">
        <f>ROUNDUP(X402,0)</f>
        <v>-275</v>
      </c>
      <c r="AA402" s="136">
        <f>((AB403-AB401)/500)</f>
        <v>0.04</v>
      </c>
      <c r="AB402" s="137">
        <f>(((V402-V401)*AA402)+AB401)+V402</f>
        <v>-550</v>
      </c>
      <c r="AC402" s="101">
        <f>ROUNDUP(AB402,0)</f>
        <v>-550</v>
      </c>
      <c r="AD402" s="137">
        <f>((AE403-AE401)/500)</f>
        <v>0.02</v>
      </c>
      <c r="AE402" s="137">
        <f>(((V402-V401)*AD402)+AE401)+V402</f>
        <v>-250</v>
      </c>
      <c r="AF402" s="133">
        <f>ROUNDUP(AE402,0)</f>
        <v>-250</v>
      </c>
      <c r="AG402" s="137">
        <f>((AH403-AH401)/500)</f>
        <v>0.02</v>
      </c>
      <c r="AH402" s="137">
        <f>(((V402-V401)*AG402)+AH401)+V402</f>
        <v>-225</v>
      </c>
      <c r="AI402" s="101">
        <f>ROUNDUP(AH402,0)</f>
        <v>-225</v>
      </c>
      <c r="AJ402" s="136">
        <f>((AK403-AK401)/500)</f>
        <v>0.02</v>
      </c>
      <c r="AK402" s="138">
        <f>(((V402-V401)*AJ402)+AK401)+V402</f>
        <v>-200</v>
      </c>
      <c r="AL402" s="139">
        <f>ROUNDUP(AK402,0)</f>
        <v>-200</v>
      </c>
      <c r="AM402" s="397"/>
      <c r="AN402" s="397"/>
      <c r="AO402" s="397"/>
      <c r="AP402" s="397"/>
      <c r="AQ402" s="397"/>
      <c r="AR402" s="397"/>
      <c r="AS402" s="397"/>
      <c r="AT402" s="397"/>
      <c r="AU402" s="397"/>
      <c r="AV402" s="397"/>
      <c r="AW402" s="397"/>
      <c r="AX402" s="397"/>
      <c r="AY402" s="397"/>
      <c r="AZ402" s="397"/>
      <c r="BA402" s="397"/>
      <c r="BB402" s="397"/>
      <c r="BC402" s="397"/>
      <c r="BD402" s="397"/>
      <c r="BE402" s="397"/>
      <c r="BF402" s="397"/>
      <c r="BG402" s="397"/>
      <c r="BH402" s="397"/>
      <c r="BI402" s="397"/>
    </row>
    <row r="403" spans="1:61" ht="15.75" x14ac:dyDescent="0.25">
      <c r="A403" s="93">
        <f>+$B$3*O403</f>
        <v>0</v>
      </c>
      <c r="B403" s="93">
        <f t="shared" si="131"/>
        <v>0</v>
      </c>
      <c r="C403" s="112">
        <f>+$D$3*U403</f>
        <v>1156870</v>
      </c>
      <c r="D403" s="112">
        <f t="shared" si="132"/>
        <v>1156870</v>
      </c>
      <c r="E403" s="112">
        <f>+$F$3*L403</f>
        <v>1026600</v>
      </c>
      <c r="F403" s="112">
        <f t="shared" si="133"/>
        <v>1026600</v>
      </c>
      <c r="G403" s="113">
        <f>+$H$3*R403</f>
        <v>309030</v>
      </c>
      <c r="H403" s="112">
        <f t="shared" si="134"/>
        <v>309030</v>
      </c>
      <c r="I403" s="140">
        <v>100500</v>
      </c>
      <c r="J403" s="130"/>
      <c r="K403" s="116">
        <v>2160</v>
      </c>
      <c r="L403" s="117">
        <f>+I403+K403</f>
        <v>102660</v>
      </c>
      <c r="M403" s="118"/>
      <c r="N403" s="119">
        <v>2260</v>
      </c>
      <c r="O403" s="119">
        <f>+N403+I403</f>
        <v>102760</v>
      </c>
      <c r="P403" s="119"/>
      <c r="Q403" s="119">
        <v>2510</v>
      </c>
      <c r="R403" s="120">
        <f>+Q403+I403</f>
        <v>103010</v>
      </c>
      <c r="S403" s="121"/>
      <c r="T403" s="122">
        <v>4670</v>
      </c>
      <c r="U403" s="122">
        <f>+T403+I403</f>
        <v>105170</v>
      </c>
      <c r="V403" s="141">
        <v>100500</v>
      </c>
      <c r="W403" s="115"/>
      <c r="X403" s="116">
        <v>1735</v>
      </c>
      <c r="Y403" s="124">
        <f t="shared" si="126"/>
        <v>100740</v>
      </c>
      <c r="Z403" s="125">
        <f>+V403+X403</f>
        <v>102235</v>
      </c>
      <c r="AA403" s="126"/>
      <c r="AB403" s="127">
        <v>3470</v>
      </c>
      <c r="AC403" s="119">
        <f>+V403+AB403</f>
        <v>103970</v>
      </c>
      <c r="AD403" s="127"/>
      <c r="AE403" s="127">
        <v>1760</v>
      </c>
      <c r="AF403" s="120">
        <f>+AE403+V403</f>
        <v>102260</v>
      </c>
      <c r="AG403" s="127"/>
      <c r="AH403" s="127">
        <v>1785</v>
      </c>
      <c r="AI403" s="119">
        <f>+AH403+V403</f>
        <v>102285</v>
      </c>
      <c r="AJ403" s="126"/>
      <c r="AK403" s="128">
        <v>1810</v>
      </c>
      <c r="AL403" s="129">
        <f>+AK403+V403</f>
        <v>102310</v>
      </c>
      <c r="AM403" s="397"/>
      <c r="AN403" s="397"/>
      <c r="AO403" s="397"/>
      <c r="AP403" s="397"/>
      <c r="AQ403" s="397"/>
      <c r="AR403" s="397"/>
      <c r="AS403" s="397"/>
      <c r="AT403" s="397"/>
      <c r="AU403" s="397"/>
      <c r="AV403" s="397"/>
      <c r="AW403" s="397"/>
      <c r="AX403" s="397"/>
      <c r="AY403" s="397"/>
      <c r="AZ403" s="397"/>
      <c r="BA403" s="397"/>
      <c r="BB403" s="397"/>
      <c r="BC403" s="397"/>
      <c r="BD403" s="397"/>
      <c r="BE403" s="397"/>
      <c r="BF403" s="397"/>
      <c r="BG403" s="397"/>
      <c r="BH403" s="397"/>
      <c r="BI403" s="397"/>
    </row>
    <row r="404" spans="1:61" ht="15.75" x14ac:dyDescent="0.25">
      <c r="A404" s="93">
        <f>+$B$3*N404</f>
        <v>0</v>
      </c>
      <c r="B404" s="94">
        <f t="shared" si="131"/>
        <v>0</v>
      </c>
      <c r="C404" s="95">
        <f>+$D$3*T404</f>
        <v>7150</v>
      </c>
      <c r="D404" s="95">
        <f t="shared" si="132"/>
        <v>7150</v>
      </c>
      <c r="E404" s="95">
        <f>+$F$3*K404</f>
        <v>1500</v>
      </c>
      <c r="F404" s="95">
        <f t="shared" si="133"/>
        <v>1500</v>
      </c>
      <c r="G404" s="96">
        <f>+$H$3*Q404</f>
        <v>1500</v>
      </c>
      <c r="H404" s="95">
        <f t="shared" si="134"/>
        <v>1500</v>
      </c>
      <c r="I404" s="395"/>
      <c r="J404" s="130">
        <f>((K405-K403)/500)</f>
        <v>0.02</v>
      </c>
      <c r="K404" s="116">
        <f>(((I404-I403)*J404)+K403)+I404</f>
        <v>150</v>
      </c>
      <c r="L404" s="131">
        <f>ROUNDUP(K404,0)</f>
        <v>150</v>
      </c>
      <c r="M404" s="132">
        <f>((N405-N403)/500)</f>
        <v>0.02</v>
      </c>
      <c r="N404" s="101">
        <f>(((I404-I403)*M404)+N403)+I404</f>
        <v>250</v>
      </c>
      <c r="O404" s="101">
        <f>ROUNDUP(N404,0)</f>
        <v>250</v>
      </c>
      <c r="P404" s="101">
        <f>((Q405-Q403)/500)</f>
        <v>0.02</v>
      </c>
      <c r="Q404" s="101">
        <f>(((I404-I403)*P404)+Q403)+I404</f>
        <v>500</v>
      </c>
      <c r="R404" s="133">
        <f>ROUNDUP(Q404,0)</f>
        <v>500</v>
      </c>
      <c r="S404" s="132">
        <f>((T405-T403)/500)</f>
        <v>0.04</v>
      </c>
      <c r="T404" s="134">
        <f>(((I404-I403)*S404)+T403)+I404</f>
        <v>650</v>
      </c>
      <c r="U404" s="134">
        <f>ROUNDUP(T404,0)</f>
        <v>650</v>
      </c>
      <c r="V404" s="396"/>
      <c r="W404" s="130">
        <f>((X405-X403)/500)</f>
        <v>0.01</v>
      </c>
      <c r="X404" s="116">
        <f>(((V404-V403)*W404)+X403)+V404</f>
        <v>730</v>
      </c>
      <c r="Y404" s="135">
        <f t="shared" si="126"/>
        <v>240</v>
      </c>
      <c r="Z404" s="106">
        <f>ROUNDUP(X404,0)</f>
        <v>730</v>
      </c>
      <c r="AA404" s="136">
        <f>((AB405-AB403)/500)</f>
        <v>0.02</v>
      </c>
      <c r="AB404" s="137">
        <f>(((V404-V403)*AA404)+AB403)+V404</f>
        <v>1460</v>
      </c>
      <c r="AC404" s="101">
        <f>ROUNDUP(AB404,0)</f>
        <v>1460</v>
      </c>
      <c r="AD404" s="137">
        <f>((AE405-AE403)/500)</f>
        <v>0.01</v>
      </c>
      <c r="AE404" s="137">
        <f>(((V404-V403)*AD404)+AE403)+V404</f>
        <v>755</v>
      </c>
      <c r="AF404" s="133">
        <f>ROUNDUP(AE404,0)</f>
        <v>755</v>
      </c>
      <c r="AG404" s="137">
        <f>((AH405-AH403)/500)</f>
        <v>0.01</v>
      </c>
      <c r="AH404" s="137">
        <f>(((V404-V403)*AG404)+AH403)+V404</f>
        <v>780</v>
      </c>
      <c r="AI404" s="101">
        <f>ROUNDUP(AH404,0)</f>
        <v>780</v>
      </c>
      <c r="AJ404" s="136">
        <f>((AK405-AK403)/500)</f>
        <v>0.01</v>
      </c>
      <c r="AK404" s="138">
        <f>(((V404-V403)*AJ404)+AK403)+V404</f>
        <v>805</v>
      </c>
      <c r="AL404" s="139">
        <f>ROUNDUP(AK404,0)</f>
        <v>805</v>
      </c>
      <c r="AM404" s="397"/>
      <c r="AN404" s="397"/>
      <c r="AO404" s="397"/>
      <c r="AP404" s="397"/>
      <c r="AQ404" s="397"/>
      <c r="AR404" s="397"/>
      <c r="AS404" s="397"/>
      <c r="AT404" s="397"/>
      <c r="AU404" s="397"/>
      <c r="AV404" s="397"/>
      <c r="AW404" s="397"/>
      <c r="AX404" s="397"/>
      <c r="AY404" s="397"/>
      <c r="AZ404" s="397"/>
      <c r="BA404" s="397"/>
      <c r="BB404" s="397"/>
      <c r="BC404" s="397"/>
      <c r="BD404" s="397"/>
      <c r="BE404" s="397"/>
      <c r="BF404" s="397"/>
      <c r="BG404" s="397"/>
      <c r="BH404" s="397"/>
      <c r="BI404" s="397"/>
    </row>
    <row r="405" spans="1:61" ht="15.75" x14ac:dyDescent="0.25">
      <c r="A405" s="93">
        <f>+$B$3*O405</f>
        <v>0</v>
      </c>
      <c r="B405" s="93">
        <f t="shared" si="131"/>
        <v>0</v>
      </c>
      <c r="C405" s="112">
        <f>+$D$3*U405</f>
        <v>1162590</v>
      </c>
      <c r="D405" s="112">
        <f t="shared" si="132"/>
        <v>1162590</v>
      </c>
      <c r="E405" s="112">
        <f>+$F$3*L405</f>
        <v>1031700</v>
      </c>
      <c r="F405" s="112">
        <f t="shared" si="133"/>
        <v>1031700</v>
      </c>
      <c r="G405" s="113">
        <f>+$H$3*R405</f>
        <v>310560</v>
      </c>
      <c r="H405" s="112">
        <f t="shared" si="134"/>
        <v>310560</v>
      </c>
      <c r="I405" s="140">
        <v>101000</v>
      </c>
      <c r="J405" s="130"/>
      <c r="K405" s="116">
        <v>2170</v>
      </c>
      <c r="L405" s="117">
        <f>+I405+K405</f>
        <v>103170</v>
      </c>
      <c r="M405" s="118"/>
      <c r="N405" s="119">
        <v>2270</v>
      </c>
      <c r="O405" s="119">
        <f>+N405+I405</f>
        <v>103270</v>
      </c>
      <c r="P405" s="119"/>
      <c r="Q405" s="119">
        <v>2520</v>
      </c>
      <c r="R405" s="120">
        <f>+Q405+I405</f>
        <v>103520</v>
      </c>
      <c r="S405" s="121"/>
      <c r="T405" s="122">
        <v>4690</v>
      </c>
      <c r="U405" s="122">
        <f>+T405+I405</f>
        <v>105690</v>
      </c>
      <c r="V405" s="141">
        <v>101000</v>
      </c>
      <c r="W405" s="115"/>
      <c r="X405" s="116">
        <v>1740</v>
      </c>
      <c r="Y405" s="124">
        <f t="shared" si="126"/>
        <v>101240</v>
      </c>
      <c r="Z405" s="125">
        <f>+V405+X405</f>
        <v>102740</v>
      </c>
      <c r="AA405" s="126"/>
      <c r="AB405" s="127">
        <v>3480</v>
      </c>
      <c r="AC405" s="119">
        <f>+V405+AB405</f>
        <v>104480</v>
      </c>
      <c r="AD405" s="127"/>
      <c r="AE405" s="127">
        <v>1765</v>
      </c>
      <c r="AF405" s="120">
        <f>+AE405+V405</f>
        <v>102765</v>
      </c>
      <c r="AG405" s="127"/>
      <c r="AH405" s="127">
        <v>1790</v>
      </c>
      <c r="AI405" s="119">
        <f>+AH405+V405</f>
        <v>102790</v>
      </c>
      <c r="AJ405" s="126"/>
      <c r="AK405" s="128">
        <v>1815</v>
      </c>
      <c r="AL405" s="129">
        <f>+AK405+V405</f>
        <v>102815</v>
      </c>
      <c r="AM405" s="397"/>
      <c r="AN405" s="397"/>
      <c r="AO405" s="397"/>
      <c r="AP405" s="397"/>
      <c r="AQ405" s="397"/>
      <c r="AR405" s="397"/>
      <c r="AS405" s="397"/>
      <c r="AT405" s="397"/>
      <c r="AU405" s="397"/>
      <c r="AV405" s="397"/>
      <c r="AW405" s="397"/>
      <c r="AX405" s="397"/>
      <c r="AY405" s="397"/>
      <c r="AZ405" s="397"/>
      <c r="BA405" s="397"/>
      <c r="BB405" s="397"/>
      <c r="BC405" s="397"/>
      <c r="BD405" s="397"/>
      <c r="BE405" s="397"/>
      <c r="BF405" s="397"/>
      <c r="BG405" s="397"/>
      <c r="BH405" s="397"/>
      <c r="BI405" s="397"/>
    </row>
    <row r="406" spans="1:61" ht="15.75" x14ac:dyDescent="0.25">
      <c r="A406" s="93">
        <f>+$B$3*N406</f>
        <v>0</v>
      </c>
      <c r="B406" s="94">
        <f>ROUNDUP(A406,0)</f>
        <v>0</v>
      </c>
      <c r="C406" s="95">
        <f>+$D$3*T406</f>
        <v>7150</v>
      </c>
      <c r="D406" s="95">
        <f>ROUNDUP(C406,0)</f>
        <v>7150</v>
      </c>
      <c r="E406" s="95">
        <f>+$F$3*K406</f>
        <v>1500</v>
      </c>
      <c r="F406" s="95">
        <f>ROUNDUP(E406,0)</f>
        <v>1500</v>
      </c>
      <c r="G406" s="96">
        <f>+$H$3*Q406</f>
        <v>1500</v>
      </c>
      <c r="H406" s="95">
        <f>ROUNDUP(G406,0)</f>
        <v>1500</v>
      </c>
      <c r="I406" s="395"/>
      <c r="J406" s="130">
        <f>((K407-K405)/500)</f>
        <v>0.02</v>
      </c>
      <c r="K406" s="116">
        <f>(((I406-I405)*J406)+K405)+I406</f>
        <v>150</v>
      </c>
      <c r="L406" s="131">
        <f>ROUNDUP(K406,0)</f>
        <v>150</v>
      </c>
      <c r="M406" s="132">
        <f>((N407-N405)/500)</f>
        <v>0.02</v>
      </c>
      <c r="N406" s="101">
        <f>(((I406-I405)*M406)+N405)+I406</f>
        <v>250</v>
      </c>
      <c r="O406" s="101">
        <f>ROUNDUP(N406,0)</f>
        <v>250</v>
      </c>
      <c r="P406" s="101">
        <f>((Q407-Q405)/500)</f>
        <v>0.02</v>
      </c>
      <c r="Q406" s="101">
        <f>(((I406-I405)*P406)+Q405)+I406</f>
        <v>500</v>
      </c>
      <c r="R406" s="133">
        <f>ROUNDUP(Q406,0)</f>
        <v>500</v>
      </c>
      <c r="S406" s="132">
        <f>((T407-T405)/500)</f>
        <v>0.04</v>
      </c>
      <c r="T406" s="134">
        <f>(((I406-I405)*S406)+T405)+I406</f>
        <v>650</v>
      </c>
      <c r="U406" s="134">
        <f>ROUNDUP(T406,0)</f>
        <v>650</v>
      </c>
      <c r="V406" s="396"/>
      <c r="W406" s="130">
        <f>((X407-X405)/500)</f>
        <v>0.02</v>
      </c>
      <c r="X406" s="116">
        <f>(((V406-V405)*W406)+X405)+V406</f>
        <v>-280</v>
      </c>
      <c r="Y406" s="135">
        <f t="shared" si="126"/>
        <v>240</v>
      </c>
      <c r="Z406" s="106">
        <f>ROUNDUP(X406,0)</f>
        <v>-280</v>
      </c>
      <c r="AA406" s="136">
        <f>((AB407-AB405)/500)</f>
        <v>0.04</v>
      </c>
      <c r="AB406" s="137">
        <f>(((V406-V405)*AA406)+AB405)+V406</f>
        <v>-560</v>
      </c>
      <c r="AC406" s="101">
        <f>ROUNDUP(AB406,0)</f>
        <v>-560</v>
      </c>
      <c r="AD406" s="137">
        <f>((AE407-AE405)/500)</f>
        <v>0.02</v>
      </c>
      <c r="AE406" s="137">
        <f>(((V406-V405)*AD406)+AE405)+V406</f>
        <v>-255</v>
      </c>
      <c r="AF406" s="133">
        <f>ROUNDUP(AE406,0)</f>
        <v>-255</v>
      </c>
      <c r="AG406" s="137">
        <f>((AH407-AH405)/500)</f>
        <v>0.02</v>
      </c>
      <c r="AH406" s="137">
        <f>(((V406-V405)*AG406)+AH405)+V406</f>
        <v>-230</v>
      </c>
      <c r="AI406" s="101">
        <f>ROUNDUP(AH406,0)</f>
        <v>-230</v>
      </c>
      <c r="AJ406" s="136">
        <f>((AK407-AK405)/500)</f>
        <v>0.02</v>
      </c>
      <c r="AK406" s="138">
        <f>(((V406-V405)*AJ406)+AK405)+V406</f>
        <v>-205</v>
      </c>
      <c r="AL406" s="139">
        <f>ROUNDUP(AK406,0)</f>
        <v>-205</v>
      </c>
      <c r="AM406" s="397"/>
      <c r="AN406" s="397"/>
      <c r="AO406" s="397"/>
      <c r="AP406" s="397"/>
      <c r="AQ406" s="397"/>
      <c r="AR406" s="397"/>
      <c r="AS406" s="397"/>
      <c r="AT406" s="397"/>
      <c r="AU406" s="397"/>
      <c r="AV406" s="397"/>
      <c r="AW406" s="397"/>
      <c r="AX406" s="397"/>
      <c r="AY406" s="397"/>
      <c r="AZ406" s="397"/>
      <c r="BA406" s="397"/>
      <c r="BB406" s="397"/>
      <c r="BC406" s="397"/>
      <c r="BD406" s="397"/>
      <c r="BE406" s="397"/>
      <c r="BF406" s="397"/>
      <c r="BG406" s="397"/>
      <c r="BH406" s="397"/>
      <c r="BI406" s="397"/>
    </row>
    <row r="407" spans="1:61" ht="15.75" x14ac:dyDescent="0.25">
      <c r="A407" s="93">
        <f>+$B$3*O407</f>
        <v>0</v>
      </c>
      <c r="B407" s="93">
        <f>ROUNDUP(A407,0)</f>
        <v>0</v>
      </c>
      <c r="C407" s="112">
        <f>+$D$3*U407</f>
        <v>1168310</v>
      </c>
      <c r="D407" s="112">
        <f>ROUNDUP(C407,0)</f>
        <v>1168310</v>
      </c>
      <c r="E407" s="112">
        <f>+$F$3*L407</f>
        <v>1036800</v>
      </c>
      <c r="F407" s="112">
        <f>ROUNDUP(E407,0)</f>
        <v>1036800</v>
      </c>
      <c r="G407" s="113">
        <f>+$H$3*R407</f>
        <v>312090</v>
      </c>
      <c r="H407" s="112">
        <f>ROUNDUP(G407,0)</f>
        <v>312090</v>
      </c>
      <c r="I407" s="114">
        <v>101500</v>
      </c>
      <c r="J407" s="130"/>
      <c r="K407" s="98">
        <v>2180</v>
      </c>
      <c r="L407" s="117">
        <f>+I407+K407</f>
        <v>103680</v>
      </c>
      <c r="M407" s="118"/>
      <c r="N407" s="112">
        <v>2280</v>
      </c>
      <c r="O407" s="119">
        <f>+N407+I407</f>
        <v>103780</v>
      </c>
      <c r="P407" s="119"/>
      <c r="Q407" s="112">
        <v>2530</v>
      </c>
      <c r="R407" s="120">
        <f>+Q407+I407</f>
        <v>104030</v>
      </c>
      <c r="S407" s="121"/>
      <c r="T407" s="142">
        <v>4710</v>
      </c>
      <c r="U407" s="122">
        <f>+T407+I407</f>
        <v>106210</v>
      </c>
      <c r="V407" s="123">
        <v>101500</v>
      </c>
      <c r="W407" s="115"/>
      <c r="X407" s="98">
        <v>1750</v>
      </c>
      <c r="Y407" s="124">
        <f t="shared" si="126"/>
        <v>101740</v>
      </c>
      <c r="Z407" s="125">
        <f>+V407+X407</f>
        <v>103250</v>
      </c>
      <c r="AA407" s="126"/>
      <c r="AB407" s="143">
        <v>3500</v>
      </c>
      <c r="AC407" s="119">
        <f>+V407+AB407</f>
        <v>105000</v>
      </c>
      <c r="AD407" s="127"/>
      <c r="AE407" s="143">
        <v>1775</v>
      </c>
      <c r="AF407" s="120">
        <f>+AE407+V407</f>
        <v>103275</v>
      </c>
      <c r="AG407" s="127"/>
      <c r="AH407" s="143">
        <v>1800</v>
      </c>
      <c r="AI407" s="119">
        <f>+AH407+V407</f>
        <v>103300</v>
      </c>
      <c r="AJ407" s="126"/>
      <c r="AK407" s="144">
        <v>1825</v>
      </c>
      <c r="AL407" s="129">
        <f>+AK407+V407</f>
        <v>103325</v>
      </c>
      <c r="AM407" s="397"/>
      <c r="AN407" s="397"/>
      <c r="AO407" s="397"/>
      <c r="AP407" s="397"/>
      <c r="AQ407" s="397"/>
      <c r="AR407" s="397"/>
      <c r="AS407" s="397"/>
      <c r="AT407" s="397"/>
      <c r="AU407" s="397"/>
      <c r="AV407" s="397"/>
      <c r="AW407" s="397"/>
      <c r="AX407" s="397"/>
      <c r="AY407" s="397"/>
      <c r="AZ407" s="397"/>
      <c r="BA407" s="397"/>
      <c r="BB407" s="397"/>
      <c r="BC407" s="397"/>
      <c r="BD407" s="397"/>
      <c r="BE407" s="397"/>
      <c r="BF407" s="397"/>
      <c r="BG407" s="397"/>
      <c r="BH407" s="397"/>
      <c r="BI407" s="397"/>
    </row>
    <row r="408" spans="1:61" ht="15.75" x14ac:dyDescent="0.25">
      <c r="A408" s="93">
        <f>+$B$3*O408</f>
        <v>0</v>
      </c>
      <c r="B408" s="94">
        <f>ROUNDUP(A408,0)</f>
        <v>0</v>
      </c>
      <c r="C408" s="95">
        <f>+$D$3*U408</f>
        <v>7150</v>
      </c>
      <c r="D408" s="95">
        <f>ROUNDUP(C408,0)</f>
        <v>7150</v>
      </c>
      <c r="E408" s="95">
        <f>+$F$3*L408</f>
        <v>1500</v>
      </c>
      <c r="F408" s="95">
        <f>ROUNDUP(E408,0)</f>
        <v>1500</v>
      </c>
      <c r="G408" s="96">
        <f>+$H$3*R408</f>
        <v>1500</v>
      </c>
      <c r="H408" s="95">
        <f>ROUNDUP(G408,0)</f>
        <v>1500</v>
      </c>
      <c r="I408" s="395"/>
      <c r="J408" s="130">
        <f>((K409-K407)/500)</f>
        <v>0.02</v>
      </c>
      <c r="K408" s="116">
        <f>(((I408-I407)*J408)+K407)+I408</f>
        <v>150</v>
      </c>
      <c r="L408" s="131">
        <f>ROUNDUP(K408,0)</f>
        <v>150</v>
      </c>
      <c r="M408" s="132">
        <f>((N409-N407)/500)</f>
        <v>0.02</v>
      </c>
      <c r="N408" s="101">
        <f>(((I408-I407)*M408)+N407)+I408</f>
        <v>250</v>
      </c>
      <c r="O408" s="101">
        <f>ROUNDUP(N408,0)</f>
        <v>250</v>
      </c>
      <c r="P408" s="101">
        <f>((Q409-Q407)/500)</f>
        <v>0.02</v>
      </c>
      <c r="Q408" s="101">
        <f>(((I408-I407)*P408)+Q407)+I408</f>
        <v>500</v>
      </c>
      <c r="R408" s="133">
        <f>ROUNDUP(Q408,0)</f>
        <v>500</v>
      </c>
      <c r="S408" s="132">
        <f>((T409-T407)/500)</f>
        <v>0.04</v>
      </c>
      <c r="T408" s="134">
        <f>(((I408-I407)*S408)+T407)+I408</f>
        <v>650</v>
      </c>
      <c r="U408" s="134">
        <f>ROUNDUP(T408,0)</f>
        <v>650</v>
      </c>
      <c r="V408" s="396"/>
      <c r="W408" s="130">
        <f>((X409-X407)/500)</f>
        <v>0.01</v>
      </c>
      <c r="X408" s="116">
        <f>(((V408-V407)*W408)+X407)+V408</f>
        <v>735</v>
      </c>
      <c r="Y408" s="135">
        <f t="shared" si="126"/>
        <v>240</v>
      </c>
      <c r="Z408" s="106">
        <f>ROUNDUP(X408,0)</f>
        <v>735</v>
      </c>
      <c r="AA408" s="136">
        <f>((AB409-AB407)/500)</f>
        <v>0.02</v>
      </c>
      <c r="AB408" s="137">
        <f>(((V408-V407)*AA408)+AB407)+V408</f>
        <v>1470</v>
      </c>
      <c r="AC408" s="101">
        <f>ROUNDUP(AB408,0)</f>
        <v>1470</v>
      </c>
      <c r="AD408" s="137">
        <f>((AE409-AE407)/500)</f>
        <v>0.01</v>
      </c>
      <c r="AE408" s="137">
        <f>(((V408-V407)*AD408)+AE407)+V408</f>
        <v>760</v>
      </c>
      <c r="AF408" s="133">
        <f>ROUNDUP(AE408,0)</f>
        <v>760</v>
      </c>
      <c r="AG408" s="137">
        <f>((AH409-AH407)/500)</f>
        <v>0.01</v>
      </c>
      <c r="AH408" s="137">
        <f>(((V408-V407)*AG408)+AH407)+V408</f>
        <v>785</v>
      </c>
      <c r="AI408" s="101">
        <f>ROUNDUP(AH408,0)</f>
        <v>785</v>
      </c>
      <c r="AJ408" s="136">
        <f>((AK409-AK407)/500)</f>
        <v>0.01</v>
      </c>
      <c r="AK408" s="138">
        <f>(((V408-V407)*AJ408)+AK407)+V408</f>
        <v>810</v>
      </c>
      <c r="AL408" s="139">
        <f>ROUNDUP(AK408,0)</f>
        <v>810</v>
      </c>
      <c r="AM408" s="397"/>
      <c r="AN408" s="397"/>
      <c r="AO408" s="397"/>
      <c r="AP408" s="397"/>
      <c r="AQ408" s="397"/>
      <c r="AR408" s="397"/>
      <c r="AS408" s="397"/>
      <c r="AT408" s="397"/>
      <c r="AU408" s="397"/>
      <c r="AV408" s="397"/>
      <c r="AW408" s="397"/>
      <c r="AX408" s="397"/>
      <c r="AY408" s="397"/>
      <c r="AZ408" s="397"/>
      <c r="BA408" s="397"/>
      <c r="BB408" s="397"/>
      <c r="BC408" s="397"/>
      <c r="BD408" s="397"/>
      <c r="BE408" s="397"/>
      <c r="BF408" s="397"/>
      <c r="BG408" s="397"/>
      <c r="BH408" s="397"/>
      <c r="BI408" s="397"/>
    </row>
    <row r="409" spans="1:61" ht="15.75" x14ac:dyDescent="0.25">
      <c r="A409" s="93">
        <f>+$B$3*O409</f>
        <v>0</v>
      </c>
      <c r="B409" s="93">
        <f t="shared" ref="B409:B417" si="135">ROUNDUP(A409,0)</f>
        <v>0</v>
      </c>
      <c r="C409" s="112">
        <f>+$D$3*U409</f>
        <v>1174030</v>
      </c>
      <c r="D409" s="112">
        <f t="shared" ref="D409:D417" si="136">ROUNDUP(C409,0)</f>
        <v>1174030</v>
      </c>
      <c r="E409" s="112">
        <f>+$F$3*L409</f>
        <v>1041900</v>
      </c>
      <c r="F409" s="112">
        <f t="shared" ref="F409:F417" si="137">ROUNDUP(E409,0)</f>
        <v>1041900</v>
      </c>
      <c r="G409" s="113">
        <f>+$H$3*R409</f>
        <v>313620</v>
      </c>
      <c r="H409" s="112">
        <f t="shared" ref="H409:H417" si="138">ROUNDUP(G409,0)</f>
        <v>313620</v>
      </c>
      <c r="I409" s="140">
        <v>102000</v>
      </c>
      <c r="J409" s="130"/>
      <c r="K409" s="116">
        <v>2190</v>
      </c>
      <c r="L409" s="117">
        <f>+I409+K409</f>
        <v>104190</v>
      </c>
      <c r="M409" s="118"/>
      <c r="N409" s="119">
        <v>2290</v>
      </c>
      <c r="O409" s="119">
        <f>+N409+I409</f>
        <v>104290</v>
      </c>
      <c r="P409" s="119"/>
      <c r="Q409" s="119">
        <v>2540</v>
      </c>
      <c r="R409" s="120">
        <f>+Q409+I409</f>
        <v>104540</v>
      </c>
      <c r="S409" s="121"/>
      <c r="T409" s="122">
        <v>4730</v>
      </c>
      <c r="U409" s="122">
        <f>+T409+I409</f>
        <v>106730</v>
      </c>
      <c r="V409" s="141">
        <v>102000</v>
      </c>
      <c r="W409" s="115"/>
      <c r="X409" s="116">
        <v>1755</v>
      </c>
      <c r="Y409" s="124">
        <f t="shared" si="126"/>
        <v>102240</v>
      </c>
      <c r="Z409" s="125">
        <f>+V409+X409</f>
        <v>103755</v>
      </c>
      <c r="AA409" s="126"/>
      <c r="AB409" s="127">
        <v>3510</v>
      </c>
      <c r="AC409" s="119">
        <f>+V409+AB409</f>
        <v>105510</v>
      </c>
      <c r="AD409" s="127"/>
      <c r="AE409" s="127">
        <v>1780</v>
      </c>
      <c r="AF409" s="120">
        <f>+AE409+V409</f>
        <v>103780</v>
      </c>
      <c r="AG409" s="127"/>
      <c r="AH409" s="127">
        <v>1805</v>
      </c>
      <c r="AI409" s="119">
        <f>+AH409+V409</f>
        <v>103805</v>
      </c>
      <c r="AJ409" s="126"/>
      <c r="AK409" s="128">
        <v>1830</v>
      </c>
      <c r="AL409" s="129">
        <f>+AK409+V409</f>
        <v>103830</v>
      </c>
      <c r="AM409" s="397"/>
      <c r="AN409" s="397"/>
      <c r="AO409" s="397"/>
      <c r="AP409" s="397"/>
      <c r="AQ409" s="397"/>
      <c r="AR409" s="397"/>
      <c r="AS409" s="397"/>
      <c r="AT409" s="397"/>
      <c r="AU409" s="397"/>
      <c r="AV409" s="397"/>
      <c r="AW409" s="397"/>
      <c r="AX409" s="397"/>
      <c r="AY409" s="397"/>
      <c r="AZ409" s="397"/>
      <c r="BA409" s="397"/>
      <c r="BB409" s="397"/>
      <c r="BC409" s="397"/>
      <c r="BD409" s="397"/>
      <c r="BE409" s="397"/>
      <c r="BF409" s="397"/>
      <c r="BG409" s="397"/>
      <c r="BH409" s="397"/>
      <c r="BI409" s="397"/>
    </row>
    <row r="410" spans="1:61" ht="15.75" x14ac:dyDescent="0.25">
      <c r="A410" s="93">
        <f>+$B$3*N410</f>
        <v>0</v>
      </c>
      <c r="B410" s="94">
        <f t="shared" si="135"/>
        <v>0</v>
      </c>
      <c r="C410" s="95">
        <f>+$D$3*T410</f>
        <v>7150</v>
      </c>
      <c r="D410" s="95">
        <f t="shared" si="136"/>
        <v>7150</v>
      </c>
      <c r="E410" s="95">
        <f>+$F$3*K410</f>
        <v>1500</v>
      </c>
      <c r="F410" s="95">
        <f t="shared" si="137"/>
        <v>1500</v>
      </c>
      <c r="G410" s="96">
        <f>+$H$3*Q410</f>
        <v>1500</v>
      </c>
      <c r="H410" s="95">
        <f t="shared" si="138"/>
        <v>1500</v>
      </c>
      <c r="I410" s="395"/>
      <c r="J410" s="130">
        <f>((K411-K409)/500)</f>
        <v>0.02</v>
      </c>
      <c r="K410" s="116">
        <f>(((I410-I409)*J410)+K409)+I410</f>
        <v>150</v>
      </c>
      <c r="L410" s="131">
        <f>ROUNDUP(K410,0)</f>
        <v>150</v>
      </c>
      <c r="M410" s="132">
        <f>((N411-N409)/500)</f>
        <v>0.02</v>
      </c>
      <c r="N410" s="101">
        <f>(((I410-I409)*M410)+N409)+I410</f>
        <v>250</v>
      </c>
      <c r="O410" s="101">
        <f>ROUNDUP(N410,0)</f>
        <v>250</v>
      </c>
      <c r="P410" s="101">
        <f>((Q411-Q409)/500)</f>
        <v>0.02</v>
      </c>
      <c r="Q410" s="101">
        <f>(((I410-I409)*P410)+Q409)+I410</f>
        <v>500</v>
      </c>
      <c r="R410" s="133">
        <f>ROUNDUP(Q410,0)</f>
        <v>500</v>
      </c>
      <c r="S410" s="132">
        <f>((T411-T409)/500)</f>
        <v>0.04</v>
      </c>
      <c r="T410" s="134">
        <f>(((I410-I409)*S410)+T409)+I410</f>
        <v>650</v>
      </c>
      <c r="U410" s="134">
        <f>ROUNDUP(T410,0)</f>
        <v>650</v>
      </c>
      <c r="V410" s="396"/>
      <c r="W410" s="130">
        <f>((X411-X409)/500)</f>
        <v>0.02</v>
      </c>
      <c r="X410" s="116">
        <f>(((V410-V409)*W410)+X409)+V410</f>
        <v>-285</v>
      </c>
      <c r="Y410" s="135">
        <f t="shared" si="126"/>
        <v>240</v>
      </c>
      <c r="Z410" s="106">
        <f>ROUNDUP(X410,0)</f>
        <v>-285</v>
      </c>
      <c r="AA410" s="136">
        <f>((AB411-AB409)/500)</f>
        <v>0.04</v>
      </c>
      <c r="AB410" s="137">
        <f>(((V410-V409)*AA410)+AB409)+V410</f>
        <v>-570</v>
      </c>
      <c r="AC410" s="101">
        <f>ROUNDUP(AB410,0)</f>
        <v>-570</v>
      </c>
      <c r="AD410" s="137">
        <f>((AE411-AE409)/500)</f>
        <v>0.02</v>
      </c>
      <c r="AE410" s="137">
        <f>(((V410-V409)*AD410)+AE409)+V410</f>
        <v>-260</v>
      </c>
      <c r="AF410" s="133">
        <f>ROUNDUP(AE410,0)</f>
        <v>-260</v>
      </c>
      <c r="AG410" s="137">
        <f>((AH411-AH409)/500)</f>
        <v>0.02</v>
      </c>
      <c r="AH410" s="137">
        <f>(((V410-V409)*AG410)+AH409)+V410</f>
        <v>-235</v>
      </c>
      <c r="AI410" s="101">
        <f>ROUNDUP(AH410,0)</f>
        <v>-235</v>
      </c>
      <c r="AJ410" s="136">
        <f>((AK411-AK409)/500)</f>
        <v>0.02</v>
      </c>
      <c r="AK410" s="138">
        <f>(((V410-V409)*AJ410)+AK409)+V410</f>
        <v>-210</v>
      </c>
      <c r="AL410" s="139">
        <f>ROUNDUP(AK410,0)</f>
        <v>-210</v>
      </c>
      <c r="AM410" s="397"/>
      <c r="AN410" s="397"/>
      <c r="AO410" s="397"/>
      <c r="AP410" s="397"/>
      <c r="AQ410" s="397"/>
      <c r="AR410" s="397"/>
      <c r="AS410" s="397"/>
      <c r="AT410" s="397"/>
      <c r="AU410" s="397"/>
      <c r="AV410" s="397"/>
      <c r="AW410" s="397"/>
      <c r="AX410" s="397"/>
      <c r="AY410" s="397"/>
      <c r="AZ410" s="397"/>
      <c r="BA410" s="397"/>
      <c r="BB410" s="397"/>
      <c r="BC410" s="397"/>
      <c r="BD410" s="397"/>
      <c r="BE410" s="397"/>
      <c r="BF410" s="397"/>
      <c r="BG410" s="397"/>
      <c r="BH410" s="397"/>
      <c r="BI410" s="397"/>
    </row>
    <row r="411" spans="1:61" ht="15.75" x14ac:dyDescent="0.25">
      <c r="A411" s="93">
        <f>+$B$3*O411</f>
        <v>0</v>
      </c>
      <c r="B411" s="93">
        <f t="shared" si="135"/>
        <v>0</v>
      </c>
      <c r="C411" s="112">
        <f>+$D$3*U411</f>
        <v>1179750</v>
      </c>
      <c r="D411" s="112">
        <f t="shared" si="136"/>
        <v>1179750</v>
      </c>
      <c r="E411" s="112">
        <f>+$F$3*L411</f>
        <v>1047000</v>
      </c>
      <c r="F411" s="112">
        <f t="shared" si="137"/>
        <v>1047000</v>
      </c>
      <c r="G411" s="113">
        <f>+$H$3*R411</f>
        <v>315150</v>
      </c>
      <c r="H411" s="112">
        <f t="shared" si="138"/>
        <v>315150</v>
      </c>
      <c r="I411" s="140">
        <v>102500</v>
      </c>
      <c r="J411" s="130"/>
      <c r="K411" s="116">
        <v>2200</v>
      </c>
      <c r="L411" s="117">
        <f>+I411+K411</f>
        <v>104700</v>
      </c>
      <c r="M411" s="118"/>
      <c r="N411" s="119">
        <v>2300</v>
      </c>
      <c r="O411" s="119">
        <f>+N411+I411</f>
        <v>104800</v>
      </c>
      <c r="P411" s="119"/>
      <c r="Q411" s="119">
        <v>2550</v>
      </c>
      <c r="R411" s="120">
        <f>+Q411+I411</f>
        <v>105050</v>
      </c>
      <c r="S411" s="121"/>
      <c r="T411" s="122">
        <v>4750</v>
      </c>
      <c r="U411" s="122">
        <f>+T411+I411</f>
        <v>107250</v>
      </c>
      <c r="V411" s="141">
        <v>102500</v>
      </c>
      <c r="W411" s="115"/>
      <c r="X411" s="116">
        <v>1765</v>
      </c>
      <c r="Y411" s="124">
        <f t="shared" si="126"/>
        <v>102740</v>
      </c>
      <c r="Z411" s="125">
        <f>+V411+X411</f>
        <v>104265</v>
      </c>
      <c r="AA411" s="126"/>
      <c r="AB411" s="127">
        <v>3530</v>
      </c>
      <c r="AC411" s="119">
        <f>+V411+AB411</f>
        <v>106030</v>
      </c>
      <c r="AD411" s="127"/>
      <c r="AE411" s="127">
        <v>1790</v>
      </c>
      <c r="AF411" s="120">
        <f>+AE411+V411</f>
        <v>104290</v>
      </c>
      <c r="AG411" s="127"/>
      <c r="AH411" s="127">
        <v>1815</v>
      </c>
      <c r="AI411" s="119">
        <f>+AH411+V411</f>
        <v>104315</v>
      </c>
      <c r="AJ411" s="126"/>
      <c r="AK411" s="128">
        <v>1840</v>
      </c>
      <c r="AL411" s="129">
        <f>+AK411+V411</f>
        <v>104340</v>
      </c>
      <c r="AM411" s="397"/>
      <c r="AN411" s="397"/>
      <c r="AO411" s="397"/>
      <c r="AP411" s="397"/>
      <c r="AQ411" s="397"/>
      <c r="AR411" s="397"/>
      <c r="AS411" s="397"/>
      <c r="AT411" s="397"/>
      <c r="AU411" s="397"/>
      <c r="AV411" s="397"/>
      <c r="AW411" s="397"/>
      <c r="AX411" s="397"/>
      <c r="AY411" s="397"/>
      <c r="AZ411" s="397"/>
      <c r="BA411" s="397"/>
      <c r="BB411" s="397"/>
      <c r="BC411" s="397"/>
      <c r="BD411" s="397"/>
      <c r="BE411" s="397"/>
      <c r="BF411" s="397"/>
      <c r="BG411" s="397"/>
      <c r="BH411" s="397"/>
      <c r="BI411" s="397"/>
    </row>
    <row r="412" spans="1:61" ht="15.75" x14ac:dyDescent="0.25">
      <c r="A412" s="93">
        <f>+$B$3*N412</f>
        <v>0</v>
      </c>
      <c r="B412" s="94">
        <f t="shared" si="135"/>
        <v>0</v>
      </c>
      <c r="C412" s="95">
        <f>+$D$3*T412</f>
        <v>7150</v>
      </c>
      <c r="D412" s="95">
        <f t="shared" si="136"/>
        <v>7150</v>
      </c>
      <c r="E412" s="95">
        <f>+$F$3*K412</f>
        <v>1500</v>
      </c>
      <c r="F412" s="95">
        <f t="shared" si="137"/>
        <v>1500</v>
      </c>
      <c r="G412" s="96">
        <f>+$H$3*Q412</f>
        <v>1500</v>
      </c>
      <c r="H412" s="95">
        <f t="shared" si="138"/>
        <v>1500</v>
      </c>
      <c r="I412" s="395"/>
      <c r="J412" s="130">
        <f>((K413-K411)/500)</f>
        <v>0.02</v>
      </c>
      <c r="K412" s="116">
        <f>(((I412-I411)*J412)+K411)+I412</f>
        <v>150</v>
      </c>
      <c r="L412" s="131">
        <f>ROUNDUP(K412,0)</f>
        <v>150</v>
      </c>
      <c r="M412" s="132">
        <f>((N413-N411)/500)</f>
        <v>0.02</v>
      </c>
      <c r="N412" s="101">
        <f>(((I412-I411)*M412)+N411)+I412</f>
        <v>250</v>
      </c>
      <c r="O412" s="101">
        <f>ROUNDUP(N412,0)</f>
        <v>250</v>
      </c>
      <c r="P412" s="101">
        <f>((Q413-Q411)/500)</f>
        <v>0.02</v>
      </c>
      <c r="Q412" s="101">
        <f>(((I412-I411)*P412)+Q411)+I412</f>
        <v>500</v>
      </c>
      <c r="R412" s="133">
        <f>ROUNDUP(Q412,0)</f>
        <v>500</v>
      </c>
      <c r="S412" s="132">
        <f>((T413-T411)/500)</f>
        <v>0.04</v>
      </c>
      <c r="T412" s="134">
        <f>(((I412-I411)*S412)+T411)+I412</f>
        <v>650</v>
      </c>
      <c r="U412" s="134">
        <f>ROUNDUP(T412,0)</f>
        <v>650</v>
      </c>
      <c r="V412" s="396"/>
      <c r="W412" s="130">
        <f>((X413-X411)/500)</f>
        <v>0.01</v>
      </c>
      <c r="X412" s="116">
        <f>(((V412-V411)*W412)+X411)+V412</f>
        <v>740</v>
      </c>
      <c r="Y412" s="135">
        <f t="shared" si="126"/>
        <v>240</v>
      </c>
      <c r="Z412" s="106">
        <f>ROUNDUP(X412,0)</f>
        <v>740</v>
      </c>
      <c r="AA412" s="136">
        <f>((AB413-AB411)/500)</f>
        <v>0.02</v>
      </c>
      <c r="AB412" s="137">
        <f>(((V412-V411)*AA412)+AB411)+V412</f>
        <v>1480</v>
      </c>
      <c r="AC412" s="101">
        <f>ROUNDUP(AB412,0)</f>
        <v>1480</v>
      </c>
      <c r="AD412" s="137">
        <f>((AE413-AE411)/500)</f>
        <v>0.01</v>
      </c>
      <c r="AE412" s="137">
        <f>(((V412-V411)*AD412)+AE411)+V412</f>
        <v>765</v>
      </c>
      <c r="AF412" s="133">
        <f>ROUNDUP(AE412,0)</f>
        <v>765</v>
      </c>
      <c r="AG412" s="137">
        <f>((AH413-AH411)/500)</f>
        <v>0.01</v>
      </c>
      <c r="AH412" s="137">
        <f>(((V412-V411)*AG412)+AH411)+V412</f>
        <v>790</v>
      </c>
      <c r="AI412" s="101">
        <f>ROUNDUP(AH412,0)</f>
        <v>790</v>
      </c>
      <c r="AJ412" s="136">
        <f>((AK413-AK411)/500)</f>
        <v>0.01</v>
      </c>
      <c r="AK412" s="138">
        <f>(((V412-V411)*AJ412)+AK411)+V412</f>
        <v>815</v>
      </c>
      <c r="AL412" s="139">
        <f>ROUNDUP(AK412,0)</f>
        <v>815</v>
      </c>
      <c r="AM412" s="397"/>
      <c r="AN412" s="397"/>
      <c r="AO412" s="397"/>
      <c r="AP412" s="397"/>
      <c r="AQ412" s="397"/>
      <c r="AR412" s="397"/>
      <c r="AS412" s="397"/>
      <c r="AT412" s="397"/>
      <c r="AU412" s="397"/>
      <c r="AV412" s="397"/>
      <c r="AW412" s="397"/>
      <c r="AX412" s="397"/>
      <c r="AY412" s="397"/>
      <c r="AZ412" s="397"/>
      <c r="BA412" s="397"/>
      <c r="BB412" s="397"/>
      <c r="BC412" s="397"/>
      <c r="BD412" s="397"/>
      <c r="BE412" s="397"/>
      <c r="BF412" s="397"/>
      <c r="BG412" s="397"/>
      <c r="BH412" s="397"/>
      <c r="BI412" s="397"/>
    </row>
    <row r="413" spans="1:61" ht="15.75" x14ac:dyDescent="0.25">
      <c r="A413" s="93">
        <f>+$B$3*O413</f>
        <v>0</v>
      </c>
      <c r="B413" s="93">
        <f t="shared" si="135"/>
        <v>0</v>
      </c>
      <c r="C413" s="112">
        <f>+$D$3*U413</f>
        <v>1185470</v>
      </c>
      <c r="D413" s="112">
        <f t="shared" si="136"/>
        <v>1185470</v>
      </c>
      <c r="E413" s="112">
        <f>+$F$3*L413</f>
        <v>1052100</v>
      </c>
      <c r="F413" s="112">
        <f t="shared" si="137"/>
        <v>1052100</v>
      </c>
      <c r="G413" s="113">
        <f>+$H$3*R413</f>
        <v>316680</v>
      </c>
      <c r="H413" s="112">
        <f t="shared" si="138"/>
        <v>316680</v>
      </c>
      <c r="I413" s="140">
        <v>103000</v>
      </c>
      <c r="J413" s="130"/>
      <c r="K413" s="116">
        <v>2210</v>
      </c>
      <c r="L413" s="117">
        <f>+I413+K413</f>
        <v>105210</v>
      </c>
      <c r="M413" s="118"/>
      <c r="N413" s="119">
        <v>2310</v>
      </c>
      <c r="O413" s="119">
        <f>+N413+I413</f>
        <v>105310</v>
      </c>
      <c r="P413" s="119"/>
      <c r="Q413" s="119">
        <v>2560</v>
      </c>
      <c r="R413" s="120">
        <f>+Q413+I413</f>
        <v>105560</v>
      </c>
      <c r="S413" s="121"/>
      <c r="T413" s="122">
        <v>4770</v>
      </c>
      <c r="U413" s="122">
        <f>+T413+I413</f>
        <v>107770</v>
      </c>
      <c r="V413" s="141">
        <v>103000</v>
      </c>
      <c r="W413" s="115"/>
      <c r="X413" s="116">
        <v>1770</v>
      </c>
      <c r="Y413" s="124">
        <f t="shared" si="126"/>
        <v>103240</v>
      </c>
      <c r="Z413" s="125">
        <f>+V413+X413</f>
        <v>104770</v>
      </c>
      <c r="AA413" s="126"/>
      <c r="AB413" s="127">
        <v>3540</v>
      </c>
      <c r="AC413" s="119">
        <f>+V413+AB413</f>
        <v>106540</v>
      </c>
      <c r="AD413" s="127"/>
      <c r="AE413" s="127">
        <v>1795</v>
      </c>
      <c r="AF413" s="120">
        <f>+AE413+V413</f>
        <v>104795</v>
      </c>
      <c r="AG413" s="127"/>
      <c r="AH413" s="127">
        <v>1820</v>
      </c>
      <c r="AI413" s="119">
        <f>+AH413+V413</f>
        <v>104820</v>
      </c>
      <c r="AJ413" s="126"/>
      <c r="AK413" s="128">
        <v>1845</v>
      </c>
      <c r="AL413" s="129">
        <f>+AK413+V413</f>
        <v>104845</v>
      </c>
      <c r="AM413" s="397"/>
      <c r="AN413" s="397"/>
      <c r="AO413" s="397"/>
      <c r="AP413" s="397"/>
      <c r="AQ413" s="397"/>
      <c r="AR413" s="397"/>
      <c r="AS413" s="397"/>
      <c r="AT413" s="397"/>
      <c r="AU413" s="397"/>
      <c r="AV413" s="397"/>
      <c r="AW413" s="397"/>
      <c r="AX413" s="397"/>
      <c r="AY413" s="397"/>
      <c r="AZ413" s="397"/>
      <c r="BA413" s="397"/>
      <c r="BB413" s="397"/>
      <c r="BC413" s="397"/>
      <c r="BD413" s="397"/>
      <c r="BE413" s="397"/>
      <c r="BF413" s="397"/>
      <c r="BG413" s="397"/>
      <c r="BH413" s="397"/>
      <c r="BI413" s="397"/>
    </row>
    <row r="414" spans="1:61" ht="15.75" x14ac:dyDescent="0.25">
      <c r="A414" s="93">
        <f>+$B$3*N414</f>
        <v>0</v>
      </c>
      <c r="B414" s="94">
        <f t="shared" si="135"/>
        <v>0</v>
      </c>
      <c r="C414" s="95">
        <f>+$D$3*T414</f>
        <v>7150</v>
      </c>
      <c r="D414" s="95">
        <f t="shared" si="136"/>
        <v>7150</v>
      </c>
      <c r="E414" s="95">
        <f>+$F$3*K414</f>
        <v>1500</v>
      </c>
      <c r="F414" s="95">
        <f t="shared" si="137"/>
        <v>1500</v>
      </c>
      <c r="G414" s="96">
        <f>+$H$3*Q414</f>
        <v>1500</v>
      </c>
      <c r="H414" s="95">
        <f t="shared" si="138"/>
        <v>1500</v>
      </c>
      <c r="I414" s="395"/>
      <c r="J414" s="130">
        <f>((K415-K413)/500)</f>
        <v>0.02</v>
      </c>
      <c r="K414" s="116">
        <f>(((I414-I413)*J414)+K413)+I414</f>
        <v>150</v>
      </c>
      <c r="L414" s="131">
        <f>ROUNDUP(K414,0)</f>
        <v>150</v>
      </c>
      <c r="M414" s="132">
        <f>((N415-N413)/500)</f>
        <v>0.02</v>
      </c>
      <c r="N414" s="101">
        <f>(((I414-I413)*M414)+N413)+I414</f>
        <v>250</v>
      </c>
      <c r="O414" s="101">
        <f>ROUNDUP(N414,0)</f>
        <v>250</v>
      </c>
      <c r="P414" s="101">
        <f>((Q415-Q413)/500)</f>
        <v>0.02</v>
      </c>
      <c r="Q414" s="101">
        <f>(((I414-I413)*P414)+Q413)+I414</f>
        <v>500</v>
      </c>
      <c r="R414" s="133">
        <f>ROUNDUP(Q414,0)</f>
        <v>500</v>
      </c>
      <c r="S414" s="132">
        <f>((T415-T413)/500)</f>
        <v>0.04</v>
      </c>
      <c r="T414" s="134">
        <f>(((I414-I413)*S414)+T413)+I414</f>
        <v>650</v>
      </c>
      <c r="U414" s="134">
        <f>ROUNDUP(T414,0)</f>
        <v>650</v>
      </c>
      <c r="V414" s="396"/>
      <c r="W414" s="130">
        <f>((X415-X413)/500)</f>
        <v>0.02</v>
      </c>
      <c r="X414" s="116">
        <f>(((V414-V413)*W414)+X413)+V414</f>
        <v>-290</v>
      </c>
      <c r="Y414" s="135">
        <f t="shared" si="126"/>
        <v>240</v>
      </c>
      <c r="Z414" s="106">
        <f>ROUNDUP(X414,0)</f>
        <v>-290</v>
      </c>
      <c r="AA414" s="136">
        <f>((AB415-AB413)/500)</f>
        <v>0.04</v>
      </c>
      <c r="AB414" s="137">
        <f>(((V414-V413)*AA414)+AB413)+V414</f>
        <v>-580</v>
      </c>
      <c r="AC414" s="101">
        <f>ROUNDUP(AB414,0)</f>
        <v>-580</v>
      </c>
      <c r="AD414" s="137">
        <f>((AE415-AE413)/500)</f>
        <v>0.02</v>
      </c>
      <c r="AE414" s="137">
        <f>(((V414-V413)*AD414)+AE413)+V414</f>
        <v>-265</v>
      </c>
      <c r="AF414" s="133">
        <f>ROUNDUP(AE414,0)</f>
        <v>-265</v>
      </c>
      <c r="AG414" s="137">
        <f>((AH415-AH413)/500)</f>
        <v>0.02</v>
      </c>
      <c r="AH414" s="137">
        <f>(((V414-V413)*AG414)+AH413)+V414</f>
        <v>-240</v>
      </c>
      <c r="AI414" s="101">
        <f>ROUNDUP(AH414,0)</f>
        <v>-240</v>
      </c>
      <c r="AJ414" s="136">
        <f>((AK415-AK413)/500)</f>
        <v>0.02</v>
      </c>
      <c r="AK414" s="138">
        <f>(((V414-V413)*AJ414)+AK413)+V414</f>
        <v>-215</v>
      </c>
      <c r="AL414" s="139">
        <f>ROUNDUP(AK414,0)</f>
        <v>-215</v>
      </c>
      <c r="AM414" s="397"/>
      <c r="AN414" s="397"/>
      <c r="AO414" s="397"/>
      <c r="AP414" s="397"/>
      <c r="AQ414" s="397"/>
      <c r="AR414" s="397"/>
      <c r="AS414" s="397"/>
      <c r="AT414" s="397"/>
      <c r="AU414" s="397"/>
      <c r="AV414" s="397"/>
      <c r="AW414" s="397"/>
      <c r="AX414" s="397"/>
      <c r="AY414" s="397"/>
      <c r="AZ414" s="397"/>
      <c r="BA414" s="397"/>
      <c r="BB414" s="397"/>
      <c r="BC414" s="397"/>
      <c r="BD414" s="397"/>
      <c r="BE414" s="397"/>
      <c r="BF414" s="397"/>
      <c r="BG414" s="397"/>
      <c r="BH414" s="397"/>
      <c r="BI414" s="397"/>
    </row>
    <row r="415" spans="1:61" ht="15.75" x14ac:dyDescent="0.25">
      <c r="A415" s="93">
        <f>+$B$3*O415</f>
        <v>0</v>
      </c>
      <c r="B415" s="93">
        <f t="shared" si="135"/>
        <v>0</v>
      </c>
      <c r="C415" s="112">
        <f>+$D$3*U415</f>
        <v>1191190</v>
      </c>
      <c r="D415" s="112">
        <f t="shared" si="136"/>
        <v>1191190</v>
      </c>
      <c r="E415" s="112">
        <f>+$F$3*L415</f>
        <v>1057200</v>
      </c>
      <c r="F415" s="112">
        <f t="shared" si="137"/>
        <v>1057200</v>
      </c>
      <c r="G415" s="113">
        <f>+$H$3*R415</f>
        <v>318210</v>
      </c>
      <c r="H415" s="112">
        <f t="shared" si="138"/>
        <v>318210</v>
      </c>
      <c r="I415" s="140">
        <v>103500</v>
      </c>
      <c r="J415" s="130"/>
      <c r="K415" s="116">
        <v>2220</v>
      </c>
      <c r="L415" s="117">
        <f>+I415+K415</f>
        <v>105720</v>
      </c>
      <c r="M415" s="118"/>
      <c r="N415" s="119">
        <v>2320</v>
      </c>
      <c r="O415" s="119">
        <f>+N415+I415</f>
        <v>105820</v>
      </c>
      <c r="P415" s="119"/>
      <c r="Q415" s="119">
        <v>2570</v>
      </c>
      <c r="R415" s="120">
        <f>+Q415+I415</f>
        <v>106070</v>
      </c>
      <c r="S415" s="121"/>
      <c r="T415" s="122">
        <v>4790</v>
      </c>
      <c r="U415" s="122">
        <f>+T415+I415</f>
        <v>108290</v>
      </c>
      <c r="V415" s="141">
        <v>103500</v>
      </c>
      <c r="W415" s="115"/>
      <c r="X415" s="116">
        <v>1780</v>
      </c>
      <c r="Y415" s="124">
        <f t="shared" si="126"/>
        <v>103740</v>
      </c>
      <c r="Z415" s="125">
        <f>+V415+X415</f>
        <v>105280</v>
      </c>
      <c r="AA415" s="126"/>
      <c r="AB415" s="127">
        <v>3560</v>
      </c>
      <c r="AC415" s="119">
        <f>+V415+AB415</f>
        <v>107060</v>
      </c>
      <c r="AD415" s="127"/>
      <c r="AE415" s="127">
        <v>1805</v>
      </c>
      <c r="AF415" s="120">
        <f>+AE415+V415</f>
        <v>105305</v>
      </c>
      <c r="AG415" s="127"/>
      <c r="AH415" s="127">
        <v>1830</v>
      </c>
      <c r="AI415" s="119">
        <f>+AH415+V415</f>
        <v>105330</v>
      </c>
      <c r="AJ415" s="126"/>
      <c r="AK415" s="128">
        <v>1855</v>
      </c>
      <c r="AL415" s="129">
        <f>+AK415+V415</f>
        <v>105355</v>
      </c>
      <c r="AM415" s="397"/>
      <c r="AN415" s="397"/>
      <c r="AO415" s="397"/>
      <c r="AP415" s="397"/>
      <c r="AQ415" s="397"/>
      <c r="AR415" s="397"/>
      <c r="AS415" s="397"/>
      <c r="AT415" s="397"/>
      <c r="AU415" s="397"/>
      <c r="AV415" s="397"/>
      <c r="AW415" s="397"/>
      <c r="AX415" s="397"/>
      <c r="AY415" s="397"/>
      <c r="AZ415" s="397"/>
      <c r="BA415" s="397"/>
      <c r="BB415" s="397"/>
      <c r="BC415" s="397"/>
      <c r="BD415" s="397"/>
      <c r="BE415" s="397"/>
      <c r="BF415" s="397"/>
      <c r="BG415" s="397"/>
      <c r="BH415" s="397"/>
      <c r="BI415" s="397"/>
    </row>
    <row r="416" spans="1:61" ht="15.75" x14ac:dyDescent="0.25">
      <c r="A416" s="93">
        <f>+$B$3*N416</f>
        <v>0</v>
      </c>
      <c r="B416" s="94">
        <f t="shared" si="135"/>
        <v>0</v>
      </c>
      <c r="C416" s="95">
        <f>+$D$3*T416</f>
        <v>7150</v>
      </c>
      <c r="D416" s="95">
        <f t="shared" si="136"/>
        <v>7150</v>
      </c>
      <c r="E416" s="95">
        <f>+$F$3*K416</f>
        <v>1500</v>
      </c>
      <c r="F416" s="95">
        <f t="shared" si="137"/>
        <v>1500</v>
      </c>
      <c r="G416" s="96">
        <f>+$H$3*Q416</f>
        <v>1500</v>
      </c>
      <c r="H416" s="95">
        <f t="shared" si="138"/>
        <v>1500</v>
      </c>
      <c r="I416" s="395"/>
      <c r="J416" s="130">
        <f>((K417-K415)/500)</f>
        <v>0.02</v>
      </c>
      <c r="K416" s="116">
        <f>(((I416-I415)*J416)+K415)+I416</f>
        <v>150</v>
      </c>
      <c r="L416" s="131">
        <f>ROUNDUP(K416,0)</f>
        <v>150</v>
      </c>
      <c r="M416" s="132">
        <f>((N417-N415)/500)</f>
        <v>0.02</v>
      </c>
      <c r="N416" s="101">
        <f>(((I416-I415)*M416)+N415)+I416</f>
        <v>250</v>
      </c>
      <c r="O416" s="101">
        <f>ROUNDUP(N416,0)</f>
        <v>250</v>
      </c>
      <c r="P416" s="101">
        <f>((Q417-Q415)/500)</f>
        <v>0.02</v>
      </c>
      <c r="Q416" s="101">
        <f>(((I416-I415)*P416)+Q415)+I416</f>
        <v>500</v>
      </c>
      <c r="R416" s="133">
        <f>ROUNDUP(Q416,0)</f>
        <v>500</v>
      </c>
      <c r="S416" s="132">
        <f>((T417-T415)/500)</f>
        <v>0.04</v>
      </c>
      <c r="T416" s="134">
        <f>(((I416-I415)*S416)+T415)+I416</f>
        <v>650</v>
      </c>
      <c r="U416" s="134">
        <f>ROUNDUP(T416,0)</f>
        <v>650</v>
      </c>
      <c r="V416" s="396"/>
      <c r="W416" s="130">
        <f>((X417-X415)/500)</f>
        <v>0.01</v>
      </c>
      <c r="X416" s="116">
        <f>(((V416-V415)*W416)+X415)+V416</f>
        <v>745</v>
      </c>
      <c r="Y416" s="135">
        <f t="shared" si="126"/>
        <v>240</v>
      </c>
      <c r="Z416" s="106">
        <f>ROUNDUP(X416,0)</f>
        <v>745</v>
      </c>
      <c r="AA416" s="136">
        <f>((AB417-AB415)/500)</f>
        <v>0.02</v>
      </c>
      <c r="AB416" s="137">
        <f>(((V416-V415)*AA416)+AB415)+V416</f>
        <v>1490</v>
      </c>
      <c r="AC416" s="101">
        <f>ROUNDUP(AB416,0)</f>
        <v>1490</v>
      </c>
      <c r="AD416" s="137">
        <f>((AE417-AE415)/500)</f>
        <v>0.01</v>
      </c>
      <c r="AE416" s="137">
        <f>(((V416-V415)*AD416)+AE415)+V416</f>
        <v>770</v>
      </c>
      <c r="AF416" s="133">
        <f>ROUNDUP(AE416,0)</f>
        <v>770</v>
      </c>
      <c r="AG416" s="137">
        <f>((AH417-AH415)/500)</f>
        <v>0.01</v>
      </c>
      <c r="AH416" s="137">
        <f>(((V416-V415)*AG416)+AH415)+V416</f>
        <v>795</v>
      </c>
      <c r="AI416" s="101">
        <f>ROUNDUP(AH416,0)</f>
        <v>795</v>
      </c>
      <c r="AJ416" s="136">
        <f>((AK417-AK415)/500)</f>
        <v>0.01</v>
      </c>
      <c r="AK416" s="138">
        <f>(((V416-V415)*AJ416)+AK415)+V416</f>
        <v>820</v>
      </c>
      <c r="AL416" s="139">
        <f>ROUNDUP(AK416,0)</f>
        <v>820</v>
      </c>
      <c r="AM416" s="397"/>
      <c r="AN416" s="397"/>
      <c r="AO416" s="397"/>
      <c r="AP416" s="397"/>
      <c r="AQ416" s="397"/>
      <c r="AR416" s="397"/>
      <c r="AS416" s="397"/>
      <c r="AT416" s="397"/>
      <c r="AU416" s="397"/>
      <c r="AV416" s="397"/>
      <c r="AW416" s="397"/>
      <c r="AX416" s="397"/>
      <c r="AY416" s="397"/>
      <c r="AZ416" s="397"/>
      <c r="BA416" s="397"/>
      <c r="BB416" s="397"/>
      <c r="BC416" s="397"/>
      <c r="BD416" s="397"/>
      <c r="BE416" s="397"/>
      <c r="BF416" s="397"/>
      <c r="BG416" s="397"/>
      <c r="BH416" s="397"/>
      <c r="BI416" s="397"/>
    </row>
    <row r="417" spans="1:61" ht="15.75" x14ac:dyDescent="0.25">
      <c r="A417" s="93">
        <f>+$B$3*O417</f>
        <v>0</v>
      </c>
      <c r="B417" s="93">
        <f t="shared" si="135"/>
        <v>0</v>
      </c>
      <c r="C417" s="112">
        <f>+$D$3*U417</f>
        <v>1196910</v>
      </c>
      <c r="D417" s="112">
        <f t="shared" si="136"/>
        <v>1196910</v>
      </c>
      <c r="E417" s="112">
        <f>+$F$3*L417</f>
        <v>1062300</v>
      </c>
      <c r="F417" s="112">
        <f t="shared" si="137"/>
        <v>1062300</v>
      </c>
      <c r="G417" s="113">
        <f>+$H$3*R417</f>
        <v>319740</v>
      </c>
      <c r="H417" s="112">
        <f t="shared" si="138"/>
        <v>319740</v>
      </c>
      <c r="I417" s="140">
        <v>104000</v>
      </c>
      <c r="J417" s="130"/>
      <c r="K417" s="116">
        <v>2230</v>
      </c>
      <c r="L417" s="117">
        <f>+I417+K417</f>
        <v>106230</v>
      </c>
      <c r="M417" s="118"/>
      <c r="N417" s="119">
        <v>2330</v>
      </c>
      <c r="O417" s="119">
        <f>+N417+I417</f>
        <v>106330</v>
      </c>
      <c r="P417" s="119"/>
      <c r="Q417" s="119">
        <v>2580</v>
      </c>
      <c r="R417" s="120">
        <f>+Q417+I417</f>
        <v>106580</v>
      </c>
      <c r="S417" s="121"/>
      <c r="T417" s="122">
        <v>4810</v>
      </c>
      <c r="U417" s="122">
        <f>+T417+I417</f>
        <v>108810</v>
      </c>
      <c r="V417" s="141">
        <v>104000</v>
      </c>
      <c r="W417" s="115"/>
      <c r="X417" s="116">
        <v>1785</v>
      </c>
      <c r="Y417" s="124">
        <f t="shared" si="126"/>
        <v>104240</v>
      </c>
      <c r="Z417" s="125">
        <f>+V417+X417</f>
        <v>105785</v>
      </c>
      <c r="AA417" s="126"/>
      <c r="AB417" s="127">
        <v>3570</v>
      </c>
      <c r="AC417" s="119">
        <f>+V417+AB417</f>
        <v>107570</v>
      </c>
      <c r="AD417" s="127"/>
      <c r="AE417" s="127">
        <v>1810</v>
      </c>
      <c r="AF417" s="120">
        <f>+AE417+V417</f>
        <v>105810</v>
      </c>
      <c r="AG417" s="127"/>
      <c r="AH417" s="127">
        <v>1835</v>
      </c>
      <c r="AI417" s="119">
        <f>+AH417+V417</f>
        <v>105835</v>
      </c>
      <c r="AJ417" s="126"/>
      <c r="AK417" s="128">
        <v>1860</v>
      </c>
      <c r="AL417" s="129">
        <f>+AK417+V417</f>
        <v>105860</v>
      </c>
      <c r="AM417" s="397"/>
      <c r="AN417" s="397"/>
      <c r="AO417" s="397"/>
      <c r="AP417" s="397"/>
      <c r="AQ417" s="397"/>
      <c r="AR417" s="397"/>
      <c r="AS417" s="397"/>
      <c r="AT417" s="397"/>
      <c r="AU417" s="397"/>
      <c r="AV417" s="397"/>
      <c r="AW417" s="397"/>
      <c r="AX417" s="397"/>
      <c r="AY417" s="397"/>
      <c r="AZ417" s="397"/>
      <c r="BA417" s="397"/>
      <c r="BB417" s="397"/>
      <c r="BC417" s="397"/>
      <c r="BD417" s="397"/>
      <c r="BE417" s="397"/>
      <c r="BF417" s="397"/>
      <c r="BG417" s="397"/>
      <c r="BH417" s="397"/>
      <c r="BI417" s="397"/>
    </row>
    <row r="418" spans="1:61" ht="15.75" x14ac:dyDescent="0.25">
      <c r="A418" s="93">
        <f>+$B$3*N418</f>
        <v>0</v>
      </c>
      <c r="B418" s="94">
        <f t="shared" ref="B418:B424" si="139">ROUNDUP(A418,0)</f>
        <v>0</v>
      </c>
      <c r="C418" s="95">
        <f>+$D$3*T418</f>
        <v>7150</v>
      </c>
      <c r="D418" s="95">
        <f t="shared" ref="D418:D424" si="140">ROUNDUP(C418,0)</f>
        <v>7150</v>
      </c>
      <c r="E418" s="95">
        <f>+$F$3*K418</f>
        <v>1500</v>
      </c>
      <c r="F418" s="95">
        <f t="shared" ref="F418:F424" si="141">ROUNDUP(E418,0)</f>
        <v>1500</v>
      </c>
      <c r="G418" s="96">
        <f>+$H$3*Q418</f>
        <v>1500</v>
      </c>
      <c r="H418" s="95">
        <f t="shared" ref="H418:H424" si="142">ROUNDUP(G418,0)</f>
        <v>1500</v>
      </c>
      <c r="I418" s="395"/>
      <c r="J418" s="130">
        <f>((K419-K417)/500)</f>
        <v>0.02</v>
      </c>
      <c r="K418" s="116">
        <f>(((I418-I417)*J418)+K417)+I418</f>
        <v>150</v>
      </c>
      <c r="L418" s="131">
        <f>ROUNDUP(K418,0)</f>
        <v>150</v>
      </c>
      <c r="M418" s="132">
        <f>((N419-N417)/500)</f>
        <v>0.02</v>
      </c>
      <c r="N418" s="101">
        <f>(((I418-I417)*M418)+N417)+I418</f>
        <v>250</v>
      </c>
      <c r="O418" s="101">
        <f>ROUNDUP(N418,0)</f>
        <v>250</v>
      </c>
      <c r="P418" s="101">
        <f>((Q419-Q417)/500)</f>
        <v>0.02</v>
      </c>
      <c r="Q418" s="101">
        <f>(((I418-I417)*P418)+Q417)+I418</f>
        <v>500</v>
      </c>
      <c r="R418" s="133">
        <f>ROUNDUP(Q418,0)</f>
        <v>500</v>
      </c>
      <c r="S418" s="132">
        <f>((T419-T417)/500)</f>
        <v>0.04</v>
      </c>
      <c r="T418" s="134">
        <f>(((I418-I417)*S418)+T417)+I418</f>
        <v>650</v>
      </c>
      <c r="U418" s="134">
        <f>ROUNDUP(T418,0)</f>
        <v>650</v>
      </c>
      <c r="V418" s="396"/>
      <c r="W418" s="130">
        <f>((X419-X417)/500)</f>
        <v>0.02</v>
      </c>
      <c r="X418" s="116">
        <f>(((V418-V417)*W418)+X417)+V418</f>
        <v>-295</v>
      </c>
      <c r="Y418" s="135">
        <f t="shared" si="126"/>
        <v>240</v>
      </c>
      <c r="Z418" s="106">
        <f>ROUNDUP(X418,0)</f>
        <v>-295</v>
      </c>
      <c r="AA418" s="136">
        <f>((AB419-AB417)/500)</f>
        <v>0.04</v>
      </c>
      <c r="AB418" s="137">
        <f>(((V418-V417)*AA418)+AB417)+V418</f>
        <v>-590</v>
      </c>
      <c r="AC418" s="101">
        <f>ROUNDUP(AB418,0)</f>
        <v>-590</v>
      </c>
      <c r="AD418" s="137">
        <f>((AE419-AE417)/500)</f>
        <v>0.02</v>
      </c>
      <c r="AE418" s="137">
        <f>(((V418-V417)*AD418)+AE417)+V418</f>
        <v>-270</v>
      </c>
      <c r="AF418" s="133">
        <f>ROUNDUP(AE418,0)</f>
        <v>-270</v>
      </c>
      <c r="AG418" s="137">
        <f>((AH419-AH417)/500)</f>
        <v>0.02</v>
      </c>
      <c r="AH418" s="137">
        <f>(((V418-V417)*AG418)+AH417)+V418</f>
        <v>-245</v>
      </c>
      <c r="AI418" s="101">
        <f>ROUNDUP(AH418,0)</f>
        <v>-245</v>
      </c>
      <c r="AJ418" s="136">
        <f>((AK419-AK417)/500)</f>
        <v>0.02</v>
      </c>
      <c r="AK418" s="138">
        <f>(((V418-V417)*AJ418)+AK417)+V418</f>
        <v>-220</v>
      </c>
      <c r="AL418" s="139">
        <f>ROUNDUP(AK418,0)</f>
        <v>-220</v>
      </c>
      <c r="AM418" s="397"/>
      <c r="AN418" s="397"/>
      <c r="AO418" s="397"/>
      <c r="AP418" s="397"/>
      <c r="AQ418" s="397"/>
      <c r="AR418" s="397"/>
      <c r="AS418" s="397"/>
      <c r="AT418" s="397"/>
      <c r="AU418" s="397"/>
      <c r="AV418" s="397"/>
      <c r="AW418" s="397"/>
      <c r="AX418" s="397"/>
      <c r="AY418" s="397"/>
      <c r="AZ418" s="397"/>
      <c r="BA418" s="397"/>
      <c r="BB418" s="397"/>
      <c r="BC418" s="397"/>
      <c r="BD418" s="397"/>
      <c r="BE418" s="397"/>
      <c r="BF418" s="397"/>
      <c r="BG418" s="397"/>
      <c r="BH418" s="397"/>
      <c r="BI418" s="397"/>
    </row>
    <row r="419" spans="1:61" ht="15.75" x14ac:dyDescent="0.25">
      <c r="A419" s="93">
        <f>+$B$3*O419</f>
        <v>0</v>
      </c>
      <c r="B419" s="93">
        <f t="shared" si="139"/>
        <v>0</v>
      </c>
      <c r="C419" s="112">
        <f>+$D$3*U419</f>
        <v>1202630</v>
      </c>
      <c r="D419" s="112">
        <f t="shared" si="140"/>
        <v>1202630</v>
      </c>
      <c r="E419" s="112">
        <f>+$F$3*L419</f>
        <v>1067400</v>
      </c>
      <c r="F419" s="112">
        <f t="shared" si="141"/>
        <v>1067400</v>
      </c>
      <c r="G419" s="113">
        <f>+$H$3*R419</f>
        <v>321270</v>
      </c>
      <c r="H419" s="112">
        <f t="shared" si="142"/>
        <v>321270</v>
      </c>
      <c r="I419" s="114">
        <v>104500</v>
      </c>
      <c r="J419" s="130"/>
      <c r="K419" s="98">
        <v>2240</v>
      </c>
      <c r="L419" s="117">
        <f>+I419+K419</f>
        <v>106740</v>
      </c>
      <c r="M419" s="118"/>
      <c r="N419" s="112">
        <v>2340</v>
      </c>
      <c r="O419" s="119">
        <f>+N419+I419</f>
        <v>106840</v>
      </c>
      <c r="P419" s="119"/>
      <c r="Q419" s="112">
        <v>2590</v>
      </c>
      <c r="R419" s="120">
        <f>+Q419+I419</f>
        <v>107090</v>
      </c>
      <c r="S419" s="121"/>
      <c r="T419" s="142">
        <v>4830</v>
      </c>
      <c r="U419" s="122">
        <f>+T419+I419</f>
        <v>109330</v>
      </c>
      <c r="V419" s="123">
        <v>104500</v>
      </c>
      <c r="W419" s="115"/>
      <c r="X419" s="98">
        <v>1795</v>
      </c>
      <c r="Y419" s="124">
        <f t="shared" si="126"/>
        <v>104740</v>
      </c>
      <c r="Z419" s="125">
        <f>+V419+X419</f>
        <v>106295</v>
      </c>
      <c r="AA419" s="126"/>
      <c r="AB419" s="143">
        <v>3590</v>
      </c>
      <c r="AC419" s="119">
        <f>+V419+AB419</f>
        <v>108090</v>
      </c>
      <c r="AD419" s="127"/>
      <c r="AE419" s="143">
        <v>1820</v>
      </c>
      <c r="AF419" s="120">
        <f>+AE419+V419</f>
        <v>106320</v>
      </c>
      <c r="AG419" s="127"/>
      <c r="AH419" s="143">
        <v>1845</v>
      </c>
      <c r="AI419" s="119">
        <f>+AH419+V419</f>
        <v>106345</v>
      </c>
      <c r="AJ419" s="126"/>
      <c r="AK419" s="144">
        <v>1870</v>
      </c>
      <c r="AL419" s="129">
        <f>+AK419+V419</f>
        <v>106370</v>
      </c>
      <c r="AM419" s="397"/>
      <c r="AN419" s="397"/>
      <c r="AO419" s="397"/>
      <c r="AP419" s="397"/>
      <c r="AQ419" s="397"/>
      <c r="AR419" s="397"/>
      <c r="AS419" s="397"/>
      <c r="AT419" s="397"/>
      <c r="AU419" s="397"/>
      <c r="AV419" s="397"/>
      <c r="AW419" s="397"/>
      <c r="AX419" s="397"/>
      <c r="AY419" s="397"/>
      <c r="AZ419" s="397"/>
      <c r="BA419" s="397"/>
      <c r="BB419" s="397"/>
      <c r="BC419" s="397"/>
      <c r="BD419" s="397"/>
      <c r="BE419" s="397"/>
      <c r="BF419" s="397"/>
      <c r="BG419" s="397"/>
      <c r="BH419" s="397"/>
      <c r="BI419" s="397"/>
    </row>
    <row r="420" spans="1:61" ht="15.75" x14ac:dyDescent="0.25">
      <c r="A420" s="93">
        <f>+$B$3*O420</f>
        <v>0</v>
      </c>
      <c r="B420" s="94">
        <f t="shared" si="139"/>
        <v>0</v>
      </c>
      <c r="C420" s="95">
        <f>+$D$3*U420</f>
        <v>7150</v>
      </c>
      <c r="D420" s="95">
        <f t="shared" si="140"/>
        <v>7150</v>
      </c>
      <c r="E420" s="95">
        <f>+$F$3*L420</f>
        <v>1500</v>
      </c>
      <c r="F420" s="95">
        <f t="shared" si="141"/>
        <v>1500</v>
      </c>
      <c r="G420" s="96">
        <f>+$H$3*R420</f>
        <v>1500</v>
      </c>
      <c r="H420" s="95">
        <f t="shared" si="142"/>
        <v>1500</v>
      </c>
      <c r="I420" s="395"/>
      <c r="J420" s="130">
        <f>((K421-K419)/500)</f>
        <v>0.02</v>
      </c>
      <c r="K420" s="116">
        <f>(((I420-I419)*J420)+K419)+I420</f>
        <v>150</v>
      </c>
      <c r="L420" s="131">
        <f>ROUNDUP(K420,0)</f>
        <v>150</v>
      </c>
      <c r="M420" s="132">
        <f>((N421-N419)/500)</f>
        <v>0.02</v>
      </c>
      <c r="N420" s="101">
        <f>(((I420-I419)*M420)+N419)+I420</f>
        <v>250</v>
      </c>
      <c r="O420" s="101">
        <f>ROUNDUP(N420,0)</f>
        <v>250</v>
      </c>
      <c r="P420" s="101">
        <f>((Q421-Q419)/500)</f>
        <v>0.02</v>
      </c>
      <c r="Q420" s="101">
        <f>(((I420-I419)*P420)+Q419)+I420</f>
        <v>500</v>
      </c>
      <c r="R420" s="133">
        <f>ROUNDUP(Q420,0)</f>
        <v>500</v>
      </c>
      <c r="S420" s="132">
        <f>((T421-T419)/500)</f>
        <v>0.04</v>
      </c>
      <c r="T420" s="134">
        <f>(((I420-I419)*S420)+T419)+I420</f>
        <v>650</v>
      </c>
      <c r="U420" s="134">
        <f>ROUNDUP(T420,0)</f>
        <v>650</v>
      </c>
      <c r="V420" s="396"/>
      <c r="W420" s="130">
        <f>((X421-X419)/500)</f>
        <v>0.01</v>
      </c>
      <c r="X420" s="116">
        <f>(((V420-V419)*W420)+X419)+V420</f>
        <v>750</v>
      </c>
      <c r="Y420" s="135">
        <f t="shared" si="126"/>
        <v>240</v>
      </c>
      <c r="Z420" s="106">
        <f>ROUNDUP(X420,0)</f>
        <v>750</v>
      </c>
      <c r="AA420" s="136">
        <f>((AB421-AB419)/500)</f>
        <v>0.02</v>
      </c>
      <c r="AB420" s="137">
        <f>(((V420-V419)*AA420)+AB419)+V420</f>
        <v>1500</v>
      </c>
      <c r="AC420" s="101">
        <f>ROUNDUP(AB420,0)</f>
        <v>1500</v>
      </c>
      <c r="AD420" s="137">
        <f>((AE421-AE419)/500)</f>
        <v>0.01</v>
      </c>
      <c r="AE420" s="137">
        <f>(((V420-V419)*AD420)+AE419)+V420</f>
        <v>775</v>
      </c>
      <c r="AF420" s="133">
        <f>ROUNDUP(AE420,0)</f>
        <v>775</v>
      </c>
      <c r="AG420" s="137">
        <f>((AH421-AH419)/500)</f>
        <v>0.01</v>
      </c>
      <c r="AH420" s="137">
        <f>(((V420-V419)*AG420)+AH419)+V420</f>
        <v>800</v>
      </c>
      <c r="AI420" s="101">
        <f>ROUNDUP(AH420,0)</f>
        <v>800</v>
      </c>
      <c r="AJ420" s="136">
        <f>((AK421-AK419)/500)</f>
        <v>0.01</v>
      </c>
      <c r="AK420" s="138">
        <f>(((V420-V419)*AJ420)+AK419)+V420</f>
        <v>825</v>
      </c>
      <c r="AL420" s="139">
        <f>ROUNDUP(AK420,0)</f>
        <v>825</v>
      </c>
      <c r="AM420" s="397"/>
      <c r="AN420" s="397"/>
      <c r="AO420" s="397"/>
      <c r="AP420" s="397"/>
      <c r="AQ420" s="397"/>
      <c r="AR420" s="397"/>
      <c r="AS420" s="397"/>
      <c r="AT420" s="397"/>
      <c r="AU420" s="397"/>
      <c r="AV420" s="397"/>
      <c r="AW420" s="397"/>
      <c r="AX420" s="397"/>
      <c r="AY420" s="397"/>
      <c r="AZ420" s="397"/>
      <c r="BA420" s="397"/>
      <c r="BB420" s="397"/>
      <c r="BC420" s="397"/>
      <c r="BD420" s="397"/>
      <c r="BE420" s="397"/>
      <c r="BF420" s="397"/>
      <c r="BG420" s="397"/>
      <c r="BH420" s="397"/>
      <c r="BI420" s="397"/>
    </row>
    <row r="421" spans="1:61" ht="15.75" x14ac:dyDescent="0.25">
      <c r="A421" s="93">
        <f>+$B$3*O421</f>
        <v>0</v>
      </c>
      <c r="B421" s="93">
        <f t="shared" si="139"/>
        <v>0</v>
      </c>
      <c r="C421" s="112">
        <f>+$D$3*U421</f>
        <v>1208350</v>
      </c>
      <c r="D421" s="112">
        <f t="shared" si="140"/>
        <v>1208350</v>
      </c>
      <c r="E421" s="112">
        <f>+$F$3*L421</f>
        <v>1072500</v>
      </c>
      <c r="F421" s="112">
        <f t="shared" si="141"/>
        <v>1072500</v>
      </c>
      <c r="G421" s="113">
        <f>+$H$3*R421</f>
        <v>322800</v>
      </c>
      <c r="H421" s="112">
        <f t="shared" si="142"/>
        <v>322800</v>
      </c>
      <c r="I421" s="140">
        <v>105000</v>
      </c>
      <c r="J421" s="130"/>
      <c r="K421" s="116">
        <v>2250</v>
      </c>
      <c r="L421" s="117">
        <f>+I421+K421</f>
        <v>107250</v>
      </c>
      <c r="M421" s="118"/>
      <c r="N421" s="119">
        <v>2350</v>
      </c>
      <c r="O421" s="119">
        <f>+N421+I421</f>
        <v>107350</v>
      </c>
      <c r="P421" s="119"/>
      <c r="Q421" s="119">
        <v>2600</v>
      </c>
      <c r="R421" s="120">
        <f>+Q421+I421</f>
        <v>107600</v>
      </c>
      <c r="S421" s="121"/>
      <c r="T421" s="122">
        <v>4850</v>
      </c>
      <c r="U421" s="122">
        <f>+T421+I421</f>
        <v>109850</v>
      </c>
      <c r="V421" s="141">
        <v>105000</v>
      </c>
      <c r="W421" s="115"/>
      <c r="X421" s="116">
        <v>1800</v>
      </c>
      <c r="Y421" s="124">
        <f t="shared" si="126"/>
        <v>105240</v>
      </c>
      <c r="Z421" s="125">
        <f>+V421+X421</f>
        <v>106800</v>
      </c>
      <c r="AA421" s="126"/>
      <c r="AB421" s="127">
        <v>3600</v>
      </c>
      <c r="AC421" s="119">
        <f>+V421+AB421</f>
        <v>108600</v>
      </c>
      <c r="AD421" s="127"/>
      <c r="AE421" s="127">
        <v>1825</v>
      </c>
      <c r="AF421" s="120">
        <f>+AE421+V421</f>
        <v>106825</v>
      </c>
      <c r="AG421" s="127"/>
      <c r="AH421" s="127">
        <v>1850</v>
      </c>
      <c r="AI421" s="119">
        <f>+AH421+V421</f>
        <v>106850</v>
      </c>
      <c r="AJ421" s="126"/>
      <c r="AK421" s="128">
        <v>1875</v>
      </c>
      <c r="AL421" s="129">
        <f>+AK421+V421</f>
        <v>106875</v>
      </c>
      <c r="AM421" s="397"/>
      <c r="AN421" s="397"/>
      <c r="AO421" s="397"/>
      <c r="AP421" s="397"/>
      <c r="AQ421" s="397"/>
      <c r="AR421" s="397"/>
      <c r="AS421" s="397"/>
      <c r="AT421" s="397"/>
      <c r="AU421" s="397"/>
      <c r="AV421" s="397"/>
      <c r="AW421" s="397"/>
      <c r="AX421" s="397"/>
      <c r="AY421" s="397"/>
      <c r="AZ421" s="397"/>
      <c r="BA421" s="397"/>
      <c r="BB421" s="397"/>
      <c r="BC421" s="397"/>
      <c r="BD421" s="397"/>
      <c r="BE421" s="397"/>
      <c r="BF421" s="397"/>
      <c r="BG421" s="397"/>
      <c r="BH421" s="397"/>
      <c r="BI421" s="397"/>
    </row>
    <row r="422" spans="1:61" ht="15.75" x14ac:dyDescent="0.25">
      <c r="A422" s="93">
        <f>+$B$3*N422</f>
        <v>0</v>
      </c>
      <c r="B422" s="94">
        <f t="shared" si="139"/>
        <v>0</v>
      </c>
      <c r="C422" s="95">
        <f>+$D$3*T422</f>
        <v>7150</v>
      </c>
      <c r="D422" s="95">
        <f t="shared" si="140"/>
        <v>7150</v>
      </c>
      <c r="E422" s="95">
        <f>+$F$3*K422</f>
        <v>1500</v>
      </c>
      <c r="F422" s="95">
        <f t="shared" si="141"/>
        <v>1500</v>
      </c>
      <c r="G422" s="96">
        <f>+$H$3*Q422</f>
        <v>1500</v>
      </c>
      <c r="H422" s="95">
        <f t="shared" si="142"/>
        <v>1500</v>
      </c>
      <c r="I422" s="395"/>
      <c r="J422" s="130">
        <f>((K423-K421)/500)</f>
        <v>0.02</v>
      </c>
      <c r="K422" s="116">
        <f>(((I422-I421)*J422)+K421)+I422</f>
        <v>150</v>
      </c>
      <c r="L422" s="131">
        <f>ROUNDUP(K422,0)</f>
        <v>150</v>
      </c>
      <c r="M422" s="132">
        <f>((N423-N421)/500)</f>
        <v>0.02</v>
      </c>
      <c r="N422" s="101">
        <f>(((I422-I421)*M422)+N421)+I422</f>
        <v>250</v>
      </c>
      <c r="O422" s="101">
        <f>ROUNDUP(N422,0)</f>
        <v>250</v>
      </c>
      <c r="P422" s="101">
        <f>((Q423-Q421)/500)</f>
        <v>0.02</v>
      </c>
      <c r="Q422" s="101">
        <f>(((I422-I421)*P422)+Q421)+I422</f>
        <v>500</v>
      </c>
      <c r="R422" s="133">
        <f>ROUNDUP(Q422,0)</f>
        <v>500</v>
      </c>
      <c r="S422" s="132">
        <f>((T423-T421)/500)</f>
        <v>0.04</v>
      </c>
      <c r="T422" s="134">
        <f>(((I422-I421)*S422)+T421)+I422</f>
        <v>650</v>
      </c>
      <c r="U422" s="134">
        <f>ROUNDUP(T422,0)</f>
        <v>650</v>
      </c>
      <c r="V422" s="396"/>
      <c r="W422" s="130">
        <f>((X423-X421)/500)</f>
        <v>0.02</v>
      </c>
      <c r="X422" s="116">
        <f>(((V422-V421)*W422)+X421)+V422</f>
        <v>-300</v>
      </c>
      <c r="Y422" s="135">
        <f t="shared" si="126"/>
        <v>240</v>
      </c>
      <c r="Z422" s="106">
        <f>ROUNDUP(X422,0)</f>
        <v>-300</v>
      </c>
      <c r="AA422" s="136">
        <f>((AB423-AB421)/500)</f>
        <v>0.04</v>
      </c>
      <c r="AB422" s="137">
        <f>(((V422-V421)*AA422)+AB421)+V422</f>
        <v>-600</v>
      </c>
      <c r="AC422" s="101">
        <f>ROUNDUP(AB422,0)</f>
        <v>-600</v>
      </c>
      <c r="AD422" s="137">
        <f>((AE423-AE421)/500)</f>
        <v>0.02</v>
      </c>
      <c r="AE422" s="137">
        <f>(((V422-V421)*AD422)+AE421)+V422</f>
        <v>-275</v>
      </c>
      <c r="AF422" s="133">
        <f>ROUNDUP(AE422,0)</f>
        <v>-275</v>
      </c>
      <c r="AG422" s="137">
        <f>((AH423-AH421)/500)</f>
        <v>0.02</v>
      </c>
      <c r="AH422" s="137">
        <f>(((V422-V421)*AG422)+AH421)+V422</f>
        <v>-250</v>
      </c>
      <c r="AI422" s="101">
        <f>ROUNDUP(AH422,0)</f>
        <v>-250</v>
      </c>
      <c r="AJ422" s="136">
        <f>((AK423-AK421)/500)</f>
        <v>0.02</v>
      </c>
      <c r="AK422" s="138">
        <f>(((V422-V421)*AJ422)+AK421)+V422</f>
        <v>-225</v>
      </c>
      <c r="AL422" s="139">
        <f>ROUNDUP(AK422,0)</f>
        <v>-225</v>
      </c>
      <c r="AM422" s="397"/>
      <c r="AN422" s="397"/>
      <c r="AO422" s="397"/>
      <c r="AP422" s="397"/>
      <c r="AQ422" s="397"/>
      <c r="AR422" s="397"/>
      <c r="AS422" s="397"/>
      <c r="AT422" s="397"/>
      <c r="AU422" s="397"/>
      <c r="AV422" s="397"/>
      <c r="AW422" s="397"/>
      <c r="AX422" s="397"/>
      <c r="AY422" s="397"/>
      <c r="AZ422" s="397"/>
      <c r="BA422" s="397"/>
      <c r="BB422" s="397"/>
      <c r="BC422" s="397"/>
      <c r="BD422" s="397"/>
      <c r="BE422" s="397"/>
      <c r="BF422" s="397"/>
      <c r="BG422" s="397"/>
      <c r="BH422" s="397"/>
      <c r="BI422" s="397"/>
    </row>
    <row r="423" spans="1:61" ht="15.75" x14ac:dyDescent="0.25">
      <c r="A423" s="93">
        <f>+$B$3*O423</f>
        <v>0</v>
      </c>
      <c r="B423" s="93">
        <f t="shared" si="139"/>
        <v>0</v>
      </c>
      <c r="C423" s="112">
        <f>+$D$3*U423</f>
        <v>1214070</v>
      </c>
      <c r="D423" s="112">
        <f t="shared" si="140"/>
        <v>1214070</v>
      </c>
      <c r="E423" s="112">
        <f>+$F$3*L423</f>
        <v>1077600</v>
      </c>
      <c r="F423" s="112">
        <f t="shared" si="141"/>
        <v>1077600</v>
      </c>
      <c r="G423" s="113">
        <f>+$H$3*R423</f>
        <v>324330</v>
      </c>
      <c r="H423" s="112">
        <f t="shared" si="142"/>
        <v>324330</v>
      </c>
      <c r="I423" s="114">
        <v>105500</v>
      </c>
      <c r="J423" s="130"/>
      <c r="K423" s="98">
        <v>2260</v>
      </c>
      <c r="L423" s="117">
        <f>+I423+K423</f>
        <v>107760</v>
      </c>
      <c r="M423" s="118"/>
      <c r="N423" s="112">
        <v>2360</v>
      </c>
      <c r="O423" s="119">
        <f>+N423+I423</f>
        <v>107860</v>
      </c>
      <c r="P423" s="119"/>
      <c r="Q423" s="112">
        <v>2610</v>
      </c>
      <c r="R423" s="120">
        <f>+Q423+I423</f>
        <v>108110</v>
      </c>
      <c r="S423" s="121"/>
      <c r="T423" s="142">
        <v>4870</v>
      </c>
      <c r="U423" s="122">
        <f>+T423+I423</f>
        <v>110370</v>
      </c>
      <c r="V423" s="123">
        <v>105500</v>
      </c>
      <c r="W423" s="115"/>
      <c r="X423" s="98">
        <v>1810</v>
      </c>
      <c r="Y423" s="124">
        <f t="shared" si="126"/>
        <v>105740</v>
      </c>
      <c r="Z423" s="125">
        <f>+V423+X423</f>
        <v>107310</v>
      </c>
      <c r="AA423" s="126"/>
      <c r="AB423" s="143">
        <v>3620</v>
      </c>
      <c r="AC423" s="119">
        <f>+V423+AB423</f>
        <v>109120</v>
      </c>
      <c r="AD423" s="127"/>
      <c r="AE423" s="143">
        <v>1835</v>
      </c>
      <c r="AF423" s="120">
        <f>+AE423+V423</f>
        <v>107335</v>
      </c>
      <c r="AG423" s="127"/>
      <c r="AH423" s="143">
        <v>1860</v>
      </c>
      <c r="AI423" s="119">
        <f>+AH423+V423</f>
        <v>107360</v>
      </c>
      <c r="AJ423" s="126"/>
      <c r="AK423" s="144">
        <v>1885</v>
      </c>
      <c r="AL423" s="129">
        <f>+AK423+V423</f>
        <v>107385</v>
      </c>
      <c r="AM423" s="397"/>
      <c r="AN423" s="397"/>
      <c r="AO423" s="397"/>
      <c r="AP423" s="397"/>
      <c r="AQ423" s="397"/>
      <c r="AR423" s="397"/>
      <c r="AS423" s="397"/>
      <c r="AT423" s="397"/>
      <c r="AU423" s="397"/>
      <c r="AV423" s="397"/>
      <c r="AW423" s="397"/>
      <c r="AX423" s="397"/>
      <c r="AY423" s="397"/>
      <c r="AZ423" s="397"/>
      <c r="BA423" s="397"/>
      <c r="BB423" s="397"/>
      <c r="BC423" s="397"/>
      <c r="BD423" s="397"/>
      <c r="BE423" s="397"/>
      <c r="BF423" s="397"/>
      <c r="BG423" s="397"/>
      <c r="BH423" s="397"/>
      <c r="BI423" s="397"/>
    </row>
    <row r="424" spans="1:61" ht="15.75" x14ac:dyDescent="0.25">
      <c r="A424" s="93">
        <f>+$B$3*O424</f>
        <v>0</v>
      </c>
      <c r="B424" s="94">
        <f t="shared" si="139"/>
        <v>0</v>
      </c>
      <c r="C424" s="95">
        <f>+$D$3*U424</f>
        <v>7150</v>
      </c>
      <c r="D424" s="95">
        <f t="shared" si="140"/>
        <v>7150</v>
      </c>
      <c r="E424" s="95">
        <f>+$F$3*L424</f>
        <v>1500</v>
      </c>
      <c r="F424" s="95">
        <f t="shared" si="141"/>
        <v>1500</v>
      </c>
      <c r="G424" s="96">
        <f>+$H$3*R424</f>
        <v>1500</v>
      </c>
      <c r="H424" s="95">
        <f t="shared" si="142"/>
        <v>1500</v>
      </c>
      <c r="I424" s="395"/>
      <c r="J424" s="130">
        <f>((K425-K423)/500)</f>
        <v>0.02</v>
      </c>
      <c r="K424" s="116">
        <f>(((I424-I423)*J424)+K423)+I424</f>
        <v>150</v>
      </c>
      <c r="L424" s="131">
        <f>ROUNDUP(K424,0)</f>
        <v>150</v>
      </c>
      <c r="M424" s="132">
        <f>((N425-N423)/500)</f>
        <v>0.02</v>
      </c>
      <c r="N424" s="101">
        <f>(((I424-I423)*M424)+N423)+I424</f>
        <v>250</v>
      </c>
      <c r="O424" s="101">
        <f>ROUNDUP(N424,0)</f>
        <v>250</v>
      </c>
      <c r="P424" s="101">
        <f>((Q425-Q423)/500)</f>
        <v>0.02</v>
      </c>
      <c r="Q424" s="101">
        <f>(((I424-I423)*P424)+Q423)+I424</f>
        <v>500</v>
      </c>
      <c r="R424" s="133">
        <f>ROUNDUP(Q424,0)</f>
        <v>500</v>
      </c>
      <c r="S424" s="132">
        <f>((T425-T423)/500)</f>
        <v>0.04</v>
      </c>
      <c r="T424" s="134">
        <f>(((I424-I423)*S424)+T423)+I424</f>
        <v>650</v>
      </c>
      <c r="U424" s="134">
        <f>ROUNDUP(T424,0)</f>
        <v>650</v>
      </c>
      <c r="V424" s="396"/>
      <c r="W424" s="130">
        <f>((X425-X423)/500)</f>
        <v>0.01</v>
      </c>
      <c r="X424" s="116">
        <f>(((V424-V423)*W424)+X423)+V424</f>
        <v>755</v>
      </c>
      <c r="Y424" s="135">
        <f t="shared" si="126"/>
        <v>240</v>
      </c>
      <c r="Z424" s="106">
        <f>ROUNDUP(X424,0)</f>
        <v>755</v>
      </c>
      <c r="AA424" s="136">
        <f>((AB425-AB423)/500)</f>
        <v>0.02</v>
      </c>
      <c r="AB424" s="137">
        <f>(((V424-V423)*AA424)+AB423)+V424</f>
        <v>1510</v>
      </c>
      <c r="AC424" s="101">
        <f>ROUNDUP(AB424,0)</f>
        <v>1510</v>
      </c>
      <c r="AD424" s="137">
        <f>((AE425-AE423)/500)</f>
        <v>0.01</v>
      </c>
      <c r="AE424" s="137">
        <f>(((V424-V423)*AD424)+AE423)+V424</f>
        <v>780</v>
      </c>
      <c r="AF424" s="133">
        <f>ROUNDUP(AE424,0)</f>
        <v>780</v>
      </c>
      <c r="AG424" s="137">
        <f>((AH425-AH423)/500)</f>
        <v>0.01</v>
      </c>
      <c r="AH424" s="137">
        <f>(((V424-V423)*AG424)+AH423)+V424</f>
        <v>805</v>
      </c>
      <c r="AI424" s="101">
        <f>ROUNDUP(AH424,0)</f>
        <v>805</v>
      </c>
      <c r="AJ424" s="136">
        <f>((AK425-AK423)/500)</f>
        <v>0.01</v>
      </c>
      <c r="AK424" s="138">
        <f>(((V424-V423)*AJ424)+AK423)+V424</f>
        <v>830</v>
      </c>
      <c r="AL424" s="139">
        <f>ROUNDUP(AK424,0)</f>
        <v>830</v>
      </c>
      <c r="AM424" s="397"/>
      <c r="AN424" s="397"/>
      <c r="AO424" s="397"/>
      <c r="AP424" s="397"/>
      <c r="AQ424" s="397"/>
      <c r="AR424" s="397"/>
      <c r="AS424" s="397"/>
      <c r="AT424" s="397"/>
      <c r="AU424" s="397"/>
      <c r="AV424" s="397"/>
      <c r="AW424" s="397"/>
      <c r="AX424" s="397"/>
      <c r="AY424" s="397"/>
      <c r="AZ424" s="397"/>
      <c r="BA424" s="397"/>
      <c r="BB424" s="397"/>
      <c r="BC424" s="397"/>
      <c r="BD424" s="397"/>
      <c r="BE424" s="397"/>
      <c r="BF424" s="397"/>
      <c r="BG424" s="397"/>
      <c r="BH424" s="397"/>
      <c r="BI424" s="397"/>
    </row>
    <row r="425" spans="1:61" ht="15.75" x14ac:dyDescent="0.25">
      <c r="A425" s="93">
        <f>+$B$3*O425</f>
        <v>0</v>
      </c>
      <c r="B425" s="93">
        <f t="shared" ref="B425:B433" si="143">ROUNDUP(A425,0)</f>
        <v>0</v>
      </c>
      <c r="C425" s="112">
        <f>+$D$3*U425</f>
        <v>1219790</v>
      </c>
      <c r="D425" s="112">
        <f t="shared" ref="D425:D433" si="144">ROUNDUP(C425,0)</f>
        <v>1219790</v>
      </c>
      <c r="E425" s="112">
        <f>+$F$3*L425</f>
        <v>1082700</v>
      </c>
      <c r="F425" s="112">
        <f t="shared" ref="F425:F433" si="145">ROUNDUP(E425,0)</f>
        <v>1082700</v>
      </c>
      <c r="G425" s="113">
        <f>+$H$3*R425</f>
        <v>325860</v>
      </c>
      <c r="H425" s="112">
        <f t="shared" ref="H425:H433" si="146">ROUNDUP(G425,0)</f>
        <v>325860</v>
      </c>
      <c r="I425" s="140">
        <v>106000</v>
      </c>
      <c r="J425" s="130"/>
      <c r="K425" s="116">
        <v>2270</v>
      </c>
      <c r="L425" s="117">
        <f>+I425+K425</f>
        <v>108270</v>
      </c>
      <c r="M425" s="118"/>
      <c r="N425" s="119">
        <v>2370</v>
      </c>
      <c r="O425" s="119">
        <f>+N425+I425</f>
        <v>108370</v>
      </c>
      <c r="P425" s="119"/>
      <c r="Q425" s="119">
        <v>2620</v>
      </c>
      <c r="R425" s="120">
        <f>+Q425+I425</f>
        <v>108620</v>
      </c>
      <c r="S425" s="121"/>
      <c r="T425" s="122">
        <v>4890</v>
      </c>
      <c r="U425" s="122">
        <f>+T425+I425</f>
        <v>110890</v>
      </c>
      <c r="V425" s="141">
        <v>106000</v>
      </c>
      <c r="W425" s="115"/>
      <c r="X425" s="116">
        <v>1815</v>
      </c>
      <c r="Y425" s="124">
        <f t="shared" si="126"/>
        <v>106240</v>
      </c>
      <c r="Z425" s="125">
        <f>+V425+X425</f>
        <v>107815</v>
      </c>
      <c r="AA425" s="126"/>
      <c r="AB425" s="127">
        <v>3630</v>
      </c>
      <c r="AC425" s="119">
        <f>+V425+AB425</f>
        <v>109630</v>
      </c>
      <c r="AD425" s="127"/>
      <c r="AE425" s="127">
        <v>1840</v>
      </c>
      <c r="AF425" s="120">
        <f>+AE425+V425</f>
        <v>107840</v>
      </c>
      <c r="AG425" s="127"/>
      <c r="AH425" s="127">
        <v>1865</v>
      </c>
      <c r="AI425" s="119">
        <f>+AH425+V425</f>
        <v>107865</v>
      </c>
      <c r="AJ425" s="126"/>
      <c r="AK425" s="128">
        <v>1890</v>
      </c>
      <c r="AL425" s="129">
        <f>+AK425+V425</f>
        <v>107890</v>
      </c>
      <c r="AM425" s="397"/>
      <c r="AN425" s="397"/>
      <c r="AO425" s="397"/>
      <c r="AP425" s="397"/>
      <c r="AQ425" s="397"/>
      <c r="AR425" s="397"/>
      <c r="AS425" s="397"/>
      <c r="AT425" s="397"/>
      <c r="AU425" s="397"/>
      <c r="AV425" s="397"/>
      <c r="AW425" s="397"/>
      <c r="AX425" s="397"/>
      <c r="AY425" s="397"/>
      <c r="AZ425" s="397"/>
      <c r="BA425" s="397"/>
      <c r="BB425" s="397"/>
      <c r="BC425" s="397"/>
      <c r="BD425" s="397"/>
      <c r="BE425" s="397"/>
      <c r="BF425" s="397"/>
      <c r="BG425" s="397"/>
      <c r="BH425" s="397"/>
      <c r="BI425" s="397"/>
    </row>
    <row r="426" spans="1:61" ht="15.75" x14ac:dyDescent="0.25">
      <c r="A426" s="93">
        <f>+$B$3*N426</f>
        <v>0</v>
      </c>
      <c r="B426" s="94">
        <f t="shared" si="143"/>
        <v>0</v>
      </c>
      <c r="C426" s="95">
        <f>+$D$3*T426</f>
        <v>7150</v>
      </c>
      <c r="D426" s="95">
        <f t="shared" si="144"/>
        <v>7150</v>
      </c>
      <c r="E426" s="95">
        <f>+$F$3*K426</f>
        <v>1500</v>
      </c>
      <c r="F426" s="95">
        <f t="shared" si="145"/>
        <v>1500</v>
      </c>
      <c r="G426" s="96">
        <f>+$H$3*Q426</f>
        <v>1500</v>
      </c>
      <c r="H426" s="95">
        <f t="shared" si="146"/>
        <v>1500</v>
      </c>
      <c r="I426" s="395"/>
      <c r="J426" s="130">
        <f>((K427-K425)/500)</f>
        <v>0.02</v>
      </c>
      <c r="K426" s="116">
        <f>(((I426-I425)*J426)+K425)+I426</f>
        <v>150</v>
      </c>
      <c r="L426" s="131">
        <f>ROUNDUP(K426,0)</f>
        <v>150</v>
      </c>
      <c r="M426" s="132">
        <f>((N427-N425)/500)</f>
        <v>0.02</v>
      </c>
      <c r="N426" s="101">
        <f>(((I426-I425)*M426)+N425)+I426</f>
        <v>250</v>
      </c>
      <c r="O426" s="101">
        <f>ROUNDUP(N426,0)</f>
        <v>250</v>
      </c>
      <c r="P426" s="101">
        <f>((Q427-Q425)/500)</f>
        <v>0.02</v>
      </c>
      <c r="Q426" s="101">
        <f>(((I426-I425)*P426)+Q425)+I426</f>
        <v>500</v>
      </c>
      <c r="R426" s="133">
        <f>ROUNDUP(Q426,0)</f>
        <v>500</v>
      </c>
      <c r="S426" s="132">
        <f>((T427-T425)/500)</f>
        <v>0.04</v>
      </c>
      <c r="T426" s="134">
        <f>(((I426-I425)*S426)+T425)+I426</f>
        <v>650</v>
      </c>
      <c r="U426" s="134">
        <f>ROUNDUP(T426,0)</f>
        <v>650</v>
      </c>
      <c r="V426" s="396"/>
      <c r="W426" s="130">
        <f>((X427-X425)/500)</f>
        <v>0.02</v>
      </c>
      <c r="X426" s="116">
        <f>(((V426-V425)*W426)+X425)+V426</f>
        <v>-305</v>
      </c>
      <c r="Y426" s="135">
        <f t="shared" si="126"/>
        <v>240</v>
      </c>
      <c r="Z426" s="106">
        <f>ROUNDUP(X426,0)</f>
        <v>-305</v>
      </c>
      <c r="AA426" s="136">
        <f>((AB427-AB425)/500)</f>
        <v>0.04</v>
      </c>
      <c r="AB426" s="137">
        <f>(((V426-V425)*AA426)+AB425)+V426</f>
        <v>-610</v>
      </c>
      <c r="AC426" s="101">
        <f>ROUNDUP(AB426,0)</f>
        <v>-610</v>
      </c>
      <c r="AD426" s="137">
        <f>((AE427-AE425)/500)</f>
        <v>0.02</v>
      </c>
      <c r="AE426" s="137">
        <f>(((V426-V425)*AD426)+AE425)+V426</f>
        <v>-280</v>
      </c>
      <c r="AF426" s="133">
        <f>ROUNDUP(AE426,0)</f>
        <v>-280</v>
      </c>
      <c r="AG426" s="137">
        <f>((AH427-AH425)/500)</f>
        <v>0.02</v>
      </c>
      <c r="AH426" s="137">
        <f>(((V426-V425)*AG426)+AH425)+V426</f>
        <v>-255</v>
      </c>
      <c r="AI426" s="101">
        <f>ROUNDUP(AH426,0)</f>
        <v>-255</v>
      </c>
      <c r="AJ426" s="136">
        <f>((AK427-AK425)/500)</f>
        <v>0.02</v>
      </c>
      <c r="AK426" s="138">
        <f>(((V426-V425)*AJ426)+AK425)+V426</f>
        <v>-230</v>
      </c>
      <c r="AL426" s="139">
        <f>ROUNDUP(AK426,0)</f>
        <v>-230</v>
      </c>
      <c r="AM426" s="397"/>
      <c r="AN426" s="397"/>
      <c r="AO426" s="397"/>
      <c r="AP426" s="397"/>
      <c r="AQ426" s="397"/>
      <c r="AR426" s="397"/>
      <c r="AS426" s="397"/>
      <c r="AT426" s="397"/>
      <c r="AU426" s="397"/>
      <c r="AV426" s="397"/>
      <c r="AW426" s="397"/>
      <c r="AX426" s="397"/>
      <c r="AY426" s="397"/>
      <c r="AZ426" s="397"/>
      <c r="BA426" s="397"/>
      <c r="BB426" s="397"/>
      <c r="BC426" s="397"/>
      <c r="BD426" s="397"/>
      <c r="BE426" s="397"/>
      <c r="BF426" s="397"/>
      <c r="BG426" s="397"/>
      <c r="BH426" s="397"/>
      <c r="BI426" s="397"/>
    </row>
    <row r="427" spans="1:61" ht="15.75" x14ac:dyDescent="0.25">
      <c r="A427" s="93">
        <f>+$B$3*O427</f>
        <v>0</v>
      </c>
      <c r="B427" s="93">
        <f t="shared" si="143"/>
        <v>0</v>
      </c>
      <c r="C427" s="112">
        <f>+$D$3*U427</f>
        <v>1225510</v>
      </c>
      <c r="D427" s="112">
        <f t="shared" si="144"/>
        <v>1225510</v>
      </c>
      <c r="E427" s="112">
        <f>+$F$3*L427</f>
        <v>1087800</v>
      </c>
      <c r="F427" s="112">
        <f t="shared" si="145"/>
        <v>1087800</v>
      </c>
      <c r="G427" s="113">
        <f>+$H$3*R427</f>
        <v>327390</v>
      </c>
      <c r="H427" s="112">
        <f t="shared" si="146"/>
        <v>327390</v>
      </c>
      <c r="I427" s="140">
        <v>106500</v>
      </c>
      <c r="J427" s="130"/>
      <c r="K427" s="116">
        <v>2280</v>
      </c>
      <c r="L427" s="117">
        <f>+I427+K427</f>
        <v>108780</v>
      </c>
      <c r="M427" s="118"/>
      <c r="N427" s="119">
        <v>2380</v>
      </c>
      <c r="O427" s="119">
        <f>+N427+I427</f>
        <v>108880</v>
      </c>
      <c r="P427" s="119"/>
      <c r="Q427" s="119">
        <v>2630</v>
      </c>
      <c r="R427" s="120">
        <f>+Q427+I427</f>
        <v>109130</v>
      </c>
      <c r="S427" s="121"/>
      <c r="T427" s="122">
        <v>4910</v>
      </c>
      <c r="U427" s="122">
        <f>+T427+I427</f>
        <v>111410</v>
      </c>
      <c r="V427" s="141">
        <v>106500</v>
      </c>
      <c r="W427" s="115"/>
      <c r="X427" s="116">
        <v>1825</v>
      </c>
      <c r="Y427" s="124">
        <f t="shared" si="126"/>
        <v>106740</v>
      </c>
      <c r="Z427" s="125">
        <f>+V427+X427</f>
        <v>108325</v>
      </c>
      <c r="AA427" s="126"/>
      <c r="AB427" s="127">
        <v>3650</v>
      </c>
      <c r="AC427" s="119">
        <f>+V427+AB427</f>
        <v>110150</v>
      </c>
      <c r="AD427" s="127"/>
      <c r="AE427" s="127">
        <v>1850</v>
      </c>
      <c r="AF427" s="120">
        <f>+AE427+V427</f>
        <v>108350</v>
      </c>
      <c r="AG427" s="127"/>
      <c r="AH427" s="127">
        <v>1875</v>
      </c>
      <c r="AI427" s="119">
        <f>+AH427+V427</f>
        <v>108375</v>
      </c>
      <c r="AJ427" s="126"/>
      <c r="AK427" s="128">
        <v>1900</v>
      </c>
      <c r="AL427" s="129">
        <f>+AK427+V427</f>
        <v>108400</v>
      </c>
      <c r="AM427" s="397"/>
      <c r="AN427" s="397"/>
      <c r="AO427" s="397"/>
      <c r="AP427" s="397"/>
      <c r="AQ427" s="397"/>
      <c r="AR427" s="397"/>
      <c r="AS427" s="397"/>
      <c r="AT427" s="397"/>
      <c r="AU427" s="397"/>
      <c r="AV427" s="397"/>
      <c r="AW427" s="397"/>
      <c r="AX427" s="397"/>
      <c r="AY427" s="397"/>
      <c r="AZ427" s="397"/>
      <c r="BA427" s="397"/>
      <c r="BB427" s="397"/>
      <c r="BC427" s="397"/>
      <c r="BD427" s="397"/>
      <c r="BE427" s="397"/>
      <c r="BF427" s="397"/>
      <c r="BG427" s="397"/>
      <c r="BH427" s="397"/>
      <c r="BI427" s="397"/>
    </row>
    <row r="428" spans="1:61" ht="15.75" x14ac:dyDescent="0.25">
      <c r="A428" s="93">
        <f>+$B$3*N428</f>
        <v>0</v>
      </c>
      <c r="B428" s="94">
        <f t="shared" si="143"/>
        <v>0</v>
      </c>
      <c r="C428" s="95">
        <f>+$D$3*T428</f>
        <v>7150</v>
      </c>
      <c r="D428" s="95">
        <f t="shared" si="144"/>
        <v>7150</v>
      </c>
      <c r="E428" s="95">
        <f>+$F$3*K428</f>
        <v>1500</v>
      </c>
      <c r="F428" s="95">
        <f t="shared" si="145"/>
        <v>1500</v>
      </c>
      <c r="G428" s="96">
        <f>+$H$3*Q428</f>
        <v>1500</v>
      </c>
      <c r="H428" s="95">
        <f t="shared" si="146"/>
        <v>1500</v>
      </c>
      <c r="I428" s="395"/>
      <c r="J428" s="130">
        <f>((K429-K427)/500)</f>
        <v>0.02</v>
      </c>
      <c r="K428" s="116">
        <f>(((I428-I427)*J428)+K427)+I428</f>
        <v>150</v>
      </c>
      <c r="L428" s="131">
        <f>ROUNDUP(K428,0)</f>
        <v>150</v>
      </c>
      <c r="M428" s="132">
        <f>((N429-N427)/500)</f>
        <v>0.02</v>
      </c>
      <c r="N428" s="101">
        <f>(((I428-I427)*M428)+N427)+I428</f>
        <v>250</v>
      </c>
      <c r="O428" s="101">
        <f>ROUNDUP(N428,0)</f>
        <v>250</v>
      </c>
      <c r="P428" s="101">
        <f>((Q429-Q427)/500)</f>
        <v>0.02</v>
      </c>
      <c r="Q428" s="101">
        <f>(((I428-I427)*P428)+Q427)+I428</f>
        <v>500</v>
      </c>
      <c r="R428" s="133">
        <f>ROUNDUP(Q428,0)</f>
        <v>500</v>
      </c>
      <c r="S428" s="132">
        <f>((T429-T427)/500)</f>
        <v>0.04</v>
      </c>
      <c r="T428" s="134">
        <f>(((I428-I427)*S428)+T427)+I428</f>
        <v>650</v>
      </c>
      <c r="U428" s="134">
        <f>ROUNDUP(T428,0)</f>
        <v>650</v>
      </c>
      <c r="V428" s="396"/>
      <c r="W428" s="130">
        <f>((X429-X427)/500)</f>
        <v>0.01</v>
      </c>
      <c r="X428" s="116">
        <f>(((V428-V427)*W428)+X427)+V428</f>
        <v>760</v>
      </c>
      <c r="Y428" s="135">
        <f t="shared" si="126"/>
        <v>240</v>
      </c>
      <c r="Z428" s="106">
        <f>ROUNDUP(X428,0)</f>
        <v>760</v>
      </c>
      <c r="AA428" s="136">
        <f>((AB429-AB427)/500)</f>
        <v>0.02</v>
      </c>
      <c r="AB428" s="137">
        <f>(((V428-V427)*AA428)+AB427)+V428</f>
        <v>1520</v>
      </c>
      <c r="AC428" s="101">
        <f>ROUNDUP(AB428,0)</f>
        <v>1520</v>
      </c>
      <c r="AD428" s="137">
        <f>((AE429-AE427)/500)</f>
        <v>0.01</v>
      </c>
      <c r="AE428" s="137">
        <f>(((V428-V427)*AD428)+AE427)+V428</f>
        <v>785</v>
      </c>
      <c r="AF428" s="133">
        <f>ROUNDUP(AE428,0)</f>
        <v>785</v>
      </c>
      <c r="AG428" s="137">
        <f>((AH429-AH427)/500)</f>
        <v>0.01</v>
      </c>
      <c r="AH428" s="137">
        <f>(((V428-V427)*AG428)+AH427)+V428</f>
        <v>810</v>
      </c>
      <c r="AI428" s="101">
        <f>ROUNDUP(AH428,0)</f>
        <v>810</v>
      </c>
      <c r="AJ428" s="136">
        <f>((AK429-AK427)/500)</f>
        <v>0.01</v>
      </c>
      <c r="AK428" s="138">
        <f>(((V428-V427)*AJ428)+AK427)+V428</f>
        <v>835</v>
      </c>
      <c r="AL428" s="139">
        <f>ROUNDUP(AK428,0)</f>
        <v>835</v>
      </c>
      <c r="AM428" s="397"/>
      <c r="AN428" s="397"/>
      <c r="AO428" s="397"/>
      <c r="AP428" s="397"/>
      <c r="AQ428" s="397"/>
      <c r="AR428" s="397"/>
      <c r="AS428" s="397"/>
      <c r="AT428" s="397"/>
      <c r="AU428" s="397"/>
      <c r="AV428" s="397"/>
      <c r="AW428" s="397"/>
      <c r="AX428" s="397"/>
      <c r="AY428" s="397"/>
      <c r="AZ428" s="397"/>
      <c r="BA428" s="397"/>
      <c r="BB428" s="397"/>
      <c r="BC428" s="397"/>
      <c r="BD428" s="397"/>
      <c r="BE428" s="397"/>
      <c r="BF428" s="397"/>
      <c r="BG428" s="397"/>
      <c r="BH428" s="397"/>
      <c r="BI428" s="397"/>
    </row>
    <row r="429" spans="1:61" ht="15.75" x14ac:dyDescent="0.25">
      <c r="A429" s="93">
        <f>+$B$3*O429</f>
        <v>0</v>
      </c>
      <c r="B429" s="93">
        <f t="shared" si="143"/>
        <v>0</v>
      </c>
      <c r="C429" s="112">
        <f>+$D$3*U429</f>
        <v>1231230</v>
      </c>
      <c r="D429" s="112">
        <f t="shared" si="144"/>
        <v>1231230</v>
      </c>
      <c r="E429" s="112">
        <f>+$F$3*L429</f>
        <v>1092900</v>
      </c>
      <c r="F429" s="112">
        <f t="shared" si="145"/>
        <v>1092900</v>
      </c>
      <c r="G429" s="113">
        <f>+$H$3*R429</f>
        <v>328920</v>
      </c>
      <c r="H429" s="112">
        <f t="shared" si="146"/>
        <v>328920</v>
      </c>
      <c r="I429" s="140">
        <v>107000</v>
      </c>
      <c r="J429" s="130"/>
      <c r="K429" s="116">
        <v>2290</v>
      </c>
      <c r="L429" s="117">
        <f>+I429+K429</f>
        <v>109290</v>
      </c>
      <c r="M429" s="118"/>
      <c r="N429" s="119">
        <v>2390</v>
      </c>
      <c r="O429" s="119">
        <f>+N429+I429</f>
        <v>109390</v>
      </c>
      <c r="P429" s="119"/>
      <c r="Q429" s="119">
        <v>2640</v>
      </c>
      <c r="R429" s="120">
        <f>+Q429+I429</f>
        <v>109640</v>
      </c>
      <c r="S429" s="121"/>
      <c r="T429" s="122">
        <v>4930</v>
      </c>
      <c r="U429" s="122">
        <f>+T429+I429</f>
        <v>111930</v>
      </c>
      <c r="V429" s="141">
        <v>107000</v>
      </c>
      <c r="W429" s="115"/>
      <c r="X429" s="116">
        <v>1830</v>
      </c>
      <c r="Y429" s="124">
        <f t="shared" si="126"/>
        <v>107240</v>
      </c>
      <c r="Z429" s="125">
        <f>+V429+X429</f>
        <v>108830</v>
      </c>
      <c r="AA429" s="126"/>
      <c r="AB429" s="127">
        <v>3660</v>
      </c>
      <c r="AC429" s="119">
        <f>+V429+AB429</f>
        <v>110660</v>
      </c>
      <c r="AD429" s="127"/>
      <c r="AE429" s="127">
        <v>1855</v>
      </c>
      <c r="AF429" s="120">
        <f>+AE429+V429</f>
        <v>108855</v>
      </c>
      <c r="AG429" s="127"/>
      <c r="AH429" s="127">
        <v>1880</v>
      </c>
      <c r="AI429" s="119">
        <f>+AH429+V429</f>
        <v>108880</v>
      </c>
      <c r="AJ429" s="126"/>
      <c r="AK429" s="128">
        <v>1905</v>
      </c>
      <c r="AL429" s="129">
        <f>+AK429+V429</f>
        <v>108905</v>
      </c>
      <c r="AM429" s="397"/>
      <c r="AN429" s="397"/>
      <c r="AO429" s="397"/>
      <c r="AP429" s="397"/>
      <c r="AQ429" s="397"/>
      <c r="AR429" s="397"/>
      <c r="AS429" s="397"/>
      <c r="AT429" s="397"/>
      <c r="AU429" s="397"/>
      <c r="AV429" s="397"/>
      <c r="AW429" s="397"/>
      <c r="AX429" s="397"/>
      <c r="AY429" s="397"/>
      <c r="AZ429" s="397"/>
      <c r="BA429" s="397"/>
      <c r="BB429" s="397"/>
      <c r="BC429" s="397"/>
      <c r="BD429" s="397"/>
      <c r="BE429" s="397"/>
      <c r="BF429" s="397"/>
      <c r="BG429" s="397"/>
      <c r="BH429" s="397"/>
      <c r="BI429" s="397"/>
    </row>
    <row r="430" spans="1:61" ht="15.75" x14ac:dyDescent="0.25">
      <c r="A430" s="93">
        <f>+$B$3*N430</f>
        <v>0</v>
      </c>
      <c r="B430" s="94">
        <f t="shared" si="143"/>
        <v>0</v>
      </c>
      <c r="C430" s="95">
        <f>+$D$3*T430</f>
        <v>7150</v>
      </c>
      <c r="D430" s="95">
        <f t="shared" si="144"/>
        <v>7150</v>
      </c>
      <c r="E430" s="95">
        <f>+$F$3*K430</f>
        <v>1500</v>
      </c>
      <c r="F430" s="95">
        <f t="shared" si="145"/>
        <v>1500</v>
      </c>
      <c r="G430" s="96">
        <f>+$H$3*Q430</f>
        <v>1500</v>
      </c>
      <c r="H430" s="95">
        <f t="shared" si="146"/>
        <v>1500</v>
      </c>
      <c r="I430" s="395"/>
      <c r="J430" s="130">
        <f>((K431-K429)/500)</f>
        <v>0.02</v>
      </c>
      <c r="K430" s="116">
        <f>(((I430-I429)*J430)+K429)+I430</f>
        <v>150</v>
      </c>
      <c r="L430" s="131">
        <f>ROUNDUP(K430,0)</f>
        <v>150</v>
      </c>
      <c r="M430" s="132">
        <f>((N431-N429)/500)</f>
        <v>0.02</v>
      </c>
      <c r="N430" s="101">
        <f>(((I430-I429)*M430)+N429)+I430</f>
        <v>250</v>
      </c>
      <c r="O430" s="101">
        <f>ROUNDUP(N430,0)</f>
        <v>250</v>
      </c>
      <c r="P430" s="101">
        <f>((Q431-Q429)/500)</f>
        <v>0.02</v>
      </c>
      <c r="Q430" s="101">
        <f>(((I430-I429)*P430)+Q429)+I430</f>
        <v>500</v>
      </c>
      <c r="R430" s="133">
        <f>ROUNDUP(Q430,0)</f>
        <v>500</v>
      </c>
      <c r="S430" s="132">
        <f>((T431-T429)/500)</f>
        <v>0.04</v>
      </c>
      <c r="T430" s="134">
        <f>(((I430-I429)*S430)+T429)+I430</f>
        <v>650</v>
      </c>
      <c r="U430" s="134">
        <f>ROUNDUP(T430,0)</f>
        <v>650</v>
      </c>
      <c r="V430" s="396"/>
      <c r="W430" s="130">
        <f>((X431-X429)/500)</f>
        <v>0.02</v>
      </c>
      <c r="X430" s="116">
        <f>(((V430-V429)*W430)+X429)+V430</f>
        <v>-310</v>
      </c>
      <c r="Y430" s="135">
        <f t="shared" si="126"/>
        <v>240</v>
      </c>
      <c r="Z430" s="106">
        <f>ROUNDUP(X430,0)</f>
        <v>-310</v>
      </c>
      <c r="AA430" s="136">
        <f>((AB431-AB429)/500)</f>
        <v>0.04</v>
      </c>
      <c r="AB430" s="137">
        <f>(((V430-V429)*AA430)+AB429)+V430</f>
        <v>-620</v>
      </c>
      <c r="AC430" s="101">
        <f>ROUNDUP(AB430,0)</f>
        <v>-620</v>
      </c>
      <c r="AD430" s="137">
        <f>((AE431-AE429)/500)</f>
        <v>0.02</v>
      </c>
      <c r="AE430" s="137">
        <f>(((V430-V429)*AD430)+AE429)+V430</f>
        <v>-285</v>
      </c>
      <c r="AF430" s="133">
        <f>ROUNDUP(AE430,0)</f>
        <v>-285</v>
      </c>
      <c r="AG430" s="137">
        <f>((AH431-AH429)/500)</f>
        <v>0.02</v>
      </c>
      <c r="AH430" s="137">
        <f>(((V430-V429)*AG430)+AH429)+V430</f>
        <v>-260</v>
      </c>
      <c r="AI430" s="101">
        <f>ROUNDUP(AH430,0)</f>
        <v>-260</v>
      </c>
      <c r="AJ430" s="136">
        <f>((AK431-AK429)/500)</f>
        <v>0.02</v>
      </c>
      <c r="AK430" s="138">
        <f>(((V430-V429)*AJ430)+AK429)+V430</f>
        <v>-235</v>
      </c>
      <c r="AL430" s="139">
        <f>ROUNDUP(AK430,0)</f>
        <v>-235</v>
      </c>
      <c r="AM430" s="397"/>
      <c r="AN430" s="397"/>
      <c r="AO430" s="397"/>
      <c r="AP430" s="397"/>
      <c r="AQ430" s="397"/>
      <c r="AR430" s="397"/>
      <c r="AS430" s="397"/>
      <c r="AT430" s="397"/>
      <c r="AU430" s="397"/>
      <c r="AV430" s="397"/>
      <c r="AW430" s="397"/>
      <c r="AX430" s="397"/>
      <c r="AY430" s="397"/>
      <c r="AZ430" s="397"/>
      <c r="BA430" s="397"/>
      <c r="BB430" s="397"/>
      <c r="BC430" s="397"/>
      <c r="BD430" s="397"/>
      <c r="BE430" s="397"/>
      <c r="BF430" s="397"/>
      <c r="BG430" s="397"/>
      <c r="BH430" s="397"/>
      <c r="BI430" s="397"/>
    </row>
    <row r="431" spans="1:61" ht="15.75" x14ac:dyDescent="0.25">
      <c r="A431" s="93">
        <f>+$B$3*O431</f>
        <v>0</v>
      </c>
      <c r="B431" s="93">
        <f t="shared" si="143"/>
        <v>0</v>
      </c>
      <c r="C431" s="112">
        <f>+$D$3*U431</f>
        <v>1236950</v>
      </c>
      <c r="D431" s="112">
        <f t="shared" si="144"/>
        <v>1236950</v>
      </c>
      <c r="E431" s="112">
        <f>+$F$3*L431</f>
        <v>1098000</v>
      </c>
      <c r="F431" s="112">
        <f t="shared" si="145"/>
        <v>1098000</v>
      </c>
      <c r="G431" s="113">
        <f>+$H$3*R431</f>
        <v>330450</v>
      </c>
      <c r="H431" s="112">
        <f t="shared" si="146"/>
        <v>330450</v>
      </c>
      <c r="I431" s="140">
        <v>107500</v>
      </c>
      <c r="J431" s="130"/>
      <c r="K431" s="116">
        <v>2300</v>
      </c>
      <c r="L431" s="117">
        <f>+I431+K431</f>
        <v>109800</v>
      </c>
      <c r="M431" s="118"/>
      <c r="N431" s="119">
        <v>2400</v>
      </c>
      <c r="O431" s="119">
        <f>+N431+I431</f>
        <v>109900</v>
      </c>
      <c r="P431" s="119"/>
      <c r="Q431" s="119">
        <v>2650</v>
      </c>
      <c r="R431" s="120">
        <f>+Q431+I431</f>
        <v>110150</v>
      </c>
      <c r="S431" s="121"/>
      <c r="T431" s="122">
        <v>4950</v>
      </c>
      <c r="U431" s="122">
        <f>+T431+I431</f>
        <v>112450</v>
      </c>
      <c r="V431" s="141">
        <v>107500</v>
      </c>
      <c r="W431" s="115"/>
      <c r="X431" s="116">
        <v>1840</v>
      </c>
      <c r="Y431" s="124">
        <f t="shared" si="126"/>
        <v>107740</v>
      </c>
      <c r="Z431" s="125">
        <f>+V431+X431</f>
        <v>109340</v>
      </c>
      <c r="AA431" s="126"/>
      <c r="AB431" s="127">
        <v>3680</v>
      </c>
      <c r="AC431" s="119">
        <f>+V431+AB431</f>
        <v>111180</v>
      </c>
      <c r="AD431" s="127"/>
      <c r="AE431" s="127">
        <v>1865</v>
      </c>
      <c r="AF431" s="120">
        <f>+AE431+V431</f>
        <v>109365</v>
      </c>
      <c r="AG431" s="127"/>
      <c r="AH431" s="127">
        <v>1890</v>
      </c>
      <c r="AI431" s="119">
        <f>+AH431+V431</f>
        <v>109390</v>
      </c>
      <c r="AJ431" s="126"/>
      <c r="AK431" s="128">
        <v>1915</v>
      </c>
      <c r="AL431" s="129">
        <f>+AK431+V431</f>
        <v>109415</v>
      </c>
      <c r="AM431" s="397"/>
      <c r="AN431" s="397"/>
      <c r="AO431" s="397"/>
      <c r="AP431" s="397"/>
      <c r="AQ431" s="397"/>
      <c r="AR431" s="397"/>
      <c r="AS431" s="397"/>
      <c r="AT431" s="397"/>
      <c r="AU431" s="397"/>
      <c r="AV431" s="397"/>
      <c r="AW431" s="397"/>
      <c r="AX431" s="397"/>
      <c r="AY431" s="397"/>
      <c r="AZ431" s="397"/>
      <c r="BA431" s="397"/>
      <c r="BB431" s="397"/>
      <c r="BC431" s="397"/>
      <c r="BD431" s="397"/>
      <c r="BE431" s="397"/>
      <c r="BF431" s="397"/>
      <c r="BG431" s="397"/>
      <c r="BH431" s="397"/>
      <c r="BI431" s="397"/>
    </row>
    <row r="432" spans="1:61" ht="15.75" x14ac:dyDescent="0.25">
      <c r="A432" s="93">
        <f>+$B$3*N432</f>
        <v>0</v>
      </c>
      <c r="B432" s="94">
        <f t="shared" si="143"/>
        <v>0</v>
      </c>
      <c r="C432" s="95">
        <f>+$D$3*T432</f>
        <v>7150</v>
      </c>
      <c r="D432" s="95">
        <f t="shared" si="144"/>
        <v>7150</v>
      </c>
      <c r="E432" s="95">
        <f>+$F$3*K432</f>
        <v>1500</v>
      </c>
      <c r="F432" s="95">
        <f t="shared" si="145"/>
        <v>1500</v>
      </c>
      <c r="G432" s="96">
        <f>+$H$3*Q432</f>
        <v>1500</v>
      </c>
      <c r="H432" s="95">
        <f t="shared" si="146"/>
        <v>1500</v>
      </c>
      <c r="I432" s="395"/>
      <c r="J432" s="130">
        <f>((K433-K431)/500)</f>
        <v>0.02</v>
      </c>
      <c r="K432" s="116">
        <f>(((I432-I431)*J432)+K431)+I432</f>
        <v>150</v>
      </c>
      <c r="L432" s="131">
        <f>ROUNDUP(K432,0)</f>
        <v>150</v>
      </c>
      <c r="M432" s="132">
        <f>((N433-N431)/500)</f>
        <v>0.02</v>
      </c>
      <c r="N432" s="101">
        <f>(((I432-I431)*M432)+N431)+I432</f>
        <v>250</v>
      </c>
      <c r="O432" s="101">
        <f>ROUNDUP(N432,0)</f>
        <v>250</v>
      </c>
      <c r="P432" s="101">
        <f>((Q433-Q431)/500)</f>
        <v>0.02</v>
      </c>
      <c r="Q432" s="101">
        <f>(((I432-I431)*P432)+Q431)+I432</f>
        <v>500</v>
      </c>
      <c r="R432" s="133">
        <f>ROUNDUP(Q432,0)</f>
        <v>500</v>
      </c>
      <c r="S432" s="132">
        <f>((T433-T431)/500)</f>
        <v>0.04</v>
      </c>
      <c r="T432" s="134">
        <f>(((I432-I431)*S432)+T431)+I432</f>
        <v>650</v>
      </c>
      <c r="U432" s="134">
        <f>ROUNDUP(T432,0)</f>
        <v>650</v>
      </c>
      <c r="V432" s="396"/>
      <c r="W432" s="130">
        <f>((X433-X431)/500)</f>
        <v>0.01</v>
      </c>
      <c r="X432" s="116">
        <f>(((V432-V431)*W432)+X431)+V432</f>
        <v>765</v>
      </c>
      <c r="Y432" s="135">
        <f t="shared" si="126"/>
        <v>240</v>
      </c>
      <c r="Z432" s="106">
        <f>ROUNDUP(X432,0)</f>
        <v>765</v>
      </c>
      <c r="AA432" s="136">
        <f>((AB433-AB431)/500)</f>
        <v>0.02</v>
      </c>
      <c r="AB432" s="137">
        <f>(((V432-V431)*AA432)+AB431)+V432</f>
        <v>1530</v>
      </c>
      <c r="AC432" s="101">
        <f>ROUNDUP(AB432,0)</f>
        <v>1530</v>
      </c>
      <c r="AD432" s="137">
        <f>((AE433-AE431)/500)</f>
        <v>0.01</v>
      </c>
      <c r="AE432" s="137">
        <f>(((V432-V431)*AD432)+AE431)+V432</f>
        <v>790</v>
      </c>
      <c r="AF432" s="133">
        <f>ROUNDUP(AE432,0)</f>
        <v>790</v>
      </c>
      <c r="AG432" s="137">
        <f>((AH433-AH431)/500)</f>
        <v>0.01</v>
      </c>
      <c r="AH432" s="137">
        <f>(((V432-V431)*AG432)+AH431)+V432</f>
        <v>815</v>
      </c>
      <c r="AI432" s="101">
        <f>ROUNDUP(AH432,0)</f>
        <v>815</v>
      </c>
      <c r="AJ432" s="136">
        <f>((AK433-AK431)/500)</f>
        <v>0.01</v>
      </c>
      <c r="AK432" s="138">
        <f>(((V432-V431)*AJ432)+AK431)+V432</f>
        <v>840</v>
      </c>
      <c r="AL432" s="139">
        <f>ROUNDUP(AK432,0)</f>
        <v>840</v>
      </c>
      <c r="AM432" s="397"/>
      <c r="AN432" s="397"/>
      <c r="AO432" s="397"/>
      <c r="AP432" s="397"/>
      <c r="AQ432" s="397"/>
      <c r="AR432" s="397"/>
      <c r="AS432" s="397"/>
      <c r="AT432" s="397"/>
      <c r="AU432" s="397"/>
      <c r="AV432" s="397"/>
      <c r="AW432" s="397"/>
      <c r="AX432" s="397"/>
      <c r="AY432" s="397"/>
      <c r="AZ432" s="397"/>
      <c r="BA432" s="397"/>
      <c r="BB432" s="397"/>
      <c r="BC432" s="397"/>
      <c r="BD432" s="397"/>
      <c r="BE432" s="397"/>
      <c r="BF432" s="397"/>
      <c r="BG432" s="397"/>
      <c r="BH432" s="397"/>
      <c r="BI432" s="397"/>
    </row>
    <row r="433" spans="1:61" ht="15.75" x14ac:dyDescent="0.25">
      <c r="A433" s="93">
        <f>+$B$3*O433</f>
        <v>0</v>
      </c>
      <c r="B433" s="93">
        <f t="shared" si="143"/>
        <v>0</v>
      </c>
      <c r="C433" s="112">
        <f>+$D$3*U433</f>
        <v>1242670</v>
      </c>
      <c r="D433" s="112">
        <f t="shared" si="144"/>
        <v>1242670</v>
      </c>
      <c r="E433" s="112">
        <f>+$F$3*L433</f>
        <v>1103100</v>
      </c>
      <c r="F433" s="112">
        <f t="shared" si="145"/>
        <v>1103100</v>
      </c>
      <c r="G433" s="113">
        <f>+$H$3*R433</f>
        <v>331980</v>
      </c>
      <c r="H433" s="112">
        <f t="shared" si="146"/>
        <v>331980</v>
      </c>
      <c r="I433" s="140">
        <v>108000</v>
      </c>
      <c r="J433" s="130"/>
      <c r="K433" s="116">
        <v>2310</v>
      </c>
      <c r="L433" s="117">
        <f>+I433+K433</f>
        <v>110310</v>
      </c>
      <c r="M433" s="118"/>
      <c r="N433" s="119">
        <v>2410</v>
      </c>
      <c r="O433" s="119">
        <f>+N433+I433</f>
        <v>110410</v>
      </c>
      <c r="P433" s="119"/>
      <c r="Q433" s="119">
        <v>2660</v>
      </c>
      <c r="R433" s="120">
        <f>+Q433+I433</f>
        <v>110660</v>
      </c>
      <c r="S433" s="121"/>
      <c r="T433" s="122">
        <v>4970</v>
      </c>
      <c r="U433" s="122">
        <f>+T433+I433</f>
        <v>112970</v>
      </c>
      <c r="V433" s="141">
        <v>108000</v>
      </c>
      <c r="W433" s="115"/>
      <c r="X433" s="116">
        <v>1845</v>
      </c>
      <c r="Y433" s="124">
        <f t="shared" si="126"/>
        <v>108240</v>
      </c>
      <c r="Z433" s="125">
        <f>+V433+X433</f>
        <v>109845</v>
      </c>
      <c r="AA433" s="126"/>
      <c r="AB433" s="127">
        <v>3690</v>
      </c>
      <c r="AC433" s="119">
        <f>+V433+AB433</f>
        <v>111690</v>
      </c>
      <c r="AD433" s="127"/>
      <c r="AE433" s="127">
        <v>1870</v>
      </c>
      <c r="AF433" s="120">
        <f>+AE433+V433</f>
        <v>109870</v>
      </c>
      <c r="AG433" s="127"/>
      <c r="AH433" s="127">
        <v>1895</v>
      </c>
      <c r="AI433" s="119">
        <f>+AH433+V433</f>
        <v>109895</v>
      </c>
      <c r="AJ433" s="126"/>
      <c r="AK433" s="128">
        <v>1920</v>
      </c>
      <c r="AL433" s="129">
        <f>+AK433+V433</f>
        <v>109920</v>
      </c>
      <c r="AM433" s="397"/>
      <c r="AN433" s="397"/>
      <c r="AO433" s="397"/>
      <c r="AP433" s="397"/>
      <c r="AQ433" s="397"/>
      <c r="AR433" s="397"/>
      <c r="AS433" s="397"/>
      <c r="AT433" s="397"/>
      <c r="AU433" s="397"/>
      <c r="AV433" s="397"/>
      <c r="AW433" s="397"/>
      <c r="AX433" s="397"/>
      <c r="AY433" s="397"/>
      <c r="AZ433" s="397"/>
      <c r="BA433" s="397"/>
      <c r="BB433" s="397"/>
      <c r="BC433" s="397"/>
      <c r="BD433" s="397"/>
      <c r="BE433" s="397"/>
      <c r="BF433" s="397"/>
      <c r="BG433" s="397"/>
      <c r="BH433" s="397"/>
      <c r="BI433" s="397"/>
    </row>
    <row r="434" spans="1:61" ht="15.75" x14ac:dyDescent="0.25">
      <c r="A434" s="93">
        <f>+$B$3*N434</f>
        <v>0</v>
      </c>
      <c r="B434" s="94">
        <f>ROUNDUP(A434,0)</f>
        <v>0</v>
      </c>
      <c r="C434" s="95">
        <f>+$D$3*T434</f>
        <v>7150</v>
      </c>
      <c r="D434" s="95">
        <f>ROUNDUP(C434,0)</f>
        <v>7150</v>
      </c>
      <c r="E434" s="95">
        <f>+$F$3*K434</f>
        <v>1500</v>
      </c>
      <c r="F434" s="95">
        <f>ROUNDUP(E434,0)</f>
        <v>1500</v>
      </c>
      <c r="G434" s="96">
        <f>+$H$3*Q434</f>
        <v>1500</v>
      </c>
      <c r="H434" s="95">
        <f>ROUNDUP(G434,0)</f>
        <v>1500</v>
      </c>
      <c r="I434" s="395"/>
      <c r="J434" s="130">
        <f>((K435-K433)/500)</f>
        <v>0.02</v>
      </c>
      <c r="K434" s="116">
        <f>(((I434-I433)*J434)+K433)+I434</f>
        <v>150</v>
      </c>
      <c r="L434" s="131">
        <f>ROUNDUP(K434,0)</f>
        <v>150</v>
      </c>
      <c r="M434" s="132">
        <f>((N435-N433)/500)</f>
        <v>0.02</v>
      </c>
      <c r="N434" s="101">
        <f>(((I434-I433)*M434)+N433)+I434</f>
        <v>250</v>
      </c>
      <c r="O434" s="101">
        <f>ROUNDUP(N434,0)</f>
        <v>250</v>
      </c>
      <c r="P434" s="101">
        <f>((Q435-Q433)/500)</f>
        <v>0.02</v>
      </c>
      <c r="Q434" s="101">
        <f>(((I434-I433)*P434)+Q433)+I434</f>
        <v>500</v>
      </c>
      <c r="R434" s="133">
        <f>ROUNDUP(Q434,0)</f>
        <v>500</v>
      </c>
      <c r="S434" s="132">
        <f>((T435-T433)/500)</f>
        <v>0.04</v>
      </c>
      <c r="T434" s="134">
        <f>(((I434-I433)*S434)+T433)+I434</f>
        <v>650</v>
      </c>
      <c r="U434" s="134">
        <f>ROUNDUP(T434,0)</f>
        <v>650</v>
      </c>
      <c r="V434" s="396"/>
      <c r="W434" s="130">
        <f>((X435-X433)/500)</f>
        <v>0.02</v>
      </c>
      <c r="X434" s="116">
        <f>(((V434-V433)*W434)+X433)+V434</f>
        <v>-315</v>
      </c>
      <c r="Y434" s="135">
        <f t="shared" si="126"/>
        <v>240</v>
      </c>
      <c r="Z434" s="106">
        <f>ROUNDUP(X434,0)</f>
        <v>-315</v>
      </c>
      <c r="AA434" s="136">
        <f>((AB435-AB433)/500)</f>
        <v>0.04</v>
      </c>
      <c r="AB434" s="137">
        <f>(((V434-V433)*AA434)+AB433)+V434</f>
        <v>-630</v>
      </c>
      <c r="AC434" s="101">
        <f>ROUNDUP(AB434,0)</f>
        <v>-630</v>
      </c>
      <c r="AD434" s="137">
        <f>((AE435-AE433)/500)</f>
        <v>0.02</v>
      </c>
      <c r="AE434" s="137">
        <f>(((V434-V433)*AD434)+AE433)+V434</f>
        <v>-290</v>
      </c>
      <c r="AF434" s="133">
        <f>ROUNDUP(AE434,0)</f>
        <v>-290</v>
      </c>
      <c r="AG434" s="137">
        <f>((AH435-AH433)/500)</f>
        <v>0.02</v>
      </c>
      <c r="AH434" s="137">
        <f>(((V434-V433)*AG434)+AH433)+V434</f>
        <v>-265</v>
      </c>
      <c r="AI434" s="101">
        <f>ROUNDUP(AH434,0)</f>
        <v>-265</v>
      </c>
      <c r="AJ434" s="136">
        <f>((AK435-AK433)/500)</f>
        <v>0.02</v>
      </c>
      <c r="AK434" s="138">
        <f>(((V434-V433)*AJ434)+AK433)+V434</f>
        <v>-240</v>
      </c>
      <c r="AL434" s="139">
        <f>ROUNDUP(AK434,0)</f>
        <v>-240</v>
      </c>
      <c r="AM434" s="397"/>
      <c r="AN434" s="397"/>
      <c r="AO434" s="397"/>
      <c r="AP434" s="397"/>
      <c r="AQ434" s="397"/>
      <c r="AR434" s="397"/>
      <c r="AS434" s="397"/>
      <c r="AT434" s="397"/>
      <c r="AU434" s="397"/>
      <c r="AV434" s="397"/>
      <c r="AW434" s="397"/>
      <c r="AX434" s="397"/>
      <c r="AY434" s="397"/>
      <c r="AZ434" s="397"/>
      <c r="BA434" s="397"/>
      <c r="BB434" s="397"/>
      <c r="BC434" s="397"/>
      <c r="BD434" s="397"/>
      <c r="BE434" s="397"/>
      <c r="BF434" s="397"/>
      <c r="BG434" s="397"/>
      <c r="BH434" s="397"/>
      <c r="BI434" s="397"/>
    </row>
    <row r="435" spans="1:61" ht="15.75" x14ac:dyDescent="0.25">
      <c r="A435" s="93">
        <f>+$B$3*O435</f>
        <v>0</v>
      </c>
      <c r="B435" s="93">
        <f>ROUNDUP(A435,0)</f>
        <v>0</v>
      </c>
      <c r="C435" s="112">
        <f>+$D$3*U435</f>
        <v>1248390</v>
      </c>
      <c r="D435" s="112">
        <f>ROUNDUP(C435,0)</f>
        <v>1248390</v>
      </c>
      <c r="E435" s="112">
        <f>+$F$3*L435</f>
        <v>1108200</v>
      </c>
      <c r="F435" s="112">
        <f>ROUNDUP(E435,0)</f>
        <v>1108200</v>
      </c>
      <c r="G435" s="113">
        <f>+$H$3*R435</f>
        <v>333510</v>
      </c>
      <c r="H435" s="112">
        <f>ROUNDUP(G435,0)</f>
        <v>333510</v>
      </c>
      <c r="I435" s="114">
        <v>108500</v>
      </c>
      <c r="J435" s="130"/>
      <c r="K435" s="98">
        <v>2320</v>
      </c>
      <c r="L435" s="117">
        <f>+I435+K435</f>
        <v>110820</v>
      </c>
      <c r="M435" s="118"/>
      <c r="N435" s="112">
        <v>2420</v>
      </c>
      <c r="O435" s="119">
        <f>+N435+I435</f>
        <v>110920</v>
      </c>
      <c r="P435" s="119"/>
      <c r="Q435" s="112">
        <v>2670</v>
      </c>
      <c r="R435" s="120">
        <f>+Q435+I435</f>
        <v>111170</v>
      </c>
      <c r="S435" s="121"/>
      <c r="T435" s="142">
        <v>4990</v>
      </c>
      <c r="U435" s="122">
        <f>+T435+I435</f>
        <v>113490</v>
      </c>
      <c r="V435" s="123">
        <v>108500</v>
      </c>
      <c r="W435" s="115"/>
      <c r="X435" s="98">
        <v>1855</v>
      </c>
      <c r="Y435" s="124">
        <f t="shared" si="126"/>
        <v>108740</v>
      </c>
      <c r="Z435" s="125">
        <f>+V435+X435</f>
        <v>110355</v>
      </c>
      <c r="AA435" s="126"/>
      <c r="AB435" s="143">
        <v>3710</v>
      </c>
      <c r="AC435" s="119">
        <f>+V435+AB435</f>
        <v>112210</v>
      </c>
      <c r="AD435" s="127"/>
      <c r="AE435" s="143">
        <v>1880</v>
      </c>
      <c r="AF435" s="120">
        <f>+AE435+V435</f>
        <v>110380</v>
      </c>
      <c r="AG435" s="127"/>
      <c r="AH435" s="143">
        <v>1905</v>
      </c>
      <c r="AI435" s="119">
        <f>+AH435+V435</f>
        <v>110405</v>
      </c>
      <c r="AJ435" s="126"/>
      <c r="AK435" s="144">
        <v>1930</v>
      </c>
      <c r="AL435" s="129">
        <f>+AK435+V435</f>
        <v>110430</v>
      </c>
      <c r="AM435" s="397"/>
      <c r="AN435" s="397"/>
      <c r="AO435" s="397"/>
      <c r="AP435" s="397"/>
      <c r="AQ435" s="397"/>
      <c r="AR435" s="397"/>
      <c r="AS435" s="397"/>
      <c r="AT435" s="397"/>
      <c r="AU435" s="397"/>
      <c r="AV435" s="397"/>
      <c r="AW435" s="397"/>
      <c r="AX435" s="397"/>
      <c r="AY435" s="397"/>
      <c r="AZ435" s="397"/>
      <c r="BA435" s="397"/>
      <c r="BB435" s="397"/>
      <c r="BC435" s="397"/>
      <c r="BD435" s="397"/>
      <c r="BE435" s="397"/>
      <c r="BF435" s="397"/>
      <c r="BG435" s="397"/>
      <c r="BH435" s="397"/>
      <c r="BI435" s="397"/>
    </row>
    <row r="436" spans="1:61" ht="15.75" x14ac:dyDescent="0.25">
      <c r="A436" s="93">
        <f>+$B$3*O436</f>
        <v>0</v>
      </c>
      <c r="B436" s="94">
        <f>ROUNDUP(A436,0)</f>
        <v>0</v>
      </c>
      <c r="C436" s="95">
        <f>+$D$3*U436</f>
        <v>7150</v>
      </c>
      <c r="D436" s="95">
        <f>ROUNDUP(C436,0)</f>
        <v>7150</v>
      </c>
      <c r="E436" s="95">
        <f>+$F$3*L436</f>
        <v>1500</v>
      </c>
      <c r="F436" s="95">
        <f>ROUNDUP(E436,0)</f>
        <v>1500</v>
      </c>
      <c r="G436" s="96">
        <f>+$H$3*R436</f>
        <v>1500</v>
      </c>
      <c r="H436" s="95">
        <f>ROUNDUP(G436,0)</f>
        <v>1500</v>
      </c>
      <c r="I436" s="395"/>
      <c r="J436" s="130">
        <f>((K437-K435)/500)</f>
        <v>0.02</v>
      </c>
      <c r="K436" s="116">
        <f>(((I436-I435)*J436)+K435)+I436</f>
        <v>150</v>
      </c>
      <c r="L436" s="131">
        <f>ROUNDUP(K436,0)</f>
        <v>150</v>
      </c>
      <c r="M436" s="132">
        <f>((N437-N435)/500)</f>
        <v>0.02</v>
      </c>
      <c r="N436" s="101">
        <f>(((I436-I435)*M436)+N435)+I436</f>
        <v>250</v>
      </c>
      <c r="O436" s="101">
        <f>ROUNDUP(N436,0)</f>
        <v>250</v>
      </c>
      <c r="P436" s="101">
        <f>((Q437-Q435)/500)</f>
        <v>0.02</v>
      </c>
      <c r="Q436" s="101">
        <f>(((I436-I435)*P436)+Q435)+I436</f>
        <v>500</v>
      </c>
      <c r="R436" s="133">
        <f>ROUNDUP(Q436,0)</f>
        <v>500</v>
      </c>
      <c r="S436" s="132">
        <f>((T437-T435)/500)</f>
        <v>0.04</v>
      </c>
      <c r="T436" s="134">
        <f>(((I436-I435)*S436)+T435)+I436</f>
        <v>650</v>
      </c>
      <c r="U436" s="134">
        <f>ROUNDUP(T436,0)</f>
        <v>650</v>
      </c>
      <c r="V436" s="396"/>
      <c r="W436" s="130">
        <f>((X437-X435)/500)</f>
        <v>0.01</v>
      </c>
      <c r="X436" s="116">
        <f>(((V436-V435)*W436)+X435)+V436</f>
        <v>770</v>
      </c>
      <c r="Y436" s="135">
        <f t="shared" si="126"/>
        <v>240</v>
      </c>
      <c r="Z436" s="106">
        <f>ROUNDUP(X436,0)</f>
        <v>770</v>
      </c>
      <c r="AA436" s="136">
        <f>((AB437-AB435)/500)</f>
        <v>0.02</v>
      </c>
      <c r="AB436" s="137">
        <f>(((V436-V435)*AA436)+AB435)+V436</f>
        <v>1540</v>
      </c>
      <c r="AC436" s="101">
        <f>ROUNDUP(AB436,0)</f>
        <v>1540</v>
      </c>
      <c r="AD436" s="137">
        <f>((AE437-AE435)/500)</f>
        <v>0.01</v>
      </c>
      <c r="AE436" s="137">
        <f>(((V436-V435)*AD436)+AE435)+V436</f>
        <v>795</v>
      </c>
      <c r="AF436" s="133">
        <f>ROUNDUP(AE436,0)</f>
        <v>795</v>
      </c>
      <c r="AG436" s="137">
        <f>((AH437-AH435)/500)</f>
        <v>0.01</v>
      </c>
      <c r="AH436" s="137">
        <f>(((V436-V435)*AG436)+AH435)+V436</f>
        <v>820</v>
      </c>
      <c r="AI436" s="101">
        <f>ROUNDUP(AH436,0)</f>
        <v>820</v>
      </c>
      <c r="AJ436" s="136">
        <f>((AK437-AK435)/500)</f>
        <v>0.01</v>
      </c>
      <c r="AK436" s="138">
        <f>(((V436-V435)*AJ436)+AK435)+V436</f>
        <v>845</v>
      </c>
      <c r="AL436" s="139">
        <f>ROUNDUP(AK436,0)</f>
        <v>845</v>
      </c>
      <c r="AM436" s="397"/>
      <c r="AN436" s="397"/>
      <c r="AO436" s="397"/>
      <c r="AP436" s="397"/>
      <c r="AQ436" s="397"/>
      <c r="AR436" s="397"/>
      <c r="AS436" s="397"/>
      <c r="AT436" s="397"/>
      <c r="AU436" s="397"/>
      <c r="AV436" s="397"/>
      <c r="AW436" s="397"/>
      <c r="AX436" s="397"/>
      <c r="AY436" s="397"/>
      <c r="AZ436" s="397"/>
      <c r="BA436" s="397"/>
      <c r="BB436" s="397"/>
      <c r="BC436" s="397"/>
      <c r="BD436" s="397"/>
      <c r="BE436" s="397"/>
      <c r="BF436" s="397"/>
      <c r="BG436" s="397"/>
      <c r="BH436" s="397"/>
      <c r="BI436" s="397"/>
    </row>
    <row r="437" spans="1:61" ht="15.75" x14ac:dyDescent="0.25">
      <c r="A437" s="93">
        <f>+$B$3*O437</f>
        <v>0</v>
      </c>
      <c r="B437" s="93">
        <f t="shared" ref="B437:B445" si="147">ROUNDUP(A437,0)</f>
        <v>0</v>
      </c>
      <c r="C437" s="112">
        <f>+$D$3*U437</f>
        <v>1254110</v>
      </c>
      <c r="D437" s="112">
        <f t="shared" ref="D437:D445" si="148">ROUNDUP(C437,0)</f>
        <v>1254110</v>
      </c>
      <c r="E437" s="112">
        <f>+$F$3*L437</f>
        <v>1113300</v>
      </c>
      <c r="F437" s="112">
        <f t="shared" ref="F437:F445" si="149">ROUNDUP(E437,0)</f>
        <v>1113300</v>
      </c>
      <c r="G437" s="113">
        <f>+$H$3*R437</f>
        <v>335040</v>
      </c>
      <c r="H437" s="112">
        <f t="shared" ref="H437:H445" si="150">ROUNDUP(G437,0)</f>
        <v>335040</v>
      </c>
      <c r="I437" s="140">
        <v>109000</v>
      </c>
      <c r="J437" s="130"/>
      <c r="K437" s="116">
        <v>2330</v>
      </c>
      <c r="L437" s="117">
        <f>+I437+K437</f>
        <v>111330</v>
      </c>
      <c r="M437" s="118"/>
      <c r="N437" s="119">
        <v>2430</v>
      </c>
      <c r="O437" s="119">
        <f>+N437+I437</f>
        <v>111430</v>
      </c>
      <c r="P437" s="119"/>
      <c r="Q437" s="119">
        <v>2680</v>
      </c>
      <c r="R437" s="120">
        <f>+Q437+I437</f>
        <v>111680</v>
      </c>
      <c r="S437" s="121"/>
      <c r="T437" s="122">
        <v>5010</v>
      </c>
      <c r="U437" s="122">
        <f>+T437+I437</f>
        <v>114010</v>
      </c>
      <c r="V437" s="141">
        <v>109000</v>
      </c>
      <c r="W437" s="115"/>
      <c r="X437" s="116">
        <v>1860</v>
      </c>
      <c r="Y437" s="124">
        <f t="shared" si="126"/>
        <v>109240</v>
      </c>
      <c r="Z437" s="125">
        <f>+V437+X437</f>
        <v>110860</v>
      </c>
      <c r="AA437" s="126"/>
      <c r="AB437" s="127">
        <v>3720</v>
      </c>
      <c r="AC437" s="119">
        <f>+V437+AB437</f>
        <v>112720</v>
      </c>
      <c r="AD437" s="127"/>
      <c r="AE437" s="127">
        <v>1885</v>
      </c>
      <c r="AF437" s="120">
        <f>+AE437+V437</f>
        <v>110885</v>
      </c>
      <c r="AG437" s="127"/>
      <c r="AH437" s="127">
        <v>1910</v>
      </c>
      <c r="AI437" s="119">
        <f>+AH437+V437</f>
        <v>110910</v>
      </c>
      <c r="AJ437" s="126"/>
      <c r="AK437" s="128">
        <v>1935</v>
      </c>
      <c r="AL437" s="129">
        <f>+AK437+V437</f>
        <v>110935</v>
      </c>
      <c r="AM437" s="397"/>
      <c r="AN437" s="397"/>
      <c r="AO437" s="397"/>
      <c r="AP437" s="397"/>
      <c r="AQ437" s="397"/>
      <c r="AR437" s="397"/>
      <c r="AS437" s="397"/>
      <c r="AT437" s="397"/>
      <c r="AU437" s="397"/>
      <c r="AV437" s="397"/>
      <c r="AW437" s="397"/>
      <c r="AX437" s="397"/>
      <c r="AY437" s="397"/>
      <c r="AZ437" s="397"/>
      <c r="BA437" s="397"/>
      <c r="BB437" s="397"/>
      <c r="BC437" s="397"/>
      <c r="BD437" s="397"/>
      <c r="BE437" s="397"/>
      <c r="BF437" s="397"/>
      <c r="BG437" s="397"/>
      <c r="BH437" s="397"/>
      <c r="BI437" s="397"/>
    </row>
    <row r="438" spans="1:61" ht="15.75" x14ac:dyDescent="0.25">
      <c r="A438" s="93">
        <f>+$B$3*N438</f>
        <v>0</v>
      </c>
      <c r="B438" s="94">
        <f t="shared" si="147"/>
        <v>0</v>
      </c>
      <c r="C438" s="95">
        <f>+$D$3*T438</f>
        <v>7150</v>
      </c>
      <c r="D438" s="95">
        <f t="shared" si="148"/>
        <v>7150</v>
      </c>
      <c r="E438" s="95">
        <f>+$F$3*K438</f>
        <v>1500</v>
      </c>
      <c r="F438" s="95">
        <f t="shared" si="149"/>
        <v>1500</v>
      </c>
      <c r="G438" s="96">
        <f>+$H$3*Q438</f>
        <v>1500</v>
      </c>
      <c r="H438" s="95">
        <f t="shared" si="150"/>
        <v>1500</v>
      </c>
      <c r="I438" s="395"/>
      <c r="J438" s="130">
        <f>((K439-K437)/500)</f>
        <v>0.02</v>
      </c>
      <c r="K438" s="116">
        <f>(((I438-I437)*J438)+K437)+I438</f>
        <v>150</v>
      </c>
      <c r="L438" s="131">
        <f>ROUNDUP(K438,0)</f>
        <v>150</v>
      </c>
      <c r="M438" s="132">
        <f>((N439-N437)/500)</f>
        <v>0.02</v>
      </c>
      <c r="N438" s="101">
        <f>(((I438-I437)*M438)+N437)+I438</f>
        <v>250</v>
      </c>
      <c r="O438" s="101">
        <f>ROUNDUP(N438,0)</f>
        <v>250</v>
      </c>
      <c r="P438" s="101">
        <f>((Q439-Q437)/500)</f>
        <v>0.02</v>
      </c>
      <c r="Q438" s="101">
        <f>(((I438-I437)*P438)+Q437)+I438</f>
        <v>500</v>
      </c>
      <c r="R438" s="133">
        <f>ROUNDUP(Q438,0)</f>
        <v>500</v>
      </c>
      <c r="S438" s="132">
        <f>((T439-T437)/500)</f>
        <v>0.04</v>
      </c>
      <c r="T438" s="134">
        <f>(((I438-I437)*S438)+T437)+I438</f>
        <v>650</v>
      </c>
      <c r="U438" s="134">
        <f>ROUNDUP(T438,0)</f>
        <v>650</v>
      </c>
      <c r="V438" s="396"/>
      <c r="W438" s="130">
        <f>((X439-X437)/500)</f>
        <v>0.02</v>
      </c>
      <c r="X438" s="116">
        <f>(((V438-V437)*W438)+X437)+V438</f>
        <v>-320</v>
      </c>
      <c r="Y438" s="135">
        <f t="shared" si="126"/>
        <v>240</v>
      </c>
      <c r="Z438" s="106">
        <f>ROUNDUP(X438,0)</f>
        <v>-320</v>
      </c>
      <c r="AA438" s="136">
        <f>((AB439-AB437)/500)</f>
        <v>0.04</v>
      </c>
      <c r="AB438" s="137">
        <f>(((V438-V437)*AA438)+AB437)+V438</f>
        <v>-640</v>
      </c>
      <c r="AC438" s="101">
        <f>ROUNDUP(AB438,0)</f>
        <v>-640</v>
      </c>
      <c r="AD438" s="137">
        <f>((AE439-AE437)/500)</f>
        <v>0.02</v>
      </c>
      <c r="AE438" s="137">
        <f>(((V438-V437)*AD438)+AE437)+V438</f>
        <v>-295</v>
      </c>
      <c r="AF438" s="133">
        <f>ROUNDUP(AE438,0)</f>
        <v>-295</v>
      </c>
      <c r="AG438" s="137">
        <f>((AH439-AH437)/500)</f>
        <v>0.02</v>
      </c>
      <c r="AH438" s="137">
        <f>(((V438-V437)*AG438)+AH437)+V438</f>
        <v>-270</v>
      </c>
      <c r="AI438" s="101">
        <f>ROUNDUP(AH438,0)</f>
        <v>-270</v>
      </c>
      <c r="AJ438" s="136">
        <f>((AK439-AK437)/500)</f>
        <v>0.02</v>
      </c>
      <c r="AK438" s="138">
        <f>(((V438-V437)*AJ438)+AK437)+V438</f>
        <v>-245</v>
      </c>
      <c r="AL438" s="139">
        <f>ROUNDUP(AK438,0)</f>
        <v>-245</v>
      </c>
      <c r="AM438" s="397"/>
      <c r="AN438" s="397"/>
      <c r="AO438" s="397"/>
      <c r="AP438" s="397"/>
      <c r="AQ438" s="397"/>
      <c r="AR438" s="397"/>
      <c r="AS438" s="397"/>
      <c r="AT438" s="397"/>
      <c r="AU438" s="397"/>
      <c r="AV438" s="397"/>
      <c r="AW438" s="397"/>
      <c r="AX438" s="397"/>
      <c r="AY438" s="397"/>
      <c r="AZ438" s="397"/>
      <c r="BA438" s="397"/>
      <c r="BB438" s="397"/>
      <c r="BC438" s="397"/>
      <c r="BD438" s="397"/>
      <c r="BE438" s="397"/>
      <c r="BF438" s="397"/>
      <c r="BG438" s="397"/>
      <c r="BH438" s="397"/>
      <c r="BI438" s="397"/>
    </row>
    <row r="439" spans="1:61" ht="15.75" x14ac:dyDescent="0.25">
      <c r="A439" s="93">
        <f>+$B$3*O439</f>
        <v>0</v>
      </c>
      <c r="B439" s="93">
        <f t="shared" si="147"/>
        <v>0</v>
      </c>
      <c r="C439" s="112">
        <f>+$D$3*U439</f>
        <v>1259830</v>
      </c>
      <c r="D439" s="112">
        <f t="shared" si="148"/>
        <v>1259830</v>
      </c>
      <c r="E439" s="112">
        <f>+$F$3*L439</f>
        <v>1118400</v>
      </c>
      <c r="F439" s="112">
        <f t="shared" si="149"/>
        <v>1118400</v>
      </c>
      <c r="G439" s="113">
        <f>+$H$3*R439</f>
        <v>336570</v>
      </c>
      <c r="H439" s="112">
        <f t="shared" si="150"/>
        <v>336570</v>
      </c>
      <c r="I439" s="140">
        <v>109500</v>
      </c>
      <c r="J439" s="130"/>
      <c r="K439" s="116">
        <v>2340</v>
      </c>
      <c r="L439" s="117">
        <f>+I439+K439</f>
        <v>111840</v>
      </c>
      <c r="M439" s="118"/>
      <c r="N439" s="119">
        <v>2440</v>
      </c>
      <c r="O439" s="119">
        <f>+N439+I439</f>
        <v>111940</v>
      </c>
      <c r="P439" s="119"/>
      <c r="Q439" s="119">
        <v>2690</v>
      </c>
      <c r="R439" s="120">
        <f>+Q439+I439</f>
        <v>112190</v>
      </c>
      <c r="S439" s="121"/>
      <c r="T439" s="122">
        <v>5030</v>
      </c>
      <c r="U439" s="122">
        <f>+T439+I439</f>
        <v>114530</v>
      </c>
      <c r="V439" s="141">
        <v>109500</v>
      </c>
      <c r="W439" s="115"/>
      <c r="X439" s="116">
        <v>1870</v>
      </c>
      <c r="Y439" s="124">
        <f t="shared" si="126"/>
        <v>109740</v>
      </c>
      <c r="Z439" s="125">
        <f>+V439+X439</f>
        <v>111370</v>
      </c>
      <c r="AA439" s="126"/>
      <c r="AB439" s="127">
        <v>3740</v>
      </c>
      <c r="AC439" s="119">
        <f>+V439+AB439</f>
        <v>113240</v>
      </c>
      <c r="AD439" s="127"/>
      <c r="AE439" s="127">
        <v>1895</v>
      </c>
      <c r="AF439" s="120">
        <f>+AE439+V439</f>
        <v>111395</v>
      </c>
      <c r="AG439" s="127"/>
      <c r="AH439" s="127">
        <v>1920</v>
      </c>
      <c r="AI439" s="119">
        <f>+AH439+V439</f>
        <v>111420</v>
      </c>
      <c r="AJ439" s="126"/>
      <c r="AK439" s="128">
        <v>1945</v>
      </c>
      <c r="AL439" s="129">
        <f>+AK439+V439</f>
        <v>111445</v>
      </c>
      <c r="AM439" s="397"/>
      <c r="AN439" s="397"/>
      <c r="AO439" s="397"/>
      <c r="AP439" s="397"/>
      <c r="AQ439" s="397"/>
      <c r="AR439" s="397"/>
      <c r="AS439" s="397"/>
      <c r="AT439" s="397"/>
      <c r="AU439" s="397"/>
      <c r="AV439" s="397"/>
      <c r="AW439" s="397"/>
      <c r="AX439" s="397"/>
      <c r="AY439" s="397"/>
      <c r="AZ439" s="397"/>
      <c r="BA439" s="397"/>
      <c r="BB439" s="397"/>
      <c r="BC439" s="397"/>
      <c r="BD439" s="397"/>
      <c r="BE439" s="397"/>
      <c r="BF439" s="397"/>
      <c r="BG439" s="397"/>
      <c r="BH439" s="397"/>
      <c r="BI439" s="397"/>
    </row>
    <row r="440" spans="1:61" ht="15.75" x14ac:dyDescent="0.25">
      <c r="A440" s="93">
        <f>+$B$3*N440</f>
        <v>0</v>
      </c>
      <c r="B440" s="94">
        <f t="shared" si="147"/>
        <v>0</v>
      </c>
      <c r="C440" s="95">
        <f>+$D$3*T440</f>
        <v>7150</v>
      </c>
      <c r="D440" s="95">
        <f t="shared" si="148"/>
        <v>7150</v>
      </c>
      <c r="E440" s="95">
        <f>+$F$3*K440</f>
        <v>1500</v>
      </c>
      <c r="F440" s="95">
        <f t="shared" si="149"/>
        <v>1500</v>
      </c>
      <c r="G440" s="96">
        <f>+$H$3*Q440</f>
        <v>1500</v>
      </c>
      <c r="H440" s="95">
        <f t="shared" si="150"/>
        <v>1500</v>
      </c>
      <c r="I440" s="395"/>
      <c r="J440" s="130">
        <f>((K441-K439)/500)</f>
        <v>0.02</v>
      </c>
      <c r="K440" s="116">
        <f>(((I440-I439)*J440)+K439)+I440</f>
        <v>150</v>
      </c>
      <c r="L440" s="131">
        <f>ROUNDUP(K440,0)</f>
        <v>150</v>
      </c>
      <c r="M440" s="132">
        <f>((N441-N439)/500)</f>
        <v>0.02</v>
      </c>
      <c r="N440" s="101">
        <f>(((I440-I439)*M440)+N439)+I440</f>
        <v>250</v>
      </c>
      <c r="O440" s="101">
        <f>ROUNDUP(N440,0)</f>
        <v>250</v>
      </c>
      <c r="P440" s="101">
        <f>((Q441-Q439)/500)</f>
        <v>0.02</v>
      </c>
      <c r="Q440" s="101">
        <f>(((I440-I439)*P440)+Q439)+I440</f>
        <v>500</v>
      </c>
      <c r="R440" s="133">
        <f>ROUNDUP(Q440,0)</f>
        <v>500</v>
      </c>
      <c r="S440" s="132">
        <f>((T441-T439)/500)</f>
        <v>0.04</v>
      </c>
      <c r="T440" s="134">
        <f>(((I440-I439)*S440)+T439)+I440</f>
        <v>650</v>
      </c>
      <c r="U440" s="134">
        <f>ROUNDUP(T440,0)</f>
        <v>650</v>
      </c>
      <c r="V440" s="396"/>
      <c r="W440" s="130">
        <f>((X441-X439)/500)</f>
        <v>0.01</v>
      </c>
      <c r="X440" s="116">
        <f>(((V440-V439)*W440)+X439)+V440</f>
        <v>775</v>
      </c>
      <c r="Y440" s="135">
        <f t="shared" si="126"/>
        <v>240</v>
      </c>
      <c r="Z440" s="106">
        <f>ROUNDUP(X440,0)</f>
        <v>775</v>
      </c>
      <c r="AA440" s="136">
        <f>((AB441-AB439)/500)</f>
        <v>0.02</v>
      </c>
      <c r="AB440" s="137">
        <f>(((V440-V439)*AA440)+AB439)+V440</f>
        <v>1550</v>
      </c>
      <c r="AC440" s="101">
        <f>ROUNDUP(AB440,0)</f>
        <v>1550</v>
      </c>
      <c r="AD440" s="137">
        <f>((AE441-AE439)/500)</f>
        <v>0.01</v>
      </c>
      <c r="AE440" s="137">
        <f>(((V440-V439)*AD440)+AE439)+V440</f>
        <v>800</v>
      </c>
      <c r="AF440" s="133">
        <f>ROUNDUP(AE440,0)</f>
        <v>800</v>
      </c>
      <c r="AG440" s="137">
        <f>((AH441-AH439)/500)</f>
        <v>0.01</v>
      </c>
      <c r="AH440" s="137">
        <f>(((V440-V439)*AG440)+AH439)+V440</f>
        <v>825</v>
      </c>
      <c r="AI440" s="101">
        <f>ROUNDUP(AH440,0)</f>
        <v>825</v>
      </c>
      <c r="AJ440" s="136">
        <f>((AK441-AK439)/500)</f>
        <v>0.01</v>
      </c>
      <c r="AK440" s="138">
        <f>(((V440-V439)*AJ440)+AK439)+V440</f>
        <v>850</v>
      </c>
      <c r="AL440" s="139">
        <f>ROUNDUP(AK440,0)</f>
        <v>850</v>
      </c>
      <c r="AM440" s="397"/>
      <c r="AN440" s="397"/>
      <c r="AO440" s="397"/>
      <c r="AP440" s="397"/>
      <c r="AQ440" s="397"/>
      <c r="AR440" s="397"/>
      <c r="AS440" s="397"/>
      <c r="AT440" s="397"/>
      <c r="AU440" s="397"/>
      <c r="AV440" s="397"/>
      <c r="AW440" s="397"/>
      <c r="AX440" s="397"/>
      <c r="AY440" s="397"/>
      <c r="AZ440" s="397"/>
      <c r="BA440" s="397"/>
      <c r="BB440" s="397"/>
      <c r="BC440" s="397"/>
      <c r="BD440" s="397"/>
      <c r="BE440" s="397"/>
      <c r="BF440" s="397"/>
      <c r="BG440" s="397"/>
      <c r="BH440" s="397"/>
      <c r="BI440" s="397"/>
    </row>
    <row r="441" spans="1:61" ht="15.75" x14ac:dyDescent="0.25">
      <c r="A441" s="93">
        <f>+$B$3*O441</f>
        <v>0</v>
      </c>
      <c r="B441" s="93">
        <f t="shared" si="147"/>
        <v>0</v>
      </c>
      <c r="C441" s="112">
        <f>+$D$3*U441</f>
        <v>1265550</v>
      </c>
      <c r="D441" s="112">
        <f t="shared" si="148"/>
        <v>1265550</v>
      </c>
      <c r="E441" s="112">
        <f>+$F$3*L441</f>
        <v>1123500</v>
      </c>
      <c r="F441" s="112">
        <f t="shared" si="149"/>
        <v>1123500</v>
      </c>
      <c r="G441" s="113">
        <f>+$H$3*R441</f>
        <v>338100</v>
      </c>
      <c r="H441" s="112">
        <f t="shared" si="150"/>
        <v>338100</v>
      </c>
      <c r="I441" s="140">
        <v>110000</v>
      </c>
      <c r="J441" s="130"/>
      <c r="K441" s="116">
        <v>2350</v>
      </c>
      <c r="L441" s="117">
        <f>+I441+K441</f>
        <v>112350</v>
      </c>
      <c r="M441" s="118"/>
      <c r="N441" s="119">
        <v>2450</v>
      </c>
      <c r="O441" s="119">
        <f>+N441+I441</f>
        <v>112450</v>
      </c>
      <c r="P441" s="119"/>
      <c r="Q441" s="119">
        <v>2700</v>
      </c>
      <c r="R441" s="120">
        <f>+Q441+I441</f>
        <v>112700</v>
      </c>
      <c r="S441" s="121"/>
      <c r="T441" s="122">
        <v>5050</v>
      </c>
      <c r="U441" s="122">
        <f>+T441+I441</f>
        <v>115050</v>
      </c>
      <c r="V441" s="141">
        <v>110000</v>
      </c>
      <c r="W441" s="115"/>
      <c r="X441" s="116">
        <v>1875</v>
      </c>
      <c r="Y441" s="124">
        <f t="shared" si="126"/>
        <v>110240</v>
      </c>
      <c r="Z441" s="125">
        <f>+V441+X441</f>
        <v>111875</v>
      </c>
      <c r="AA441" s="126"/>
      <c r="AB441" s="127">
        <v>3750</v>
      </c>
      <c r="AC441" s="119">
        <f>+V441+AB441</f>
        <v>113750</v>
      </c>
      <c r="AD441" s="127"/>
      <c r="AE441" s="127">
        <v>1900</v>
      </c>
      <c r="AF441" s="120">
        <f>+AE441+V441</f>
        <v>111900</v>
      </c>
      <c r="AG441" s="127"/>
      <c r="AH441" s="127">
        <v>1925</v>
      </c>
      <c r="AI441" s="119">
        <f>+AH441+V441</f>
        <v>111925</v>
      </c>
      <c r="AJ441" s="126"/>
      <c r="AK441" s="128">
        <v>1950</v>
      </c>
      <c r="AL441" s="129">
        <f>+AK441+V441</f>
        <v>111950</v>
      </c>
      <c r="AM441" s="397"/>
      <c r="AN441" s="397"/>
      <c r="AO441" s="397"/>
      <c r="AP441" s="397"/>
      <c r="AQ441" s="397"/>
      <c r="AR441" s="397"/>
      <c r="AS441" s="397"/>
      <c r="AT441" s="397"/>
      <c r="AU441" s="397"/>
      <c r="AV441" s="397"/>
      <c r="AW441" s="397"/>
      <c r="AX441" s="397"/>
      <c r="AY441" s="397"/>
      <c r="AZ441" s="397"/>
      <c r="BA441" s="397"/>
      <c r="BB441" s="397"/>
      <c r="BC441" s="397"/>
      <c r="BD441" s="397"/>
      <c r="BE441" s="397"/>
      <c r="BF441" s="397"/>
      <c r="BG441" s="397"/>
      <c r="BH441" s="397"/>
      <c r="BI441" s="397"/>
    </row>
    <row r="442" spans="1:61" ht="15.75" x14ac:dyDescent="0.25">
      <c r="A442" s="93">
        <f>+$B$3*N442</f>
        <v>0</v>
      </c>
      <c r="B442" s="94">
        <f t="shared" si="147"/>
        <v>0</v>
      </c>
      <c r="C442" s="95">
        <f>+$D$3*T442</f>
        <v>7150</v>
      </c>
      <c r="D442" s="95">
        <f t="shared" si="148"/>
        <v>7150</v>
      </c>
      <c r="E442" s="95">
        <f>+$F$3*K442</f>
        <v>1500</v>
      </c>
      <c r="F442" s="95">
        <f t="shared" si="149"/>
        <v>1500</v>
      </c>
      <c r="G442" s="96">
        <f>+$H$3*Q442</f>
        <v>1500</v>
      </c>
      <c r="H442" s="95">
        <f t="shared" si="150"/>
        <v>1500</v>
      </c>
      <c r="I442" s="395"/>
      <c r="J442" s="130">
        <f>((K443-K441)/500)</f>
        <v>0.02</v>
      </c>
      <c r="K442" s="116">
        <f>(((I442-I441)*J442)+K441)+I442</f>
        <v>150</v>
      </c>
      <c r="L442" s="131">
        <f>ROUNDUP(K442,0)</f>
        <v>150</v>
      </c>
      <c r="M442" s="132">
        <f>((N443-N441)/500)</f>
        <v>0.02</v>
      </c>
      <c r="N442" s="101">
        <f>(((I442-I441)*M442)+N441)+I442</f>
        <v>250</v>
      </c>
      <c r="O442" s="101">
        <f>ROUNDUP(N442,0)</f>
        <v>250</v>
      </c>
      <c r="P442" s="101">
        <f>((Q443-Q441)/500)</f>
        <v>0.02</v>
      </c>
      <c r="Q442" s="101">
        <f>(((I442-I441)*P442)+Q441)+I442</f>
        <v>500</v>
      </c>
      <c r="R442" s="133">
        <f>ROUNDUP(Q442,0)</f>
        <v>500</v>
      </c>
      <c r="S442" s="132">
        <f>((T443-T441)/500)</f>
        <v>0.04</v>
      </c>
      <c r="T442" s="134">
        <f>(((I442-I441)*S442)+T441)+I442</f>
        <v>650</v>
      </c>
      <c r="U442" s="134">
        <f>ROUNDUP(T442,0)</f>
        <v>650</v>
      </c>
      <c r="V442" s="396"/>
      <c r="W442" s="130">
        <f>((X443-X441)/500)</f>
        <v>0.02</v>
      </c>
      <c r="X442" s="116">
        <f>(((V442-V441)*W442)+X441)+V442</f>
        <v>-325</v>
      </c>
      <c r="Y442" s="135">
        <f t="shared" si="126"/>
        <v>240</v>
      </c>
      <c r="Z442" s="106">
        <f>ROUNDUP(X442,0)</f>
        <v>-325</v>
      </c>
      <c r="AA442" s="136">
        <f>((AB443-AB441)/500)</f>
        <v>0.04</v>
      </c>
      <c r="AB442" s="137">
        <f>(((V442-V441)*AA442)+AB441)+V442</f>
        <v>-650</v>
      </c>
      <c r="AC442" s="101">
        <f>ROUNDUP(AB442,0)</f>
        <v>-650</v>
      </c>
      <c r="AD442" s="137">
        <f>((AE443-AE441)/500)</f>
        <v>0.02</v>
      </c>
      <c r="AE442" s="137">
        <f>(((V442-V441)*AD442)+AE441)+V442</f>
        <v>-300</v>
      </c>
      <c r="AF442" s="133">
        <f>ROUNDUP(AE442,0)</f>
        <v>-300</v>
      </c>
      <c r="AG442" s="137">
        <f>((AH443-AH441)/500)</f>
        <v>0.02</v>
      </c>
      <c r="AH442" s="137">
        <f>(((V442-V441)*AG442)+AH441)+V442</f>
        <v>-275</v>
      </c>
      <c r="AI442" s="101">
        <f>ROUNDUP(AH442,0)</f>
        <v>-275</v>
      </c>
      <c r="AJ442" s="136">
        <f>((AK443-AK441)/500)</f>
        <v>0.02</v>
      </c>
      <c r="AK442" s="138">
        <f>(((V442-V441)*AJ442)+AK441)+V442</f>
        <v>-250</v>
      </c>
      <c r="AL442" s="139">
        <f>ROUNDUP(AK442,0)</f>
        <v>-250</v>
      </c>
      <c r="AM442" s="397"/>
      <c r="AN442" s="397"/>
      <c r="AO442" s="397"/>
      <c r="AP442" s="397"/>
      <c r="AQ442" s="397"/>
      <c r="AR442" s="397"/>
      <c r="AS442" s="397"/>
      <c r="AT442" s="397"/>
      <c r="AU442" s="397"/>
      <c r="AV442" s="397"/>
      <c r="AW442" s="397"/>
      <c r="AX442" s="397"/>
      <c r="AY442" s="397"/>
      <c r="AZ442" s="397"/>
      <c r="BA442" s="397"/>
      <c r="BB442" s="397"/>
      <c r="BC442" s="397"/>
      <c r="BD442" s="397"/>
      <c r="BE442" s="397"/>
      <c r="BF442" s="397"/>
      <c r="BG442" s="397"/>
      <c r="BH442" s="397"/>
      <c r="BI442" s="397"/>
    </row>
    <row r="443" spans="1:61" ht="15.75" x14ac:dyDescent="0.25">
      <c r="A443" s="93">
        <f>+$B$3*O443</f>
        <v>0</v>
      </c>
      <c r="B443" s="93">
        <f t="shared" si="147"/>
        <v>0</v>
      </c>
      <c r="C443" s="112">
        <f>+$D$3*U443</f>
        <v>1271270</v>
      </c>
      <c r="D443" s="112">
        <f t="shared" si="148"/>
        <v>1271270</v>
      </c>
      <c r="E443" s="112">
        <f>+$F$3*L443</f>
        <v>1128600</v>
      </c>
      <c r="F443" s="112">
        <f t="shared" si="149"/>
        <v>1128600</v>
      </c>
      <c r="G443" s="113">
        <f>+$H$3*R443</f>
        <v>339630</v>
      </c>
      <c r="H443" s="112">
        <f t="shared" si="150"/>
        <v>339630</v>
      </c>
      <c r="I443" s="140">
        <v>110500</v>
      </c>
      <c r="J443" s="130"/>
      <c r="K443" s="116">
        <v>2360</v>
      </c>
      <c r="L443" s="117">
        <f>+I443+K443</f>
        <v>112860</v>
      </c>
      <c r="M443" s="118"/>
      <c r="N443" s="119">
        <v>2460</v>
      </c>
      <c r="O443" s="119">
        <f>+N443+I443</f>
        <v>112960</v>
      </c>
      <c r="P443" s="119"/>
      <c r="Q443" s="119">
        <v>2710</v>
      </c>
      <c r="R443" s="120">
        <f>+Q443+I443</f>
        <v>113210</v>
      </c>
      <c r="S443" s="121"/>
      <c r="T443" s="122">
        <v>5070</v>
      </c>
      <c r="U443" s="122">
        <f>+T443+I443</f>
        <v>115570</v>
      </c>
      <c r="V443" s="141">
        <v>110500</v>
      </c>
      <c r="W443" s="115"/>
      <c r="X443" s="116">
        <v>1885</v>
      </c>
      <c r="Y443" s="124">
        <f t="shared" si="126"/>
        <v>110740</v>
      </c>
      <c r="Z443" s="125">
        <f>+V443+X443</f>
        <v>112385</v>
      </c>
      <c r="AA443" s="126"/>
      <c r="AB443" s="127">
        <v>3770</v>
      </c>
      <c r="AC443" s="119">
        <f>+V443+AB443</f>
        <v>114270</v>
      </c>
      <c r="AD443" s="127"/>
      <c r="AE443" s="127">
        <v>1910</v>
      </c>
      <c r="AF443" s="120">
        <f>+AE443+V443</f>
        <v>112410</v>
      </c>
      <c r="AG443" s="127"/>
      <c r="AH443" s="127">
        <v>1935</v>
      </c>
      <c r="AI443" s="119">
        <f>+AH443+V443</f>
        <v>112435</v>
      </c>
      <c r="AJ443" s="126"/>
      <c r="AK443" s="128">
        <v>1960</v>
      </c>
      <c r="AL443" s="129">
        <f>+AK443+V443</f>
        <v>112460</v>
      </c>
      <c r="AM443" s="397"/>
      <c r="AN443" s="397"/>
      <c r="AO443" s="397"/>
      <c r="AP443" s="397"/>
      <c r="AQ443" s="397"/>
      <c r="AR443" s="397"/>
      <c r="AS443" s="397"/>
      <c r="AT443" s="397"/>
      <c r="AU443" s="397"/>
      <c r="AV443" s="397"/>
      <c r="AW443" s="397"/>
      <c r="AX443" s="397"/>
      <c r="AY443" s="397"/>
      <c r="AZ443" s="397"/>
      <c r="BA443" s="397"/>
      <c r="BB443" s="397"/>
      <c r="BC443" s="397"/>
      <c r="BD443" s="397"/>
      <c r="BE443" s="397"/>
      <c r="BF443" s="397"/>
      <c r="BG443" s="397"/>
      <c r="BH443" s="397"/>
      <c r="BI443" s="397"/>
    </row>
    <row r="444" spans="1:61" ht="15.75" x14ac:dyDescent="0.25">
      <c r="A444" s="93">
        <f>+$B$3*N444</f>
        <v>0</v>
      </c>
      <c r="B444" s="94">
        <f t="shared" si="147"/>
        <v>0</v>
      </c>
      <c r="C444" s="95">
        <f>+$D$3*T444</f>
        <v>7150</v>
      </c>
      <c r="D444" s="95">
        <f t="shared" si="148"/>
        <v>7150</v>
      </c>
      <c r="E444" s="95">
        <f>+$F$3*K444</f>
        <v>1500</v>
      </c>
      <c r="F444" s="95">
        <f t="shared" si="149"/>
        <v>1500</v>
      </c>
      <c r="G444" s="96">
        <f>+$H$3*Q444</f>
        <v>1500</v>
      </c>
      <c r="H444" s="95">
        <f t="shared" si="150"/>
        <v>1500</v>
      </c>
      <c r="I444" s="395"/>
      <c r="J444" s="130">
        <f>((K445-K443)/500)</f>
        <v>0.02</v>
      </c>
      <c r="K444" s="116">
        <f>(((I444-I443)*J444)+K443)+I444</f>
        <v>150</v>
      </c>
      <c r="L444" s="131">
        <f>ROUNDUP(K444,0)</f>
        <v>150</v>
      </c>
      <c r="M444" s="132">
        <f>((N445-N443)/500)</f>
        <v>0.02</v>
      </c>
      <c r="N444" s="101">
        <f>(((I444-I443)*M444)+N443)+I444</f>
        <v>250</v>
      </c>
      <c r="O444" s="101">
        <f>ROUNDUP(N444,0)</f>
        <v>250</v>
      </c>
      <c r="P444" s="101">
        <f>((Q445-Q443)/500)</f>
        <v>0.02</v>
      </c>
      <c r="Q444" s="101">
        <f>(((I444-I443)*P444)+Q443)+I444</f>
        <v>500</v>
      </c>
      <c r="R444" s="133">
        <f>ROUNDUP(Q444,0)</f>
        <v>500</v>
      </c>
      <c r="S444" s="132">
        <f>((T445-T443)/500)</f>
        <v>0.04</v>
      </c>
      <c r="T444" s="134">
        <f>(((I444-I443)*S444)+T443)+I444</f>
        <v>650</v>
      </c>
      <c r="U444" s="134">
        <f>ROUNDUP(T444,0)</f>
        <v>650</v>
      </c>
      <c r="V444" s="396"/>
      <c r="W444" s="130">
        <f>((X445-X443)/500)</f>
        <v>0.01</v>
      </c>
      <c r="X444" s="116">
        <f>(((V444-V443)*W444)+X443)+V444</f>
        <v>780</v>
      </c>
      <c r="Y444" s="135">
        <f t="shared" si="126"/>
        <v>240</v>
      </c>
      <c r="Z444" s="106">
        <f>ROUNDUP(X444,0)</f>
        <v>780</v>
      </c>
      <c r="AA444" s="136">
        <f>((AB445-AB443)/500)</f>
        <v>0.02</v>
      </c>
      <c r="AB444" s="137">
        <f>(((V444-V443)*AA444)+AB443)+V444</f>
        <v>1560</v>
      </c>
      <c r="AC444" s="101">
        <f>ROUNDUP(AB444,0)</f>
        <v>1560</v>
      </c>
      <c r="AD444" s="137">
        <f>((AE445-AE443)/500)</f>
        <v>0.01</v>
      </c>
      <c r="AE444" s="137">
        <f>(((V444-V443)*AD444)+AE443)+V444</f>
        <v>805</v>
      </c>
      <c r="AF444" s="133">
        <f>ROUNDUP(AE444,0)</f>
        <v>805</v>
      </c>
      <c r="AG444" s="137">
        <f>((AH445-AH443)/500)</f>
        <v>0.01</v>
      </c>
      <c r="AH444" s="137">
        <f>(((V444-V443)*AG444)+AH443)+V444</f>
        <v>830</v>
      </c>
      <c r="AI444" s="101">
        <f>ROUNDUP(AH444,0)</f>
        <v>830</v>
      </c>
      <c r="AJ444" s="136">
        <f>((AK445-AK443)/500)</f>
        <v>0.01</v>
      </c>
      <c r="AK444" s="138">
        <f>(((V444-V443)*AJ444)+AK443)+V444</f>
        <v>855</v>
      </c>
      <c r="AL444" s="139">
        <f>ROUNDUP(AK444,0)</f>
        <v>855</v>
      </c>
      <c r="AM444" s="397"/>
      <c r="AN444" s="397"/>
      <c r="AO444" s="397"/>
      <c r="AP444" s="397"/>
      <c r="AQ444" s="397"/>
      <c r="AR444" s="397"/>
      <c r="AS444" s="397"/>
      <c r="AT444" s="397"/>
      <c r="AU444" s="397"/>
      <c r="AV444" s="397"/>
      <c r="AW444" s="397"/>
      <c r="AX444" s="397"/>
      <c r="AY444" s="397"/>
      <c r="AZ444" s="397"/>
      <c r="BA444" s="397"/>
      <c r="BB444" s="397"/>
      <c r="BC444" s="397"/>
      <c r="BD444" s="397"/>
      <c r="BE444" s="397"/>
      <c r="BF444" s="397"/>
      <c r="BG444" s="397"/>
      <c r="BH444" s="397"/>
      <c r="BI444" s="397"/>
    </row>
    <row r="445" spans="1:61" ht="15.75" x14ac:dyDescent="0.25">
      <c r="A445" s="93">
        <f>+$B$3*O445</f>
        <v>0</v>
      </c>
      <c r="B445" s="93">
        <f t="shared" si="147"/>
        <v>0</v>
      </c>
      <c r="C445" s="112">
        <f>+$D$3*U445</f>
        <v>1276990</v>
      </c>
      <c r="D445" s="112">
        <f t="shared" si="148"/>
        <v>1276990</v>
      </c>
      <c r="E445" s="112">
        <f>+$F$3*L445</f>
        <v>1133700</v>
      </c>
      <c r="F445" s="112">
        <f t="shared" si="149"/>
        <v>1133700</v>
      </c>
      <c r="G445" s="113">
        <f>+$H$3*R445</f>
        <v>341160</v>
      </c>
      <c r="H445" s="112">
        <f t="shared" si="150"/>
        <v>341160</v>
      </c>
      <c r="I445" s="140">
        <v>111000</v>
      </c>
      <c r="J445" s="130"/>
      <c r="K445" s="116">
        <v>2370</v>
      </c>
      <c r="L445" s="117">
        <f>+I445+K445</f>
        <v>113370</v>
      </c>
      <c r="M445" s="118"/>
      <c r="N445" s="119">
        <v>2470</v>
      </c>
      <c r="O445" s="119">
        <f>+N445+I445</f>
        <v>113470</v>
      </c>
      <c r="P445" s="119"/>
      <c r="Q445" s="119">
        <v>2720</v>
      </c>
      <c r="R445" s="120">
        <f>+Q445+I445</f>
        <v>113720</v>
      </c>
      <c r="S445" s="121"/>
      <c r="T445" s="122">
        <v>5090</v>
      </c>
      <c r="U445" s="122">
        <f>+T445+I445</f>
        <v>116090</v>
      </c>
      <c r="V445" s="141">
        <v>111000</v>
      </c>
      <c r="W445" s="115"/>
      <c r="X445" s="116">
        <v>1890</v>
      </c>
      <c r="Y445" s="124">
        <f t="shared" ref="Y445:Y480" si="151">+V445+240</f>
        <v>111240</v>
      </c>
      <c r="Z445" s="125">
        <f>+V445+X445</f>
        <v>112890</v>
      </c>
      <c r="AA445" s="126"/>
      <c r="AB445" s="127">
        <v>3780</v>
      </c>
      <c r="AC445" s="119">
        <f>+V445+AB445</f>
        <v>114780</v>
      </c>
      <c r="AD445" s="127"/>
      <c r="AE445" s="127">
        <v>1915</v>
      </c>
      <c r="AF445" s="120">
        <f>+AE445+V445</f>
        <v>112915</v>
      </c>
      <c r="AG445" s="127"/>
      <c r="AH445" s="127">
        <v>1940</v>
      </c>
      <c r="AI445" s="119">
        <f>+AH445+V445</f>
        <v>112940</v>
      </c>
      <c r="AJ445" s="126"/>
      <c r="AK445" s="128">
        <v>1965</v>
      </c>
      <c r="AL445" s="129">
        <f>+AK445+V445</f>
        <v>112965</v>
      </c>
      <c r="AM445" s="397"/>
      <c r="AN445" s="397"/>
      <c r="AO445" s="397"/>
      <c r="AP445" s="397"/>
      <c r="AQ445" s="397"/>
      <c r="AR445" s="397"/>
      <c r="AS445" s="397"/>
      <c r="AT445" s="397"/>
      <c r="AU445" s="397"/>
      <c r="AV445" s="397"/>
      <c r="AW445" s="397"/>
      <c r="AX445" s="397"/>
      <c r="AY445" s="397"/>
      <c r="AZ445" s="397"/>
      <c r="BA445" s="397"/>
      <c r="BB445" s="397"/>
      <c r="BC445" s="397"/>
      <c r="BD445" s="397"/>
      <c r="BE445" s="397"/>
      <c r="BF445" s="397"/>
      <c r="BG445" s="397"/>
      <c r="BH445" s="397"/>
      <c r="BI445" s="397"/>
    </row>
    <row r="446" spans="1:61" ht="15.75" x14ac:dyDescent="0.25">
      <c r="A446" s="93">
        <f>+$B$3*N446</f>
        <v>0</v>
      </c>
      <c r="B446" s="94">
        <f>ROUNDUP(A446,0)</f>
        <v>0</v>
      </c>
      <c r="C446" s="95">
        <f>+$D$3*T446</f>
        <v>7150</v>
      </c>
      <c r="D446" s="95">
        <f>ROUNDUP(C446,0)</f>
        <v>7150</v>
      </c>
      <c r="E446" s="95">
        <f>+$F$3*K446</f>
        <v>1500</v>
      </c>
      <c r="F446" s="95">
        <f>ROUNDUP(E446,0)</f>
        <v>1500</v>
      </c>
      <c r="G446" s="96">
        <f>+$H$3*Q446</f>
        <v>1500</v>
      </c>
      <c r="H446" s="95">
        <f>ROUNDUP(G446,0)</f>
        <v>1500</v>
      </c>
      <c r="I446" s="395"/>
      <c r="J446" s="130">
        <f>((K447-K445)/500)</f>
        <v>0.02</v>
      </c>
      <c r="K446" s="116">
        <f>(((I446-I445)*J446)+K445)+I446</f>
        <v>150</v>
      </c>
      <c r="L446" s="131">
        <f>ROUNDUP(K446,0)</f>
        <v>150</v>
      </c>
      <c r="M446" s="132">
        <f>((N447-N445)/500)</f>
        <v>0.02</v>
      </c>
      <c r="N446" s="101">
        <f>(((I446-I445)*M446)+N445)+I446</f>
        <v>250</v>
      </c>
      <c r="O446" s="101">
        <f>ROUNDUP(N446,0)</f>
        <v>250</v>
      </c>
      <c r="P446" s="101">
        <f>((Q447-Q445)/500)</f>
        <v>0.02</v>
      </c>
      <c r="Q446" s="101">
        <f>(((I446-I445)*P446)+Q445)+I446</f>
        <v>500</v>
      </c>
      <c r="R446" s="133">
        <f>ROUNDUP(Q446,0)</f>
        <v>500</v>
      </c>
      <c r="S446" s="132">
        <f>((T447-T445)/500)</f>
        <v>0.04</v>
      </c>
      <c r="T446" s="134">
        <f>(((I446-I445)*S446)+T445)+I446</f>
        <v>650</v>
      </c>
      <c r="U446" s="134">
        <f>ROUNDUP(T446,0)</f>
        <v>650</v>
      </c>
      <c r="V446" s="396"/>
      <c r="W446" s="130">
        <f>((X447-X445)/500)</f>
        <v>0.02</v>
      </c>
      <c r="X446" s="116">
        <f>(((V446-V445)*W446)+X445)+V446</f>
        <v>-330</v>
      </c>
      <c r="Y446" s="135">
        <f t="shared" si="151"/>
        <v>240</v>
      </c>
      <c r="Z446" s="106">
        <f>ROUNDUP(X446,0)</f>
        <v>-330</v>
      </c>
      <c r="AA446" s="136">
        <f>((AB447-AB445)/500)</f>
        <v>0.04</v>
      </c>
      <c r="AB446" s="137">
        <f>(((V446-V445)*AA446)+AB445)+V446</f>
        <v>-660</v>
      </c>
      <c r="AC446" s="101">
        <f>ROUNDUP(AB446,0)</f>
        <v>-660</v>
      </c>
      <c r="AD446" s="137">
        <f>((AE447-AE445)/500)</f>
        <v>0.02</v>
      </c>
      <c r="AE446" s="137">
        <f>(((V446-V445)*AD446)+AE445)+V446</f>
        <v>-305</v>
      </c>
      <c r="AF446" s="133">
        <f>ROUNDUP(AE446,0)</f>
        <v>-305</v>
      </c>
      <c r="AG446" s="137">
        <f>((AH447-AH445)/500)</f>
        <v>0.02</v>
      </c>
      <c r="AH446" s="137">
        <f>(((V446-V445)*AG446)+AH445)+V446</f>
        <v>-280</v>
      </c>
      <c r="AI446" s="101">
        <f>ROUNDUP(AH446,0)</f>
        <v>-280</v>
      </c>
      <c r="AJ446" s="136">
        <f>((AK447-AK445)/500)</f>
        <v>0.02</v>
      </c>
      <c r="AK446" s="138">
        <f>(((V446-V445)*AJ446)+AK445)+V446</f>
        <v>-255</v>
      </c>
      <c r="AL446" s="139">
        <f>ROUNDUP(AK446,0)</f>
        <v>-255</v>
      </c>
      <c r="AM446" s="397"/>
      <c r="AN446" s="397"/>
      <c r="AO446" s="397"/>
      <c r="AP446" s="397"/>
      <c r="AQ446" s="397"/>
      <c r="AR446" s="397"/>
      <c r="AS446" s="397"/>
      <c r="AT446" s="397"/>
      <c r="AU446" s="397"/>
      <c r="AV446" s="397"/>
      <c r="AW446" s="397"/>
      <c r="AX446" s="397"/>
      <c r="AY446" s="397"/>
      <c r="AZ446" s="397"/>
      <c r="BA446" s="397"/>
      <c r="BB446" s="397"/>
      <c r="BC446" s="397"/>
      <c r="BD446" s="397"/>
      <c r="BE446" s="397"/>
      <c r="BF446" s="397"/>
      <c r="BG446" s="397"/>
      <c r="BH446" s="397"/>
      <c r="BI446" s="397"/>
    </row>
    <row r="447" spans="1:61" ht="15.75" x14ac:dyDescent="0.25">
      <c r="A447" s="93">
        <f>+$B$3*O447</f>
        <v>0</v>
      </c>
      <c r="B447" s="93">
        <f>ROUNDUP(A447,0)</f>
        <v>0</v>
      </c>
      <c r="C447" s="112">
        <f>+$D$3*U447</f>
        <v>1282710</v>
      </c>
      <c r="D447" s="112">
        <f>ROUNDUP(C447,0)</f>
        <v>1282710</v>
      </c>
      <c r="E447" s="112">
        <f>+$F$3*L447</f>
        <v>1138800</v>
      </c>
      <c r="F447" s="112">
        <f>ROUNDUP(E447,0)</f>
        <v>1138800</v>
      </c>
      <c r="G447" s="113">
        <f>+$H$3*R447</f>
        <v>342690</v>
      </c>
      <c r="H447" s="112">
        <f>ROUNDUP(G447,0)</f>
        <v>342690</v>
      </c>
      <c r="I447" s="114">
        <v>111500</v>
      </c>
      <c r="J447" s="130"/>
      <c r="K447" s="98">
        <v>2380</v>
      </c>
      <c r="L447" s="117">
        <f>+I447+K447</f>
        <v>113880</v>
      </c>
      <c r="M447" s="118"/>
      <c r="N447" s="112">
        <v>2480</v>
      </c>
      <c r="O447" s="119">
        <f>+N447+I447</f>
        <v>113980</v>
      </c>
      <c r="P447" s="119"/>
      <c r="Q447" s="112">
        <v>2730</v>
      </c>
      <c r="R447" s="120">
        <f>+Q447+I447</f>
        <v>114230</v>
      </c>
      <c r="S447" s="121"/>
      <c r="T447" s="142">
        <v>5110</v>
      </c>
      <c r="U447" s="122">
        <f>+T447+I447</f>
        <v>116610</v>
      </c>
      <c r="V447" s="123">
        <v>111500</v>
      </c>
      <c r="W447" s="115"/>
      <c r="X447" s="98">
        <v>1900</v>
      </c>
      <c r="Y447" s="124">
        <f t="shared" si="151"/>
        <v>111740</v>
      </c>
      <c r="Z447" s="125">
        <f>+V447+X447</f>
        <v>113400</v>
      </c>
      <c r="AA447" s="126"/>
      <c r="AB447" s="143">
        <v>3800</v>
      </c>
      <c r="AC447" s="119">
        <f>+V447+AB447</f>
        <v>115300</v>
      </c>
      <c r="AD447" s="127"/>
      <c r="AE447" s="143">
        <v>1925</v>
      </c>
      <c r="AF447" s="120">
        <f>+AE447+V447</f>
        <v>113425</v>
      </c>
      <c r="AG447" s="127"/>
      <c r="AH447" s="143">
        <v>1950</v>
      </c>
      <c r="AI447" s="119">
        <f>+AH447+V447</f>
        <v>113450</v>
      </c>
      <c r="AJ447" s="126"/>
      <c r="AK447" s="144">
        <v>1975</v>
      </c>
      <c r="AL447" s="129">
        <f>+AK447+V447</f>
        <v>113475</v>
      </c>
      <c r="AM447" s="397"/>
      <c r="AN447" s="397"/>
      <c r="AO447" s="397"/>
      <c r="AP447" s="397"/>
      <c r="AQ447" s="397"/>
      <c r="AR447" s="397"/>
      <c r="AS447" s="397"/>
      <c r="AT447" s="397"/>
      <c r="AU447" s="397"/>
      <c r="AV447" s="397"/>
      <c r="AW447" s="397"/>
      <c r="AX447" s="397"/>
      <c r="AY447" s="397"/>
      <c r="AZ447" s="397"/>
      <c r="BA447" s="397"/>
      <c r="BB447" s="397"/>
      <c r="BC447" s="397"/>
      <c r="BD447" s="397"/>
      <c r="BE447" s="397"/>
      <c r="BF447" s="397"/>
      <c r="BG447" s="397"/>
      <c r="BH447" s="397"/>
      <c r="BI447" s="397"/>
    </row>
    <row r="448" spans="1:61" ht="15.75" x14ac:dyDescent="0.25">
      <c r="A448" s="93">
        <f>+$B$3*O448</f>
        <v>0</v>
      </c>
      <c r="B448" s="94">
        <f>ROUNDUP(A448,0)</f>
        <v>0</v>
      </c>
      <c r="C448" s="95">
        <f>+$D$3*U448</f>
        <v>7150</v>
      </c>
      <c r="D448" s="95">
        <f>ROUNDUP(C448,0)</f>
        <v>7150</v>
      </c>
      <c r="E448" s="95">
        <f>+$F$3*L448</f>
        <v>1500</v>
      </c>
      <c r="F448" s="95">
        <f>ROUNDUP(E448,0)</f>
        <v>1500</v>
      </c>
      <c r="G448" s="96">
        <f>+$H$3*R448</f>
        <v>1500</v>
      </c>
      <c r="H448" s="95">
        <f>ROUNDUP(G448,0)</f>
        <v>1500</v>
      </c>
      <c r="I448" s="395"/>
      <c r="J448" s="130">
        <f>((K449-K447)/500)</f>
        <v>0.02</v>
      </c>
      <c r="K448" s="116">
        <f>(((I448-I447)*J448)+K447)+I448</f>
        <v>150</v>
      </c>
      <c r="L448" s="131">
        <f>ROUNDUP(K448,0)</f>
        <v>150</v>
      </c>
      <c r="M448" s="132">
        <f>((N449-N447)/500)</f>
        <v>0.02</v>
      </c>
      <c r="N448" s="101">
        <f>(((I448-I447)*M448)+N447)+I448</f>
        <v>250</v>
      </c>
      <c r="O448" s="101">
        <f>ROUNDUP(N448,0)</f>
        <v>250</v>
      </c>
      <c r="P448" s="101">
        <f>((Q449-Q447)/500)</f>
        <v>0.02</v>
      </c>
      <c r="Q448" s="101">
        <f>(((I448-I447)*P448)+Q447)+I448</f>
        <v>500</v>
      </c>
      <c r="R448" s="133">
        <f>ROUNDUP(Q448,0)</f>
        <v>500</v>
      </c>
      <c r="S448" s="132">
        <f>((T449-T447)/500)</f>
        <v>0.04</v>
      </c>
      <c r="T448" s="134">
        <f>(((I448-I447)*S448)+T447)+I448</f>
        <v>650</v>
      </c>
      <c r="U448" s="134">
        <f>ROUNDUP(T448,0)</f>
        <v>650</v>
      </c>
      <c r="V448" s="396"/>
      <c r="W448" s="130">
        <f>((X449-X447)/500)</f>
        <v>0.01</v>
      </c>
      <c r="X448" s="116">
        <f>(((V448-V447)*W448)+X447)+V448</f>
        <v>785</v>
      </c>
      <c r="Y448" s="135">
        <f t="shared" si="151"/>
        <v>240</v>
      </c>
      <c r="Z448" s="106">
        <f>ROUNDUP(X448,0)</f>
        <v>785</v>
      </c>
      <c r="AA448" s="136">
        <f>((AB449-AB447)/500)</f>
        <v>0.02</v>
      </c>
      <c r="AB448" s="137">
        <f>(((V448-V447)*AA448)+AB447)+V448</f>
        <v>1570</v>
      </c>
      <c r="AC448" s="101">
        <f>ROUNDUP(AB448,0)</f>
        <v>1570</v>
      </c>
      <c r="AD448" s="137">
        <f>((AE449-AE447)/500)</f>
        <v>0.01</v>
      </c>
      <c r="AE448" s="137">
        <f>(((V448-V447)*AD448)+AE447)+V448</f>
        <v>810</v>
      </c>
      <c r="AF448" s="133">
        <f>ROUNDUP(AE448,0)</f>
        <v>810</v>
      </c>
      <c r="AG448" s="137">
        <f>((AH449-AH447)/500)</f>
        <v>0.01</v>
      </c>
      <c r="AH448" s="137">
        <f>(((V448-V447)*AG448)+AH447)+V448</f>
        <v>835</v>
      </c>
      <c r="AI448" s="101">
        <f>ROUNDUP(AH448,0)</f>
        <v>835</v>
      </c>
      <c r="AJ448" s="136">
        <f>((AK449-AK447)/500)</f>
        <v>0.01</v>
      </c>
      <c r="AK448" s="138">
        <f>(((V448-V447)*AJ448)+AK447)+V448</f>
        <v>860</v>
      </c>
      <c r="AL448" s="139">
        <f>ROUNDUP(AK448,0)</f>
        <v>860</v>
      </c>
      <c r="AM448" s="397"/>
      <c r="AN448" s="397"/>
      <c r="AO448" s="397"/>
      <c r="AP448" s="397"/>
      <c r="AQ448" s="397"/>
      <c r="AR448" s="397"/>
      <c r="AS448" s="397"/>
      <c r="AT448" s="397"/>
      <c r="AU448" s="397"/>
      <c r="AV448" s="397"/>
      <c r="AW448" s="397"/>
      <c r="AX448" s="397"/>
      <c r="AY448" s="397"/>
      <c r="AZ448" s="397"/>
      <c r="BA448" s="397"/>
      <c r="BB448" s="397"/>
      <c r="BC448" s="397"/>
      <c r="BD448" s="397"/>
      <c r="BE448" s="397"/>
      <c r="BF448" s="397"/>
      <c r="BG448" s="397"/>
      <c r="BH448" s="397"/>
      <c r="BI448" s="397"/>
    </row>
    <row r="449" spans="1:61" ht="15.75" x14ac:dyDescent="0.25">
      <c r="A449" s="93">
        <f>+$B$3*O449</f>
        <v>0</v>
      </c>
      <c r="B449" s="93">
        <f t="shared" ref="B449:B457" si="152">ROUNDUP(A449,0)</f>
        <v>0</v>
      </c>
      <c r="C449" s="112">
        <f>+$D$3*U449</f>
        <v>1288430</v>
      </c>
      <c r="D449" s="112">
        <f t="shared" ref="D449:D457" si="153">ROUNDUP(C449,0)</f>
        <v>1288430</v>
      </c>
      <c r="E449" s="112">
        <f>+$F$3*L449</f>
        <v>1143900</v>
      </c>
      <c r="F449" s="112">
        <f t="shared" ref="F449:F457" si="154">ROUNDUP(E449,0)</f>
        <v>1143900</v>
      </c>
      <c r="G449" s="113">
        <f>+$H$3*R449</f>
        <v>344220</v>
      </c>
      <c r="H449" s="112">
        <f t="shared" ref="H449:H457" si="155">ROUNDUP(G449,0)</f>
        <v>344220</v>
      </c>
      <c r="I449" s="140">
        <v>112000</v>
      </c>
      <c r="J449" s="130"/>
      <c r="K449" s="116">
        <v>2390</v>
      </c>
      <c r="L449" s="117">
        <f>+I449+K449</f>
        <v>114390</v>
      </c>
      <c r="M449" s="118"/>
      <c r="N449" s="119">
        <v>2490</v>
      </c>
      <c r="O449" s="119">
        <f>+N449+I449</f>
        <v>114490</v>
      </c>
      <c r="P449" s="119"/>
      <c r="Q449" s="119">
        <v>2740</v>
      </c>
      <c r="R449" s="120">
        <f>+Q449+I449</f>
        <v>114740</v>
      </c>
      <c r="S449" s="121"/>
      <c r="T449" s="122">
        <v>5130</v>
      </c>
      <c r="U449" s="122">
        <f>+T449+I449</f>
        <v>117130</v>
      </c>
      <c r="V449" s="141">
        <v>112000</v>
      </c>
      <c r="W449" s="115"/>
      <c r="X449" s="116">
        <v>1905</v>
      </c>
      <c r="Y449" s="124">
        <f t="shared" si="151"/>
        <v>112240</v>
      </c>
      <c r="Z449" s="125">
        <f>+V449+X449</f>
        <v>113905</v>
      </c>
      <c r="AA449" s="126"/>
      <c r="AB449" s="127">
        <v>3810</v>
      </c>
      <c r="AC449" s="119">
        <f>+V449+AB449</f>
        <v>115810</v>
      </c>
      <c r="AD449" s="127"/>
      <c r="AE449" s="127">
        <v>1930</v>
      </c>
      <c r="AF449" s="120">
        <f>+AE449+V449</f>
        <v>113930</v>
      </c>
      <c r="AG449" s="127"/>
      <c r="AH449" s="127">
        <v>1955</v>
      </c>
      <c r="AI449" s="119">
        <f>+AH449+V449</f>
        <v>113955</v>
      </c>
      <c r="AJ449" s="126"/>
      <c r="AK449" s="128">
        <v>1980</v>
      </c>
      <c r="AL449" s="129">
        <f>+AK449+V449</f>
        <v>113980</v>
      </c>
      <c r="AM449" s="397"/>
      <c r="AN449" s="397"/>
      <c r="AO449" s="397"/>
      <c r="AP449" s="397"/>
      <c r="AQ449" s="397"/>
      <c r="AR449" s="397"/>
      <c r="AS449" s="397"/>
      <c r="AT449" s="397"/>
      <c r="AU449" s="397"/>
      <c r="AV449" s="397"/>
      <c r="AW449" s="397"/>
      <c r="AX449" s="397"/>
      <c r="AY449" s="397"/>
      <c r="AZ449" s="397"/>
      <c r="BA449" s="397"/>
      <c r="BB449" s="397"/>
      <c r="BC449" s="397"/>
      <c r="BD449" s="397"/>
      <c r="BE449" s="397"/>
      <c r="BF449" s="397"/>
      <c r="BG449" s="397"/>
      <c r="BH449" s="397"/>
      <c r="BI449" s="397"/>
    </row>
    <row r="450" spans="1:61" ht="15.75" x14ac:dyDescent="0.25">
      <c r="A450" s="93">
        <f>+$B$3*N450</f>
        <v>0</v>
      </c>
      <c r="B450" s="94">
        <f t="shared" si="152"/>
        <v>0</v>
      </c>
      <c r="C450" s="95">
        <f>+$D$3*T450</f>
        <v>7150</v>
      </c>
      <c r="D450" s="95">
        <f t="shared" si="153"/>
        <v>7150</v>
      </c>
      <c r="E450" s="95">
        <f>+$F$3*K450</f>
        <v>1500</v>
      </c>
      <c r="F450" s="95">
        <f t="shared" si="154"/>
        <v>1500</v>
      </c>
      <c r="G450" s="96">
        <f>+$H$3*Q450</f>
        <v>1500</v>
      </c>
      <c r="H450" s="95">
        <f t="shared" si="155"/>
        <v>1500</v>
      </c>
      <c r="I450" s="395"/>
      <c r="J450" s="130">
        <f>((K451-K449)/500)</f>
        <v>0.02</v>
      </c>
      <c r="K450" s="116">
        <f>(((I450-I449)*J450)+K449)+I450</f>
        <v>150</v>
      </c>
      <c r="L450" s="131">
        <f>ROUNDUP(K450,0)</f>
        <v>150</v>
      </c>
      <c r="M450" s="132">
        <f>((N451-N449)/500)</f>
        <v>0.02</v>
      </c>
      <c r="N450" s="101">
        <f>(((I450-I449)*M450)+N449)+I450</f>
        <v>250</v>
      </c>
      <c r="O450" s="101">
        <f>ROUNDUP(N450,0)</f>
        <v>250</v>
      </c>
      <c r="P450" s="101">
        <f>((Q451-Q449)/500)</f>
        <v>0.02</v>
      </c>
      <c r="Q450" s="101">
        <f>(((I450-I449)*P450)+Q449)+I450</f>
        <v>500</v>
      </c>
      <c r="R450" s="133">
        <f>ROUNDUP(Q450,0)</f>
        <v>500</v>
      </c>
      <c r="S450" s="132">
        <f>((T451-T449)/500)</f>
        <v>0.04</v>
      </c>
      <c r="T450" s="134">
        <f>(((I450-I449)*S450)+T449)+I450</f>
        <v>650</v>
      </c>
      <c r="U450" s="134">
        <f>ROUNDUP(T450,0)</f>
        <v>650</v>
      </c>
      <c r="V450" s="396"/>
      <c r="W450" s="130">
        <f>((X451-X449)/500)</f>
        <v>0.02</v>
      </c>
      <c r="X450" s="116">
        <f>(((V450-V449)*W450)+X449)+V450</f>
        <v>-335</v>
      </c>
      <c r="Y450" s="135">
        <f t="shared" si="151"/>
        <v>240</v>
      </c>
      <c r="Z450" s="106">
        <f>ROUNDUP(X450,0)</f>
        <v>-335</v>
      </c>
      <c r="AA450" s="136">
        <f>((AB451-AB449)/500)</f>
        <v>0.04</v>
      </c>
      <c r="AB450" s="137">
        <f>(((V450-V449)*AA450)+AB449)+V450</f>
        <v>-670</v>
      </c>
      <c r="AC450" s="101">
        <f>ROUNDUP(AB450,0)</f>
        <v>-670</v>
      </c>
      <c r="AD450" s="137">
        <f>((AE451-AE449)/500)</f>
        <v>0.02</v>
      </c>
      <c r="AE450" s="137">
        <f>(((V450-V449)*AD450)+AE449)+V450</f>
        <v>-310</v>
      </c>
      <c r="AF450" s="133">
        <f>ROUNDUP(AE450,0)</f>
        <v>-310</v>
      </c>
      <c r="AG450" s="137">
        <f>((AH451-AH449)/500)</f>
        <v>0.02</v>
      </c>
      <c r="AH450" s="137">
        <f>(((V450-V449)*AG450)+AH449)+V450</f>
        <v>-285</v>
      </c>
      <c r="AI450" s="101">
        <f>ROUNDUP(AH450,0)</f>
        <v>-285</v>
      </c>
      <c r="AJ450" s="136">
        <f>((AK451-AK449)/500)</f>
        <v>0.02</v>
      </c>
      <c r="AK450" s="138">
        <f>(((V450-V449)*AJ450)+AK449)+V450</f>
        <v>-260</v>
      </c>
      <c r="AL450" s="139">
        <f>ROUNDUP(AK450,0)</f>
        <v>-260</v>
      </c>
      <c r="AM450" s="397"/>
      <c r="AN450" s="397"/>
      <c r="AO450" s="397"/>
      <c r="AP450" s="397"/>
      <c r="AQ450" s="397"/>
      <c r="AR450" s="397"/>
      <c r="AS450" s="397"/>
      <c r="AT450" s="397"/>
      <c r="AU450" s="397"/>
      <c r="AV450" s="397"/>
      <c r="AW450" s="397"/>
      <c r="AX450" s="397"/>
      <c r="AY450" s="397"/>
      <c r="AZ450" s="397"/>
      <c r="BA450" s="397"/>
      <c r="BB450" s="397"/>
      <c r="BC450" s="397"/>
      <c r="BD450" s="397"/>
      <c r="BE450" s="397"/>
      <c r="BF450" s="397"/>
      <c r="BG450" s="397"/>
      <c r="BH450" s="397"/>
      <c r="BI450" s="397"/>
    </row>
    <row r="451" spans="1:61" ht="15.75" x14ac:dyDescent="0.25">
      <c r="A451" s="93">
        <f>+$B$3*O451</f>
        <v>0</v>
      </c>
      <c r="B451" s="93">
        <f t="shared" si="152"/>
        <v>0</v>
      </c>
      <c r="C451" s="112">
        <f>+$D$3*U451</f>
        <v>1294150</v>
      </c>
      <c r="D451" s="112">
        <f t="shared" si="153"/>
        <v>1294150</v>
      </c>
      <c r="E451" s="112">
        <f>+$F$3*L451</f>
        <v>1149000</v>
      </c>
      <c r="F451" s="112">
        <f t="shared" si="154"/>
        <v>1149000</v>
      </c>
      <c r="G451" s="113">
        <f>+$H$3*R451</f>
        <v>345750</v>
      </c>
      <c r="H451" s="112">
        <f t="shared" si="155"/>
        <v>345750</v>
      </c>
      <c r="I451" s="140">
        <v>112500</v>
      </c>
      <c r="J451" s="130"/>
      <c r="K451" s="116">
        <v>2400</v>
      </c>
      <c r="L451" s="117">
        <f>+I451+K451</f>
        <v>114900</v>
      </c>
      <c r="M451" s="118"/>
      <c r="N451" s="119">
        <v>2500</v>
      </c>
      <c r="O451" s="119">
        <f>+N451+I451</f>
        <v>115000</v>
      </c>
      <c r="P451" s="119"/>
      <c r="Q451" s="119">
        <v>2750</v>
      </c>
      <c r="R451" s="120">
        <f>+Q451+I451</f>
        <v>115250</v>
      </c>
      <c r="S451" s="121"/>
      <c r="T451" s="122">
        <v>5150</v>
      </c>
      <c r="U451" s="122">
        <f>+T451+I451</f>
        <v>117650</v>
      </c>
      <c r="V451" s="141">
        <v>112500</v>
      </c>
      <c r="W451" s="115"/>
      <c r="X451" s="116">
        <v>1915</v>
      </c>
      <c r="Y451" s="124">
        <f t="shared" si="151"/>
        <v>112740</v>
      </c>
      <c r="Z451" s="125">
        <f>+V451+X451</f>
        <v>114415</v>
      </c>
      <c r="AA451" s="126"/>
      <c r="AB451" s="127">
        <v>3830</v>
      </c>
      <c r="AC451" s="119">
        <f>+V451+AB451</f>
        <v>116330</v>
      </c>
      <c r="AD451" s="127"/>
      <c r="AE451" s="127">
        <v>1940</v>
      </c>
      <c r="AF451" s="120">
        <f>+AE451+V451</f>
        <v>114440</v>
      </c>
      <c r="AG451" s="127"/>
      <c r="AH451" s="127">
        <v>1965</v>
      </c>
      <c r="AI451" s="119">
        <f>+AH451+V451</f>
        <v>114465</v>
      </c>
      <c r="AJ451" s="126"/>
      <c r="AK451" s="128">
        <v>1990</v>
      </c>
      <c r="AL451" s="129">
        <f>+AK451+V451</f>
        <v>114490</v>
      </c>
      <c r="AM451" s="397"/>
      <c r="AN451" s="397"/>
      <c r="AO451" s="397"/>
      <c r="AP451" s="397"/>
      <c r="AQ451" s="397"/>
      <c r="AR451" s="397"/>
      <c r="AS451" s="397"/>
      <c r="AT451" s="397"/>
      <c r="AU451" s="397"/>
      <c r="AV451" s="397"/>
      <c r="AW451" s="397"/>
      <c r="AX451" s="397"/>
      <c r="AY451" s="397"/>
      <c r="AZ451" s="397"/>
      <c r="BA451" s="397"/>
      <c r="BB451" s="397"/>
      <c r="BC451" s="397"/>
      <c r="BD451" s="397"/>
      <c r="BE451" s="397"/>
      <c r="BF451" s="397"/>
      <c r="BG451" s="397"/>
      <c r="BH451" s="397"/>
      <c r="BI451" s="397"/>
    </row>
    <row r="452" spans="1:61" ht="15.75" x14ac:dyDescent="0.25">
      <c r="A452" s="93">
        <f>+$B$3*N452</f>
        <v>0</v>
      </c>
      <c r="B452" s="94">
        <f t="shared" si="152"/>
        <v>0</v>
      </c>
      <c r="C452" s="95">
        <f>+$D$3*T452</f>
        <v>7150</v>
      </c>
      <c r="D452" s="95">
        <f t="shared" si="153"/>
        <v>7150</v>
      </c>
      <c r="E452" s="95">
        <f>+$F$3*K452</f>
        <v>1500</v>
      </c>
      <c r="F452" s="95">
        <f t="shared" si="154"/>
        <v>1500</v>
      </c>
      <c r="G452" s="96">
        <f>+$H$3*Q452</f>
        <v>1500</v>
      </c>
      <c r="H452" s="95">
        <f t="shared" si="155"/>
        <v>1500</v>
      </c>
      <c r="I452" s="395"/>
      <c r="J452" s="130">
        <f>((K453-K451)/500)</f>
        <v>0.02</v>
      </c>
      <c r="K452" s="116">
        <f>(((I452-I451)*J452)+K451)+I452</f>
        <v>150</v>
      </c>
      <c r="L452" s="131">
        <f>ROUNDUP(K452,0)</f>
        <v>150</v>
      </c>
      <c r="M452" s="132">
        <f>((N453-N451)/500)</f>
        <v>0.02</v>
      </c>
      <c r="N452" s="101">
        <f>(((I452-I451)*M452)+N451)+I452</f>
        <v>250</v>
      </c>
      <c r="O452" s="101">
        <f>ROUNDUP(N452,0)</f>
        <v>250</v>
      </c>
      <c r="P452" s="101">
        <f>((Q453-Q451)/500)</f>
        <v>0.02</v>
      </c>
      <c r="Q452" s="101">
        <f>(((I452-I451)*P452)+Q451)+I452</f>
        <v>500</v>
      </c>
      <c r="R452" s="133">
        <f>ROUNDUP(Q452,0)</f>
        <v>500</v>
      </c>
      <c r="S452" s="132">
        <f>((T453-T451)/500)</f>
        <v>0.04</v>
      </c>
      <c r="T452" s="134">
        <f>(((I452-I451)*S452)+T451)+I452</f>
        <v>650</v>
      </c>
      <c r="U452" s="134">
        <f>ROUNDUP(T452,0)</f>
        <v>650</v>
      </c>
      <c r="V452" s="396"/>
      <c r="W452" s="130">
        <f>((X453-X451)/500)</f>
        <v>0.01</v>
      </c>
      <c r="X452" s="116">
        <f>(((V452-V451)*W452)+X451)+V452</f>
        <v>790</v>
      </c>
      <c r="Y452" s="135">
        <f t="shared" si="151"/>
        <v>240</v>
      </c>
      <c r="Z452" s="106">
        <f>ROUNDUP(X452,0)</f>
        <v>790</v>
      </c>
      <c r="AA452" s="136">
        <f>((AB453-AB451)/500)</f>
        <v>0.02</v>
      </c>
      <c r="AB452" s="137">
        <f>(((V452-V451)*AA452)+AB451)+V452</f>
        <v>1580</v>
      </c>
      <c r="AC452" s="101">
        <f>ROUNDUP(AB452,0)</f>
        <v>1580</v>
      </c>
      <c r="AD452" s="137">
        <f>((AE453-AE451)/500)</f>
        <v>0.01</v>
      </c>
      <c r="AE452" s="137">
        <f>(((V452-V451)*AD452)+AE451)+V452</f>
        <v>815</v>
      </c>
      <c r="AF452" s="133">
        <f>ROUNDUP(AE452,0)</f>
        <v>815</v>
      </c>
      <c r="AG452" s="137">
        <f>((AH453-AH451)/500)</f>
        <v>0.01</v>
      </c>
      <c r="AH452" s="137">
        <f>(((V452-V451)*AG452)+AH451)+V452</f>
        <v>840</v>
      </c>
      <c r="AI452" s="101">
        <f>ROUNDUP(AH452,0)</f>
        <v>840</v>
      </c>
      <c r="AJ452" s="136">
        <f>((AK453-AK451)/500)</f>
        <v>0.01</v>
      </c>
      <c r="AK452" s="138">
        <f>(((V452-V451)*AJ452)+AK451)+V452</f>
        <v>865</v>
      </c>
      <c r="AL452" s="139">
        <f>ROUNDUP(AK452,0)</f>
        <v>865</v>
      </c>
      <c r="AM452" s="397"/>
      <c r="AN452" s="397"/>
      <c r="AO452" s="397"/>
      <c r="AP452" s="397"/>
      <c r="AQ452" s="397"/>
      <c r="AR452" s="397"/>
      <c r="AS452" s="397"/>
      <c r="AT452" s="397"/>
      <c r="AU452" s="397"/>
      <c r="AV452" s="397"/>
      <c r="AW452" s="397"/>
      <c r="AX452" s="397"/>
      <c r="AY452" s="397"/>
      <c r="AZ452" s="397"/>
      <c r="BA452" s="397"/>
      <c r="BB452" s="397"/>
      <c r="BC452" s="397"/>
      <c r="BD452" s="397"/>
      <c r="BE452" s="397"/>
      <c r="BF452" s="397"/>
      <c r="BG452" s="397"/>
      <c r="BH452" s="397"/>
      <c r="BI452" s="397"/>
    </row>
    <row r="453" spans="1:61" ht="15.75" x14ac:dyDescent="0.25">
      <c r="A453" s="93">
        <f>+$B$3*O453</f>
        <v>0</v>
      </c>
      <c r="B453" s="93">
        <f t="shared" si="152"/>
        <v>0</v>
      </c>
      <c r="C453" s="112">
        <f>+$D$3*U453</f>
        <v>1299870</v>
      </c>
      <c r="D453" s="112">
        <f t="shared" si="153"/>
        <v>1299870</v>
      </c>
      <c r="E453" s="112">
        <f>+$F$3*L453</f>
        <v>1154100</v>
      </c>
      <c r="F453" s="112">
        <f t="shared" si="154"/>
        <v>1154100</v>
      </c>
      <c r="G453" s="113">
        <f>+$H$3*R453</f>
        <v>347280</v>
      </c>
      <c r="H453" s="112">
        <f t="shared" si="155"/>
        <v>347280</v>
      </c>
      <c r="I453" s="140">
        <v>113000</v>
      </c>
      <c r="J453" s="130"/>
      <c r="K453" s="116">
        <v>2410</v>
      </c>
      <c r="L453" s="117">
        <f>+I453+K453</f>
        <v>115410</v>
      </c>
      <c r="M453" s="118"/>
      <c r="N453" s="119">
        <v>2510</v>
      </c>
      <c r="O453" s="119">
        <f>+N453+I453</f>
        <v>115510</v>
      </c>
      <c r="P453" s="119"/>
      <c r="Q453" s="119">
        <v>2760</v>
      </c>
      <c r="R453" s="120">
        <f>+Q453+I453</f>
        <v>115760</v>
      </c>
      <c r="S453" s="121"/>
      <c r="T453" s="122">
        <v>5170</v>
      </c>
      <c r="U453" s="122">
        <f>+T453+I453</f>
        <v>118170</v>
      </c>
      <c r="V453" s="141">
        <v>113000</v>
      </c>
      <c r="W453" s="115"/>
      <c r="X453" s="116">
        <v>1920</v>
      </c>
      <c r="Y453" s="124">
        <f t="shared" si="151"/>
        <v>113240</v>
      </c>
      <c r="Z453" s="125">
        <f>+V453+X453</f>
        <v>114920</v>
      </c>
      <c r="AA453" s="126"/>
      <c r="AB453" s="127">
        <v>3840</v>
      </c>
      <c r="AC453" s="119">
        <f>+V453+AB453</f>
        <v>116840</v>
      </c>
      <c r="AD453" s="127"/>
      <c r="AE453" s="127">
        <v>1945</v>
      </c>
      <c r="AF453" s="120">
        <f>+AE453+V453</f>
        <v>114945</v>
      </c>
      <c r="AG453" s="127"/>
      <c r="AH453" s="127">
        <v>1970</v>
      </c>
      <c r="AI453" s="119">
        <f>+AH453+V453</f>
        <v>114970</v>
      </c>
      <c r="AJ453" s="126"/>
      <c r="AK453" s="128">
        <v>1995</v>
      </c>
      <c r="AL453" s="129">
        <f>+AK453+V453</f>
        <v>114995</v>
      </c>
      <c r="AM453" s="397"/>
      <c r="AN453" s="397"/>
      <c r="AO453" s="397"/>
      <c r="AP453" s="397"/>
      <c r="AQ453" s="397"/>
      <c r="AR453" s="397"/>
      <c r="AS453" s="397"/>
      <c r="AT453" s="397"/>
      <c r="AU453" s="397"/>
      <c r="AV453" s="397"/>
      <c r="AW453" s="397"/>
      <c r="AX453" s="397"/>
      <c r="AY453" s="397"/>
      <c r="AZ453" s="397"/>
      <c r="BA453" s="397"/>
      <c r="BB453" s="397"/>
      <c r="BC453" s="397"/>
      <c r="BD453" s="397"/>
      <c r="BE453" s="397"/>
      <c r="BF453" s="397"/>
      <c r="BG453" s="397"/>
      <c r="BH453" s="397"/>
      <c r="BI453" s="397"/>
    </row>
    <row r="454" spans="1:61" ht="15.75" x14ac:dyDescent="0.25">
      <c r="A454" s="93">
        <f>+$B$3*N454</f>
        <v>0</v>
      </c>
      <c r="B454" s="94">
        <f t="shared" si="152"/>
        <v>0</v>
      </c>
      <c r="C454" s="95">
        <f>+$D$3*T454</f>
        <v>7150</v>
      </c>
      <c r="D454" s="95">
        <f t="shared" si="153"/>
        <v>7150</v>
      </c>
      <c r="E454" s="95">
        <f>+$F$3*K454</f>
        <v>1500</v>
      </c>
      <c r="F454" s="95">
        <f t="shared" si="154"/>
        <v>1500</v>
      </c>
      <c r="G454" s="96">
        <f>+$H$3*Q454</f>
        <v>1500</v>
      </c>
      <c r="H454" s="95">
        <f t="shared" si="155"/>
        <v>1500</v>
      </c>
      <c r="I454" s="395"/>
      <c r="J454" s="130">
        <f>((K455-K453)/500)</f>
        <v>0.02</v>
      </c>
      <c r="K454" s="116">
        <f>(((I454-I453)*J454)+K453)+I454</f>
        <v>150</v>
      </c>
      <c r="L454" s="131">
        <f>ROUNDUP(K454,0)</f>
        <v>150</v>
      </c>
      <c r="M454" s="132">
        <f>((N455-N453)/500)</f>
        <v>0.02</v>
      </c>
      <c r="N454" s="101">
        <f>(((I454-I453)*M454)+N453)+I454</f>
        <v>250</v>
      </c>
      <c r="O454" s="101">
        <f>ROUNDUP(N454,0)</f>
        <v>250</v>
      </c>
      <c r="P454" s="101">
        <f>((Q455-Q453)/500)</f>
        <v>0.02</v>
      </c>
      <c r="Q454" s="101">
        <f>(((I454-I453)*P454)+Q453)+I454</f>
        <v>500</v>
      </c>
      <c r="R454" s="133">
        <f>ROUNDUP(Q454,0)</f>
        <v>500</v>
      </c>
      <c r="S454" s="132">
        <f>((T455-T453)/500)</f>
        <v>0.04</v>
      </c>
      <c r="T454" s="134">
        <f>(((I454-I453)*S454)+T453)+I454</f>
        <v>650</v>
      </c>
      <c r="U454" s="134">
        <f>ROUNDUP(T454,0)</f>
        <v>650</v>
      </c>
      <c r="V454" s="396"/>
      <c r="W454" s="130">
        <f>((X455-X453)/500)</f>
        <v>0.02</v>
      </c>
      <c r="X454" s="116">
        <f>(((V454-V453)*W454)+X453)+V454</f>
        <v>-340</v>
      </c>
      <c r="Y454" s="135">
        <f t="shared" si="151"/>
        <v>240</v>
      </c>
      <c r="Z454" s="106">
        <f>ROUNDUP(X454,0)</f>
        <v>-340</v>
      </c>
      <c r="AA454" s="136">
        <f>((AB455-AB453)/500)</f>
        <v>0.04</v>
      </c>
      <c r="AB454" s="137">
        <f>(((V454-V453)*AA454)+AB453)+V454</f>
        <v>-680</v>
      </c>
      <c r="AC454" s="101">
        <f>ROUNDUP(AB454,0)</f>
        <v>-680</v>
      </c>
      <c r="AD454" s="137">
        <f>((AE455-AE453)/500)</f>
        <v>0.02</v>
      </c>
      <c r="AE454" s="137">
        <f>(((V454-V453)*AD454)+AE453)+V454</f>
        <v>-315</v>
      </c>
      <c r="AF454" s="133">
        <f>ROUNDUP(AE454,0)</f>
        <v>-315</v>
      </c>
      <c r="AG454" s="137">
        <f>((AH455-AH453)/500)</f>
        <v>0.02</v>
      </c>
      <c r="AH454" s="137">
        <f>(((V454-V453)*AG454)+AH453)+V454</f>
        <v>-290</v>
      </c>
      <c r="AI454" s="101">
        <f>ROUNDUP(AH454,0)</f>
        <v>-290</v>
      </c>
      <c r="AJ454" s="136">
        <f>((AK455-AK453)/500)</f>
        <v>0.02</v>
      </c>
      <c r="AK454" s="138">
        <f>(((V454-V453)*AJ454)+AK453)+V454</f>
        <v>-265</v>
      </c>
      <c r="AL454" s="139">
        <f>ROUNDUP(AK454,0)</f>
        <v>-265</v>
      </c>
      <c r="AM454" s="397"/>
      <c r="AN454" s="397"/>
      <c r="AO454" s="397"/>
      <c r="AP454" s="397"/>
      <c r="AQ454" s="397"/>
      <c r="AR454" s="397"/>
      <c r="AS454" s="397"/>
      <c r="AT454" s="397"/>
      <c r="AU454" s="397"/>
      <c r="AV454" s="397"/>
      <c r="AW454" s="397"/>
      <c r="AX454" s="397"/>
      <c r="AY454" s="397"/>
      <c r="AZ454" s="397"/>
      <c r="BA454" s="397"/>
      <c r="BB454" s="397"/>
      <c r="BC454" s="397"/>
      <c r="BD454" s="397"/>
      <c r="BE454" s="397"/>
      <c r="BF454" s="397"/>
      <c r="BG454" s="397"/>
      <c r="BH454" s="397"/>
      <c r="BI454" s="397"/>
    </row>
    <row r="455" spans="1:61" ht="15.75" x14ac:dyDescent="0.25">
      <c r="A455" s="93">
        <f>+$B$3*O455</f>
        <v>0</v>
      </c>
      <c r="B455" s="93">
        <f t="shared" si="152"/>
        <v>0</v>
      </c>
      <c r="C455" s="112">
        <f>+$D$3*U455</f>
        <v>1305590</v>
      </c>
      <c r="D455" s="112">
        <f t="shared" si="153"/>
        <v>1305590</v>
      </c>
      <c r="E455" s="112">
        <f>+$F$3*L455</f>
        <v>1159200</v>
      </c>
      <c r="F455" s="112">
        <f t="shared" si="154"/>
        <v>1159200</v>
      </c>
      <c r="G455" s="113">
        <f>+$H$3*R455</f>
        <v>348810</v>
      </c>
      <c r="H455" s="112">
        <f t="shared" si="155"/>
        <v>348810</v>
      </c>
      <c r="I455" s="140">
        <v>113500</v>
      </c>
      <c r="J455" s="130"/>
      <c r="K455" s="116">
        <v>2420</v>
      </c>
      <c r="L455" s="117">
        <f>+I455+K455</f>
        <v>115920</v>
      </c>
      <c r="M455" s="118"/>
      <c r="N455" s="119">
        <v>2520</v>
      </c>
      <c r="O455" s="119">
        <f>+N455+I455</f>
        <v>116020</v>
      </c>
      <c r="P455" s="119"/>
      <c r="Q455" s="119">
        <v>2770</v>
      </c>
      <c r="R455" s="120">
        <f>+Q455+I455</f>
        <v>116270</v>
      </c>
      <c r="S455" s="121"/>
      <c r="T455" s="122">
        <v>5190</v>
      </c>
      <c r="U455" s="122">
        <f>+T455+I455</f>
        <v>118690</v>
      </c>
      <c r="V455" s="141">
        <v>113500</v>
      </c>
      <c r="W455" s="115"/>
      <c r="X455" s="116">
        <v>1930</v>
      </c>
      <c r="Y455" s="124">
        <f t="shared" si="151"/>
        <v>113740</v>
      </c>
      <c r="Z455" s="125">
        <f>+V455+X455</f>
        <v>115430</v>
      </c>
      <c r="AA455" s="126"/>
      <c r="AB455" s="127">
        <v>3860</v>
      </c>
      <c r="AC455" s="119">
        <f>+V455+AB455</f>
        <v>117360</v>
      </c>
      <c r="AD455" s="127"/>
      <c r="AE455" s="127">
        <v>1955</v>
      </c>
      <c r="AF455" s="120">
        <f>+AE455+V455</f>
        <v>115455</v>
      </c>
      <c r="AG455" s="127"/>
      <c r="AH455" s="127">
        <v>1980</v>
      </c>
      <c r="AI455" s="119">
        <f>+AH455+V455</f>
        <v>115480</v>
      </c>
      <c r="AJ455" s="126"/>
      <c r="AK455" s="128">
        <v>2005</v>
      </c>
      <c r="AL455" s="129">
        <f>+AK455+V455</f>
        <v>115505</v>
      </c>
      <c r="AM455" s="397"/>
      <c r="AN455" s="397"/>
      <c r="AO455" s="397"/>
      <c r="AP455" s="397"/>
      <c r="AQ455" s="397"/>
      <c r="AR455" s="397"/>
      <c r="AS455" s="397"/>
      <c r="AT455" s="397"/>
      <c r="AU455" s="397"/>
      <c r="AV455" s="397"/>
      <c r="AW455" s="397"/>
      <c r="AX455" s="397"/>
      <c r="AY455" s="397"/>
      <c r="AZ455" s="397"/>
      <c r="BA455" s="397"/>
      <c r="BB455" s="397"/>
      <c r="BC455" s="397"/>
      <c r="BD455" s="397"/>
      <c r="BE455" s="397"/>
      <c r="BF455" s="397"/>
      <c r="BG455" s="397"/>
      <c r="BH455" s="397"/>
      <c r="BI455" s="397"/>
    </row>
    <row r="456" spans="1:61" ht="15.75" x14ac:dyDescent="0.25">
      <c r="A456" s="93">
        <f>+$B$3*N456</f>
        <v>0</v>
      </c>
      <c r="B456" s="94">
        <f t="shared" si="152"/>
        <v>0</v>
      </c>
      <c r="C456" s="95">
        <f>+$D$3*T456</f>
        <v>7150</v>
      </c>
      <c r="D456" s="95">
        <f t="shared" si="153"/>
        <v>7150</v>
      </c>
      <c r="E456" s="95">
        <f>+$F$3*K456</f>
        <v>1500</v>
      </c>
      <c r="F456" s="95">
        <f t="shared" si="154"/>
        <v>1500</v>
      </c>
      <c r="G456" s="96">
        <f>+$H$3*Q456</f>
        <v>1500</v>
      </c>
      <c r="H456" s="95">
        <f t="shared" si="155"/>
        <v>1500</v>
      </c>
      <c r="I456" s="395"/>
      <c r="J456" s="130">
        <f>((K457-K455)/500)</f>
        <v>0.02</v>
      </c>
      <c r="K456" s="116">
        <f>(((I456-I455)*J456)+K455)+I456</f>
        <v>150</v>
      </c>
      <c r="L456" s="131">
        <f>ROUNDUP(K456,0)</f>
        <v>150</v>
      </c>
      <c r="M456" s="132">
        <f>((N457-N455)/500)</f>
        <v>0.02</v>
      </c>
      <c r="N456" s="101">
        <f>(((I456-I455)*M456)+N455)+I456</f>
        <v>250</v>
      </c>
      <c r="O456" s="101">
        <f>ROUNDUP(N456,0)</f>
        <v>250</v>
      </c>
      <c r="P456" s="101">
        <f>((Q457-Q455)/500)</f>
        <v>0.02</v>
      </c>
      <c r="Q456" s="101">
        <f>(((I456-I455)*P456)+Q455)+I456</f>
        <v>500</v>
      </c>
      <c r="R456" s="133">
        <f>ROUNDUP(Q456,0)</f>
        <v>500</v>
      </c>
      <c r="S456" s="132">
        <f>((T457-T455)/500)</f>
        <v>0.04</v>
      </c>
      <c r="T456" s="134">
        <f>(((I456-I455)*S456)+T455)+I456</f>
        <v>650</v>
      </c>
      <c r="U456" s="134">
        <f>ROUNDUP(T456,0)</f>
        <v>650</v>
      </c>
      <c r="V456" s="396"/>
      <c r="W456" s="130">
        <f>((X457-X455)/500)</f>
        <v>0.01</v>
      </c>
      <c r="X456" s="116">
        <f>(((V456-V455)*W456)+X455)+V456</f>
        <v>795</v>
      </c>
      <c r="Y456" s="135">
        <f t="shared" si="151"/>
        <v>240</v>
      </c>
      <c r="Z456" s="106">
        <f>ROUNDUP(X456,0)</f>
        <v>795</v>
      </c>
      <c r="AA456" s="136">
        <f>((AB457-AB455)/500)</f>
        <v>0.02</v>
      </c>
      <c r="AB456" s="137">
        <f>(((V456-V455)*AA456)+AB455)+V456</f>
        <v>1590</v>
      </c>
      <c r="AC456" s="101">
        <f>ROUNDUP(AB456,0)</f>
        <v>1590</v>
      </c>
      <c r="AD456" s="137">
        <f>((AE457-AE455)/500)</f>
        <v>0.01</v>
      </c>
      <c r="AE456" s="137">
        <f>(((V456-V455)*AD456)+AE455)+V456</f>
        <v>820</v>
      </c>
      <c r="AF456" s="133">
        <f>ROUNDUP(AE456,0)</f>
        <v>820</v>
      </c>
      <c r="AG456" s="137">
        <f>((AH457-AH455)/500)</f>
        <v>0.01</v>
      </c>
      <c r="AH456" s="137">
        <f>(((V456-V455)*AG456)+AH455)+V456</f>
        <v>845</v>
      </c>
      <c r="AI456" s="101">
        <f>ROUNDUP(AH456,0)</f>
        <v>845</v>
      </c>
      <c r="AJ456" s="136">
        <f>((AK457-AK455)/500)</f>
        <v>0.01</v>
      </c>
      <c r="AK456" s="138">
        <f>(((V456-V455)*AJ456)+AK455)+V456</f>
        <v>870</v>
      </c>
      <c r="AL456" s="139">
        <f>ROUNDUP(AK456,0)</f>
        <v>870</v>
      </c>
      <c r="AM456" s="397"/>
      <c r="AN456" s="397"/>
      <c r="AO456" s="397"/>
      <c r="AP456" s="397"/>
      <c r="AQ456" s="397"/>
      <c r="AR456" s="397"/>
      <c r="AS456" s="397"/>
      <c r="AT456" s="397"/>
      <c r="AU456" s="397"/>
      <c r="AV456" s="397"/>
      <c r="AW456" s="397"/>
      <c r="AX456" s="397"/>
      <c r="AY456" s="397"/>
      <c r="AZ456" s="397"/>
      <c r="BA456" s="397"/>
      <c r="BB456" s="397"/>
      <c r="BC456" s="397"/>
      <c r="BD456" s="397"/>
      <c r="BE456" s="397"/>
      <c r="BF456" s="397"/>
      <c r="BG456" s="397"/>
      <c r="BH456" s="397"/>
      <c r="BI456" s="397"/>
    </row>
    <row r="457" spans="1:61" ht="15.75" x14ac:dyDescent="0.25">
      <c r="A457" s="93">
        <f>+$B$3*O457</f>
        <v>0</v>
      </c>
      <c r="B457" s="93">
        <f t="shared" si="152"/>
        <v>0</v>
      </c>
      <c r="C457" s="112">
        <f>+$D$3*U457</f>
        <v>1311310</v>
      </c>
      <c r="D457" s="112">
        <f t="shared" si="153"/>
        <v>1311310</v>
      </c>
      <c r="E457" s="112">
        <f>+$F$3*L457</f>
        <v>1164300</v>
      </c>
      <c r="F457" s="112">
        <f t="shared" si="154"/>
        <v>1164300</v>
      </c>
      <c r="G457" s="113">
        <f>+$H$3*R457</f>
        <v>350340</v>
      </c>
      <c r="H457" s="112">
        <f t="shared" si="155"/>
        <v>350340</v>
      </c>
      <c r="I457" s="140">
        <v>114000</v>
      </c>
      <c r="J457" s="130"/>
      <c r="K457" s="116">
        <v>2430</v>
      </c>
      <c r="L457" s="117">
        <f>+I457+K457</f>
        <v>116430</v>
      </c>
      <c r="M457" s="118"/>
      <c r="N457" s="119">
        <v>2530</v>
      </c>
      <c r="O457" s="119">
        <f>+N457+I457</f>
        <v>116530</v>
      </c>
      <c r="P457" s="119"/>
      <c r="Q457" s="119">
        <v>2780</v>
      </c>
      <c r="R457" s="120">
        <f>+Q457+I457</f>
        <v>116780</v>
      </c>
      <c r="S457" s="121"/>
      <c r="T457" s="122">
        <v>5210</v>
      </c>
      <c r="U457" s="122">
        <f>+T457+I457</f>
        <v>119210</v>
      </c>
      <c r="V457" s="141">
        <v>114000</v>
      </c>
      <c r="W457" s="115"/>
      <c r="X457" s="116">
        <v>1935</v>
      </c>
      <c r="Y457" s="124">
        <f t="shared" si="151"/>
        <v>114240</v>
      </c>
      <c r="Z457" s="125">
        <f>+V457+X457</f>
        <v>115935</v>
      </c>
      <c r="AA457" s="126"/>
      <c r="AB457" s="127">
        <v>3870</v>
      </c>
      <c r="AC457" s="119">
        <f>+V457+AB457</f>
        <v>117870</v>
      </c>
      <c r="AD457" s="127"/>
      <c r="AE457" s="127">
        <v>1960</v>
      </c>
      <c r="AF457" s="120">
        <f>+AE457+V457</f>
        <v>115960</v>
      </c>
      <c r="AG457" s="127"/>
      <c r="AH457" s="127">
        <v>1985</v>
      </c>
      <c r="AI457" s="119">
        <f>+AH457+V457</f>
        <v>115985</v>
      </c>
      <c r="AJ457" s="126"/>
      <c r="AK457" s="128">
        <v>2010</v>
      </c>
      <c r="AL457" s="129">
        <f>+AK457+V457</f>
        <v>116010</v>
      </c>
      <c r="AM457" s="397"/>
      <c r="AN457" s="397"/>
      <c r="AO457" s="397"/>
      <c r="AP457" s="397"/>
      <c r="AQ457" s="397"/>
      <c r="AR457" s="397"/>
      <c r="AS457" s="397"/>
      <c r="AT457" s="397"/>
      <c r="AU457" s="397"/>
      <c r="AV457" s="397"/>
      <c r="AW457" s="397"/>
      <c r="AX457" s="397"/>
      <c r="AY457" s="397"/>
      <c r="AZ457" s="397"/>
      <c r="BA457" s="397"/>
      <c r="BB457" s="397"/>
      <c r="BC457" s="397"/>
      <c r="BD457" s="397"/>
      <c r="BE457" s="397"/>
      <c r="BF457" s="397"/>
      <c r="BG457" s="397"/>
      <c r="BH457" s="397"/>
      <c r="BI457" s="397"/>
    </row>
    <row r="458" spans="1:61" ht="15.75" x14ac:dyDescent="0.25">
      <c r="A458" s="93">
        <f>+$B$3*N458</f>
        <v>0</v>
      </c>
      <c r="B458" s="94">
        <f t="shared" ref="B458:B464" si="156">ROUNDUP(A458,0)</f>
        <v>0</v>
      </c>
      <c r="C458" s="95">
        <f>+$D$3*T458</f>
        <v>7150</v>
      </c>
      <c r="D458" s="95">
        <f t="shared" ref="D458:D464" si="157">ROUNDUP(C458,0)</f>
        <v>7150</v>
      </c>
      <c r="E458" s="95">
        <f>+$F$3*K458</f>
        <v>1500</v>
      </c>
      <c r="F458" s="95">
        <f t="shared" ref="F458:F464" si="158">ROUNDUP(E458,0)</f>
        <v>1500</v>
      </c>
      <c r="G458" s="96">
        <f>+$H$3*Q458</f>
        <v>1500</v>
      </c>
      <c r="H458" s="95">
        <f t="shared" ref="H458:H464" si="159">ROUNDUP(G458,0)</f>
        <v>1500</v>
      </c>
      <c r="I458" s="395"/>
      <c r="J458" s="130">
        <f>((K459-K457)/500)</f>
        <v>0.02</v>
      </c>
      <c r="K458" s="116">
        <f>(((I458-I457)*J458)+K457)+I458</f>
        <v>150</v>
      </c>
      <c r="L458" s="131">
        <f>ROUNDUP(K458,0)</f>
        <v>150</v>
      </c>
      <c r="M458" s="132">
        <f>((N459-N457)/500)</f>
        <v>0.02</v>
      </c>
      <c r="N458" s="101">
        <f>(((I458-I457)*M458)+N457)+I458</f>
        <v>250</v>
      </c>
      <c r="O458" s="101">
        <f>ROUNDUP(N458,0)</f>
        <v>250</v>
      </c>
      <c r="P458" s="101">
        <f>((Q459-Q457)/500)</f>
        <v>0.02</v>
      </c>
      <c r="Q458" s="101">
        <f>(((I458-I457)*P458)+Q457)+I458</f>
        <v>500</v>
      </c>
      <c r="R458" s="133">
        <f>ROUNDUP(Q458,0)</f>
        <v>500</v>
      </c>
      <c r="S458" s="132">
        <f>((T459-T457)/500)</f>
        <v>0.04</v>
      </c>
      <c r="T458" s="134">
        <f>(((I458-I457)*S458)+T457)+I458</f>
        <v>650</v>
      </c>
      <c r="U458" s="134">
        <f>ROUNDUP(T458,0)</f>
        <v>650</v>
      </c>
      <c r="V458" s="396"/>
      <c r="W458" s="130">
        <f>((X459-X457)/500)</f>
        <v>0.02</v>
      </c>
      <c r="X458" s="116">
        <f>(((V458-V457)*W458)+X457)+V458</f>
        <v>-345</v>
      </c>
      <c r="Y458" s="135">
        <f t="shared" si="151"/>
        <v>240</v>
      </c>
      <c r="Z458" s="106">
        <f>ROUNDUP(X458,0)</f>
        <v>-345</v>
      </c>
      <c r="AA458" s="136">
        <f>((AB459-AB457)/500)</f>
        <v>0.04</v>
      </c>
      <c r="AB458" s="137">
        <f>(((V458-V457)*AA458)+AB457)+V458</f>
        <v>-690</v>
      </c>
      <c r="AC458" s="101">
        <f>ROUNDUP(AB458,0)</f>
        <v>-690</v>
      </c>
      <c r="AD458" s="137">
        <f>((AE459-AE457)/500)</f>
        <v>0.02</v>
      </c>
      <c r="AE458" s="137">
        <f>(((V458-V457)*AD458)+AE457)+V458</f>
        <v>-320</v>
      </c>
      <c r="AF458" s="133">
        <f>ROUNDUP(AE458,0)</f>
        <v>-320</v>
      </c>
      <c r="AG458" s="137">
        <f>((AH459-AH457)/500)</f>
        <v>0.02</v>
      </c>
      <c r="AH458" s="137">
        <f>(((V458-V457)*AG458)+AH457)+V458</f>
        <v>-295</v>
      </c>
      <c r="AI458" s="101">
        <f>ROUNDUP(AH458,0)</f>
        <v>-295</v>
      </c>
      <c r="AJ458" s="136">
        <f>((AK459-AK457)/500)</f>
        <v>0.02</v>
      </c>
      <c r="AK458" s="138">
        <f>(((V458-V457)*AJ458)+AK457)+V458</f>
        <v>-270</v>
      </c>
      <c r="AL458" s="139">
        <f>ROUNDUP(AK458,0)</f>
        <v>-270</v>
      </c>
      <c r="AM458" s="397"/>
      <c r="AN458" s="397"/>
      <c r="AO458" s="397"/>
      <c r="AP458" s="397"/>
      <c r="AQ458" s="397"/>
      <c r="AR458" s="397"/>
      <c r="AS458" s="397"/>
      <c r="AT458" s="397"/>
      <c r="AU458" s="397"/>
      <c r="AV458" s="397"/>
      <c r="AW458" s="397"/>
      <c r="AX458" s="397"/>
      <c r="AY458" s="397"/>
      <c r="AZ458" s="397"/>
      <c r="BA458" s="397"/>
      <c r="BB458" s="397"/>
      <c r="BC458" s="397"/>
      <c r="BD458" s="397"/>
      <c r="BE458" s="397"/>
      <c r="BF458" s="397"/>
      <c r="BG458" s="397"/>
      <c r="BH458" s="397"/>
      <c r="BI458" s="397"/>
    </row>
    <row r="459" spans="1:61" ht="15.75" x14ac:dyDescent="0.25">
      <c r="A459" s="93">
        <f>+$B$3*O459</f>
        <v>0</v>
      </c>
      <c r="B459" s="93">
        <f t="shared" si="156"/>
        <v>0</v>
      </c>
      <c r="C459" s="112">
        <f>+$D$3*U459</f>
        <v>1317030</v>
      </c>
      <c r="D459" s="112">
        <f t="shared" si="157"/>
        <v>1317030</v>
      </c>
      <c r="E459" s="112">
        <f>+$F$3*L459</f>
        <v>1169400</v>
      </c>
      <c r="F459" s="112">
        <f t="shared" si="158"/>
        <v>1169400</v>
      </c>
      <c r="G459" s="113">
        <f>+$H$3*R459</f>
        <v>351870</v>
      </c>
      <c r="H459" s="112">
        <f t="shared" si="159"/>
        <v>351870</v>
      </c>
      <c r="I459" s="114">
        <v>114500</v>
      </c>
      <c r="J459" s="130"/>
      <c r="K459" s="98">
        <v>2440</v>
      </c>
      <c r="L459" s="117">
        <f>+I459+K459</f>
        <v>116940</v>
      </c>
      <c r="M459" s="118"/>
      <c r="N459" s="112">
        <v>2540</v>
      </c>
      <c r="O459" s="119">
        <f>+N459+I459</f>
        <v>117040</v>
      </c>
      <c r="P459" s="119"/>
      <c r="Q459" s="112">
        <v>2790</v>
      </c>
      <c r="R459" s="120">
        <f>+Q459+I459</f>
        <v>117290</v>
      </c>
      <c r="S459" s="121"/>
      <c r="T459" s="142">
        <v>5230</v>
      </c>
      <c r="U459" s="122">
        <f>+T459+I459</f>
        <v>119730</v>
      </c>
      <c r="V459" s="123">
        <v>114500</v>
      </c>
      <c r="W459" s="115"/>
      <c r="X459" s="98">
        <v>1945</v>
      </c>
      <c r="Y459" s="124">
        <f t="shared" si="151"/>
        <v>114740</v>
      </c>
      <c r="Z459" s="125">
        <f>+V459+X459</f>
        <v>116445</v>
      </c>
      <c r="AA459" s="126"/>
      <c r="AB459" s="143">
        <v>3890</v>
      </c>
      <c r="AC459" s="119">
        <f>+V459+AB459</f>
        <v>118390</v>
      </c>
      <c r="AD459" s="127"/>
      <c r="AE459" s="143">
        <v>1970</v>
      </c>
      <c r="AF459" s="120">
        <f>+AE459+V459</f>
        <v>116470</v>
      </c>
      <c r="AG459" s="127"/>
      <c r="AH459" s="143">
        <v>1995</v>
      </c>
      <c r="AI459" s="119">
        <f>+AH459+V459</f>
        <v>116495</v>
      </c>
      <c r="AJ459" s="126"/>
      <c r="AK459" s="144">
        <v>2020</v>
      </c>
      <c r="AL459" s="129">
        <f>+AK459+V459</f>
        <v>116520</v>
      </c>
      <c r="AM459" s="397"/>
      <c r="AN459" s="397"/>
      <c r="AO459" s="397"/>
      <c r="AP459" s="397"/>
      <c r="AQ459" s="397"/>
      <c r="AR459" s="397"/>
      <c r="AS459" s="397"/>
      <c r="AT459" s="397"/>
      <c r="AU459" s="397"/>
      <c r="AV459" s="397"/>
      <c r="AW459" s="397"/>
      <c r="AX459" s="397"/>
      <c r="AY459" s="397"/>
      <c r="AZ459" s="397"/>
      <c r="BA459" s="397"/>
      <c r="BB459" s="397"/>
      <c r="BC459" s="397"/>
      <c r="BD459" s="397"/>
      <c r="BE459" s="397"/>
      <c r="BF459" s="397"/>
      <c r="BG459" s="397"/>
      <c r="BH459" s="397"/>
      <c r="BI459" s="397"/>
    </row>
    <row r="460" spans="1:61" ht="15.75" x14ac:dyDescent="0.25">
      <c r="A460" s="93">
        <f>+$B$3*O460</f>
        <v>0</v>
      </c>
      <c r="B460" s="94">
        <f t="shared" si="156"/>
        <v>0</v>
      </c>
      <c r="C460" s="95">
        <f>+$D$3*U460</f>
        <v>7150</v>
      </c>
      <c r="D460" s="95">
        <f t="shared" si="157"/>
        <v>7150</v>
      </c>
      <c r="E460" s="95">
        <f>+$F$3*L460</f>
        <v>1500</v>
      </c>
      <c r="F460" s="95">
        <f t="shared" si="158"/>
        <v>1500</v>
      </c>
      <c r="G460" s="96">
        <f>+$H$3*R460</f>
        <v>1500</v>
      </c>
      <c r="H460" s="95">
        <f t="shared" si="159"/>
        <v>1500</v>
      </c>
      <c r="I460" s="395"/>
      <c r="J460" s="130">
        <f>((K461-K459)/500)</f>
        <v>0.02</v>
      </c>
      <c r="K460" s="116">
        <f>(((I460-I459)*J460)+K459)+I460</f>
        <v>150</v>
      </c>
      <c r="L460" s="131">
        <f>ROUNDUP(K460,0)</f>
        <v>150</v>
      </c>
      <c r="M460" s="132">
        <f>((N461-N459)/500)</f>
        <v>0.02</v>
      </c>
      <c r="N460" s="101">
        <f>(((I460-I459)*M460)+N459)+I460</f>
        <v>250</v>
      </c>
      <c r="O460" s="101">
        <f>ROUNDUP(N460,0)</f>
        <v>250</v>
      </c>
      <c r="P460" s="101">
        <f>((Q461-Q459)/500)</f>
        <v>0.02</v>
      </c>
      <c r="Q460" s="101">
        <f>(((I460-I459)*P460)+Q459)+I460</f>
        <v>500</v>
      </c>
      <c r="R460" s="133">
        <f>ROUNDUP(Q460,0)</f>
        <v>500</v>
      </c>
      <c r="S460" s="132">
        <f>((T461-T459)/500)</f>
        <v>0.04</v>
      </c>
      <c r="T460" s="134">
        <f>(((I460-I459)*S460)+T459)+I460</f>
        <v>650</v>
      </c>
      <c r="U460" s="134">
        <f>ROUNDUP(T460,0)</f>
        <v>650</v>
      </c>
      <c r="V460" s="396"/>
      <c r="W460" s="130">
        <f>((X461-X459)/500)</f>
        <v>0.01</v>
      </c>
      <c r="X460" s="116">
        <f>(((V460-V459)*W460)+X459)+V460</f>
        <v>800</v>
      </c>
      <c r="Y460" s="135">
        <f t="shared" si="151"/>
        <v>240</v>
      </c>
      <c r="Z460" s="106">
        <f>ROUNDUP(X460,0)</f>
        <v>800</v>
      </c>
      <c r="AA460" s="136">
        <f>((AB461-AB459)/500)</f>
        <v>0.02</v>
      </c>
      <c r="AB460" s="137">
        <f>(((V460-V459)*AA460)+AB459)+V460</f>
        <v>1600</v>
      </c>
      <c r="AC460" s="101">
        <f>ROUNDUP(AB460,0)</f>
        <v>1600</v>
      </c>
      <c r="AD460" s="137">
        <f>((AE461-AE459)/500)</f>
        <v>0.01</v>
      </c>
      <c r="AE460" s="137">
        <f>(((V460-V459)*AD460)+AE459)+V460</f>
        <v>825</v>
      </c>
      <c r="AF460" s="133">
        <f>ROUNDUP(AE460,0)</f>
        <v>825</v>
      </c>
      <c r="AG460" s="137">
        <f>((AH461-AH459)/500)</f>
        <v>0.01</v>
      </c>
      <c r="AH460" s="137">
        <f>(((V460-V459)*AG460)+AH459)+V460</f>
        <v>850</v>
      </c>
      <c r="AI460" s="101">
        <f>ROUNDUP(AH460,0)</f>
        <v>850</v>
      </c>
      <c r="AJ460" s="136">
        <f>((AK461-AK459)/500)</f>
        <v>0.01</v>
      </c>
      <c r="AK460" s="138">
        <f>(((V460-V459)*AJ460)+AK459)+V460</f>
        <v>875</v>
      </c>
      <c r="AL460" s="139">
        <f>ROUNDUP(AK460,0)</f>
        <v>875</v>
      </c>
      <c r="AM460" s="397"/>
      <c r="AN460" s="397"/>
      <c r="AO460" s="397"/>
      <c r="AP460" s="397"/>
      <c r="AQ460" s="397"/>
      <c r="AR460" s="397"/>
      <c r="AS460" s="397"/>
      <c r="AT460" s="397"/>
      <c r="AU460" s="397"/>
      <c r="AV460" s="397"/>
      <c r="AW460" s="397"/>
      <c r="AX460" s="397"/>
      <c r="AY460" s="397"/>
      <c r="AZ460" s="397"/>
      <c r="BA460" s="397"/>
      <c r="BB460" s="397"/>
      <c r="BC460" s="397"/>
      <c r="BD460" s="397"/>
      <c r="BE460" s="397"/>
      <c r="BF460" s="397"/>
      <c r="BG460" s="397"/>
      <c r="BH460" s="397"/>
      <c r="BI460" s="397"/>
    </row>
    <row r="461" spans="1:61" ht="15.75" x14ac:dyDescent="0.25">
      <c r="A461" s="93">
        <f>+$B$3*O461</f>
        <v>0</v>
      </c>
      <c r="B461" s="93">
        <f t="shared" si="156"/>
        <v>0</v>
      </c>
      <c r="C461" s="112">
        <f>+$D$3*U461</f>
        <v>1322750</v>
      </c>
      <c r="D461" s="112">
        <f t="shared" si="157"/>
        <v>1322750</v>
      </c>
      <c r="E461" s="112">
        <f>+$F$3*L461</f>
        <v>1174500</v>
      </c>
      <c r="F461" s="112">
        <f t="shared" si="158"/>
        <v>1174500</v>
      </c>
      <c r="G461" s="113">
        <f>+$H$3*R461</f>
        <v>353400</v>
      </c>
      <c r="H461" s="112">
        <f t="shared" si="159"/>
        <v>353400</v>
      </c>
      <c r="I461" s="140">
        <v>115000</v>
      </c>
      <c r="J461" s="130"/>
      <c r="K461" s="116">
        <v>2450</v>
      </c>
      <c r="L461" s="117">
        <f>+I461+K461</f>
        <v>117450</v>
      </c>
      <c r="M461" s="118"/>
      <c r="N461" s="119">
        <v>2550</v>
      </c>
      <c r="O461" s="119">
        <f>+N461+I461</f>
        <v>117550</v>
      </c>
      <c r="P461" s="119"/>
      <c r="Q461" s="119">
        <v>2800</v>
      </c>
      <c r="R461" s="120">
        <f>+Q461+I461</f>
        <v>117800</v>
      </c>
      <c r="S461" s="121"/>
      <c r="T461" s="122">
        <v>5250</v>
      </c>
      <c r="U461" s="122">
        <f>+T461+I461</f>
        <v>120250</v>
      </c>
      <c r="V461" s="141">
        <v>115000</v>
      </c>
      <c r="W461" s="115"/>
      <c r="X461" s="116">
        <v>1950</v>
      </c>
      <c r="Y461" s="124">
        <f t="shared" si="151"/>
        <v>115240</v>
      </c>
      <c r="Z461" s="125">
        <f>+V461+X461</f>
        <v>116950</v>
      </c>
      <c r="AA461" s="126"/>
      <c r="AB461" s="127">
        <v>3900</v>
      </c>
      <c r="AC461" s="119">
        <f>+V461+AB461</f>
        <v>118900</v>
      </c>
      <c r="AD461" s="127"/>
      <c r="AE461" s="127">
        <v>1975</v>
      </c>
      <c r="AF461" s="120">
        <f>+AE461+V461</f>
        <v>116975</v>
      </c>
      <c r="AG461" s="127"/>
      <c r="AH461" s="127">
        <v>2000</v>
      </c>
      <c r="AI461" s="119">
        <f>+AH461+V461</f>
        <v>117000</v>
      </c>
      <c r="AJ461" s="126"/>
      <c r="AK461" s="128">
        <v>2025</v>
      </c>
      <c r="AL461" s="129">
        <f>+AK461+V461</f>
        <v>117025</v>
      </c>
      <c r="AM461" s="397"/>
      <c r="AN461" s="397"/>
      <c r="AO461" s="397"/>
      <c r="AP461" s="397"/>
      <c r="AQ461" s="397"/>
      <c r="AR461" s="397"/>
      <c r="AS461" s="397"/>
      <c r="AT461" s="397"/>
      <c r="AU461" s="397"/>
      <c r="AV461" s="397"/>
      <c r="AW461" s="397"/>
      <c r="AX461" s="397"/>
      <c r="AY461" s="397"/>
      <c r="AZ461" s="397"/>
      <c r="BA461" s="397"/>
      <c r="BB461" s="397"/>
      <c r="BC461" s="397"/>
      <c r="BD461" s="397"/>
      <c r="BE461" s="397"/>
      <c r="BF461" s="397"/>
      <c r="BG461" s="397"/>
      <c r="BH461" s="397"/>
      <c r="BI461" s="397"/>
    </row>
    <row r="462" spans="1:61" ht="15.75" x14ac:dyDescent="0.25">
      <c r="A462" s="93">
        <f>+$B$3*N462</f>
        <v>0</v>
      </c>
      <c r="B462" s="94">
        <f t="shared" si="156"/>
        <v>0</v>
      </c>
      <c r="C462" s="95">
        <f>+$D$3*T462</f>
        <v>7150</v>
      </c>
      <c r="D462" s="95">
        <f t="shared" si="157"/>
        <v>7150</v>
      </c>
      <c r="E462" s="95">
        <f>+$F$3*K462</f>
        <v>1500</v>
      </c>
      <c r="F462" s="95">
        <f t="shared" si="158"/>
        <v>1500</v>
      </c>
      <c r="G462" s="96">
        <f>+$H$3*Q462</f>
        <v>1500</v>
      </c>
      <c r="H462" s="95">
        <f t="shared" si="159"/>
        <v>1500</v>
      </c>
      <c r="I462" s="395"/>
      <c r="J462" s="130">
        <f>((K463-K461)/500)</f>
        <v>0.02</v>
      </c>
      <c r="K462" s="116">
        <f>(((I462-I461)*J462)+K461)+I462</f>
        <v>150</v>
      </c>
      <c r="L462" s="131">
        <f>ROUNDUP(K462,0)</f>
        <v>150</v>
      </c>
      <c r="M462" s="132">
        <f>((N463-N461)/500)</f>
        <v>0.02</v>
      </c>
      <c r="N462" s="101">
        <f>(((I462-I461)*M462)+N461)+I462</f>
        <v>250</v>
      </c>
      <c r="O462" s="101">
        <f>ROUNDUP(N462,0)</f>
        <v>250</v>
      </c>
      <c r="P462" s="101">
        <f>((Q463-Q461)/500)</f>
        <v>0.02</v>
      </c>
      <c r="Q462" s="101">
        <f>(((I462-I461)*P462)+Q461)+I462</f>
        <v>500</v>
      </c>
      <c r="R462" s="133">
        <f>ROUNDUP(Q462,0)</f>
        <v>500</v>
      </c>
      <c r="S462" s="132">
        <f>((T463-T461)/500)</f>
        <v>0.04</v>
      </c>
      <c r="T462" s="134">
        <f>(((I462-I461)*S462)+T461)+I462</f>
        <v>650</v>
      </c>
      <c r="U462" s="134">
        <f>ROUNDUP(T462,0)</f>
        <v>650</v>
      </c>
      <c r="V462" s="396"/>
      <c r="W462" s="130">
        <f>((X463-X461)/500)</f>
        <v>0.02</v>
      </c>
      <c r="X462" s="116">
        <f>(((V462-V461)*W462)+X461)+V462</f>
        <v>-350</v>
      </c>
      <c r="Y462" s="135">
        <f t="shared" si="151"/>
        <v>240</v>
      </c>
      <c r="Z462" s="106">
        <f>ROUNDUP(X462,0)</f>
        <v>-350</v>
      </c>
      <c r="AA462" s="136">
        <f>((AB463-AB461)/500)</f>
        <v>0.04</v>
      </c>
      <c r="AB462" s="137">
        <f>(((V462-V461)*AA462)+AB461)+V462</f>
        <v>-700</v>
      </c>
      <c r="AC462" s="101">
        <f>ROUNDUP(AB462,0)</f>
        <v>-700</v>
      </c>
      <c r="AD462" s="137">
        <f>((AE463-AE461)/500)</f>
        <v>0.02</v>
      </c>
      <c r="AE462" s="137">
        <f>(((V462-V461)*AD462)+AE461)+V462</f>
        <v>-325</v>
      </c>
      <c r="AF462" s="133">
        <f>ROUNDUP(AE462,0)</f>
        <v>-325</v>
      </c>
      <c r="AG462" s="137">
        <f>((AH463-AH461)/500)</f>
        <v>0.02</v>
      </c>
      <c r="AH462" s="137">
        <f>(((V462-V461)*AG462)+AH461)+V462</f>
        <v>-300</v>
      </c>
      <c r="AI462" s="101">
        <f>ROUNDUP(AH462,0)</f>
        <v>-300</v>
      </c>
      <c r="AJ462" s="136">
        <f>((AK463-AK461)/500)</f>
        <v>0.02</v>
      </c>
      <c r="AK462" s="138">
        <f>(((V462-V461)*AJ462)+AK461)+V462</f>
        <v>-275</v>
      </c>
      <c r="AL462" s="139">
        <f>ROUNDUP(AK462,0)</f>
        <v>-275</v>
      </c>
      <c r="AM462" s="397"/>
      <c r="AN462" s="397"/>
      <c r="AO462" s="397"/>
      <c r="AP462" s="397"/>
      <c r="AQ462" s="397"/>
      <c r="AR462" s="397"/>
      <c r="AS462" s="397"/>
      <c r="AT462" s="397"/>
      <c r="AU462" s="397"/>
      <c r="AV462" s="397"/>
      <c r="AW462" s="397"/>
      <c r="AX462" s="397"/>
      <c r="AY462" s="397"/>
      <c r="AZ462" s="397"/>
      <c r="BA462" s="397"/>
      <c r="BB462" s="397"/>
      <c r="BC462" s="397"/>
      <c r="BD462" s="397"/>
      <c r="BE462" s="397"/>
      <c r="BF462" s="397"/>
      <c r="BG462" s="397"/>
      <c r="BH462" s="397"/>
      <c r="BI462" s="397"/>
    </row>
    <row r="463" spans="1:61" ht="15.75" x14ac:dyDescent="0.25">
      <c r="A463" s="93">
        <f>+$B$3*O463</f>
        <v>0</v>
      </c>
      <c r="B463" s="93">
        <f t="shared" si="156"/>
        <v>0</v>
      </c>
      <c r="C463" s="112">
        <f>+$D$3*U463</f>
        <v>1328470</v>
      </c>
      <c r="D463" s="112">
        <f t="shared" si="157"/>
        <v>1328470</v>
      </c>
      <c r="E463" s="112">
        <f>+$F$3*L463</f>
        <v>1179600</v>
      </c>
      <c r="F463" s="112">
        <f t="shared" si="158"/>
        <v>1179600</v>
      </c>
      <c r="G463" s="113">
        <f>+$H$3*R463</f>
        <v>354930</v>
      </c>
      <c r="H463" s="112">
        <f t="shared" si="159"/>
        <v>354930</v>
      </c>
      <c r="I463" s="114">
        <v>115500</v>
      </c>
      <c r="J463" s="130"/>
      <c r="K463" s="98">
        <v>2460</v>
      </c>
      <c r="L463" s="117">
        <f>+I463+K463</f>
        <v>117960</v>
      </c>
      <c r="M463" s="118"/>
      <c r="N463" s="112">
        <v>2560</v>
      </c>
      <c r="O463" s="119">
        <f>+N463+I463</f>
        <v>118060</v>
      </c>
      <c r="P463" s="119"/>
      <c r="Q463" s="112">
        <v>2810</v>
      </c>
      <c r="R463" s="120">
        <f>+Q463+I463</f>
        <v>118310</v>
      </c>
      <c r="S463" s="121"/>
      <c r="T463" s="142">
        <v>5270</v>
      </c>
      <c r="U463" s="122">
        <f>+T463+I463</f>
        <v>120770</v>
      </c>
      <c r="V463" s="123">
        <v>115500</v>
      </c>
      <c r="W463" s="115"/>
      <c r="X463" s="98">
        <v>1960</v>
      </c>
      <c r="Y463" s="124">
        <f t="shared" si="151"/>
        <v>115740</v>
      </c>
      <c r="Z463" s="125">
        <f>+V463+X463</f>
        <v>117460</v>
      </c>
      <c r="AA463" s="126"/>
      <c r="AB463" s="143">
        <v>3920</v>
      </c>
      <c r="AC463" s="119">
        <f>+V463+AB463</f>
        <v>119420</v>
      </c>
      <c r="AD463" s="127"/>
      <c r="AE463" s="143">
        <v>1985</v>
      </c>
      <c r="AF463" s="120">
        <f>+AE463+V463</f>
        <v>117485</v>
      </c>
      <c r="AG463" s="127"/>
      <c r="AH463" s="143">
        <v>2010</v>
      </c>
      <c r="AI463" s="119">
        <f>+AH463+V463</f>
        <v>117510</v>
      </c>
      <c r="AJ463" s="126"/>
      <c r="AK463" s="144">
        <v>2035</v>
      </c>
      <c r="AL463" s="129">
        <f>+AK463+V463</f>
        <v>117535</v>
      </c>
      <c r="AM463" s="397"/>
      <c r="AN463" s="397"/>
      <c r="AO463" s="397"/>
      <c r="AP463" s="397"/>
      <c r="AQ463" s="397"/>
      <c r="AR463" s="397"/>
      <c r="AS463" s="397"/>
      <c r="AT463" s="397"/>
      <c r="AU463" s="397"/>
      <c r="AV463" s="397"/>
      <c r="AW463" s="397"/>
      <c r="AX463" s="397"/>
      <c r="AY463" s="397"/>
      <c r="AZ463" s="397"/>
      <c r="BA463" s="397"/>
      <c r="BB463" s="397"/>
      <c r="BC463" s="397"/>
      <c r="BD463" s="397"/>
      <c r="BE463" s="397"/>
      <c r="BF463" s="397"/>
      <c r="BG463" s="397"/>
      <c r="BH463" s="397"/>
      <c r="BI463" s="397"/>
    </row>
    <row r="464" spans="1:61" ht="15.75" x14ac:dyDescent="0.25">
      <c r="A464" s="93">
        <f>+$B$3*O464</f>
        <v>0</v>
      </c>
      <c r="B464" s="94">
        <f t="shared" si="156"/>
        <v>0</v>
      </c>
      <c r="C464" s="95">
        <f>+$D$3*U464</f>
        <v>7150</v>
      </c>
      <c r="D464" s="95">
        <f t="shared" si="157"/>
        <v>7150</v>
      </c>
      <c r="E464" s="95">
        <f>+$F$3*L464</f>
        <v>1500</v>
      </c>
      <c r="F464" s="95">
        <f t="shared" si="158"/>
        <v>1500</v>
      </c>
      <c r="G464" s="96">
        <f>+$H$3*R464</f>
        <v>1500</v>
      </c>
      <c r="H464" s="95">
        <f t="shared" si="159"/>
        <v>1500</v>
      </c>
      <c r="I464" s="395"/>
      <c r="J464" s="130">
        <f>((K465-K463)/500)</f>
        <v>0.02</v>
      </c>
      <c r="K464" s="116">
        <f>(((I464-I463)*J464)+K463)+I464</f>
        <v>150</v>
      </c>
      <c r="L464" s="131">
        <f>ROUNDUP(K464,0)</f>
        <v>150</v>
      </c>
      <c r="M464" s="132">
        <f>((N465-N463)/500)</f>
        <v>0.02</v>
      </c>
      <c r="N464" s="101">
        <f>(((I464-I463)*M464)+N463)+I464</f>
        <v>250</v>
      </c>
      <c r="O464" s="101">
        <f>ROUNDUP(N464,0)</f>
        <v>250</v>
      </c>
      <c r="P464" s="101">
        <f>((Q465-Q463)/500)</f>
        <v>0.02</v>
      </c>
      <c r="Q464" s="101">
        <f>(((I464-I463)*P464)+Q463)+I464</f>
        <v>500</v>
      </c>
      <c r="R464" s="133">
        <f>ROUNDUP(Q464,0)</f>
        <v>500</v>
      </c>
      <c r="S464" s="132">
        <f>((T465-T463)/500)</f>
        <v>0.04</v>
      </c>
      <c r="T464" s="134">
        <f>(((I464-I463)*S464)+T463)+I464</f>
        <v>650</v>
      </c>
      <c r="U464" s="134">
        <f>ROUNDUP(T464,0)</f>
        <v>650</v>
      </c>
      <c r="V464" s="396"/>
      <c r="W464" s="130">
        <f>((X465-X463)/500)</f>
        <v>0.01</v>
      </c>
      <c r="X464" s="116">
        <f>(((V464-V463)*W464)+X463)+V464</f>
        <v>805</v>
      </c>
      <c r="Y464" s="135">
        <f t="shared" si="151"/>
        <v>240</v>
      </c>
      <c r="Z464" s="106">
        <f>ROUNDUP(X464,0)</f>
        <v>805</v>
      </c>
      <c r="AA464" s="136">
        <f>((AB465-AB463)/500)</f>
        <v>0.02</v>
      </c>
      <c r="AB464" s="137">
        <f>(((V464-V463)*AA464)+AB463)+V464</f>
        <v>1610</v>
      </c>
      <c r="AC464" s="101">
        <f>ROUNDUP(AB464,0)</f>
        <v>1610</v>
      </c>
      <c r="AD464" s="137">
        <f>((AE465-AE463)/500)</f>
        <v>0.01</v>
      </c>
      <c r="AE464" s="137">
        <f>(((V464-V463)*AD464)+AE463)+V464</f>
        <v>830</v>
      </c>
      <c r="AF464" s="133">
        <f>ROUNDUP(AE464,0)</f>
        <v>830</v>
      </c>
      <c r="AG464" s="137">
        <f>((AH465-AH463)/500)</f>
        <v>0.01</v>
      </c>
      <c r="AH464" s="137">
        <f>(((V464-V463)*AG464)+AH463)+V464</f>
        <v>855</v>
      </c>
      <c r="AI464" s="101">
        <f>ROUNDUP(AH464,0)</f>
        <v>855</v>
      </c>
      <c r="AJ464" s="136">
        <f>((AK465-AK463)/500)</f>
        <v>0.01</v>
      </c>
      <c r="AK464" s="138">
        <f>(((V464-V463)*AJ464)+AK463)+V464</f>
        <v>880</v>
      </c>
      <c r="AL464" s="139">
        <f>ROUNDUP(AK464,0)</f>
        <v>880</v>
      </c>
      <c r="AM464" s="397"/>
      <c r="AN464" s="397"/>
      <c r="AO464" s="397"/>
      <c r="AP464" s="397"/>
      <c r="AQ464" s="397"/>
      <c r="AR464" s="397"/>
      <c r="AS464" s="397"/>
      <c r="AT464" s="397"/>
      <c r="AU464" s="397"/>
      <c r="AV464" s="397"/>
      <c r="AW464" s="397"/>
      <c r="AX464" s="397"/>
      <c r="AY464" s="397"/>
      <c r="AZ464" s="397"/>
      <c r="BA464" s="397"/>
      <c r="BB464" s="397"/>
      <c r="BC464" s="397"/>
      <c r="BD464" s="397"/>
      <c r="BE464" s="397"/>
      <c r="BF464" s="397"/>
      <c r="BG464" s="397"/>
      <c r="BH464" s="397"/>
      <c r="BI464" s="397"/>
    </row>
    <row r="465" spans="1:61" ht="15.75" x14ac:dyDescent="0.25">
      <c r="A465" s="93">
        <f>+$B$3*O465</f>
        <v>0</v>
      </c>
      <c r="B465" s="93">
        <f t="shared" ref="B465:B473" si="160">ROUNDUP(A465,0)</f>
        <v>0</v>
      </c>
      <c r="C465" s="112">
        <f>+$D$3*U465</f>
        <v>1334190</v>
      </c>
      <c r="D465" s="112">
        <f t="shared" ref="D465:D473" si="161">ROUNDUP(C465,0)</f>
        <v>1334190</v>
      </c>
      <c r="E465" s="112">
        <f>+$F$3*L465</f>
        <v>1184700</v>
      </c>
      <c r="F465" s="112">
        <f t="shared" ref="F465:F473" si="162">ROUNDUP(E465,0)</f>
        <v>1184700</v>
      </c>
      <c r="G465" s="113">
        <f>+$H$3*R465</f>
        <v>356460</v>
      </c>
      <c r="H465" s="112">
        <f t="shared" ref="H465:H473" si="163">ROUNDUP(G465,0)</f>
        <v>356460</v>
      </c>
      <c r="I465" s="140">
        <v>116000</v>
      </c>
      <c r="J465" s="130"/>
      <c r="K465" s="116">
        <v>2470</v>
      </c>
      <c r="L465" s="117">
        <f>+I465+K465</f>
        <v>118470</v>
      </c>
      <c r="M465" s="118"/>
      <c r="N465" s="119">
        <v>2570</v>
      </c>
      <c r="O465" s="119">
        <f>+N465+I465</f>
        <v>118570</v>
      </c>
      <c r="P465" s="119"/>
      <c r="Q465" s="119">
        <v>2820</v>
      </c>
      <c r="R465" s="120">
        <f>+Q465+I465</f>
        <v>118820</v>
      </c>
      <c r="S465" s="121"/>
      <c r="T465" s="122">
        <v>5290</v>
      </c>
      <c r="U465" s="122">
        <f>+T465+I465</f>
        <v>121290</v>
      </c>
      <c r="V465" s="141">
        <v>116000</v>
      </c>
      <c r="W465" s="115"/>
      <c r="X465" s="116">
        <v>1965</v>
      </c>
      <c r="Y465" s="124">
        <f t="shared" si="151"/>
        <v>116240</v>
      </c>
      <c r="Z465" s="125">
        <f>+V465+X465</f>
        <v>117965</v>
      </c>
      <c r="AA465" s="126"/>
      <c r="AB465" s="127">
        <v>3930</v>
      </c>
      <c r="AC465" s="119">
        <f>+V465+AB465</f>
        <v>119930</v>
      </c>
      <c r="AD465" s="127"/>
      <c r="AE465" s="127">
        <v>1990</v>
      </c>
      <c r="AF465" s="120">
        <f>+AE465+V465</f>
        <v>117990</v>
      </c>
      <c r="AG465" s="127"/>
      <c r="AH465" s="127">
        <v>2015</v>
      </c>
      <c r="AI465" s="119">
        <f>+AH465+V465</f>
        <v>118015</v>
      </c>
      <c r="AJ465" s="126"/>
      <c r="AK465" s="128">
        <v>2040</v>
      </c>
      <c r="AL465" s="129">
        <f>+AK465+V465</f>
        <v>118040</v>
      </c>
      <c r="AM465" s="397"/>
      <c r="AN465" s="397"/>
      <c r="AO465" s="397"/>
      <c r="AP465" s="397"/>
      <c r="AQ465" s="397"/>
      <c r="AR465" s="397"/>
      <c r="AS465" s="397"/>
      <c r="AT465" s="397"/>
      <c r="AU465" s="397"/>
      <c r="AV465" s="397"/>
      <c r="AW465" s="397"/>
      <c r="AX465" s="397"/>
      <c r="AY465" s="397"/>
      <c r="AZ465" s="397"/>
      <c r="BA465" s="397"/>
      <c r="BB465" s="397"/>
      <c r="BC465" s="397"/>
      <c r="BD465" s="397"/>
      <c r="BE465" s="397"/>
      <c r="BF465" s="397"/>
      <c r="BG465" s="397"/>
      <c r="BH465" s="397"/>
      <c r="BI465" s="397"/>
    </row>
    <row r="466" spans="1:61" ht="15.75" x14ac:dyDescent="0.25">
      <c r="A466" s="93">
        <f>+$B$3*N466</f>
        <v>0</v>
      </c>
      <c r="B466" s="94">
        <f t="shared" si="160"/>
        <v>0</v>
      </c>
      <c r="C466" s="95">
        <f>+$D$3*T466</f>
        <v>7150</v>
      </c>
      <c r="D466" s="95">
        <f t="shared" si="161"/>
        <v>7150</v>
      </c>
      <c r="E466" s="95">
        <f>+$F$3*K466</f>
        <v>1500</v>
      </c>
      <c r="F466" s="95">
        <f t="shared" si="162"/>
        <v>1500</v>
      </c>
      <c r="G466" s="96">
        <f>+$H$3*Q466</f>
        <v>1500</v>
      </c>
      <c r="H466" s="95">
        <f t="shared" si="163"/>
        <v>1500</v>
      </c>
      <c r="I466" s="395"/>
      <c r="J466" s="130">
        <f>((K467-K465)/500)</f>
        <v>0.02</v>
      </c>
      <c r="K466" s="116">
        <f>(((I466-I465)*J466)+K465)+I466</f>
        <v>150</v>
      </c>
      <c r="L466" s="131">
        <f>ROUNDUP(K466,0)</f>
        <v>150</v>
      </c>
      <c r="M466" s="132">
        <f>((N467-N465)/500)</f>
        <v>0.02</v>
      </c>
      <c r="N466" s="101">
        <f>(((I466-I465)*M466)+N465)+I466</f>
        <v>250</v>
      </c>
      <c r="O466" s="101">
        <f>ROUNDUP(N466,0)</f>
        <v>250</v>
      </c>
      <c r="P466" s="101">
        <f>((Q467-Q465)/500)</f>
        <v>0.02</v>
      </c>
      <c r="Q466" s="101">
        <f>(((I466-I465)*P466)+Q465)+I466</f>
        <v>500</v>
      </c>
      <c r="R466" s="133">
        <f>ROUNDUP(Q466,0)</f>
        <v>500</v>
      </c>
      <c r="S466" s="132">
        <f>((T467-T465)/500)</f>
        <v>0.04</v>
      </c>
      <c r="T466" s="134">
        <f>(((I466-I465)*S466)+T465)+I466</f>
        <v>650</v>
      </c>
      <c r="U466" s="134">
        <f>ROUNDUP(T466,0)</f>
        <v>650</v>
      </c>
      <c r="V466" s="396"/>
      <c r="W466" s="130">
        <f>((X467-X465)/500)</f>
        <v>0.02</v>
      </c>
      <c r="X466" s="116">
        <f>(((V466-V465)*W466)+X465)+V466</f>
        <v>-355</v>
      </c>
      <c r="Y466" s="135">
        <f t="shared" si="151"/>
        <v>240</v>
      </c>
      <c r="Z466" s="106">
        <f>ROUNDUP(X466,0)</f>
        <v>-355</v>
      </c>
      <c r="AA466" s="136">
        <f>((AB467-AB465)/500)</f>
        <v>0.04</v>
      </c>
      <c r="AB466" s="137">
        <f>(((V466-V465)*AA466)+AB465)+V466</f>
        <v>-710</v>
      </c>
      <c r="AC466" s="101">
        <f>ROUNDUP(AB466,0)</f>
        <v>-710</v>
      </c>
      <c r="AD466" s="137">
        <f>((AE467-AE465)/500)</f>
        <v>0.02</v>
      </c>
      <c r="AE466" s="137">
        <f>(((V466-V465)*AD466)+AE465)+V466</f>
        <v>-330</v>
      </c>
      <c r="AF466" s="133">
        <f>ROUNDUP(AE466,0)</f>
        <v>-330</v>
      </c>
      <c r="AG466" s="137">
        <f>((AH467-AH465)/500)</f>
        <v>0.02</v>
      </c>
      <c r="AH466" s="137">
        <f>(((V466-V465)*AG466)+AH465)+V466</f>
        <v>-305</v>
      </c>
      <c r="AI466" s="101">
        <f>ROUNDUP(AH466,0)</f>
        <v>-305</v>
      </c>
      <c r="AJ466" s="136">
        <f>((AK467-AK465)/500)</f>
        <v>0.02</v>
      </c>
      <c r="AK466" s="138">
        <f>(((V466-V465)*AJ466)+AK465)+V466</f>
        <v>-280</v>
      </c>
      <c r="AL466" s="139">
        <f>ROUNDUP(AK466,0)</f>
        <v>-280</v>
      </c>
      <c r="AM466" s="397"/>
      <c r="AN466" s="397"/>
      <c r="AO466" s="397"/>
      <c r="AP466" s="397"/>
      <c r="AQ466" s="397"/>
      <c r="AR466" s="397"/>
      <c r="AS466" s="397"/>
      <c r="AT466" s="397"/>
      <c r="AU466" s="397"/>
      <c r="AV466" s="397"/>
      <c r="AW466" s="397"/>
      <c r="AX466" s="397"/>
      <c r="AY466" s="397"/>
      <c r="AZ466" s="397"/>
      <c r="BA466" s="397"/>
      <c r="BB466" s="397"/>
      <c r="BC466" s="397"/>
      <c r="BD466" s="397"/>
      <c r="BE466" s="397"/>
      <c r="BF466" s="397"/>
      <c r="BG466" s="397"/>
      <c r="BH466" s="397"/>
      <c r="BI466" s="397"/>
    </row>
    <row r="467" spans="1:61" ht="15.75" x14ac:dyDescent="0.25">
      <c r="A467" s="93">
        <f>+$B$3*O467</f>
        <v>0</v>
      </c>
      <c r="B467" s="93">
        <f t="shared" si="160"/>
        <v>0</v>
      </c>
      <c r="C467" s="112">
        <f>+$D$3*U467</f>
        <v>1339910</v>
      </c>
      <c r="D467" s="112">
        <f t="shared" si="161"/>
        <v>1339910</v>
      </c>
      <c r="E467" s="112">
        <f>+$F$3*L467</f>
        <v>1189800</v>
      </c>
      <c r="F467" s="112">
        <f t="shared" si="162"/>
        <v>1189800</v>
      </c>
      <c r="G467" s="113">
        <f>+$H$3*R467</f>
        <v>357990</v>
      </c>
      <c r="H467" s="112">
        <f t="shared" si="163"/>
        <v>357990</v>
      </c>
      <c r="I467" s="140">
        <v>116500</v>
      </c>
      <c r="J467" s="130"/>
      <c r="K467" s="116">
        <v>2480</v>
      </c>
      <c r="L467" s="117">
        <f>+I467+K467</f>
        <v>118980</v>
      </c>
      <c r="M467" s="118"/>
      <c r="N467" s="119">
        <v>2580</v>
      </c>
      <c r="O467" s="119">
        <f>+N467+I467</f>
        <v>119080</v>
      </c>
      <c r="P467" s="119"/>
      <c r="Q467" s="119">
        <v>2830</v>
      </c>
      <c r="R467" s="120">
        <f>+Q467+I467</f>
        <v>119330</v>
      </c>
      <c r="S467" s="121"/>
      <c r="T467" s="122">
        <v>5310</v>
      </c>
      <c r="U467" s="122">
        <f>+T467+I467</f>
        <v>121810</v>
      </c>
      <c r="V467" s="141">
        <v>116500</v>
      </c>
      <c r="W467" s="115"/>
      <c r="X467" s="116">
        <v>1975</v>
      </c>
      <c r="Y467" s="124">
        <f t="shared" si="151"/>
        <v>116740</v>
      </c>
      <c r="Z467" s="125">
        <f>+V467+X467</f>
        <v>118475</v>
      </c>
      <c r="AA467" s="126"/>
      <c r="AB467" s="127">
        <v>3950</v>
      </c>
      <c r="AC467" s="119">
        <f>+V467+AB467</f>
        <v>120450</v>
      </c>
      <c r="AD467" s="127"/>
      <c r="AE467" s="127">
        <v>2000</v>
      </c>
      <c r="AF467" s="120">
        <f>+AE467+V467</f>
        <v>118500</v>
      </c>
      <c r="AG467" s="127"/>
      <c r="AH467" s="127">
        <v>2025</v>
      </c>
      <c r="AI467" s="119">
        <f>+AH467+V467</f>
        <v>118525</v>
      </c>
      <c r="AJ467" s="126"/>
      <c r="AK467" s="128">
        <v>2050</v>
      </c>
      <c r="AL467" s="129">
        <f>+AK467+V467</f>
        <v>118550</v>
      </c>
      <c r="AM467" s="397"/>
      <c r="AN467" s="397"/>
      <c r="AO467" s="397"/>
      <c r="AP467" s="397"/>
      <c r="AQ467" s="397"/>
      <c r="AR467" s="397"/>
      <c r="AS467" s="397"/>
      <c r="AT467" s="397"/>
      <c r="AU467" s="397"/>
      <c r="AV467" s="397"/>
      <c r="AW467" s="397"/>
      <c r="AX467" s="397"/>
      <c r="AY467" s="397"/>
      <c r="AZ467" s="397"/>
      <c r="BA467" s="397"/>
      <c r="BB467" s="397"/>
      <c r="BC467" s="397"/>
      <c r="BD467" s="397"/>
      <c r="BE467" s="397"/>
      <c r="BF467" s="397"/>
      <c r="BG467" s="397"/>
      <c r="BH467" s="397"/>
      <c r="BI467" s="397"/>
    </row>
    <row r="468" spans="1:61" ht="15.75" x14ac:dyDescent="0.25">
      <c r="A468" s="93">
        <f>+$B$3*N468</f>
        <v>0</v>
      </c>
      <c r="B468" s="94">
        <f t="shared" si="160"/>
        <v>0</v>
      </c>
      <c r="C468" s="95">
        <f>+$D$3*T468</f>
        <v>7150</v>
      </c>
      <c r="D468" s="95">
        <f t="shared" si="161"/>
        <v>7150</v>
      </c>
      <c r="E468" s="95">
        <f>+$F$3*K468</f>
        <v>1500</v>
      </c>
      <c r="F468" s="95">
        <f t="shared" si="162"/>
        <v>1500</v>
      </c>
      <c r="G468" s="96">
        <f>+$H$3*Q468</f>
        <v>1500</v>
      </c>
      <c r="H468" s="95">
        <f t="shared" si="163"/>
        <v>1500</v>
      </c>
      <c r="I468" s="395"/>
      <c r="J468" s="130">
        <f>((K469-K467)/500)</f>
        <v>0.02</v>
      </c>
      <c r="K468" s="116">
        <f>(((I468-I467)*J468)+K467)+I468</f>
        <v>150</v>
      </c>
      <c r="L468" s="131">
        <f>ROUNDUP(K468,0)</f>
        <v>150</v>
      </c>
      <c r="M468" s="132">
        <f>((N469-N467)/500)</f>
        <v>0.02</v>
      </c>
      <c r="N468" s="101">
        <f>(((I468-I467)*M468)+N467)+I468</f>
        <v>250</v>
      </c>
      <c r="O468" s="101">
        <f>ROUNDUP(N468,0)</f>
        <v>250</v>
      </c>
      <c r="P468" s="101">
        <f>((Q469-Q467)/500)</f>
        <v>0.02</v>
      </c>
      <c r="Q468" s="101">
        <f>(((I468-I467)*P468)+Q467)+I468</f>
        <v>500</v>
      </c>
      <c r="R468" s="133">
        <f>ROUNDUP(Q468,0)</f>
        <v>500</v>
      </c>
      <c r="S468" s="132">
        <f>((T469-T467)/500)</f>
        <v>0.04</v>
      </c>
      <c r="T468" s="134">
        <f>(((I468-I467)*S468)+T467)+I468</f>
        <v>650</v>
      </c>
      <c r="U468" s="134">
        <f>ROUNDUP(T468,0)</f>
        <v>650</v>
      </c>
      <c r="V468" s="396"/>
      <c r="W468" s="130">
        <f>((X469-X467)/500)</f>
        <v>0.01</v>
      </c>
      <c r="X468" s="116">
        <f>(((V468-V467)*W468)+X467)+V468</f>
        <v>810</v>
      </c>
      <c r="Y468" s="135">
        <f t="shared" si="151"/>
        <v>240</v>
      </c>
      <c r="Z468" s="106">
        <f>ROUNDUP(X468,0)</f>
        <v>810</v>
      </c>
      <c r="AA468" s="136">
        <f>((AB469-AB467)/500)</f>
        <v>0.02</v>
      </c>
      <c r="AB468" s="137">
        <f>(((V468-V467)*AA468)+AB467)+V468</f>
        <v>1620</v>
      </c>
      <c r="AC468" s="101">
        <f>ROUNDUP(AB468,0)</f>
        <v>1620</v>
      </c>
      <c r="AD468" s="137">
        <f>((AE469-AE467)/500)</f>
        <v>0.01</v>
      </c>
      <c r="AE468" s="137">
        <f>(((V468-V467)*AD468)+AE467)+V468</f>
        <v>835</v>
      </c>
      <c r="AF468" s="133">
        <f>ROUNDUP(AE468,0)</f>
        <v>835</v>
      </c>
      <c r="AG468" s="137">
        <f>((AH469-AH467)/500)</f>
        <v>0.01</v>
      </c>
      <c r="AH468" s="137">
        <f>(((V468-V467)*AG468)+AH467)+V468</f>
        <v>860</v>
      </c>
      <c r="AI468" s="101">
        <f>ROUNDUP(AH468,0)</f>
        <v>860</v>
      </c>
      <c r="AJ468" s="136">
        <f>((AK469-AK467)/500)</f>
        <v>0.01</v>
      </c>
      <c r="AK468" s="138">
        <f>(((V468-V467)*AJ468)+AK467)+V468</f>
        <v>885</v>
      </c>
      <c r="AL468" s="139">
        <f>ROUNDUP(AK468,0)</f>
        <v>885</v>
      </c>
      <c r="AM468" s="397"/>
      <c r="AN468" s="397"/>
      <c r="AO468" s="397"/>
      <c r="AP468" s="397"/>
      <c r="AQ468" s="397"/>
      <c r="AR468" s="397"/>
      <c r="AS468" s="397"/>
      <c r="AT468" s="397"/>
      <c r="AU468" s="397"/>
      <c r="AV468" s="397"/>
      <c r="AW468" s="397"/>
      <c r="AX468" s="397"/>
      <c r="AY468" s="397"/>
      <c r="AZ468" s="397"/>
      <c r="BA468" s="397"/>
      <c r="BB468" s="397"/>
      <c r="BC468" s="397"/>
      <c r="BD468" s="397"/>
      <c r="BE468" s="397"/>
      <c r="BF468" s="397"/>
      <c r="BG468" s="397"/>
      <c r="BH468" s="397"/>
      <c r="BI468" s="397"/>
    </row>
    <row r="469" spans="1:61" ht="15.75" x14ac:dyDescent="0.25">
      <c r="A469" s="93">
        <f>+$B$3*O469</f>
        <v>0</v>
      </c>
      <c r="B469" s="93">
        <f t="shared" si="160"/>
        <v>0</v>
      </c>
      <c r="C469" s="112">
        <f>+$D$3*U469</f>
        <v>1345630</v>
      </c>
      <c r="D469" s="112">
        <f t="shared" si="161"/>
        <v>1345630</v>
      </c>
      <c r="E469" s="112">
        <f>+$F$3*L469</f>
        <v>1194900</v>
      </c>
      <c r="F469" s="112">
        <f t="shared" si="162"/>
        <v>1194900</v>
      </c>
      <c r="G469" s="113">
        <f>+$H$3*R469</f>
        <v>359520</v>
      </c>
      <c r="H469" s="112">
        <f t="shared" si="163"/>
        <v>359520</v>
      </c>
      <c r="I469" s="140">
        <v>117000</v>
      </c>
      <c r="J469" s="130"/>
      <c r="K469" s="116">
        <v>2490</v>
      </c>
      <c r="L469" s="117">
        <f>+I469+K469</f>
        <v>119490</v>
      </c>
      <c r="M469" s="118"/>
      <c r="N469" s="119">
        <v>2590</v>
      </c>
      <c r="O469" s="119">
        <f>+N469+I469</f>
        <v>119590</v>
      </c>
      <c r="P469" s="119"/>
      <c r="Q469" s="119">
        <v>2840</v>
      </c>
      <c r="R469" s="120">
        <f>+Q469+I469</f>
        <v>119840</v>
      </c>
      <c r="S469" s="121"/>
      <c r="T469" s="122">
        <v>5330</v>
      </c>
      <c r="U469" s="122">
        <f>+T469+I469</f>
        <v>122330</v>
      </c>
      <c r="V469" s="141">
        <v>117000</v>
      </c>
      <c r="W469" s="115"/>
      <c r="X469" s="116">
        <v>1980</v>
      </c>
      <c r="Y469" s="124">
        <f t="shared" si="151"/>
        <v>117240</v>
      </c>
      <c r="Z469" s="125">
        <f>+V469+X469</f>
        <v>118980</v>
      </c>
      <c r="AA469" s="126"/>
      <c r="AB469" s="127">
        <v>3960</v>
      </c>
      <c r="AC469" s="119">
        <f>+V469+AB469</f>
        <v>120960</v>
      </c>
      <c r="AD469" s="127"/>
      <c r="AE469" s="127">
        <v>2005</v>
      </c>
      <c r="AF469" s="120">
        <f>+AE469+V469</f>
        <v>119005</v>
      </c>
      <c r="AG469" s="127"/>
      <c r="AH469" s="127">
        <v>2030</v>
      </c>
      <c r="AI469" s="119">
        <f>+AH469+V469</f>
        <v>119030</v>
      </c>
      <c r="AJ469" s="126"/>
      <c r="AK469" s="128">
        <v>2055</v>
      </c>
      <c r="AL469" s="129">
        <f>+AK469+V469</f>
        <v>119055</v>
      </c>
      <c r="AM469" s="397"/>
      <c r="AN469" s="397"/>
      <c r="AO469" s="397"/>
      <c r="AP469" s="397"/>
      <c r="AQ469" s="397"/>
      <c r="AR469" s="397"/>
      <c r="AS469" s="397"/>
      <c r="AT469" s="397"/>
      <c r="AU469" s="397"/>
      <c r="AV469" s="397"/>
      <c r="AW469" s="397"/>
      <c r="AX469" s="397"/>
      <c r="AY469" s="397"/>
      <c r="AZ469" s="397"/>
      <c r="BA469" s="397"/>
      <c r="BB469" s="397"/>
      <c r="BC469" s="397"/>
      <c r="BD469" s="397"/>
      <c r="BE469" s="397"/>
      <c r="BF469" s="397"/>
      <c r="BG469" s="397"/>
      <c r="BH469" s="397"/>
      <c r="BI469" s="397"/>
    </row>
    <row r="470" spans="1:61" ht="15.75" x14ac:dyDescent="0.25">
      <c r="A470" s="93">
        <f>+$B$3*N470</f>
        <v>0</v>
      </c>
      <c r="B470" s="94">
        <f t="shared" si="160"/>
        <v>0</v>
      </c>
      <c r="C470" s="95">
        <f>+$D$3*T470</f>
        <v>7150</v>
      </c>
      <c r="D470" s="95">
        <f t="shared" si="161"/>
        <v>7150</v>
      </c>
      <c r="E470" s="95">
        <f>+$F$3*K470</f>
        <v>1500</v>
      </c>
      <c r="F470" s="95">
        <f t="shared" si="162"/>
        <v>1500</v>
      </c>
      <c r="G470" s="96">
        <f>+$H$3*Q470</f>
        <v>1500</v>
      </c>
      <c r="H470" s="95">
        <f t="shared" si="163"/>
        <v>1500</v>
      </c>
      <c r="I470" s="395"/>
      <c r="J470" s="130">
        <f>((K471-K469)/500)</f>
        <v>0.02</v>
      </c>
      <c r="K470" s="116">
        <f>(((I470-I469)*J470)+K469)+I470</f>
        <v>150</v>
      </c>
      <c r="L470" s="131">
        <f>ROUNDUP(K470,0)</f>
        <v>150</v>
      </c>
      <c r="M470" s="132">
        <f>((N471-N469)/500)</f>
        <v>0.02</v>
      </c>
      <c r="N470" s="101">
        <f>(((I470-I469)*M470)+N469)+I470</f>
        <v>250</v>
      </c>
      <c r="O470" s="101">
        <f>ROUNDUP(N470,0)</f>
        <v>250</v>
      </c>
      <c r="P470" s="101">
        <f>((Q471-Q469)/500)</f>
        <v>0.02</v>
      </c>
      <c r="Q470" s="101">
        <f>(((I470-I469)*P470)+Q469)+I470</f>
        <v>500</v>
      </c>
      <c r="R470" s="133">
        <f>ROUNDUP(Q470,0)</f>
        <v>500</v>
      </c>
      <c r="S470" s="132">
        <f>((T471-T469)/500)</f>
        <v>0.04</v>
      </c>
      <c r="T470" s="134">
        <f>(((I470-I469)*S470)+T469)+I470</f>
        <v>650</v>
      </c>
      <c r="U470" s="134">
        <f>ROUNDUP(T470,0)</f>
        <v>650</v>
      </c>
      <c r="V470" s="396"/>
      <c r="W470" s="130">
        <f>((X471-X469)/500)</f>
        <v>0.02</v>
      </c>
      <c r="X470" s="116">
        <f>(((V470-V469)*W470)+X469)+V470</f>
        <v>-360</v>
      </c>
      <c r="Y470" s="135">
        <f t="shared" si="151"/>
        <v>240</v>
      </c>
      <c r="Z470" s="106">
        <f>ROUNDUP(X470,0)</f>
        <v>-360</v>
      </c>
      <c r="AA470" s="136">
        <f>((AB471-AB469)/500)</f>
        <v>0.04</v>
      </c>
      <c r="AB470" s="137">
        <f>(((V470-V469)*AA470)+AB469)+V470</f>
        <v>-720</v>
      </c>
      <c r="AC470" s="101">
        <f>ROUNDUP(AB470,0)</f>
        <v>-720</v>
      </c>
      <c r="AD470" s="137">
        <f>((AE471-AE469)/500)</f>
        <v>0.02</v>
      </c>
      <c r="AE470" s="137">
        <f>(((V470-V469)*AD470)+AE469)+V470</f>
        <v>-335</v>
      </c>
      <c r="AF470" s="133">
        <f>ROUNDUP(AE470,0)</f>
        <v>-335</v>
      </c>
      <c r="AG470" s="137">
        <f>((AH471-AH469)/500)</f>
        <v>0.02</v>
      </c>
      <c r="AH470" s="137">
        <f>(((V470-V469)*AG470)+AH469)+V470</f>
        <v>-310</v>
      </c>
      <c r="AI470" s="101">
        <f>ROUNDUP(AH470,0)</f>
        <v>-310</v>
      </c>
      <c r="AJ470" s="136">
        <f>((AK471-AK469)/500)</f>
        <v>0.02</v>
      </c>
      <c r="AK470" s="138">
        <f>(((V470-V469)*AJ470)+AK469)+V470</f>
        <v>-285</v>
      </c>
      <c r="AL470" s="139">
        <f>ROUNDUP(AK470,0)</f>
        <v>-285</v>
      </c>
      <c r="AM470" s="397"/>
      <c r="AN470" s="397"/>
      <c r="AO470" s="397"/>
      <c r="AP470" s="397"/>
      <c r="AQ470" s="397"/>
      <c r="AR470" s="397"/>
      <c r="AS470" s="397"/>
      <c r="AT470" s="397"/>
      <c r="AU470" s="397"/>
      <c r="AV470" s="397"/>
      <c r="AW470" s="397"/>
      <c r="AX470" s="397"/>
      <c r="AY470" s="397"/>
      <c r="AZ470" s="397"/>
      <c r="BA470" s="397"/>
      <c r="BB470" s="397"/>
      <c r="BC470" s="397"/>
      <c r="BD470" s="397"/>
      <c r="BE470" s="397"/>
      <c r="BF470" s="397"/>
      <c r="BG470" s="397"/>
      <c r="BH470" s="397"/>
      <c r="BI470" s="397"/>
    </row>
    <row r="471" spans="1:61" ht="15.75" x14ac:dyDescent="0.25">
      <c r="A471" s="93">
        <f>+$B$3*O471</f>
        <v>0</v>
      </c>
      <c r="B471" s="93">
        <f t="shared" si="160"/>
        <v>0</v>
      </c>
      <c r="C471" s="112">
        <f>+$D$3*U471</f>
        <v>1351350</v>
      </c>
      <c r="D471" s="112">
        <f t="shared" si="161"/>
        <v>1351350</v>
      </c>
      <c r="E471" s="112">
        <f>+$F$3*L471</f>
        <v>1200000</v>
      </c>
      <c r="F471" s="112">
        <f t="shared" si="162"/>
        <v>1200000</v>
      </c>
      <c r="G471" s="113">
        <f>+$H$3*R471</f>
        <v>361050</v>
      </c>
      <c r="H471" s="112">
        <f t="shared" si="163"/>
        <v>361050</v>
      </c>
      <c r="I471" s="140">
        <v>117500</v>
      </c>
      <c r="J471" s="130"/>
      <c r="K471" s="116">
        <v>2500</v>
      </c>
      <c r="L471" s="117">
        <f>+I471+K471</f>
        <v>120000</v>
      </c>
      <c r="M471" s="118"/>
      <c r="N471" s="119">
        <v>2600</v>
      </c>
      <c r="O471" s="119">
        <f>+N471+I471</f>
        <v>120100</v>
      </c>
      <c r="P471" s="119"/>
      <c r="Q471" s="119">
        <v>2850</v>
      </c>
      <c r="R471" s="120">
        <f>+Q471+I471</f>
        <v>120350</v>
      </c>
      <c r="S471" s="121"/>
      <c r="T471" s="122">
        <v>5350</v>
      </c>
      <c r="U471" s="122">
        <f>+T471+I471</f>
        <v>122850</v>
      </c>
      <c r="V471" s="141">
        <v>117500</v>
      </c>
      <c r="W471" s="115"/>
      <c r="X471" s="116">
        <v>1990</v>
      </c>
      <c r="Y471" s="124">
        <f t="shared" si="151"/>
        <v>117740</v>
      </c>
      <c r="Z471" s="125">
        <f>+V471+X471</f>
        <v>119490</v>
      </c>
      <c r="AA471" s="126"/>
      <c r="AB471" s="127">
        <v>3980</v>
      </c>
      <c r="AC471" s="119">
        <f>+V471+AB471</f>
        <v>121480</v>
      </c>
      <c r="AD471" s="127"/>
      <c r="AE471" s="127">
        <v>2015</v>
      </c>
      <c r="AF471" s="120">
        <f>+AE471+V471</f>
        <v>119515</v>
      </c>
      <c r="AG471" s="127"/>
      <c r="AH471" s="127">
        <v>2040</v>
      </c>
      <c r="AI471" s="119">
        <f>+AH471+V471</f>
        <v>119540</v>
      </c>
      <c r="AJ471" s="126"/>
      <c r="AK471" s="128">
        <v>2065</v>
      </c>
      <c r="AL471" s="129">
        <f>+AK471+V471</f>
        <v>119565</v>
      </c>
      <c r="AM471" s="397"/>
      <c r="AN471" s="397"/>
      <c r="AO471" s="397"/>
      <c r="AP471" s="397"/>
      <c r="AQ471" s="397"/>
      <c r="AR471" s="397"/>
      <c r="AS471" s="397"/>
      <c r="AT471" s="397"/>
      <c r="AU471" s="397"/>
      <c r="AV471" s="397"/>
      <c r="AW471" s="397"/>
      <c r="AX471" s="397"/>
      <c r="AY471" s="397"/>
      <c r="AZ471" s="397"/>
      <c r="BA471" s="397"/>
      <c r="BB471" s="397"/>
      <c r="BC471" s="397"/>
      <c r="BD471" s="397"/>
      <c r="BE471" s="397"/>
      <c r="BF471" s="397"/>
      <c r="BG471" s="397"/>
      <c r="BH471" s="397"/>
      <c r="BI471" s="397"/>
    </row>
    <row r="472" spans="1:61" ht="15.75" x14ac:dyDescent="0.25">
      <c r="A472" s="93">
        <f>+$B$3*N472</f>
        <v>0</v>
      </c>
      <c r="B472" s="94">
        <f t="shared" si="160"/>
        <v>0</v>
      </c>
      <c r="C472" s="95">
        <f>+$D$3*T472</f>
        <v>7150</v>
      </c>
      <c r="D472" s="95">
        <f t="shared" si="161"/>
        <v>7150</v>
      </c>
      <c r="E472" s="95">
        <f>+$F$3*K472</f>
        <v>1500</v>
      </c>
      <c r="F472" s="95">
        <f t="shared" si="162"/>
        <v>1500</v>
      </c>
      <c r="G472" s="96">
        <f>+$H$3*Q472</f>
        <v>1500</v>
      </c>
      <c r="H472" s="95">
        <f t="shared" si="163"/>
        <v>1500</v>
      </c>
      <c r="I472" s="395"/>
      <c r="J472" s="130">
        <f>((K473-K471)/500)</f>
        <v>0.02</v>
      </c>
      <c r="K472" s="116">
        <f>(((I472-I471)*J472)+K471)+I472</f>
        <v>150</v>
      </c>
      <c r="L472" s="131">
        <f>ROUNDUP(K472,0)</f>
        <v>150</v>
      </c>
      <c r="M472" s="132">
        <f>((N473-N471)/500)</f>
        <v>0.02</v>
      </c>
      <c r="N472" s="101">
        <f>(((I472-I471)*M472)+N471)+I472</f>
        <v>250</v>
      </c>
      <c r="O472" s="101">
        <f>ROUNDUP(N472,0)</f>
        <v>250</v>
      </c>
      <c r="P472" s="101">
        <f>((Q473-Q471)/500)</f>
        <v>0.02</v>
      </c>
      <c r="Q472" s="101">
        <f>(((I472-I471)*P472)+Q471)+I472</f>
        <v>500</v>
      </c>
      <c r="R472" s="133">
        <f>ROUNDUP(Q472,0)</f>
        <v>500</v>
      </c>
      <c r="S472" s="132">
        <f>((T473-T471)/500)</f>
        <v>0.04</v>
      </c>
      <c r="T472" s="134">
        <f>(((I472-I471)*S472)+T471)+I472</f>
        <v>650</v>
      </c>
      <c r="U472" s="134">
        <f>ROUNDUP(T472,0)</f>
        <v>650</v>
      </c>
      <c r="V472" s="396"/>
      <c r="W472" s="130">
        <f>((X473-X471)/500)</f>
        <v>0.01</v>
      </c>
      <c r="X472" s="116">
        <f>(((V472-V471)*W472)+X471)+V472</f>
        <v>815</v>
      </c>
      <c r="Y472" s="135">
        <f t="shared" si="151"/>
        <v>240</v>
      </c>
      <c r="Z472" s="106">
        <f>ROUNDUP(X472,0)</f>
        <v>815</v>
      </c>
      <c r="AA472" s="136">
        <f>((AB473-AB471)/500)</f>
        <v>0.02</v>
      </c>
      <c r="AB472" s="137">
        <f>(((V472-V471)*AA472)+AB471)+V472</f>
        <v>1630</v>
      </c>
      <c r="AC472" s="101">
        <f>ROUNDUP(AB472,0)</f>
        <v>1630</v>
      </c>
      <c r="AD472" s="137">
        <f>((AE473-AE471)/500)</f>
        <v>0.01</v>
      </c>
      <c r="AE472" s="137">
        <f>(((V472-V471)*AD472)+AE471)+V472</f>
        <v>840</v>
      </c>
      <c r="AF472" s="133">
        <f>ROUNDUP(AE472,0)</f>
        <v>840</v>
      </c>
      <c r="AG472" s="137">
        <f>((AH473-AH471)/500)</f>
        <v>0.01</v>
      </c>
      <c r="AH472" s="137">
        <f>(((V472-V471)*AG472)+AH471)+V472</f>
        <v>865</v>
      </c>
      <c r="AI472" s="101">
        <f>ROUNDUP(AH472,0)</f>
        <v>865</v>
      </c>
      <c r="AJ472" s="136">
        <f>((AK473-AK471)/500)</f>
        <v>0.01</v>
      </c>
      <c r="AK472" s="138">
        <f>(((V472-V471)*AJ472)+AK471)+V472</f>
        <v>890</v>
      </c>
      <c r="AL472" s="139">
        <f>ROUNDUP(AK472,0)</f>
        <v>890</v>
      </c>
      <c r="AM472" s="397"/>
      <c r="AN472" s="397"/>
      <c r="AO472" s="397"/>
      <c r="AP472" s="397"/>
      <c r="AQ472" s="397"/>
      <c r="AR472" s="397"/>
      <c r="AS472" s="397"/>
      <c r="AT472" s="397"/>
      <c r="AU472" s="397"/>
      <c r="AV472" s="397"/>
      <c r="AW472" s="397"/>
      <c r="AX472" s="397"/>
      <c r="AY472" s="397"/>
      <c r="AZ472" s="397"/>
      <c r="BA472" s="397"/>
      <c r="BB472" s="397"/>
      <c r="BC472" s="397"/>
      <c r="BD472" s="397"/>
      <c r="BE472" s="397"/>
      <c r="BF472" s="397"/>
      <c r="BG472" s="397"/>
      <c r="BH472" s="397"/>
      <c r="BI472" s="397"/>
    </row>
    <row r="473" spans="1:61" ht="15.75" x14ac:dyDescent="0.25">
      <c r="A473" s="93">
        <f>+$B$3*O473</f>
        <v>0</v>
      </c>
      <c r="B473" s="93">
        <f t="shared" si="160"/>
        <v>0</v>
      </c>
      <c r="C473" s="112">
        <f>+$D$3*U473</f>
        <v>1357070</v>
      </c>
      <c r="D473" s="112">
        <f t="shared" si="161"/>
        <v>1357070</v>
      </c>
      <c r="E473" s="112">
        <f>+$F$3*L473</f>
        <v>1205100</v>
      </c>
      <c r="F473" s="112">
        <f t="shared" si="162"/>
        <v>1205100</v>
      </c>
      <c r="G473" s="113">
        <f>+$H$3*R473</f>
        <v>362580</v>
      </c>
      <c r="H473" s="112">
        <f t="shared" si="163"/>
        <v>362580</v>
      </c>
      <c r="I473" s="140">
        <v>118000</v>
      </c>
      <c r="J473" s="130"/>
      <c r="K473" s="116">
        <v>2510</v>
      </c>
      <c r="L473" s="117">
        <f>+I473+K473</f>
        <v>120510</v>
      </c>
      <c r="M473" s="118"/>
      <c r="N473" s="119">
        <v>2610</v>
      </c>
      <c r="O473" s="119">
        <f>+N473+I473</f>
        <v>120610</v>
      </c>
      <c r="P473" s="119"/>
      <c r="Q473" s="119">
        <v>2860</v>
      </c>
      <c r="R473" s="120">
        <f>+Q473+I473</f>
        <v>120860</v>
      </c>
      <c r="S473" s="121"/>
      <c r="T473" s="122">
        <v>5370</v>
      </c>
      <c r="U473" s="122">
        <f>+T473+I473</f>
        <v>123370</v>
      </c>
      <c r="V473" s="141">
        <v>118000</v>
      </c>
      <c r="W473" s="115"/>
      <c r="X473" s="116">
        <v>1995</v>
      </c>
      <c r="Y473" s="124">
        <f t="shared" si="151"/>
        <v>118240</v>
      </c>
      <c r="Z473" s="125">
        <f>+V473+X473</f>
        <v>119995</v>
      </c>
      <c r="AA473" s="126"/>
      <c r="AB473" s="127">
        <v>3990</v>
      </c>
      <c r="AC473" s="119">
        <f>+V473+AB473</f>
        <v>121990</v>
      </c>
      <c r="AD473" s="127"/>
      <c r="AE473" s="127">
        <v>2020</v>
      </c>
      <c r="AF473" s="120">
        <f>+AE473+V473</f>
        <v>120020</v>
      </c>
      <c r="AG473" s="127"/>
      <c r="AH473" s="127">
        <v>2045</v>
      </c>
      <c r="AI473" s="119">
        <f>+AH473+V473</f>
        <v>120045</v>
      </c>
      <c r="AJ473" s="126"/>
      <c r="AK473" s="128">
        <v>2070</v>
      </c>
      <c r="AL473" s="129">
        <f>+AK473+V473</f>
        <v>120070</v>
      </c>
      <c r="AM473" s="397"/>
      <c r="AN473" s="397"/>
      <c r="AO473" s="397"/>
      <c r="AP473" s="397"/>
      <c r="AQ473" s="397"/>
      <c r="AR473" s="397"/>
      <c r="AS473" s="397"/>
      <c r="AT473" s="397"/>
      <c r="AU473" s="397"/>
      <c r="AV473" s="397"/>
      <c r="AW473" s="397"/>
      <c r="AX473" s="397"/>
      <c r="AY473" s="397"/>
      <c r="AZ473" s="397"/>
      <c r="BA473" s="397"/>
      <c r="BB473" s="397"/>
      <c r="BC473" s="397"/>
      <c r="BD473" s="397"/>
      <c r="BE473" s="397"/>
      <c r="BF473" s="397"/>
      <c r="BG473" s="397"/>
      <c r="BH473" s="397"/>
      <c r="BI473" s="397"/>
    </row>
    <row r="474" spans="1:61" ht="15.75" x14ac:dyDescent="0.25">
      <c r="A474" s="93">
        <f>+$B$3*N474</f>
        <v>0</v>
      </c>
      <c r="B474" s="94">
        <f t="shared" ref="B474:B538" si="164">ROUNDUP(A474,0)</f>
        <v>0</v>
      </c>
      <c r="C474" s="95">
        <f>+$D$3*T474</f>
        <v>7150</v>
      </c>
      <c r="D474" s="95">
        <f t="shared" ref="D474:D538" si="165">ROUNDUP(C474,0)</f>
        <v>7150</v>
      </c>
      <c r="E474" s="95">
        <f>+$F$3*K474</f>
        <v>1500</v>
      </c>
      <c r="F474" s="95">
        <f t="shared" ref="F474:F538" si="166">ROUNDUP(E474,0)</f>
        <v>1500</v>
      </c>
      <c r="G474" s="96">
        <f>+$H$3*Q474</f>
        <v>1500</v>
      </c>
      <c r="H474" s="95">
        <f t="shared" ref="H474:H538" si="167">ROUNDUP(G474,0)</f>
        <v>1500</v>
      </c>
      <c r="I474" s="395"/>
      <c r="J474" s="130">
        <f>((K475-K473)/500)</f>
        <v>0.02</v>
      </c>
      <c r="K474" s="116">
        <f>(((I474-I473)*J474)+K473)+I474</f>
        <v>150</v>
      </c>
      <c r="L474" s="131">
        <f>ROUNDUP(K474,0)</f>
        <v>150</v>
      </c>
      <c r="M474" s="132">
        <f>((N475-N473)/500)</f>
        <v>0.02</v>
      </c>
      <c r="N474" s="101">
        <f>(((I474-I473)*M474)+N473)+I474</f>
        <v>250</v>
      </c>
      <c r="O474" s="101">
        <f>ROUNDUP(N474,0)</f>
        <v>250</v>
      </c>
      <c r="P474" s="101">
        <f>((Q475-Q473)/500)</f>
        <v>0.02</v>
      </c>
      <c r="Q474" s="101">
        <f>(((I474-I473)*P474)+Q473)+I474</f>
        <v>500</v>
      </c>
      <c r="R474" s="133">
        <f>ROUNDUP(Q474,0)</f>
        <v>500</v>
      </c>
      <c r="S474" s="132">
        <f>((T475-T473)/500)</f>
        <v>0.04</v>
      </c>
      <c r="T474" s="134">
        <f>(((I474-I473)*S474)+T473)+I474</f>
        <v>650</v>
      </c>
      <c r="U474" s="134">
        <f>ROUNDUP(T474,0)</f>
        <v>650</v>
      </c>
      <c r="V474" s="396"/>
      <c r="W474" s="130">
        <f>((X475-X473)/500)</f>
        <v>0.02</v>
      </c>
      <c r="X474" s="116">
        <f>(((V474-V473)*W474)+X473)+V474</f>
        <v>-365</v>
      </c>
      <c r="Y474" s="135">
        <f t="shared" si="151"/>
        <v>240</v>
      </c>
      <c r="Z474" s="106">
        <f>ROUNDUP(X474,0)</f>
        <v>-365</v>
      </c>
      <c r="AA474" s="136">
        <f>((AB475-AB473)/500)</f>
        <v>0.04</v>
      </c>
      <c r="AB474" s="137">
        <f>(((V474-V473)*AA474)+AB473)+V474</f>
        <v>-730</v>
      </c>
      <c r="AC474" s="101">
        <f>ROUNDUP(AB474,0)</f>
        <v>-730</v>
      </c>
      <c r="AD474" s="137">
        <f>((AE475-AE473)/500)</f>
        <v>0.02</v>
      </c>
      <c r="AE474" s="137">
        <f>(((V474-V473)*AD474)+AE473)+V474</f>
        <v>-340</v>
      </c>
      <c r="AF474" s="133">
        <f>ROUNDUP(AE474,0)</f>
        <v>-340</v>
      </c>
      <c r="AG474" s="137">
        <f>((AH475-AH473)/500)</f>
        <v>0.02</v>
      </c>
      <c r="AH474" s="137">
        <f>(((V474-V473)*AG474)+AH473)+V474</f>
        <v>-315</v>
      </c>
      <c r="AI474" s="101">
        <f>ROUNDUP(AH474,0)</f>
        <v>-315</v>
      </c>
      <c r="AJ474" s="136">
        <f>((AK475-AK473)/500)</f>
        <v>0.02</v>
      </c>
      <c r="AK474" s="138">
        <f>(((V474-V473)*AJ474)+AK473)+V474</f>
        <v>-290</v>
      </c>
      <c r="AL474" s="139">
        <f>ROUNDUP(AK474,0)</f>
        <v>-290</v>
      </c>
      <c r="AM474" s="397"/>
      <c r="AN474" s="397"/>
      <c r="AO474" s="397"/>
      <c r="AP474" s="397"/>
      <c r="AQ474" s="397"/>
      <c r="AR474" s="397"/>
      <c r="AS474" s="397"/>
      <c r="AT474" s="397"/>
      <c r="AU474" s="397"/>
      <c r="AV474" s="397"/>
      <c r="AW474" s="397"/>
      <c r="AX474" s="397"/>
      <c r="AY474" s="397"/>
      <c r="AZ474" s="397"/>
      <c r="BA474" s="397"/>
      <c r="BB474" s="397"/>
      <c r="BC474" s="397"/>
      <c r="BD474" s="397"/>
      <c r="BE474" s="397"/>
      <c r="BF474" s="397"/>
      <c r="BG474" s="397"/>
      <c r="BH474" s="397"/>
      <c r="BI474" s="397"/>
    </row>
    <row r="475" spans="1:61" ht="15.75" x14ac:dyDescent="0.25">
      <c r="A475" s="93">
        <f>+$B$3*O475</f>
        <v>0</v>
      </c>
      <c r="B475" s="93">
        <f t="shared" si="164"/>
        <v>0</v>
      </c>
      <c r="C475" s="112">
        <f>+$D$3*U475</f>
        <v>1362790</v>
      </c>
      <c r="D475" s="112">
        <f t="shared" si="165"/>
        <v>1362790</v>
      </c>
      <c r="E475" s="112">
        <f>+$F$3*L475</f>
        <v>1210200</v>
      </c>
      <c r="F475" s="112">
        <f t="shared" si="166"/>
        <v>1210200</v>
      </c>
      <c r="G475" s="113">
        <f>+$H$3*R475</f>
        <v>364110</v>
      </c>
      <c r="H475" s="112">
        <f t="shared" si="167"/>
        <v>364110</v>
      </c>
      <c r="I475" s="114">
        <v>118500</v>
      </c>
      <c r="J475" s="130"/>
      <c r="K475" s="98">
        <v>2520</v>
      </c>
      <c r="L475" s="117">
        <f>+I475+K475</f>
        <v>121020</v>
      </c>
      <c r="M475" s="118"/>
      <c r="N475" s="112">
        <v>2620</v>
      </c>
      <c r="O475" s="119">
        <f>+N475+I475</f>
        <v>121120</v>
      </c>
      <c r="P475" s="119"/>
      <c r="Q475" s="112">
        <v>2870</v>
      </c>
      <c r="R475" s="120">
        <f>+Q475+I475</f>
        <v>121370</v>
      </c>
      <c r="S475" s="121"/>
      <c r="T475" s="142">
        <v>5390</v>
      </c>
      <c r="U475" s="122">
        <f>+T475+I475</f>
        <v>123890</v>
      </c>
      <c r="V475" s="123">
        <v>118500</v>
      </c>
      <c r="W475" s="115"/>
      <c r="X475" s="98">
        <v>2005</v>
      </c>
      <c r="Y475" s="124">
        <f t="shared" si="151"/>
        <v>118740</v>
      </c>
      <c r="Z475" s="125">
        <f>+V475+X475</f>
        <v>120505</v>
      </c>
      <c r="AA475" s="126"/>
      <c r="AB475" s="143">
        <v>4010</v>
      </c>
      <c r="AC475" s="119">
        <f>+V475+AB475</f>
        <v>122510</v>
      </c>
      <c r="AD475" s="127"/>
      <c r="AE475" s="143">
        <v>2030</v>
      </c>
      <c r="AF475" s="120">
        <f>+AE475+V475</f>
        <v>120530</v>
      </c>
      <c r="AG475" s="127"/>
      <c r="AH475" s="143">
        <v>2055</v>
      </c>
      <c r="AI475" s="119">
        <f>+AH475+V475</f>
        <v>120555</v>
      </c>
      <c r="AJ475" s="126"/>
      <c r="AK475" s="144">
        <v>2080</v>
      </c>
      <c r="AL475" s="129">
        <f>+AK475+V475</f>
        <v>120580</v>
      </c>
      <c r="AM475" s="397"/>
      <c r="AN475" s="397"/>
      <c r="AO475" s="397"/>
      <c r="AP475" s="397"/>
      <c r="AQ475" s="397"/>
      <c r="AR475" s="397"/>
      <c r="AS475" s="397"/>
      <c r="AT475" s="397"/>
      <c r="AU475" s="397"/>
      <c r="AV475" s="397"/>
      <c r="AW475" s="397"/>
      <c r="AX475" s="397"/>
      <c r="AY475" s="397"/>
      <c r="AZ475" s="397"/>
      <c r="BA475" s="397"/>
      <c r="BB475" s="397"/>
      <c r="BC475" s="397"/>
      <c r="BD475" s="397"/>
      <c r="BE475" s="397"/>
      <c r="BF475" s="397"/>
      <c r="BG475" s="397"/>
      <c r="BH475" s="397"/>
      <c r="BI475" s="397"/>
    </row>
    <row r="476" spans="1:61" ht="15.75" x14ac:dyDescent="0.25">
      <c r="A476" s="93">
        <f>+$B$3*O476</f>
        <v>0</v>
      </c>
      <c r="B476" s="94">
        <f t="shared" si="164"/>
        <v>0</v>
      </c>
      <c r="C476" s="95">
        <f>+$D$3*U476</f>
        <v>7150</v>
      </c>
      <c r="D476" s="95">
        <f t="shared" si="165"/>
        <v>7150</v>
      </c>
      <c r="E476" s="95">
        <f>+$F$3*L476</f>
        <v>1500</v>
      </c>
      <c r="F476" s="95">
        <f t="shared" si="166"/>
        <v>1500</v>
      </c>
      <c r="G476" s="96">
        <f>+$H$3*R476</f>
        <v>1500</v>
      </c>
      <c r="H476" s="95">
        <f t="shared" si="167"/>
        <v>1500</v>
      </c>
      <c r="I476" s="395"/>
      <c r="J476" s="130">
        <f>((K477-K475)/500)</f>
        <v>0.02</v>
      </c>
      <c r="K476" s="116">
        <f>(((I476-I475)*J476)+K475)+I476</f>
        <v>150</v>
      </c>
      <c r="L476" s="131">
        <f>ROUNDUP(K476,0)</f>
        <v>150</v>
      </c>
      <c r="M476" s="132">
        <f>((N477-N475)/500)</f>
        <v>0.02</v>
      </c>
      <c r="N476" s="101">
        <f>(((I476-I475)*M476)+N475)+I476</f>
        <v>250</v>
      </c>
      <c r="O476" s="101">
        <f>ROUNDUP(N476,0)</f>
        <v>250</v>
      </c>
      <c r="P476" s="101">
        <f>((Q477-Q475)/500)</f>
        <v>0.02</v>
      </c>
      <c r="Q476" s="101">
        <f>(((I476-I475)*P476)+Q475)+I476</f>
        <v>500</v>
      </c>
      <c r="R476" s="133">
        <f>ROUNDUP(Q476,0)</f>
        <v>500</v>
      </c>
      <c r="S476" s="132">
        <f>((T477-T475)/500)</f>
        <v>0.04</v>
      </c>
      <c r="T476" s="134">
        <f>(((I476-I475)*S476)+T475)+I476</f>
        <v>650</v>
      </c>
      <c r="U476" s="134">
        <f>ROUNDUP(T476,0)</f>
        <v>650</v>
      </c>
      <c r="V476" s="396"/>
      <c r="W476" s="130">
        <f>((X477-X475)/500)</f>
        <v>0.01</v>
      </c>
      <c r="X476" s="116">
        <f>(((V476-V475)*W476)+X475)+V476</f>
        <v>820</v>
      </c>
      <c r="Y476" s="135">
        <f t="shared" si="151"/>
        <v>240</v>
      </c>
      <c r="Z476" s="106">
        <f>ROUNDUP(X476,0)</f>
        <v>820</v>
      </c>
      <c r="AA476" s="136">
        <f>((AB477-AB475)/500)</f>
        <v>0.02</v>
      </c>
      <c r="AB476" s="137">
        <f>(((V476-V475)*AA476)+AB475)+V476</f>
        <v>1640</v>
      </c>
      <c r="AC476" s="101">
        <f>ROUNDUP(AB476,0)</f>
        <v>1640</v>
      </c>
      <c r="AD476" s="137">
        <f>((AE477-AE475)/500)</f>
        <v>0.01</v>
      </c>
      <c r="AE476" s="137">
        <f>(((V476-V475)*AD476)+AE475)+V476</f>
        <v>845</v>
      </c>
      <c r="AF476" s="133">
        <f>ROUNDUP(AE476,0)</f>
        <v>845</v>
      </c>
      <c r="AG476" s="137">
        <f>((AH477-AH475)/500)</f>
        <v>0.01</v>
      </c>
      <c r="AH476" s="137">
        <f>(((V476-V475)*AG476)+AH475)+V476</f>
        <v>870</v>
      </c>
      <c r="AI476" s="101">
        <f>ROUNDUP(AH476,0)</f>
        <v>870</v>
      </c>
      <c r="AJ476" s="136">
        <f>((AK477-AK475)/500)</f>
        <v>0.01</v>
      </c>
      <c r="AK476" s="138">
        <f>(((V476-V475)*AJ476)+AK475)+V476</f>
        <v>895</v>
      </c>
      <c r="AL476" s="139">
        <f>ROUNDUP(AK476,0)</f>
        <v>895</v>
      </c>
      <c r="AM476" s="397"/>
      <c r="AN476" s="397"/>
      <c r="AO476" s="397"/>
      <c r="AP476" s="397"/>
      <c r="AQ476" s="397"/>
      <c r="AR476" s="397"/>
      <c r="AS476" s="397"/>
      <c r="AT476" s="397"/>
      <c r="AU476" s="397"/>
      <c r="AV476" s="397"/>
      <c r="AW476" s="397"/>
      <c r="AX476" s="397"/>
      <c r="AY476" s="397"/>
      <c r="AZ476" s="397"/>
      <c r="BA476" s="397"/>
      <c r="BB476" s="397"/>
      <c r="BC476" s="397"/>
      <c r="BD476" s="397"/>
      <c r="BE476" s="397"/>
      <c r="BF476" s="397"/>
      <c r="BG476" s="397"/>
      <c r="BH476" s="397"/>
      <c r="BI476" s="397"/>
    </row>
    <row r="477" spans="1:61" ht="15.75" x14ac:dyDescent="0.25">
      <c r="A477" s="93">
        <f>+$B$3*O477</f>
        <v>0</v>
      </c>
      <c r="B477" s="93">
        <f t="shared" si="164"/>
        <v>0</v>
      </c>
      <c r="C477" s="112">
        <f>+$D$3*U477</f>
        <v>1368510</v>
      </c>
      <c r="D477" s="112">
        <f t="shared" si="165"/>
        <v>1368510</v>
      </c>
      <c r="E477" s="112">
        <f>+$F$3*L477</f>
        <v>1215300</v>
      </c>
      <c r="F477" s="112">
        <f t="shared" si="166"/>
        <v>1215300</v>
      </c>
      <c r="G477" s="113">
        <f>+$H$3*R477</f>
        <v>365640</v>
      </c>
      <c r="H477" s="112">
        <f t="shared" si="167"/>
        <v>365640</v>
      </c>
      <c r="I477" s="140">
        <v>119000</v>
      </c>
      <c r="J477" s="130"/>
      <c r="K477" s="116">
        <v>2530</v>
      </c>
      <c r="L477" s="117">
        <f>+I477+K477</f>
        <v>121530</v>
      </c>
      <c r="M477" s="118"/>
      <c r="N477" s="119">
        <v>2630</v>
      </c>
      <c r="O477" s="119">
        <f>+N477+I477</f>
        <v>121630</v>
      </c>
      <c r="P477" s="119"/>
      <c r="Q477" s="119">
        <v>2880</v>
      </c>
      <c r="R477" s="120">
        <f>+Q477+I477</f>
        <v>121880</v>
      </c>
      <c r="S477" s="121"/>
      <c r="T477" s="122">
        <v>5410</v>
      </c>
      <c r="U477" s="122">
        <f>+T477+I477</f>
        <v>124410</v>
      </c>
      <c r="V477" s="141">
        <v>119000</v>
      </c>
      <c r="W477" s="115"/>
      <c r="X477" s="116">
        <v>2010</v>
      </c>
      <c r="Y477" s="124">
        <f t="shared" si="151"/>
        <v>119240</v>
      </c>
      <c r="Z477" s="125">
        <f>+V477+X477</f>
        <v>121010</v>
      </c>
      <c r="AA477" s="126"/>
      <c r="AB477" s="127">
        <v>4020</v>
      </c>
      <c r="AC477" s="119">
        <f>+V477+AB477</f>
        <v>123020</v>
      </c>
      <c r="AD477" s="127"/>
      <c r="AE477" s="127">
        <v>2035</v>
      </c>
      <c r="AF477" s="120">
        <f>+AE477+V477</f>
        <v>121035</v>
      </c>
      <c r="AG477" s="127"/>
      <c r="AH477" s="127">
        <v>2060</v>
      </c>
      <c r="AI477" s="119">
        <f>+AH477+V477</f>
        <v>121060</v>
      </c>
      <c r="AJ477" s="126"/>
      <c r="AK477" s="128">
        <v>2085</v>
      </c>
      <c r="AL477" s="129">
        <f>+AK477+V477</f>
        <v>121085</v>
      </c>
      <c r="AM477" s="397"/>
      <c r="AN477" s="397"/>
      <c r="AO477" s="397"/>
      <c r="AP477" s="397"/>
      <c r="AQ477" s="397"/>
      <c r="AR477" s="397"/>
      <c r="AS477" s="397"/>
      <c r="AT477" s="397"/>
      <c r="AU477" s="397"/>
      <c r="AV477" s="397"/>
      <c r="AW477" s="397"/>
      <c r="AX477" s="397"/>
      <c r="AY477" s="397"/>
      <c r="AZ477" s="397"/>
      <c r="BA477" s="397"/>
      <c r="BB477" s="397"/>
      <c r="BC477" s="397"/>
      <c r="BD477" s="397"/>
      <c r="BE477" s="397"/>
      <c r="BF477" s="397"/>
      <c r="BG477" s="397"/>
      <c r="BH477" s="397"/>
      <c r="BI477" s="397"/>
    </row>
    <row r="478" spans="1:61" ht="15.75" x14ac:dyDescent="0.25">
      <c r="A478" s="93">
        <f>+$B$3*N478</f>
        <v>0</v>
      </c>
      <c r="B478" s="94">
        <f t="shared" si="164"/>
        <v>0</v>
      </c>
      <c r="C478" s="95">
        <f>+$D$3*T478</f>
        <v>7150</v>
      </c>
      <c r="D478" s="95">
        <f t="shared" si="165"/>
        <v>7150</v>
      </c>
      <c r="E478" s="95">
        <f>+$F$3*K478</f>
        <v>1500</v>
      </c>
      <c r="F478" s="95">
        <f t="shared" si="166"/>
        <v>1500</v>
      </c>
      <c r="G478" s="96">
        <f>+$H$3*Q478</f>
        <v>1500</v>
      </c>
      <c r="H478" s="95">
        <f t="shared" si="167"/>
        <v>1500</v>
      </c>
      <c r="I478" s="395"/>
      <c r="J478" s="130">
        <f>((K479-K477)/500)</f>
        <v>0.02</v>
      </c>
      <c r="K478" s="116">
        <f>(((I478-I477)*J478)+K477)+I478</f>
        <v>150</v>
      </c>
      <c r="L478" s="131">
        <f>ROUNDUP(K478,0)</f>
        <v>150</v>
      </c>
      <c r="M478" s="132">
        <f>((N479-N477)/500)</f>
        <v>0.02</v>
      </c>
      <c r="N478" s="101">
        <f>(((I478-I477)*M478)+N477)+I478</f>
        <v>250</v>
      </c>
      <c r="O478" s="101">
        <f>ROUNDUP(N478,0)</f>
        <v>250</v>
      </c>
      <c r="P478" s="101">
        <f>((Q479-Q477)/500)</f>
        <v>0.02</v>
      </c>
      <c r="Q478" s="101">
        <f>(((I478-I477)*P478)+Q477)+I478</f>
        <v>500</v>
      </c>
      <c r="R478" s="133">
        <f>ROUNDUP(Q478,0)</f>
        <v>500</v>
      </c>
      <c r="S478" s="132">
        <f>((T479-T477)/500)</f>
        <v>0.04</v>
      </c>
      <c r="T478" s="134">
        <f>(((I478-I477)*S478)+T477)+I478</f>
        <v>650</v>
      </c>
      <c r="U478" s="134">
        <f>ROUNDUP(T478,0)</f>
        <v>650</v>
      </c>
      <c r="V478" s="396"/>
      <c r="W478" s="130">
        <f>((X479-X477)/500)</f>
        <v>0.02</v>
      </c>
      <c r="X478" s="116">
        <f>(((V478-V477)*W478)+X477)+V478</f>
        <v>-370</v>
      </c>
      <c r="Y478" s="135">
        <f t="shared" si="151"/>
        <v>240</v>
      </c>
      <c r="Z478" s="106">
        <f>ROUNDUP(X478,0)</f>
        <v>-370</v>
      </c>
      <c r="AA478" s="136">
        <f>((AB479-AB477)/500)</f>
        <v>0.04</v>
      </c>
      <c r="AB478" s="137">
        <f>(((V478-V477)*AA478)+AB477)+V478</f>
        <v>-740</v>
      </c>
      <c r="AC478" s="101">
        <f>ROUNDUP(AB478,0)</f>
        <v>-740</v>
      </c>
      <c r="AD478" s="137">
        <f>((AE479-AE477)/500)</f>
        <v>0.02</v>
      </c>
      <c r="AE478" s="137">
        <f>(((V478-V477)*AD478)+AE477)+V478</f>
        <v>-345</v>
      </c>
      <c r="AF478" s="133">
        <f>ROUNDUP(AE478,0)</f>
        <v>-345</v>
      </c>
      <c r="AG478" s="137">
        <f>((AH479-AH477)/500)</f>
        <v>0.02</v>
      </c>
      <c r="AH478" s="137">
        <f>(((V478-V477)*AG478)+AH477)+V478</f>
        <v>-320</v>
      </c>
      <c r="AI478" s="101">
        <f>ROUNDUP(AH478,0)</f>
        <v>-320</v>
      </c>
      <c r="AJ478" s="136">
        <f>((AK479-AK477)/500)</f>
        <v>0.02</v>
      </c>
      <c r="AK478" s="138">
        <f>(((V478-V477)*AJ478)+AK477)+V478</f>
        <v>-295</v>
      </c>
      <c r="AL478" s="139">
        <f>ROUNDUP(AK478,0)</f>
        <v>-295</v>
      </c>
      <c r="AM478" s="397"/>
      <c r="AN478" s="397"/>
      <c r="AO478" s="397"/>
      <c r="AP478" s="397"/>
      <c r="AQ478" s="397"/>
      <c r="AR478" s="397"/>
      <c r="AS478" s="397"/>
      <c r="AT478" s="397"/>
      <c r="AU478" s="397"/>
      <c r="AV478" s="397"/>
      <c r="AW478" s="397"/>
      <c r="AX478" s="397"/>
      <c r="AY478" s="397"/>
      <c r="AZ478" s="397"/>
      <c r="BA478" s="397"/>
      <c r="BB478" s="397"/>
      <c r="BC478" s="397"/>
      <c r="BD478" s="397"/>
      <c r="BE478" s="397"/>
      <c r="BF478" s="397"/>
      <c r="BG478" s="397"/>
      <c r="BH478" s="397"/>
      <c r="BI478" s="397"/>
    </row>
    <row r="479" spans="1:61" ht="15.75" x14ac:dyDescent="0.25">
      <c r="A479" s="93">
        <f>+$B$3*O479</f>
        <v>0</v>
      </c>
      <c r="B479" s="93">
        <f t="shared" si="164"/>
        <v>0</v>
      </c>
      <c r="C479" s="112">
        <f>+$D$3*U479</f>
        <v>1374230</v>
      </c>
      <c r="D479" s="112">
        <f t="shared" si="165"/>
        <v>1374230</v>
      </c>
      <c r="E479" s="112">
        <f>+$F$3*L479</f>
        <v>1220400</v>
      </c>
      <c r="F479" s="112">
        <f t="shared" si="166"/>
        <v>1220400</v>
      </c>
      <c r="G479" s="113">
        <f>+$H$3*R479</f>
        <v>367170</v>
      </c>
      <c r="H479" s="112">
        <f t="shared" si="167"/>
        <v>367170</v>
      </c>
      <c r="I479" s="140">
        <v>119500</v>
      </c>
      <c r="J479" s="130"/>
      <c r="K479" s="116">
        <v>2540</v>
      </c>
      <c r="L479" s="117">
        <f>+I479+K479</f>
        <v>122040</v>
      </c>
      <c r="M479" s="118"/>
      <c r="N479" s="119">
        <v>2640</v>
      </c>
      <c r="O479" s="119">
        <f>+N479+I479</f>
        <v>122140</v>
      </c>
      <c r="P479" s="119"/>
      <c r="Q479" s="119">
        <v>2890</v>
      </c>
      <c r="R479" s="120">
        <f>+Q479+I479</f>
        <v>122390</v>
      </c>
      <c r="S479" s="121"/>
      <c r="T479" s="122">
        <v>5430</v>
      </c>
      <c r="U479" s="122">
        <f>+T479+I479</f>
        <v>124930</v>
      </c>
      <c r="V479" s="141">
        <v>119500</v>
      </c>
      <c r="W479" s="115"/>
      <c r="X479" s="116">
        <v>2020</v>
      </c>
      <c r="Y479" s="124">
        <f t="shared" si="151"/>
        <v>119740</v>
      </c>
      <c r="Z479" s="125">
        <f>+V479+X479</f>
        <v>121520</v>
      </c>
      <c r="AA479" s="126"/>
      <c r="AB479" s="127">
        <v>4040</v>
      </c>
      <c r="AC479" s="119">
        <f>+V479+AB479</f>
        <v>123540</v>
      </c>
      <c r="AD479" s="127"/>
      <c r="AE479" s="127">
        <v>2045</v>
      </c>
      <c r="AF479" s="120">
        <f>+AE479+V479</f>
        <v>121545</v>
      </c>
      <c r="AG479" s="127"/>
      <c r="AH479" s="127">
        <v>2070</v>
      </c>
      <c r="AI479" s="119">
        <f>+AH479+V479</f>
        <v>121570</v>
      </c>
      <c r="AJ479" s="126"/>
      <c r="AK479" s="128">
        <v>2095</v>
      </c>
      <c r="AL479" s="129">
        <f>+AK479+V479</f>
        <v>121595</v>
      </c>
      <c r="AM479" s="397"/>
      <c r="AN479" s="397"/>
      <c r="AO479" s="397"/>
      <c r="AP479" s="397"/>
      <c r="AQ479" s="397"/>
      <c r="AR479" s="397"/>
      <c r="AS479" s="397"/>
      <c r="AT479" s="397"/>
      <c r="AU479" s="397"/>
      <c r="AV479" s="397"/>
      <c r="AW479" s="397"/>
      <c r="AX479" s="397"/>
      <c r="AY479" s="397"/>
      <c r="AZ479" s="397"/>
      <c r="BA479" s="397"/>
      <c r="BB479" s="397"/>
      <c r="BC479" s="397"/>
      <c r="BD479" s="397"/>
      <c r="BE479" s="397"/>
      <c r="BF479" s="397"/>
      <c r="BG479" s="397"/>
      <c r="BH479" s="397"/>
      <c r="BI479" s="397"/>
    </row>
    <row r="480" spans="1:61" ht="15.75" x14ac:dyDescent="0.25">
      <c r="A480" s="93">
        <f>+$B$3*N480</f>
        <v>0</v>
      </c>
      <c r="B480" s="94">
        <f t="shared" si="164"/>
        <v>0</v>
      </c>
      <c r="C480" s="95">
        <f>+$D$3*T480</f>
        <v>7150</v>
      </c>
      <c r="D480" s="95">
        <f t="shared" si="165"/>
        <v>7150</v>
      </c>
      <c r="E480" s="95">
        <f>+$F$3*K480</f>
        <v>1500</v>
      </c>
      <c r="F480" s="95">
        <f t="shared" si="166"/>
        <v>1500</v>
      </c>
      <c r="G480" s="96">
        <f>+$H$3*Q480</f>
        <v>1500</v>
      </c>
      <c r="H480" s="433">
        <f t="shared" si="167"/>
        <v>1500</v>
      </c>
      <c r="I480" s="395"/>
      <c r="J480" s="130">
        <f>((K481-K479)/500)</f>
        <v>0.02</v>
      </c>
      <c r="K480" s="116">
        <f>(((I480-I479)*J480)+K479)+I480</f>
        <v>150</v>
      </c>
      <c r="L480" s="131">
        <f>ROUNDUP(K480,0)</f>
        <v>150</v>
      </c>
      <c r="M480" s="132">
        <f>((N481-N479)/500)</f>
        <v>0.02</v>
      </c>
      <c r="N480" s="101">
        <f>(((I480-I479)*M480)+N479)+I480</f>
        <v>250</v>
      </c>
      <c r="O480" s="101">
        <f>ROUNDUP(N480,0)</f>
        <v>250</v>
      </c>
      <c r="P480" s="101">
        <f>((Q481-Q479)/500)</f>
        <v>0.02</v>
      </c>
      <c r="Q480" s="101">
        <f>(((I480-I479)*P480)+Q479)+I480</f>
        <v>500</v>
      </c>
      <c r="R480" s="133">
        <f>ROUNDUP(Q480,0)</f>
        <v>500</v>
      </c>
      <c r="S480" s="132">
        <f>((T481-T479)/500)</f>
        <v>0.04</v>
      </c>
      <c r="T480" s="134">
        <f>(((I480-I479)*S480)+T479)+I480</f>
        <v>650</v>
      </c>
      <c r="U480" s="134">
        <f>ROUNDUP(T480,0)</f>
        <v>650</v>
      </c>
      <c r="V480" s="396"/>
      <c r="W480" s="130">
        <f>((X481-X479)/500)</f>
        <v>0.01</v>
      </c>
      <c r="X480" s="116">
        <f>(((V480-V479)*W480)+X479)+V480</f>
        <v>825</v>
      </c>
      <c r="Y480" s="135">
        <f t="shared" si="151"/>
        <v>240</v>
      </c>
      <c r="Z480" s="106">
        <f>ROUNDUP(X480,0)</f>
        <v>825</v>
      </c>
      <c r="AA480" s="136">
        <f>((AB481-AB479)/500)</f>
        <v>0.02</v>
      </c>
      <c r="AB480" s="137">
        <f>(((V480-V479)*AA480)+AB479)+V480</f>
        <v>1650</v>
      </c>
      <c r="AC480" s="101">
        <f>ROUNDUP(AB480,0)</f>
        <v>1650</v>
      </c>
      <c r="AD480" s="137">
        <f>((AE481-AE479)/500)</f>
        <v>0.01</v>
      </c>
      <c r="AE480" s="137">
        <f>(((V480-V479)*AD480)+AE479)+V480</f>
        <v>850</v>
      </c>
      <c r="AF480" s="133">
        <f>ROUNDUP(AE480,0)</f>
        <v>850</v>
      </c>
      <c r="AG480" s="137">
        <f>((AH481-AH479)/500)</f>
        <v>0.01</v>
      </c>
      <c r="AH480" s="137">
        <f>(((V480-V479)*AG480)+AH479)+V480</f>
        <v>875</v>
      </c>
      <c r="AI480" s="101">
        <f>ROUNDUP(AH480,0)</f>
        <v>875</v>
      </c>
      <c r="AJ480" s="136">
        <f>((AK481-AK479)/500)</f>
        <v>0.01</v>
      </c>
      <c r="AK480" s="138">
        <f>(((V480-V479)*AJ480)+AK479)+V480</f>
        <v>900</v>
      </c>
      <c r="AL480" s="139">
        <f>ROUNDUP(AK480,0)</f>
        <v>900</v>
      </c>
      <c r="AM480" s="397"/>
      <c r="AN480" s="397"/>
      <c r="AO480" s="397"/>
      <c r="AP480" s="397"/>
      <c r="AQ480" s="397"/>
      <c r="AR480" s="397"/>
      <c r="AS480" s="397"/>
      <c r="AT480" s="397"/>
      <c r="AU480" s="397"/>
      <c r="AV480" s="397"/>
      <c r="AW480" s="397"/>
      <c r="AX480" s="397"/>
      <c r="AY480" s="397"/>
      <c r="AZ480" s="397"/>
      <c r="BA480" s="397"/>
      <c r="BB480" s="397"/>
      <c r="BC480" s="397"/>
      <c r="BD480" s="397"/>
      <c r="BE480" s="397"/>
      <c r="BF480" s="397"/>
      <c r="BG480" s="397"/>
      <c r="BH480" s="397"/>
      <c r="BI480" s="397"/>
    </row>
    <row r="481" spans="1:61" ht="15.75" x14ac:dyDescent="0.25">
      <c r="A481" s="93">
        <f t="shared" ref="A481:A488" si="168">+$B$3*O481</f>
        <v>0</v>
      </c>
      <c r="B481" s="93">
        <f t="shared" si="164"/>
        <v>0</v>
      </c>
      <c r="C481" s="112">
        <f>+$D$3*U481</f>
        <v>1379950</v>
      </c>
      <c r="D481" s="112">
        <f t="shared" si="165"/>
        <v>1379950</v>
      </c>
      <c r="E481" s="112">
        <f>+$F$3*L481</f>
        <v>1225500</v>
      </c>
      <c r="F481" s="112">
        <f t="shared" si="166"/>
        <v>1225500</v>
      </c>
      <c r="G481" s="113">
        <f>+$H$3*R481</f>
        <v>368700</v>
      </c>
      <c r="H481" s="434">
        <f t="shared" si="167"/>
        <v>368700</v>
      </c>
      <c r="I481" s="140">
        <v>120000</v>
      </c>
      <c r="J481" s="130"/>
      <c r="K481" s="116">
        <v>2550</v>
      </c>
      <c r="L481" s="117">
        <f>+I481+K481</f>
        <v>122550</v>
      </c>
      <c r="M481" s="118"/>
      <c r="N481" s="119">
        <v>2650</v>
      </c>
      <c r="O481" s="119">
        <f>+N481+I481</f>
        <v>122650</v>
      </c>
      <c r="P481" s="119"/>
      <c r="Q481" s="119">
        <v>2900</v>
      </c>
      <c r="R481" s="120">
        <f>+Q481+I481</f>
        <v>122900</v>
      </c>
      <c r="S481" s="121"/>
      <c r="T481" s="122">
        <v>5450</v>
      </c>
      <c r="U481" s="122">
        <f>+T481+I481</f>
        <v>125450</v>
      </c>
      <c r="V481" s="141">
        <v>120000</v>
      </c>
      <c r="W481" s="130"/>
      <c r="X481" s="116">
        <v>2025</v>
      </c>
      <c r="Y481" s="124">
        <f t="shared" ref="Y481:Y544" si="169">+V481+240</f>
        <v>120240</v>
      </c>
      <c r="Z481" s="125">
        <f>+V481+X481</f>
        <v>122025</v>
      </c>
      <c r="AA481" s="126"/>
      <c r="AB481" s="127">
        <v>4050</v>
      </c>
      <c r="AC481" s="119">
        <f>+V481+AB481</f>
        <v>124050</v>
      </c>
      <c r="AD481" s="127"/>
      <c r="AE481" s="127">
        <v>2050</v>
      </c>
      <c r="AF481" s="120">
        <f>+AE481+V481</f>
        <v>122050</v>
      </c>
      <c r="AG481" s="127"/>
      <c r="AH481" s="127">
        <v>2075</v>
      </c>
      <c r="AI481" s="119">
        <f>+AH481+V481</f>
        <v>122075</v>
      </c>
      <c r="AJ481" s="126"/>
      <c r="AK481" s="128">
        <v>2100</v>
      </c>
      <c r="AL481" s="129">
        <f>+AK481+V481</f>
        <v>122100</v>
      </c>
      <c r="AM481" s="397"/>
      <c r="AN481" s="397"/>
      <c r="AO481" s="397"/>
      <c r="AP481" s="397"/>
      <c r="AQ481" s="397"/>
      <c r="AR481" s="397"/>
      <c r="AS481" s="397"/>
      <c r="AT481" s="397"/>
      <c r="AU481" s="397"/>
      <c r="AV481" s="397"/>
      <c r="AW481" s="397"/>
      <c r="AX481" s="397"/>
      <c r="AY481" s="397"/>
      <c r="AZ481" s="397"/>
      <c r="BA481" s="397"/>
      <c r="BB481" s="397"/>
      <c r="BC481" s="397"/>
      <c r="BD481" s="397"/>
      <c r="BE481" s="397"/>
      <c r="BF481" s="397"/>
      <c r="BG481" s="397"/>
      <c r="BH481" s="397"/>
      <c r="BI481" s="397"/>
    </row>
    <row r="482" spans="1:61" ht="15.75" x14ac:dyDescent="0.25">
      <c r="A482" s="93">
        <f t="shared" si="168"/>
        <v>0</v>
      </c>
      <c r="B482" s="94">
        <f t="shared" si="164"/>
        <v>0</v>
      </c>
      <c r="C482" s="95">
        <f>+$D$3*T482</f>
        <v>7150</v>
      </c>
      <c r="D482" s="95">
        <f t="shared" si="165"/>
        <v>7150</v>
      </c>
      <c r="E482" s="95">
        <f>+$F$3*K482</f>
        <v>1500</v>
      </c>
      <c r="F482" s="95">
        <f t="shared" si="166"/>
        <v>1500</v>
      </c>
      <c r="G482" s="96">
        <f>+$H$3*Q482</f>
        <v>1500</v>
      </c>
      <c r="H482" s="95">
        <f t="shared" si="167"/>
        <v>1500</v>
      </c>
      <c r="I482" s="395"/>
      <c r="J482" s="130">
        <f>((K483-K481)/500)</f>
        <v>0.02</v>
      </c>
      <c r="K482" s="116">
        <f>(((I482-I481)*J482)+K481)+I482</f>
        <v>150</v>
      </c>
      <c r="L482" s="131">
        <f>ROUNDUP(K482,0)</f>
        <v>150</v>
      </c>
      <c r="M482" s="132">
        <f>((N483-N481)/500)</f>
        <v>0.02</v>
      </c>
      <c r="N482" s="101">
        <f>(((I482-I481)*M482)+N481)+I482</f>
        <v>250</v>
      </c>
      <c r="O482" s="101">
        <f>ROUNDUP(N482,0)</f>
        <v>250</v>
      </c>
      <c r="P482" s="101">
        <f>((Q483-Q481)/500)</f>
        <v>0.02</v>
      </c>
      <c r="Q482" s="101">
        <f>(((I482-I481)*P482)+Q481)+I482</f>
        <v>500</v>
      </c>
      <c r="R482" s="133">
        <f>ROUNDUP(Q482,0)</f>
        <v>500</v>
      </c>
      <c r="S482" s="132">
        <f>((T483-T481)/500)</f>
        <v>0.04</v>
      </c>
      <c r="T482" s="134">
        <f>(((I482-I481)*S482)+T481)+I482</f>
        <v>650</v>
      </c>
      <c r="U482" s="134">
        <f>ROUNDUP(T482,0)</f>
        <v>650</v>
      </c>
      <c r="V482" s="396"/>
      <c r="W482" s="130">
        <f>((X483-X481)/500)</f>
        <v>0.02</v>
      </c>
      <c r="X482" s="116">
        <f>(((V482-V481)*W482)+X481)+V482</f>
        <v>-375</v>
      </c>
      <c r="Y482" s="135">
        <f t="shared" si="169"/>
        <v>240</v>
      </c>
      <c r="Z482" s="106">
        <f>ROUNDUP(X482,0)</f>
        <v>-375</v>
      </c>
      <c r="AA482" s="136">
        <f>((AB483-AB481)/500)</f>
        <v>0.04</v>
      </c>
      <c r="AB482" s="137">
        <f>(((V482-V481)*AA482)+AB481)+V482</f>
        <v>-750</v>
      </c>
      <c r="AC482" s="101">
        <f>ROUNDUP(AB482,0)</f>
        <v>-750</v>
      </c>
      <c r="AD482" s="137">
        <f>((AE483-AE481)/500)</f>
        <v>0.02</v>
      </c>
      <c r="AE482" s="137">
        <f>(((V482-V481)*AD482)+AE481)+V482</f>
        <v>-350</v>
      </c>
      <c r="AF482" s="133">
        <f>ROUNDUP(AE482,0)</f>
        <v>-350</v>
      </c>
      <c r="AG482" s="137">
        <f>((AH483-AH481)/500)</f>
        <v>0.02</v>
      </c>
      <c r="AH482" s="137">
        <f>(((V482-V481)*AG482)+AH481)+V482</f>
        <v>-325</v>
      </c>
      <c r="AI482" s="101">
        <f>ROUNDUP(AH482,0)</f>
        <v>-325</v>
      </c>
      <c r="AJ482" s="136">
        <f>((AK483-AK481)/500)</f>
        <v>0.02</v>
      </c>
      <c r="AK482" s="138">
        <f>(((V482-V481)*AJ482)+AK481)+V482</f>
        <v>-300</v>
      </c>
      <c r="AL482" s="139">
        <f>ROUNDUP(AK482,0)</f>
        <v>-300</v>
      </c>
      <c r="AM482" s="397"/>
      <c r="AN482" s="397"/>
      <c r="AO482" s="397"/>
      <c r="AP482" s="397"/>
      <c r="AQ482" s="397"/>
      <c r="AR482" s="397"/>
      <c r="AS482" s="397"/>
      <c r="AT482" s="397"/>
      <c r="AU482" s="397"/>
      <c r="AV482" s="397"/>
      <c r="AW482" s="397"/>
      <c r="AX482" s="397"/>
      <c r="AY482" s="397"/>
      <c r="AZ482" s="397"/>
      <c r="BA482" s="397"/>
      <c r="BB482" s="397"/>
      <c r="BC482" s="397"/>
      <c r="BD482" s="397"/>
      <c r="BE482" s="397"/>
      <c r="BF482" s="397"/>
      <c r="BG482" s="397"/>
      <c r="BH482" s="397"/>
      <c r="BI482" s="397"/>
    </row>
    <row r="483" spans="1:61" ht="15.75" x14ac:dyDescent="0.25">
      <c r="A483" s="93">
        <f t="shared" si="168"/>
        <v>0</v>
      </c>
      <c r="B483" s="93">
        <f t="shared" si="164"/>
        <v>0</v>
      </c>
      <c r="C483" s="112">
        <f>+$D$3*U483</f>
        <v>1385670</v>
      </c>
      <c r="D483" s="112">
        <f t="shared" si="165"/>
        <v>1385670</v>
      </c>
      <c r="E483" s="112">
        <f>+$F$3*L483</f>
        <v>1230600</v>
      </c>
      <c r="F483" s="112">
        <f t="shared" si="166"/>
        <v>1230600</v>
      </c>
      <c r="G483" s="113">
        <f>+$H$3*R483</f>
        <v>370230</v>
      </c>
      <c r="H483" s="112">
        <f t="shared" si="167"/>
        <v>370230</v>
      </c>
      <c r="I483" s="140">
        <f>+I481+500</f>
        <v>120500</v>
      </c>
      <c r="J483" s="130"/>
      <c r="K483" s="116">
        <f>+K481+10</f>
        <v>2560</v>
      </c>
      <c r="L483" s="117">
        <f>+I483+K483</f>
        <v>123060</v>
      </c>
      <c r="M483" s="118"/>
      <c r="N483" s="119">
        <f>+N481+10</f>
        <v>2660</v>
      </c>
      <c r="O483" s="119">
        <f>+N483+I483</f>
        <v>123160</v>
      </c>
      <c r="P483" s="119"/>
      <c r="Q483" s="119">
        <f>+Q481+10</f>
        <v>2910</v>
      </c>
      <c r="R483" s="120">
        <f>+Q483+I483</f>
        <v>123410</v>
      </c>
      <c r="S483" s="121"/>
      <c r="T483" s="122">
        <f>+T481+20</f>
        <v>5470</v>
      </c>
      <c r="U483" s="122">
        <f>+T483+I483</f>
        <v>125970</v>
      </c>
      <c r="V483" s="141">
        <f>+V481+500</f>
        <v>120500</v>
      </c>
      <c r="W483" s="130"/>
      <c r="X483" s="116">
        <f>+X481+10</f>
        <v>2035</v>
      </c>
      <c r="Y483" s="124">
        <f t="shared" si="169"/>
        <v>120740</v>
      </c>
      <c r="Z483" s="125">
        <f>+V483+X483</f>
        <v>122535</v>
      </c>
      <c r="AA483" s="126"/>
      <c r="AB483" s="127">
        <f>+AB481+20</f>
        <v>4070</v>
      </c>
      <c r="AC483" s="119">
        <f>+V483+AB483</f>
        <v>124570</v>
      </c>
      <c r="AD483" s="127"/>
      <c r="AE483" s="127">
        <f>+AE481+10</f>
        <v>2060</v>
      </c>
      <c r="AF483" s="120">
        <f>+AE483+V483</f>
        <v>122560</v>
      </c>
      <c r="AG483" s="127"/>
      <c r="AH483" s="127">
        <f>+AH481+10</f>
        <v>2085</v>
      </c>
      <c r="AI483" s="119">
        <f>+AH483+V483</f>
        <v>122585</v>
      </c>
      <c r="AJ483" s="126"/>
      <c r="AK483" s="128">
        <f>+AK481+10</f>
        <v>2110</v>
      </c>
      <c r="AL483" s="129">
        <f>+AK483+V483</f>
        <v>122610</v>
      </c>
      <c r="AM483" s="397"/>
      <c r="AN483" s="397"/>
      <c r="AO483" s="397"/>
      <c r="AP483" s="397"/>
      <c r="AQ483" s="397"/>
      <c r="AR483" s="397"/>
      <c r="AS483" s="397"/>
      <c r="AT483" s="397"/>
      <c r="AU483" s="397"/>
      <c r="AV483" s="397"/>
      <c r="AW483" s="397"/>
      <c r="AX483" s="397"/>
      <c r="AY483" s="397"/>
      <c r="AZ483" s="397"/>
      <c r="BA483" s="397"/>
      <c r="BB483" s="397"/>
      <c r="BC483" s="397"/>
      <c r="BD483" s="397"/>
      <c r="BE483" s="397"/>
      <c r="BF483" s="397"/>
      <c r="BG483" s="397"/>
      <c r="BH483" s="397"/>
      <c r="BI483" s="397"/>
    </row>
    <row r="484" spans="1:61" ht="15.75" x14ac:dyDescent="0.25">
      <c r="A484" s="93">
        <f t="shared" si="168"/>
        <v>0</v>
      </c>
      <c r="B484" s="94">
        <f t="shared" si="164"/>
        <v>0</v>
      </c>
      <c r="C484" s="95">
        <f>+$D$3*T484</f>
        <v>7150</v>
      </c>
      <c r="D484" s="95">
        <f t="shared" si="165"/>
        <v>7150</v>
      </c>
      <c r="E484" s="95">
        <f>+$F$3*K484</f>
        <v>1500</v>
      </c>
      <c r="F484" s="95">
        <f t="shared" si="166"/>
        <v>1500</v>
      </c>
      <c r="G484" s="96">
        <f>+$H$3*Q484</f>
        <v>1500</v>
      </c>
      <c r="H484" s="433">
        <f t="shared" si="167"/>
        <v>1500</v>
      </c>
      <c r="I484" s="395"/>
      <c r="J484" s="130">
        <f>((K485-K483)/500)</f>
        <v>0.02</v>
      </c>
      <c r="K484" s="116">
        <f>(((I484-I483)*J484)+K483)+I484</f>
        <v>150</v>
      </c>
      <c r="L484" s="131">
        <f>ROUNDUP(K484,0)</f>
        <v>150</v>
      </c>
      <c r="M484" s="132">
        <f>((N485-N483)/500)</f>
        <v>0.02</v>
      </c>
      <c r="N484" s="101">
        <f>(((I484-I483)*M484)+N483)+I484</f>
        <v>250</v>
      </c>
      <c r="O484" s="101">
        <f>ROUNDUP(N484,0)</f>
        <v>250</v>
      </c>
      <c r="P484" s="101">
        <f>((Q485-Q483)/500)</f>
        <v>0.02</v>
      </c>
      <c r="Q484" s="101">
        <f>(((I484-I483)*P484)+Q483)+I484</f>
        <v>500</v>
      </c>
      <c r="R484" s="133">
        <f>ROUNDUP(Q484,0)</f>
        <v>500</v>
      </c>
      <c r="S484" s="132">
        <f>((T485-T483)/500)</f>
        <v>0.04</v>
      </c>
      <c r="T484" s="134">
        <f>(((I484-I483)*S484)+T483)+I484</f>
        <v>650</v>
      </c>
      <c r="U484" s="134">
        <f>ROUNDUP(T484,0)</f>
        <v>650</v>
      </c>
      <c r="V484" s="396"/>
      <c r="W484" s="130">
        <f>((X485-X483)/500)</f>
        <v>0.01</v>
      </c>
      <c r="X484" s="116">
        <f>(((V484-V483)*W484)+X483)+V484</f>
        <v>830</v>
      </c>
      <c r="Y484" s="135">
        <f t="shared" si="169"/>
        <v>240</v>
      </c>
      <c r="Z484" s="106">
        <f>ROUNDUP(X484,0)</f>
        <v>830</v>
      </c>
      <c r="AA484" s="136">
        <f>((AB485-AB483)/500)</f>
        <v>0.02</v>
      </c>
      <c r="AB484" s="137">
        <f>(((V484-V483)*AA484)+AB483)+V484</f>
        <v>1660</v>
      </c>
      <c r="AC484" s="101">
        <f>ROUNDUP(AB484,0)</f>
        <v>1660</v>
      </c>
      <c r="AD484" s="137">
        <f>((AE485-AE483)/500)</f>
        <v>0.01</v>
      </c>
      <c r="AE484" s="137">
        <f>(((V484-V483)*AD484)+AE483)+V484</f>
        <v>855</v>
      </c>
      <c r="AF484" s="133">
        <f>ROUNDUP(AE484,0)</f>
        <v>855</v>
      </c>
      <c r="AG484" s="137">
        <f>((AH485-AH483)/500)</f>
        <v>0.01</v>
      </c>
      <c r="AH484" s="137">
        <f>(((V484-V483)*AG484)+AH483)+V484</f>
        <v>880</v>
      </c>
      <c r="AI484" s="101">
        <f>ROUNDUP(AH484,0)</f>
        <v>880</v>
      </c>
      <c r="AJ484" s="136">
        <f>((AK485-AK483)/500)</f>
        <v>0.01</v>
      </c>
      <c r="AK484" s="138">
        <f>(((V484-V483)*AJ484)+AK483)+V484</f>
        <v>905</v>
      </c>
      <c r="AL484" s="139">
        <f>ROUNDUP(AK484,0)</f>
        <v>905</v>
      </c>
    </row>
    <row r="485" spans="1:61" ht="15.75" x14ac:dyDescent="0.25">
      <c r="A485" s="93">
        <f t="shared" si="168"/>
        <v>0</v>
      </c>
      <c r="B485" s="93">
        <f t="shared" si="164"/>
        <v>0</v>
      </c>
      <c r="C485" s="112">
        <f>+$D$3*U485</f>
        <v>1391390</v>
      </c>
      <c r="D485" s="112">
        <f t="shared" si="165"/>
        <v>1391390</v>
      </c>
      <c r="E485" s="112">
        <f>+$F$3*L485</f>
        <v>1235700</v>
      </c>
      <c r="F485" s="112">
        <f t="shared" si="166"/>
        <v>1235700</v>
      </c>
      <c r="G485" s="113">
        <f>+$H$3*R485</f>
        <v>371760</v>
      </c>
      <c r="H485" s="112">
        <f t="shared" si="167"/>
        <v>371760</v>
      </c>
      <c r="I485" s="140">
        <f>+I483+500</f>
        <v>121000</v>
      </c>
      <c r="J485" s="130"/>
      <c r="K485" s="116">
        <f>+K483+10</f>
        <v>2570</v>
      </c>
      <c r="L485" s="117">
        <f>+I485+K485</f>
        <v>123570</v>
      </c>
      <c r="M485" s="118"/>
      <c r="N485" s="119">
        <f>+N483+10</f>
        <v>2670</v>
      </c>
      <c r="O485" s="119">
        <f>+N485+I485</f>
        <v>123670</v>
      </c>
      <c r="P485" s="119"/>
      <c r="Q485" s="119">
        <f>+Q483+10</f>
        <v>2920</v>
      </c>
      <c r="R485" s="120">
        <f>+Q485+I485</f>
        <v>123920</v>
      </c>
      <c r="S485" s="121"/>
      <c r="T485" s="122">
        <f>+T483+20</f>
        <v>5490</v>
      </c>
      <c r="U485" s="122">
        <f>+T485+I485</f>
        <v>126490</v>
      </c>
      <c r="V485" s="141">
        <f>+V483+500</f>
        <v>121000</v>
      </c>
      <c r="W485" s="130"/>
      <c r="X485" s="116">
        <f>+X483+5</f>
        <v>2040</v>
      </c>
      <c r="Y485" s="124">
        <f t="shared" si="169"/>
        <v>121240</v>
      </c>
      <c r="Z485" s="125">
        <f>+V485+X485</f>
        <v>123040</v>
      </c>
      <c r="AA485" s="126"/>
      <c r="AB485" s="127">
        <f>+AB483+10</f>
        <v>4080</v>
      </c>
      <c r="AC485" s="119">
        <f>+V485+AB485</f>
        <v>125080</v>
      </c>
      <c r="AD485" s="127"/>
      <c r="AE485" s="127">
        <f>+AE483+5</f>
        <v>2065</v>
      </c>
      <c r="AF485" s="120">
        <f>+AE485+V485</f>
        <v>123065</v>
      </c>
      <c r="AG485" s="127"/>
      <c r="AH485" s="127">
        <f>+AH483+5</f>
        <v>2090</v>
      </c>
      <c r="AI485" s="119">
        <f>+AH485+V485</f>
        <v>123090</v>
      </c>
      <c r="AJ485" s="126"/>
      <c r="AK485" s="128">
        <f>+AK483+5</f>
        <v>2115</v>
      </c>
      <c r="AL485" s="129">
        <f>+AK485+V485</f>
        <v>123115</v>
      </c>
      <c r="AM485" s="397"/>
    </row>
    <row r="486" spans="1:61" ht="15.75" x14ac:dyDescent="0.25">
      <c r="A486" s="93">
        <f t="shared" si="168"/>
        <v>0</v>
      </c>
      <c r="B486" s="94">
        <f t="shared" si="164"/>
        <v>0</v>
      </c>
      <c r="C486" s="95">
        <f>+$D$3*T486</f>
        <v>7150</v>
      </c>
      <c r="D486" s="95">
        <f t="shared" si="165"/>
        <v>7150</v>
      </c>
      <c r="E486" s="95">
        <f>+$F$3*K486</f>
        <v>1500</v>
      </c>
      <c r="F486" s="95">
        <f t="shared" si="166"/>
        <v>1500</v>
      </c>
      <c r="G486" s="96">
        <f>+$H$3*Q486</f>
        <v>1500</v>
      </c>
      <c r="H486" s="95">
        <f t="shared" si="167"/>
        <v>1500</v>
      </c>
      <c r="I486" s="395"/>
      <c r="J486" s="130">
        <f>((K487-K485)/500)</f>
        <v>0.02</v>
      </c>
      <c r="K486" s="116">
        <f>(((I486-I485)*J486)+K485)+I486</f>
        <v>150</v>
      </c>
      <c r="L486" s="131">
        <f>ROUNDUP(K486,0)</f>
        <v>150</v>
      </c>
      <c r="M486" s="132">
        <f>((N487-N485)/500)</f>
        <v>0.02</v>
      </c>
      <c r="N486" s="101">
        <f>(((I486-I485)*M486)+N485)+I486</f>
        <v>250</v>
      </c>
      <c r="O486" s="101">
        <f>ROUNDUP(N486,0)</f>
        <v>250</v>
      </c>
      <c r="P486" s="101">
        <f>((Q487-Q485)/500)</f>
        <v>0.02</v>
      </c>
      <c r="Q486" s="101">
        <f>(((I486-I485)*P486)+Q485)+I486</f>
        <v>500</v>
      </c>
      <c r="R486" s="133">
        <f>ROUNDUP(Q486,0)</f>
        <v>500</v>
      </c>
      <c r="S486" s="132">
        <f>((T487-T485)/500)</f>
        <v>0.04</v>
      </c>
      <c r="T486" s="134">
        <f>(((I486-I485)*S486)+T485)+I486</f>
        <v>650</v>
      </c>
      <c r="U486" s="134">
        <f>ROUNDUP(T486,0)</f>
        <v>650</v>
      </c>
      <c r="V486" s="396"/>
      <c r="W486" s="130">
        <f>((X487-X485)/500)</f>
        <v>0.02</v>
      </c>
      <c r="X486" s="116">
        <f>(((V486-V485)*W486)+X485)+V486</f>
        <v>-380</v>
      </c>
      <c r="Y486" s="135">
        <f t="shared" si="169"/>
        <v>240</v>
      </c>
      <c r="Z486" s="106">
        <f>ROUNDUP(X486,0)</f>
        <v>-380</v>
      </c>
      <c r="AA486" s="136">
        <f>((AB487-AB485)/500)</f>
        <v>0.04</v>
      </c>
      <c r="AB486" s="137">
        <f>(((V486-V485)*AA486)+AB485)+V486</f>
        <v>-760</v>
      </c>
      <c r="AC486" s="101">
        <f>ROUNDUP(AB486,0)</f>
        <v>-760</v>
      </c>
      <c r="AD486" s="137">
        <f>((AE487-AE485)/500)</f>
        <v>0.02</v>
      </c>
      <c r="AE486" s="137">
        <f>(((V486-V485)*AD486)+AE485)+V486</f>
        <v>-355</v>
      </c>
      <c r="AF486" s="133">
        <f>ROUNDUP(AE486,0)</f>
        <v>-355</v>
      </c>
      <c r="AG486" s="137">
        <f>((AH487-AH485)/500)</f>
        <v>0.02</v>
      </c>
      <c r="AH486" s="137">
        <f>(((V486-V485)*AG486)+AH485)+V486</f>
        <v>-330</v>
      </c>
      <c r="AI486" s="101">
        <f>ROUNDUP(AH486,0)</f>
        <v>-330</v>
      </c>
      <c r="AJ486" s="136">
        <f>((AK487-AK485)/500)</f>
        <v>0.02</v>
      </c>
      <c r="AK486" s="138">
        <f>(((V486-V485)*AJ486)+AK485)+V486</f>
        <v>-305</v>
      </c>
      <c r="AL486" s="139">
        <f>ROUNDUP(AK486,0)</f>
        <v>-305</v>
      </c>
    </row>
    <row r="487" spans="1:61" ht="15.75" x14ac:dyDescent="0.25">
      <c r="A487" s="93">
        <f t="shared" si="168"/>
        <v>0</v>
      </c>
      <c r="B487" s="93">
        <f t="shared" si="164"/>
        <v>0</v>
      </c>
      <c r="C487" s="112">
        <f>+$D$3*U487</f>
        <v>1397110</v>
      </c>
      <c r="D487" s="112">
        <f t="shared" si="165"/>
        <v>1397110</v>
      </c>
      <c r="E487" s="112">
        <f>+$F$3*L487</f>
        <v>1240800</v>
      </c>
      <c r="F487" s="112">
        <f t="shared" si="166"/>
        <v>1240800</v>
      </c>
      <c r="G487" s="113">
        <f>+$H$3*R487</f>
        <v>373290</v>
      </c>
      <c r="H487" s="112">
        <f t="shared" si="167"/>
        <v>373290</v>
      </c>
      <c r="I487" s="140">
        <f>+I485+500</f>
        <v>121500</v>
      </c>
      <c r="J487" s="130"/>
      <c r="K487" s="116">
        <f>+K485+10</f>
        <v>2580</v>
      </c>
      <c r="L487" s="117">
        <f>+I487+K487</f>
        <v>124080</v>
      </c>
      <c r="M487" s="118"/>
      <c r="N487" s="119">
        <f>+N485+10</f>
        <v>2680</v>
      </c>
      <c r="O487" s="119">
        <f>+N487+I487</f>
        <v>124180</v>
      </c>
      <c r="P487" s="119"/>
      <c r="Q487" s="119">
        <f>+Q485+10</f>
        <v>2930</v>
      </c>
      <c r="R487" s="120">
        <f>+Q487+I487</f>
        <v>124430</v>
      </c>
      <c r="S487" s="121"/>
      <c r="T487" s="122">
        <f>+T485+20</f>
        <v>5510</v>
      </c>
      <c r="U487" s="122">
        <f>+T487+I487</f>
        <v>127010</v>
      </c>
      <c r="V487" s="141">
        <f>+V485+500</f>
        <v>121500</v>
      </c>
      <c r="W487" s="130"/>
      <c r="X487" s="116">
        <f>+X485+10</f>
        <v>2050</v>
      </c>
      <c r="Y487" s="124">
        <f t="shared" si="169"/>
        <v>121740</v>
      </c>
      <c r="Z487" s="125">
        <f>+V487+X487</f>
        <v>123550</v>
      </c>
      <c r="AA487" s="126"/>
      <c r="AB487" s="127">
        <f>+AB485+20</f>
        <v>4100</v>
      </c>
      <c r="AC487" s="119">
        <f>+V487+AB487</f>
        <v>125600</v>
      </c>
      <c r="AD487" s="127"/>
      <c r="AE487" s="127">
        <f>+AE485+10</f>
        <v>2075</v>
      </c>
      <c r="AF487" s="120">
        <f>+AE487+V487</f>
        <v>123575</v>
      </c>
      <c r="AG487" s="127"/>
      <c r="AH487" s="127">
        <f>+AH485+10</f>
        <v>2100</v>
      </c>
      <c r="AI487" s="119">
        <f>+AH487+V487</f>
        <v>123600</v>
      </c>
      <c r="AJ487" s="126"/>
      <c r="AK487" s="128">
        <f>+AK485+10</f>
        <v>2125</v>
      </c>
      <c r="AL487" s="129">
        <f>+AK487+V487</f>
        <v>123625</v>
      </c>
      <c r="AM487" s="397"/>
    </row>
    <row r="488" spans="1:61" ht="15.75" x14ac:dyDescent="0.25">
      <c r="A488" s="93">
        <f t="shared" si="168"/>
        <v>0</v>
      </c>
      <c r="B488" s="94">
        <f t="shared" si="164"/>
        <v>0</v>
      </c>
      <c r="C488" s="95">
        <f>+$D$3*T488</f>
        <v>7150</v>
      </c>
      <c r="D488" s="95">
        <f t="shared" si="165"/>
        <v>7150</v>
      </c>
      <c r="E488" s="95">
        <f>+$F$3*K488</f>
        <v>1500</v>
      </c>
      <c r="F488" s="95">
        <f t="shared" si="166"/>
        <v>1500</v>
      </c>
      <c r="G488" s="96">
        <f>+$H$3*Q488</f>
        <v>1500</v>
      </c>
      <c r="H488" s="433">
        <f t="shared" si="167"/>
        <v>1500</v>
      </c>
      <c r="I488" s="395"/>
      <c r="J488" s="130">
        <f>((K489-K487)/500)</f>
        <v>0.02</v>
      </c>
      <c r="K488" s="116">
        <f>(((I488-I487)*J488)+K487)+I488</f>
        <v>150</v>
      </c>
      <c r="L488" s="131">
        <f>ROUNDUP(K488,0)</f>
        <v>150</v>
      </c>
      <c r="M488" s="132">
        <f>((N489-N487)/500)</f>
        <v>0.02</v>
      </c>
      <c r="N488" s="101">
        <f>(((I488-I487)*M488)+N487)+I488</f>
        <v>250</v>
      </c>
      <c r="O488" s="101">
        <f>ROUNDUP(N488,0)</f>
        <v>250</v>
      </c>
      <c r="P488" s="101">
        <f>((Q489-Q487)/500)</f>
        <v>0.02</v>
      </c>
      <c r="Q488" s="101">
        <f>(((I488-I487)*P488)+Q487)+I488</f>
        <v>500</v>
      </c>
      <c r="R488" s="133">
        <f>ROUNDUP(Q488,0)</f>
        <v>500</v>
      </c>
      <c r="S488" s="132">
        <f>((T489-T487)/500)</f>
        <v>0.04</v>
      </c>
      <c r="T488" s="134">
        <f>(((I488-I487)*S488)+T487)+I488</f>
        <v>650</v>
      </c>
      <c r="U488" s="134">
        <f>ROUNDUP(T488,0)</f>
        <v>650</v>
      </c>
      <c r="V488" s="396"/>
      <c r="W488" s="130">
        <f>((X489-X487)/500)</f>
        <v>0.01</v>
      </c>
      <c r="X488" s="116">
        <f>(((V488-V487)*W488)+X487)+V488</f>
        <v>835</v>
      </c>
      <c r="Y488" s="135">
        <f t="shared" si="169"/>
        <v>240</v>
      </c>
      <c r="Z488" s="106">
        <f>ROUNDUP(X488,0)</f>
        <v>835</v>
      </c>
      <c r="AA488" s="136">
        <f>((AB489-AB487)/500)</f>
        <v>0.02</v>
      </c>
      <c r="AB488" s="137">
        <f>(((V488-V487)*AA488)+AB487)+V488</f>
        <v>1670</v>
      </c>
      <c r="AC488" s="101">
        <f>ROUNDUP(AB488,0)</f>
        <v>1670</v>
      </c>
      <c r="AD488" s="137">
        <f>((AE489-AE487)/500)</f>
        <v>0.01</v>
      </c>
      <c r="AE488" s="137">
        <f>(((V488-V487)*AD488)+AE487)+V488</f>
        <v>860</v>
      </c>
      <c r="AF488" s="133">
        <f>ROUNDUP(AE488,0)</f>
        <v>860</v>
      </c>
      <c r="AG488" s="137">
        <f>((AH489-AH487)/500)</f>
        <v>0.01</v>
      </c>
      <c r="AH488" s="137">
        <f>(((V488-V487)*AG488)+AH487)+V488</f>
        <v>885</v>
      </c>
      <c r="AI488" s="101">
        <f>ROUNDUP(AH488,0)</f>
        <v>885</v>
      </c>
      <c r="AJ488" s="136">
        <f>((AK489-AK487)/500)</f>
        <v>0.01</v>
      </c>
      <c r="AK488" s="138">
        <f>(((V488-V487)*AJ488)+AK487)+V488</f>
        <v>910</v>
      </c>
      <c r="AL488" s="139">
        <f>ROUNDUP(AK488,0)</f>
        <v>910</v>
      </c>
    </row>
    <row r="489" spans="1:61" ht="15.75" x14ac:dyDescent="0.25">
      <c r="A489" s="93">
        <f t="shared" ref="A489:A552" si="170">+$B$3*O489</f>
        <v>0</v>
      </c>
      <c r="B489" s="93">
        <f t="shared" si="164"/>
        <v>0</v>
      </c>
      <c r="C489" s="112">
        <f>+$D$3*U489</f>
        <v>1402830</v>
      </c>
      <c r="D489" s="112">
        <f t="shared" si="165"/>
        <v>1402830</v>
      </c>
      <c r="E489" s="112">
        <f>+$F$3*L489</f>
        <v>1245900</v>
      </c>
      <c r="F489" s="112">
        <f t="shared" si="166"/>
        <v>1245900</v>
      </c>
      <c r="G489" s="113">
        <f>+$H$3*R489</f>
        <v>374820</v>
      </c>
      <c r="H489" s="112">
        <f t="shared" si="167"/>
        <v>374820</v>
      </c>
      <c r="I489" s="140">
        <f>+I487+500</f>
        <v>122000</v>
      </c>
      <c r="J489" s="130"/>
      <c r="K489" s="116">
        <f>+K487+10</f>
        <v>2590</v>
      </c>
      <c r="L489" s="117">
        <f>+I489+K489</f>
        <v>124590</v>
      </c>
      <c r="M489" s="118"/>
      <c r="N489" s="119">
        <f>+N487+10</f>
        <v>2690</v>
      </c>
      <c r="O489" s="119">
        <f>+N489+I489</f>
        <v>124690</v>
      </c>
      <c r="P489" s="119"/>
      <c r="Q489" s="119">
        <f>+Q487+10</f>
        <v>2940</v>
      </c>
      <c r="R489" s="120">
        <f>+Q489+I489</f>
        <v>124940</v>
      </c>
      <c r="S489" s="121"/>
      <c r="T489" s="122">
        <f>+T487+20</f>
        <v>5530</v>
      </c>
      <c r="U489" s="122">
        <f>+T489+I489</f>
        <v>127530</v>
      </c>
      <c r="V489" s="141">
        <f>+V487+500</f>
        <v>122000</v>
      </c>
      <c r="W489" s="130"/>
      <c r="X489" s="116">
        <f>+X487+5</f>
        <v>2055</v>
      </c>
      <c r="Y489" s="124">
        <f t="shared" si="169"/>
        <v>122240</v>
      </c>
      <c r="Z489" s="125">
        <f>+V489+X489</f>
        <v>124055</v>
      </c>
      <c r="AA489" s="126"/>
      <c r="AB489" s="127">
        <f>+AB487+10</f>
        <v>4110</v>
      </c>
      <c r="AC489" s="119">
        <f>+V489+AB489</f>
        <v>126110</v>
      </c>
      <c r="AD489" s="127"/>
      <c r="AE489" s="127">
        <f>+AE487+5</f>
        <v>2080</v>
      </c>
      <c r="AF489" s="120">
        <f>+AE489+V489</f>
        <v>124080</v>
      </c>
      <c r="AG489" s="127"/>
      <c r="AH489" s="127">
        <f>+AH487+5</f>
        <v>2105</v>
      </c>
      <c r="AI489" s="119">
        <f>+AH489+V489</f>
        <v>124105</v>
      </c>
      <c r="AJ489" s="126"/>
      <c r="AK489" s="128">
        <f>+AK487+5</f>
        <v>2130</v>
      </c>
      <c r="AL489" s="129">
        <f>+AK489+V489</f>
        <v>124130</v>
      </c>
      <c r="AM489" s="397"/>
    </row>
    <row r="490" spans="1:61" ht="15.75" x14ac:dyDescent="0.25">
      <c r="A490" s="93">
        <f t="shared" si="170"/>
        <v>0</v>
      </c>
      <c r="B490" s="94">
        <f t="shared" si="164"/>
        <v>0</v>
      </c>
      <c r="C490" s="95">
        <f>+$D$3*T490</f>
        <v>7150</v>
      </c>
      <c r="D490" s="95">
        <f t="shared" si="165"/>
        <v>7150</v>
      </c>
      <c r="E490" s="95">
        <f>+$F$3*K490</f>
        <v>1500</v>
      </c>
      <c r="F490" s="95">
        <f t="shared" si="166"/>
        <v>1500</v>
      </c>
      <c r="G490" s="96">
        <f>+$H$3*Q490</f>
        <v>1500</v>
      </c>
      <c r="H490" s="95">
        <f t="shared" si="167"/>
        <v>1500</v>
      </c>
      <c r="I490" s="395"/>
      <c r="J490" s="130">
        <f>((K491-K489)/500)</f>
        <v>0.02</v>
      </c>
      <c r="K490" s="116">
        <f>(((I490-I489)*J490)+K489)+I490</f>
        <v>150</v>
      </c>
      <c r="L490" s="131">
        <f>ROUNDUP(K490,0)</f>
        <v>150</v>
      </c>
      <c r="M490" s="132">
        <f>((N491-N489)/500)</f>
        <v>0.02</v>
      </c>
      <c r="N490" s="101">
        <f>(((I490-I489)*M490)+N489)+I490</f>
        <v>250</v>
      </c>
      <c r="O490" s="101">
        <f>ROUNDUP(N490,0)</f>
        <v>250</v>
      </c>
      <c r="P490" s="101">
        <f>((Q491-Q489)/500)</f>
        <v>0.02</v>
      </c>
      <c r="Q490" s="101">
        <f>(((I490-I489)*P490)+Q489)+I490</f>
        <v>500</v>
      </c>
      <c r="R490" s="133">
        <f>ROUNDUP(Q490,0)</f>
        <v>500</v>
      </c>
      <c r="S490" s="132">
        <f>((T491-T489)/500)</f>
        <v>0.04</v>
      </c>
      <c r="T490" s="134">
        <f>(((I490-I489)*S490)+T489)+I490</f>
        <v>650</v>
      </c>
      <c r="U490" s="134">
        <f>ROUNDUP(T490,0)</f>
        <v>650</v>
      </c>
      <c r="V490" s="396"/>
      <c r="W490" s="130">
        <f>((X491-X489)/500)</f>
        <v>0.02</v>
      </c>
      <c r="X490" s="116">
        <f>(((V490-V489)*W490)+X489)+V490</f>
        <v>-385</v>
      </c>
      <c r="Y490" s="135">
        <f t="shared" si="169"/>
        <v>240</v>
      </c>
      <c r="Z490" s="106">
        <f>ROUNDUP(X490,0)</f>
        <v>-385</v>
      </c>
      <c r="AA490" s="136">
        <f>((AB491-AB489)/500)</f>
        <v>0.04</v>
      </c>
      <c r="AB490" s="137">
        <f>(((V490-V489)*AA490)+AB489)+V490</f>
        <v>-770</v>
      </c>
      <c r="AC490" s="101">
        <f>ROUNDUP(AB490,0)</f>
        <v>-770</v>
      </c>
      <c r="AD490" s="137">
        <f>((AE491-AE489)/500)</f>
        <v>0.02</v>
      </c>
      <c r="AE490" s="137">
        <f>(((V490-V489)*AD490)+AE489)+V490</f>
        <v>-360</v>
      </c>
      <c r="AF490" s="133">
        <f>ROUNDUP(AE490,0)</f>
        <v>-360</v>
      </c>
      <c r="AG490" s="137">
        <f>((AH491-AH489)/500)</f>
        <v>0.02</v>
      </c>
      <c r="AH490" s="137">
        <f>(((V490-V489)*AG490)+AH489)+V490</f>
        <v>-335</v>
      </c>
      <c r="AI490" s="101">
        <f>ROUNDUP(AH490,0)</f>
        <v>-335</v>
      </c>
      <c r="AJ490" s="136">
        <f>((AK491-AK489)/500)</f>
        <v>0.02</v>
      </c>
      <c r="AK490" s="138">
        <f>(((V490-V489)*AJ490)+AK489)+V490</f>
        <v>-310</v>
      </c>
      <c r="AL490" s="139">
        <f>ROUNDUP(AK490,0)</f>
        <v>-310</v>
      </c>
      <c r="AM490" s="397"/>
    </row>
    <row r="491" spans="1:61" ht="15.75" x14ac:dyDescent="0.25">
      <c r="A491" s="93">
        <f t="shared" si="170"/>
        <v>0</v>
      </c>
      <c r="B491" s="93">
        <f t="shared" si="164"/>
        <v>0</v>
      </c>
      <c r="C491" s="112">
        <f>+$D$3*U491</f>
        <v>1408550</v>
      </c>
      <c r="D491" s="112">
        <f t="shared" si="165"/>
        <v>1408550</v>
      </c>
      <c r="E491" s="112">
        <f>+$F$3*L491</f>
        <v>1251000</v>
      </c>
      <c r="F491" s="112">
        <f t="shared" si="166"/>
        <v>1251000</v>
      </c>
      <c r="G491" s="113">
        <f>+$H$3*R491</f>
        <v>376350</v>
      </c>
      <c r="H491" s="112">
        <f t="shared" si="167"/>
        <v>376350</v>
      </c>
      <c r="I491" s="140">
        <f>+I489+500</f>
        <v>122500</v>
      </c>
      <c r="J491" s="130"/>
      <c r="K491" s="116">
        <f>+K489+10</f>
        <v>2600</v>
      </c>
      <c r="L491" s="117">
        <f>+I491+K491</f>
        <v>125100</v>
      </c>
      <c r="M491" s="118"/>
      <c r="N491" s="119">
        <f>+N489+10</f>
        <v>2700</v>
      </c>
      <c r="O491" s="119">
        <f>+N491+I491</f>
        <v>125200</v>
      </c>
      <c r="P491" s="119"/>
      <c r="Q491" s="119">
        <f>+Q489+10</f>
        <v>2950</v>
      </c>
      <c r="R491" s="120">
        <f>+Q491+I491</f>
        <v>125450</v>
      </c>
      <c r="S491" s="121"/>
      <c r="T491" s="122">
        <f>+T489+20</f>
        <v>5550</v>
      </c>
      <c r="U491" s="122">
        <f>+T491+I491</f>
        <v>128050</v>
      </c>
      <c r="V491" s="141">
        <f>+V489+500</f>
        <v>122500</v>
      </c>
      <c r="W491" s="130"/>
      <c r="X491" s="116">
        <f>+X489+10</f>
        <v>2065</v>
      </c>
      <c r="Y491" s="124">
        <f t="shared" si="169"/>
        <v>122740</v>
      </c>
      <c r="Z491" s="125">
        <f>+V491+X491</f>
        <v>124565</v>
      </c>
      <c r="AA491" s="126"/>
      <c r="AB491" s="127">
        <f>+AB489+20</f>
        <v>4130</v>
      </c>
      <c r="AC491" s="119">
        <f>+V491+AB491</f>
        <v>126630</v>
      </c>
      <c r="AD491" s="127"/>
      <c r="AE491" s="127">
        <f>+AE489+10</f>
        <v>2090</v>
      </c>
      <c r="AF491" s="120">
        <f>+AE491+V491</f>
        <v>124590</v>
      </c>
      <c r="AG491" s="127"/>
      <c r="AH491" s="127">
        <f>+AH489+10</f>
        <v>2115</v>
      </c>
      <c r="AI491" s="119">
        <f>+AH491+V491</f>
        <v>124615</v>
      </c>
      <c r="AJ491" s="126"/>
      <c r="AK491" s="128">
        <f>+AK489+10</f>
        <v>2140</v>
      </c>
      <c r="AL491" s="129">
        <f>+AK491+V491</f>
        <v>124640</v>
      </c>
      <c r="AM491" s="397"/>
    </row>
    <row r="492" spans="1:61" ht="15.75" x14ac:dyDescent="0.25">
      <c r="A492" s="93">
        <f t="shared" si="170"/>
        <v>0</v>
      </c>
      <c r="B492" s="94">
        <f t="shared" si="164"/>
        <v>0</v>
      </c>
      <c r="C492" s="95">
        <f>+$D$3*T492</f>
        <v>7150</v>
      </c>
      <c r="D492" s="95">
        <f t="shared" si="165"/>
        <v>7150</v>
      </c>
      <c r="E492" s="95">
        <f>+$F$3*K492</f>
        <v>1500</v>
      </c>
      <c r="F492" s="95">
        <f t="shared" si="166"/>
        <v>1500</v>
      </c>
      <c r="G492" s="96">
        <f>+$H$3*Q492</f>
        <v>1500</v>
      </c>
      <c r="H492" s="433">
        <f t="shared" si="167"/>
        <v>1500</v>
      </c>
      <c r="I492" s="395"/>
      <c r="J492" s="130">
        <f>((K493-K491)/500)</f>
        <v>0.02</v>
      </c>
      <c r="K492" s="116">
        <f>(((I492-I491)*J492)+K491)+I492</f>
        <v>150</v>
      </c>
      <c r="L492" s="131">
        <f>ROUNDUP(K492,0)</f>
        <v>150</v>
      </c>
      <c r="M492" s="132">
        <f>((N493-N491)/500)</f>
        <v>0.02</v>
      </c>
      <c r="N492" s="101">
        <f>(((I492-I491)*M492)+N491)+I492</f>
        <v>250</v>
      </c>
      <c r="O492" s="101">
        <f>ROUNDUP(N492,0)</f>
        <v>250</v>
      </c>
      <c r="P492" s="101">
        <f>((Q493-Q491)/500)</f>
        <v>0.02</v>
      </c>
      <c r="Q492" s="101">
        <f>(((I492-I491)*P492)+Q491)+I492</f>
        <v>500</v>
      </c>
      <c r="R492" s="133">
        <f>ROUNDUP(Q492,0)</f>
        <v>500</v>
      </c>
      <c r="S492" s="132">
        <f>((T493-T491)/500)</f>
        <v>0.04</v>
      </c>
      <c r="T492" s="134">
        <f>(((I492-I491)*S492)+T491)+I492</f>
        <v>650</v>
      </c>
      <c r="U492" s="134">
        <f>ROUNDUP(T492,0)</f>
        <v>650</v>
      </c>
      <c r="V492" s="396"/>
      <c r="W492" s="130">
        <f>((X493-X491)/500)</f>
        <v>0.01</v>
      </c>
      <c r="X492" s="116">
        <f>(((V492-V491)*W492)+X491)+V492</f>
        <v>840</v>
      </c>
      <c r="Y492" s="135">
        <f t="shared" si="169"/>
        <v>240</v>
      </c>
      <c r="Z492" s="106">
        <f>ROUNDUP(X492,0)</f>
        <v>840</v>
      </c>
      <c r="AA492" s="136">
        <f>((AB493-AB491)/500)</f>
        <v>0.02</v>
      </c>
      <c r="AB492" s="137">
        <f>(((V492-V491)*AA492)+AB491)+V492</f>
        <v>1680</v>
      </c>
      <c r="AC492" s="101">
        <f>ROUNDUP(AB492,0)</f>
        <v>1680</v>
      </c>
      <c r="AD492" s="137">
        <f>((AE493-AE491)/500)</f>
        <v>0.01</v>
      </c>
      <c r="AE492" s="137">
        <f>(((V492-V491)*AD492)+AE491)+V492</f>
        <v>865</v>
      </c>
      <c r="AF492" s="133">
        <f>ROUNDUP(AE492,0)</f>
        <v>865</v>
      </c>
      <c r="AG492" s="137">
        <f>((AH493-AH491)/500)</f>
        <v>0.01</v>
      </c>
      <c r="AH492" s="137">
        <f>(((V492-V491)*AG492)+AH491)+V492</f>
        <v>890</v>
      </c>
      <c r="AI492" s="101">
        <f>ROUNDUP(AH492,0)</f>
        <v>890</v>
      </c>
      <c r="AJ492" s="136">
        <f>((AK493-AK491)/500)</f>
        <v>0.01</v>
      </c>
      <c r="AK492" s="138">
        <f>(((V492-V491)*AJ492)+AK491)+V492</f>
        <v>915</v>
      </c>
      <c r="AL492" s="139">
        <f>ROUNDUP(AK492,0)</f>
        <v>915</v>
      </c>
    </row>
    <row r="493" spans="1:61" ht="15.75" x14ac:dyDescent="0.25">
      <c r="A493" s="93">
        <f t="shared" si="170"/>
        <v>0</v>
      </c>
      <c r="B493" s="93">
        <f t="shared" si="164"/>
        <v>0</v>
      </c>
      <c r="C493" s="112">
        <f>+$D$3*U493</f>
        <v>1414270</v>
      </c>
      <c r="D493" s="112">
        <f t="shared" si="165"/>
        <v>1414270</v>
      </c>
      <c r="E493" s="112">
        <f>+$F$3*L493</f>
        <v>1256100</v>
      </c>
      <c r="F493" s="112">
        <f t="shared" si="166"/>
        <v>1256100</v>
      </c>
      <c r="G493" s="113">
        <f>+$H$3*R493</f>
        <v>377880</v>
      </c>
      <c r="H493" s="112">
        <f t="shared" si="167"/>
        <v>377880</v>
      </c>
      <c r="I493" s="140">
        <f>+I491+500</f>
        <v>123000</v>
      </c>
      <c r="J493" s="130"/>
      <c r="K493" s="116">
        <f>+K491+10</f>
        <v>2610</v>
      </c>
      <c r="L493" s="117">
        <f>+I493+K493</f>
        <v>125610</v>
      </c>
      <c r="M493" s="118"/>
      <c r="N493" s="119">
        <f>+N491+10</f>
        <v>2710</v>
      </c>
      <c r="O493" s="119">
        <f>+N493+I493</f>
        <v>125710</v>
      </c>
      <c r="P493" s="119"/>
      <c r="Q493" s="119">
        <f>+Q491+10</f>
        <v>2960</v>
      </c>
      <c r="R493" s="120">
        <f>+Q493+I493</f>
        <v>125960</v>
      </c>
      <c r="S493" s="121"/>
      <c r="T493" s="122">
        <f>+T491+20</f>
        <v>5570</v>
      </c>
      <c r="U493" s="122">
        <f>+T493+I493</f>
        <v>128570</v>
      </c>
      <c r="V493" s="141">
        <f>+V491+500</f>
        <v>123000</v>
      </c>
      <c r="W493" s="130"/>
      <c r="X493" s="116">
        <f>+X491+5</f>
        <v>2070</v>
      </c>
      <c r="Y493" s="124">
        <f t="shared" si="169"/>
        <v>123240</v>
      </c>
      <c r="Z493" s="125">
        <f>+V493+X493</f>
        <v>125070</v>
      </c>
      <c r="AA493" s="126"/>
      <c r="AB493" s="127">
        <f>+AB491+10</f>
        <v>4140</v>
      </c>
      <c r="AC493" s="119">
        <f>+V493+AB493</f>
        <v>127140</v>
      </c>
      <c r="AD493" s="127"/>
      <c r="AE493" s="127">
        <f>+AE491+5</f>
        <v>2095</v>
      </c>
      <c r="AF493" s="120">
        <f>+AE493+V493</f>
        <v>125095</v>
      </c>
      <c r="AG493" s="127"/>
      <c r="AH493" s="127">
        <f>+AH491+5</f>
        <v>2120</v>
      </c>
      <c r="AI493" s="119">
        <f>+AH493+V493</f>
        <v>125120</v>
      </c>
      <c r="AJ493" s="126"/>
      <c r="AK493" s="128">
        <f>+AK491+5</f>
        <v>2145</v>
      </c>
      <c r="AL493" s="129">
        <f>+AK493+V493</f>
        <v>125145</v>
      </c>
      <c r="AM493" s="397"/>
    </row>
    <row r="494" spans="1:61" ht="15.75" x14ac:dyDescent="0.25">
      <c r="A494" s="93">
        <f t="shared" si="170"/>
        <v>0</v>
      </c>
      <c r="B494" s="94">
        <f t="shared" si="164"/>
        <v>0</v>
      </c>
      <c r="C494" s="95">
        <f>+$D$3*T494</f>
        <v>7150</v>
      </c>
      <c r="D494" s="95">
        <f t="shared" si="165"/>
        <v>7150</v>
      </c>
      <c r="E494" s="95">
        <f>+$F$3*K494</f>
        <v>1500</v>
      </c>
      <c r="F494" s="95">
        <f t="shared" si="166"/>
        <v>1500</v>
      </c>
      <c r="G494" s="96">
        <f>+$H$3*Q494</f>
        <v>1500</v>
      </c>
      <c r="H494" s="95">
        <f t="shared" si="167"/>
        <v>1500</v>
      </c>
      <c r="I494" s="395"/>
      <c r="J494" s="130">
        <f>((K495-K493)/500)</f>
        <v>0.02</v>
      </c>
      <c r="K494" s="116">
        <f>(((I494-I493)*J494)+K493)+I494</f>
        <v>150</v>
      </c>
      <c r="L494" s="131">
        <f>ROUNDUP(K494,0)</f>
        <v>150</v>
      </c>
      <c r="M494" s="132">
        <f>((N495-N493)/500)</f>
        <v>0.02</v>
      </c>
      <c r="N494" s="101">
        <f>(((I494-I493)*M494)+N493)+I494</f>
        <v>250</v>
      </c>
      <c r="O494" s="101">
        <f>ROUNDUP(N494,0)</f>
        <v>250</v>
      </c>
      <c r="P494" s="101">
        <f>((Q495-Q493)/500)</f>
        <v>0.02</v>
      </c>
      <c r="Q494" s="101">
        <f>(((I494-I493)*P494)+Q493)+I494</f>
        <v>500</v>
      </c>
      <c r="R494" s="133">
        <f>ROUNDUP(Q494,0)</f>
        <v>500</v>
      </c>
      <c r="S494" s="132">
        <f>((T495-T493)/500)</f>
        <v>0.04</v>
      </c>
      <c r="T494" s="134">
        <f>(((I494-I493)*S494)+T493)+I494</f>
        <v>650</v>
      </c>
      <c r="U494" s="134">
        <f>ROUNDUP(T494,0)</f>
        <v>650</v>
      </c>
      <c r="V494" s="396"/>
      <c r="W494" s="130">
        <f>((X495-X493)/500)</f>
        <v>0.02</v>
      </c>
      <c r="X494" s="116">
        <f>(((V494-V493)*W494)+X493)+V494</f>
        <v>-390</v>
      </c>
      <c r="Y494" s="135">
        <f t="shared" si="169"/>
        <v>240</v>
      </c>
      <c r="Z494" s="106">
        <f>ROUNDUP(X494,0)</f>
        <v>-390</v>
      </c>
      <c r="AA494" s="136">
        <f>((AB495-AB493)/500)</f>
        <v>0.04</v>
      </c>
      <c r="AB494" s="137">
        <f>(((V494-V493)*AA494)+AB493)+V494</f>
        <v>-780</v>
      </c>
      <c r="AC494" s="101">
        <f>ROUNDUP(AB494,0)</f>
        <v>-780</v>
      </c>
      <c r="AD494" s="137">
        <f>((AE495-AE493)/500)</f>
        <v>0.02</v>
      </c>
      <c r="AE494" s="137">
        <f>(((V494-V493)*AD494)+AE493)+V494</f>
        <v>-365</v>
      </c>
      <c r="AF494" s="133">
        <f>ROUNDUP(AE494,0)</f>
        <v>-365</v>
      </c>
      <c r="AG494" s="137">
        <f>((AH495-AH493)/500)</f>
        <v>0.02</v>
      </c>
      <c r="AH494" s="137">
        <f>(((V494-V493)*AG494)+AH493)+V494</f>
        <v>-340</v>
      </c>
      <c r="AI494" s="101">
        <f>ROUNDUP(AH494,0)</f>
        <v>-340</v>
      </c>
      <c r="AJ494" s="136">
        <f>((AK495-AK493)/500)</f>
        <v>0.02</v>
      </c>
      <c r="AK494" s="138">
        <f>(((V494-V493)*AJ494)+AK493)+V494</f>
        <v>-315</v>
      </c>
      <c r="AL494" s="139">
        <f>ROUNDUP(AK494,0)</f>
        <v>-315</v>
      </c>
    </row>
    <row r="495" spans="1:61" ht="15.75" x14ac:dyDescent="0.25">
      <c r="A495" s="93">
        <f t="shared" si="170"/>
        <v>0</v>
      </c>
      <c r="B495" s="93">
        <f t="shared" si="164"/>
        <v>0</v>
      </c>
      <c r="C495" s="112">
        <f>+$D$3*U495</f>
        <v>1419990</v>
      </c>
      <c r="D495" s="112">
        <f t="shared" si="165"/>
        <v>1419990</v>
      </c>
      <c r="E495" s="112">
        <f>+$F$3*L495</f>
        <v>1261200</v>
      </c>
      <c r="F495" s="112">
        <f t="shared" si="166"/>
        <v>1261200</v>
      </c>
      <c r="G495" s="113">
        <f>+$H$3*R495</f>
        <v>379410</v>
      </c>
      <c r="H495" s="112">
        <f t="shared" si="167"/>
        <v>379410</v>
      </c>
      <c r="I495" s="140">
        <f>+I493+500</f>
        <v>123500</v>
      </c>
      <c r="J495" s="130"/>
      <c r="K495" s="116">
        <f>+K493+10</f>
        <v>2620</v>
      </c>
      <c r="L495" s="117">
        <f>+I495+K495</f>
        <v>126120</v>
      </c>
      <c r="M495" s="118"/>
      <c r="N495" s="119">
        <f>+N493+10</f>
        <v>2720</v>
      </c>
      <c r="O495" s="119">
        <f>+N495+I495</f>
        <v>126220</v>
      </c>
      <c r="P495" s="119"/>
      <c r="Q495" s="119">
        <f>+Q493+10</f>
        <v>2970</v>
      </c>
      <c r="R495" s="120">
        <f>+Q495+I495</f>
        <v>126470</v>
      </c>
      <c r="S495" s="121"/>
      <c r="T495" s="122">
        <f>+T493+20</f>
        <v>5590</v>
      </c>
      <c r="U495" s="122">
        <f>+T495+I495</f>
        <v>129090</v>
      </c>
      <c r="V495" s="141">
        <f>+V493+500</f>
        <v>123500</v>
      </c>
      <c r="W495" s="130"/>
      <c r="X495" s="116">
        <f>+X493+10</f>
        <v>2080</v>
      </c>
      <c r="Y495" s="124">
        <f t="shared" si="169"/>
        <v>123740</v>
      </c>
      <c r="Z495" s="125">
        <f>+V495+X495</f>
        <v>125580</v>
      </c>
      <c r="AA495" s="126"/>
      <c r="AB495" s="127">
        <f>+AB493+20</f>
        <v>4160</v>
      </c>
      <c r="AC495" s="119">
        <f>+V495+AB495</f>
        <v>127660</v>
      </c>
      <c r="AD495" s="127"/>
      <c r="AE495" s="127">
        <f>+AE493+10</f>
        <v>2105</v>
      </c>
      <c r="AF495" s="120">
        <f>+AE495+V495</f>
        <v>125605</v>
      </c>
      <c r="AG495" s="127"/>
      <c r="AH495" s="127">
        <f>+AH493+10</f>
        <v>2130</v>
      </c>
      <c r="AI495" s="119">
        <f>+AH495+V495</f>
        <v>125630</v>
      </c>
      <c r="AJ495" s="126"/>
      <c r="AK495" s="128">
        <f>+AK493+10</f>
        <v>2155</v>
      </c>
      <c r="AL495" s="129">
        <f>+AK495+V495</f>
        <v>125655</v>
      </c>
      <c r="AM495" s="397"/>
    </row>
    <row r="496" spans="1:61" ht="15.75" x14ac:dyDescent="0.25">
      <c r="A496" s="93">
        <f t="shared" si="170"/>
        <v>0</v>
      </c>
      <c r="B496" s="94">
        <f t="shared" si="164"/>
        <v>0</v>
      </c>
      <c r="C496" s="95">
        <f>+$D$3*T496</f>
        <v>7150</v>
      </c>
      <c r="D496" s="95">
        <f t="shared" si="165"/>
        <v>7150</v>
      </c>
      <c r="E496" s="95">
        <f>+$F$3*K496</f>
        <v>1500</v>
      </c>
      <c r="F496" s="95">
        <f t="shared" si="166"/>
        <v>1500</v>
      </c>
      <c r="G496" s="96">
        <f>+$H$3*Q496</f>
        <v>1500</v>
      </c>
      <c r="H496" s="433">
        <f t="shared" si="167"/>
        <v>1500</v>
      </c>
      <c r="I496" s="395"/>
      <c r="J496" s="130">
        <f>((K497-K495)/500)</f>
        <v>0.02</v>
      </c>
      <c r="K496" s="116">
        <f>(((I496-I495)*J496)+K495)+I496</f>
        <v>150</v>
      </c>
      <c r="L496" s="131">
        <f>ROUNDUP(K496,0)</f>
        <v>150</v>
      </c>
      <c r="M496" s="132">
        <f>((N497-N495)/500)</f>
        <v>0.02</v>
      </c>
      <c r="N496" s="101">
        <f>(((I496-I495)*M496)+N495)+I496</f>
        <v>250</v>
      </c>
      <c r="O496" s="101">
        <f>ROUNDUP(N496,0)</f>
        <v>250</v>
      </c>
      <c r="P496" s="101">
        <f>((Q497-Q495)/500)</f>
        <v>0.02</v>
      </c>
      <c r="Q496" s="101">
        <f>(((I496-I495)*P496)+Q495)+I496</f>
        <v>500</v>
      </c>
      <c r="R496" s="133">
        <f>ROUNDUP(Q496,0)</f>
        <v>500</v>
      </c>
      <c r="S496" s="132">
        <f>((T497-T495)/500)</f>
        <v>0.04</v>
      </c>
      <c r="T496" s="134">
        <f>(((I496-I495)*S496)+T495)+I496</f>
        <v>650</v>
      </c>
      <c r="U496" s="134">
        <f>ROUNDUP(T496,0)</f>
        <v>650</v>
      </c>
      <c r="V496" s="396"/>
      <c r="W496" s="130">
        <f>((X497-X495)/500)</f>
        <v>0.01</v>
      </c>
      <c r="X496" s="116">
        <f>(((V496-V495)*W496)+X495)+V496</f>
        <v>845</v>
      </c>
      <c r="Y496" s="135">
        <f t="shared" si="169"/>
        <v>240</v>
      </c>
      <c r="Z496" s="106">
        <f>ROUNDUP(X496,0)</f>
        <v>845</v>
      </c>
      <c r="AA496" s="136">
        <f>((AB497-AB495)/500)</f>
        <v>0.02</v>
      </c>
      <c r="AB496" s="137">
        <f>(((V496-V495)*AA496)+AB495)+V496</f>
        <v>1690</v>
      </c>
      <c r="AC496" s="101">
        <f>ROUNDUP(AB496,0)</f>
        <v>1690</v>
      </c>
      <c r="AD496" s="137">
        <f>((AE497-AE495)/500)</f>
        <v>0.01</v>
      </c>
      <c r="AE496" s="137">
        <f>(((V496-V495)*AD496)+AE495)+V496</f>
        <v>870</v>
      </c>
      <c r="AF496" s="133">
        <f>ROUNDUP(AE496,0)</f>
        <v>870</v>
      </c>
      <c r="AG496" s="137">
        <f>((AH497-AH495)/500)</f>
        <v>0.01</v>
      </c>
      <c r="AH496" s="137">
        <f>(((V496-V495)*AG496)+AH495)+V496</f>
        <v>895</v>
      </c>
      <c r="AI496" s="101">
        <f>ROUNDUP(AH496,0)</f>
        <v>895</v>
      </c>
      <c r="AJ496" s="136">
        <f>((AK497-AK495)/500)</f>
        <v>0.01</v>
      </c>
      <c r="AK496" s="138">
        <f>(((V496-V495)*AJ496)+AK495)+V496</f>
        <v>920</v>
      </c>
      <c r="AL496" s="139">
        <f>ROUNDUP(AK496,0)</f>
        <v>920</v>
      </c>
    </row>
    <row r="497" spans="1:39" ht="15.75" x14ac:dyDescent="0.25">
      <c r="A497" s="93">
        <f t="shared" si="170"/>
        <v>0</v>
      </c>
      <c r="B497" s="93">
        <f t="shared" si="164"/>
        <v>0</v>
      </c>
      <c r="C497" s="112">
        <f>+$D$3*U497</f>
        <v>1425710</v>
      </c>
      <c r="D497" s="112">
        <f t="shared" si="165"/>
        <v>1425710</v>
      </c>
      <c r="E497" s="112">
        <f>+$F$3*L497</f>
        <v>1266300</v>
      </c>
      <c r="F497" s="112">
        <f t="shared" si="166"/>
        <v>1266300</v>
      </c>
      <c r="G497" s="113">
        <f>+$H$3*R497</f>
        <v>380940</v>
      </c>
      <c r="H497" s="112">
        <f t="shared" si="167"/>
        <v>380940</v>
      </c>
      <c r="I497" s="140">
        <f>+I495+500</f>
        <v>124000</v>
      </c>
      <c r="J497" s="130"/>
      <c r="K497" s="116">
        <f>+K495+10</f>
        <v>2630</v>
      </c>
      <c r="L497" s="117">
        <f>+I497+K497</f>
        <v>126630</v>
      </c>
      <c r="M497" s="118"/>
      <c r="N497" s="119">
        <f>+N495+10</f>
        <v>2730</v>
      </c>
      <c r="O497" s="119">
        <f>+N497+I497</f>
        <v>126730</v>
      </c>
      <c r="P497" s="119"/>
      <c r="Q497" s="119">
        <f>+Q495+10</f>
        <v>2980</v>
      </c>
      <c r="R497" s="120">
        <f>+Q497+I497</f>
        <v>126980</v>
      </c>
      <c r="S497" s="121"/>
      <c r="T497" s="122">
        <f>+T495+20</f>
        <v>5610</v>
      </c>
      <c r="U497" s="122">
        <f>+T497+I497</f>
        <v>129610</v>
      </c>
      <c r="V497" s="141">
        <f>+V495+500</f>
        <v>124000</v>
      </c>
      <c r="W497" s="130"/>
      <c r="X497" s="116">
        <f>+X495+5</f>
        <v>2085</v>
      </c>
      <c r="Y497" s="124">
        <f t="shared" si="169"/>
        <v>124240</v>
      </c>
      <c r="Z497" s="125">
        <f>+V497+X497</f>
        <v>126085</v>
      </c>
      <c r="AA497" s="126"/>
      <c r="AB497" s="127">
        <f>+AB495+10</f>
        <v>4170</v>
      </c>
      <c r="AC497" s="119">
        <f>+V497+AB497</f>
        <v>128170</v>
      </c>
      <c r="AD497" s="127"/>
      <c r="AE497" s="127">
        <f>+AE495+5</f>
        <v>2110</v>
      </c>
      <c r="AF497" s="120">
        <f>+AE497+V497</f>
        <v>126110</v>
      </c>
      <c r="AG497" s="127"/>
      <c r="AH497" s="127">
        <f>+AH495+5</f>
        <v>2135</v>
      </c>
      <c r="AI497" s="119">
        <f>+AH497+V497</f>
        <v>126135</v>
      </c>
      <c r="AJ497" s="126"/>
      <c r="AK497" s="128">
        <f>+AK495+5</f>
        <v>2160</v>
      </c>
      <c r="AL497" s="129">
        <f>+AK497+V497</f>
        <v>126160</v>
      </c>
      <c r="AM497" s="397"/>
    </row>
    <row r="498" spans="1:39" ht="15.75" x14ac:dyDescent="0.25">
      <c r="A498" s="93">
        <f t="shared" si="170"/>
        <v>0</v>
      </c>
      <c r="B498" s="94">
        <f t="shared" si="164"/>
        <v>0</v>
      </c>
      <c r="C498" s="95">
        <f>+$D$3*T498</f>
        <v>7150</v>
      </c>
      <c r="D498" s="95">
        <f t="shared" si="165"/>
        <v>7150</v>
      </c>
      <c r="E498" s="95">
        <f>+$F$3*K498</f>
        <v>1500</v>
      </c>
      <c r="F498" s="95">
        <f t="shared" si="166"/>
        <v>1500</v>
      </c>
      <c r="G498" s="96">
        <f>+$H$3*Q498</f>
        <v>1500</v>
      </c>
      <c r="H498" s="95">
        <f t="shared" si="167"/>
        <v>1500</v>
      </c>
      <c r="I498" s="395"/>
      <c r="J498" s="130">
        <f>((K499-K497)/500)</f>
        <v>0.02</v>
      </c>
      <c r="K498" s="116">
        <f>(((I498-I497)*J498)+K497)+I498</f>
        <v>150</v>
      </c>
      <c r="L498" s="131">
        <f>ROUNDUP(K498,0)</f>
        <v>150</v>
      </c>
      <c r="M498" s="132">
        <f>((N499-N497)/500)</f>
        <v>0.02</v>
      </c>
      <c r="N498" s="101">
        <f>(((I498-I497)*M498)+N497)+I498</f>
        <v>250</v>
      </c>
      <c r="O498" s="101">
        <f>ROUNDUP(N498,0)</f>
        <v>250</v>
      </c>
      <c r="P498" s="101">
        <f>((Q499-Q497)/500)</f>
        <v>0.02</v>
      </c>
      <c r="Q498" s="101">
        <f>(((I498-I497)*P498)+Q497)+I498</f>
        <v>500</v>
      </c>
      <c r="R498" s="133">
        <f>ROUNDUP(Q498,0)</f>
        <v>500</v>
      </c>
      <c r="S498" s="132">
        <f>((T499-T497)/500)</f>
        <v>0.04</v>
      </c>
      <c r="T498" s="134">
        <f>(((I498-I497)*S498)+T497)+I498</f>
        <v>650</v>
      </c>
      <c r="U498" s="134">
        <f>ROUNDUP(T498,0)</f>
        <v>650</v>
      </c>
      <c r="V498" s="396"/>
      <c r="W498" s="130">
        <f>((X499-X497)/500)</f>
        <v>0.02</v>
      </c>
      <c r="X498" s="116">
        <f>(((V498-V497)*W498)+X497)+V498</f>
        <v>-395</v>
      </c>
      <c r="Y498" s="135">
        <f t="shared" si="169"/>
        <v>240</v>
      </c>
      <c r="Z498" s="106">
        <f>ROUNDUP(X498,0)</f>
        <v>-395</v>
      </c>
      <c r="AA498" s="136">
        <f>((AB499-AB497)/500)</f>
        <v>0.04</v>
      </c>
      <c r="AB498" s="137">
        <f>(((V498-V497)*AA498)+AB497)+V498</f>
        <v>-790</v>
      </c>
      <c r="AC498" s="101">
        <f>ROUNDUP(AB498,0)</f>
        <v>-790</v>
      </c>
      <c r="AD498" s="137">
        <f>((AE499-AE497)/500)</f>
        <v>0.02</v>
      </c>
      <c r="AE498" s="137">
        <f>(((V498-V497)*AD498)+AE497)+V498</f>
        <v>-370</v>
      </c>
      <c r="AF498" s="133">
        <f>ROUNDUP(AE498,0)</f>
        <v>-370</v>
      </c>
      <c r="AG498" s="137">
        <f>((AH499-AH497)/500)</f>
        <v>0.02</v>
      </c>
      <c r="AH498" s="137">
        <f>(((V498-V497)*AG498)+AH497)+V498</f>
        <v>-345</v>
      </c>
      <c r="AI498" s="101">
        <f>ROUNDUP(AH498,0)</f>
        <v>-345</v>
      </c>
      <c r="AJ498" s="136">
        <f>((AK499-AK497)/500)</f>
        <v>0.02</v>
      </c>
      <c r="AK498" s="138">
        <f>(((V498-V497)*AJ498)+AK497)+V498</f>
        <v>-320</v>
      </c>
      <c r="AL498" s="139">
        <f>ROUNDUP(AK498,0)</f>
        <v>-320</v>
      </c>
      <c r="AM498" s="397"/>
    </row>
    <row r="499" spans="1:39" ht="15.75" x14ac:dyDescent="0.25">
      <c r="A499" s="93">
        <f t="shared" si="170"/>
        <v>0</v>
      </c>
      <c r="B499" s="93">
        <f t="shared" si="164"/>
        <v>0</v>
      </c>
      <c r="C499" s="112">
        <f>+$D$3*U499</f>
        <v>1431430</v>
      </c>
      <c r="D499" s="112">
        <f t="shared" si="165"/>
        <v>1431430</v>
      </c>
      <c r="E499" s="112">
        <f>+$F$3*L499</f>
        <v>1271400</v>
      </c>
      <c r="F499" s="112">
        <f t="shared" si="166"/>
        <v>1271400</v>
      </c>
      <c r="G499" s="113">
        <f>+$H$3*R499</f>
        <v>382470</v>
      </c>
      <c r="H499" s="112">
        <f t="shared" si="167"/>
        <v>382470</v>
      </c>
      <c r="I499" s="140">
        <f>+I497+500</f>
        <v>124500</v>
      </c>
      <c r="J499" s="130"/>
      <c r="K499" s="116">
        <f>+K497+10</f>
        <v>2640</v>
      </c>
      <c r="L499" s="117">
        <f>+I499+K499</f>
        <v>127140</v>
      </c>
      <c r="M499" s="118"/>
      <c r="N499" s="119">
        <f>+N497+10</f>
        <v>2740</v>
      </c>
      <c r="O499" s="119">
        <f>+N499+I499</f>
        <v>127240</v>
      </c>
      <c r="P499" s="119"/>
      <c r="Q499" s="119">
        <f>+Q497+10</f>
        <v>2990</v>
      </c>
      <c r="R499" s="120">
        <f>+Q499+I499</f>
        <v>127490</v>
      </c>
      <c r="S499" s="121"/>
      <c r="T499" s="122">
        <f>+T497+20</f>
        <v>5630</v>
      </c>
      <c r="U499" s="122">
        <f>+T499+I499</f>
        <v>130130</v>
      </c>
      <c r="V499" s="141">
        <f>+V497+500</f>
        <v>124500</v>
      </c>
      <c r="W499" s="130"/>
      <c r="X499" s="116">
        <f>+X497+10</f>
        <v>2095</v>
      </c>
      <c r="Y499" s="124">
        <f t="shared" si="169"/>
        <v>124740</v>
      </c>
      <c r="Z499" s="125">
        <f>+V499+X499</f>
        <v>126595</v>
      </c>
      <c r="AA499" s="126"/>
      <c r="AB499" s="127">
        <f>+AB497+20</f>
        <v>4190</v>
      </c>
      <c r="AC499" s="119">
        <f>+V499+AB499</f>
        <v>128690</v>
      </c>
      <c r="AD499" s="127"/>
      <c r="AE499" s="127">
        <f>+AE497+10</f>
        <v>2120</v>
      </c>
      <c r="AF499" s="120">
        <f>+AE499+V499</f>
        <v>126620</v>
      </c>
      <c r="AG499" s="127"/>
      <c r="AH499" s="127">
        <f>+AH497+10</f>
        <v>2145</v>
      </c>
      <c r="AI499" s="119">
        <f>+AH499+V499</f>
        <v>126645</v>
      </c>
      <c r="AJ499" s="126"/>
      <c r="AK499" s="128">
        <f>+AK497+10</f>
        <v>2170</v>
      </c>
      <c r="AL499" s="129">
        <f>+AK499+V499</f>
        <v>126670</v>
      </c>
      <c r="AM499" s="397"/>
    </row>
    <row r="500" spans="1:39" ht="15.75" x14ac:dyDescent="0.25">
      <c r="A500" s="93">
        <f t="shared" si="170"/>
        <v>0</v>
      </c>
      <c r="B500" s="94">
        <f t="shared" si="164"/>
        <v>0</v>
      </c>
      <c r="C500" s="95">
        <f>+$D$3*T500</f>
        <v>7150</v>
      </c>
      <c r="D500" s="95">
        <f t="shared" si="165"/>
        <v>7150</v>
      </c>
      <c r="E500" s="95">
        <f>+$F$3*K500</f>
        <v>1500</v>
      </c>
      <c r="F500" s="95">
        <f t="shared" si="166"/>
        <v>1500</v>
      </c>
      <c r="G500" s="96">
        <f>+$H$3*Q500</f>
        <v>1500</v>
      </c>
      <c r="H500" s="433">
        <f t="shared" si="167"/>
        <v>1500</v>
      </c>
      <c r="I500" s="395"/>
      <c r="J500" s="130">
        <f>((K501-K499)/500)</f>
        <v>0.02</v>
      </c>
      <c r="K500" s="116">
        <f>(((I500-I499)*J500)+K499)+I500</f>
        <v>150</v>
      </c>
      <c r="L500" s="131">
        <f>ROUNDUP(K500,0)</f>
        <v>150</v>
      </c>
      <c r="M500" s="132">
        <f>((N501-N499)/500)</f>
        <v>0.02</v>
      </c>
      <c r="N500" s="101">
        <f>(((I500-I499)*M500)+N499)+I500</f>
        <v>250</v>
      </c>
      <c r="O500" s="101">
        <f>ROUNDUP(N500,0)</f>
        <v>250</v>
      </c>
      <c r="P500" s="101">
        <f>((Q501-Q499)/500)</f>
        <v>0.02</v>
      </c>
      <c r="Q500" s="101">
        <f>(((I500-I499)*P500)+Q499)+I500</f>
        <v>500</v>
      </c>
      <c r="R500" s="133">
        <f>ROUNDUP(Q500,0)</f>
        <v>500</v>
      </c>
      <c r="S500" s="132">
        <f>((T501-T499)/500)</f>
        <v>0.04</v>
      </c>
      <c r="T500" s="134">
        <f>(((I500-I499)*S500)+T499)+I500</f>
        <v>650</v>
      </c>
      <c r="U500" s="134">
        <f>ROUNDUP(T500,0)</f>
        <v>650</v>
      </c>
      <c r="V500" s="396"/>
      <c r="W500" s="130">
        <f>((X501-X499)/500)</f>
        <v>0.01</v>
      </c>
      <c r="X500" s="116">
        <f>(((V500-V499)*W500)+X499)+V500</f>
        <v>850</v>
      </c>
      <c r="Y500" s="135">
        <f t="shared" si="169"/>
        <v>240</v>
      </c>
      <c r="Z500" s="106">
        <f>ROUNDUP(X500,0)</f>
        <v>850</v>
      </c>
      <c r="AA500" s="136">
        <f>((AB501-AB499)/500)</f>
        <v>0.02</v>
      </c>
      <c r="AB500" s="137">
        <f>(((V500-V499)*AA500)+AB499)+V500</f>
        <v>1700</v>
      </c>
      <c r="AC500" s="101">
        <f>ROUNDUP(AB500,0)</f>
        <v>1700</v>
      </c>
      <c r="AD500" s="137">
        <f>((AE501-AE499)/500)</f>
        <v>0.01</v>
      </c>
      <c r="AE500" s="137">
        <f>(((V500-V499)*AD500)+AE499)+V500</f>
        <v>875</v>
      </c>
      <c r="AF500" s="133">
        <f>ROUNDUP(AE500,0)</f>
        <v>875</v>
      </c>
      <c r="AG500" s="137">
        <f>((AH501-AH499)/500)</f>
        <v>0.01</v>
      </c>
      <c r="AH500" s="137">
        <f>(((V500-V499)*AG500)+AH499)+V500</f>
        <v>900</v>
      </c>
      <c r="AI500" s="101">
        <f>ROUNDUP(AH500,0)</f>
        <v>900</v>
      </c>
      <c r="AJ500" s="136">
        <f>((AK501-AK499)/500)</f>
        <v>0.01</v>
      </c>
      <c r="AK500" s="138">
        <f>(((V500-V499)*AJ500)+AK499)+V500</f>
        <v>925</v>
      </c>
      <c r="AL500" s="139">
        <f>ROUNDUP(AK500,0)</f>
        <v>925</v>
      </c>
    </row>
    <row r="501" spans="1:39" ht="15.75" x14ac:dyDescent="0.25">
      <c r="A501" s="93">
        <f t="shared" si="170"/>
        <v>0</v>
      </c>
      <c r="B501" s="93">
        <f t="shared" si="164"/>
        <v>0</v>
      </c>
      <c r="C501" s="112">
        <f>+$D$3*U501</f>
        <v>1437150</v>
      </c>
      <c r="D501" s="112">
        <f t="shared" si="165"/>
        <v>1437150</v>
      </c>
      <c r="E501" s="112">
        <f>+$F$3*L501</f>
        <v>1276500</v>
      </c>
      <c r="F501" s="112">
        <f t="shared" si="166"/>
        <v>1276500</v>
      </c>
      <c r="G501" s="113">
        <f>+$H$3*R501</f>
        <v>384000</v>
      </c>
      <c r="H501" s="112">
        <f t="shared" si="167"/>
        <v>384000</v>
      </c>
      <c r="I501" s="140">
        <f>+I499+500</f>
        <v>125000</v>
      </c>
      <c r="J501" s="130"/>
      <c r="K501" s="116">
        <f>+K499+10</f>
        <v>2650</v>
      </c>
      <c r="L501" s="117">
        <f>+I501+K501</f>
        <v>127650</v>
      </c>
      <c r="M501" s="118"/>
      <c r="N501" s="119">
        <f>+N499+10</f>
        <v>2750</v>
      </c>
      <c r="O501" s="119">
        <f>+N501+I501</f>
        <v>127750</v>
      </c>
      <c r="P501" s="119"/>
      <c r="Q501" s="119">
        <f>+Q499+10</f>
        <v>3000</v>
      </c>
      <c r="R501" s="120">
        <f>+Q501+I501</f>
        <v>128000</v>
      </c>
      <c r="S501" s="121"/>
      <c r="T501" s="122">
        <f>+T499+20</f>
        <v>5650</v>
      </c>
      <c r="U501" s="122">
        <f>+T501+I501</f>
        <v>130650</v>
      </c>
      <c r="V501" s="141">
        <f>+V499+500</f>
        <v>125000</v>
      </c>
      <c r="W501" s="130"/>
      <c r="X501" s="116">
        <f>+X499+5</f>
        <v>2100</v>
      </c>
      <c r="Y501" s="124">
        <f t="shared" si="169"/>
        <v>125240</v>
      </c>
      <c r="Z501" s="125">
        <f>+V501+X501</f>
        <v>127100</v>
      </c>
      <c r="AA501" s="126"/>
      <c r="AB501" s="127">
        <f>+AB499+10</f>
        <v>4200</v>
      </c>
      <c r="AC501" s="119">
        <f>+V501+AB501</f>
        <v>129200</v>
      </c>
      <c r="AD501" s="127"/>
      <c r="AE501" s="127">
        <f>+AE499+5</f>
        <v>2125</v>
      </c>
      <c r="AF501" s="120">
        <f>+AE501+V501</f>
        <v>127125</v>
      </c>
      <c r="AG501" s="127"/>
      <c r="AH501" s="127">
        <f>+AH499+5</f>
        <v>2150</v>
      </c>
      <c r="AI501" s="119">
        <f>+AH501+V501</f>
        <v>127150</v>
      </c>
      <c r="AJ501" s="126"/>
      <c r="AK501" s="128">
        <f>+AK499+5</f>
        <v>2175</v>
      </c>
      <c r="AL501" s="129">
        <f>+AK501+V501</f>
        <v>127175</v>
      </c>
      <c r="AM501" s="397"/>
    </row>
    <row r="502" spans="1:39" ht="15.75" x14ac:dyDescent="0.25">
      <c r="A502" s="93">
        <f t="shared" si="170"/>
        <v>0</v>
      </c>
      <c r="B502" s="94">
        <f t="shared" si="164"/>
        <v>0</v>
      </c>
      <c r="C502" s="95">
        <f>+$D$3*T502</f>
        <v>7150</v>
      </c>
      <c r="D502" s="95">
        <f t="shared" si="165"/>
        <v>7150</v>
      </c>
      <c r="E502" s="95">
        <f>+$F$3*K502</f>
        <v>1500</v>
      </c>
      <c r="F502" s="95">
        <f t="shared" si="166"/>
        <v>1500</v>
      </c>
      <c r="G502" s="96">
        <f>+$H$3*Q502</f>
        <v>1500</v>
      </c>
      <c r="H502" s="95">
        <f t="shared" si="167"/>
        <v>1500</v>
      </c>
      <c r="I502" s="395"/>
      <c r="J502" s="130">
        <f>((K503-K501)/500)</f>
        <v>0.02</v>
      </c>
      <c r="K502" s="116">
        <f>(((I502-I501)*J502)+K501)+I502</f>
        <v>150</v>
      </c>
      <c r="L502" s="131">
        <f>ROUNDUP(K502,0)</f>
        <v>150</v>
      </c>
      <c r="M502" s="132">
        <f>((N503-N501)/500)</f>
        <v>0.02</v>
      </c>
      <c r="N502" s="101">
        <f>(((I502-I501)*M502)+N501)+I502</f>
        <v>250</v>
      </c>
      <c r="O502" s="101">
        <f>ROUNDUP(N502,0)</f>
        <v>250</v>
      </c>
      <c r="P502" s="101">
        <f>((Q503-Q501)/500)</f>
        <v>0.02</v>
      </c>
      <c r="Q502" s="101">
        <f>(((I502-I501)*P502)+Q501)+I502</f>
        <v>500</v>
      </c>
      <c r="R502" s="133">
        <f>ROUNDUP(Q502,0)</f>
        <v>500</v>
      </c>
      <c r="S502" s="132">
        <f>((T503-T501)/500)</f>
        <v>0.04</v>
      </c>
      <c r="T502" s="134">
        <f>(((I502-I501)*S502)+T501)+I502</f>
        <v>650</v>
      </c>
      <c r="U502" s="134">
        <f>ROUNDUP(T502,0)</f>
        <v>650</v>
      </c>
      <c r="V502" s="396"/>
      <c r="W502" s="130">
        <f>((X503-X501)/500)</f>
        <v>0.02</v>
      </c>
      <c r="X502" s="116">
        <f>(((V502-V501)*W502)+X501)+V502</f>
        <v>-400</v>
      </c>
      <c r="Y502" s="135">
        <f t="shared" si="169"/>
        <v>240</v>
      </c>
      <c r="Z502" s="106">
        <f>ROUNDUP(X502,0)</f>
        <v>-400</v>
      </c>
      <c r="AA502" s="136">
        <f>((AB503-AB501)/500)</f>
        <v>0.04</v>
      </c>
      <c r="AB502" s="137">
        <f>(((V502-V501)*AA502)+AB501)+V502</f>
        <v>-800</v>
      </c>
      <c r="AC502" s="101">
        <f>ROUNDUP(AB502,0)</f>
        <v>-800</v>
      </c>
      <c r="AD502" s="137">
        <f>((AE503-AE501)/500)</f>
        <v>0.02</v>
      </c>
      <c r="AE502" s="137">
        <f>(((V502-V501)*AD502)+AE501)+V502</f>
        <v>-375</v>
      </c>
      <c r="AF502" s="133">
        <f>ROUNDUP(AE502,0)</f>
        <v>-375</v>
      </c>
      <c r="AG502" s="137">
        <f>((AH503-AH501)/500)</f>
        <v>0.02</v>
      </c>
      <c r="AH502" s="137">
        <f>(((V502-V501)*AG502)+AH501)+V502</f>
        <v>-350</v>
      </c>
      <c r="AI502" s="101">
        <f>ROUNDUP(AH502,0)</f>
        <v>-350</v>
      </c>
      <c r="AJ502" s="136">
        <f>((AK503-AK501)/500)</f>
        <v>0.02</v>
      </c>
      <c r="AK502" s="138">
        <f>(((V502-V501)*AJ502)+AK501)+V502</f>
        <v>-325</v>
      </c>
      <c r="AL502" s="139">
        <f>ROUNDUP(AK502,0)</f>
        <v>-325</v>
      </c>
    </row>
    <row r="503" spans="1:39" ht="15.75" x14ac:dyDescent="0.25">
      <c r="A503" s="93">
        <f t="shared" si="170"/>
        <v>0</v>
      </c>
      <c r="B503" s="93">
        <f t="shared" si="164"/>
        <v>0</v>
      </c>
      <c r="C503" s="112">
        <f>+$D$3*U503</f>
        <v>1442870</v>
      </c>
      <c r="D503" s="112">
        <f t="shared" si="165"/>
        <v>1442870</v>
      </c>
      <c r="E503" s="112">
        <f>+$F$3*L503</f>
        <v>1281600</v>
      </c>
      <c r="F503" s="112">
        <f t="shared" si="166"/>
        <v>1281600</v>
      </c>
      <c r="G503" s="113">
        <f>+$H$3*R503</f>
        <v>385530</v>
      </c>
      <c r="H503" s="112">
        <f t="shared" si="167"/>
        <v>385530</v>
      </c>
      <c r="I503" s="140">
        <f>+I501+500</f>
        <v>125500</v>
      </c>
      <c r="J503" s="130"/>
      <c r="K503" s="116">
        <f>+K501+10</f>
        <v>2660</v>
      </c>
      <c r="L503" s="117">
        <f>+I503+K503</f>
        <v>128160</v>
      </c>
      <c r="M503" s="118"/>
      <c r="N503" s="119">
        <f>+N501+10</f>
        <v>2760</v>
      </c>
      <c r="O503" s="119">
        <f>+N503+I503</f>
        <v>128260</v>
      </c>
      <c r="P503" s="119"/>
      <c r="Q503" s="119">
        <f>+Q501+10</f>
        <v>3010</v>
      </c>
      <c r="R503" s="120">
        <f>+Q503+I503</f>
        <v>128510</v>
      </c>
      <c r="S503" s="121"/>
      <c r="T503" s="122">
        <f>+T501+20</f>
        <v>5670</v>
      </c>
      <c r="U503" s="122">
        <f>+T503+I503</f>
        <v>131170</v>
      </c>
      <c r="V503" s="141">
        <f>+V501+500</f>
        <v>125500</v>
      </c>
      <c r="W503" s="130"/>
      <c r="X503" s="116">
        <f>+X501+10</f>
        <v>2110</v>
      </c>
      <c r="Y503" s="124">
        <f t="shared" si="169"/>
        <v>125740</v>
      </c>
      <c r="Z503" s="125">
        <f>+V503+X503</f>
        <v>127610</v>
      </c>
      <c r="AA503" s="126"/>
      <c r="AB503" s="127">
        <f>+AB501+20</f>
        <v>4220</v>
      </c>
      <c r="AC503" s="119">
        <f>+V503+AB503</f>
        <v>129720</v>
      </c>
      <c r="AD503" s="127"/>
      <c r="AE503" s="127">
        <f>+AE501+10</f>
        <v>2135</v>
      </c>
      <c r="AF503" s="120">
        <f>+AE503+V503</f>
        <v>127635</v>
      </c>
      <c r="AG503" s="127"/>
      <c r="AH503" s="127">
        <f>+AH501+10</f>
        <v>2160</v>
      </c>
      <c r="AI503" s="119">
        <f>+AH503+V503</f>
        <v>127660</v>
      </c>
      <c r="AJ503" s="126"/>
      <c r="AK503" s="128">
        <f>+AK501+10</f>
        <v>2185</v>
      </c>
      <c r="AL503" s="129">
        <f>+AK503+V503</f>
        <v>127685</v>
      </c>
      <c r="AM503" s="397"/>
    </row>
    <row r="504" spans="1:39" ht="15.75" x14ac:dyDescent="0.25">
      <c r="A504" s="93">
        <f t="shared" si="170"/>
        <v>0</v>
      </c>
      <c r="B504" s="94">
        <f t="shared" si="164"/>
        <v>0</v>
      </c>
      <c r="C504" s="95">
        <f>+$D$3*T504</f>
        <v>7150</v>
      </c>
      <c r="D504" s="95">
        <f t="shared" si="165"/>
        <v>7150</v>
      </c>
      <c r="E504" s="95">
        <f>+$F$3*K504</f>
        <v>1500</v>
      </c>
      <c r="F504" s="95">
        <f t="shared" si="166"/>
        <v>1500</v>
      </c>
      <c r="G504" s="96">
        <f>+$H$3*Q504</f>
        <v>1500</v>
      </c>
      <c r="H504" s="433">
        <f t="shared" si="167"/>
        <v>1500</v>
      </c>
      <c r="I504" s="395"/>
      <c r="J504" s="130">
        <f>((K505-K503)/500)</f>
        <v>0.02</v>
      </c>
      <c r="K504" s="116">
        <f>(((I504-I503)*J504)+K503)+I504</f>
        <v>150</v>
      </c>
      <c r="L504" s="131">
        <f>ROUNDUP(K504,0)</f>
        <v>150</v>
      </c>
      <c r="M504" s="132">
        <f>((N505-N503)/500)</f>
        <v>0.02</v>
      </c>
      <c r="N504" s="101">
        <f>(((I504-I503)*M504)+N503)+I504</f>
        <v>250</v>
      </c>
      <c r="O504" s="101">
        <f>ROUNDUP(N504,0)</f>
        <v>250</v>
      </c>
      <c r="P504" s="101">
        <f>((Q505-Q503)/500)</f>
        <v>0.02</v>
      </c>
      <c r="Q504" s="101">
        <f>(((I504-I503)*P504)+Q503)+I504</f>
        <v>500</v>
      </c>
      <c r="R504" s="133">
        <f>ROUNDUP(Q504,0)</f>
        <v>500</v>
      </c>
      <c r="S504" s="132">
        <f>((T505-T503)/500)</f>
        <v>0.04</v>
      </c>
      <c r="T504" s="134">
        <f>(((I504-I503)*S504)+T503)+I504</f>
        <v>650</v>
      </c>
      <c r="U504" s="134">
        <f>ROUNDUP(T504,0)</f>
        <v>650</v>
      </c>
      <c r="V504" s="396"/>
      <c r="W504" s="130">
        <f>((X505-X503)/500)</f>
        <v>0.01</v>
      </c>
      <c r="X504" s="116">
        <f>(((V504-V503)*W504)+X503)+V504</f>
        <v>855</v>
      </c>
      <c r="Y504" s="135">
        <f t="shared" si="169"/>
        <v>240</v>
      </c>
      <c r="Z504" s="106">
        <f>ROUNDUP(X504,0)</f>
        <v>855</v>
      </c>
      <c r="AA504" s="136">
        <f>((AB505-AB503)/500)</f>
        <v>0.02</v>
      </c>
      <c r="AB504" s="137">
        <f>(((V504-V503)*AA504)+AB503)+V504</f>
        <v>1710</v>
      </c>
      <c r="AC504" s="101">
        <f>ROUNDUP(AB504,0)</f>
        <v>1710</v>
      </c>
      <c r="AD504" s="137">
        <f>((AE505-AE503)/500)</f>
        <v>0.01</v>
      </c>
      <c r="AE504" s="137">
        <f>(((V504-V503)*AD504)+AE503)+V504</f>
        <v>880</v>
      </c>
      <c r="AF504" s="133">
        <f>ROUNDUP(AE504,0)</f>
        <v>880</v>
      </c>
      <c r="AG504" s="137">
        <f>((AH505-AH503)/500)</f>
        <v>0.01</v>
      </c>
      <c r="AH504" s="137">
        <f>(((V504-V503)*AG504)+AH503)+V504</f>
        <v>905</v>
      </c>
      <c r="AI504" s="101">
        <f>ROUNDUP(AH504,0)</f>
        <v>905</v>
      </c>
      <c r="AJ504" s="136">
        <f>((AK505-AK503)/500)</f>
        <v>0.01</v>
      </c>
      <c r="AK504" s="138">
        <f>(((V504-V503)*AJ504)+AK503)+V504</f>
        <v>930</v>
      </c>
      <c r="AL504" s="139">
        <f>ROUNDUP(AK504,0)</f>
        <v>930</v>
      </c>
    </row>
    <row r="505" spans="1:39" ht="15.75" x14ac:dyDescent="0.25">
      <c r="A505" s="93">
        <f t="shared" si="170"/>
        <v>0</v>
      </c>
      <c r="B505" s="93">
        <f t="shared" si="164"/>
        <v>0</v>
      </c>
      <c r="C505" s="112">
        <f>+$D$3*U505</f>
        <v>1448590</v>
      </c>
      <c r="D505" s="112">
        <f t="shared" si="165"/>
        <v>1448590</v>
      </c>
      <c r="E505" s="112">
        <f>+$F$3*L505</f>
        <v>1286700</v>
      </c>
      <c r="F505" s="112">
        <f t="shared" si="166"/>
        <v>1286700</v>
      </c>
      <c r="G505" s="113">
        <f>+$H$3*R505</f>
        <v>387060</v>
      </c>
      <c r="H505" s="112">
        <f t="shared" si="167"/>
        <v>387060</v>
      </c>
      <c r="I505" s="140">
        <f>+I503+500</f>
        <v>126000</v>
      </c>
      <c r="J505" s="130"/>
      <c r="K505" s="116">
        <f>+K503+10</f>
        <v>2670</v>
      </c>
      <c r="L505" s="117">
        <f>+I505+K505</f>
        <v>128670</v>
      </c>
      <c r="M505" s="118"/>
      <c r="N505" s="119">
        <f>+N503+10</f>
        <v>2770</v>
      </c>
      <c r="O505" s="119">
        <f>+N505+I505</f>
        <v>128770</v>
      </c>
      <c r="P505" s="119"/>
      <c r="Q505" s="119">
        <f>+Q503+10</f>
        <v>3020</v>
      </c>
      <c r="R505" s="120">
        <f>+Q505+I505</f>
        <v>129020</v>
      </c>
      <c r="S505" s="121"/>
      <c r="T505" s="122">
        <f>+T503+20</f>
        <v>5690</v>
      </c>
      <c r="U505" s="122">
        <f>+T505+I505</f>
        <v>131690</v>
      </c>
      <c r="V505" s="141">
        <f>+V503+500</f>
        <v>126000</v>
      </c>
      <c r="W505" s="130"/>
      <c r="X505" s="116">
        <f>+X503+5</f>
        <v>2115</v>
      </c>
      <c r="Y505" s="124">
        <f t="shared" si="169"/>
        <v>126240</v>
      </c>
      <c r="Z505" s="125">
        <f>+V505+X505</f>
        <v>128115</v>
      </c>
      <c r="AA505" s="126"/>
      <c r="AB505" s="127">
        <f>+AB503+10</f>
        <v>4230</v>
      </c>
      <c r="AC505" s="119">
        <f>+V505+AB505</f>
        <v>130230</v>
      </c>
      <c r="AD505" s="127"/>
      <c r="AE505" s="127">
        <f>+AE503+5</f>
        <v>2140</v>
      </c>
      <c r="AF505" s="120">
        <f>+AE505+V505</f>
        <v>128140</v>
      </c>
      <c r="AG505" s="127"/>
      <c r="AH505" s="127">
        <f>+AH503+5</f>
        <v>2165</v>
      </c>
      <c r="AI505" s="119">
        <f>+AH505+V505</f>
        <v>128165</v>
      </c>
      <c r="AJ505" s="126"/>
      <c r="AK505" s="128">
        <f>+AK503+5</f>
        <v>2190</v>
      </c>
      <c r="AL505" s="129">
        <f>+AK505+V505</f>
        <v>128190</v>
      </c>
      <c r="AM505" s="397"/>
    </row>
    <row r="506" spans="1:39" ht="15.75" x14ac:dyDescent="0.25">
      <c r="A506" s="93">
        <f t="shared" si="170"/>
        <v>0</v>
      </c>
      <c r="B506" s="94">
        <f t="shared" si="164"/>
        <v>0</v>
      </c>
      <c r="C506" s="95">
        <f>+$D$3*T506</f>
        <v>7150</v>
      </c>
      <c r="D506" s="95">
        <f t="shared" si="165"/>
        <v>7150</v>
      </c>
      <c r="E506" s="95">
        <f>+$F$3*K506</f>
        <v>1500</v>
      </c>
      <c r="F506" s="95">
        <f t="shared" si="166"/>
        <v>1500</v>
      </c>
      <c r="G506" s="96">
        <f>+$H$3*Q506</f>
        <v>1500</v>
      </c>
      <c r="H506" s="95">
        <f t="shared" si="167"/>
        <v>1500</v>
      </c>
      <c r="I506" s="395"/>
      <c r="J506" s="130">
        <f>((K507-K505)/500)</f>
        <v>0.02</v>
      </c>
      <c r="K506" s="116">
        <f>(((I506-I505)*J506)+K505)+I506</f>
        <v>150</v>
      </c>
      <c r="L506" s="131">
        <f>ROUNDUP(K506,0)</f>
        <v>150</v>
      </c>
      <c r="M506" s="132">
        <f>((N507-N505)/500)</f>
        <v>0.02</v>
      </c>
      <c r="N506" s="101">
        <f>(((I506-I505)*M506)+N505)+I506</f>
        <v>250</v>
      </c>
      <c r="O506" s="101">
        <f>ROUNDUP(N506,0)</f>
        <v>250</v>
      </c>
      <c r="P506" s="101">
        <f>((Q507-Q505)/500)</f>
        <v>0.02</v>
      </c>
      <c r="Q506" s="101">
        <f>(((I506-I505)*P506)+Q505)+I506</f>
        <v>500</v>
      </c>
      <c r="R506" s="133">
        <f>ROUNDUP(Q506,0)</f>
        <v>500</v>
      </c>
      <c r="S506" s="132">
        <f>((T507-T505)/500)</f>
        <v>0.04</v>
      </c>
      <c r="T506" s="134">
        <f>(((I506-I505)*S506)+T505)+I506</f>
        <v>650</v>
      </c>
      <c r="U506" s="134">
        <f>ROUNDUP(T506,0)</f>
        <v>650</v>
      </c>
      <c r="V506" s="396"/>
      <c r="W506" s="130">
        <f>((X507-X505)/500)</f>
        <v>0.02</v>
      </c>
      <c r="X506" s="116">
        <f>(((V506-V505)*W506)+X505)+V506</f>
        <v>-405</v>
      </c>
      <c r="Y506" s="135">
        <f t="shared" si="169"/>
        <v>240</v>
      </c>
      <c r="Z506" s="106">
        <f>ROUNDUP(X506,0)</f>
        <v>-405</v>
      </c>
      <c r="AA506" s="136">
        <f>((AB507-AB505)/500)</f>
        <v>0.04</v>
      </c>
      <c r="AB506" s="137">
        <f>(((V506-V505)*AA506)+AB505)+V506</f>
        <v>-810</v>
      </c>
      <c r="AC506" s="101">
        <f>ROUNDUP(AB506,0)</f>
        <v>-810</v>
      </c>
      <c r="AD506" s="137">
        <f>((AE507-AE505)/500)</f>
        <v>0.02</v>
      </c>
      <c r="AE506" s="137">
        <f>(((V506-V505)*AD506)+AE505)+V506</f>
        <v>-380</v>
      </c>
      <c r="AF506" s="133">
        <f>ROUNDUP(AE506,0)</f>
        <v>-380</v>
      </c>
      <c r="AG506" s="137">
        <f>((AH507-AH505)/500)</f>
        <v>0.02</v>
      </c>
      <c r="AH506" s="137">
        <f>(((V506-V505)*AG506)+AH505)+V506</f>
        <v>-355</v>
      </c>
      <c r="AI506" s="101">
        <f>ROUNDUP(AH506,0)</f>
        <v>-355</v>
      </c>
      <c r="AJ506" s="136">
        <f>((AK507-AK505)/500)</f>
        <v>0.02</v>
      </c>
      <c r="AK506" s="138">
        <f>(((V506-V505)*AJ506)+AK505)+V506</f>
        <v>-330</v>
      </c>
      <c r="AL506" s="139">
        <f>ROUNDUP(AK506,0)</f>
        <v>-330</v>
      </c>
      <c r="AM506" s="397"/>
    </row>
    <row r="507" spans="1:39" ht="15.75" x14ac:dyDescent="0.25">
      <c r="A507" s="93">
        <f t="shared" si="170"/>
        <v>0</v>
      </c>
      <c r="B507" s="93">
        <f t="shared" si="164"/>
        <v>0</v>
      </c>
      <c r="C507" s="112">
        <f>+$D$3*U507</f>
        <v>1454310</v>
      </c>
      <c r="D507" s="112">
        <f t="shared" si="165"/>
        <v>1454310</v>
      </c>
      <c r="E507" s="112">
        <f>+$F$3*L507</f>
        <v>1291800</v>
      </c>
      <c r="F507" s="112">
        <f t="shared" si="166"/>
        <v>1291800</v>
      </c>
      <c r="G507" s="113">
        <f>+$H$3*R507</f>
        <v>388590</v>
      </c>
      <c r="H507" s="112">
        <f t="shared" si="167"/>
        <v>388590</v>
      </c>
      <c r="I507" s="140">
        <f>+I505+500</f>
        <v>126500</v>
      </c>
      <c r="J507" s="130"/>
      <c r="K507" s="116">
        <f>+K505+10</f>
        <v>2680</v>
      </c>
      <c r="L507" s="117">
        <f>+I507+K507</f>
        <v>129180</v>
      </c>
      <c r="M507" s="118"/>
      <c r="N507" s="119">
        <f>+N505+10</f>
        <v>2780</v>
      </c>
      <c r="O507" s="119">
        <f>+N507+I507</f>
        <v>129280</v>
      </c>
      <c r="P507" s="119"/>
      <c r="Q507" s="119">
        <f>+Q505+10</f>
        <v>3030</v>
      </c>
      <c r="R507" s="120">
        <f>+Q507+I507</f>
        <v>129530</v>
      </c>
      <c r="S507" s="121"/>
      <c r="T507" s="122">
        <f>+T505+20</f>
        <v>5710</v>
      </c>
      <c r="U507" s="122">
        <f>+T507+I507</f>
        <v>132210</v>
      </c>
      <c r="V507" s="141">
        <f>+V505+500</f>
        <v>126500</v>
      </c>
      <c r="W507" s="130"/>
      <c r="X507" s="116">
        <f>+X505+10</f>
        <v>2125</v>
      </c>
      <c r="Y507" s="124">
        <f t="shared" si="169"/>
        <v>126740</v>
      </c>
      <c r="Z507" s="125">
        <f>+V507+X507</f>
        <v>128625</v>
      </c>
      <c r="AA507" s="126"/>
      <c r="AB507" s="127">
        <f>+AB505+20</f>
        <v>4250</v>
      </c>
      <c r="AC507" s="119">
        <f>+V507+AB507</f>
        <v>130750</v>
      </c>
      <c r="AD507" s="127"/>
      <c r="AE507" s="127">
        <f>+AE505+10</f>
        <v>2150</v>
      </c>
      <c r="AF507" s="120">
        <f>+AE507+V507</f>
        <v>128650</v>
      </c>
      <c r="AG507" s="127"/>
      <c r="AH507" s="127">
        <f>+AH505+10</f>
        <v>2175</v>
      </c>
      <c r="AI507" s="119">
        <f>+AH507+V507</f>
        <v>128675</v>
      </c>
      <c r="AJ507" s="126"/>
      <c r="AK507" s="128">
        <f>+AK505+10</f>
        <v>2200</v>
      </c>
      <c r="AL507" s="129">
        <f>+AK507+V507</f>
        <v>128700</v>
      </c>
      <c r="AM507" s="397"/>
    </row>
    <row r="508" spans="1:39" ht="15.75" x14ac:dyDescent="0.25">
      <c r="A508" s="93">
        <f t="shared" si="170"/>
        <v>0</v>
      </c>
      <c r="B508" s="94">
        <f t="shared" si="164"/>
        <v>0</v>
      </c>
      <c r="C508" s="95">
        <f>+$D$3*T508</f>
        <v>7150</v>
      </c>
      <c r="D508" s="95">
        <f t="shared" si="165"/>
        <v>7150</v>
      </c>
      <c r="E508" s="95">
        <f>+$F$3*K508</f>
        <v>1500</v>
      </c>
      <c r="F508" s="95">
        <f t="shared" si="166"/>
        <v>1500</v>
      </c>
      <c r="G508" s="96">
        <f>+$H$3*Q508</f>
        <v>1500</v>
      </c>
      <c r="H508" s="433">
        <f t="shared" si="167"/>
        <v>1500</v>
      </c>
      <c r="I508" s="395"/>
      <c r="J508" s="130">
        <f>((K509-K507)/500)</f>
        <v>0.02</v>
      </c>
      <c r="K508" s="116">
        <f>(((I508-I507)*J508)+K507)+I508</f>
        <v>150</v>
      </c>
      <c r="L508" s="131">
        <f>ROUNDUP(K508,0)</f>
        <v>150</v>
      </c>
      <c r="M508" s="132">
        <f>((N509-N507)/500)</f>
        <v>0.02</v>
      </c>
      <c r="N508" s="101">
        <f>(((I508-I507)*M508)+N507)+I508</f>
        <v>250</v>
      </c>
      <c r="O508" s="101">
        <f>ROUNDUP(N508,0)</f>
        <v>250</v>
      </c>
      <c r="P508" s="101">
        <f>((Q509-Q507)/500)</f>
        <v>0.02</v>
      </c>
      <c r="Q508" s="101">
        <f>(((I508-I507)*P508)+Q507)+I508</f>
        <v>500</v>
      </c>
      <c r="R508" s="133">
        <f>ROUNDUP(Q508,0)</f>
        <v>500</v>
      </c>
      <c r="S508" s="132">
        <f>((T509-T507)/500)</f>
        <v>0.04</v>
      </c>
      <c r="T508" s="134">
        <f>(((I508-I507)*S508)+T507)+I508</f>
        <v>650</v>
      </c>
      <c r="U508" s="134">
        <f>ROUNDUP(T508,0)</f>
        <v>650</v>
      </c>
      <c r="V508" s="396"/>
      <c r="W508" s="130">
        <f>((X509-X507)/500)</f>
        <v>0.01</v>
      </c>
      <c r="X508" s="116">
        <f>(((V508-V507)*W508)+X507)+V508</f>
        <v>860</v>
      </c>
      <c r="Y508" s="135">
        <f t="shared" si="169"/>
        <v>240</v>
      </c>
      <c r="Z508" s="106">
        <f>ROUNDUP(X508,0)</f>
        <v>860</v>
      </c>
      <c r="AA508" s="136">
        <f>((AB509-AB507)/500)</f>
        <v>0.02</v>
      </c>
      <c r="AB508" s="137">
        <f>(((V508-V507)*AA508)+AB507)+V508</f>
        <v>1720</v>
      </c>
      <c r="AC508" s="101">
        <f>ROUNDUP(AB508,0)</f>
        <v>1720</v>
      </c>
      <c r="AD508" s="137">
        <f>((AE509-AE507)/500)</f>
        <v>0.01</v>
      </c>
      <c r="AE508" s="137">
        <f>(((V508-V507)*AD508)+AE507)+V508</f>
        <v>885</v>
      </c>
      <c r="AF508" s="133">
        <f>ROUNDUP(AE508,0)</f>
        <v>885</v>
      </c>
      <c r="AG508" s="137">
        <f>((AH509-AH507)/500)</f>
        <v>0.01</v>
      </c>
      <c r="AH508" s="137">
        <f>(((V508-V507)*AG508)+AH507)+V508</f>
        <v>910</v>
      </c>
      <c r="AI508" s="101">
        <f>ROUNDUP(AH508,0)</f>
        <v>910</v>
      </c>
      <c r="AJ508" s="136">
        <f>((AK509-AK507)/500)</f>
        <v>0.01</v>
      </c>
      <c r="AK508" s="138">
        <f>(((V508-V507)*AJ508)+AK507)+V508</f>
        <v>935</v>
      </c>
      <c r="AL508" s="139">
        <f>ROUNDUP(AK508,0)</f>
        <v>935</v>
      </c>
    </row>
    <row r="509" spans="1:39" ht="15.75" x14ac:dyDescent="0.25">
      <c r="A509" s="93">
        <f t="shared" si="170"/>
        <v>0</v>
      </c>
      <c r="B509" s="93">
        <f t="shared" si="164"/>
        <v>0</v>
      </c>
      <c r="C509" s="112">
        <f>+$D$3*U509</f>
        <v>1460030</v>
      </c>
      <c r="D509" s="112">
        <f t="shared" si="165"/>
        <v>1460030</v>
      </c>
      <c r="E509" s="112">
        <f>+$F$3*L509</f>
        <v>1296900</v>
      </c>
      <c r="F509" s="112">
        <f t="shared" si="166"/>
        <v>1296900</v>
      </c>
      <c r="G509" s="113">
        <f>+$H$3*R509</f>
        <v>390120</v>
      </c>
      <c r="H509" s="112">
        <f t="shared" si="167"/>
        <v>390120</v>
      </c>
      <c r="I509" s="140">
        <f>+I507+500</f>
        <v>127000</v>
      </c>
      <c r="J509" s="130"/>
      <c r="K509" s="116">
        <f>+K507+10</f>
        <v>2690</v>
      </c>
      <c r="L509" s="117">
        <f>+I509+K509</f>
        <v>129690</v>
      </c>
      <c r="M509" s="118"/>
      <c r="N509" s="119">
        <f>+N507+10</f>
        <v>2790</v>
      </c>
      <c r="O509" s="119">
        <f>+N509+I509</f>
        <v>129790</v>
      </c>
      <c r="P509" s="119"/>
      <c r="Q509" s="119">
        <f>+Q507+10</f>
        <v>3040</v>
      </c>
      <c r="R509" s="120">
        <f>+Q509+I509</f>
        <v>130040</v>
      </c>
      <c r="S509" s="121"/>
      <c r="T509" s="122">
        <f>+T507+20</f>
        <v>5730</v>
      </c>
      <c r="U509" s="122">
        <f>+T509+I509</f>
        <v>132730</v>
      </c>
      <c r="V509" s="141">
        <f>+V507+500</f>
        <v>127000</v>
      </c>
      <c r="W509" s="130"/>
      <c r="X509" s="116">
        <f>+X507+5</f>
        <v>2130</v>
      </c>
      <c r="Y509" s="124">
        <f t="shared" si="169"/>
        <v>127240</v>
      </c>
      <c r="Z509" s="125">
        <f>+V509+X509</f>
        <v>129130</v>
      </c>
      <c r="AA509" s="126"/>
      <c r="AB509" s="127">
        <f>+AB507+10</f>
        <v>4260</v>
      </c>
      <c r="AC509" s="119">
        <f>+V509+AB509</f>
        <v>131260</v>
      </c>
      <c r="AD509" s="127"/>
      <c r="AE509" s="127">
        <f>+AE507+5</f>
        <v>2155</v>
      </c>
      <c r="AF509" s="120">
        <f>+AE509+V509</f>
        <v>129155</v>
      </c>
      <c r="AG509" s="127"/>
      <c r="AH509" s="127">
        <f>+AH507+5</f>
        <v>2180</v>
      </c>
      <c r="AI509" s="119">
        <f>+AH509+V509</f>
        <v>129180</v>
      </c>
      <c r="AJ509" s="126"/>
      <c r="AK509" s="128">
        <f>+AK507+5</f>
        <v>2205</v>
      </c>
      <c r="AL509" s="129">
        <f>+AK509+V509</f>
        <v>129205</v>
      </c>
      <c r="AM509" s="397"/>
    </row>
    <row r="510" spans="1:39" ht="15.75" x14ac:dyDescent="0.25">
      <c r="A510" s="93">
        <f t="shared" si="170"/>
        <v>0</v>
      </c>
      <c r="B510" s="94">
        <f t="shared" si="164"/>
        <v>0</v>
      </c>
      <c r="C510" s="95">
        <f>+$D$3*T510</f>
        <v>7150</v>
      </c>
      <c r="D510" s="95">
        <f t="shared" si="165"/>
        <v>7150</v>
      </c>
      <c r="E510" s="95">
        <f>+$F$3*K510</f>
        <v>1500</v>
      </c>
      <c r="F510" s="95">
        <f t="shared" si="166"/>
        <v>1500</v>
      </c>
      <c r="G510" s="96">
        <f>+$H$3*Q510</f>
        <v>1500</v>
      </c>
      <c r="H510" s="95">
        <f t="shared" si="167"/>
        <v>1500</v>
      </c>
      <c r="I510" s="395"/>
      <c r="J510" s="130">
        <f>((K511-K509)/500)</f>
        <v>0.02</v>
      </c>
      <c r="K510" s="116">
        <f>(((I510-I509)*J510)+K509)+I510</f>
        <v>150</v>
      </c>
      <c r="L510" s="131">
        <f>ROUNDUP(K510,0)</f>
        <v>150</v>
      </c>
      <c r="M510" s="132">
        <f>((N511-N509)/500)</f>
        <v>0.02</v>
      </c>
      <c r="N510" s="101">
        <f>(((I510-I509)*M510)+N509)+I510</f>
        <v>250</v>
      </c>
      <c r="O510" s="101">
        <f>ROUNDUP(N510,0)</f>
        <v>250</v>
      </c>
      <c r="P510" s="101">
        <f>((Q511-Q509)/500)</f>
        <v>0.02</v>
      </c>
      <c r="Q510" s="101">
        <f>(((I510-I509)*P510)+Q509)+I510</f>
        <v>500</v>
      </c>
      <c r="R510" s="133">
        <f>ROUNDUP(Q510,0)</f>
        <v>500</v>
      </c>
      <c r="S510" s="132">
        <f>((T511-T509)/500)</f>
        <v>0.04</v>
      </c>
      <c r="T510" s="134">
        <f>(((I510-I509)*S510)+T509)+I510</f>
        <v>650</v>
      </c>
      <c r="U510" s="134">
        <f>ROUNDUP(T510,0)</f>
        <v>650</v>
      </c>
      <c r="V510" s="396"/>
      <c r="W510" s="130">
        <f>((X511-X509)/500)</f>
        <v>0.02</v>
      </c>
      <c r="X510" s="116">
        <f>(((V510-V509)*W510)+X509)+V510</f>
        <v>-410</v>
      </c>
      <c r="Y510" s="135">
        <f t="shared" si="169"/>
        <v>240</v>
      </c>
      <c r="Z510" s="106">
        <f>ROUNDUP(X510,0)</f>
        <v>-410</v>
      </c>
      <c r="AA510" s="136">
        <f>((AB511-AB509)/500)</f>
        <v>0.04</v>
      </c>
      <c r="AB510" s="137">
        <f>(((V510-V509)*AA510)+AB509)+V510</f>
        <v>-820</v>
      </c>
      <c r="AC510" s="101">
        <f>ROUNDUP(AB510,0)</f>
        <v>-820</v>
      </c>
      <c r="AD510" s="137">
        <f>((AE511-AE509)/500)</f>
        <v>0.02</v>
      </c>
      <c r="AE510" s="137">
        <f>(((V510-V509)*AD510)+AE509)+V510</f>
        <v>-385</v>
      </c>
      <c r="AF510" s="133">
        <f>ROUNDUP(AE510,0)</f>
        <v>-385</v>
      </c>
      <c r="AG510" s="137">
        <f>((AH511-AH509)/500)</f>
        <v>0.02</v>
      </c>
      <c r="AH510" s="137">
        <f>(((V510-V509)*AG510)+AH509)+V510</f>
        <v>-360</v>
      </c>
      <c r="AI510" s="101">
        <f>ROUNDUP(AH510,0)</f>
        <v>-360</v>
      </c>
      <c r="AJ510" s="136">
        <f>((AK511-AK509)/500)</f>
        <v>0.02</v>
      </c>
      <c r="AK510" s="138">
        <f>(((V510-V509)*AJ510)+AK509)+V510</f>
        <v>-335</v>
      </c>
      <c r="AL510" s="139">
        <f>ROUNDUP(AK510,0)</f>
        <v>-335</v>
      </c>
    </row>
    <row r="511" spans="1:39" ht="15.75" x14ac:dyDescent="0.25">
      <c r="A511" s="93">
        <f t="shared" si="170"/>
        <v>0</v>
      </c>
      <c r="B511" s="93">
        <f t="shared" si="164"/>
        <v>0</v>
      </c>
      <c r="C511" s="112">
        <f>+$D$3*U511</f>
        <v>1465750</v>
      </c>
      <c r="D511" s="112">
        <f t="shared" si="165"/>
        <v>1465750</v>
      </c>
      <c r="E511" s="112">
        <f>+$F$3*L511</f>
        <v>1302000</v>
      </c>
      <c r="F511" s="112">
        <f t="shared" si="166"/>
        <v>1302000</v>
      </c>
      <c r="G511" s="113">
        <f>+$H$3*R511</f>
        <v>391650</v>
      </c>
      <c r="H511" s="112">
        <f t="shared" si="167"/>
        <v>391650</v>
      </c>
      <c r="I511" s="140">
        <f>+I509+500</f>
        <v>127500</v>
      </c>
      <c r="J511" s="130"/>
      <c r="K511" s="116">
        <f>+K509+10</f>
        <v>2700</v>
      </c>
      <c r="L511" s="117">
        <f>+I511+K511</f>
        <v>130200</v>
      </c>
      <c r="M511" s="118"/>
      <c r="N511" s="119">
        <f>+N509+10</f>
        <v>2800</v>
      </c>
      <c r="O511" s="119">
        <f>+N511+I511</f>
        <v>130300</v>
      </c>
      <c r="P511" s="119"/>
      <c r="Q511" s="119">
        <f>+Q509+10</f>
        <v>3050</v>
      </c>
      <c r="R511" s="120">
        <f>+Q511+I511</f>
        <v>130550</v>
      </c>
      <c r="S511" s="121"/>
      <c r="T511" s="122">
        <f>+T509+20</f>
        <v>5750</v>
      </c>
      <c r="U511" s="122">
        <f>+T511+I511</f>
        <v>133250</v>
      </c>
      <c r="V511" s="141">
        <f>+V509+500</f>
        <v>127500</v>
      </c>
      <c r="W511" s="130"/>
      <c r="X511" s="116">
        <f>+X509+10</f>
        <v>2140</v>
      </c>
      <c r="Y511" s="124">
        <f t="shared" si="169"/>
        <v>127740</v>
      </c>
      <c r="Z511" s="125">
        <f>+V511+X511</f>
        <v>129640</v>
      </c>
      <c r="AA511" s="126"/>
      <c r="AB511" s="127">
        <f>+AB509+20</f>
        <v>4280</v>
      </c>
      <c r="AC511" s="119">
        <f>+V511+AB511</f>
        <v>131780</v>
      </c>
      <c r="AD511" s="127"/>
      <c r="AE511" s="127">
        <f>+AE509+10</f>
        <v>2165</v>
      </c>
      <c r="AF511" s="120">
        <f>+AE511+V511</f>
        <v>129665</v>
      </c>
      <c r="AG511" s="127"/>
      <c r="AH511" s="127">
        <f>+AH509+10</f>
        <v>2190</v>
      </c>
      <c r="AI511" s="119">
        <f>+AH511+V511</f>
        <v>129690</v>
      </c>
      <c r="AJ511" s="126"/>
      <c r="AK511" s="128">
        <f>+AK509+10</f>
        <v>2215</v>
      </c>
      <c r="AL511" s="129">
        <f>+AK511+V511</f>
        <v>129715</v>
      </c>
      <c r="AM511" s="397"/>
    </row>
    <row r="512" spans="1:39" ht="15.75" x14ac:dyDescent="0.25">
      <c r="A512" s="93">
        <f t="shared" si="170"/>
        <v>0</v>
      </c>
      <c r="B512" s="94">
        <f t="shared" si="164"/>
        <v>0</v>
      </c>
      <c r="C512" s="95">
        <f>+$D$3*T512</f>
        <v>7150</v>
      </c>
      <c r="D512" s="95">
        <f t="shared" si="165"/>
        <v>7150</v>
      </c>
      <c r="E512" s="95">
        <f>+$F$3*K512</f>
        <v>1500</v>
      </c>
      <c r="F512" s="95">
        <f t="shared" si="166"/>
        <v>1500</v>
      </c>
      <c r="G512" s="96">
        <f>+$H$3*Q512</f>
        <v>1500</v>
      </c>
      <c r="H512" s="433">
        <f t="shared" si="167"/>
        <v>1500</v>
      </c>
      <c r="I512" s="395"/>
      <c r="J512" s="130">
        <f>((K513-K511)/500)</f>
        <v>0.02</v>
      </c>
      <c r="K512" s="116">
        <f>(((I512-I511)*J512)+K511)+I512</f>
        <v>150</v>
      </c>
      <c r="L512" s="131">
        <f>ROUNDUP(K512,0)</f>
        <v>150</v>
      </c>
      <c r="M512" s="132">
        <f>((N513-N511)/500)</f>
        <v>0.02</v>
      </c>
      <c r="N512" s="101">
        <f>(((I512-I511)*M512)+N511)+I512</f>
        <v>250</v>
      </c>
      <c r="O512" s="101">
        <f>ROUNDUP(N512,0)</f>
        <v>250</v>
      </c>
      <c r="P512" s="101">
        <f>((Q513-Q511)/500)</f>
        <v>0.02</v>
      </c>
      <c r="Q512" s="101">
        <f>(((I512-I511)*P512)+Q511)+I512</f>
        <v>500</v>
      </c>
      <c r="R512" s="133">
        <f>ROUNDUP(Q512,0)</f>
        <v>500</v>
      </c>
      <c r="S512" s="132">
        <f>((T513-T511)/500)</f>
        <v>0.04</v>
      </c>
      <c r="T512" s="134">
        <f>(((I512-I511)*S512)+T511)+I512</f>
        <v>650</v>
      </c>
      <c r="U512" s="134">
        <f>ROUNDUP(T512,0)</f>
        <v>650</v>
      </c>
      <c r="V512" s="396"/>
      <c r="W512" s="130">
        <f>((X513-X511)/500)</f>
        <v>0.01</v>
      </c>
      <c r="X512" s="116">
        <f>(((V512-V511)*W512)+X511)+V512</f>
        <v>865</v>
      </c>
      <c r="Y512" s="135">
        <f t="shared" si="169"/>
        <v>240</v>
      </c>
      <c r="Z512" s="106">
        <f>ROUNDUP(X512,0)</f>
        <v>865</v>
      </c>
      <c r="AA512" s="136">
        <f>((AB513-AB511)/500)</f>
        <v>0.02</v>
      </c>
      <c r="AB512" s="137">
        <f>(((V512-V511)*AA512)+AB511)+V512</f>
        <v>1730</v>
      </c>
      <c r="AC512" s="101">
        <f>ROUNDUP(AB512,0)</f>
        <v>1730</v>
      </c>
      <c r="AD512" s="137">
        <f>((AE513-AE511)/500)</f>
        <v>0.01</v>
      </c>
      <c r="AE512" s="137">
        <f>(((V512-V511)*AD512)+AE511)+V512</f>
        <v>890</v>
      </c>
      <c r="AF512" s="133">
        <f>ROUNDUP(AE512,0)</f>
        <v>890</v>
      </c>
      <c r="AG512" s="137">
        <f>((AH513-AH511)/500)</f>
        <v>0.01</v>
      </c>
      <c r="AH512" s="137">
        <f>(((V512-V511)*AG512)+AH511)+V512</f>
        <v>915</v>
      </c>
      <c r="AI512" s="101">
        <f>ROUNDUP(AH512,0)</f>
        <v>915</v>
      </c>
      <c r="AJ512" s="136">
        <f>((AK513-AK511)/500)</f>
        <v>0.01</v>
      </c>
      <c r="AK512" s="138">
        <f>(((V512-V511)*AJ512)+AK511)+V512</f>
        <v>940</v>
      </c>
      <c r="AL512" s="139">
        <f>ROUNDUP(AK512,0)</f>
        <v>940</v>
      </c>
    </row>
    <row r="513" spans="1:39" ht="15.75" x14ac:dyDescent="0.25">
      <c r="A513" s="93">
        <f t="shared" si="170"/>
        <v>0</v>
      </c>
      <c r="B513" s="93">
        <f t="shared" si="164"/>
        <v>0</v>
      </c>
      <c r="C513" s="112">
        <f>+$D$3*U513</f>
        <v>1471470</v>
      </c>
      <c r="D513" s="112">
        <f t="shared" si="165"/>
        <v>1471470</v>
      </c>
      <c r="E513" s="112">
        <f>+$F$3*L513</f>
        <v>1307100</v>
      </c>
      <c r="F513" s="112">
        <f t="shared" si="166"/>
        <v>1307100</v>
      </c>
      <c r="G513" s="113">
        <f>+$H$3*R513</f>
        <v>393180</v>
      </c>
      <c r="H513" s="112">
        <f t="shared" si="167"/>
        <v>393180</v>
      </c>
      <c r="I513" s="140">
        <f>+I511+500</f>
        <v>128000</v>
      </c>
      <c r="J513" s="130"/>
      <c r="K513" s="116">
        <f>+K511+10</f>
        <v>2710</v>
      </c>
      <c r="L513" s="117">
        <f>+I513+K513</f>
        <v>130710</v>
      </c>
      <c r="M513" s="118"/>
      <c r="N513" s="119">
        <f>+N511+10</f>
        <v>2810</v>
      </c>
      <c r="O513" s="119">
        <f>+N513+I513</f>
        <v>130810</v>
      </c>
      <c r="P513" s="119"/>
      <c r="Q513" s="119">
        <f>+Q511+10</f>
        <v>3060</v>
      </c>
      <c r="R513" s="120">
        <f>+Q513+I513</f>
        <v>131060</v>
      </c>
      <c r="S513" s="121"/>
      <c r="T513" s="122">
        <f>+T511+20</f>
        <v>5770</v>
      </c>
      <c r="U513" s="122">
        <f>+T513+I513</f>
        <v>133770</v>
      </c>
      <c r="V513" s="141">
        <f>+V511+500</f>
        <v>128000</v>
      </c>
      <c r="W513" s="130"/>
      <c r="X513" s="116">
        <f>+X511+5</f>
        <v>2145</v>
      </c>
      <c r="Y513" s="124">
        <f t="shared" si="169"/>
        <v>128240</v>
      </c>
      <c r="Z513" s="125">
        <f>+V513+X513</f>
        <v>130145</v>
      </c>
      <c r="AA513" s="126"/>
      <c r="AB513" s="127">
        <f>+AB511+10</f>
        <v>4290</v>
      </c>
      <c r="AC513" s="119">
        <f>+V513+AB513</f>
        <v>132290</v>
      </c>
      <c r="AD513" s="127"/>
      <c r="AE513" s="127">
        <f>+AE511+5</f>
        <v>2170</v>
      </c>
      <c r="AF513" s="120">
        <f>+AE513+V513</f>
        <v>130170</v>
      </c>
      <c r="AG513" s="127"/>
      <c r="AH513" s="127">
        <f>+AH511+5</f>
        <v>2195</v>
      </c>
      <c r="AI513" s="119">
        <f>+AH513+V513</f>
        <v>130195</v>
      </c>
      <c r="AJ513" s="126"/>
      <c r="AK513" s="128">
        <f>+AK511+5</f>
        <v>2220</v>
      </c>
      <c r="AL513" s="129">
        <f>+AK513+V513</f>
        <v>130220</v>
      </c>
      <c r="AM513" s="397"/>
    </row>
    <row r="514" spans="1:39" ht="15.75" x14ac:dyDescent="0.25">
      <c r="A514" s="93">
        <f t="shared" si="170"/>
        <v>0</v>
      </c>
      <c r="B514" s="94">
        <f t="shared" si="164"/>
        <v>0</v>
      </c>
      <c r="C514" s="95">
        <f>+$D$3*T514</f>
        <v>7150</v>
      </c>
      <c r="D514" s="95">
        <f t="shared" si="165"/>
        <v>7150</v>
      </c>
      <c r="E514" s="95">
        <f>+$F$3*K514</f>
        <v>1500</v>
      </c>
      <c r="F514" s="95">
        <f t="shared" si="166"/>
        <v>1500</v>
      </c>
      <c r="G514" s="96">
        <f>+$H$3*Q514</f>
        <v>1500</v>
      </c>
      <c r="H514" s="95">
        <f t="shared" si="167"/>
        <v>1500</v>
      </c>
      <c r="I514" s="395"/>
      <c r="J514" s="130">
        <f>((K515-K513)/500)</f>
        <v>0.02</v>
      </c>
      <c r="K514" s="116">
        <f>(((I514-I513)*J514)+K513)+I514</f>
        <v>150</v>
      </c>
      <c r="L514" s="131">
        <f>ROUNDUP(K514,0)</f>
        <v>150</v>
      </c>
      <c r="M514" s="132">
        <f>((N515-N513)/500)</f>
        <v>0.02</v>
      </c>
      <c r="N514" s="101">
        <f>(((I514-I513)*M514)+N513)+I514</f>
        <v>250</v>
      </c>
      <c r="O514" s="101">
        <f>ROUNDUP(N514,0)</f>
        <v>250</v>
      </c>
      <c r="P514" s="101">
        <f>((Q515-Q513)/500)</f>
        <v>0.02</v>
      </c>
      <c r="Q514" s="101">
        <f>(((I514-I513)*P514)+Q513)+I514</f>
        <v>500</v>
      </c>
      <c r="R514" s="133">
        <f>ROUNDUP(Q514,0)</f>
        <v>500</v>
      </c>
      <c r="S514" s="132">
        <f>((T515-T513)/500)</f>
        <v>0.04</v>
      </c>
      <c r="T514" s="134">
        <f>(((I514-I513)*S514)+T513)+I514</f>
        <v>650</v>
      </c>
      <c r="U514" s="134">
        <f>ROUNDUP(T514,0)</f>
        <v>650</v>
      </c>
      <c r="V514" s="396"/>
      <c r="W514" s="130">
        <f>((X515-X513)/500)</f>
        <v>0.02</v>
      </c>
      <c r="X514" s="116">
        <f>(((V514-V513)*W514)+X513)+V514</f>
        <v>-415</v>
      </c>
      <c r="Y514" s="135">
        <f t="shared" si="169"/>
        <v>240</v>
      </c>
      <c r="Z514" s="106">
        <f>ROUNDUP(X514,0)</f>
        <v>-415</v>
      </c>
      <c r="AA514" s="136">
        <f>((AB515-AB513)/500)</f>
        <v>0.04</v>
      </c>
      <c r="AB514" s="137">
        <f>(((V514-V513)*AA514)+AB513)+V514</f>
        <v>-830</v>
      </c>
      <c r="AC514" s="101">
        <f>ROUNDUP(AB514,0)</f>
        <v>-830</v>
      </c>
      <c r="AD514" s="137">
        <f>((AE515-AE513)/500)</f>
        <v>0.02</v>
      </c>
      <c r="AE514" s="137">
        <f>(((V514-V513)*AD514)+AE513)+V514</f>
        <v>-390</v>
      </c>
      <c r="AF514" s="133">
        <f>ROUNDUP(AE514,0)</f>
        <v>-390</v>
      </c>
      <c r="AG514" s="137">
        <f>((AH515-AH513)/500)</f>
        <v>0.02</v>
      </c>
      <c r="AH514" s="137">
        <f>(((V514-V513)*AG514)+AH513)+V514</f>
        <v>-365</v>
      </c>
      <c r="AI514" s="101">
        <f>ROUNDUP(AH514,0)</f>
        <v>-365</v>
      </c>
      <c r="AJ514" s="136">
        <f>((AK515-AK513)/500)</f>
        <v>0.02</v>
      </c>
      <c r="AK514" s="138">
        <f>(((V514-V513)*AJ514)+AK513)+V514</f>
        <v>-340</v>
      </c>
      <c r="AL514" s="139">
        <f>ROUNDUP(AK514,0)</f>
        <v>-340</v>
      </c>
      <c r="AM514" s="397"/>
    </row>
    <row r="515" spans="1:39" ht="15.75" x14ac:dyDescent="0.25">
      <c r="A515" s="93">
        <f t="shared" si="170"/>
        <v>0</v>
      </c>
      <c r="B515" s="93">
        <f t="shared" si="164"/>
        <v>0</v>
      </c>
      <c r="C515" s="112">
        <f>+$D$3*U515</f>
        <v>1477190</v>
      </c>
      <c r="D515" s="112">
        <f t="shared" si="165"/>
        <v>1477190</v>
      </c>
      <c r="E515" s="112">
        <f>+$F$3*L515</f>
        <v>1312200</v>
      </c>
      <c r="F515" s="112">
        <f t="shared" si="166"/>
        <v>1312200</v>
      </c>
      <c r="G515" s="113">
        <f>+$H$3*R515</f>
        <v>394710</v>
      </c>
      <c r="H515" s="112">
        <f t="shared" si="167"/>
        <v>394710</v>
      </c>
      <c r="I515" s="140">
        <f>+I513+500</f>
        <v>128500</v>
      </c>
      <c r="J515" s="130"/>
      <c r="K515" s="116">
        <f>+K513+10</f>
        <v>2720</v>
      </c>
      <c r="L515" s="117">
        <f>+I515+K515</f>
        <v>131220</v>
      </c>
      <c r="M515" s="118"/>
      <c r="N515" s="119">
        <f>+N513+10</f>
        <v>2820</v>
      </c>
      <c r="O515" s="119">
        <f>+N515+I515</f>
        <v>131320</v>
      </c>
      <c r="P515" s="119"/>
      <c r="Q515" s="119">
        <f>+Q513+10</f>
        <v>3070</v>
      </c>
      <c r="R515" s="120">
        <f>+Q515+I515</f>
        <v>131570</v>
      </c>
      <c r="S515" s="121"/>
      <c r="T515" s="122">
        <f>+T513+20</f>
        <v>5790</v>
      </c>
      <c r="U515" s="122">
        <f>+T515+I515</f>
        <v>134290</v>
      </c>
      <c r="V515" s="141">
        <f>+V513+500</f>
        <v>128500</v>
      </c>
      <c r="W515" s="130"/>
      <c r="X515" s="116">
        <f>+X513+10</f>
        <v>2155</v>
      </c>
      <c r="Y515" s="124">
        <f t="shared" si="169"/>
        <v>128740</v>
      </c>
      <c r="Z515" s="125">
        <f>+V515+X515</f>
        <v>130655</v>
      </c>
      <c r="AA515" s="126"/>
      <c r="AB515" s="127">
        <f>+AB513+20</f>
        <v>4310</v>
      </c>
      <c r="AC515" s="119">
        <f>+V515+AB515</f>
        <v>132810</v>
      </c>
      <c r="AD515" s="127"/>
      <c r="AE515" s="127">
        <f>+AE513+10</f>
        <v>2180</v>
      </c>
      <c r="AF515" s="120">
        <f>+AE515+V515</f>
        <v>130680</v>
      </c>
      <c r="AG515" s="127"/>
      <c r="AH515" s="127">
        <f>+AH513+10</f>
        <v>2205</v>
      </c>
      <c r="AI515" s="119">
        <f>+AH515+V515</f>
        <v>130705</v>
      </c>
      <c r="AJ515" s="126"/>
      <c r="AK515" s="128">
        <f>+AK513+10</f>
        <v>2230</v>
      </c>
      <c r="AL515" s="129">
        <f>+AK515+V515</f>
        <v>130730</v>
      </c>
      <c r="AM515" s="397"/>
    </row>
    <row r="516" spans="1:39" ht="15.75" x14ac:dyDescent="0.25">
      <c r="A516" s="93">
        <f t="shared" si="170"/>
        <v>0</v>
      </c>
      <c r="B516" s="94">
        <f t="shared" si="164"/>
        <v>0</v>
      </c>
      <c r="C516" s="95">
        <f>+$D$3*T516</f>
        <v>7150</v>
      </c>
      <c r="D516" s="95">
        <f t="shared" si="165"/>
        <v>7150</v>
      </c>
      <c r="E516" s="95">
        <f>+$F$3*K516</f>
        <v>1500</v>
      </c>
      <c r="F516" s="95">
        <f t="shared" si="166"/>
        <v>1500</v>
      </c>
      <c r="G516" s="96">
        <f>+$H$3*Q516</f>
        <v>1500</v>
      </c>
      <c r="H516" s="433">
        <f t="shared" si="167"/>
        <v>1500</v>
      </c>
      <c r="I516" s="395"/>
      <c r="J516" s="130">
        <f>((K517-K515)/500)</f>
        <v>0.02</v>
      </c>
      <c r="K516" s="116">
        <f>(((I516-I515)*J516)+K515)+I516</f>
        <v>150</v>
      </c>
      <c r="L516" s="131">
        <f>ROUNDUP(K516,0)</f>
        <v>150</v>
      </c>
      <c r="M516" s="132">
        <f>((N517-N515)/500)</f>
        <v>0.02</v>
      </c>
      <c r="N516" s="101">
        <f>(((I516-I515)*M516)+N515)+I516</f>
        <v>250</v>
      </c>
      <c r="O516" s="101">
        <f>ROUNDUP(N516,0)</f>
        <v>250</v>
      </c>
      <c r="P516" s="101">
        <f>((Q517-Q515)/500)</f>
        <v>0.02</v>
      </c>
      <c r="Q516" s="101">
        <f>(((I516-I515)*P516)+Q515)+I516</f>
        <v>500</v>
      </c>
      <c r="R516" s="133">
        <f>ROUNDUP(Q516,0)</f>
        <v>500</v>
      </c>
      <c r="S516" s="132">
        <f>((T517-T515)/500)</f>
        <v>0.04</v>
      </c>
      <c r="T516" s="134">
        <f>(((I516-I515)*S516)+T515)+I516</f>
        <v>650</v>
      </c>
      <c r="U516" s="134">
        <f>ROUNDUP(T516,0)</f>
        <v>650</v>
      </c>
      <c r="V516" s="396"/>
      <c r="W516" s="130">
        <f>((X517-X515)/500)</f>
        <v>0.01</v>
      </c>
      <c r="X516" s="116">
        <f>(((V516-V515)*W516)+X515)+V516</f>
        <v>870</v>
      </c>
      <c r="Y516" s="135">
        <f t="shared" si="169"/>
        <v>240</v>
      </c>
      <c r="Z516" s="106">
        <f>ROUNDUP(X516,0)</f>
        <v>870</v>
      </c>
      <c r="AA516" s="136">
        <f>((AB517-AB515)/500)</f>
        <v>0.02</v>
      </c>
      <c r="AB516" s="137">
        <f>(((V516-V515)*AA516)+AB515)+V516</f>
        <v>1740</v>
      </c>
      <c r="AC516" s="101">
        <f>ROUNDUP(AB516,0)</f>
        <v>1740</v>
      </c>
      <c r="AD516" s="137">
        <f>((AE517-AE515)/500)</f>
        <v>0.01</v>
      </c>
      <c r="AE516" s="137">
        <f>(((V516-V515)*AD516)+AE515)+V516</f>
        <v>895</v>
      </c>
      <c r="AF516" s="133">
        <f>ROUNDUP(AE516,0)</f>
        <v>895</v>
      </c>
      <c r="AG516" s="137">
        <f>((AH517-AH515)/500)</f>
        <v>0.01</v>
      </c>
      <c r="AH516" s="137">
        <f>(((V516-V515)*AG516)+AH515)+V516</f>
        <v>920</v>
      </c>
      <c r="AI516" s="101">
        <f>ROUNDUP(AH516,0)</f>
        <v>920</v>
      </c>
      <c r="AJ516" s="136">
        <f>((AK517-AK515)/500)</f>
        <v>0.01</v>
      </c>
      <c r="AK516" s="138">
        <f>(((V516-V515)*AJ516)+AK515)+V516</f>
        <v>945</v>
      </c>
      <c r="AL516" s="139">
        <f>ROUNDUP(AK516,0)</f>
        <v>945</v>
      </c>
    </row>
    <row r="517" spans="1:39" ht="15.75" x14ac:dyDescent="0.25">
      <c r="A517" s="93">
        <f t="shared" si="170"/>
        <v>0</v>
      </c>
      <c r="B517" s="93">
        <f t="shared" si="164"/>
        <v>0</v>
      </c>
      <c r="C517" s="112">
        <f>+$D$3*U517</f>
        <v>1482910</v>
      </c>
      <c r="D517" s="112">
        <f t="shared" si="165"/>
        <v>1482910</v>
      </c>
      <c r="E517" s="112">
        <f>+$F$3*L517</f>
        <v>1317300</v>
      </c>
      <c r="F517" s="112">
        <f t="shared" si="166"/>
        <v>1317300</v>
      </c>
      <c r="G517" s="113">
        <f>+$H$3*R517</f>
        <v>396240</v>
      </c>
      <c r="H517" s="112">
        <f t="shared" si="167"/>
        <v>396240</v>
      </c>
      <c r="I517" s="140">
        <f>+I515+500</f>
        <v>129000</v>
      </c>
      <c r="J517" s="130"/>
      <c r="K517" s="116">
        <f>+K515+10</f>
        <v>2730</v>
      </c>
      <c r="L517" s="117">
        <f>+I517+K517</f>
        <v>131730</v>
      </c>
      <c r="M517" s="118"/>
      <c r="N517" s="119">
        <f>+N515+10</f>
        <v>2830</v>
      </c>
      <c r="O517" s="119">
        <f>+N517+I517</f>
        <v>131830</v>
      </c>
      <c r="P517" s="119"/>
      <c r="Q517" s="119">
        <f>+Q515+10</f>
        <v>3080</v>
      </c>
      <c r="R517" s="120">
        <f>+Q517+I517</f>
        <v>132080</v>
      </c>
      <c r="S517" s="121"/>
      <c r="T517" s="122">
        <f>+T515+20</f>
        <v>5810</v>
      </c>
      <c r="U517" s="122">
        <f>+T517+I517</f>
        <v>134810</v>
      </c>
      <c r="V517" s="141">
        <f>+V515+500</f>
        <v>129000</v>
      </c>
      <c r="W517" s="130"/>
      <c r="X517" s="116">
        <f>+X515+5</f>
        <v>2160</v>
      </c>
      <c r="Y517" s="124">
        <f t="shared" si="169"/>
        <v>129240</v>
      </c>
      <c r="Z517" s="125">
        <f>+V517+X517</f>
        <v>131160</v>
      </c>
      <c r="AA517" s="126"/>
      <c r="AB517" s="127">
        <f>+AB515+10</f>
        <v>4320</v>
      </c>
      <c r="AC517" s="119">
        <f>+V517+AB517</f>
        <v>133320</v>
      </c>
      <c r="AD517" s="127"/>
      <c r="AE517" s="127">
        <f>+AE515+5</f>
        <v>2185</v>
      </c>
      <c r="AF517" s="120">
        <f>+AE517+V517</f>
        <v>131185</v>
      </c>
      <c r="AG517" s="127"/>
      <c r="AH517" s="127">
        <f>+AH515+5</f>
        <v>2210</v>
      </c>
      <c r="AI517" s="119">
        <f>+AH517+V517</f>
        <v>131210</v>
      </c>
      <c r="AJ517" s="126"/>
      <c r="AK517" s="128">
        <f>+AK515+5</f>
        <v>2235</v>
      </c>
      <c r="AL517" s="129">
        <f>+AK517+V517</f>
        <v>131235</v>
      </c>
      <c r="AM517" s="397"/>
    </row>
    <row r="518" spans="1:39" ht="15.75" x14ac:dyDescent="0.25">
      <c r="A518" s="93">
        <f t="shared" si="170"/>
        <v>0</v>
      </c>
      <c r="B518" s="94">
        <f t="shared" si="164"/>
        <v>0</v>
      </c>
      <c r="C518" s="95">
        <f>+$D$3*T518</f>
        <v>7150</v>
      </c>
      <c r="D518" s="95">
        <f t="shared" si="165"/>
        <v>7150</v>
      </c>
      <c r="E518" s="95">
        <f>+$F$3*K518</f>
        <v>1500</v>
      </c>
      <c r="F518" s="95">
        <f t="shared" si="166"/>
        <v>1500</v>
      </c>
      <c r="G518" s="96">
        <f>+$H$3*Q518</f>
        <v>1500</v>
      </c>
      <c r="H518" s="95">
        <f t="shared" si="167"/>
        <v>1500</v>
      </c>
      <c r="I518" s="395"/>
      <c r="J518" s="130">
        <f>((K519-K517)/500)</f>
        <v>0.02</v>
      </c>
      <c r="K518" s="116">
        <f>(((I518-I517)*J518)+K517)+I518</f>
        <v>150</v>
      </c>
      <c r="L518" s="131">
        <f>ROUNDUP(K518,0)</f>
        <v>150</v>
      </c>
      <c r="M518" s="132">
        <f>((N519-N517)/500)</f>
        <v>0.02</v>
      </c>
      <c r="N518" s="101">
        <f>(((I518-I517)*M518)+N517)+I518</f>
        <v>250</v>
      </c>
      <c r="O518" s="101">
        <f>ROUNDUP(N518,0)</f>
        <v>250</v>
      </c>
      <c r="P518" s="101">
        <f>((Q519-Q517)/500)</f>
        <v>0.02</v>
      </c>
      <c r="Q518" s="101">
        <f>(((I518-I517)*P518)+Q517)+I518</f>
        <v>500</v>
      </c>
      <c r="R518" s="133">
        <f>ROUNDUP(Q518,0)</f>
        <v>500</v>
      </c>
      <c r="S518" s="132">
        <f>((T519-T517)/500)</f>
        <v>0.04</v>
      </c>
      <c r="T518" s="134">
        <f>(((I518-I517)*S518)+T517)+I518</f>
        <v>650</v>
      </c>
      <c r="U518" s="134">
        <f>ROUNDUP(T518,0)</f>
        <v>650</v>
      </c>
      <c r="V518" s="396"/>
      <c r="W518" s="130">
        <f>((X519-X517)/500)</f>
        <v>0.02</v>
      </c>
      <c r="X518" s="116">
        <f>(((V518-V517)*W518)+X517)+V518</f>
        <v>-420</v>
      </c>
      <c r="Y518" s="135">
        <f t="shared" si="169"/>
        <v>240</v>
      </c>
      <c r="Z518" s="106">
        <f>ROUNDUP(X518,0)</f>
        <v>-420</v>
      </c>
      <c r="AA518" s="136">
        <f>((AB519-AB517)/500)</f>
        <v>0.04</v>
      </c>
      <c r="AB518" s="137">
        <f>(((V518-V517)*AA518)+AB517)+V518</f>
        <v>-840</v>
      </c>
      <c r="AC518" s="101">
        <f>ROUNDUP(AB518,0)</f>
        <v>-840</v>
      </c>
      <c r="AD518" s="137">
        <f>((AE519-AE517)/500)</f>
        <v>0.02</v>
      </c>
      <c r="AE518" s="137">
        <f>(((V518-V517)*AD518)+AE517)+V518</f>
        <v>-395</v>
      </c>
      <c r="AF518" s="133">
        <f>ROUNDUP(AE518,0)</f>
        <v>-395</v>
      </c>
      <c r="AG518" s="137">
        <f>((AH519-AH517)/500)</f>
        <v>0.02</v>
      </c>
      <c r="AH518" s="137">
        <f>(((V518-V517)*AG518)+AH517)+V518</f>
        <v>-370</v>
      </c>
      <c r="AI518" s="101">
        <f>ROUNDUP(AH518,0)</f>
        <v>-370</v>
      </c>
      <c r="AJ518" s="136">
        <f>((AK519-AK517)/500)</f>
        <v>0.02</v>
      </c>
      <c r="AK518" s="138">
        <f>(((V518-V517)*AJ518)+AK517)+V518</f>
        <v>-345</v>
      </c>
      <c r="AL518" s="139">
        <f>ROUNDUP(AK518,0)</f>
        <v>-345</v>
      </c>
    </row>
    <row r="519" spans="1:39" ht="15.75" x14ac:dyDescent="0.25">
      <c r="A519" s="93">
        <f t="shared" si="170"/>
        <v>0</v>
      </c>
      <c r="B519" s="93">
        <f t="shared" si="164"/>
        <v>0</v>
      </c>
      <c r="C519" s="112">
        <f>+$D$3*U519</f>
        <v>1488630</v>
      </c>
      <c r="D519" s="112">
        <f t="shared" si="165"/>
        <v>1488630</v>
      </c>
      <c r="E519" s="112">
        <f>+$F$3*L519</f>
        <v>1322400</v>
      </c>
      <c r="F519" s="112">
        <f t="shared" si="166"/>
        <v>1322400</v>
      </c>
      <c r="G519" s="113">
        <f>+$H$3*R519</f>
        <v>397770</v>
      </c>
      <c r="H519" s="112">
        <f t="shared" si="167"/>
        <v>397770</v>
      </c>
      <c r="I519" s="140">
        <f>+I517+500</f>
        <v>129500</v>
      </c>
      <c r="J519" s="130"/>
      <c r="K519" s="116">
        <f>+K517+10</f>
        <v>2740</v>
      </c>
      <c r="L519" s="117">
        <f>+I519+K519</f>
        <v>132240</v>
      </c>
      <c r="M519" s="118"/>
      <c r="N519" s="119">
        <f>+N517+10</f>
        <v>2840</v>
      </c>
      <c r="O519" s="119">
        <f>+N519+I519</f>
        <v>132340</v>
      </c>
      <c r="P519" s="119"/>
      <c r="Q519" s="119">
        <f>+Q517+10</f>
        <v>3090</v>
      </c>
      <c r="R519" s="120">
        <f>+Q519+I519</f>
        <v>132590</v>
      </c>
      <c r="S519" s="121"/>
      <c r="T519" s="122">
        <f>+T517+20</f>
        <v>5830</v>
      </c>
      <c r="U519" s="122">
        <f>+T519+I519</f>
        <v>135330</v>
      </c>
      <c r="V519" s="141">
        <f>+V517+500</f>
        <v>129500</v>
      </c>
      <c r="W519" s="130"/>
      <c r="X519" s="116">
        <f>+X517+10</f>
        <v>2170</v>
      </c>
      <c r="Y519" s="124">
        <f t="shared" si="169"/>
        <v>129740</v>
      </c>
      <c r="Z519" s="125">
        <f>+V519+X519</f>
        <v>131670</v>
      </c>
      <c r="AA519" s="126"/>
      <c r="AB519" s="127">
        <f>+AB517+20</f>
        <v>4340</v>
      </c>
      <c r="AC519" s="119">
        <f>+V519+AB519</f>
        <v>133840</v>
      </c>
      <c r="AD519" s="127"/>
      <c r="AE519" s="127">
        <f>+AE517+10</f>
        <v>2195</v>
      </c>
      <c r="AF519" s="120">
        <f>+AE519+V519</f>
        <v>131695</v>
      </c>
      <c r="AG519" s="127"/>
      <c r="AH519" s="127">
        <f>+AH517+10</f>
        <v>2220</v>
      </c>
      <c r="AI519" s="119">
        <f>+AH519+V519</f>
        <v>131720</v>
      </c>
      <c r="AJ519" s="126"/>
      <c r="AK519" s="128">
        <f>+AK517+10</f>
        <v>2245</v>
      </c>
      <c r="AL519" s="129">
        <f>+AK519+V519</f>
        <v>131745</v>
      </c>
      <c r="AM519" s="397"/>
    </row>
    <row r="520" spans="1:39" ht="15.75" x14ac:dyDescent="0.25">
      <c r="A520" s="93">
        <f t="shared" si="170"/>
        <v>0</v>
      </c>
      <c r="B520" s="94">
        <f t="shared" si="164"/>
        <v>0</v>
      </c>
      <c r="C520" s="95">
        <f>+$D$3*T520</f>
        <v>7150</v>
      </c>
      <c r="D520" s="95">
        <f t="shared" si="165"/>
        <v>7150</v>
      </c>
      <c r="E520" s="95">
        <f>+$F$3*K520</f>
        <v>1500</v>
      </c>
      <c r="F520" s="95">
        <f t="shared" si="166"/>
        <v>1500</v>
      </c>
      <c r="G520" s="96">
        <f>+$H$3*Q520</f>
        <v>1500</v>
      </c>
      <c r="H520" s="433">
        <f t="shared" si="167"/>
        <v>1500</v>
      </c>
      <c r="I520" s="395"/>
      <c r="J520" s="130">
        <f>((K521-K519)/500)</f>
        <v>0.02</v>
      </c>
      <c r="K520" s="116">
        <f>(((I520-I519)*J520)+K519)+I520</f>
        <v>150</v>
      </c>
      <c r="L520" s="131">
        <f>ROUNDUP(K520,0)</f>
        <v>150</v>
      </c>
      <c r="M520" s="132">
        <f>((N521-N519)/500)</f>
        <v>0.02</v>
      </c>
      <c r="N520" s="101">
        <f>(((I520-I519)*M520)+N519)+I520</f>
        <v>250</v>
      </c>
      <c r="O520" s="101">
        <f>ROUNDUP(N520,0)</f>
        <v>250</v>
      </c>
      <c r="P520" s="101">
        <f>((Q521-Q519)/500)</f>
        <v>0.02</v>
      </c>
      <c r="Q520" s="101">
        <f>(((I520-I519)*P520)+Q519)+I520</f>
        <v>500</v>
      </c>
      <c r="R520" s="133">
        <f>ROUNDUP(Q520,0)</f>
        <v>500</v>
      </c>
      <c r="S520" s="132">
        <f>((T521-T519)/500)</f>
        <v>0.04</v>
      </c>
      <c r="T520" s="134">
        <f>(((I520-I519)*S520)+T519)+I520</f>
        <v>650</v>
      </c>
      <c r="U520" s="134">
        <f>ROUNDUP(T520,0)</f>
        <v>650</v>
      </c>
      <c r="V520" s="396"/>
      <c r="W520" s="130">
        <f>((X521-X519)/500)</f>
        <v>0.01</v>
      </c>
      <c r="X520" s="116">
        <f>(((V520-V519)*W520)+X519)+V520</f>
        <v>875</v>
      </c>
      <c r="Y520" s="135">
        <f t="shared" si="169"/>
        <v>240</v>
      </c>
      <c r="Z520" s="106">
        <f>ROUNDUP(X520,0)</f>
        <v>875</v>
      </c>
      <c r="AA520" s="136">
        <f>((AB521-AB519)/500)</f>
        <v>0.02</v>
      </c>
      <c r="AB520" s="137">
        <f>(((V520-V519)*AA520)+AB519)+V520</f>
        <v>1750</v>
      </c>
      <c r="AC520" s="101">
        <f>ROUNDUP(AB520,0)</f>
        <v>1750</v>
      </c>
      <c r="AD520" s="137">
        <f>((AE521-AE519)/500)</f>
        <v>0.01</v>
      </c>
      <c r="AE520" s="137">
        <f>(((V520-V519)*AD520)+AE519)+V520</f>
        <v>900</v>
      </c>
      <c r="AF520" s="133">
        <f>ROUNDUP(AE520,0)</f>
        <v>900</v>
      </c>
      <c r="AG520" s="137">
        <f>((AH521-AH519)/500)</f>
        <v>0.01</v>
      </c>
      <c r="AH520" s="137">
        <f>(((V520-V519)*AG520)+AH519)+V520</f>
        <v>925</v>
      </c>
      <c r="AI520" s="101">
        <f>ROUNDUP(AH520,0)</f>
        <v>925</v>
      </c>
      <c r="AJ520" s="136">
        <f>((AK521-AK519)/500)</f>
        <v>0.01</v>
      </c>
      <c r="AK520" s="138">
        <f>(((V520-V519)*AJ520)+AK519)+V520</f>
        <v>950</v>
      </c>
      <c r="AL520" s="139">
        <f>ROUNDUP(AK520,0)</f>
        <v>950</v>
      </c>
    </row>
    <row r="521" spans="1:39" ht="15.75" x14ac:dyDescent="0.25">
      <c r="A521" s="93">
        <f t="shared" si="170"/>
        <v>0</v>
      </c>
      <c r="B521" s="93">
        <f t="shared" si="164"/>
        <v>0</v>
      </c>
      <c r="C521" s="112">
        <f>+$D$3*U521</f>
        <v>1494350</v>
      </c>
      <c r="D521" s="112">
        <f t="shared" si="165"/>
        <v>1494350</v>
      </c>
      <c r="E521" s="112">
        <f>+$F$3*L521</f>
        <v>1327500</v>
      </c>
      <c r="F521" s="112">
        <f t="shared" si="166"/>
        <v>1327500</v>
      </c>
      <c r="G521" s="113">
        <f>+$H$3*R521</f>
        <v>399300</v>
      </c>
      <c r="H521" s="112">
        <f t="shared" si="167"/>
        <v>399300</v>
      </c>
      <c r="I521" s="140">
        <f>+I519+500</f>
        <v>130000</v>
      </c>
      <c r="J521" s="130"/>
      <c r="K521" s="116">
        <f>+K519+10</f>
        <v>2750</v>
      </c>
      <c r="L521" s="117">
        <f>+I521+K521</f>
        <v>132750</v>
      </c>
      <c r="M521" s="118"/>
      <c r="N521" s="119">
        <f>+N519+10</f>
        <v>2850</v>
      </c>
      <c r="O521" s="119">
        <f>+N521+I521</f>
        <v>132850</v>
      </c>
      <c r="P521" s="119"/>
      <c r="Q521" s="119">
        <f>+Q519+10</f>
        <v>3100</v>
      </c>
      <c r="R521" s="120">
        <f>+Q521+I521</f>
        <v>133100</v>
      </c>
      <c r="S521" s="121"/>
      <c r="T521" s="122">
        <f>+T519+20</f>
        <v>5850</v>
      </c>
      <c r="U521" s="122">
        <f>+T521+I521</f>
        <v>135850</v>
      </c>
      <c r="V521" s="141">
        <f>+V519+500</f>
        <v>130000</v>
      </c>
      <c r="W521" s="130"/>
      <c r="X521" s="116">
        <f>+X519+5</f>
        <v>2175</v>
      </c>
      <c r="Y521" s="124">
        <f t="shared" si="169"/>
        <v>130240</v>
      </c>
      <c r="Z521" s="125">
        <f>+V521+X521</f>
        <v>132175</v>
      </c>
      <c r="AA521" s="126"/>
      <c r="AB521" s="127">
        <f>+AB519+10</f>
        <v>4350</v>
      </c>
      <c r="AC521" s="119">
        <f>+V521+AB521</f>
        <v>134350</v>
      </c>
      <c r="AD521" s="127"/>
      <c r="AE521" s="127">
        <f>+AE519+5</f>
        <v>2200</v>
      </c>
      <c r="AF521" s="120">
        <f>+AE521+V521</f>
        <v>132200</v>
      </c>
      <c r="AG521" s="127"/>
      <c r="AH521" s="127">
        <f>+AH519+5</f>
        <v>2225</v>
      </c>
      <c r="AI521" s="119">
        <f>+AH521+V521</f>
        <v>132225</v>
      </c>
      <c r="AJ521" s="126"/>
      <c r="AK521" s="128">
        <f>+AK519+5</f>
        <v>2250</v>
      </c>
      <c r="AL521" s="129">
        <f>+AK521+V521</f>
        <v>132250</v>
      </c>
      <c r="AM521" s="397"/>
    </row>
    <row r="522" spans="1:39" ht="15.75" x14ac:dyDescent="0.25">
      <c r="A522" s="93">
        <f t="shared" si="170"/>
        <v>0</v>
      </c>
      <c r="B522" s="94">
        <f t="shared" si="164"/>
        <v>0</v>
      </c>
      <c r="C522" s="95">
        <f>+$D$3*T522</f>
        <v>7150</v>
      </c>
      <c r="D522" s="95">
        <f t="shared" si="165"/>
        <v>7150</v>
      </c>
      <c r="E522" s="95">
        <f>+$F$3*K522</f>
        <v>1500</v>
      </c>
      <c r="F522" s="95">
        <f t="shared" si="166"/>
        <v>1500</v>
      </c>
      <c r="G522" s="96">
        <f>+$H$3*Q522</f>
        <v>1500</v>
      </c>
      <c r="H522" s="95">
        <f t="shared" si="167"/>
        <v>1500</v>
      </c>
      <c r="I522" s="395"/>
      <c r="J522" s="130">
        <f>((K523-K521)/500)</f>
        <v>0.02</v>
      </c>
      <c r="K522" s="116">
        <f>(((I522-I521)*J522)+K521)+I522</f>
        <v>150</v>
      </c>
      <c r="L522" s="131">
        <f>ROUNDUP(K522,0)</f>
        <v>150</v>
      </c>
      <c r="M522" s="132">
        <f>((N523-N521)/500)</f>
        <v>0.02</v>
      </c>
      <c r="N522" s="101">
        <f>(((I522-I521)*M522)+N521)+I522</f>
        <v>250</v>
      </c>
      <c r="O522" s="101">
        <f>ROUNDUP(N522,0)</f>
        <v>250</v>
      </c>
      <c r="P522" s="101">
        <f>((Q523-Q521)/500)</f>
        <v>0.02</v>
      </c>
      <c r="Q522" s="101">
        <f>(((I522-I521)*P522)+Q521)+I522</f>
        <v>500</v>
      </c>
      <c r="R522" s="133">
        <f>ROUNDUP(Q522,0)</f>
        <v>500</v>
      </c>
      <c r="S522" s="132">
        <f>((T523-T521)/500)</f>
        <v>0.04</v>
      </c>
      <c r="T522" s="134">
        <f>(((I522-I521)*S522)+T521)+I522</f>
        <v>650</v>
      </c>
      <c r="U522" s="134">
        <f>ROUNDUP(T522,0)</f>
        <v>650</v>
      </c>
      <c r="V522" s="396"/>
      <c r="W522" s="130">
        <f>((X523-X521)/500)</f>
        <v>0.02</v>
      </c>
      <c r="X522" s="116">
        <f>(((V522-V521)*W522)+X521)+V522</f>
        <v>-425</v>
      </c>
      <c r="Y522" s="135">
        <f t="shared" si="169"/>
        <v>240</v>
      </c>
      <c r="Z522" s="106">
        <f>ROUNDUP(X522,0)</f>
        <v>-425</v>
      </c>
      <c r="AA522" s="136">
        <f>((AB523-AB521)/500)</f>
        <v>0.04</v>
      </c>
      <c r="AB522" s="137">
        <f>(((V522-V521)*AA522)+AB521)+V522</f>
        <v>-850</v>
      </c>
      <c r="AC522" s="101">
        <f>ROUNDUP(AB522,0)</f>
        <v>-850</v>
      </c>
      <c r="AD522" s="137">
        <f>((AE523-AE521)/500)</f>
        <v>0.02</v>
      </c>
      <c r="AE522" s="137">
        <f>(((V522-V521)*AD522)+AE521)+V522</f>
        <v>-400</v>
      </c>
      <c r="AF522" s="133">
        <f>ROUNDUP(AE522,0)</f>
        <v>-400</v>
      </c>
      <c r="AG522" s="137">
        <f>((AH523-AH521)/500)</f>
        <v>0.02</v>
      </c>
      <c r="AH522" s="137">
        <f>(((V522-V521)*AG522)+AH521)+V522</f>
        <v>-375</v>
      </c>
      <c r="AI522" s="101">
        <f>ROUNDUP(AH522,0)</f>
        <v>-375</v>
      </c>
      <c r="AJ522" s="136">
        <f>((AK523-AK521)/500)</f>
        <v>0.02</v>
      </c>
      <c r="AK522" s="138">
        <f>(((V522-V521)*AJ522)+AK521)+V522</f>
        <v>-350</v>
      </c>
      <c r="AL522" s="139">
        <f>ROUNDUP(AK522,0)</f>
        <v>-350</v>
      </c>
      <c r="AM522" s="397"/>
    </row>
    <row r="523" spans="1:39" ht="15.75" x14ac:dyDescent="0.25">
      <c r="A523" s="93">
        <f t="shared" si="170"/>
        <v>0</v>
      </c>
      <c r="B523" s="93">
        <f t="shared" si="164"/>
        <v>0</v>
      </c>
      <c r="C523" s="112">
        <f>+$D$3*U523</f>
        <v>1500070</v>
      </c>
      <c r="D523" s="112">
        <f t="shared" si="165"/>
        <v>1500070</v>
      </c>
      <c r="E523" s="112">
        <f>+$F$3*L523</f>
        <v>1332600</v>
      </c>
      <c r="F523" s="112">
        <f t="shared" si="166"/>
        <v>1332600</v>
      </c>
      <c r="G523" s="113">
        <f>+$H$3*R523</f>
        <v>400830</v>
      </c>
      <c r="H523" s="112">
        <f t="shared" si="167"/>
        <v>400830</v>
      </c>
      <c r="I523" s="140">
        <f>+I521+500</f>
        <v>130500</v>
      </c>
      <c r="J523" s="130"/>
      <c r="K523" s="116">
        <f>+K521+10</f>
        <v>2760</v>
      </c>
      <c r="L523" s="117">
        <f>+I523+K523</f>
        <v>133260</v>
      </c>
      <c r="M523" s="118"/>
      <c r="N523" s="119">
        <f>+N521+10</f>
        <v>2860</v>
      </c>
      <c r="O523" s="119">
        <f>+N523+I523</f>
        <v>133360</v>
      </c>
      <c r="P523" s="119"/>
      <c r="Q523" s="119">
        <f>+Q521+10</f>
        <v>3110</v>
      </c>
      <c r="R523" s="120">
        <f>+Q523+I523</f>
        <v>133610</v>
      </c>
      <c r="S523" s="121"/>
      <c r="T523" s="122">
        <f>+T521+20</f>
        <v>5870</v>
      </c>
      <c r="U523" s="122">
        <f>+T523+I523</f>
        <v>136370</v>
      </c>
      <c r="V523" s="141">
        <f>+V521+500</f>
        <v>130500</v>
      </c>
      <c r="W523" s="130"/>
      <c r="X523" s="116">
        <f>+X521+10</f>
        <v>2185</v>
      </c>
      <c r="Y523" s="124">
        <f t="shared" si="169"/>
        <v>130740</v>
      </c>
      <c r="Z523" s="125">
        <f>+V523+X523</f>
        <v>132685</v>
      </c>
      <c r="AA523" s="126"/>
      <c r="AB523" s="127">
        <f>+AB521+20</f>
        <v>4370</v>
      </c>
      <c r="AC523" s="119">
        <f>+V523+AB523</f>
        <v>134870</v>
      </c>
      <c r="AD523" s="127"/>
      <c r="AE523" s="127">
        <f>+AE521+10</f>
        <v>2210</v>
      </c>
      <c r="AF523" s="120">
        <f>+AE523+V523</f>
        <v>132710</v>
      </c>
      <c r="AG523" s="127"/>
      <c r="AH523" s="127">
        <f>+AH521+10</f>
        <v>2235</v>
      </c>
      <c r="AI523" s="119">
        <f>+AH523+V523</f>
        <v>132735</v>
      </c>
      <c r="AJ523" s="126"/>
      <c r="AK523" s="128">
        <f>+AK521+10</f>
        <v>2260</v>
      </c>
      <c r="AL523" s="129">
        <f>+AK523+V523</f>
        <v>132760</v>
      </c>
      <c r="AM523" s="397"/>
    </row>
    <row r="524" spans="1:39" ht="15.75" x14ac:dyDescent="0.25">
      <c r="A524" s="93">
        <f t="shared" si="170"/>
        <v>0</v>
      </c>
      <c r="B524" s="94">
        <f t="shared" si="164"/>
        <v>0</v>
      </c>
      <c r="C524" s="95">
        <f>+$D$3*T524</f>
        <v>7150</v>
      </c>
      <c r="D524" s="95">
        <f t="shared" si="165"/>
        <v>7150</v>
      </c>
      <c r="E524" s="95">
        <f>+$F$3*K524</f>
        <v>1500</v>
      </c>
      <c r="F524" s="95">
        <f t="shared" si="166"/>
        <v>1500</v>
      </c>
      <c r="G524" s="96">
        <f>+$H$3*Q524</f>
        <v>1500</v>
      </c>
      <c r="H524" s="433">
        <f t="shared" si="167"/>
        <v>1500</v>
      </c>
      <c r="I524" s="395"/>
      <c r="J524" s="130">
        <f>((K525-K523)/500)</f>
        <v>0.02</v>
      </c>
      <c r="K524" s="116">
        <f>(((I524-I523)*J524)+K523)+I524</f>
        <v>150</v>
      </c>
      <c r="L524" s="131">
        <f>ROUNDUP(K524,0)</f>
        <v>150</v>
      </c>
      <c r="M524" s="132">
        <f>((N525-N523)/500)</f>
        <v>0.02</v>
      </c>
      <c r="N524" s="101">
        <f>(((I524-I523)*M524)+N523)+I524</f>
        <v>250</v>
      </c>
      <c r="O524" s="101">
        <f>ROUNDUP(N524,0)</f>
        <v>250</v>
      </c>
      <c r="P524" s="101">
        <f>((Q525-Q523)/500)</f>
        <v>0.02</v>
      </c>
      <c r="Q524" s="101">
        <f>(((I524-I523)*P524)+Q523)+I524</f>
        <v>500</v>
      </c>
      <c r="R524" s="133">
        <f>ROUNDUP(Q524,0)</f>
        <v>500</v>
      </c>
      <c r="S524" s="132">
        <f>((T525-T523)/500)</f>
        <v>0.04</v>
      </c>
      <c r="T524" s="134">
        <f>(((I524-I523)*S524)+T523)+I524</f>
        <v>650</v>
      </c>
      <c r="U524" s="134">
        <f>ROUNDUP(T524,0)</f>
        <v>650</v>
      </c>
      <c r="V524" s="396"/>
      <c r="W524" s="130">
        <f>((X525-X523)/500)</f>
        <v>0.01</v>
      </c>
      <c r="X524" s="116">
        <f>(((V524-V523)*W524)+X523)+V524</f>
        <v>880</v>
      </c>
      <c r="Y524" s="135">
        <f t="shared" si="169"/>
        <v>240</v>
      </c>
      <c r="Z524" s="106">
        <f>ROUNDUP(X524,0)</f>
        <v>880</v>
      </c>
      <c r="AA524" s="136">
        <f>((AB525-AB523)/500)</f>
        <v>0.02</v>
      </c>
      <c r="AB524" s="137">
        <f>(((V524-V523)*AA524)+AB523)+V524</f>
        <v>1760</v>
      </c>
      <c r="AC524" s="101">
        <f>ROUNDUP(AB524,0)</f>
        <v>1760</v>
      </c>
      <c r="AD524" s="137">
        <f>((AE525-AE523)/500)</f>
        <v>0.01</v>
      </c>
      <c r="AE524" s="137">
        <f>(((V524-V523)*AD524)+AE523)+V524</f>
        <v>905</v>
      </c>
      <c r="AF524" s="133">
        <f>ROUNDUP(AE524,0)</f>
        <v>905</v>
      </c>
      <c r="AG524" s="137">
        <f>((AH525-AH523)/500)</f>
        <v>0.01</v>
      </c>
      <c r="AH524" s="137">
        <f>(((V524-V523)*AG524)+AH523)+V524</f>
        <v>930</v>
      </c>
      <c r="AI524" s="101">
        <f>ROUNDUP(AH524,0)</f>
        <v>930</v>
      </c>
      <c r="AJ524" s="136">
        <f>((AK525-AK523)/500)</f>
        <v>0.01</v>
      </c>
      <c r="AK524" s="138">
        <f>(((V524-V523)*AJ524)+AK523)+V524</f>
        <v>955</v>
      </c>
      <c r="AL524" s="139">
        <f>ROUNDUP(AK524,0)</f>
        <v>955</v>
      </c>
    </row>
    <row r="525" spans="1:39" ht="15.75" x14ac:dyDescent="0.25">
      <c r="A525" s="93">
        <f t="shared" si="170"/>
        <v>0</v>
      </c>
      <c r="B525" s="93">
        <f t="shared" si="164"/>
        <v>0</v>
      </c>
      <c r="C525" s="112">
        <f>+$D$3*U525</f>
        <v>1505790</v>
      </c>
      <c r="D525" s="112">
        <f t="shared" si="165"/>
        <v>1505790</v>
      </c>
      <c r="E525" s="112">
        <f>+$F$3*L525</f>
        <v>1337700</v>
      </c>
      <c r="F525" s="112">
        <f t="shared" si="166"/>
        <v>1337700</v>
      </c>
      <c r="G525" s="113">
        <f>+$H$3*R525</f>
        <v>402360</v>
      </c>
      <c r="H525" s="112">
        <f t="shared" si="167"/>
        <v>402360</v>
      </c>
      <c r="I525" s="140">
        <f>+I523+500</f>
        <v>131000</v>
      </c>
      <c r="J525" s="130"/>
      <c r="K525" s="116">
        <f>+K523+10</f>
        <v>2770</v>
      </c>
      <c r="L525" s="117">
        <f>+I525+K525</f>
        <v>133770</v>
      </c>
      <c r="M525" s="118"/>
      <c r="N525" s="119">
        <f>+N523+10</f>
        <v>2870</v>
      </c>
      <c r="O525" s="119">
        <f>+N525+I525</f>
        <v>133870</v>
      </c>
      <c r="P525" s="119"/>
      <c r="Q525" s="119">
        <f>+Q523+10</f>
        <v>3120</v>
      </c>
      <c r="R525" s="120">
        <f>+Q525+I525</f>
        <v>134120</v>
      </c>
      <c r="S525" s="121"/>
      <c r="T525" s="122">
        <f>+T523+20</f>
        <v>5890</v>
      </c>
      <c r="U525" s="122">
        <f>+T525+I525</f>
        <v>136890</v>
      </c>
      <c r="V525" s="141">
        <f>+V523+500</f>
        <v>131000</v>
      </c>
      <c r="W525" s="130"/>
      <c r="X525" s="116">
        <f>+X523+5</f>
        <v>2190</v>
      </c>
      <c r="Y525" s="124">
        <f t="shared" si="169"/>
        <v>131240</v>
      </c>
      <c r="Z525" s="125">
        <f>+V525+X525</f>
        <v>133190</v>
      </c>
      <c r="AA525" s="126"/>
      <c r="AB525" s="127">
        <f>+AB523+10</f>
        <v>4380</v>
      </c>
      <c r="AC525" s="119">
        <f>+V525+AB525</f>
        <v>135380</v>
      </c>
      <c r="AD525" s="127"/>
      <c r="AE525" s="127">
        <f>+AE523+5</f>
        <v>2215</v>
      </c>
      <c r="AF525" s="120">
        <f>+AE525+V525</f>
        <v>133215</v>
      </c>
      <c r="AG525" s="127"/>
      <c r="AH525" s="127">
        <f>+AH523+5</f>
        <v>2240</v>
      </c>
      <c r="AI525" s="119">
        <f>+AH525+V525</f>
        <v>133240</v>
      </c>
      <c r="AJ525" s="126"/>
      <c r="AK525" s="128">
        <f>+AK523+5</f>
        <v>2265</v>
      </c>
      <c r="AL525" s="129">
        <f>+AK525+V525</f>
        <v>133265</v>
      </c>
      <c r="AM525" s="397"/>
    </row>
    <row r="526" spans="1:39" ht="15.75" x14ac:dyDescent="0.25">
      <c r="A526" s="93">
        <f t="shared" si="170"/>
        <v>0</v>
      </c>
      <c r="B526" s="94">
        <f t="shared" si="164"/>
        <v>0</v>
      </c>
      <c r="C526" s="95">
        <f>+$D$3*T526</f>
        <v>7150</v>
      </c>
      <c r="D526" s="95">
        <f t="shared" si="165"/>
        <v>7150</v>
      </c>
      <c r="E526" s="95">
        <f>+$F$3*K526</f>
        <v>1500</v>
      </c>
      <c r="F526" s="95">
        <f t="shared" si="166"/>
        <v>1500</v>
      </c>
      <c r="G526" s="96">
        <f>+$H$3*Q526</f>
        <v>1500</v>
      </c>
      <c r="H526" s="95">
        <f t="shared" si="167"/>
        <v>1500</v>
      </c>
      <c r="I526" s="395"/>
      <c r="J526" s="130">
        <f>((K527-K525)/500)</f>
        <v>0.02</v>
      </c>
      <c r="K526" s="116">
        <f>(((I526-I525)*J526)+K525)+I526</f>
        <v>150</v>
      </c>
      <c r="L526" s="131">
        <f>ROUNDUP(K526,0)</f>
        <v>150</v>
      </c>
      <c r="M526" s="132">
        <f>((N527-N525)/500)</f>
        <v>0.02</v>
      </c>
      <c r="N526" s="101">
        <f>(((I526-I525)*M526)+N525)+I526</f>
        <v>250</v>
      </c>
      <c r="O526" s="101">
        <f>ROUNDUP(N526,0)</f>
        <v>250</v>
      </c>
      <c r="P526" s="101">
        <f>((Q527-Q525)/500)</f>
        <v>0.02</v>
      </c>
      <c r="Q526" s="101">
        <f>(((I526-I525)*P526)+Q525)+I526</f>
        <v>500</v>
      </c>
      <c r="R526" s="133">
        <f>ROUNDUP(Q526,0)</f>
        <v>500</v>
      </c>
      <c r="S526" s="132">
        <f>((T527-T525)/500)</f>
        <v>0.04</v>
      </c>
      <c r="T526" s="134">
        <f>(((I526-I525)*S526)+T525)+I526</f>
        <v>650</v>
      </c>
      <c r="U526" s="134">
        <f>ROUNDUP(T526,0)</f>
        <v>650</v>
      </c>
      <c r="V526" s="396"/>
      <c r="W526" s="130">
        <f>((X527-X525)/500)</f>
        <v>0.02</v>
      </c>
      <c r="X526" s="116">
        <f>(((V526-V525)*W526)+X525)+V526</f>
        <v>-430</v>
      </c>
      <c r="Y526" s="135">
        <f t="shared" si="169"/>
        <v>240</v>
      </c>
      <c r="Z526" s="106">
        <f>ROUNDUP(X526,0)</f>
        <v>-430</v>
      </c>
      <c r="AA526" s="136">
        <f>((AB527-AB525)/500)</f>
        <v>0.04</v>
      </c>
      <c r="AB526" s="137">
        <f>(((V526-V525)*AA526)+AB525)+V526</f>
        <v>-860</v>
      </c>
      <c r="AC526" s="101">
        <f>ROUNDUP(AB526,0)</f>
        <v>-860</v>
      </c>
      <c r="AD526" s="137">
        <f>((AE527-AE525)/500)</f>
        <v>0.02</v>
      </c>
      <c r="AE526" s="137">
        <f>(((V526-V525)*AD526)+AE525)+V526</f>
        <v>-405</v>
      </c>
      <c r="AF526" s="133">
        <f>ROUNDUP(AE526,0)</f>
        <v>-405</v>
      </c>
      <c r="AG526" s="137">
        <f>((AH527-AH525)/500)</f>
        <v>0.02</v>
      </c>
      <c r="AH526" s="137">
        <f>(((V526-V525)*AG526)+AH525)+V526</f>
        <v>-380</v>
      </c>
      <c r="AI526" s="101">
        <f>ROUNDUP(AH526,0)</f>
        <v>-380</v>
      </c>
      <c r="AJ526" s="136">
        <f>((AK527-AK525)/500)</f>
        <v>0.02</v>
      </c>
      <c r="AK526" s="138">
        <f>(((V526-V525)*AJ526)+AK525)+V526</f>
        <v>-355</v>
      </c>
      <c r="AL526" s="139">
        <f>ROUNDUP(AK526,0)</f>
        <v>-355</v>
      </c>
    </row>
    <row r="527" spans="1:39" ht="15.75" x14ac:dyDescent="0.25">
      <c r="A527" s="93">
        <f t="shared" si="170"/>
        <v>0</v>
      </c>
      <c r="B527" s="93">
        <f t="shared" si="164"/>
        <v>0</v>
      </c>
      <c r="C527" s="112">
        <f>+$D$3*U527</f>
        <v>1511510</v>
      </c>
      <c r="D527" s="112">
        <f t="shared" si="165"/>
        <v>1511510</v>
      </c>
      <c r="E527" s="112">
        <f>+$F$3*L527</f>
        <v>1342800</v>
      </c>
      <c r="F527" s="112">
        <f t="shared" si="166"/>
        <v>1342800</v>
      </c>
      <c r="G527" s="113">
        <f>+$H$3*R527</f>
        <v>403890</v>
      </c>
      <c r="H527" s="112">
        <f t="shared" si="167"/>
        <v>403890</v>
      </c>
      <c r="I527" s="140">
        <f>+I525+500</f>
        <v>131500</v>
      </c>
      <c r="J527" s="130"/>
      <c r="K527" s="116">
        <f>+K525+10</f>
        <v>2780</v>
      </c>
      <c r="L527" s="117">
        <f>+I527+K527</f>
        <v>134280</v>
      </c>
      <c r="M527" s="118"/>
      <c r="N527" s="119">
        <f>+N525+10</f>
        <v>2880</v>
      </c>
      <c r="O527" s="119">
        <f>+N527+I527</f>
        <v>134380</v>
      </c>
      <c r="P527" s="119"/>
      <c r="Q527" s="119">
        <f>+Q525+10</f>
        <v>3130</v>
      </c>
      <c r="R527" s="120">
        <f>+Q527+I527</f>
        <v>134630</v>
      </c>
      <c r="S527" s="121"/>
      <c r="T527" s="122">
        <f>+T525+20</f>
        <v>5910</v>
      </c>
      <c r="U527" s="122">
        <f>+T527+I527</f>
        <v>137410</v>
      </c>
      <c r="V527" s="141">
        <f>+V525+500</f>
        <v>131500</v>
      </c>
      <c r="W527" s="130"/>
      <c r="X527" s="116">
        <f>+X525+10</f>
        <v>2200</v>
      </c>
      <c r="Y527" s="124">
        <f t="shared" si="169"/>
        <v>131740</v>
      </c>
      <c r="Z527" s="125">
        <f>+V527+X527</f>
        <v>133700</v>
      </c>
      <c r="AA527" s="126"/>
      <c r="AB527" s="127">
        <f>+AB525+20</f>
        <v>4400</v>
      </c>
      <c r="AC527" s="119">
        <f>+V527+AB527</f>
        <v>135900</v>
      </c>
      <c r="AD527" s="127"/>
      <c r="AE527" s="127">
        <f>+AE525+10</f>
        <v>2225</v>
      </c>
      <c r="AF527" s="120">
        <f>+AE527+V527</f>
        <v>133725</v>
      </c>
      <c r="AG527" s="127"/>
      <c r="AH527" s="127">
        <f>+AH525+10</f>
        <v>2250</v>
      </c>
      <c r="AI527" s="119">
        <f>+AH527+V527</f>
        <v>133750</v>
      </c>
      <c r="AJ527" s="126"/>
      <c r="AK527" s="128">
        <f>+AK525+10</f>
        <v>2275</v>
      </c>
      <c r="AL527" s="129">
        <f>+AK527+V527</f>
        <v>133775</v>
      </c>
      <c r="AM527" s="397"/>
    </row>
    <row r="528" spans="1:39" ht="15.75" x14ac:dyDescent="0.25">
      <c r="A528" s="93">
        <f t="shared" si="170"/>
        <v>0</v>
      </c>
      <c r="B528" s="94">
        <f t="shared" si="164"/>
        <v>0</v>
      </c>
      <c r="C528" s="95">
        <f>+$D$3*T528</f>
        <v>7150</v>
      </c>
      <c r="D528" s="95">
        <f t="shared" si="165"/>
        <v>7150</v>
      </c>
      <c r="E528" s="95">
        <f>+$F$3*K528</f>
        <v>1500</v>
      </c>
      <c r="F528" s="95">
        <f t="shared" si="166"/>
        <v>1500</v>
      </c>
      <c r="G528" s="96">
        <f>+$H$3*Q528</f>
        <v>1500</v>
      </c>
      <c r="H528" s="433">
        <f t="shared" si="167"/>
        <v>1500</v>
      </c>
      <c r="I528" s="395"/>
      <c r="J528" s="130">
        <f>((K529-K527)/500)</f>
        <v>0.02</v>
      </c>
      <c r="K528" s="116">
        <f>(((I528-I527)*J528)+K527)+I528</f>
        <v>150</v>
      </c>
      <c r="L528" s="131">
        <f>ROUNDUP(K528,0)</f>
        <v>150</v>
      </c>
      <c r="M528" s="132">
        <f>((N529-N527)/500)</f>
        <v>0.02</v>
      </c>
      <c r="N528" s="101">
        <f>(((I528-I527)*M528)+N527)+I528</f>
        <v>250</v>
      </c>
      <c r="O528" s="101">
        <f>ROUNDUP(N528,0)</f>
        <v>250</v>
      </c>
      <c r="P528" s="101">
        <f>((Q529-Q527)/500)</f>
        <v>0.02</v>
      </c>
      <c r="Q528" s="101">
        <f>(((I528-I527)*P528)+Q527)+I528</f>
        <v>500</v>
      </c>
      <c r="R528" s="133">
        <f>ROUNDUP(Q528,0)</f>
        <v>500</v>
      </c>
      <c r="S528" s="132">
        <f>((T529-T527)/500)</f>
        <v>0.04</v>
      </c>
      <c r="T528" s="134">
        <f>(((I528-I527)*S528)+T527)+I528</f>
        <v>650</v>
      </c>
      <c r="U528" s="134">
        <f>ROUNDUP(T528,0)</f>
        <v>650</v>
      </c>
      <c r="V528" s="396"/>
      <c r="W528" s="130">
        <f>((X529-X527)/500)</f>
        <v>0.01</v>
      </c>
      <c r="X528" s="116">
        <f>(((V528-V527)*W528)+X527)+V528</f>
        <v>885</v>
      </c>
      <c r="Y528" s="135">
        <f t="shared" si="169"/>
        <v>240</v>
      </c>
      <c r="Z528" s="106">
        <f>ROUNDUP(X528,0)</f>
        <v>885</v>
      </c>
      <c r="AA528" s="136">
        <f>((AB529-AB527)/500)</f>
        <v>0.02</v>
      </c>
      <c r="AB528" s="137">
        <f>(((V528-V527)*AA528)+AB527)+V528</f>
        <v>1770</v>
      </c>
      <c r="AC528" s="101">
        <f>ROUNDUP(AB528,0)</f>
        <v>1770</v>
      </c>
      <c r="AD528" s="137">
        <f>((AE529-AE527)/500)</f>
        <v>0.01</v>
      </c>
      <c r="AE528" s="137">
        <f>(((V528-V527)*AD528)+AE527)+V528</f>
        <v>910</v>
      </c>
      <c r="AF528" s="133">
        <f>ROUNDUP(AE528,0)</f>
        <v>910</v>
      </c>
      <c r="AG528" s="137">
        <f>((AH529-AH527)/500)</f>
        <v>0.01</v>
      </c>
      <c r="AH528" s="137">
        <f>(((V528-V527)*AG528)+AH527)+V528</f>
        <v>935</v>
      </c>
      <c r="AI528" s="101">
        <f>ROUNDUP(AH528,0)</f>
        <v>935</v>
      </c>
      <c r="AJ528" s="136">
        <f>((AK529-AK527)/500)</f>
        <v>0.01</v>
      </c>
      <c r="AK528" s="138">
        <f>(((V528-V527)*AJ528)+AK527)+V528</f>
        <v>960</v>
      </c>
      <c r="AL528" s="139">
        <f>ROUNDUP(AK528,0)</f>
        <v>960</v>
      </c>
    </row>
    <row r="529" spans="1:39" ht="15.75" x14ac:dyDescent="0.25">
      <c r="A529" s="93">
        <f t="shared" si="170"/>
        <v>0</v>
      </c>
      <c r="B529" s="93">
        <f t="shared" si="164"/>
        <v>0</v>
      </c>
      <c r="C529" s="112">
        <f>+$D$3*U529</f>
        <v>1517230</v>
      </c>
      <c r="D529" s="112">
        <f t="shared" si="165"/>
        <v>1517230</v>
      </c>
      <c r="E529" s="112">
        <f>+$F$3*L529</f>
        <v>1347900</v>
      </c>
      <c r="F529" s="112">
        <f t="shared" si="166"/>
        <v>1347900</v>
      </c>
      <c r="G529" s="113">
        <f>+$H$3*R529</f>
        <v>405420</v>
      </c>
      <c r="H529" s="112">
        <f t="shared" si="167"/>
        <v>405420</v>
      </c>
      <c r="I529" s="140">
        <f>+I527+500</f>
        <v>132000</v>
      </c>
      <c r="J529" s="130"/>
      <c r="K529" s="116">
        <f>+K527+10</f>
        <v>2790</v>
      </c>
      <c r="L529" s="117">
        <f>+I529+K529</f>
        <v>134790</v>
      </c>
      <c r="M529" s="118"/>
      <c r="N529" s="119">
        <f>+N527+10</f>
        <v>2890</v>
      </c>
      <c r="O529" s="119">
        <f>+N529+I529</f>
        <v>134890</v>
      </c>
      <c r="P529" s="119"/>
      <c r="Q529" s="119">
        <f>+Q527+10</f>
        <v>3140</v>
      </c>
      <c r="R529" s="120">
        <f>+Q529+I529</f>
        <v>135140</v>
      </c>
      <c r="S529" s="121"/>
      <c r="T529" s="122">
        <f>+T527+20</f>
        <v>5930</v>
      </c>
      <c r="U529" s="122">
        <f>+T529+I529</f>
        <v>137930</v>
      </c>
      <c r="V529" s="141">
        <f>+V527+500</f>
        <v>132000</v>
      </c>
      <c r="W529" s="130"/>
      <c r="X529" s="116">
        <f>+X527+5</f>
        <v>2205</v>
      </c>
      <c r="Y529" s="124">
        <f t="shared" si="169"/>
        <v>132240</v>
      </c>
      <c r="Z529" s="125">
        <f>+V529+X529</f>
        <v>134205</v>
      </c>
      <c r="AA529" s="126"/>
      <c r="AB529" s="127">
        <f>+AB527+10</f>
        <v>4410</v>
      </c>
      <c r="AC529" s="119">
        <f>+V529+AB529</f>
        <v>136410</v>
      </c>
      <c r="AD529" s="127"/>
      <c r="AE529" s="127">
        <f>+AE527+5</f>
        <v>2230</v>
      </c>
      <c r="AF529" s="120">
        <f>+AE529+V529</f>
        <v>134230</v>
      </c>
      <c r="AG529" s="127"/>
      <c r="AH529" s="127">
        <f>+AH527+5</f>
        <v>2255</v>
      </c>
      <c r="AI529" s="119">
        <f>+AH529+V529</f>
        <v>134255</v>
      </c>
      <c r="AJ529" s="126"/>
      <c r="AK529" s="128">
        <f>+AK527+5</f>
        <v>2280</v>
      </c>
      <c r="AL529" s="129">
        <f>+AK529+V529</f>
        <v>134280</v>
      </c>
      <c r="AM529" s="397"/>
    </row>
    <row r="530" spans="1:39" ht="15.75" x14ac:dyDescent="0.25">
      <c r="A530" s="93">
        <f t="shared" si="170"/>
        <v>0</v>
      </c>
      <c r="B530" s="94">
        <f t="shared" si="164"/>
        <v>0</v>
      </c>
      <c r="C530" s="95">
        <f>+$D$3*T530</f>
        <v>7150</v>
      </c>
      <c r="D530" s="95">
        <f t="shared" si="165"/>
        <v>7150</v>
      </c>
      <c r="E530" s="95">
        <f>+$F$3*K530</f>
        <v>1500</v>
      </c>
      <c r="F530" s="95">
        <f t="shared" si="166"/>
        <v>1500</v>
      </c>
      <c r="G530" s="96">
        <f>+$H$3*Q530</f>
        <v>1500</v>
      </c>
      <c r="H530" s="95">
        <f t="shared" si="167"/>
        <v>1500</v>
      </c>
      <c r="I530" s="395"/>
      <c r="J530" s="130">
        <f>((K531-K529)/500)</f>
        <v>0.02</v>
      </c>
      <c r="K530" s="116">
        <f>(((I530-I529)*J530)+K529)+I530</f>
        <v>150</v>
      </c>
      <c r="L530" s="131">
        <f>ROUNDUP(K530,0)</f>
        <v>150</v>
      </c>
      <c r="M530" s="132">
        <f>((N531-N529)/500)</f>
        <v>0.02</v>
      </c>
      <c r="N530" s="101">
        <f>(((I530-I529)*M530)+N529)+I530</f>
        <v>250</v>
      </c>
      <c r="O530" s="101">
        <f>ROUNDUP(N530,0)</f>
        <v>250</v>
      </c>
      <c r="P530" s="101">
        <f>((Q531-Q529)/500)</f>
        <v>0.02</v>
      </c>
      <c r="Q530" s="101">
        <f>(((I530-I529)*P530)+Q529)+I530</f>
        <v>500</v>
      </c>
      <c r="R530" s="133">
        <f>ROUNDUP(Q530,0)</f>
        <v>500</v>
      </c>
      <c r="S530" s="132">
        <f>((T531-T529)/500)</f>
        <v>0.04</v>
      </c>
      <c r="T530" s="134">
        <f>(((I530-I529)*S530)+T529)+I530</f>
        <v>650</v>
      </c>
      <c r="U530" s="134">
        <f>ROUNDUP(T530,0)</f>
        <v>650</v>
      </c>
      <c r="V530" s="396"/>
      <c r="W530" s="130">
        <f>((X531-X529)/500)</f>
        <v>0.02</v>
      </c>
      <c r="X530" s="116">
        <f>(((V530-V529)*W530)+X529)+V530</f>
        <v>-435</v>
      </c>
      <c r="Y530" s="135">
        <f t="shared" si="169"/>
        <v>240</v>
      </c>
      <c r="Z530" s="106">
        <f>ROUNDUP(X530,0)</f>
        <v>-435</v>
      </c>
      <c r="AA530" s="136">
        <f>((AB531-AB529)/500)</f>
        <v>0.04</v>
      </c>
      <c r="AB530" s="137">
        <f>(((V530-V529)*AA530)+AB529)+V530</f>
        <v>-870</v>
      </c>
      <c r="AC530" s="101">
        <f>ROUNDUP(AB530,0)</f>
        <v>-870</v>
      </c>
      <c r="AD530" s="137">
        <f>((AE531-AE529)/500)</f>
        <v>0.02</v>
      </c>
      <c r="AE530" s="137">
        <f>(((V530-V529)*AD530)+AE529)+V530</f>
        <v>-410</v>
      </c>
      <c r="AF530" s="133">
        <f>ROUNDUP(AE530,0)</f>
        <v>-410</v>
      </c>
      <c r="AG530" s="137">
        <f>((AH531-AH529)/500)</f>
        <v>0.02</v>
      </c>
      <c r="AH530" s="137">
        <f>(((V530-V529)*AG530)+AH529)+V530</f>
        <v>-385</v>
      </c>
      <c r="AI530" s="101">
        <f>ROUNDUP(AH530,0)</f>
        <v>-385</v>
      </c>
      <c r="AJ530" s="136">
        <f>((AK531-AK529)/500)</f>
        <v>0.02</v>
      </c>
      <c r="AK530" s="138">
        <f>(((V530-V529)*AJ530)+AK529)+V530</f>
        <v>-360</v>
      </c>
      <c r="AL530" s="139">
        <f>ROUNDUP(AK530,0)</f>
        <v>-360</v>
      </c>
      <c r="AM530" s="397"/>
    </row>
    <row r="531" spans="1:39" ht="15.75" x14ac:dyDescent="0.25">
      <c r="A531" s="93">
        <f t="shared" si="170"/>
        <v>0</v>
      </c>
      <c r="B531" s="93">
        <f t="shared" si="164"/>
        <v>0</v>
      </c>
      <c r="C531" s="112">
        <f>+$D$3*U531</f>
        <v>1522950</v>
      </c>
      <c r="D531" s="112">
        <f t="shared" si="165"/>
        <v>1522950</v>
      </c>
      <c r="E531" s="112">
        <f>+$F$3*L531</f>
        <v>1353000</v>
      </c>
      <c r="F531" s="112">
        <f t="shared" si="166"/>
        <v>1353000</v>
      </c>
      <c r="G531" s="113">
        <f>+$H$3*R531</f>
        <v>406950</v>
      </c>
      <c r="H531" s="112">
        <f t="shared" si="167"/>
        <v>406950</v>
      </c>
      <c r="I531" s="140">
        <f>+I529+500</f>
        <v>132500</v>
      </c>
      <c r="J531" s="130"/>
      <c r="K531" s="116">
        <f>+K529+10</f>
        <v>2800</v>
      </c>
      <c r="L531" s="117">
        <f>+I531+K531</f>
        <v>135300</v>
      </c>
      <c r="M531" s="118"/>
      <c r="N531" s="119">
        <f>+N529+10</f>
        <v>2900</v>
      </c>
      <c r="O531" s="119">
        <f>+N531+I531</f>
        <v>135400</v>
      </c>
      <c r="P531" s="119"/>
      <c r="Q531" s="119">
        <f>+Q529+10</f>
        <v>3150</v>
      </c>
      <c r="R531" s="120">
        <f>+Q531+I531</f>
        <v>135650</v>
      </c>
      <c r="S531" s="121"/>
      <c r="T531" s="122">
        <f>+T529+20</f>
        <v>5950</v>
      </c>
      <c r="U531" s="122">
        <f>+T531+I531</f>
        <v>138450</v>
      </c>
      <c r="V531" s="141">
        <f>+V529+500</f>
        <v>132500</v>
      </c>
      <c r="W531" s="130"/>
      <c r="X531" s="116">
        <f>+X529+10</f>
        <v>2215</v>
      </c>
      <c r="Y531" s="124">
        <f t="shared" si="169"/>
        <v>132740</v>
      </c>
      <c r="Z531" s="125">
        <f>+V531+X531</f>
        <v>134715</v>
      </c>
      <c r="AA531" s="126"/>
      <c r="AB531" s="127">
        <f>+AB529+20</f>
        <v>4430</v>
      </c>
      <c r="AC531" s="119">
        <f>+V531+AB531</f>
        <v>136930</v>
      </c>
      <c r="AD531" s="127"/>
      <c r="AE531" s="127">
        <f>+AE529+10</f>
        <v>2240</v>
      </c>
      <c r="AF531" s="120">
        <f>+AE531+V531</f>
        <v>134740</v>
      </c>
      <c r="AG531" s="127"/>
      <c r="AH531" s="127">
        <f>+AH529+10</f>
        <v>2265</v>
      </c>
      <c r="AI531" s="119">
        <f>+AH531+V531</f>
        <v>134765</v>
      </c>
      <c r="AJ531" s="126"/>
      <c r="AK531" s="128">
        <f>+AK529+10</f>
        <v>2290</v>
      </c>
      <c r="AL531" s="129">
        <f>+AK531+V531</f>
        <v>134790</v>
      </c>
      <c r="AM531" s="397"/>
    </row>
    <row r="532" spans="1:39" ht="15.75" x14ac:dyDescent="0.25">
      <c r="A532" s="93">
        <f t="shared" si="170"/>
        <v>0</v>
      </c>
      <c r="B532" s="94">
        <f t="shared" si="164"/>
        <v>0</v>
      </c>
      <c r="C532" s="95">
        <f>+$D$3*T532</f>
        <v>7150</v>
      </c>
      <c r="D532" s="95">
        <f t="shared" si="165"/>
        <v>7150</v>
      </c>
      <c r="E532" s="95">
        <f>+$F$3*K532</f>
        <v>1500</v>
      </c>
      <c r="F532" s="95">
        <f t="shared" si="166"/>
        <v>1500</v>
      </c>
      <c r="G532" s="96">
        <f>+$H$3*Q532</f>
        <v>1500</v>
      </c>
      <c r="H532" s="433">
        <f t="shared" si="167"/>
        <v>1500</v>
      </c>
      <c r="I532" s="395"/>
      <c r="J532" s="130">
        <f>((K533-K531)/500)</f>
        <v>0.02</v>
      </c>
      <c r="K532" s="116">
        <f>(((I532-I531)*J532)+K531)+I532</f>
        <v>150</v>
      </c>
      <c r="L532" s="131">
        <f>ROUNDUP(K532,0)</f>
        <v>150</v>
      </c>
      <c r="M532" s="132">
        <f>((N533-N531)/500)</f>
        <v>0.02</v>
      </c>
      <c r="N532" s="101">
        <f>(((I532-I531)*M532)+N531)+I532</f>
        <v>250</v>
      </c>
      <c r="O532" s="101">
        <f>ROUNDUP(N532,0)</f>
        <v>250</v>
      </c>
      <c r="P532" s="101">
        <f>((Q533-Q531)/500)</f>
        <v>0.02</v>
      </c>
      <c r="Q532" s="101">
        <f>(((I532-I531)*P532)+Q531)+I532</f>
        <v>500</v>
      </c>
      <c r="R532" s="133">
        <f>ROUNDUP(Q532,0)</f>
        <v>500</v>
      </c>
      <c r="S532" s="132">
        <f>((T533-T531)/500)</f>
        <v>0.04</v>
      </c>
      <c r="T532" s="134">
        <f>(((I532-I531)*S532)+T531)+I532</f>
        <v>650</v>
      </c>
      <c r="U532" s="134">
        <f>ROUNDUP(T532,0)</f>
        <v>650</v>
      </c>
      <c r="V532" s="396"/>
      <c r="W532" s="130">
        <f>((X533-X531)/500)</f>
        <v>0.01</v>
      </c>
      <c r="X532" s="116">
        <f>(((V532-V531)*W532)+X531)+V532</f>
        <v>890</v>
      </c>
      <c r="Y532" s="135">
        <f t="shared" si="169"/>
        <v>240</v>
      </c>
      <c r="Z532" s="106">
        <f>ROUNDUP(X532,0)</f>
        <v>890</v>
      </c>
      <c r="AA532" s="136">
        <f>((AB533-AB531)/500)</f>
        <v>0.02</v>
      </c>
      <c r="AB532" s="137">
        <f>(((V532-V531)*AA532)+AB531)+V532</f>
        <v>1780</v>
      </c>
      <c r="AC532" s="101">
        <f>ROUNDUP(AB532,0)</f>
        <v>1780</v>
      </c>
      <c r="AD532" s="137">
        <f>((AE533-AE531)/500)</f>
        <v>0.01</v>
      </c>
      <c r="AE532" s="137">
        <f>(((V532-V531)*AD532)+AE531)+V532</f>
        <v>915</v>
      </c>
      <c r="AF532" s="133">
        <f>ROUNDUP(AE532,0)</f>
        <v>915</v>
      </c>
      <c r="AG532" s="137">
        <f>((AH533-AH531)/500)</f>
        <v>0.01</v>
      </c>
      <c r="AH532" s="137">
        <f>(((V532-V531)*AG532)+AH531)+V532</f>
        <v>940</v>
      </c>
      <c r="AI532" s="101">
        <f>ROUNDUP(AH532,0)</f>
        <v>940</v>
      </c>
      <c r="AJ532" s="136">
        <f>((AK533-AK531)/500)</f>
        <v>0.01</v>
      </c>
      <c r="AK532" s="138">
        <f>(((V532-V531)*AJ532)+AK531)+V532</f>
        <v>965</v>
      </c>
      <c r="AL532" s="139">
        <f>ROUNDUP(AK532,0)</f>
        <v>965</v>
      </c>
    </row>
    <row r="533" spans="1:39" ht="15.75" x14ac:dyDescent="0.25">
      <c r="A533" s="93">
        <f t="shared" si="170"/>
        <v>0</v>
      </c>
      <c r="B533" s="93">
        <f t="shared" si="164"/>
        <v>0</v>
      </c>
      <c r="C533" s="112">
        <f>+$D$3*U533</f>
        <v>1528670</v>
      </c>
      <c r="D533" s="112">
        <f t="shared" si="165"/>
        <v>1528670</v>
      </c>
      <c r="E533" s="112">
        <f>+$F$3*L533</f>
        <v>1358100</v>
      </c>
      <c r="F533" s="112">
        <f t="shared" si="166"/>
        <v>1358100</v>
      </c>
      <c r="G533" s="113">
        <f>+$H$3*R533</f>
        <v>408480</v>
      </c>
      <c r="H533" s="112">
        <f t="shared" si="167"/>
        <v>408480</v>
      </c>
      <c r="I533" s="140">
        <f>+I531+500</f>
        <v>133000</v>
      </c>
      <c r="J533" s="130"/>
      <c r="K533" s="116">
        <f>+K531+10</f>
        <v>2810</v>
      </c>
      <c r="L533" s="117">
        <f>+I533+K533</f>
        <v>135810</v>
      </c>
      <c r="M533" s="118"/>
      <c r="N533" s="119">
        <f>+N531+10</f>
        <v>2910</v>
      </c>
      <c r="O533" s="119">
        <f>+N533+I533</f>
        <v>135910</v>
      </c>
      <c r="P533" s="119"/>
      <c r="Q533" s="119">
        <f>+Q531+10</f>
        <v>3160</v>
      </c>
      <c r="R533" s="120">
        <f>+Q533+I533</f>
        <v>136160</v>
      </c>
      <c r="S533" s="121"/>
      <c r="T533" s="122">
        <f>+T531+20</f>
        <v>5970</v>
      </c>
      <c r="U533" s="122">
        <f>+T533+I533</f>
        <v>138970</v>
      </c>
      <c r="V533" s="141">
        <f>+V531+500</f>
        <v>133000</v>
      </c>
      <c r="W533" s="130"/>
      <c r="X533" s="116">
        <f>+X531+5</f>
        <v>2220</v>
      </c>
      <c r="Y533" s="124">
        <f t="shared" si="169"/>
        <v>133240</v>
      </c>
      <c r="Z533" s="125">
        <f>+V533+X533</f>
        <v>135220</v>
      </c>
      <c r="AA533" s="126"/>
      <c r="AB533" s="127">
        <f>+AB531+10</f>
        <v>4440</v>
      </c>
      <c r="AC533" s="119">
        <f>+V533+AB533</f>
        <v>137440</v>
      </c>
      <c r="AD533" s="127"/>
      <c r="AE533" s="127">
        <f>+AE531+5</f>
        <v>2245</v>
      </c>
      <c r="AF533" s="120">
        <f>+AE533+V533</f>
        <v>135245</v>
      </c>
      <c r="AG533" s="127"/>
      <c r="AH533" s="127">
        <f>+AH531+5</f>
        <v>2270</v>
      </c>
      <c r="AI533" s="119">
        <f>+AH533+V533</f>
        <v>135270</v>
      </c>
      <c r="AJ533" s="126"/>
      <c r="AK533" s="128">
        <f>+AK531+5</f>
        <v>2295</v>
      </c>
      <c r="AL533" s="129">
        <f>+AK533+V533</f>
        <v>135295</v>
      </c>
      <c r="AM533" s="397"/>
    </row>
    <row r="534" spans="1:39" ht="15.75" x14ac:dyDescent="0.25">
      <c r="A534" s="93">
        <f t="shared" si="170"/>
        <v>0</v>
      </c>
      <c r="B534" s="94">
        <f t="shared" si="164"/>
        <v>0</v>
      </c>
      <c r="C534" s="95">
        <f>+$D$3*T534</f>
        <v>7150</v>
      </c>
      <c r="D534" s="95">
        <f t="shared" si="165"/>
        <v>7150</v>
      </c>
      <c r="E534" s="95">
        <f>+$F$3*K534</f>
        <v>1500</v>
      </c>
      <c r="F534" s="95">
        <f t="shared" si="166"/>
        <v>1500</v>
      </c>
      <c r="G534" s="96">
        <f>+$H$3*Q534</f>
        <v>1500</v>
      </c>
      <c r="H534" s="95">
        <f t="shared" si="167"/>
        <v>1500</v>
      </c>
      <c r="I534" s="395"/>
      <c r="J534" s="130">
        <f>((K535-K533)/500)</f>
        <v>0.02</v>
      </c>
      <c r="K534" s="116">
        <f>(((I534-I533)*J534)+K533)+I534</f>
        <v>150</v>
      </c>
      <c r="L534" s="131">
        <f>ROUNDUP(K534,0)</f>
        <v>150</v>
      </c>
      <c r="M534" s="132">
        <f>((N535-N533)/500)</f>
        <v>0.02</v>
      </c>
      <c r="N534" s="101">
        <f>(((I534-I533)*M534)+N533)+I534</f>
        <v>250</v>
      </c>
      <c r="O534" s="101">
        <f>ROUNDUP(N534,0)</f>
        <v>250</v>
      </c>
      <c r="P534" s="101">
        <f>((Q535-Q533)/500)</f>
        <v>0.02</v>
      </c>
      <c r="Q534" s="101">
        <f>(((I534-I533)*P534)+Q533)+I534</f>
        <v>500</v>
      </c>
      <c r="R534" s="133">
        <f>ROUNDUP(Q534,0)</f>
        <v>500</v>
      </c>
      <c r="S534" s="132">
        <f>((T535-T533)/500)</f>
        <v>0.04</v>
      </c>
      <c r="T534" s="134">
        <f>(((I534-I533)*S534)+T533)+I534</f>
        <v>650</v>
      </c>
      <c r="U534" s="134">
        <f>ROUNDUP(T534,0)</f>
        <v>650</v>
      </c>
      <c r="V534" s="396"/>
      <c r="W534" s="130">
        <f>((X535-X533)/500)</f>
        <v>0.02</v>
      </c>
      <c r="X534" s="116">
        <f>(((V534-V533)*W534)+X533)+V534</f>
        <v>-440</v>
      </c>
      <c r="Y534" s="135">
        <f t="shared" si="169"/>
        <v>240</v>
      </c>
      <c r="Z534" s="106">
        <f>ROUNDUP(X534,0)</f>
        <v>-440</v>
      </c>
      <c r="AA534" s="136">
        <f>((AB535-AB533)/500)</f>
        <v>0.04</v>
      </c>
      <c r="AB534" s="137">
        <f>(((V534-V533)*AA534)+AB533)+V534</f>
        <v>-880</v>
      </c>
      <c r="AC534" s="101">
        <f>ROUNDUP(AB534,0)</f>
        <v>-880</v>
      </c>
      <c r="AD534" s="137">
        <f>((AE535-AE533)/500)</f>
        <v>0.02</v>
      </c>
      <c r="AE534" s="137">
        <f>(((V534-V533)*AD534)+AE533)+V534</f>
        <v>-415</v>
      </c>
      <c r="AF534" s="133">
        <f>ROUNDUP(AE534,0)</f>
        <v>-415</v>
      </c>
      <c r="AG534" s="137">
        <f>((AH535-AH533)/500)</f>
        <v>0.02</v>
      </c>
      <c r="AH534" s="137">
        <f>(((V534-V533)*AG534)+AH533)+V534</f>
        <v>-390</v>
      </c>
      <c r="AI534" s="101">
        <f>ROUNDUP(AH534,0)</f>
        <v>-390</v>
      </c>
      <c r="AJ534" s="136">
        <f>((AK535-AK533)/500)</f>
        <v>0.02</v>
      </c>
      <c r="AK534" s="138">
        <f>(((V534-V533)*AJ534)+AK533)+V534</f>
        <v>-365</v>
      </c>
      <c r="AL534" s="139">
        <f>ROUNDUP(AK534,0)</f>
        <v>-365</v>
      </c>
    </row>
    <row r="535" spans="1:39" ht="15.75" x14ac:dyDescent="0.25">
      <c r="A535" s="93">
        <f t="shared" si="170"/>
        <v>0</v>
      </c>
      <c r="B535" s="93">
        <f t="shared" si="164"/>
        <v>0</v>
      </c>
      <c r="C535" s="112">
        <f>+$D$3*U535</f>
        <v>1534390</v>
      </c>
      <c r="D535" s="112">
        <f t="shared" si="165"/>
        <v>1534390</v>
      </c>
      <c r="E535" s="112">
        <f>+$F$3*L535</f>
        <v>1363200</v>
      </c>
      <c r="F535" s="112">
        <f t="shared" si="166"/>
        <v>1363200</v>
      </c>
      <c r="G535" s="113">
        <f>+$H$3*R535</f>
        <v>410010</v>
      </c>
      <c r="H535" s="112">
        <f t="shared" si="167"/>
        <v>410010</v>
      </c>
      <c r="I535" s="140">
        <f>+I533+500</f>
        <v>133500</v>
      </c>
      <c r="J535" s="130"/>
      <c r="K535" s="116">
        <f>+K533+10</f>
        <v>2820</v>
      </c>
      <c r="L535" s="117">
        <f>+I535+K535</f>
        <v>136320</v>
      </c>
      <c r="M535" s="118"/>
      <c r="N535" s="119">
        <f>+N533+10</f>
        <v>2920</v>
      </c>
      <c r="O535" s="119">
        <f>+N535+I535</f>
        <v>136420</v>
      </c>
      <c r="P535" s="119"/>
      <c r="Q535" s="119">
        <f>+Q533+10</f>
        <v>3170</v>
      </c>
      <c r="R535" s="120">
        <f>+Q535+I535</f>
        <v>136670</v>
      </c>
      <c r="S535" s="121"/>
      <c r="T535" s="122">
        <f>+T533+20</f>
        <v>5990</v>
      </c>
      <c r="U535" s="122">
        <f>+T535+I535</f>
        <v>139490</v>
      </c>
      <c r="V535" s="141">
        <f>+V533+500</f>
        <v>133500</v>
      </c>
      <c r="W535" s="130"/>
      <c r="X535" s="116">
        <f>+X533+10</f>
        <v>2230</v>
      </c>
      <c r="Y535" s="124">
        <f t="shared" si="169"/>
        <v>133740</v>
      </c>
      <c r="Z535" s="125">
        <f>+V535+X535</f>
        <v>135730</v>
      </c>
      <c r="AA535" s="126"/>
      <c r="AB535" s="127">
        <f>+AB533+20</f>
        <v>4460</v>
      </c>
      <c r="AC535" s="119">
        <f>+V535+AB535</f>
        <v>137960</v>
      </c>
      <c r="AD535" s="127"/>
      <c r="AE535" s="127">
        <f>+AE533+10</f>
        <v>2255</v>
      </c>
      <c r="AF535" s="120">
        <f>+AE535+V535</f>
        <v>135755</v>
      </c>
      <c r="AG535" s="127"/>
      <c r="AH535" s="127">
        <f>+AH533+10</f>
        <v>2280</v>
      </c>
      <c r="AI535" s="119">
        <f>+AH535+V535</f>
        <v>135780</v>
      </c>
      <c r="AJ535" s="126"/>
      <c r="AK535" s="128">
        <f>+AK533+10</f>
        <v>2305</v>
      </c>
      <c r="AL535" s="129">
        <f>+AK535+V535</f>
        <v>135805</v>
      </c>
      <c r="AM535" s="397"/>
    </row>
    <row r="536" spans="1:39" ht="15.75" x14ac:dyDescent="0.25">
      <c r="A536" s="93">
        <f t="shared" si="170"/>
        <v>0</v>
      </c>
      <c r="B536" s="94">
        <f t="shared" si="164"/>
        <v>0</v>
      </c>
      <c r="C536" s="95">
        <f>+$D$3*T536</f>
        <v>7150</v>
      </c>
      <c r="D536" s="95">
        <f t="shared" si="165"/>
        <v>7150</v>
      </c>
      <c r="E536" s="95">
        <f>+$F$3*K536</f>
        <v>1500</v>
      </c>
      <c r="F536" s="95">
        <f t="shared" si="166"/>
        <v>1500</v>
      </c>
      <c r="G536" s="96">
        <f>+$H$3*Q536</f>
        <v>1500</v>
      </c>
      <c r="H536" s="433">
        <f t="shared" si="167"/>
        <v>1500</v>
      </c>
      <c r="I536" s="395"/>
      <c r="J536" s="130">
        <f>((K537-K535)/500)</f>
        <v>0.02</v>
      </c>
      <c r="K536" s="116">
        <f>(((I536-I535)*J536)+K535)+I536</f>
        <v>150</v>
      </c>
      <c r="L536" s="131">
        <f>ROUNDUP(K536,0)</f>
        <v>150</v>
      </c>
      <c r="M536" s="132">
        <f>((N537-N535)/500)</f>
        <v>0.02</v>
      </c>
      <c r="N536" s="101">
        <f>(((I536-I535)*M536)+N535)+I536</f>
        <v>250</v>
      </c>
      <c r="O536" s="101">
        <f>ROUNDUP(N536,0)</f>
        <v>250</v>
      </c>
      <c r="P536" s="101">
        <f>((Q537-Q535)/500)</f>
        <v>0.02</v>
      </c>
      <c r="Q536" s="101">
        <f>(((I536-I535)*P536)+Q535)+I536</f>
        <v>500</v>
      </c>
      <c r="R536" s="133">
        <f>ROUNDUP(Q536,0)</f>
        <v>500</v>
      </c>
      <c r="S536" s="132">
        <f>((T537-T535)/500)</f>
        <v>0.04</v>
      </c>
      <c r="T536" s="134">
        <f>(((I536-I535)*S536)+T535)+I536</f>
        <v>650</v>
      </c>
      <c r="U536" s="134">
        <f>ROUNDUP(T536,0)</f>
        <v>650</v>
      </c>
      <c r="V536" s="396"/>
      <c r="W536" s="130">
        <f>((X537-X535)/500)</f>
        <v>0.01</v>
      </c>
      <c r="X536" s="116">
        <f>(((V536-V535)*W536)+X535)+V536</f>
        <v>895</v>
      </c>
      <c r="Y536" s="135">
        <f t="shared" si="169"/>
        <v>240</v>
      </c>
      <c r="Z536" s="106">
        <f>ROUNDUP(X536,0)</f>
        <v>895</v>
      </c>
      <c r="AA536" s="136">
        <f>((AB537-AB535)/500)</f>
        <v>0.02</v>
      </c>
      <c r="AB536" s="137">
        <f>(((V536-V535)*AA536)+AB535)+V536</f>
        <v>1790</v>
      </c>
      <c r="AC536" s="101">
        <f>ROUNDUP(AB536,0)</f>
        <v>1790</v>
      </c>
      <c r="AD536" s="137">
        <f>((AE537-AE535)/500)</f>
        <v>0.01</v>
      </c>
      <c r="AE536" s="137">
        <f>(((V536-V535)*AD536)+AE535)+V536</f>
        <v>920</v>
      </c>
      <c r="AF536" s="133">
        <f>ROUNDUP(AE536,0)</f>
        <v>920</v>
      </c>
      <c r="AG536" s="137">
        <f>((AH537-AH535)/500)</f>
        <v>0.01</v>
      </c>
      <c r="AH536" s="137">
        <f>(((V536-V535)*AG536)+AH535)+V536</f>
        <v>945</v>
      </c>
      <c r="AI536" s="101">
        <f>ROUNDUP(AH536,0)</f>
        <v>945</v>
      </c>
      <c r="AJ536" s="136">
        <f>((AK537-AK535)/500)</f>
        <v>0.01</v>
      </c>
      <c r="AK536" s="138">
        <f>(((V536-V535)*AJ536)+AK535)+V536</f>
        <v>970</v>
      </c>
      <c r="AL536" s="139">
        <f>ROUNDUP(AK536,0)</f>
        <v>970</v>
      </c>
    </row>
    <row r="537" spans="1:39" ht="15.75" x14ac:dyDescent="0.25">
      <c r="A537" s="93">
        <f t="shared" si="170"/>
        <v>0</v>
      </c>
      <c r="B537" s="93">
        <f t="shared" si="164"/>
        <v>0</v>
      </c>
      <c r="C537" s="112">
        <f>+$D$3*U537</f>
        <v>1540110</v>
      </c>
      <c r="D537" s="112">
        <f t="shared" si="165"/>
        <v>1540110</v>
      </c>
      <c r="E537" s="112">
        <f>+$F$3*L537</f>
        <v>1368300</v>
      </c>
      <c r="F537" s="112">
        <f t="shared" si="166"/>
        <v>1368300</v>
      </c>
      <c r="G537" s="113">
        <f>+$H$3*R537</f>
        <v>411540</v>
      </c>
      <c r="H537" s="112">
        <f t="shared" si="167"/>
        <v>411540</v>
      </c>
      <c r="I537" s="140">
        <f>+I535+500</f>
        <v>134000</v>
      </c>
      <c r="J537" s="130"/>
      <c r="K537" s="116">
        <f>+K535+10</f>
        <v>2830</v>
      </c>
      <c r="L537" s="117">
        <f>+I537+K537</f>
        <v>136830</v>
      </c>
      <c r="M537" s="118"/>
      <c r="N537" s="119">
        <f>+N535+10</f>
        <v>2930</v>
      </c>
      <c r="O537" s="119">
        <f>+N537+I537</f>
        <v>136930</v>
      </c>
      <c r="P537" s="119"/>
      <c r="Q537" s="119">
        <f>+Q535+10</f>
        <v>3180</v>
      </c>
      <c r="R537" s="120">
        <f>+Q537+I537</f>
        <v>137180</v>
      </c>
      <c r="S537" s="121"/>
      <c r="T537" s="122">
        <f>+T535+20</f>
        <v>6010</v>
      </c>
      <c r="U537" s="122">
        <f>+T537+I537</f>
        <v>140010</v>
      </c>
      <c r="V537" s="141">
        <f>+V535+500</f>
        <v>134000</v>
      </c>
      <c r="W537" s="130"/>
      <c r="X537" s="116">
        <f>+X535+5</f>
        <v>2235</v>
      </c>
      <c r="Y537" s="124">
        <f t="shared" si="169"/>
        <v>134240</v>
      </c>
      <c r="Z537" s="125">
        <f>+V537+X537</f>
        <v>136235</v>
      </c>
      <c r="AA537" s="126"/>
      <c r="AB537" s="127">
        <f>+AB535+10</f>
        <v>4470</v>
      </c>
      <c r="AC537" s="119">
        <f>+V537+AB537</f>
        <v>138470</v>
      </c>
      <c r="AD537" s="127"/>
      <c r="AE537" s="127">
        <f>+AE535+5</f>
        <v>2260</v>
      </c>
      <c r="AF537" s="120">
        <f>+AE537+V537</f>
        <v>136260</v>
      </c>
      <c r="AG537" s="127"/>
      <c r="AH537" s="127">
        <f>+AH535+5</f>
        <v>2285</v>
      </c>
      <c r="AI537" s="119">
        <f>+AH537+V537</f>
        <v>136285</v>
      </c>
      <c r="AJ537" s="126"/>
      <c r="AK537" s="128">
        <f>+AK535+5</f>
        <v>2310</v>
      </c>
      <c r="AL537" s="129">
        <f>+AK537+V537</f>
        <v>136310</v>
      </c>
      <c r="AM537" s="397"/>
    </row>
    <row r="538" spans="1:39" ht="15.75" x14ac:dyDescent="0.25">
      <c r="A538" s="93">
        <f t="shared" si="170"/>
        <v>0</v>
      </c>
      <c r="B538" s="94">
        <f t="shared" si="164"/>
        <v>0</v>
      </c>
      <c r="C538" s="95">
        <f>+$D$3*T538</f>
        <v>7150</v>
      </c>
      <c r="D538" s="95">
        <f t="shared" si="165"/>
        <v>7150</v>
      </c>
      <c r="E538" s="95">
        <f>+$F$3*K538</f>
        <v>1500</v>
      </c>
      <c r="F538" s="95">
        <f t="shared" si="166"/>
        <v>1500</v>
      </c>
      <c r="G538" s="96">
        <f>+$H$3*Q538</f>
        <v>1500</v>
      </c>
      <c r="H538" s="95">
        <f t="shared" si="167"/>
        <v>1500</v>
      </c>
      <c r="I538" s="395"/>
      <c r="J538" s="130">
        <f>((K539-K537)/500)</f>
        <v>0.02</v>
      </c>
      <c r="K538" s="116">
        <f>(((I538-I537)*J538)+K537)+I538</f>
        <v>150</v>
      </c>
      <c r="L538" s="131">
        <f>ROUNDUP(K538,0)</f>
        <v>150</v>
      </c>
      <c r="M538" s="132">
        <f>((N539-N537)/500)</f>
        <v>0.02</v>
      </c>
      <c r="N538" s="101">
        <f>(((I538-I537)*M538)+N537)+I538</f>
        <v>250</v>
      </c>
      <c r="O538" s="101">
        <f>ROUNDUP(N538,0)</f>
        <v>250</v>
      </c>
      <c r="P538" s="101">
        <f>((Q539-Q537)/500)</f>
        <v>0.02</v>
      </c>
      <c r="Q538" s="101">
        <f>(((I538-I537)*P538)+Q537)+I538</f>
        <v>500</v>
      </c>
      <c r="R538" s="133">
        <f>ROUNDUP(Q538,0)</f>
        <v>500</v>
      </c>
      <c r="S538" s="132">
        <f>((T539-T537)/500)</f>
        <v>0.04</v>
      </c>
      <c r="T538" s="134">
        <f>(((I538-I537)*S538)+T537)+I538</f>
        <v>650</v>
      </c>
      <c r="U538" s="134">
        <f>ROUNDUP(T538,0)</f>
        <v>650</v>
      </c>
      <c r="V538" s="396"/>
      <c r="W538" s="130">
        <f>((X539-X537)/500)</f>
        <v>0.02</v>
      </c>
      <c r="X538" s="116">
        <f>(((V538-V537)*W538)+X537)+V538</f>
        <v>-445</v>
      </c>
      <c r="Y538" s="135">
        <f t="shared" si="169"/>
        <v>240</v>
      </c>
      <c r="Z538" s="106">
        <f>ROUNDUP(X538,0)</f>
        <v>-445</v>
      </c>
      <c r="AA538" s="136">
        <f>((AB539-AB537)/500)</f>
        <v>0.04</v>
      </c>
      <c r="AB538" s="137">
        <f>(((V538-V537)*AA538)+AB537)+V538</f>
        <v>-890</v>
      </c>
      <c r="AC538" s="101">
        <f>ROUNDUP(AB538,0)</f>
        <v>-890</v>
      </c>
      <c r="AD538" s="137">
        <f>((AE539-AE537)/500)</f>
        <v>0.02</v>
      </c>
      <c r="AE538" s="137">
        <f>(((V538-V537)*AD538)+AE537)+V538</f>
        <v>-420</v>
      </c>
      <c r="AF538" s="133">
        <f>ROUNDUP(AE538,0)</f>
        <v>-420</v>
      </c>
      <c r="AG538" s="137">
        <f>((AH539-AH537)/500)</f>
        <v>0.02</v>
      </c>
      <c r="AH538" s="137">
        <f>(((V538-V537)*AG538)+AH537)+V538</f>
        <v>-395</v>
      </c>
      <c r="AI538" s="101">
        <f>ROUNDUP(AH538,0)</f>
        <v>-395</v>
      </c>
      <c r="AJ538" s="136">
        <f>((AK539-AK537)/500)</f>
        <v>0.02</v>
      </c>
      <c r="AK538" s="138">
        <f>(((V538-V537)*AJ538)+AK537)+V538</f>
        <v>-370</v>
      </c>
      <c r="AL538" s="139">
        <f>ROUNDUP(AK538,0)</f>
        <v>-370</v>
      </c>
      <c r="AM538" s="397"/>
    </row>
    <row r="539" spans="1:39" ht="15.75" x14ac:dyDescent="0.25">
      <c r="A539" s="93">
        <f t="shared" si="170"/>
        <v>0</v>
      </c>
      <c r="B539" s="93">
        <f t="shared" ref="B539:B602" si="171">ROUNDUP(A539,0)</f>
        <v>0</v>
      </c>
      <c r="C539" s="112">
        <f>+$D$3*U539</f>
        <v>1545830</v>
      </c>
      <c r="D539" s="112">
        <f t="shared" ref="D539:D602" si="172">ROUNDUP(C539,0)</f>
        <v>1545830</v>
      </c>
      <c r="E539" s="112">
        <f>+$F$3*L539</f>
        <v>1373400</v>
      </c>
      <c r="F539" s="112">
        <f t="shared" ref="F539:F602" si="173">ROUNDUP(E539,0)</f>
        <v>1373400</v>
      </c>
      <c r="G539" s="113">
        <f>+$H$3*R539</f>
        <v>413070</v>
      </c>
      <c r="H539" s="112">
        <f t="shared" ref="H539:H602" si="174">ROUNDUP(G539,0)</f>
        <v>413070</v>
      </c>
      <c r="I539" s="140">
        <f>+I537+500</f>
        <v>134500</v>
      </c>
      <c r="J539" s="130"/>
      <c r="K539" s="116">
        <f>+K537+10</f>
        <v>2840</v>
      </c>
      <c r="L539" s="117">
        <f>+I539+K539</f>
        <v>137340</v>
      </c>
      <c r="M539" s="118"/>
      <c r="N539" s="119">
        <f>+N537+10</f>
        <v>2940</v>
      </c>
      <c r="O539" s="119">
        <f>+N539+I539</f>
        <v>137440</v>
      </c>
      <c r="P539" s="119"/>
      <c r="Q539" s="119">
        <f>+Q537+10</f>
        <v>3190</v>
      </c>
      <c r="R539" s="120">
        <f>+Q539+I539</f>
        <v>137690</v>
      </c>
      <c r="S539" s="121"/>
      <c r="T539" s="122">
        <f>+T537+20</f>
        <v>6030</v>
      </c>
      <c r="U539" s="122">
        <f>+T539+I539</f>
        <v>140530</v>
      </c>
      <c r="V539" s="141">
        <f>+V537+500</f>
        <v>134500</v>
      </c>
      <c r="W539" s="130"/>
      <c r="X539" s="116">
        <f>+X537+10</f>
        <v>2245</v>
      </c>
      <c r="Y539" s="124">
        <f t="shared" si="169"/>
        <v>134740</v>
      </c>
      <c r="Z539" s="125">
        <f>+V539+X539</f>
        <v>136745</v>
      </c>
      <c r="AA539" s="126"/>
      <c r="AB539" s="127">
        <f>+AB537+20</f>
        <v>4490</v>
      </c>
      <c r="AC539" s="119">
        <f>+V539+AB539</f>
        <v>138990</v>
      </c>
      <c r="AD539" s="127"/>
      <c r="AE539" s="127">
        <f>+AE537+10</f>
        <v>2270</v>
      </c>
      <c r="AF539" s="120">
        <f>+AE539+V539</f>
        <v>136770</v>
      </c>
      <c r="AG539" s="127"/>
      <c r="AH539" s="127">
        <f>+AH537+10</f>
        <v>2295</v>
      </c>
      <c r="AI539" s="119">
        <f>+AH539+V539</f>
        <v>136795</v>
      </c>
      <c r="AJ539" s="126"/>
      <c r="AK539" s="128">
        <f>+AK537+10</f>
        <v>2320</v>
      </c>
      <c r="AL539" s="129">
        <f>+AK539+V539</f>
        <v>136820</v>
      </c>
      <c r="AM539" s="397"/>
    </row>
    <row r="540" spans="1:39" ht="15.75" x14ac:dyDescent="0.25">
      <c r="A540" s="93">
        <f t="shared" si="170"/>
        <v>0</v>
      </c>
      <c r="B540" s="94">
        <f t="shared" si="171"/>
        <v>0</v>
      </c>
      <c r="C540" s="95">
        <f>+$D$3*T540</f>
        <v>7150</v>
      </c>
      <c r="D540" s="95">
        <f t="shared" si="172"/>
        <v>7150</v>
      </c>
      <c r="E540" s="95">
        <f>+$F$3*K540</f>
        <v>1500</v>
      </c>
      <c r="F540" s="95">
        <f t="shared" si="173"/>
        <v>1500</v>
      </c>
      <c r="G540" s="96">
        <f>+$H$3*Q540</f>
        <v>1500</v>
      </c>
      <c r="H540" s="433">
        <f t="shared" si="174"/>
        <v>1500</v>
      </c>
      <c r="I540" s="395"/>
      <c r="J540" s="130">
        <f>((K541-K539)/500)</f>
        <v>0.02</v>
      </c>
      <c r="K540" s="116">
        <f>(((I540-I539)*J540)+K539)+I540</f>
        <v>150</v>
      </c>
      <c r="L540" s="131">
        <f>ROUNDUP(K540,0)</f>
        <v>150</v>
      </c>
      <c r="M540" s="132">
        <f>((N541-N539)/500)</f>
        <v>0.02</v>
      </c>
      <c r="N540" s="101">
        <f>(((I540-I539)*M540)+N539)+I540</f>
        <v>250</v>
      </c>
      <c r="O540" s="101">
        <f>ROUNDUP(N540,0)</f>
        <v>250</v>
      </c>
      <c r="P540" s="101">
        <f>((Q541-Q539)/500)</f>
        <v>0.02</v>
      </c>
      <c r="Q540" s="101">
        <f>(((I540-I539)*P540)+Q539)+I540</f>
        <v>500</v>
      </c>
      <c r="R540" s="133">
        <f>ROUNDUP(Q540,0)</f>
        <v>500</v>
      </c>
      <c r="S540" s="132">
        <f>((T541-T539)/500)</f>
        <v>0.04</v>
      </c>
      <c r="T540" s="134">
        <f>(((I540-I539)*S540)+T539)+I540</f>
        <v>650</v>
      </c>
      <c r="U540" s="134">
        <f>ROUNDUP(T540,0)</f>
        <v>650</v>
      </c>
      <c r="V540" s="396"/>
      <c r="W540" s="130">
        <f>((X541-X539)/500)</f>
        <v>0.01</v>
      </c>
      <c r="X540" s="116">
        <f>(((V540-V539)*W540)+X539)+V540</f>
        <v>900</v>
      </c>
      <c r="Y540" s="135">
        <f t="shared" si="169"/>
        <v>240</v>
      </c>
      <c r="Z540" s="106">
        <f>ROUNDUP(X540,0)</f>
        <v>900</v>
      </c>
      <c r="AA540" s="136">
        <f>((AB541-AB539)/500)</f>
        <v>0.02</v>
      </c>
      <c r="AB540" s="137">
        <f>(((V540-V539)*AA540)+AB539)+V540</f>
        <v>1800</v>
      </c>
      <c r="AC540" s="101">
        <f>ROUNDUP(AB540,0)</f>
        <v>1800</v>
      </c>
      <c r="AD540" s="137">
        <f>((AE541-AE539)/500)</f>
        <v>0.01</v>
      </c>
      <c r="AE540" s="137">
        <f>(((V540-V539)*AD540)+AE539)+V540</f>
        <v>925</v>
      </c>
      <c r="AF540" s="133">
        <f>ROUNDUP(AE540,0)</f>
        <v>925</v>
      </c>
      <c r="AG540" s="137">
        <f>((AH541-AH539)/500)</f>
        <v>0.01</v>
      </c>
      <c r="AH540" s="137">
        <f>(((V540-V539)*AG540)+AH539)+V540</f>
        <v>950</v>
      </c>
      <c r="AI540" s="101">
        <f>ROUNDUP(AH540,0)</f>
        <v>950</v>
      </c>
      <c r="AJ540" s="136">
        <f>((AK541-AK539)/500)</f>
        <v>0.01</v>
      </c>
      <c r="AK540" s="138">
        <f>(((V540-V539)*AJ540)+AK539)+V540</f>
        <v>975</v>
      </c>
      <c r="AL540" s="139">
        <f>ROUNDUP(AK540,0)</f>
        <v>975</v>
      </c>
    </row>
    <row r="541" spans="1:39" ht="15.75" x14ac:dyDescent="0.25">
      <c r="A541" s="93">
        <f t="shared" si="170"/>
        <v>0</v>
      </c>
      <c r="B541" s="93">
        <f t="shared" si="171"/>
        <v>0</v>
      </c>
      <c r="C541" s="112">
        <f>+$D$3*U541</f>
        <v>1551550</v>
      </c>
      <c r="D541" s="112">
        <f t="shared" si="172"/>
        <v>1551550</v>
      </c>
      <c r="E541" s="112">
        <f>+$F$3*L541</f>
        <v>1378500</v>
      </c>
      <c r="F541" s="112">
        <f t="shared" si="173"/>
        <v>1378500</v>
      </c>
      <c r="G541" s="113">
        <f>+$H$3*R541</f>
        <v>414600</v>
      </c>
      <c r="H541" s="112">
        <f t="shared" si="174"/>
        <v>414600</v>
      </c>
      <c r="I541" s="140">
        <f>+I539+500</f>
        <v>135000</v>
      </c>
      <c r="J541" s="130"/>
      <c r="K541" s="116">
        <f>+K539+10</f>
        <v>2850</v>
      </c>
      <c r="L541" s="117">
        <f>+I541+K541</f>
        <v>137850</v>
      </c>
      <c r="M541" s="118"/>
      <c r="N541" s="119">
        <f>+N539+10</f>
        <v>2950</v>
      </c>
      <c r="O541" s="119">
        <f>+N541+I541</f>
        <v>137950</v>
      </c>
      <c r="P541" s="119"/>
      <c r="Q541" s="119">
        <f>+Q539+10</f>
        <v>3200</v>
      </c>
      <c r="R541" s="120">
        <f>+Q541+I541</f>
        <v>138200</v>
      </c>
      <c r="S541" s="121"/>
      <c r="T541" s="122">
        <f>+T539+20</f>
        <v>6050</v>
      </c>
      <c r="U541" s="122">
        <f>+T541+I541</f>
        <v>141050</v>
      </c>
      <c r="V541" s="141">
        <f>+V539+500</f>
        <v>135000</v>
      </c>
      <c r="W541" s="130"/>
      <c r="X541" s="116">
        <f>+X539+5</f>
        <v>2250</v>
      </c>
      <c r="Y541" s="124">
        <f t="shared" si="169"/>
        <v>135240</v>
      </c>
      <c r="Z541" s="125">
        <f>+V541+X541</f>
        <v>137250</v>
      </c>
      <c r="AA541" s="126"/>
      <c r="AB541" s="127">
        <f>+AB539+10</f>
        <v>4500</v>
      </c>
      <c r="AC541" s="119">
        <f>+V541+AB541</f>
        <v>139500</v>
      </c>
      <c r="AD541" s="127"/>
      <c r="AE541" s="127">
        <f>+AE539+5</f>
        <v>2275</v>
      </c>
      <c r="AF541" s="120">
        <f>+AE541+V541</f>
        <v>137275</v>
      </c>
      <c r="AG541" s="127"/>
      <c r="AH541" s="127">
        <f>+AH539+5</f>
        <v>2300</v>
      </c>
      <c r="AI541" s="119">
        <f>+AH541+V541</f>
        <v>137300</v>
      </c>
      <c r="AJ541" s="126"/>
      <c r="AK541" s="128">
        <f>+AK539+5</f>
        <v>2325</v>
      </c>
      <c r="AL541" s="129">
        <f>+AK541+V541</f>
        <v>137325</v>
      </c>
      <c r="AM541" s="397"/>
    </row>
    <row r="542" spans="1:39" ht="15.75" x14ac:dyDescent="0.25">
      <c r="A542" s="93">
        <f t="shared" si="170"/>
        <v>0</v>
      </c>
      <c r="B542" s="94">
        <f t="shared" si="171"/>
        <v>0</v>
      </c>
      <c r="C542" s="95">
        <f>+$D$3*T542</f>
        <v>7150</v>
      </c>
      <c r="D542" s="95">
        <f t="shared" si="172"/>
        <v>7150</v>
      </c>
      <c r="E542" s="95">
        <f>+$F$3*K542</f>
        <v>1500</v>
      </c>
      <c r="F542" s="95">
        <f t="shared" si="173"/>
        <v>1500</v>
      </c>
      <c r="G542" s="96">
        <f>+$H$3*Q542</f>
        <v>1500</v>
      </c>
      <c r="H542" s="95">
        <f t="shared" si="174"/>
        <v>1500</v>
      </c>
      <c r="I542" s="395"/>
      <c r="J542" s="130">
        <f>((K543-K541)/500)</f>
        <v>0.02</v>
      </c>
      <c r="K542" s="116">
        <f>(((I542-I541)*J542)+K541)+I542</f>
        <v>150</v>
      </c>
      <c r="L542" s="131">
        <f>ROUNDUP(K542,0)</f>
        <v>150</v>
      </c>
      <c r="M542" s="132">
        <f>((N543-N541)/500)</f>
        <v>0.02</v>
      </c>
      <c r="N542" s="101">
        <f>(((I542-I541)*M542)+N541)+I542</f>
        <v>250</v>
      </c>
      <c r="O542" s="101">
        <f>ROUNDUP(N542,0)</f>
        <v>250</v>
      </c>
      <c r="P542" s="101">
        <f>((Q543-Q541)/500)</f>
        <v>0.02</v>
      </c>
      <c r="Q542" s="101">
        <f>(((I542-I541)*P542)+Q541)+I542</f>
        <v>500</v>
      </c>
      <c r="R542" s="133">
        <f>ROUNDUP(Q542,0)</f>
        <v>500</v>
      </c>
      <c r="S542" s="132">
        <f>((T543-T541)/500)</f>
        <v>0.04</v>
      </c>
      <c r="T542" s="134">
        <f>(((I542-I541)*S542)+T541)+I542</f>
        <v>650</v>
      </c>
      <c r="U542" s="134">
        <f>ROUNDUP(T542,0)</f>
        <v>650</v>
      </c>
      <c r="V542" s="396"/>
      <c r="W542" s="130">
        <f>((X543-X541)/500)</f>
        <v>0.02</v>
      </c>
      <c r="X542" s="116">
        <f>(((V542-V541)*W542)+X541)+V542</f>
        <v>-450</v>
      </c>
      <c r="Y542" s="135">
        <f t="shared" si="169"/>
        <v>240</v>
      </c>
      <c r="Z542" s="106">
        <f>ROUNDUP(X542,0)</f>
        <v>-450</v>
      </c>
      <c r="AA542" s="136">
        <f>((AB543-AB541)/500)</f>
        <v>0.04</v>
      </c>
      <c r="AB542" s="137">
        <f>(((V542-V541)*AA542)+AB541)+V542</f>
        <v>-900</v>
      </c>
      <c r="AC542" s="101">
        <f>ROUNDUP(AB542,0)</f>
        <v>-900</v>
      </c>
      <c r="AD542" s="137">
        <f>((AE543-AE541)/500)</f>
        <v>0.02</v>
      </c>
      <c r="AE542" s="137">
        <f>(((V542-V541)*AD542)+AE541)+V542</f>
        <v>-425</v>
      </c>
      <c r="AF542" s="133">
        <f>ROUNDUP(AE542,0)</f>
        <v>-425</v>
      </c>
      <c r="AG542" s="137">
        <f>((AH543-AH541)/500)</f>
        <v>0.02</v>
      </c>
      <c r="AH542" s="137">
        <f>(((V542-V541)*AG542)+AH541)+V542</f>
        <v>-400</v>
      </c>
      <c r="AI542" s="101">
        <f>ROUNDUP(AH542,0)</f>
        <v>-400</v>
      </c>
      <c r="AJ542" s="136">
        <f>((AK543-AK541)/500)</f>
        <v>0.02</v>
      </c>
      <c r="AK542" s="138">
        <f>(((V542-V541)*AJ542)+AK541)+V542</f>
        <v>-375</v>
      </c>
      <c r="AL542" s="139">
        <f>ROUNDUP(AK542,0)</f>
        <v>-375</v>
      </c>
    </row>
    <row r="543" spans="1:39" ht="15.75" x14ac:dyDescent="0.25">
      <c r="A543" s="93">
        <f t="shared" si="170"/>
        <v>0</v>
      </c>
      <c r="B543" s="93">
        <f t="shared" si="171"/>
        <v>0</v>
      </c>
      <c r="C543" s="112">
        <f>+$D$3*U543</f>
        <v>1557270</v>
      </c>
      <c r="D543" s="112">
        <f t="shared" si="172"/>
        <v>1557270</v>
      </c>
      <c r="E543" s="112">
        <f>+$F$3*L543</f>
        <v>1383600</v>
      </c>
      <c r="F543" s="112">
        <f t="shared" si="173"/>
        <v>1383600</v>
      </c>
      <c r="G543" s="113">
        <f>+$H$3*R543</f>
        <v>416130</v>
      </c>
      <c r="H543" s="112">
        <f t="shared" si="174"/>
        <v>416130</v>
      </c>
      <c r="I543" s="140">
        <f>+I541+500</f>
        <v>135500</v>
      </c>
      <c r="J543" s="130"/>
      <c r="K543" s="116">
        <f>+K541+10</f>
        <v>2860</v>
      </c>
      <c r="L543" s="117">
        <f>+I543+K543</f>
        <v>138360</v>
      </c>
      <c r="M543" s="118"/>
      <c r="N543" s="119">
        <f>+N541+10</f>
        <v>2960</v>
      </c>
      <c r="O543" s="119">
        <f>+N543+I543</f>
        <v>138460</v>
      </c>
      <c r="P543" s="119"/>
      <c r="Q543" s="119">
        <f>+Q541+10</f>
        <v>3210</v>
      </c>
      <c r="R543" s="120">
        <f>+Q543+I543</f>
        <v>138710</v>
      </c>
      <c r="S543" s="121"/>
      <c r="T543" s="122">
        <f>+T541+20</f>
        <v>6070</v>
      </c>
      <c r="U543" s="122">
        <f>+T543+I543</f>
        <v>141570</v>
      </c>
      <c r="V543" s="141">
        <f>+V541+500</f>
        <v>135500</v>
      </c>
      <c r="W543" s="130"/>
      <c r="X543" s="116">
        <f>+X541+10</f>
        <v>2260</v>
      </c>
      <c r="Y543" s="124">
        <f t="shared" si="169"/>
        <v>135740</v>
      </c>
      <c r="Z543" s="125">
        <f>+V543+X543</f>
        <v>137760</v>
      </c>
      <c r="AA543" s="126"/>
      <c r="AB543" s="127">
        <f>+AB541+20</f>
        <v>4520</v>
      </c>
      <c r="AC543" s="119">
        <f>+V543+AB543</f>
        <v>140020</v>
      </c>
      <c r="AD543" s="127"/>
      <c r="AE543" s="127">
        <f>+AE541+10</f>
        <v>2285</v>
      </c>
      <c r="AF543" s="120">
        <f>+AE543+V543</f>
        <v>137785</v>
      </c>
      <c r="AG543" s="127"/>
      <c r="AH543" s="127">
        <f>+AH541+10</f>
        <v>2310</v>
      </c>
      <c r="AI543" s="119">
        <f>+AH543+V543</f>
        <v>137810</v>
      </c>
      <c r="AJ543" s="126"/>
      <c r="AK543" s="128">
        <f>+AK541+10</f>
        <v>2335</v>
      </c>
      <c r="AL543" s="129">
        <f>+AK543+V543</f>
        <v>137835</v>
      </c>
      <c r="AM543" s="397"/>
    </row>
    <row r="544" spans="1:39" ht="15.75" x14ac:dyDescent="0.25">
      <c r="A544" s="93">
        <f t="shared" si="170"/>
        <v>0</v>
      </c>
      <c r="B544" s="94">
        <f t="shared" si="171"/>
        <v>0</v>
      </c>
      <c r="C544" s="95">
        <f>+$D$3*T544</f>
        <v>7150</v>
      </c>
      <c r="D544" s="95">
        <f t="shared" si="172"/>
        <v>7150</v>
      </c>
      <c r="E544" s="95">
        <f>+$F$3*K544</f>
        <v>1500</v>
      </c>
      <c r="F544" s="95">
        <f t="shared" si="173"/>
        <v>1500</v>
      </c>
      <c r="G544" s="96">
        <f>+$H$3*Q544</f>
        <v>1500</v>
      </c>
      <c r="H544" s="433">
        <f t="shared" si="174"/>
        <v>1500</v>
      </c>
      <c r="I544" s="395"/>
      <c r="J544" s="130">
        <f>((K545-K543)/500)</f>
        <v>0.02</v>
      </c>
      <c r="K544" s="116">
        <f>(((I544-I543)*J544)+K543)+I544</f>
        <v>150</v>
      </c>
      <c r="L544" s="131">
        <f>ROUNDUP(K544,0)</f>
        <v>150</v>
      </c>
      <c r="M544" s="132">
        <f>((N545-N543)/500)</f>
        <v>0.02</v>
      </c>
      <c r="N544" s="101">
        <f>(((I544-I543)*M544)+N543)+I544</f>
        <v>250</v>
      </c>
      <c r="O544" s="101">
        <f>ROUNDUP(N544,0)</f>
        <v>250</v>
      </c>
      <c r="P544" s="101">
        <f>((Q545-Q543)/500)</f>
        <v>0.02</v>
      </c>
      <c r="Q544" s="101">
        <f>(((I544-I543)*P544)+Q543)+I544</f>
        <v>500</v>
      </c>
      <c r="R544" s="133">
        <f>ROUNDUP(Q544,0)</f>
        <v>500</v>
      </c>
      <c r="S544" s="132">
        <f>((T545-T543)/500)</f>
        <v>0.04</v>
      </c>
      <c r="T544" s="134">
        <f>(((I544-I543)*S544)+T543)+I544</f>
        <v>650</v>
      </c>
      <c r="U544" s="134">
        <f>ROUNDUP(T544,0)</f>
        <v>650</v>
      </c>
      <c r="V544" s="396"/>
      <c r="W544" s="130">
        <f>((X545-X543)/500)</f>
        <v>0.01</v>
      </c>
      <c r="X544" s="116">
        <f>(((V544-V543)*W544)+X543)+V544</f>
        <v>905</v>
      </c>
      <c r="Y544" s="135">
        <f t="shared" si="169"/>
        <v>240</v>
      </c>
      <c r="Z544" s="106">
        <f>ROUNDUP(X544,0)</f>
        <v>905</v>
      </c>
      <c r="AA544" s="136">
        <f>((AB545-AB543)/500)</f>
        <v>0.02</v>
      </c>
      <c r="AB544" s="137">
        <f>(((V544-V543)*AA544)+AB543)+V544</f>
        <v>1810</v>
      </c>
      <c r="AC544" s="101">
        <f>ROUNDUP(AB544,0)</f>
        <v>1810</v>
      </c>
      <c r="AD544" s="137">
        <f>((AE545-AE543)/500)</f>
        <v>0.01</v>
      </c>
      <c r="AE544" s="137">
        <f>(((V544-V543)*AD544)+AE543)+V544</f>
        <v>930</v>
      </c>
      <c r="AF544" s="133">
        <f>ROUNDUP(AE544,0)</f>
        <v>930</v>
      </c>
      <c r="AG544" s="137">
        <f>((AH545-AH543)/500)</f>
        <v>0.01</v>
      </c>
      <c r="AH544" s="137">
        <f>(((V544-V543)*AG544)+AH543)+V544</f>
        <v>955</v>
      </c>
      <c r="AI544" s="101">
        <f>ROUNDUP(AH544,0)</f>
        <v>955</v>
      </c>
      <c r="AJ544" s="136">
        <f>((AK545-AK543)/500)</f>
        <v>0.01</v>
      </c>
      <c r="AK544" s="138">
        <f>(((V544-V543)*AJ544)+AK543)+V544</f>
        <v>980</v>
      </c>
      <c r="AL544" s="139">
        <f>ROUNDUP(AK544,0)</f>
        <v>980</v>
      </c>
    </row>
    <row r="545" spans="1:39" ht="15.75" x14ac:dyDescent="0.25">
      <c r="A545" s="93">
        <f t="shared" si="170"/>
        <v>0</v>
      </c>
      <c r="B545" s="93">
        <f t="shared" si="171"/>
        <v>0</v>
      </c>
      <c r="C545" s="112">
        <f>+$D$3*U545</f>
        <v>1562990</v>
      </c>
      <c r="D545" s="112">
        <f t="shared" si="172"/>
        <v>1562990</v>
      </c>
      <c r="E545" s="112">
        <f>+$F$3*L545</f>
        <v>1388700</v>
      </c>
      <c r="F545" s="112">
        <f t="shared" si="173"/>
        <v>1388700</v>
      </c>
      <c r="G545" s="113">
        <f>+$H$3*R545</f>
        <v>417660</v>
      </c>
      <c r="H545" s="112">
        <f t="shared" si="174"/>
        <v>417660</v>
      </c>
      <c r="I545" s="140">
        <f>+I543+500</f>
        <v>136000</v>
      </c>
      <c r="J545" s="130"/>
      <c r="K545" s="116">
        <f>+K543+10</f>
        <v>2870</v>
      </c>
      <c r="L545" s="117">
        <f>+I545+K545</f>
        <v>138870</v>
      </c>
      <c r="M545" s="118"/>
      <c r="N545" s="119">
        <f>+N543+10</f>
        <v>2970</v>
      </c>
      <c r="O545" s="119">
        <f>+N545+I545</f>
        <v>138970</v>
      </c>
      <c r="P545" s="119"/>
      <c r="Q545" s="119">
        <f>+Q543+10</f>
        <v>3220</v>
      </c>
      <c r="R545" s="120">
        <f>+Q545+I545</f>
        <v>139220</v>
      </c>
      <c r="S545" s="121"/>
      <c r="T545" s="122">
        <f>+T543+20</f>
        <v>6090</v>
      </c>
      <c r="U545" s="122">
        <f>+T545+I545</f>
        <v>142090</v>
      </c>
      <c r="V545" s="141">
        <f>+V543+500</f>
        <v>136000</v>
      </c>
      <c r="W545" s="130"/>
      <c r="X545" s="116">
        <f>+X543+5</f>
        <v>2265</v>
      </c>
      <c r="Y545" s="124">
        <f t="shared" ref="Y545:Y608" si="175">+V545+240</f>
        <v>136240</v>
      </c>
      <c r="Z545" s="125">
        <f>+V545+X545</f>
        <v>138265</v>
      </c>
      <c r="AA545" s="126"/>
      <c r="AB545" s="127">
        <f>+AB543+10</f>
        <v>4530</v>
      </c>
      <c r="AC545" s="119">
        <f>+V545+AB545</f>
        <v>140530</v>
      </c>
      <c r="AD545" s="127"/>
      <c r="AE545" s="127">
        <f>+AE543+5</f>
        <v>2290</v>
      </c>
      <c r="AF545" s="120">
        <f>+AE545+V545</f>
        <v>138290</v>
      </c>
      <c r="AG545" s="127"/>
      <c r="AH545" s="127">
        <f>+AH543+5</f>
        <v>2315</v>
      </c>
      <c r="AI545" s="119">
        <f>+AH545+V545</f>
        <v>138315</v>
      </c>
      <c r="AJ545" s="126"/>
      <c r="AK545" s="128">
        <f>+AK543+5</f>
        <v>2340</v>
      </c>
      <c r="AL545" s="129">
        <f>+AK545+V545</f>
        <v>138340</v>
      </c>
      <c r="AM545" s="397"/>
    </row>
    <row r="546" spans="1:39" ht="15.75" x14ac:dyDescent="0.25">
      <c r="A546" s="93">
        <f t="shared" si="170"/>
        <v>0</v>
      </c>
      <c r="B546" s="94">
        <f t="shared" si="171"/>
        <v>0</v>
      </c>
      <c r="C546" s="95">
        <f>+$D$3*T546</f>
        <v>7150</v>
      </c>
      <c r="D546" s="95">
        <f t="shared" si="172"/>
        <v>7150</v>
      </c>
      <c r="E546" s="95">
        <f>+$F$3*K546</f>
        <v>1500</v>
      </c>
      <c r="F546" s="95">
        <f t="shared" si="173"/>
        <v>1500</v>
      </c>
      <c r="G546" s="96">
        <f>+$H$3*Q546</f>
        <v>1500</v>
      </c>
      <c r="H546" s="95">
        <f t="shared" si="174"/>
        <v>1500</v>
      </c>
      <c r="I546" s="395"/>
      <c r="J546" s="130">
        <f>((K547-K545)/500)</f>
        <v>0.02</v>
      </c>
      <c r="K546" s="116">
        <f>(((I546-I545)*J546)+K545)+I546</f>
        <v>150</v>
      </c>
      <c r="L546" s="131">
        <f>ROUNDUP(K546,0)</f>
        <v>150</v>
      </c>
      <c r="M546" s="132">
        <f>((N547-N545)/500)</f>
        <v>0.02</v>
      </c>
      <c r="N546" s="101">
        <f>(((I546-I545)*M546)+N545)+I546</f>
        <v>250</v>
      </c>
      <c r="O546" s="101">
        <f>ROUNDUP(N546,0)</f>
        <v>250</v>
      </c>
      <c r="P546" s="101">
        <f>((Q547-Q545)/500)</f>
        <v>0.02</v>
      </c>
      <c r="Q546" s="101">
        <f>(((I546-I545)*P546)+Q545)+I546</f>
        <v>500</v>
      </c>
      <c r="R546" s="133">
        <f>ROUNDUP(Q546,0)</f>
        <v>500</v>
      </c>
      <c r="S546" s="132">
        <f>((T547-T545)/500)</f>
        <v>0.04</v>
      </c>
      <c r="T546" s="134">
        <f>(((I546-I545)*S546)+T545)+I546</f>
        <v>650</v>
      </c>
      <c r="U546" s="134">
        <f>ROUNDUP(T546,0)</f>
        <v>650</v>
      </c>
      <c r="V546" s="396"/>
      <c r="W546" s="130">
        <f>((X547-X545)/500)</f>
        <v>0.02</v>
      </c>
      <c r="X546" s="116">
        <f>(((V546-V545)*W546)+X545)+V546</f>
        <v>-455</v>
      </c>
      <c r="Y546" s="135">
        <f t="shared" si="175"/>
        <v>240</v>
      </c>
      <c r="Z546" s="106">
        <f>ROUNDUP(X546,0)</f>
        <v>-455</v>
      </c>
      <c r="AA546" s="136">
        <f>((AB547-AB545)/500)</f>
        <v>0.04</v>
      </c>
      <c r="AB546" s="137">
        <f>(((V546-V545)*AA546)+AB545)+V546</f>
        <v>-910</v>
      </c>
      <c r="AC546" s="101">
        <f>ROUNDUP(AB546,0)</f>
        <v>-910</v>
      </c>
      <c r="AD546" s="137">
        <f>((AE547-AE545)/500)</f>
        <v>0.02</v>
      </c>
      <c r="AE546" s="137">
        <f>(((V546-V545)*AD546)+AE545)+V546</f>
        <v>-430</v>
      </c>
      <c r="AF546" s="133">
        <f>ROUNDUP(AE546,0)</f>
        <v>-430</v>
      </c>
      <c r="AG546" s="137">
        <f>((AH547-AH545)/500)</f>
        <v>0.02</v>
      </c>
      <c r="AH546" s="137">
        <f>(((V546-V545)*AG546)+AH545)+V546</f>
        <v>-405</v>
      </c>
      <c r="AI546" s="101">
        <f>ROUNDUP(AH546,0)</f>
        <v>-405</v>
      </c>
      <c r="AJ546" s="136">
        <f>((AK547-AK545)/500)</f>
        <v>0.02</v>
      </c>
      <c r="AK546" s="138">
        <f>(((V546-V545)*AJ546)+AK545)+V546</f>
        <v>-380</v>
      </c>
      <c r="AL546" s="139">
        <f>ROUNDUP(AK546,0)</f>
        <v>-380</v>
      </c>
      <c r="AM546" s="397"/>
    </row>
    <row r="547" spans="1:39" ht="15.75" x14ac:dyDescent="0.25">
      <c r="A547" s="93">
        <f t="shared" si="170"/>
        <v>0</v>
      </c>
      <c r="B547" s="93">
        <f t="shared" si="171"/>
        <v>0</v>
      </c>
      <c r="C547" s="112">
        <f>+$D$3*U547</f>
        <v>1568710</v>
      </c>
      <c r="D547" s="112">
        <f t="shared" si="172"/>
        <v>1568710</v>
      </c>
      <c r="E547" s="112">
        <f>+$F$3*L547</f>
        <v>1393800</v>
      </c>
      <c r="F547" s="112">
        <f t="shared" si="173"/>
        <v>1393800</v>
      </c>
      <c r="G547" s="113">
        <f>+$H$3*R547</f>
        <v>419190</v>
      </c>
      <c r="H547" s="112">
        <f t="shared" si="174"/>
        <v>419190</v>
      </c>
      <c r="I547" s="140">
        <f>+I545+500</f>
        <v>136500</v>
      </c>
      <c r="J547" s="130"/>
      <c r="K547" s="116">
        <f>+K545+10</f>
        <v>2880</v>
      </c>
      <c r="L547" s="117">
        <f>+I547+K547</f>
        <v>139380</v>
      </c>
      <c r="M547" s="118"/>
      <c r="N547" s="119">
        <f>+N545+10</f>
        <v>2980</v>
      </c>
      <c r="O547" s="119">
        <f>+N547+I547</f>
        <v>139480</v>
      </c>
      <c r="P547" s="119"/>
      <c r="Q547" s="119">
        <f>+Q545+10</f>
        <v>3230</v>
      </c>
      <c r="R547" s="120">
        <f>+Q547+I547</f>
        <v>139730</v>
      </c>
      <c r="S547" s="121"/>
      <c r="T547" s="122">
        <f>+T545+20</f>
        <v>6110</v>
      </c>
      <c r="U547" s="122">
        <f>+T547+I547</f>
        <v>142610</v>
      </c>
      <c r="V547" s="141">
        <f>+V545+500</f>
        <v>136500</v>
      </c>
      <c r="W547" s="130"/>
      <c r="X547" s="116">
        <f>+X545+10</f>
        <v>2275</v>
      </c>
      <c r="Y547" s="124">
        <f t="shared" si="175"/>
        <v>136740</v>
      </c>
      <c r="Z547" s="125">
        <f>+V547+X547</f>
        <v>138775</v>
      </c>
      <c r="AA547" s="126"/>
      <c r="AB547" s="127">
        <f>+AB545+20</f>
        <v>4550</v>
      </c>
      <c r="AC547" s="119">
        <f>+V547+AB547</f>
        <v>141050</v>
      </c>
      <c r="AD547" s="127"/>
      <c r="AE547" s="127">
        <f>+AE545+10</f>
        <v>2300</v>
      </c>
      <c r="AF547" s="120">
        <f>+AE547+V547</f>
        <v>138800</v>
      </c>
      <c r="AG547" s="127"/>
      <c r="AH547" s="127">
        <f>+AH545+10</f>
        <v>2325</v>
      </c>
      <c r="AI547" s="119">
        <f>+AH547+V547</f>
        <v>138825</v>
      </c>
      <c r="AJ547" s="126"/>
      <c r="AK547" s="128">
        <f>+AK545+10</f>
        <v>2350</v>
      </c>
      <c r="AL547" s="129">
        <f>+AK547+V547</f>
        <v>138850</v>
      </c>
      <c r="AM547" s="397"/>
    </row>
    <row r="548" spans="1:39" ht="15.75" x14ac:dyDescent="0.25">
      <c r="A548" s="93">
        <f t="shared" si="170"/>
        <v>0</v>
      </c>
      <c r="B548" s="94">
        <f t="shared" si="171"/>
        <v>0</v>
      </c>
      <c r="C548" s="95">
        <f>+$D$3*T548</f>
        <v>7150</v>
      </c>
      <c r="D548" s="95">
        <f t="shared" si="172"/>
        <v>7150</v>
      </c>
      <c r="E548" s="95">
        <f>+$F$3*K548</f>
        <v>1500</v>
      </c>
      <c r="F548" s="95">
        <f t="shared" si="173"/>
        <v>1500</v>
      </c>
      <c r="G548" s="96">
        <f>+$H$3*Q548</f>
        <v>1500</v>
      </c>
      <c r="H548" s="433">
        <f t="shared" si="174"/>
        <v>1500</v>
      </c>
      <c r="I548" s="395"/>
      <c r="J548" s="130">
        <f>((K549-K547)/500)</f>
        <v>0.02</v>
      </c>
      <c r="K548" s="116">
        <f>(((I548-I547)*J548)+K547)+I548</f>
        <v>150</v>
      </c>
      <c r="L548" s="131">
        <f>ROUNDUP(K548,0)</f>
        <v>150</v>
      </c>
      <c r="M548" s="132">
        <f>((N549-N547)/500)</f>
        <v>0.02</v>
      </c>
      <c r="N548" s="101">
        <f>(((I548-I547)*M548)+N547)+I548</f>
        <v>250</v>
      </c>
      <c r="O548" s="101">
        <f>ROUNDUP(N548,0)</f>
        <v>250</v>
      </c>
      <c r="P548" s="101">
        <f>((Q549-Q547)/500)</f>
        <v>0.02</v>
      </c>
      <c r="Q548" s="101">
        <f>(((I548-I547)*P548)+Q547)+I548</f>
        <v>500</v>
      </c>
      <c r="R548" s="133">
        <f>ROUNDUP(Q548,0)</f>
        <v>500</v>
      </c>
      <c r="S548" s="132">
        <f>((T549-T547)/500)</f>
        <v>0.04</v>
      </c>
      <c r="T548" s="134">
        <f>(((I548-I547)*S548)+T547)+I548</f>
        <v>650</v>
      </c>
      <c r="U548" s="134">
        <f>ROUNDUP(T548,0)</f>
        <v>650</v>
      </c>
      <c r="V548" s="396"/>
      <c r="W548" s="130">
        <f>((X549-X547)/500)</f>
        <v>0.01</v>
      </c>
      <c r="X548" s="116">
        <f>(((V548-V547)*W548)+X547)+V548</f>
        <v>910</v>
      </c>
      <c r="Y548" s="135">
        <f t="shared" si="175"/>
        <v>240</v>
      </c>
      <c r="Z548" s="106">
        <f>ROUNDUP(X548,0)</f>
        <v>910</v>
      </c>
      <c r="AA548" s="136">
        <f>((AB549-AB547)/500)</f>
        <v>0.02</v>
      </c>
      <c r="AB548" s="137">
        <f>(((V548-V547)*AA548)+AB547)+V548</f>
        <v>1820</v>
      </c>
      <c r="AC548" s="101">
        <f>ROUNDUP(AB548,0)</f>
        <v>1820</v>
      </c>
      <c r="AD548" s="137">
        <f>((AE549-AE547)/500)</f>
        <v>0.01</v>
      </c>
      <c r="AE548" s="137">
        <f>(((V548-V547)*AD548)+AE547)+V548</f>
        <v>935</v>
      </c>
      <c r="AF548" s="133">
        <f>ROUNDUP(AE548,0)</f>
        <v>935</v>
      </c>
      <c r="AG548" s="137">
        <f>((AH549-AH547)/500)</f>
        <v>0.01</v>
      </c>
      <c r="AH548" s="137">
        <f>(((V548-V547)*AG548)+AH547)+V548</f>
        <v>960</v>
      </c>
      <c r="AI548" s="101">
        <f>ROUNDUP(AH548,0)</f>
        <v>960</v>
      </c>
      <c r="AJ548" s="136">
        <f>((AK549-AK547)/500)</f>
        <v>0.01</v>
      </c>
      <c r="AK548" s="138">
        <f>(((V548-V547)*AJ548)+AK547)+V548</f>
        <v>985</v>
      </c>
      <c r="AL548" s="139">
        <f>ROUNDUP(AK548,0)</f>
        <v>985</v>
      </c>
    </row>
    <row r="549" spans="1:39" ht="15.75" x14ac:dyDescent="0.25">
      <c r="A549" s="93">
        <f t="shared" si="170"/>
        <v>0</v>
      </c>
      <c r="B549" s="93">
        <f t="shared" si="171"/>
        <v>0</v>
      </c>
      <c r="C549" s="112">
        <f>+$D$3*U549</f>
        <v>1574430</v>
      </c>
      <c r="D549" s="112">
        <f t="shared" si="172"/>
        <v>1574430</v>
      </c>
      <c r="E549" s="112">
        <f>+$F$3*L549</f>
        <v>1398900</v>
      </c>
      <c r="F549" s="112">
        <f t="shared" si="173"/>
        <v>1398900</v>
      </c>
      <c r="G549" s="113">
        <f>+$H$3*R549</f>
        <v>420720</v>
      </c>
      <c r="H549" s="112">
        <f t="shared" si="174"/>
        <v>420720</v>
      </c>
      <c r="I549" s="140">
        <f>+I547+500</f>
        <v>137000</v>
      </c>
      <c r="J549" s="130"/>
      <c r="K549" s="116">
        <f>+K547+10</f>
        <v>2890</v>
      </c>
      <c r="L549" s="117">
        <f>+I549+K549</f>
        <v>139890</v>
      </c>
      <c r="M549" s="118"/>
      <c r="N549" s="119">
        <f>+N547+10</f>
        <v>2990</v>
      </c>
      <c r="O549" s="119">
        <f>+N549+I549</f>
        <v>139990</v>
      </c>
      <c r="P549" s="119"/>
      <c r="Q549" s="119">
        <f>+Q547+10</f>
        <v>3240</v>
      </c>
      <c r="R549" s="120">
        <f>+Q549+I549</f>
        <v>140240</v>
      </c>
      <c r="S549" s="121"/>
      <c r="T549" s="122">
        <f>+T547+20</f>
        <v>6130</v>
      </c>
      <c r="U549" s="122">
        <f>+T549+I549</f>
        <v>143130</v>
      </c>
      <c r="V549" s="141">
        <f>+V547+500</f>
        <v>137000</v>
      </c>
      <c r="W549" s="130"/>
      <c r="X549" s="116">
        <f>+X547+5</f>
        <v>2280</v>
      </c>
      <c r="Y549" s="124">
        <f t="shared" si="175"/>
        <v>137240</v>
      </c>
      <c r="Z549" s="125">
        <f>+V549+X549</f>
        <v>139280</v>
      </c>
      <c r="AA549" s="126"/>
      <c r="AB549" s="127">
        <f>+AB547+10</f>
        <v>4560</v>
      </c>
      <c r="AC549" s="119">
        <f>+V549+AB549</f>
        <v>141560</v>
      </c>
      <c r="AD549" s="127"/>
      <c r="AE549" s="127">
        <f>+AE547+5</f>
        <v>2305</v>
      </c>
      <c r="AF549" s="120">
        <f>+AE549+V549</f>
        <v>139305</v>
      </c>
      <c r="AG549" s="127"/>
      <c r="AH549" s="127">
        <f>+AH547+5</f>
        <v>2330</v>
      </c>
      <c r="AI549" s="119">
        <f>+AH549+V549</f>
        <v>139330</v>
      </c>
      <c r="AJ549" s="126"/>
      <c r="AK549" s="128">
        <f>+AK547+5</f>
        <v>2355</v>
      </c>
      <c r="AL549" s="129">
        <f>+AK549+V549</f>
        <v>139355</v>
      </c>
      <c r="AM549" s="397"/>
    </row>
    <row r="550" spans="1:39" ht="15.75" x14ac:dyDescent="0.25">
      <c r="A550" s="93">
        <f t="shared" si="170"/>
        <v>0</v>
      </c>
      <c r="B550" s="94">
        <f t="shared" si="171"/>
        <v>0</v>
      </c>
      <c r="C550" s="95">
        <f>+$D$3*T550</f>
        <v>7150</v>
      </c>
      <c r="D550" s="95">
        <f t="shared" si="172"/>
        <v>7150</v>
      </c>
      <c r="E550" s="95">
        <f>+$F$3*K550</f>
        <v>1500</v>
      </c>
      <c r="F550" s="95">
        <f t="shared" si="173"/>
        <v>1500</v>
      </c>
      <c r="G550" s="96">
        <f>+$H$3*Q550</f>
        <v>1500</v>
      </c>
      <c r="H550" s="95">
        <f t="shared" si="174"/>
        <v>1500</v>
      </c>
      <c r="I550" s="395"/>
      <c r="J550" s="130">
        <f>((K551-K549)/500)</f>
        <v>0.02</v>
      </c>
      <c r="K550" s="116">
        <f>(((I550-I549)*J550)+K549)+I550</f>
        <v>150</v>
      </c>
      <c r="L550" s="131">
        <f>ROUNDUP(K550,0)</f>
        <v>150</v>
      </c>
      <c r="M550" s="132">
        <f>((N551-N549)/500)</f>
        <v>0.02</v>
      </c>
      <c r="N550" s="101">
        <f>(((I550-I549)*M550)+N549)+I550</f>
        <v>250</v>
      </c>
      <c r="O550" s="101">
        <f>ROUNDUP(N550,0)</f>
        <v>250</v>
      </c>
      <c r="P550" s="101">
        <f>((Q551-Q549)/500)</f>
        <v>0.02</v>
      </c>
      <c r="Q550" s="101">
        <f>(((I550-I549)*P550)+Q549)+I550</f>
        <v>500</v>
      </c>
      <c r="R550" s="133">
        <f>ROUNDUP(Q550,0)</f>
        <v>500</v>
      </c>
      <c r="S550" s="132">
        <f>((T551-T549)/500)</f>
        <v>0.04</v>
      </c>
      <c r="T550" s="134">
        <f>(((I550-I549)*S550)+T549)+I550</f>
        <v>650</v>
      </c>
      <c r="U550" s="134">
        <f>ROUNDUP(T550,0)</f>
        <v>650</v>
      </c>
      <c r="V550" s="396"/>
      <c r="W550" s="130">
        <f>((X551-X549)/500)</f>
        <v>0.02</v>
      </c>
      <c r="X550" s="116">
        <f>(((V550-V549)*W550)+X549)+V550</f>
        <v>-460</v>
      </c>
      <c r="Y550" s="135">
        <f t="shared" si="175"/>
        <v>240</v>
      </c>
      <c r="Z550" s="106">
        <f>ROUNDUP(X550,0)</f>
        <v>-460</v>
      </c>
      <c r="AA550" s="136">
        <f>((AB551-AB549)/500)</f>
        <v>0.04</v>
      </c>
      <c r="AB550" s="137">
        <f>(((V550-V549)*AA550)+AB549)+V550</f>
        <v>-920</v>
      </c>
      <c r="AC550" s="101">
        <f>ROUNDUP(AB550,0)</f>
        <v>-920</v>
      </c>
      <c r="AD550" s="137">
        <f>((AE551-AE549)/500)</f>
        <v>0.02</v>
      </c>
      <c r="AE550" s="137">
        <f>(((V550-V549)*AD550)+AE549)+V550</f>
        <v>-435</v>
      </c>
      <c r="AF550" s="133">
        <f>ROUNDUP(AE550,0)</f>
        <v>-435</v>
      </c>
      <c r="AG550" s="137">
        <f>((AH551-AH549)/500)</f>
        <v>0.02</v>
      </c>
      <c r="AH550" s="137">
        <f>(((V550-V549)*AG550)+AH549)+V550</f>
        <v>-410</v>
      </c>
      <c r="AI550" s="101">
        <f>ROUNDUP(AH550,0)</f>
        <v>-410</v>
      </c>
      <c r="AJ550" s="136">
        <f>((AK551-AK549)/500)</f>
        <v>0.02</v>
      </c>
      <c r="AK550" s="138">
        <f>(((V550-V549)*AJ550)+AK549)+V550</f>
        <v>-385</v>
      </c>
      <c r="AL550" s="139">
        <f>ROUNDUP(AK550,0)</f>
        <v>-385</v>
      </c>
    </row>
    <row r="551" spans="1:39" ht="15.75" x14ac:dyDescent="0.25">
      <c r="A551" s="93">
        <f t="shared" si="170"/>
        <v>0</v>
      </c>
      <c r="B551" s="93">
        <f t="shared" si="171"/>
        <v>0</v>
      </c>
      <c r="C551" s="112">
        <f>+$D$3*U551</f>
        <v>1580150</v>
      </c>
      <c r="D551" s="112">
        <f t="shared" si="172"/>
        <v>1580150</v>
      </c>
      <c r="E551" s="112">
        <f>+$F$3*L551</f>
        <v>1404000</v>
      </c>
      <c r="F551" s="112">
        <f t="shared" si="173"/>
        <v>1404000</v>
      </c>
      <c r="G551" s="113">
        <f>+$H$3*R551</f>
        <v>422250</v>
      </c>
      <c r="H551" s="112">
        <f t="shared" si="174"/>
        <v>422250</v>
      </c>
      <c r="I551" s="140">
        <f>+I549+500</f>
        <v>137500</v>
      </c>
      <c r="J551" s="130"/>
      <c r="K551" s="116">
        <f>+K549+10</f>
        <v>2900</v>
      </c>
      <c r="L551" s="117">
        <f>+I551+K551</f>
        <v>140400</v>
      </c>
      <c r="M551" s="118"/>
      <c r="N551" s="119">
        <f>+N549+10</f>
        <v>3000</v>
      </c>
      <c r="O551" s="119">
        <f>+N551+I551</f>
        <v>140500</v>
      </c>
      <c r="P551" s="119"/>
      <c r="Q551" s="119">
        <f>+Q549+10</f>
        <v>3250</v>
      </c>
      <c r="R551" s="120">
        <f>+Q551+I551</f>
        <v>140750</v>
      </c>
      <c r="S551" s="121"/>
      <c r="T551" s="122">
        <f>+T549+20</f>
        <v>6150</v>
      </c>
      <c r="U551" s="122">
        <f>+T551+I551</f>
        <v>143650</v>
      </c>
      <c r="V551" s="141">
        <f>+V549+500</f>
        <v>137500</v>
      </c>
      <c r="W551" s="130"/>
      <c r="X551" s="116">
        <f>+X549+10</f>
        <v>2290</v>
      </c>
      <c r="Y551" s="124">
        <f t="shared" si="175"/>
        <v>137740</v>
      </c>
      <c r="Z551" s="125">
        <f>+V551+X551</f>
        <v>139790</v>
      </c>
      <c r="AA551" s="126"/>
      <c r="AB551" s="127">
        <f>+AB549+20</f>
        <v>4580</v>
      </c>
      <c r="AC551" s="119">
        <f>+V551+AB551</f>
        <v>142080</v>
      </c>
      <c r="AD551" s="127"/>
      <c r="AE551" s="127">
        <f>+AE549+10</f>
        <v>2315</v>
      </c>
      <c r="AF551" s="120">
        <f>+AE551+V551</f>
        <v>139815</v>
      </c>
      <c r="AG551" s="127"/>
      <c r="AH551" s="127">
        <f>+AH549+10</f>
        <v>2340</v>
      </c>
      <c r="AI551" s="119">
        <f>+AH551+V551</f>
        <v>139840</v>
      </c>
      <c r="AJ551" s="126"/>
      <c r="AK551" s="128">
        <f>+AK549+10</f>
        <v>2365</v>
      </c>
      <c r="AL551" s="129">
        <f>+AK551+V551</f>
        <v>139865</v>
      </c>
      <c r="AM551" s="397"/>
    </row>
    <row r="552" spans="1:39" ht="15.75" x14ac:dyDescent="0.25">
      <c r="A552" s="93">
        <f t="shared" si="170"/>
        <v>0</v>
      </c>
      <c r="B552" s="94">
        <f t="shared" si="171"/>
        <v>0</v>
      </c>
      <c r="C552" s="95">
        <f>+$D$3*T552</f>
        <v>7150</v>
      </c>
      <c r="D552" s="95">
        <f t="shared" si="172"/>
        <v>7150</v>
      </c>
      <c r="E552" s="95">
        <f>+$F$3*K552</f>
        <v>1500</v>
      </c>
      <c r="F552" s="95">
        <f t="shared" si="173"/>
        <v>1500</v>
      </c>
      <c r="G552" s="96">
        <f>+$H$3*Q552</f>
        <v>1500</v>
      </c>
      <c r="H552" s="433">
        <f t="shared" si="174"/>
        <v>1500</v>
      </c>
      <c r="I552" s="395"/>
      <c r="J552" s="130">
        <f>((K553-K551)/500)</f>
        <v>0.02</v>
      </c>
      <c r="K552" s="116">
        <f>(((I552-I551)*J552)+K551)+I552</f>
        <v>150</v>
      </c>
      <c r="L552" s="131">
        <f>ROUNDUP(K552,0)</f>
        <v>150</v>
      </c>
      <c r="M552" s="132">
        <f>((N553-N551)/500)</f>
        <v>0.02</v>
      </c>
      <c r="N552" s="101">
        <f>(((I552-I551)*M552)+N551)+I552</f>
        <v>250</v>
      </c>
      <c r="O552" s="101">
        <f>ROUNDUP(N552,0)</f>
        <v>250</v>
      </c>
      <c r="P552" s="101">
        <f>((Q553-Q551)/500)</f>
        <v>0.02</v>
      </c>
      <c r="Q552" s="101">
        <f>(((I552-I551)*P552)+Q551)+I552</f>
        <v>500</v>
      </c>
      <c r="R552" s="133">
        <f>ROUNDUP(Q552,0)</f>
        <v>500</v>
      </c>
      <c r="S552" s="132">
        <f>((T553-T551)/500)</f>
        <v>0.04</v>
      </c>
      <c r="T552" s="134">
        <f>(((I552-I551)*S552)+T551)+I552</f>
        <v>650</v>
      </c>
      <c r="U552" s="134">
        <f>ROUNDUP(T552,0)</f>
        <v>650</v>
      </c>
      <c r="V552" s="396"/>
      <c r="W552" s="130">
        <f>((X553-X551)/500)</f>
        <v>0.01</v>
      </c>
      <c r="X552" s="116">
        <f>(((V552-V551)*W552)+X551)+V552</f>
        <v>915</v>
      </c>
      <c r="Y552" s="135">
        <f t="shared" si="175"/>
        <v>240</v>
      </c>
      <c r="Z552" s="106">
        <f>ROUNDUP(X552,0)</f>
        <v>915</v>
      </c>
      <c r="AA552" s="136">
        <f>((AB553-AB551)/500)</f>
        <v>0.02</v>
      </c>
      <c r="AB552" s="137">
        <f>(((V552-V551)*AA552)+AB551)+V552</f>
        <v>1830</v>
      </c>
      <c r="AC552" s="101">
        <f>ROUNDUP(AB552,0)</f>
        <v>1830</v>
      </c>
      <c r="AD552" s="137">
        <f>((AE553-AE551)/500)</f>
        <v>0.01</v>
      </c>
      <c r="AE552" s="137">
        <f>(((V552-V551)*AD552)+AE551)+V552</f>
        <v>940</v>
      </c>
      <c r="AF552" s="133">
        <f>ROUNDUP(AE552,0)</f>
        <v>940</v>
      </c>
      <c r="AG552" s="137">
        <f>((AH553-AH551)/500)</f>
        <v>0.01</v>
      </c>
      <c r="AH552" s="137">
        <f>(((V552-V551)*AG552)+AH551)+V552</f>
        <v>965</v>
      </c>
      <c r="AI552" s="101">
        <f>ROUNDUP(AH552,0)</f>
        <v>965</v>
      </c>
      <c r="AJ552" s="136">
        <f>((AK553-AK551)/500)</f>
        <v>0.01</v>
      </c>
      <c r="AK552" s="138">
        <f>(((V552-V551)*AJ552)+AK551)+V552</f>
        <v>990</v>
      </c>
      <c r="AL552" s="139">
        <f>ROUNDUP(AK552,0)</f>
        <v>990</v>
      </c>
    </row>
    <row r="553" spans="1:39" ht="15.75" x14ac:dyDescent="0.25">
      <c r="A553" s="93">
        <f t="shared" ref="A553:A616" si="176">+$B$3*O553</f>
        <v>0</v>
      </c>
      <c r="B553" s="93">
        <f t="shared" si="171"/>
        <v>0</v>
      </c>
      <c r="C553" s="112">
        <f>+$D$3*U553</f>
        <v>1585870</v>
      </c>
      <c r="D553" s="112">
        <f t="shared" si="172"/>
        <v>1585870</v>
      </c>
      <c r="E553" s="112">
        <f>+$F$3*L553</f>
        <v>1409100</v>
      </c>
      <c r="F553" s="112">
        <f t="shared" si="173"/>
        <v>1409100</v>
      </c>
      <c r="G553" s="113">
        <f>+$H$3*R553</f>
        <v>423780</v>
      </c>
      <c r="H553" s="112">
        <f t="shared" si="174"/>
        <v>423780</v>
      </c>
      <c r="I553" s="140">
        <f>+I551+500</f>
        <v>138000</v>
      </c>
      <c r="J553" s="130"/>
      <c r="K553" s="116">
        <f>+K551+10</f>
        <v>2910</v>
      </c>
      <c r="L553" s="117">
        <f>+I553+K553</f>
        <v>140910</v>
      </c>
      <c r="M553" s="118"/>
      <c r="N553" s="119">
        <f>+N551+10</f>
        <v>3010</v>
      </c>
      <c r="O553" s="119">
        <f>+N553+I553</f>
        <v>141010</v>
      </c>
      <c r="P553" s="119"/>
      <c r="Q553" s="119">
        <f>+Q551+10</f>
        <v>3260</v>
      </c>
      <c r="R553" s="120">
        <f>+Q553+I553</f>
        <v>141260</v>
      </c>
      <c r="S553" s="121"/>
      <c r="T553" s="122">
        <f>+T551+20</f>
        <v>6170</v>
      </c>
      <c r="U553" s="122">
        <f>+T553+I553</f>
        <v>144170</v>
      </c>
      <c r="V553" s="141">
        <f>+V551+500</f>
        <v>138000</v>
      </c>
      <c r="W553" s="130"/>
      <c r="X553" s="116">
        <f>+X551+5</f>
        <v>2295</v>
      </c>
      <c r="Y553" s="124">
        <f t="shared" si="175"/>
        <v>138240</v>
      </c>
      <c r="Z553" s="125">
        <f>+V553+X553</f>
        <v>140295</v>
      </c>
      <c r="AA553" s="126"/>
      <c r="AB553" s="127">
        <f>+AB551+10</f>
        <v>4590</v>
      </c>
      <c r="AC553" s="119">
        <f>+V553+AB553</f>
        <v>142590</v>
      </c>
      <c r="AD553" s="127"/>
      <c r="AE553" s="127">
        <f>+AE551+5</f>
        <v>2320</v>
      </c>
      <c r="AF553" s="120">
        <f>+AE553+V553</f>
        <v>140320</v>
      </c>
      <c r="AG553" s="127"/>
      <c r="AH553" s="127">
        <f>+AH551+5</f>
        <v>2345</v>
      </c>
      <c r="AI553" s="119">
        <f>+AH553+V553</f>
        <v>140345</v>
      </c>
      <c r="AJ553" s="126"/>
      <c r="AK553" s="128">
        <f>+AK551+5</f>
        <v>2370</v>
      </c>
      <c r="AL553" s="129">
        <f>+AK553+V553</f>
        <v>140370</v>
      </c>
      <c r="AM553" s="397"/>
    </row>
    <row r="554" spans="1:39" ht="15.75" x14ac:dyDescent="0.25">
      <c r="A554" s="93">
        <f t="shared" si="176"/>
        <v>0</v>
      </c>
      <c r="B554" s="94">
        <f t="shared" si="171"/>
        <v>0</v>
      </c>
      <c r="C554" s="95">
        <f>+$D$3*T554</f>
        <v>7150</v>
      </c>
      <c r="D554" s="95">
        <f t="shared" si="172"/>
        <v>7150</v>
      </c>
      <c r="E554" s="95">
        <f>+$F$3*K554</f>
        <v>1500</v>
      </c>
      <c r="F554" s="95">
        <f t="shared" si="173"/>
        <v>1500</v>
      </c>
      <c r="G554" s="96">
        <f>+$H$3*Q554</f>
        <v>1500</v>
      </c>
      <c r="H554" s="95">
        <f t="shared" si="174"/>
        <v>1500</v>
      </c>
      <c r="I554" s="395"/>
      <c r="J554" s="130">
        <f>((K555-K553)/500)</f>
        <v>0.02</v>
      </c>
      <c r="K554" s="116">
        <f>(((I554-I553)*J554)+K553)+I554</f>
        <v>150</v>
      </c>
      <c r="L554" s="131">
        <f>ROUNDUP(K554,0)</f>
        <v>150</v>
      </c>
      <c r="M554" s="132">
        <f>((N555-N553)/500)</f>
        <v>0.02</v>
      </c>
      <c r="N554" s="101">
        <f>(((I554-I553)*M554)+N553)+I554</f>
        <v>250</v>
      </c>
      <c r="O554" s="101">
        <f>ROUNDUP(N554,0)</f>
        <v>250</v>
      </c>
      <c r="P554" s="101">
        <f>((Q555-Q553)/500)</f>
        <v>0.02</v>
      </c>
      <c r="Q554" s="101">
        <f>(((I554-I553)*P554)+Q553)+I554</f>
        <v>500</v>
      </c>
      <c r="R554" s="133">
        <f>ROUNDUP(Q554,0)</f>
        <v>500</v>
      </c>
      <c r="S554" s="132">
        <f>((T555-T553)/500)</f>
        <v>0.04</v>
      </c>
      <c r="T554" s="134">
        <f>(((I554-I553)*S554)+T553)+I554</f>
        <v>650</v>
      </c>
      <c r="U554" s="134">
        <f>ROUNDUP(T554,0)</f>
        <v>650</v>
      </c>
      <c r="V554" s="396"/>
      <c r="W554" s="130">
        <f>((X555-X553)/500)</f>
        <v>0.02</v>
      </c>
      <c r="X554" s="116">
        <f>(((V554-V553)*W554)+X553)+V554</f>
        <v>-465</v>
      </c>
      <c r="Y554" s="135">
        <f t="shared" si="175"/>
        <v>240</v>
      </c>
      <c r="Z554" s="106">
        <f>ROUNDUP(X554,0)</f>
        <v>-465</v>
      </c>
      <c r="AA554" s="136">
        <f>((AB555-AB553)/500)</f>
        <v>0.04</v>
      </c>
      <c r="AB554" s="137">
        <f>(((V554-V553)*AA554)+AB553)+V554</f>
        <v>-930</v>
      </c>
      <c r="AC554" s="101">
        <f>ROUNDUP(AB554,0)</f>
        <v>-930</v>
      </c>
      <c r="AD554" s="137">
        <f>((AE555-AE553)/500)</f>
        <v>0.02</v>
      </c>
      <c r="AE554" s="137">
        <f>(((V554-V553)*AD554)+AE553)+V554</f>
        <v>-440</v>
      </c>
      <c r="AF554" s="133">
        <f>ROUNDUP(AE554,0)</f>
        <v>-440</v>
      </c>
      <c r="AG554" s="137">
        <f>((AH555-AH553)/500)</f>
        <v>0.02</v>
      </c>
      <c r="AH554" s="137">
        <f>(((V554-V553)*AG554)+AH553)+V554</f>
        <v>-415</v>
      </c>
      <c r="AI554" s="101">
        <f>ROUNDUP(AH554,0)</f>
        <v>-415</v>
      </c>
      <c r="AJ554" s="136">
        <f>((AK555-AK553)/500)</f>
        <v>0.02</v>
      </c>
      <c r="AK554" s="138">
        <f>(((V554-V553)*AJ554)+AK553)+V554</f>
        <v>-390</v>
      </c>
      <c r="AL554" s="139">
        <f>ROUNDUP(AK554,0)</f>
        <v>-390</v>
      </c>
      <c r="AM554" s="397"/>
    </row>
    <row r="555" spans="1:39" ht="15.75" x14ac:dyDescent="0.25">
      <c r="A555" s="93">
        <f t="shared" si="176"/>
        <v>0</v>
      </c>
      <c r="B555" s="93">
        <f t="shared" si="171"/>
        <v>0</v>
      </c>
      <c r="C555" s="112">
        <f>+$D$3*U555</f>
        <v>1591590</v>
      </c>
      <c r="D555" s="112">
        <f t="shared" si="172"/>
        <v>1591590</v>
      </c>
      <c r="E555" s="112">
        <f>+$F$3*L555</f>
        <v>1414200</v>
      </c>
      <c r="F555" s="112">
        <f t="shared" si="173"/>
        <v>1414200</v>
      </c>
      <c r="G555" s="113">
        <f>+$H$3*R555</f>
        <v>425310</v>
      </c>
      <c r="H555" s="112">
        <f t="shared" si="174"/>
        <v>425310</v>
      </c>
      <c r="I555" s="140">
        <f>+I553+500</f>
        <v>138500</v>
      </c>
      <c r="J555" s="130"/>
      <c r="K555" s="116">
        <f>+K553+10</f>
        <v>2920</v>
      </c>
      <c r="L555" s="117">
        <f>+I555+K555</f>
        <v>141420</v>
      </c>
      <c r="M555" s="118"/>
      <c r="N555" s="119">
        <f>+N553+10</f>
        <v>3020</v>
      </c>
      <c r="O555" s="119">
        <f>+N555+I555</f>
        <v>141520</v>
      </c>
      <c r="P555" s="119"/>
      <c r="Q555" s="119">
        <f>+Q553+10</f>
        <v>3270</v>
      </c>
      <c r="R555" s="120">
        <f>+Q555+I555</f>
        <v>141770</v>
      </c>
      <c r="S555" s="121"/>
      <c r="T555" s="122">
        <f>+T553+20</f>
        <v>6190</v>
      </c>
      <c r="U555" s="122">
        <f>+T555+I555</f>
        <v>144690</v>
      </c>
      <c r="V555" s="141">
        <f>+V553+500</f>
        <v>138500</v>
      </c>
      <c r="W555" s="130"/>
      <c r="X555" s="116">
        <f>+X553+10</f>
        <v>2305</v>
      </c>
      <c r="Y555" s="124">
        <f t="shared" si="175"/>
        <v>138740</v>
      </c>
      <c r="Z555" s="125">
        <f>+V555+X555</f>
        <v>140805</v>
      </c>
      <c r="AA555" s="126"/>
      <c r="AB555" s="127">
        <f>+AB553+20</f>
        <v>4610</v>
      </c>
      <c r="AC555" s="119">
        <f>+V555+AB555</f>
        <v>143110</v>
      </c>
      <c r="AD555" s="127"/>
      <c r="AE555" s="127">
        <f>+AE553+10</f>
        <v>2330</v>
      </c>
      <c r="AF555" s="120">
        <f>+AE555+V555</f>
        <v>140830</v>
      </c>
      <c r="AG555" s="127"/>
      <c r="AH555" s="127">
        <f>+AH553+10</f>
        <v>2355</v>
      </c>
      <c r="AI555" s="119">
        <f>+AH555+V555</f>
        <v>140855</v>
      </c>
      <c r="AJ555" s="126"/>
      <c r="AK555" s="128">
        <f>+AK553+10</f>
        <v>2380</v>
      </c>
      <c r="AL555" s="129">
        <f>+AK555+V555</f>
        <v>140880</v>
      </c>
      <c r="AM555" s="397"/>
    </row>
    <row r="556" spans="1:39" ht="15.75" x14ac:dyDescent="0.25">
      <c r="A556" s="93">
        <f t="shared" si="176"/>
        <v>0</v>
      </c>
      <c r="B556" s="94">
        <f t="shared" si="171"/>
        <v>0</v>
      </c>
      <c r="C556" s="95">
        <f>+$D$3*T556</f>
        <v>7150</v>
      </c>
      <c r="D556" s="95">
        <f t="shared" si="172"/>
        <v>7150</v>
      </c>
      <c r="E556" s="95">
        <f>+$F$3*K556</f>
        <v>1500</v>
      </c>
      <c r="F556" s="95">
        <f t="shared" si="173"/>
        <v>1500</v>
      </c>
      <c r="G556" s="96">
        <f>+$H$3*Q556</f>
        <v>1500</v>
      </c>
      <c r="H556" s="433">
        <f t="shared" si="174"/>
        <v>1500</v>
      </c>
      <c r="I556" s="395"/>
      <c r="J556" s="130">
        <f>((K557-K555)/500)</f>
        <v>0.02</v>
      </c>
      <c r="K556" s="116">
        <f>(((I556-I555)*J556)+K555)+I556</f>
        <v>150</v>
      </c>
      <c r="L556" s="131">
        <f>ROUNDUP(K556,0)</f>
        <v>150</v>
      </c>
      <c r="M556" s="132">
        <f>((N557-N555)/500)</f>
        <v>0.02</v>
      </c>
      <c r="N556" s="101">
        <f>(((I556-I555)*M556)+N555)+I556</f>
        <v>250</v>
      </c>
      <c r="O556" s="101">
        <f>ROUNDUP(N556,0)</f>
        <v>250</v>
      </c>
      <c r="P556" s="101">
        <f>((Q557-Q555)/500)</f>
        <v>0.02</v>
      </c>
      <c r="Q556" s="101">
        <f>(((I556-I555)*P556)+Q555)+I556</f>
        <v>500</v>
      </c>
      <c r="R556" s="133">
        <f>ROUNDUP(Q556,0)</f>
        <v>500</v>
      </c>
      <c r="S556" s="132">
        <f>((T557-T555)/500)</f>
        <v>0.04</v>
      </c>
      <c r="T556" s="134">
        <f>(((I556-I555)*S556)+T555)+I556</f>
        <v>650</v>
      </c>
      <c r="U556" s="134">
        <f>ROUNDUP(T556,0)</f>
        <v>650</v>
      </c>
      <c r="V556" s="396"/>
      <c r="W556" s="130">
        <f>((X557-X555)/500)</f>
        <v>0.01</v>
      </c>
      <c r="X556" s="116">
        <f>(((V556-V555)*W556)+X555)+V556</f>
        <v>920</v>
      </c>
      <c r="Y556" s="135">
        <f t="shared" si="175"/>
        <v>240</v>
      </c>
      <c r="Z556" s="106">
        <f>ROUNDUP(X556,0)</f>
        <v>920</v>
      </c>
      <c r="AA556" s="136">
        <f>((AB557-AB555)/500)</f>
        <v>0.02</v>
      </c>
      <c r="AB556" s="137">
        <f>(((V556-V555)*AA556)+AB555)+V556</f>
        <v>1840</v>
      </c>
      <c r="AC556" s="101">
        <f>ROUNDUP(AB556,0)</f>
        <v>1840</v>
      </c>
      <c r="AD556" s="137">
        <f>((AE557-AE555)/500)</f>
        <v>0.01</v>
      </c>
      <c r="AE556" s="137">
        <f>(((V556-V555)*AD556)+AE555)+V556</f>
        <v>945</v>
      </c>
      <c r="AF556" s="133">
        <f>ROUNDUP(AE556,0)</f>
        <v>945</v>
      </c>
      <c r="AG556" s="137">
        <f>((AH557-AH555)/500)</f>
        <v>0.01</v>
      </c>
      <c r="AH556" s="137">
        <f>(((V556-V555)*AG556)+AH555)+V556</f>
        <v>970</v>
      </c>
      <c r="AI556" s="101">
        <f>ROUNDUP(AH556,0)</f>
        <v>970</v>
      </c>
      <c r="AJ556" s="136">
        <f>((AK557-AK555)/500)</f>
        <v>0.01</v>
      </c>
      <c r="AK556" s="138">
        <f>(((V556-V555)*AJ556)+AK555)+V556</f>
        <v>995</v>
      </c>
      <c r="AL556" s="139">
        <f>ROUNDUP(AK556,0)</f>
        <v>995</v>
      </c>
    </row>
    <row r="557" spans="1:39" ht="15.75" x14ac:dyDescent="0.25">
      <c r="A557" s="93">
        <f t="shared" si="176"/>
        <v>0</v>
      </c>
      <c r="B557" s="93">
        <f t="shared" si="171"/>
        <v>0</v>
      </c>
      <c r="C557" s="112">
        <f>+$D$3*U557</f>
        <v>1597310</v>
      </c>
      <c r="D557" s="112">
        <f t="shared" si="172"/>
        <v>1597310</v>
      </c>
      <c r="E557" s="112">
        <f>+$F$3*L557</f>
        <v>1419300</v>
      </c>
      <c r="F557" s="112">
        <f t="shared" si="173"/>
        <v>1419300</v>
      </c>
      <c r="G557" s="113">
        <f>+$H$3*R557</f>
        <v>426840</v>
      </c>
      <c r="H557" s="112">
        <f t="shared" si="174"/>
        <v>426840</v>
      </c>
      <c r="I557" s="140">
        <f>+I555+500</f>
        <v>139000</v>
      </c>
      <c r="J557" s="130"/>
      <c r="K557" s="116">
        <f>+K555+10</f>
        <v>2930</v>
      </c>
      <c r="L557" s="117">
        <f>+I557+K557</f>
        <v>141930</v>
      </c>
      <c r="M557" s="118"/>
      <c r="N557" s="119">
        <f>+N555+10</f>
        <v>3030</v>
      </c>
      <c r="O557" s="119">
        <f>+N557+I557</f>
        <v>142030</v>
      </c>
      <c r="P557" s="119"/>
      <c r="Q557" s="119">
        <f>+Q555+10</f>
        <v>3280</v>
      </c>
      <c r="R557" s="120">
        <f>+Q557+I557</f>
        <v>142280</v>
      </c>
      <c r="S557" s="121"/>
      <c r="T557" s="122">
        <f>+T555+20</f>
        <v>6210</v>
      </c>
      <c r="U557" s="122">
        <f>+T557+I557</f>
        <v>145210</v>
      </c>
      <c r="V557" s="141">
        <f>+V555+500</f>
        <v>139000</v>
      </c>
      <c r="W557" s="130"/>
      <c r="X557" s="116">
        <f>+X555+5</f>
        <v>2310</v>
      </c>
      <c r="Y557" s="124">
        <f t="shared" si="175"/>
        <v>139240</v>
      </c>
      <c r="Z557" s="125">
        <f>+V557+X557</f>
        <v>141310</v>
      </c>
      <c r="AA557" s="126"/>
      <c r="AB557" s="127">
        <f>+AB555+10</f>
        <v>4620</v>
      </c>
      <c r="AC557" s="119">
        <f>+V557+AB557</f>
        <v>143620</v>
      </c>
      <c r="AD557" s="127"/>
      <c r="AE557" s="127">
        <f>+AE555+5</f>
        <v>2335</v>
      </c>
      <c r="AF557" s="120">
        <f>+AE557+V557</f>
        <v>141335</v>
      </c>
      <c r="AG557" s="127"/>
      <c r="AH557" s="127">
        <f>+AH555+5</f>
        <v>2360</v>
      </c>
      <c r="AI557" s="119">
        <f>+AH557+V557</f>
        <v>141360</v>
      </c>
      <c r="AJ557" s="126"/>
      <c r="AK557" s="128">
        <f>+AK555+5</f>
        <v>2385</v>
      </c>
      <c r="AL557" s="129">
        <f>+AK557+V557</f>
        <v>141385</v>
      </c>
      <c r="AM557" s="397"/>
    </row>
    <row r="558" spans="1:39" ht="15.75" x14ac:dyDescent="0.25">
      <c r="A558" s="93">
        <f t="shared" si="176"/>
        <v>0</v>
      </c>
      <c r="B558" s="94">
        <f t="shared" si="171"/>
        <v>0</v>
      </c>
      <c r="C558" s="95">
        <f>+$D$3*T558</f>
        <v>7150</v>
      </c>
      <c r="D558" s="95">
        <f t="shared" si="172"/>
        <v>7150</v>
      </c>
      <c r="E558" s="95">
        <f>+$F$3*K558</f>
        <v>1500</v>
      </c>
      <c r="F558" s="95">
        <f t="shared" si="173"/>
        <v>1500</v>
      </c>
      <c r="G558" s="96">
        <f>+$H$3*Q558</f>
        <v>1500</v>
      </c>
      <c r="H558" s="95">
        <f t="shared" si="174"/>
        <v>1500</v>
      </c>
      <c r="I558" s="395"/>
      <c r="J558" s="130">
        <f>((K559-K557)/500)</f>
        <v>0.02</v>
      </c>
      <c r="K558" s="116">
        <f>(((I558-I557)*J558)+K557)+I558</f>
        <v>150</v>
      </c>
      <c r="L558" s="131">
        <f>ROUNDUP(K558,0)</f>
        <v>150</v>
      </c>
      <c r="M558" s="132">
        <f>((N559-N557)/500)</f>
        <v>0.02</v>
      </c>
      <c r="N558" s="101">
        <f>(((I558-I557)*M558)+N557)+I558</f>
        <v>250</v>
      </c>
      <c r="O558" s="101">
        <f>ROUNDUP(N558,0)</f>
        <v>250</v>
      </c>
      <c r="P558" s="101">
        <f>((Q559-Q557)/500)</f>
        <v>0.02</v>
      </c>
      <c r="Q558" s="101">
        <f>(((I558-I557)*P558)+Q557)+I558</f>
        <v>500</v>
      </c>
      <c r="R558" s="133">
        <f>ROUNDUP(Q558,0)</f>
        <v>500</v>
      </c>
      <c r="S558" s="132">
        <f>((T559-T557)/500)</f>
        <v>0.04</v>
      </c>
      <c r="T558" s="134">
        <f>(((I558-I557)*S558)+T557)+I558</f>
        <v>650</v>
      </c>
      <c r="U558" s="134">
        <f>ROUNDUP(T558,0)</f>
        <v>650</v>
      </c>
      <c r="V558" s="396"/>
      <c r="W558" s="130">
        <f>((X559-X557)/500)</f>
        <v>0.02</v>
      </c>
      <c r="X558" s="116">
        <f>(((V558-V557)*W558)+X557)+V558</f>
        <v>-470</v>
      </c>
      <c r="Y558" s="135">
        <f t="shared" si="175"/>
        <v>240</v>
      </c>
      <c r="Z558" s="106">
        <f>ROUNDUP(X558,0)</f>
        <v>-470</v>
      </c>
      <c r="AA558" s="136">
        <f>((AB559-AB557)/500)</f>
        <v>0.04</v>
      </c>
      <c r="AB558" s="137">
        <f>(((V558-V557)*AA558)+AB557)+V558</f>
        <v>-940</v>
      </c>
      <c r="AC558" s="101">
        <f>ROUNDUP(AB558,0)</f>
        <v>-940</v>
      </c>
      <c r="AD558" s="137">
        <f>((AE559-AE557)/500)</f>
        <v>0.02</v>
      </c>
      <c r="AE558" s="137">
        <f>(((V558-V557)*AD558)+AE557)+V558</f>
        <v>-445</v>
      </c>
      <c r="AF558" s="133">
        <f>ROUNDUP(AE558,0)</f>
        <v>-445</v>
      </c>
      <c r="AG558" s="137">
        <f>((AH559-AH557)/500)</f>
        <v>0.02</v>
      </c>
      <c r="AH558" s="137">
        <f>(((V558-V557)*AG558)+AH557)+V558</f>
        <v>-420</v>
      </c>
      <c r="AI558" s="101">
        <f>ROUNDUP(AH558,0)</f>
        <v>-420</v>
      </c>
      <c r="AJ558" s="136">
        <f>((AK559-AK557)/500)</f>
        <v>0.02</v>
      </c>
      <c r="AK558" s="138">
        <f>(((V558-V557)*AJ558)+AK557)+V558</f>
        <v>-395</v>
      </c>
      <c r="AL558" s="139">
        <f>ROUNDUP(AK558,0)</f>
        <v>-395</v>
      </c>
    </row>
    <row r="559" spans="1:39" ht="15.75" x14ac:dyDescent="0.25">
      <c r="A559" s="93">
        <f t="shared" si="176"/>
        <v>0</v>
      </c>
      <c r="B559" s="93">
        <f t="shared" si="171"/>
        <v>0</v>
      </c>
      <c r="C559" s="112">
        <f>+$D$3*U559</f>
        <v>1603030</v>
      </c>
      <c r="D559" s="112">
        <f t="shared" si="172"/>
        <v>1603030</v>
      </c>
      <c r="E559" s="112">
        <f>+$F$3*L559</f>
        <v>1424400</v>
      </c>
      <c r="F559" s="112">
        <f t="shared" si="173"/>
        <v>1424400</v>
      </c>
      <c r="G559" s="113">
        <f>+$H$3*R559</f>
        <v>428370</v>
      </c>
      <c r="H559" s="112">
        <f t="shared" si="174"/>
        <v>428370</v>
      </c>
      <c r="I559" s="140">
        <f>+I557+500</f>
        <v>139500</v>
      </c>
      <c r="J559" s="130"/>
      <c r="K559" s="116">
        <f>+K557+10</f>
        <v>2940</v>
      </c>
      <c r="L559" s="117">
        <f>+I559+K559</f>
        <v>142440</v>
      </c>
      <c r="M559" s="118"/>
      <c r="N559" s="119">
        <f>+N557+10</f>
        <v>3040</v>
      </c>
      <c r="O559" s="119">
        <f>+N559+I559</f>
        <v>142540</v>
      </c>
      <c r="P559" s="119"/>
      <c r="Q559" s="119">
        <f>+Q557+10</f>
        <v>3290</v>
      </c>
      <c r="R559" s="120">
        <f>+Q559+I559</f>
        <v>142790</v>
      </c>
      <c r="S559" s="121"/>
      <c r="T559" s="122">
        <f>+T557+20</f>
        <v>6230</v>
      </c>
      <c r="U559" s="122">
        <f>+T559+I559</f>
        <v>145730</v>
      </c>
      <c r="V559" s="141">
        <f>+V557+500</f>
        <v>139500</v>
      </c>
      <c r="W559" s="130"/>
      <c r="X559" s="116">
        <f>+X557+10</f>
        <v>2320</v>
      </c>
      <c r="Y559" s="124">
        <f t="shared" si="175"/>
        <v>139740</v>
      </c>
      <c r="Z559" s="125">
        <f>+V559+X559</f>
        <v>141820</v>
      </c>
      <c r="AA559" s="126"/>
      <c r="AB559" s="127">
        <f>+AB557+20</f>
        <v>4640</v>
      </c>
      <c r="AC559" s="119">
        <f>+V559+AB559</f>
        <v>144140</v>
      </c>
      <c r="AD559" s="127"/>
      <c r="AE559" s="127">
        <f>+AE557+10</f>
        <v>2345</v>
      </c>
      <c r="AF559" s="120">
        <f>+AE559+V559</f>
        <v>141845</v>
      </c>
      <c r="AG559" s="127"/>
      <c r="AH559" s="127">
        <f>+AH557+10</f>
        <v>2370</v>
      </c>
      <c r="AI559" s="119">
        <f>+AH559+V559</f>
        <v>141870</v>
      </c>
      <c r="AJ559" s="126"/>
      <c r="AK559" s="128">
        <f>+AK557+10</f>
        <v>2395</v>
      </c>
      <c r="AL559" s="129">
        <f>+AK559+V559</f>
        <v>141895</v>
      </c>
      <c r="AM559" s="397"/>
    </row>
    <row r="560" spans="1:39" ht="15.75" x14ac:dyDescent="0.25">
      <c r="A560" s="93">
        <f t="shared" si="176"/>
        <v>0</v>
      </c>
      <c r="B560" s="94">
        <f t="shared" si="171"/>
        <v>0</v>
      </c>
      <c r="C560" s="95">
        <f>+$D$3*T560</f>
        <v>7150</v>
      </c>
      <c r="D560" s="95">
        <f t="shared" si="172"/>
        <v>7150</v>
      </c>
      <c r="E560" s="95">
        <f>+$F$3*K560</f>
        <v>1500</v>
      </c>
      <c r="F560" s="95">
        <f t="shared" si="173"/>
        <v>1500</v>
      </c>
      <c r="G560" s="96">
        <f>+$H$3*Q560</f>
        <v>1500</v>
      </c>
      <c r="H560" s="433">
        <f t="shared" si="174"/>
        <v>1500</v>
      </c>
      <c r="I560" s="395"/>
      <c r="J560" s="130">
        <f>((K561-K559)/500)</f>
        <v>0.02</v>
      </c>
      <c r="K560" s="116">
        <f>(((I560-I559)*J560)+K559)+I560</f>
        <v>150</v>
      </c>
      <c r="L560" s="131">
        <f>ROUNDUP(K560,0)</f>
        <v>150</v>
      </c>
      <c r="M560" s="132">
        <f>((N561-N559)/500)</f>
        <v>0.02</v>
      </c>
      <c r="N560" s="101">
        <f>(((I560-I559)*M560)+N559)+I560</f>
        <v>250</v>
      </c>
      <c r="O560" s="101">
        <f>ROUNDUP(N560,0)</f>
        <v>250</v>
      </c>
      <c r="P560" s="101">
        <f>((Q561-Q559)/500)</f>
        <v>0.02</v>
      </c>
      <c r="Q560" s="101">
        <f>(((I560-I559)*P560)+Q559)+I560</f>
        <v>500</v>
      </c>
      <c r="R560" s="133">
        <f>ROUNDUP(Q560,0)</f>
        <v>500</v>
      </c>
      <c r="S560" s="132">
        <f>((T561-T559)/500)</f>
        <v>0.04</v>
      </c>
      <c r="T560" s="134">
        <f>(((I560-I559)*S560)+T559)+I560</f>
        <v>650</v>
      </c>
      <c r="U560" s="134">
        <f>ROUNDUP(T560,0)</f>
        <v>650</v>
      </c>
      <c r="V560" s="396"/>
      <c r="W560" s="130">
        <f>((X561-X559)/500)</f>
        <v>0.01</v>
      </c>
      <c r="X560" s="116">
        <f>(((V560-V559)*W560)+X559)+V560</f>
        <v>925</v>
      </c>
      <c r="Y560" s="135">
        <f t="shared" si="175"/>
        <v>240</v>
      </c>
      <c r="Z560" s="106">
        <f>ROUNDUP(X560,0)</f>
        <v>925</v>
      </c>
      <c r="AA560" s="136">
        <f>((AB561-AB559)/500)</f>
        <v>0.02</v>
      </c>
      <c r="AB560" s="137">
        <f>(((V560-V559)*AA560)+AB559)+V560</f>
        <v>1850</v>
      </c>
      <c r="AC560" s="101">
        <f>ROUNDUP(AB560,0)</f>
        <v>1850</v>
      </c>
      <c r="AD560" s="137">
        <f>((AE561-AE559)/500)</f>
        <v>0.01</v>
      </c>
      <c r="AE560" s="137">
        <f>(((V560-V559)*AD560)+AE559)+V560</f>
        <v>950</v>
      </c>
      <c r="AF560" s="133">
        <f>ROUNDUP(AE560,0)</f>
        <v>950</v>
      </c>
      <c r="AG560" s="137">
        <f>((AH561-AH559)/500)</f>
        <v>0.01</v>
      </c>
      <c r="AH560" s="137">
        <f>(((V560-V559)*AG560)+AH559)+V560</f>
        <v>975</v>
      </c>
      <c r="AI560" s="101">
        <f>ROUNDUP(AH560,0)</f>
        <v>975</v>
      </c>
      <c r="AJ560" s="136">
        <f>((AK561-AK559)/500)</f>
        <v>0.01</v>
      </c>
      <c r="AK560" s="138">
        <f>(((V560-V559)*AJ560)+AK559)+V560</f>
        <v>1000</v>
      </c>
      <c r="AL560" s="139">
        <f>ROUNDUP(AK560,0)</f>
        <v>1000</v>
      </c>
    </row>
    <row r="561" spans="1:39" ht="15.75" x14ac:dyDescent="0.25">
      <c r="A561" s="93">
        <f t="shared" si="176"/>
        <v>0</v>
      </c>
      <c r="B561" s="93">
        <f t="shared" si="171"/>
        <v>0</v>
      </c>
      <c r="C561" s="112">
        <f>+$D$3*U561</f>
        <v>1608750</v>
      </c>
      <c r="D561" s="112">
        <f t="shared" si="172"/>
        <v>1608750</v>
      </c>
      <c r="E561" s="112">
        <f>+$F$3*L561</f>
        <v>1429500</v>
      </c>
      <c r="F561" s="112">
        <f t="shared" si="173"/>
        <v>1429500</v>
      </c>
      <c r="G561" s="113">
        <f>+$H$3*R561</f>
        <v>429900</v>
      </c>
      <c r="H561" s="112">
        <f t="shared" si="174"/>
        <v>429900</v>
      </c>
      <c r="I561" s="140">
        <f>+I559+500</f>
        <v>140000</v>
      </c>
      <c r="J561" s="130"/>
      <c r="K561" s="116">
        <f>+K559+10</f>
        <v>2950</v>
      </c>
      <c r="L561" s="117">
        <f>+I561+K561</f>
        <v>142950</v>
      </c>
      <c r="M561" s="118"/>
      <c r="N561" s="119">
        <f>+N559+10</f>
        <v>3050</v>
      </c>
      <c r="O561" s="119">
        <f>+N561+I561</f>
        <v>143050</v>
      </c>
      <c r="P561" s="119"/>
      <c r="Q561" s="119">
        <f>+Q559+10</f>
        <v>3300</v>
      </c>
      <c r="R561" s="120">
        <f>+Q561+I561</f>
        <v>143300</v>
      </c>
      <c r="S561" s="121"/>
      <c r="T561" s="122">
        <f>+T559+20</f>
        <v>6250</v>
      </c>
      <c r="U561" s="122">
        <f>+T561+I561</f>
        <v>146250</v>
      </c>
      <c r="V561" s="141">
        <f>+V559+500</f>
        <v>140000</v>
      </c>
      <c r="W561" s="130"/>
      <c r="X561" s="116">
        <f>+X559+5</f>
        <v>2325</v>
      </c>
      <c r="Y561" s="124">
        <f t="shared" si="175"/>
        <v>140240</v>
      </c>
      <c r="Z561" s="125">
        <f>+V561+X561</f>
        <v>142325</v>
      </c>
      <c r="AA561" s="126"/>
      <c r="AB561" s="127">
        <f>+AB559+10</f>
        <v>4650</v>
      </c>
      <c r="AC561" s="119">
        <f>+V561+AB561</f>
        <v>144650</v>
      </c>
      <c r="AD561" s="127"/>
      <c r="AE561" s="127">
        <f>+AE559+5</f>
        <v>2350</v>
      </c>
      <c r="AF561" s="120">
        <f>+AE561+V561</f>
        <v>142350</v>
      </c>
      <c r="AG561" s="127"/>
      <c r="AH561" s="127">
        <f>+AH559+5</f>
        <v>2375</v>
      </c>
      <c r="AI561" s="119">
        <f>+AH561+V561</f>
        <v>142375</v>
      </c>
      <c r="AJ561" s="126"/>
      <c r="AK561" s="128">
        <f>+AK559+5</f>
        <v>2400</v>
      </c>
      <c r="AL561" s="129">
        <f>+AK561+V561</f>
        <v>142400</v>
      </c>
      <c r="AM561" s="397"/>
    </row>
    <row r="562" spans="1:39" ht="15.75" x14ac:dyDescent="0.25">
      <c r="A562" s="93">
        <f t="shared" si="176"/>
        <v>0</v>
      </c>
      <c r="B562" s="94">
        <f t="shared" si="171"/>
        <v>0</v>
      </c>
      <c r="C562" s="95">
        <f>+$D$3*T562</f>
        <v>7150</v>
      </c>
      <c r="D562" s="95">
        <f t="shared" si="172"/>
        <v>7150</v>
      </c>
      <c r="E562" s="95">
        <f>+$F$3*K562</f>
        <v>1500</v>
      </c>
      <c r="F562" s="95">
        <f t="shared" si="173"/>
        <v>1500</v>
      </c>
      <c r="G562" s="96">
        <f>+$H$3*Q562</f>
        <v>1500</v>
      </c>
      <c r="H562" s="95">
        <f t="shared" si="174"/>
        <v>1500</v>
      </c>
      <c r="I562" s="395"/>
      <c r="J562" s="130">
        <f>((K563-K561)/500)</f>
        <v>0.02</v>
      </c>
      <c r="K562" s="116">
        <f>(((I562-I561)*J562)+K561)+I562</f>
        <v>150</v>
      </c>
      <c r="L562" s="131">
        <f>ROUNDUP(K562,0)</f>
        <v>150</v>
      </c>
      <c r="M562" s="132">
        <f>((N563-N561)/500)</f>
        <v>0.02</v>
      </c>
      <c r="N562" s="101">
        <f>(((I562-I561)*M562)+N561)+I562</f>
        <v>250</v>
      </c>
      <c r="O562" s="101">
        <f>ROUNDUP(N562,0)</f>
        <v>250</v>
      </c>
      <c r="P562" s="101">
        <f>((Q563-Q561)/500)</f>
        <v>0.02</v>
      </c>
      <c r="Q562" s="101">
        <f>(((I562-I561)*P562)+Q561)+I562</f>
        <v>500</v>
      </c>
      <c r="R562" s="133">
        <f>ROUNDUP(Q562,0)</f>
        <v>500</v>
      </c>
      <c r="S562" s="132">
        <f>((T563-T561)/500)</f>
        <v>0.04</v>
      </c>
      <c r="T562" s="134">
        <f>(((I562-I561)*S562)+T561)+I562</f>
        <v>650</v>
      </c>
      <c r="U562" s="134">
        <f>ROUNDUP(T562,0)</f>
        <v>650</v>
      </c>
      <c r="V562" s="396"/>
      <c r="W562" s="130">
        <f>((X563-X561)/500)</f>
        <v>0.02</v>
      </c>
      <c r="X562" s="116">
        <f>(((V562-V561)*W562)+X561)+V562</f>
        <v>-475</v>
      </c>
      <c r="Y562" s="135">
        <f t="shared" si="175"/>
        <v>240</v>
      </c>
      <c r="Z562" s="106">
        <f>ROUNDUP(X562,0)</f>
        <v>-475</v>
      </c>
      <c r="AA562" s="136">
        <f>((AB563-AB561)/500)</f>
        <v>0.04</v>
      </c>
      <c r="AB562" s="137">
        <f>(((V562-V561)*AA562)+AB561)+V562</f>
        <v>-950</v>
      </c>
      <c r="AC562" s="101">
        <f>ROUNDUP(AB562,0)</f>
        <v>-950</v>
      </c>
      <c r="AD562" s="137">
        <f>((AE563-AE561)/500)</f>
        <v>0.02</v>
      </c>
      <c r="AE562" s="137">
        <f>(((V562-V561)*AD562)+AE561)+V562</f>
        <v>-450</v>
      </c>
      <c r="AF562" s="133">
        <f>ROUNDUP(AE562,0)</f>
        <v>-450</v>
      </c>
      <c r="AG562" s="137">
        <f>((AH563-AH561)/500)</f>
        <v>0.02</v>
      </c>
      <c r="AH562" s="137">
        <f>(((V562-V561)*AG562)+AH561)+V562</f>
        <v>-425</v>
      </c>
      <c r="AI562" s="101">
        <f>ROUNDUP(AH562,0)</f>
        <v>-425</v>
      </c>
      <c r="AJ562" s="136">
        <f>((AK563-AK561)/500)</f>
        <v>0.02</v>
      </c>
      <c r="AK562" s="138">
        <f>(((V562-V561)*AJ562)+AK561)+V562</f>
        <v>-400</v>
      </c>
      <c r="AL562" s="139">
        <f>ROUNDUP(AK562,0)</f>
        <v>-400</v>
      </c>
      <c r="AM562" s="397"/>
    </row>
    <row r="563" spans="1:39" ht="15.75" x14ac:dyDescent="0.25">
      <c r="A563" s="93">
        <f t="shared" si="176"/>
        <v>0</v>
      </c>
      <c r="B563" s="93">
        <f t="shared" si="171"/>
        <v>0</v>
      </c>
      <c r="C563" s="112">
        <f>+$D$3*U563</f>
        <v>1614470</v>
      </c>
      <c r="D563" s="112">
        <f t="shared" si="172"/>
        <v>1614470</v>
      </c>
      <c r="E563" s="112">
        <f>+$F$3*L563</f>
        <v>1434600</v>
      </c>
      <c r="F563" s="112">
        <f t="shared" si="173"/>
        <v>1434600</v>
      </c>
      <c r="G563" s="113">
        <f>+$H$3*R563</f>
        <v>431430</v>
      </c>
      <c r="H563" s="112">
        <f t="shared" si="174"/>
        <v>431430</v>
      </c>
      <c r="I563" s="140">
        <f>+I561+500</f>
        <v>140500</v>
      </c>
      <c r="J563" s="130"/>
      <c r="K563" s="116">
        <f>+K561+10</f>
        <v>2960</v>
      </c>
      <c r="L563" s="117">
        <f>+I563+K563</f>
        <v>143460</v>
      </c>
      <c r="M563" s="118"/>
      <c r="N563" s="119">
        <f>+N561+10</f>
        <v>3060</v>
      </c>
      <c r="O563" s="119">
        <f>+N563+I563</f>
        <v>143560</v>
      </c>
      <c r="P563" s="119"/>
      <c r="Q563" s="119">
        <f>+Q561+10</f>
        <v>3310</v>
      </c>
      <c r="R563" s="120">
        <f>+Q563+I563</f>
        <v>143810</v>
      </c>
      <c r="S563" s="121"/>
      <c r="T563" s="122">
        <f>+T561+20</f>
        <v>6270</v>
      </c>
      <c r="U563" s="122">
        <f>+T563+I563</f>
        <v>146770</v>
      </c>
      <c r="V563" s="141">
        <f>+V561+500</f>
        <v>140500</v>
      </c>
      <c r="W563" s="130"/>
      <c r="X563" s="116">
        <f>+X561+10</f>
        <v>2335</v>
      </c>
      <c r="Y563" s="124">
        <f t="shared" si="175"/>
        <v>140740</v>
      </c>
      <c r="Z563" s="125">
        <f>+V563+X563</f>
        <v>142835</v>
      </c>
      <c r="AA563" s="126"/>
      <c r="AB563" s="127">
        <f>+AB561+20</f>
        <v>4670</v>
      </c>
      <c r="AC563" s="119">
        <f>+V563+AB563</f>
        <v>145170</v>
      </c>
      <c r="AD563" s="127"/>
      <c r="AE563" s="127">
        <f>+AE561+10</f>
        <v>2360</v>
      </c>
      <c r="AF563" s="120">
        <f>+AE563+V563</f>
        <v>142860</v>
      </c>
      <c r="AG563" s="127"/>
      <c r="AH563" s="127">
        <f>+AH561+10</f>
        <v>2385</v>
      </c>
      <c r="AI563" s="119">
        <f>+AH563+V563</f>
        <v>142885</v>
      </c>
      <c r="AJ563" s="126"/>
      <c r="AK563" s="128">
        <f>+AK561+10</f>
        <v>2410</v>
      </c>
      <c r="AL563" s="129">
        <f>+AK563+V563</f>
        <v>142910</v>
      </c>
      <c r="AM563" s="397"/>
    </row>
    <row r="564" spans="1:39" ht="15.75" x14ac:dyDescent="0.25">
      <c r="A564" s="93">
        <f t="shared" si="176"/>
        <v>0</v>
      </c>
      <c r="B564" s="94">
        <f t="shared" si="171"/>
        <v>0</v>
      </c>
      <c r="C564" s="95">
        <f>+$D$3*T564</f>
        <v>7150</v>
      </c>
      <c r="D564" s="95">
        <f t="shared" si="172"/>
        <v>7150</v>
      </c>
      <c r="E564" s="95">
        <f>+$F$3*K564</f>
        <v>1500</v>
      </c>
      <c r="F564" s="95">
        <f t="shared" si="173"/>
        <v>1500</v>
      </c>
      <c r="G564" s="96">
        <f>+$H$3*Q564</f>
        <v>1500</v>
      </c>
      <c r="H564" s="433">
        <f t="shared" si="174"/>
        <v>1500</v>
      </c>
      <c r="I564" s="395"/>
      <c r="J564" s="130">
        <f>((K565-K563)/500)</f>
        <v>0.02</v>
      </c>
      <c r="K564" s="116">
        <f>(((I564-I563)*J564)+K563)+I564</f>
        <v>150</v>
      </c>
      <c r="L564" s="131">
        <f>ROUNDUP(K564,0)</f>
        <v>150</v>
      </c>
      <c r="M564" s="132">
        <f>((N565-N563)/500)</f>
        <v>0.02</v>
      </c>
      <c r="N564" s="101">
        <f>(((I564-I563)*M564)+N563)+I564</f>
        <v>250</v>
      </c>
      <c r="O564" s="101">
        <f>ROUNDUP(N564,0)</f>
        <v>250</v>
      </c>
      <c r="P564" s="101">
        <f>((Q565-Q563)/500)</f>
        <v>0.02</v>
      </c>
      <c r="Q564" s="101">
        <f>(((I564-I563)*P564)+Q563)+I564</f>
        <v>500</v>
      </c>
      <c r="R564" s="133">
        <f>ROUNDUP(Q564,0)</f>
        <v>500</v>
      </c>
      <c r="S564" s="132">
        <f>((T565-T563)/500)</f>
        <v>0.04</v>
      </c>
      <c r="T564" s="134">
        <f>(((I564-I563)*S564)+T563)+I564</f>
        <v>650</v>
      </c>
      <c r="U564" s="134">
        <f>ROUNDUP(T564,0)</f>
        <v>650</v>
      </c>
      <c r="V564" s="396"/>
      <c r="W564" s="130">
        <f>((X565-X563)/500)</f>
        <v>0.01</v>
      </c>
      <c r="X564" s="116">
        <f>(((V564-V563)*W564)+X563)+V564</f>
        <v>930</v>
      </c>
      <c r="Y564" s="135">
        <f t="shared" si="175"/>
        <v>240</v>
      </c>
      <c r="Z564" s="106">
        <f>ROUNDUP(X564,0)</f>
        <v>930</v>
      </c>
      <c r="AA564" s="136">
        <f>((AB565-AB563)/500)</f>
        <v>0.02</v>
      </c>
      <c r="AB564" s="137">
        <f>(((V564-V563)*AA564)+AB563)+V564</f>
        <v>1860</v>
      </c>
      <c r="AC564" s="101">
        <f>ROUNDUP(AB564,0)</f>
        <v>1860</v>
      </c>
      <c r="AD564" s="137">
        <f>((AE565-AE563)/500)</f>
        <v>0.01</v>
      </c>
      <c r="AE564" s="137">
        <f>(((V564-V563)*AD564)+AE563)+V564</f>
        <v>955</v>
      </c>
      <c r="AF564" s="133">
        <f>ROUNDUP(AE564,0)</f>
        <v>955</v>
      </c>
      <c r="AG564" s="137">
        <f>((AH565-AH563)/500)</f>
        <v>0.01</v>
      </c>
      <c r="AH564" s="137">
        <f>(((V564-V563)*AG564)+AH563)+V564</f>
        <v>980</v>
      </c>
      <c r="AI564" s="101">
        <f>ROUNDUP(AH564,0)</f>
        <v>980</v>
      </c>
      <c r="AJ564" s="136">
        <f>((AK565-AK563)/500)</f>
        <v>0.01</v>
      </c>
      <c r="AK564" s="138">
        <f>(((V564-V563)*AJ564)+AK563)+V564</f>
        <v>1005</v>
      </c>
      <c r="AL564" s="139">
        <f>ROUNDUP(AK564,0)</f>
        <v>1005</v>
      </c>
    </row>
    <row r="565" spans="1:39" ht="15.75" x14ac:dyDescent="0.25">
      <c r="A565" s="93">
        <f t="shared" si="176"/>
        <v>0</v>
      </c>
      <c r="B565" s="93">
        <f t="shared" si="171"/>
        <v>0</v>
      </c>
      <c r="C565" s="112">
        <f>+$D$3*U565</f>
        <v>1620190</v>
      </c>
      <c r="D565" s="112">
        <f t="shared" si="172"/>
        <v>1620190</v>
      </c>
      <c r="E565" s="112">
        <f>+$F$3*L565</f>
        <v>1439700</v>
      </c>
      <c r="F565" s="112">
        <f t="shared" si="173"/>
        <v>1439700</v>
      </c>
      <c r="G565" s="113">
        <f>+$H$3*R565</f>
        <v>432960</v>
      </c>
      <c r="H565" s="112">
        <f t="shared" si="174"/>
        <v>432960</v>
      </c>
      <c r="I565" s="140">
        <f>+I563+500</f>
        <v>141000</v>
      </c>
      <c r="J565" s="130"/>
      <c r="K565" s="116">
        <f>+K563+10</f>
        <v>2970</v>
      </c>
      <c r="L565" s="117">
        <f>+I565+K565</f>
        <v>143970</v>
      </c>
      <c r="M565" s="118"/>
      <c r="N565" s="119">
        <f>+N563+10</f>
        <v>3070</v>
      </c>
      <c r="O565" s="119">
        <f>+N565+I565</f>
        <v>144070</v>
      </c>
      <c r="P565" s="119"/>
      <c r="Q565" s="119">
        <f>+Q563+10</f>
        <v>3320</v>
      </c>
      <c r="R565" s="120">
        <f>+Q565+I565</f>
        <v>144320</v>
      </c>
      <c r="S565" s="121"/>
      <c r="T565" s="122">
        <f>+T563+20</f>
        <v>6290</v>
      </c>
      <c r="U565" s="122">
        <f>+T565+I565</f>
        <v>147290</v>
      </c>
      <c r="V565" s="141">
        <f>+V563+500</f>
        <v>141000</v>
      </c>
      <c r="W565" s="130"/>
      <c r="X565" s="116">
        <f>+X563+5</f>
        <v>2340</v>
      </c>
      <c r="Y565" s="124">
        <f t="shared" si="175"/>
        <v>141240</v>
      </c>
      <c r="Z565" s="125">
        <f>+V565+X565</f>
        <v>143340</v>
      </c>
      <c r="AA565" s="126"/>
      <c r="AB565" s="127">
        <f>+AB563+10</f>
        <v>4680</v>
      </c>
      <c r="AC565" s="119">
        <f>+V565+AB565</f>
        <v>145680</v>
      </c>
      <c r="AD565" s="127"/>
      <c r="AE565" s="127">
        <f>+AE563+5</f>
        <v>2365</v>
      </c>
      <c r="AF565" s="120">
        <f>+AE565+V565</f>
        <v>143365</v>
      </c>
      <c r="AG565" s="127"/>
      <c r="AH565" s="127">
        <f>+AH563+5</f>
        <v>2390</v>
      </c>
      <c r="AI565" s="119">
        <f>+AH565+V565</f>
        <v>143390</v>
      </c>
      <c r="AJ565" s="126"/>
      <c r="AK565" s="128">
        <f>+AK563+5</f>
        <v>2415</v>
      </c>
      <c r="AL565" s="129">
        <f>+AK565+V565</f>
        <v>143415</v>
      </c>
      <c r="AM565" s="397"/>
    </row>
    <row r="566" spans="1:39" ht="15.75" x14ac:dyDescent="0.25">
      <c r="A566" s="93">
        <f t="shared" si="176"/>
        <v>0</v>
      </c>
      <c r="B566" s="94">
        <f t="shared" si="171"/>
        <v>0</v>
      </c>
      <c r="C566" s="95">
        <f>+$D$3*T566</f>
        <v>7150</v>
      </c>
      <c r="D566" s="95">
        <f t="shared" si="172"/>
        <v>7150</v>
      </c>
      <c r="E566" s="95">
        <f>+$F$3*K566</f>
        <v>1500</v>
      </c>
      <c r="F566" s="95">
        <f t="shared" si="173"/>
        <v>1500</v>
      </c>
      <c r="G566" s="96">
        <f>+$H$3*Q566</f>
        <v>1500</v>
      </c>
      <c r="H566" s="95">
        <f t="shared" si="174"/>
        <v>1500</v>
      </c>
      <c r="I566" s="395"/>
      <c r="J566" s="130">
        <f>((K567-K565)/500)</f>
        <v>0.02</v>
      </c>
      <c r="K566" s="116">
        <f>(((I566-I565)*J566)+K565)+I566</f>
        <v>150</v>
      </c>
      <c r="L566" s="131">
        <f>ROUNDUP(K566,0)</f>
        <v>150</v>
      </c>
      <c r="M566" s="132">
        <f>((N567-N565)/500)</f>
        <v>0.02</v>
      </c>
      <c r="N566" s="101">
        <f>(((I566-I565)*M566)+N565)+I566</f>
        <v>250</v>
      </c>
      <c r="O566" s="101">
        <f>ROUNDUP(N566,0)</f>
        <v>250</v>
      </c>
      <c r="P566" s="101">
        <f>((Q567-Q565)/500)</f>
        <v>0.02</v>
      </c>
      <c r="Q566" s="101">
        <f>(((I566-I565)*P566)+Q565)+I566</f>
        <v>500</v>
      </c>
      <c r="R566" s="133">
        <f>ROUNDUP(Q566,0)</f>
        <v>500</v>
      </c>
      <c r="S566" s="132">
        <f>((T567-T565)/500)</f>
        <v>0.04</v>
      </c>
      <c r="T566" s="134">
        <f>(((I566-I565)*S566)+T565)+I566</f>
        <v>650</v>
      </c>
      <c r="U566" s="134">
        <f>ROUNDUP(T566,0)</f>
        <v>650</v>
      </c>
      <c r="V566" s="396"/>
      <c r="W566" s="130">
        <f>((X567-X565)/500)</f>
        <v>0.02</v>
      </c>
      <c r="X566" s="116">
        <f>(((V566-V565)*W566)+X565)+V566</f>
        <v>-480</v>
      </c>
      <c r="Y566" s="135">
        <f t="shared" si="175"/>
        <v>240</v>
      </c>
      <c r="Z566" s="106">
        <f>ROUNDUP(X566,0)</f>
        <v>-480</v>
      </c>
      <c r="AA566" s="136">
        <f>((AB567-AB565)/500)</f>
        <v>0.04</v>
      </c>
      <c r="AB566" s="137">
        <f>(((V566-V565)*AA566)+AB565)+V566</f>
        <v>-960</v>
      </c>
      <c r="AC566" s="101">
        <f>ROUNDUP(AB566,0)</f>
        <v>-960</v>
      </c>
      <c r="AD566" s="137">
        <f>((AE567-AE565)/500)</f>
        <v>0.02</v>
      </c>
      <c r="AE566" s="137">
        <f>(((V566-V565)*AD566)+AE565)+V566</f>
        <v>-455</v>
      </c>
      <c r="AF566" s="133">
        <f>ROUNDUP(AE566,0)</f>
        <v>-455</v>
      </c>
      <c r="AG566" s="137">
        <f>((AH567-AH565)/500)</f>
        <v>0.02</v>
      </c>
      <c r="AH566" s="137">
        <f>(((V566-V565)*AG566)+AH565)+V566</f>
        <v>-430</v>
      </c>
      <c r="AI566" s="101">
        <f>ROUNDUP(AH566,0)</f>
        <v>-430</v>
      </c>
      <c r="AJ566" s="136">
        <f>((AK567-AK565)/500)</f>
        <v>0.02</v>
      </c>
      <c r="AK566" s="138">
        <f>(((V566-V565)*AJ566)+AK565)+V566</f>
        <v>-405</v>
      </c>
      <c r="AL566" s="139">
        <f>ROUNDUP(AK566,0)</f>
        <v>-405</v>
      </c>
    </row>
    <row r="567" spans="1:39" ht="15.75" x14ac:dyDescent="0.25">
      <c r="A567" s="93">
        <f t="shared" si="176"/>
        <v>0</v>
      </c>
      <c r="B567" s="93">
        <f t="shared" si="171"/>
        <v>0</v>
      </c>
      <c r="C567" s="112">
        <f>+$D$3*U567</f>
        <v>1625910</v>
      </c>
      <c r="D567" s="112">
        <f t="shared" si="172"/>
        <v>1625910</v>
      </c>
      <c r="E567" s="112">
        <f>+$F$3*L567</f>
        <v>1444800</v>
      </c>
      <c r="F567" s="112">
        <f t="shared" si="173"/>
        <v>1444800</v>
      </c>
      <c r="G567" s="113">
        <f>+$H$3*R567</f>
        <v>434490</v>
      </c>
      <c r="H567" s="112">
        <f t="shared" si="174"/>
        <v>434490</v>
      </c>
      <c r="I567" s="140">
        <f>+I565+500</f>
        <v>141500</v>
      </c>
      <c r="J567" s="130"/>
      <c r="K567" s="116">
        <f>+K565+10</f>
        <v>2980</v>
      </c>
      <c r="L567" s="117">
        <f>+I567+K567</f>
        <v>144480</v>
      </c>
      <c r="M567" s="118"/>
      <c r="N567" s="119">
        <f>+N565+10</f>
        <v>3080</v>
      </c>
      <c r="O567" s="119">
        <f>+N567+I567</f>
        <v>144580</v>
      </c>
      <c r="P567" s="119"/>
      <c r="Q567" s="119">
        <f>+Q565+10</f>
        <v>3330</v>
      </c>
      <c r="R567" s="120">
        <f>+Q567+I567</f>
        <v>144830</v>
      </c>
      <c r="S567" s="121"/>
      <c r="T567" s="122">
        <f>+T565+20</f>
        <v>6310</v>
      </c>
      <c r="U567" s="122">
        <f>+T567+I567</f>
        <v>147810</v>
      </c>
      <c r="V567" s="141">
        <f>+V565+500</f>
        <v>141500</v>
      </c>
      <c r="W567" s="130"/>
      <c r="X567" s="116">
        <f>+X565+10</f>
        <v>2350</v>
      </c>
      <c r="Y567" s="124">
        <f t="shared" si="175"/>
        <v>141740</v>
      </c>
      <c r="Z567" s="125">
        <f>+V567+X567</f>
        <v>143850</v>
      </c>
      <c r="AA567" s="126"/>
      <c r="AB567" s="127">
        <f>+AB565+20</f>
        <v>4700</v>
      </c>
      <c r="AC567" s="119">
        <f>+V567+AB567</f>
        <v>146200</v>
      </c>
      <c r="AD567" s="127"/>
      <c r="AE567" s="127">
        <f>+AE565+10</f>
        <v>2375</v>
      </c>
      <c r="AF567" s="120">
        <f>+AE567+V567</f>
        <v>143875</v>
      </c>
      <c r="AG567" s="127"/>
      <c r="AH567" s="127">
        <f>+AH565+10</f>
        <v>2400</v>
      </c>
      <c r="AI567" s="119">
        <f>+AH567+V567</f>
        <v>143900</v>
      </c>
      <c r="AJ567" s="126"/>
      <c r="AK567" s="128">
        <f>+AK565+10</f>
        <v>2425</v>
      </c>
      <c r="AL567" s="129">
        <f>+AK567+V567</f>
        <v>143925</v>
      </c>
      <c r="AM567" s="397"/>
    </row>
    <row r="568" spans="1:39" ht="15.75" x14ac:dyDescent="0.25">
      <c r="A568" s="93">
        <f t="shared" si="176"/>
        <v>0</v>
      </c>
      <c r="B568" s="94">
        <f t="shared" si="171"/>
        <v>0</v>
      </c>
      <c r="C568" s="95">
        <f>+$D$3*T568</f>
        <v>7150</v>
      </c>
      <c r="D568" s="95">
        <f t="shared" si="172"/>
        <v>7150</v>
      </c>
      <c r="E568" s="95">
        <f>+$F$3*K568</f>
        <v>1500</v>
      </c>
      <c r="F568" s="95">
        <f t="shared" si="173"/>
        <v>1500</v>
      </c>
      <c r="G568" s="96">
        <f>+$H$3*Q568</f>
        <v>1500</v>
      </c>
      <c r="H568" s="433">
        <f t="shared" si="174"/>
        <v>1500</v>
      </c>
      <c r="I568" s="395"/>
      <c r="J568" s="130">
        <f>((K569-K567)/500)</f>
        <v>0.02</v>
      </c>
      <c r="K568" s="116">
        <f>(((I568-I567)*J568)+K567)+I568</f>
        <v>150</v>
      </c>
      <c r="L568" s="131">
        <f>ROUNDUP(K568,0)</f>
        <v>150</v>
      </c>
      <c r="M568" s="132">
        <f>((N569-N567)/500)</f>
        <v>0.02</v>
      </c>
      <c r="N568" s="101">
        <f>(((I568-I567)*M568)+N567)+I568</f>
        <v>250</v>
      </c>
      <c r="O568" s="101">
        <f>ROUNDUP(N568,0)</f>
        <v>250</v>
      </c>
      <c r="P568" s="101">
        <f>((Q569-Q567)/500)</f>
        <v>0.02</v>
      </c>
      <c r="Q568" s="101">
        <f>(((I568-I567)*P568)+Q567)+I568</f>
        <v>500</v>
      </c>
      <c r="R568" s="133">
        <f>ROUNDUP(Q568,0)</f>
        <v>500</v>
      </c>
      <c r="S568" s="132">
        <f>((T569-T567)/500)</f>
        <v>0.04</v>
      </c>
      <c r="T568" s="134">
        <f>(((I568-I567)*S568)+T567)+I568</f>
        <v>650</v>
      </c>
      <c r="U568" s="134">
        <f>ROUNDUP(T568,0)</f>
        <v>650</v>
      </c>
      <c r="V568" s="396"/>
      <c r="W568" s="130">
        <f>((X569-X567)/500)</f>
        <v>0.01</v>
      </c>
      <c r="X568" s="116">
        <f>(((V568-V567)*W568)+X567)+V568</f>
        <v>935</v>
      </c>
      <c r="Y568" s="135">
        <f t="shared" si="175"/>
        <v>240</v>
      </c>
      <c r="Z568" s="106">
        <f>ROUNDUP(X568,0)</f>
        <v>935</v>
      </c>
      <c r="AA568" s="136">
        <f>((AB569-AB567)/500)</f>
        <v>0.02</v>
      </c>
      <c r="AB568" s="137">
        <f>(((V568-V567)*AA568)+AB567)+V568</f>
        <v>1870</v>
      </c>
      <c r="AC568" s="101">
        <f>ROUNDUP(AB568,0)</f>
        <v>1870</v>
      </c>
      <c r="AD568" s="137">
        <f>((AE569-AE567)/500)</f>
        <v>0.01</v>
      </c>
      <c r="AE568" s="137">
        <f>(((V568-V567)*AD568)+AE567)+V568</f>
        <v>960</v>
      </c>
      <c r="AF568" s="133">
        <f>ROUNDUP(AE568,0)</f>
        <v>960</v>
      </c>
      <c r="AG568" s="137">
        <f>((AH569-AH567)/500)</f>
        <v>0.01</v>
      </c>
      <c r="AH568" s="137">
        <f>(((V568-V567)*AG568)+AH567)+V568</f>
        <v>985</v>
      </c>
      <c r="AI568" s="101">
        <f>ROUNDUP(AH568,0)</f>
        <v>985</v>
      </c>
      <c r="AJ568" s="136">
        <f>((AK569-AK567)/500)</f>
        <v>0.01</v>
      </c>
      <c r="AK568" s="138">
        <f>(((V568-V567)*AJ568)+AK567)+V568</f>
        <v>1010</v>
      </c>
      <c r="AL568" s="139">
        <f>ROUNDUP(AK568,0)</f>
        <v>1010</v>
      </c>
    </row>
    <row r="569" spans="1:39" ht="15.75" x14ac:dyDescent="0.25">
      <c r="A569" s="93">
        <f t="shared" si="176"/>
        <v>0</v>
      </c>
      <c r="B569" s="93">
        <f t="shared" si="171"/>
        <v>0</v>
      </c>
      <c r="C569" s="112">
        <f>+$D$3*U569</f>
        <v>1631630</v>
      </c>
      <c r="D569" s="112">
        <f t="shared" si="172"/>
        <v>1631630</v>
      </c>
      <c r="E569" s="112">
        <f>+$F$3*L569</f>
        <v>1449900</v>
      </c>
      <c r="F569" s="112">
        <f t="shared" si="173"/>
        <v>1449900</v>
      </c>
      <c r="G569" s="113">
        <f>+$H$3*R569</f>
        <v>436020</v>
      </c>
      <c r="H569" s="112">
        <f t="shared" si="174"/>
        <v>436020</v>
      </c>
      <c r="I569" s="140">
        <f>+I567+500</f>
        <v>142000</v>
      </c>
      <c r="J569" s="130"/>
      <c r="K569" s="116">
        <f>+K567+10</f>
        <v>2990</v>
      </c>
      <c r="L569" s="117">
        <f>+I569+K569</f>
        <v>144990</v>
      </c>
      <c r="M569" s="118"/>
      <c r="N569" s="119">
        <f>+N567+10</f>
        <v>3090</v>
      </c>
      <c r="O569" s="119">
        <f>+N569+I569</f>
        <v>145090</v>
      </c>
      <c r="P569" s="119"/>
      <c r="Q569" s="119">
        <f>+Q567+10</f>
        <v>3340</v>
      </c>
      <c r="R569" s="120">
        <f>+Q569+I569</f>
        <v>145340</v>
      </c>
      <c r="S569" s="121"/>
      <c r="T569" s="122">
        <f>+T567+20</f>
        <v>6330</v>
      </c>
      <c r="U569" s="122">
        <f>+T569+I569</f>
        <v>148330</v>
      </c>
      <c r="V569" s="141">
        <f>+V567+500</f>
        <v>142000</v>
      </c>
      <c r="W569" s="130"/>
      <c r="X569" s="116">
        <f>+X567+5</f>
        <v>2355</v>
      </c>
      <c r="Y569" s="124">
        <f t="shared" si="175"/>
        <v>142240</v>
      </c>
      <c r="Z569" s="125">
        <f>+V569+X569</f>
        <v>144355</v>
      </c>
      <c r="AA569" s="126"/>
      <c r="AB569" s="127">
        <f>+AB567+10</f>
        <v>4710</v>
      </c>
      <c r="AC569" s="119">
        <f>+V569+AB569</f>
        <v>146710</v>
      </c>
      <c r="AD569" s="127"/>
      <c r="AE569" s="127">
        <f>+AE567+5</f>
        <v>2380</v>
      </c>
      <c r="AF569" s="120">
        <f>+AE569+V569</f>
        <v>144380</v>
      </c>
      <c r="AG569" s="127"/>
      <c r="AH569" s="127">
        <f>+AH567+5</f>
        <v>2405</v>
      </c>
      <c r="AI569" s="119">
        <f>+AH569+V569</f>
        <v>144405</v>
      </c>
      <c r="AJ569" s="126"/>
      <c r="AK569" s="128">
        <f>+AK567+5</f>
        <v>2430</v>
      </c>
      <c r="AL569" s="129">
        <f>+AK569+V569</f>
        <v>144430</v>
      </c>
      <c r="AM569" s="397"/>
    </row>
    <row r="570" spans="1:39" ht="15.75" x14ac:dyDescent="0.25">
      <c r="A570" s="93">
        <f t="shared" si="176"/>
        <v>0</v>
      </c>
      <c r="B570" s="94">
        <f t="shared" si="171"/>
        <v>0</v>
      </c>
      <c r="C570" s="95">
        <f>+$D$3*T570</f>
        <v>7150</v>
      </c>
      <c r="D570" s="95">
        <f t="shared" si="172"/>
        <v>7150</v>
      </c>
      <c r="E570" s="95">
        <f>+$F$3*K570</f>
        <v>1500</v>
      </c>
      <c r="F570" s="95">
        <f t="shared" si="173"/>
        <v>1500</v>
      </c>
      <c r="G570" s="96">
        <f>+$H$3*Q570</f>
        <v>1500</v>
      </c>
      <c r="H570" s="95">
        <f t="shared" si="174"/>
        <v>1500</v>
      </c>
      <c r="I570" s="395"/>
      <c r="J570" s="130">
        <f>((K571-K569)/500)</f>
        <v>0.02</v>
      </c>
      <c r="K570" s="116">
        <f>(((I570-I569)*J570)+K569)+I570</f>
        <v>150</v>
      </c>
      <c r="L570" s="131">
        <f>ROUNDUP(K570,0)</f>
        <v>150</v>
      </c>
      <c r="M570" s="132">
        <f>((N571-N569)/500)</f>
        <v>0.02</v>
      </c>
      <c r="N570" s="101">
        <f>(((I570-I569)*M570)+N569)+I570</f>
        <v>250</v>
      </c>
      <c r="O570" s="101">
        <f>ROUNDUP(N570,0)</f>
        <v>250</v>
      </c>
      <c r="P570" s="101">
        <f>((Q571-Q569)/500)</f>
        <v>0.02</v>
      </c>
      <c r="Q570" s="101">
        <f>(((I570-I569)*P570)+Q569)+I570</f>
        <v>500</v>
      </c>
      <c r="R570" s="133">
        <f>ROUNDUP(Q570,0)</f>
        <v>500</v>
      </c>
      <c r="S570" s="132">
        <f>((T571-T569)/500)</f>
        <v>0.04</v>
      </c>
      <c r="T570" s="134">
        <f>(((I570-I569)*S570)+T569)+I570</f>
        <v>650</v>
      </c>
      <c r="U570" s="134">
        <f>ROUNDUP(T570,0)</f>
        <v>650</v>
      </c>
      <c r="V570" s="396"/>
      <c r="W570" s="130">
        <f>((X571-X569)/500)</f>
        <v>0.02</v>
      </c>
      <c r="X570" s="116">
        <f>(((V570-V569)*W570)+X569)+V570</f>
        <v>-485</v>
      </c>
      <c r="Y570" s="135">
        <f t="shared" si="175"/>
        <v>240</v>
      </c>
      <c r="Z570" s="106">
        <f>ROUNDUP(X570,0)</f>
        <v>-485</v>
      </c>
      <c r="AA570" s="136">
        <f>((AB571-AB569)/500)</f>
        <v>0.04</v>
      </c>
      <c r="AB570" s="137">
        <f>(((V570-V569)*AA570)+AB569)+V570</f>
        <v>-970</v>
      </c>
      <c r="AC570" s="101">
        <f>ROUNDUP(AB570,0)</f>
        <v>-970</v>
      </c>
      <c r="AD570" s="137">
        <f>((AE571-AE569)/500)</f>
        <v>0.02</v>
      </c>
      <c r="AE570" s="137">
        <f>(((V570-V569)*AD570)+AE569)+V570</f>
        <v>-460</v>
      </c>
      <c r="AF570" s="133">
        <f>ROUNDUP(AE570,0)</f>
        <v>-460</v>
      </c>
      <c r="AG570" s="137">
        <f>((AH571-AH569)/500)</f>
        <v>0.02</v>
      </c>
      <c r="AH570" s="137">
        <f>(((V570-V569)*AG570)+AH569)+V570</f>
        <v>-435</v>
      </c>
      <c r="AI570" s="101">
        <f>ROUNDUP(AH570,0)</f>
        <v>-435</v>
      </c>
      <c r="AJ570" s="136">
        <f>((AK571-AK569)/500)</f>
        <v>0.02</v>
      </c>
      <c r="AK570" s="138">
        <f>(((V570-V569)*AJ570)+AK569)+V570</f>
        <v>-410</v>
      </c>
      <c r="AL570" s="139">
        <f>ROUNDUP(AK570,0)</f>
        <v>-410</v>
      </c>
      <c r="AM570" s="397"/>
    </row>
    <row r="571" spans="1:39" ht="15.75" x14ac:dyDescent="0.25">
      <c r="A571" s="93">
        <f t="shared" si="176"/>
        <v>0</v>
      </c>
      <c r="B571" s="93">
        <f t="shared" si="171"/>
        <v>0</v>
      </c>
      <c r="C571" s="112">
        <f>+$D$3*U571</f>
        <v>1637350</v>
      </c>
      <c r="D571" s="112">
        <f t="shared" si="172"/>
        <v>1637350</v>
      </c>
      <c r="E571" s="112">
        <f>+$F$3*L571</f>
        <v>1455000</v>
      </c>
      <c r="F571" s="112">
        <f t="shared" si="173"/>
        <v>1455000</v>
      </c>
      <c r="G571" s="113">
        <f>+$H$3*R571</f>
        <v>437550</v>
      </c>
      <c r="H571" s="112">
        <f t="shared" si="174"/>
        <v>437550</v>
      </c>
      <c r="I571" s="140">
        <f>+I569+500</f>
        <v>142500</v>
      </c>
      <c r="J571" s="130"/>
      <c r="K571" s="116">
        <f>+K569+10</f>
        <v>3000</v>
      </c>
      <c r="L571" s="117">
        <f>+I571+K571</f>
        <v>145500</v>
      </c>
      <c r="M571" s="118"/>
      <c r="N571" s="119">
        <f>+N569+10</f>
        <v>3100</v>
      </c>
      <c r="O571" s="119">
        <f>+N571+I571</f>
        <v>145600</v>
      </c>
      <c r="P571" s="119"/>
      <c r="Q571" s="119">
        <f>+Q569+10</f>
        <v>3350</v>
      </c>
      <c r="R571" s="120">
        <f>+Q571+I571</f>
        <v>145850</v>
      </c>
      <c r="S571" s="121"/>
      <c r="T571" s="122">
        <f>+T569+20</f>
        <v>6350</v>
      </c>
      <c r="U571" s="122">
        <f>+T571+I571</f>
        <v>148850</v>
      </c>
      <c r="V571" s="141">
        <f>+V569+500</f>
        <v>142500</v>
      </c>
      <c r="W571" s="130"/>
      <c r="X571" s="116">
        <f>+X569+10</f>
        <v>2365</v>
      </c>
      <c r="Y571" s="124">
        <f t="shared" si="175"/>
        <v>142740</v>
      </c>
      <c r="Z571" s="125">
        <f>+V571+X571</f>
        <v>144865</v>
      </c>
      <c r="AA571" s="126"/>
      <c r="AB571" s="127">
        <f>+AB569+20</f>
        <v>4730</v>
      </c>
      <c r="AC571" s="119">
        <f>+V571+AB571</f>
        <v>147230</v>
      </c>
      <c r="AD571" s="127"/>
      <c r="AE571" s="127">
        <f>+AE569+10</f>
        <v>2390</v>
      </c>
      <c r="AF571" s="120">
        <f>+AE571+V571</f>
        <v>144890</v>
      </c>
      <c r="AG571" s="127"/>
      <c r="AH571" s="127">
        <f>+AH569+10</f>
        <v>2415</v>
      </c>
      <c r="AI571" s="119">
        <f>+AH571+V571</f>
        <v>144915</v>
      </c>
      <c r="AJ571" s="126"/>
      <c r="AK571" s="128">
        <f>+AK569+10</f>
        <v>2440</v>
      </c>
      <c r="AL571" s="129">
        <f>+AK571+V571</f>
        <v>144940</v>
      </c>
      <c r="AM571" s="397"/>
    </row>
    <row r="572" spans="1:39" ht="15.75" x14ac:dyDescent="0.25">
      <c r="A572" s="93">
        <f t="shared" si="176"/>
        <v>0</v>
      </c>
      <c r="B572" s="94">
        <f t="shared" si="171"/>
        <v>0</v>
      </c>
      <c r="C572" s="95">
        <f>+$D$3*T572</f>
        <v>7150</v>
      </c>
      <c r="D572" s="95">
        <f t="shared" si="172"/>
        <v>7150</v>
      </c>
      <c r="E572" s="95">
        <f>+$F$3*K572</f>
        <v>1500</v>
      </c>
      <c r="F572" s="95">
        <f t="shared" si="173"/>
        <v>1500</v>
      </c>
      <c r="G572" s="96">
        <f>+$H$3*Q572</f>
        <v>1500</v>
      </c>
      <c r="H572" s="433">
        <f t="shared" si="174"/>
        <v>1500</v>
      </c>
      <c r="I572" s="395"/>
      <c r="J572" s="130">
        <f>((K573-K571)/500)</f>
        <v>0.02</v>
      </c>
      <c r="K572" s="116">
        <f>(((I572-I571)*J572)+K571)+I572</f>
        <v>150</v>
      </c>
      <c r="L572" s="131">
        <f>ROUNDUP(K572,0)</f>
        <v>150</v>
      </c>
      <c r="M572" s="132">
        <f>((N573-N571)/500)</f>
        <v>0.02</v>
      </c>
      <c r="N572" s="101">
        <f>(((I572-I571)*M572)+N571)+I572</f>
        <v>250</v>
      </c>
      <c r="O572" s="101">
        <f>ROUNDUP(N572,0)</f>
        <v>250</v>
      </c>
      <c r="P572" s="101">
        <f>((Q573-Q571)/500)</f>
        <v>0.02</v>
      </c>
      <c r="Q572" s="101">
        <f>(((I572-I571)*P572)+Q571)+I572</f>
        <v>500</v>
      </c>
      <c r="R572" s="133">
        <f>ROUNDUP(Q572,0)</f>
        <v>500</v>
      </c>
      <c r="S572" s="132">
        <f>((T573-T571)/500)</f>
        <v>0.04</v>
      </c>
      <c r="T572" s="134">
        <f>(((I572-I571)*S572)+T571)+I572</f>
        <v>650</v>
      </c>
      <c r="U572" s="134">
        <f>ROUNDUP(T572,0)</f>
        <v>650</v>
      </c>
      <c r="V572" s="396"/>
      <c r="W572" s="130">
        <f>((X573-X571)/500)</f>
        <v>0.01</v>
      </c>
      <c r="X572" s="116">
        <f>(((V572-V571)*W572)+X571)+V572</f>
        <v>940</v>
      </c>
      <c r="Y572" s="135">
        <f t="shared" si="175"/>
        <v>240</v>
      </c>
      <c r="Z572" s="106">
        <f>ROUNDUP(X572,0)</f>
        <v>940</v>
      </c>
      <c r="AA572" s="136">
        <f>((AB573-AB571)/500)</f>
        <v>0.02</v>
      </c>
      <c r="AB572" s="137">
        <f>(((V572-V571)*AA572)+AB571)+V572</f>
        <v>1880</v>
      </c>
      <c r="AC572" s="101">
        <f>ROUNDUP(AB572,0)</f>
        <v>1880</v>
      </c>
      <c r="AD572" s="137">
        <f>((AE573-AE571)/500)</f>
        <v>0.01</v>
      </c>
      <c r="AE572" s="137">
        <f>(((V572-V571)*AD572)+AE571)+V572</f>
        <v>965</v>
      </c>
      <c r="AF572" s="133">
        <f>ROUNDUP(AE572,0)</f>
        <v>965</v>
      </c>
      <c r="AG572" s="137">
        <f>((AH573-AH571)/500)</f>
        <v>0.01</v>
      </c>
      <c r="AH572" s="137">
        <f>(((V572-V571)*AG572)+AH571)+V572</f>
        <v>990</v>
      </c>
      <c r="AI572" s="101">
        <f>ROUNDUP(AH572,0)</f>
        <v>990</v>
      </c>
      <c r="AJ572" s="136">
        <f>((AK573-AK571)/500)</f>
        <v>0.01</v>
      </c>
      <c r="AK572" s="138">
        <f>(((V572-V571)*AJ572)+AK571)+V572</f>
        <v>1015</v>
      </c>
      <c r="AL572" s="139">
        <f>ROUNDUP(AK572,0)</f>
        <v>1015</v>
      </c>
    </row>
    <row r="573" spans="1:39" ht="15.75" x14ac:dyDescent="0.25">
      <c r="A573" s="93">
        <f t="shared" si="176"/>
        <v>0</v>
      </c>
      <c r="B573" s="93">
        <f t="shared" si="171"/>
        <v>0</v>
      </c>
      <c r="C573" s="112">
        <f>+$D$3*U573</f>
        <v>1643070</v>
      </c>
      <c r="D573" s="112">
        <f t="shared" si="172"/>
        <v>1643070</v>
      </c>
      <c r="E573" s="112">
        <f>+$F$3*L573</f>
        <v>1460100</v>
      </c>
      <c r="F573" s="112">
        <f t="shared" si="173"/>
        <v>1460100</v>
      </c>
      <c r="G573" s="113">
        <f>+$H$3*R573</f>
        <v>439080</v>
      </c>
      <c r="H573" s="112">
        <f t="shared" si="174"/>
        <v>439080</v>
      </c>
      <c r="I573" s="140">
        <f>+I571+500</f>
        <v>143000</v>
      </c>
      <c r="J573" s="130"/>
      <c r="K573" s="116">
        <f>+K571+10</f>
        <v>3010</v>
      </c>
      <c r="L573" s="117">
        <f>+I573+K573</f>
        <v>146010</v>
      </c>
      <c r="M573" s="118"/>
      <c r="N573" s="119">
        <f>+N571+10</f>
        <v>3110</v>
      </c>
      <c r="O573" s="119">
        <f>+N573+I573</f>
        <v>146110</v>
      </c>
      <c r="P573" s="119"/>
      <c r="Q573" s="119">
        <f>+Q571+10</f>
        <v>3360</v>
      </c>
      <c r="R573" s="120">
        <f>+Q573+I573</f>
        <v>146360</v>
      </c>
      <c r="S573" s="121"/>
      <c r="T573" s="122">
        <f>+T571+20</f>
        <v>6370</v>
      </c>
      <c r="U573" s="122">
        <f>+T573+I573</f>
        <v>149370</v>
      </c>
      <c r="V573" s="141">
        <f>+V571+500</f>
        <v>143000</v>
      </c>
      <c r="W573" s="130"/>
      <c r="X573" s="116">
        <f>+X571+5</f>
        <v>2370</v>
      </c>
      <c r="Y573" s="124">
        <f t="shared" si="175"/>
        <v>143240</v>
      </c>
      <c r="Z573" s="125">
        <f>+V573+X573</f>
        <v>145370</v>
      </c>
      <c r="AA573" s="126"/>
      <c r="AB573" s="127">
        <f>+AB571+10</f>
        <v>4740</v>
      </c>
      <c r="AC573" s="119">
        <f>+V573+AB573</f>
        <v>147740</v>
      </c>
      <c r="AD573" s="127"/>
      <c r="AE573" s="127">
        <f>+AE571+5</f>
        <v>2395</v>
      </c>
      <c r="AF573" s="120">
        <f>+AE573+V573</f>
        <v>145395</v>
      </c>
      <c r="AG573" s="127"/>
      <c r="AH573" s="127">
        <f>+AH571+5</f>
        <v>2420</v>
      </c>
      <c r="AI573" s="119">
        <f>+AH573+V573</f>
        <v>145420</v>
      </c>
      <c r="AJ573" s="126"/>
      <c r="AK573" s="128">
        <f>+AK571+5</f>
        <v>2445</v>
      </c>
      <c r="AL573" s="129">
        <f>+AK573+V573</f>
        <v>145445</v>
      </c>
      <c r="AM573" s="397"/>
    </row>
    <row r="574" spans="1:39" ht="15.75" x14ac:dyDescent="0.25">
      <c r="A574" s="93">
        <f t="shared" si="176"/>
        <v>0</v>
      </c>
      <c r="B574" s="94">
        <f t="shared" si="171"/>
        <v>0</v>
      </c>
      <c r="C574" s="95">
        <f>+$D$3*T574</f>
        <v>7150</v>
      </c>
      <c r="D574" s="95">
        <f t="shared" si="172"/>
        <v>7150</v>
      </c>
      <c r="E574" s="95">
        <f>+$F$3*K574</f>
        <v>1500</v>
      </c>
      <c r="F574" s="95">
        <f t="shared" si="173"/>
        <v>1500</v>
      </c>
      <c r="G574" s="96">
        <f>+$H$3*Q574</f>
        <v>1500</v>
      </c>
      <c r="H574" s="95">
        <f t="shared" si="174"/>
        <v>1500</v>
      </c>
      <c r="I574" s="395"/>
      <c r="J574" s="130">
        <f>((K575-K573)/500)</f>
        <v>0.02</v>
      </c>
      <c r="K574" s="116">
        <f>(((I574-I573)*J574)+K573)+I574</f>
        <v>150</v>
      </c>
      <c r="L574" s="131">
        <f>ROUNDUP(K574,0)</f>
        <v>150</v>
      </c>
      <c r="M574" s="132">
        <f>((N575-N573)/500)</f>
        <v>0.02</v>
      </c>
      <c r="N574" s="101">
        <f>(((I574-I573)*M574)+N573)+I574</f>
        <v>250</v>
      </c>
      <c r="O574" s="101">
        <f>ROUNDUP(N574,0)</f>
        <v>250</v>
      </c>
      <c r="P574" s="101">
        <f>((Q575-Q573)/500)</f>
        <v>0.02</v>
      </c>
      <c r="Q574" s="101">
        <f>(((I574-I573)*P574)+Q573)+I574</f>
        <v>500</v>
      </c>
      <c r="R574" s="133">
        <f>ROUNDUP(Q574,0)</f>
        <v>500</v>
      </c>
      <c r="S574" s="132">
        <f>((T575-T573)/500)</f>
        <v>0.04</v>
      </c>
      <c r="T574" s="134">
        <f>(((I574-I573)*S574)+T573)+I574</f>
        <v>650</v>
      </c>
      <c r="U574" s="134">
        <f>ROUNDUP(T574,0)</f>
        <v>650</v>
      </c>
      <c r="V574" s="396"/>
      <c r="W574" s="130">
        <f>((X575-X573)/500)</f>
        <v>0.02</v>
      </c>
      <c r="X574" s="116">
        <f>(((V574-V573)*W574)+X573)+V574</f>
        <v>-490</v>
      </c>
      <c r="Y574" s="135">
        <f t="shared" si="175"/>
        <v>240</v>
      </c>
      <c r="Z574" s="106">
        <f>ROUNDUP(X574,0)</f>
        <v>-490</v>
      </c>
      <c r="AA574" s="136">
        <f>((AB575-AB573)/500)</f>
        <v>0.04</v>
      </c>
      <c r="AB574" s="137">
        <f>(((V574-V573)*AA574)+AB573)+V574</f>
        <v>-980</v>
      </c>
      <c r="AC574" s="101">
        <f>ROUNDUP(AB574,0)</f>
        <v>-980</v>
      </c>
      <c r="AD574" s="137">
        <f>((AE575-AE573)/500)</f>
        <v>0.02</v>
      </c>
      <c r="AE574" s="137">
        <f>(((V574-V573)*AD574)+AE573)+V574</f>
        <v>-465</v>
      </c>
      <c r="AF574" s="133">
        <f>ROUNDUP(AE574,0)</f>
        <v>-465</v>
      </c>
      <c r="AG574" s="137">
        <f>((AH575-AH573)/500)</f>
        <v>0.02</v>
      </c>
      <c r="AH574" s="137">
        <f>(((V574-V573)*AG574)+AH573)+V574</f>
        <v>-440</v>
      </c>
      <c r="AI574" s="101">
        <f>ROUNDUP(AH574,0)</f>
        <v>-440</v>
      </c>
      <c r="AJ574" s="136">
        <f>((AK575-AK573)/500)</f>
        <v>0.02</v>
      </c>
      <c r="AK574" s="138">
        <f>(((V574-V573)*AJ574)+AK573)+V574</f>
        <v>-415</v>
      </c>
      <c r="AL574" s="139">
        <f>ROUNDUP(AK574,0)</f>
        <v>-415</v>
      </c>
    </row>
    <row r="575" spans="1:39" ht="15.75" x14ac:dyDescent="0.25">
      <c r="A575" s="93">
        <f t="shared" si="176"/>
        <v>0</v>
      </c>
      <c r="B575" s="93">
        <f t="shared" si="171"/>
        <v>0</v>
      </c>
      <c r="C575" s="112">
        <f>+$D$3*U575</f>
        <v>1648790</v>
      </c>
      <c r="D575" s="112">
        <f t="shared" si="172"/>
        <v>1648790</v>
      </c>
      <c r="E575" s="112">
        <f>+$F$3*L575</f>
        <v>1465200</v>
      </c>
      <c r="F575" s="112">
        <f t="shared" si="173"/>
        <v>1465200</v>
      </c>
      <c r="G575" s="113">
        <f>+$H$3*R575</f>
        <v>440610</v>
      </c>
      <c r="H575" s="112">
        <f t="shared" si="174"/>
        <v>440610</v>
      </c>
      <c r="I575" s="140">
        <f>+I573+500</f>
        <v>143500</v>
      </c>
      <c r="J575" s="130"/>
      <c r="K575" s="116">
        <f>+K573+10</f>
        <v>3020</v>
      </c>
      <c r="L575" s="117">
        <f>+I575+K575</f>
        <v>146520</v>
      </c>
      <c r="M575" s="118"/>
      <c r="N575" s="119">
        <f>+N573+10</f>
        <v>3120</v>
      </c>
      <c r="O575" s="119">
        <f>+N575+I575</f>
        <v>146620</v>
      </c>
      <c r="P575" s="119"/>
      <c r="Q575" s="119">
        <f>+Q573+10</f>
        <v>3370</v>
      </c>
      <c r="R575" s="120">
        <f>+Q575+I575</f>
        <v>146870</v>
      </c>
      <c r="S575" s="121"/>
      <c r="T575" s="122">
        <f>+T573+20</f>
        <v>6390</v>
      </c>
      <c r="U575" s="122">
        <f>+T575+I575</f>
        <v>149890</v>
      </c>
      <c r="V575" s="141">
        <f>+V573+500</f>
        <v>143500</v>
      </c>
      <c r="W575" s="130"/>
      <c r="X575" s="116">
        <f>+X573+10</f>
        <v>2380</v>
      </c>
      <c r="Y575" s="124">
        <f t="shared" si="175"/>
        <v>143740</v>
      </c>
      <c r="Z575" s="125">
        <f>+V575+X575</f>
        <v>145880</v>
      </c>
      <c r="AA575" s="126"/>
      <c r="AB575" s="127">
        <f>+AB573+20</f>
        <v>4760</v>
      </c>
      <c r="AC575" s="119">
        <f>+V575+AB575</f>
        <v>148260</v>
      </c>
      <c r="AD575" s="127"/>
      <c r="AE575" s="127">
        <f>+AE573+10</f>
        <v>2405</v>
      </c>
      <c r="AF575" s="120">
        <f>+AE575+V575</f>
        <v>145905</v>
      </c>
      <c r="AG575" s="127"/>
      <c r="AH575" s="127">
        <f>+AH573+10</f>
        <v>2430</v>
      </c>
      <c r="AI575" s="119">
        <f>+AH575+V575</f>
        <v>145930</v>
      </c>
      <c r="AJ575" s="126"/>
      <c r="AK575" s="128">
        <f>+AK573+10</f>
        <v>2455</v>
      </c>
      <c r="AL575" s="129">
        <f>+AK575+V575</f>
        <v>145955</v>
      </c>
      <c r="AM575" s="397"/>
    </row>
    <row r="576" spans="1:39" ht="15.75" x14ac:dyDescent="0.25">
      <c r="A576" s="93">
        <f t="shared" si="176"/>
        <v>0</v>
      </c>
      <c r="B576" s="94">
        <f t="shared" si="171"/>
        <v>0</v>
      </c>
      <c r="C576" s="95">
        <f>+$D$3*T576</f>
        <v>7150</v>
      </c>
      <c r="D576" s="95">
        <f t="shared" si="172"/>
        <v>7150</v>
      </c>
      <c r="E576" s="95">
        <f>+$F$3*K576</f>
        <v>1500</v>
      </c>
      <c r="F576" s="95">
        <f t="shared" si="173"/>
        <v>1500</v>
      </c>
      <c r="G576" s="96">
        <f>+$H$3*Q576</f>
        <v>1500</v>
      </c>
      <c r="H576" s="433">
        <f t="shared" si="174"/>
        <v>1500</v>
      </c>
      <c r="I576" s="395"/>
      <c r="J576" s="130">
        <f>((K577-K575)/500)</f>
        <v>0.02</v>
      </c>
      <c r="K576" s="116">
        <f>(((I576-I575)*J576)+K575)+I576</f>
        <v>150</v>
      </c>
      <c r="L576" s="131">
        <f>ROUNDUP(K576,0)</f>
        <v>150</v>
      </c>
      <c r="M576" s="132">
        <f>((N577-N575)/500)</f>
        <v>0.02</v>
      </c>
      <c r="N576" s="101">
        <f>(((I576-I575)*M576)+N575)+I576</f>
        <v>250</v>
      </c>
      <c r="O576" s="101">
        <f>ROUNDUP(N576,0)</f>
        <v>250</v>
      </c>
      <c r="P576" s="101">
        <f>((Q577-Q575)/500)</f>
        <v>0.02</v>
      </c>
      <c r="Q576" s="101">
        <f>(((I576-I575)*P576)+Q575)+I576</f>
        <v>500</v>
      </c>
      <c r="R576" s="133">
        <f>ROUNDUP(Q576,0)</f>
        <v>500</v>
      </c>
      <c r="S576" s="132">
        <f>((T577-T575)/500)</f>
        <v>0.04</v>
      </c>
      <c r="T576" s="134">
        <f>(((I576-I575)*S576)+T575)+I576</f>
        <v>650</v>
      </c>
      <c r="U576" s="134">
        <f>ROUNDUP(T576,0)</f>
        <v>650</v>
      </c>
      <c r="V576" s="396"/>
      <c r="W576" s="130">
        <f>((X577-X575)/500)</f>
        <v>0.01</v>
      </c>
      <c r="X576" s="116">
        <f>(((V576-V575)*W576)+X575)+V576</f>
        <v>945</v>
      </c>
      <c r="Y576" s="135">
        <f t="shared" si="175"/>
        <v>240</v>
      </c>
      <c r="Z576" s="106">
        <f>ROUNDUP(X576,0)</f>
        <v>945</v>
      </c>
      <c r="AA576" s="136">
        <f>((AB577-AB575)/500)</f>
        <v>0.02</v>
      </c>
      <c r="AB576" s="137">
        <f>(((V576-V575)*AA576)+AB575)+V576</f>
        <v>1890</v>
      </c>
      <c r="AC576" s="101">
        <f>ROUNDUP(AB576,0)</f>
        <v>1890</v>
      </c>
      <c r="AD576" s="137">
        <f>((AE577-AE575)/500)</f>
        <v>0.01</v>
      </c>
      <c r="AE576" s="137">
        <f>(((V576-V575)*AD576)+AE575)+V576</f>
        <v>970</v>
      </c>
      <c r="AF576" s="133">
        <f>ROUNDUP(AE576,0)</f>
        <v>970</v>
      </c>
      <c r="AG576" s="137">
        <f>((AH577-AH575)/500)</f>
        <v>0.01</v>
      </c>
      <c r="AH576" s="137">
        <f>(((V576-V575)*AG576)+AH575)+V576</f>
        <v>995</v>
      </c>
      <c r="AI576" s="101">
        <f>ROUNDUP(AH576,0)</f>
        <v>995</v>
      </c>
      <c r="AJ576" s="136">
        <f>((AK577-AK575)/500)</f>
        <v>0.01</v>
      </c>
      <c r="AK576" s="138">
        <f>(((V576-V575)*AJ576)+AK575)+V576</f>
        <v>1020</v>
      </c>
      <c r="AL576" s="139">
        <f>ROUNDUP(AK576,0)</f>
        <v>1020</v>
      </c>
    </row>
    <row r="577" spans="1:39" ht="15.75" x14ac:dyDescent="0.25">
      <c r="A577" s="93">
        <f t="shared" si="176"/>
        <v>0</v>
      </c>
      <c r="B577" s="93">
        <f t="shared" si="171"/>
        <v>0</v>
      </c>
      <c r="C577" s="112">
        <f>+$D$3*U577</f>
        <v>1654510</v>
      </c>
      <c r="D577" s="112">
        <f t="shared" si="172"/>
        <v>1654510</v>
      </c>
      <c r="E577" s="112">
        <f>+$F$3*L577</f>
        <v>1470300</v>
      </c>
      <c r="F577" s="112">
        <f t="shared" si="173"/>
        <v>1470300</v>
      </c>
      <c r="G577" s="113">
        <f>+$H$3*R577</f>
        <v>442140</v>
      </c>
      <c r="H577" s="112">
        <f t="shared" si="174"/>
        <v>442140</v>
      </c>
      <c r="I577" s="140">
        <f>+I575+500</f>
        <v>144000</v>
      </c>
      <c r="J577" s="130"/>
      <c r="K577" s="116">
        <f>+K575+10</f>
        <v>3030</v>
      </c>
      <c r="L577" s="117">
        <f>+I577+K577</f>
        <v>147030</v>
      </c>
      <c r="M577" s="118"/>
      <c r="N577" s="119">
        <f>+N575+10</f>
        <v>3130</v>
      </c>
      <c r="O577" s="119">
        <f>+N577+I577</f>
        <v>147130</v>
      </c>
      <c r="P577" s="119"/>
      <c r="Q577" s="119">
        <f>+Q575+10</f>
        <v>3380</v>
      </c>
      <c r="R577" s="120">
        <f>+Q577+I577</f>
        <v>147380</v>
      </c>
      <c r="S577" s="121"/>
      <c r="T577" s="122">
        <f>+T575+20</f>
        <v>6410</v>
      </c>
      <c r="U577" s="122">
        <f>+T577+I577</f>
        <v>150410</v>
      </c>
      <c r="V577" s="141">
        <f>+V575+500</f>
        <v>144000</v>
      </c>
      <c r="W577" s="130"/>
      <c r="X577" s="116">
        <f>+X575+5</f>
        <v>2385</v>
      </c>
      <c r="Y577" s="124">
        <f t="shared" si="175"/>
        <v>144240</v>
      </c>
      <c r="Z577" s="125">
        <f>+V577+X577</f>
        <v>146385</v>
      </c>
      <c r="AA577" s="126"/>
      <c r="AB577" s="127">
        <f>+AB575+10</f>
        <v>4770</v>
      </c>
      <c r="AC577" s="119">
        <f>+V577+AB577</f>
        <v>148770</v>
      </c>
      <c r="AD577" s="127"/>
      <c r="AE577" s="127">
        <f>+AE575+5</f>
        <v>2410</v>
      </c>
      <c r="AF577" s="120">
        <f>+AE577+V577</f>
        <v>146410</v>
      </c>
      <c r="AG577" s="127"/>
      <c r="AH577" s="127">
        <f>+AH575+5</f>
        <v>2435</v>
      </c>
      <c r="AI577" s="119">
        <f>+AH577+V577</f>
        <v>146435</v>
      </c>
      <c r="AJ577" s="126"/>
      <c r="AK577" s="128">
        <f>+AK575+5</f>
        <v>2460</v>
      </c>
      <c r="AL577" s="129">
        <f>+AK577+V577</f>
        <v>146460</v>
      </c>
      <c r="AM577" s="397"/>
    </row>
    <row r="578" spans="1:39" ht="15.75" x14ac:dyDescent="0.25">
      <c r="A578" s="93">
        <f t="shared" si="176"/>
        <v>0</v>
      </c>
      <c r="B578" s="94">
        <f t="shared" si="171"/>
        <v>0</v>
      </c>
      <c r="C578" s="95">
        <f>+$D$3*T578</f>
        <v>7150</v>
      </c>
      <c r="D578" s="95">
        <f t="shared" si="172"/>
        <v>7150</v>
      </c>
      <c r="E578" s="95">
        <f>+$F$3*K578</f>
        <v>1500</v>
      </c>
      <c r="F578" s="95">
        <f t="shared" si="173"/>
        <v>1500</v>
      </c>
      <c r="G578" s="96">
        <f>+$H$3*Q578</f>
        <v>1500</v>
      </c>
      <c r="H578" s="95">
        <f t="shared" si="174"/>
        <v>1500</v>
      </c>
      <c r="I578" s="395"/>
      <c r="J578" s="130">
        <f>((K579-K577)/500)</f>
        <v>0.02</v>
      </c>
      <c r="K578" s="116">
        <f>(((I578-I577)*J578)+K577)+I578</f>
        <v>150</v>
      </c>
      <c r="L578" s="131">
        <f>ROUNDUP(K578,0)</f>
        <v>150</v>
      </c>
      <c r="M578" s="132">
        <f>((N579-N577)/500)</f>
        <v>0.02</v>
      </c>
      <c r="N578" s="101">
        <f>(((I578-I577)*M578)+N577)+I578</f>
        <v>250</v>
      </c>
      <c r="O578" s="101">
        <f>ROUNDUP(N578,0)</f>
        <v>250</v>
      </c>
      <c r="P578" s="101">
        <f>((Q579-Q577)/500)</f>
        <v>0.02</v>
      </c>
      <c r="Q578" s="101">
        <f>(((I578-I577)*P578)+Q577)+I578</f>
        <v>500</v>
      </c>
      <c r="R578" s="133">
        <f>ROUNDUP(Q578,0)</f>
        <v>500</v>
      </c>
      <c r="S578" s="132">
        <f>((T579-T577)/500)</f>
        <v>0.04</v>
      </c>
      <c r="T578" s="134">
        <f>(((I578-I577)*S578)+T577)+I578</f>
        <v>650</v>
      </c>
      <c r="U578" s="134">
        <f>ROUNDUP(T578,0)</f>
        <v>650</v>
      </c>
      <c r="V578" s="396"/>
      <c r="W578" s="130">
        <f>((X579-X577)/500)</f>
        <v>0.02</v>
      </c>
      <c r="X578" s="116">
        <f>(((V578-V577)*W578)+X577)+V578</f>
        <v>-495</v>
      </c>
      <c r="Y578" s="135">
        <f t="shared" si="175"/>
        <v>240</v>
      </c>
      <c r="Z578" s="106">
        <f>ROUNDUP(X578,0)</f>
        <v>-495</v>
      </c>
      <c r="AA578" s="136">
        <f>((AB579-AB577)/500)</f>
        <v>0.04</v>
      </c>
      <c r="AB578" s="137">
        <f>(((V578-V577)*AA578)+AB577)+V578</f>
        <v>-990</v>
      </c>
      <c r="AC578" s="101">
        <f>ROUNDUP(AB578,0)</f>
        <v>-990</v>
      </c>
      <c r="AD578" s="137">
        <f>((AE579-AE577)/500)</f>
        <v>0.02</v>
      </c>
      <c r="AE578" s="137">
        <f>(((V578-V577)*AD578)+AE577)+V578</f>
        <v>-470</v>
      </c>
      <c r="AF578" s="133">
        <f>ROUNDUP(AE578,0)</f>
        <v>-470</v>
      </c>
      <c r="AG578" s="137">
        <f>((AH579-AH577)/500)</f>
        <v>0.02</v>
      </c>
      <c r="AH578" s="137">
        <f>(((V578-V577)*AG578)+AH577)+V578</f>
        <v>-445</v>
      </c>
      <c r="AI578" s="101">
        <f>ROUNDUP(AH578,0)</f>
        <v>-445</v>
      </c>
      <c r="AJ578" s="136">
        <f>((AK579-AK577)/500)</f>
        <v>0.02</v>
      </c>
      <c r="AK578" s="138">
        <f>(((V578-V577)*AJ578)+AK577)+V578</f>
        <v>-420</v>
      </c>
      <c r="AL578" s="139">
        <f>ROUNDUP(AK578,0)</f>
        <v>-420</v>
      </c>
      <c r="AM578" s="397"/>
    </row>
    <row r="579" spans="1:39" ht="15.75" x14ac:dyDescent="0.25">
      <c r="A579" s="93">
        <f t="shared" si="176"/>
        <v>0</v>
      </c>
      <c r="B579" s="93">
        <f t="shared" si="171"/>
        <v>0</v>
      </c>
      <c r="C579" s="112">
        <f>+$D$3*U579</f>
        <v>1660230</v>
      </c>
      <c r="D579" s="112">
        <f t="shared" si="172"/>
        <v>1660230</v>
      </c>
      <c r="E579" s="112">
        <f>+$F$3*L579</f>
        <v>1475400</v>
      </c>
      <c r="F579" s="112">
        <f t="shared" si="173"/>
        <v>1475400</v>
      </c>
      <c r="G579" s="113">
        <f>+$H$3*R579</f>
        <v>443670</v>
      </c>
      <c r="H579" s="112">
        <f t="shared" si="174"/>
        <v>443670</v>
      </c>
      <c r="I579" s="140">
        <f>+I577+500</f>
        <v>144500</v>
      </c>
      <c r="J579" s="130"/>
      <c r="K579" s="116">
        <f>+K577+10</f>
        <v>3040</v>
      </c>
      <c r="L579" s="117">
        <f>+I579+K579</f>
        <v>147540</v>
      </c>
      <c r="M579" s="118"/>
      <c r="N579" s="119">
        <f>+N577+10</f>
        <v>3140</v>
      </c>
      <c r="O579" s="119">
        <f>+N579+I579</f>
        <v>147640</v>
      </c>
      <c r="P579" s="119"/>
      <c r="Q579" s="119">
        <f>+Q577+10</f>
        <v>3390</v>
      </c>
      <c r="R579" s="120">
        <f>+Q579+I579</f>
        <v>147890</v>
      </c>
      <c r="S579" s="121"/>
      <c r="T579" s="122">
        <f>+T577+20</f>
        <v>6430</v>
      </c>
      <c r="U579" s="122">
        <f>+T579+I579</f>
        <v>150930</v>
      </c>
      <c r="V579" s="141">
        <f>+V577+500</f>
        <v>144500</v>
      </c>
      <c r="W579" s="130"/>
      <c r="X579" s="116">
        <f>+X577+10</f>
        <v>2395</v>
      </c>
      <c r="Y579" s="124">
        <f t="shared" si="175"/>
        <v>144740</v>
      </c>
      <c r="Z579" s="125">
        <f>+V579+X579</f>
        <v>146895</v>
      </c>
      <c r="AA579" s="126"/>
      <c r="AB579" s="127">
        <f>+AB577+20</f>
        <v>4790</v>
      </c>
      <c r="AC579" s="119">
        <f>+V579+AB579</f>
        <v>149290</v>
      </c>
      <c r="AD579" s="127"/>
      <c r="AE579" s="127">
        <f>+AE577+10</f>
        <v>2420</v>
      </c>
      <c r="AF579" s="120">
        <f>+AE579+V579</f>
        <v>146920</v>
      </c>
      <c r="AG579" s="127"/>
      <c r="AH579" s="127">
        <f>+AH577+10</f>
        <v>2445</v>
      </c>
      <c r="AI579" s="119">
        <f>+AH579+V579</f>
        <v>146945</v>
      </c>
      <c r="AJ579" s="126"/>
      <c r="AK579" s="128">
        <f>+AK577+10</f>
        <v>2470</v>
      </c>
      <c r="AL579" s="129">
        <f>+AK579+V579</f>
        <v>146970</v>
      </c>
      <c r="AM579" s="397"/>
    </row>
    <row r="580" spans="1:39" ht="15.75" x14ac:dyDescent="0.25">
      <c r="A580" s="93">
        <f t="shared" si="176"/>
        <v>0</v>
      </c>
      <c r="B580" s="94">
        <f t="shared" si="171"/>
        <v>0</v>
      </c>
      <c r="C580" s="95">
        <f>+$D$3*T580</f>
        <v>7150</v>
      </c>
      <c r="D580" s="95">
        <f t="shared" si="172"/>
        <v>7150</v>
      </c>
      <c r="E580" s="95">
        <f>+$F$3*K580</f>
        <v>1500</v>
      </c>
      <c r="F580" s="95">
        <f t="shared" si="173"/>
        <v>1500</v>
      </c>
      <c r="G580" s="96">
        <f>+$H$3*Q580</f>
        <v>1500</v>
      </c>
      <c r="H580" s="433">
        <f t="shared" si="174"/>
        <v>1500</v>
      </c>
      <c r="I580" s="395"/>
      <c r="J580" s="130">
        <f>((K581-K579)/500)</f>
        <v>0.02</v>
      </c>
      <c r="K580" s="116">
        <f>(((I580-I579)*J580)+K579)+I580</f>
        <v>150</v>
      </c>
      <c r="L580" s="131">
        <f>ROUNDUP(K580,0)</f>
        <v>150</v>
      </c>
      <c r="M580" s="132">
        <f>((N581-N579)/500)</f>
        <v>0.02</v>
      </c>
      <c r="N580" s="101">
        <f>(((I580-I579)*M580)+N579)+I580</f>
        <v>250</v>
      </c>
      <c r="O580" s="101">
        <f>ROUNDUP(N580,0)</f>
        <v>250</v>
      </c>
      <c r="P580" s="101">
        <f>((Q581-Q579)/500)</f>
        <v>0.02</v>
      </c>
      <c r="Q580" s="101">
        <f>(((I580-I579)*P580)+Q579)+I580</f>
        <v>500</v>
      </c>
      <c r="R580" s="133">
        <f>ROUNDUP(Q580,0)</f>
        <v>500</v>
      </c>
      <c r="S580" s="132">
        <f>((T581-T579)/500)</f>
        <v>0.04</v>
      </c>
      <c r="T580" s="134">
        <f>(((I580-I579)*S580)+T579)+I580</f>
        <v>650</v>
      </c>
      <c r="U580" s="134">
        <f>ROUNDUP(T580,0)</f>
        <v>650</v>
      </c>
      <c r="V580" s="396"/>
      <c r="W580" s="130">
        <f>((X581-X579)/500)</f>
        <v>0.01</v>
      </c>
      <c r="X580" s="116">
        <f>(((V580-V579)*W580)+X579)+V580</f>
        <v>950</v>
      </c>
      <c r="Y580" s="135">
        <f t="shared" si="175"/>
        <v>240</v>
      </c>
      <c r="Z580" s="106">
        <f>ROUNDUP(X580,0)</f>
        <v>950</v>
      </c>
      <c r="AA580" s="136">
        <f>((AB581-AB579)/500)</f>
        <v>0.02</v>
      </c>
      <c r="AB580" s="137">
        <f>(((V580-V579)*AA580)+AB579)+V580</f>
        <v>1900</v>
      </c>
      <c r="AC580" s="101">
        <f>ROUNDUP(AB580,0)</f>
        <v>1900</v>
      </c>
      <c r="AD580" s="137">
        <f>((AE581-AE579)/500)</f>
        <v>0.01</v>
      </c>
      <c r="AE580" s="137">
        <f>(((V580-V579)*AD580)+AE579)+V580</f>
        <v>975</v>
      </c>
      <c r="AF580" s="133">
        <f>ROUNDUP(AE580,0)</f>
        <v>975</v>
      </c>
      <c r="AG580" s="137">
        <f>((AH581-AH579)/500)</f>
        <v>0.01</v>
      </c>
      <c r="AH580" s="137">
        <f>(((V580-V579)*AG580)+AH579)+V580</f>
        <v>1000</v>
      </c>
      <c r="AI580" s="101">
        <f>ROUNDUP(AH580,0)</f>
        <v>1000</v>
      </c>
      <c r="AJ580" s="136">
        <f>((AK581-AK579)/500)</f>
        <v>0.01</v>
      </c>
      <c r="AK580" s="138">
        <f>(((V580-V579)*AJ580)+AK579)+V580</f>
        <v>1025</v>
      </c>
      <c r="AL580" s="139">
        <f>ROUNDUP(AK580,0)</f>
        <v>1025</v>
      </c>
    </row>
    <row r="581" spans="1:39" ht="15.75" x14ac:dyDescent="0.25">
      <c r="A581" s="93">
        <f t="shared" si="176"/>
        <v>0</v>
      </c>
      <c r="B581" s="93">
        <f t="shared" si="171"/>
        <v>0</v>
      </c>
      <c r="C581" s="112">
        <f>+$D$3*U581</f>
        <v>1665950</v>
      </c>
      <c r="D581" s="112">
        <f t="shared" si="172"/>
        <v>1665950</v>
      </c>
      <c r="E581" s="112">
        <f>+$F$3*L581</f>
        <v>1480500</v>
      </c>
      <c r="F581" s="112">
        <f t="shared" si="173"/>
        <v>1480500</v>
      </c>
      <c r="G581" s="113">
        <f>+$H$3*R581</f>
        <v>445200</v>
      </c>
      <c r="H581" s="112">
        <f t="shared" si="174"/>
        <v>445200</v>
      </c>
      <c r="I581" s="140">
        <f>+I579+500</f>
        <v>145000</v>
      </c>
      <c r="J581" s="130"/>
      <c r="K581" s="116">
        <f>+K579+10</f>
        <v>3050</v>
      </c>
      <c r="L581" s="117">
        <f>+I581+K581</f>
        <v>148050</v>
      </c>
      <c r="M581" s="118"/>
      <c r="N581" s="119">
        <f>+N579+10</f>
        <v>3150</v>
      </c>
      <c r="O581" s="119">
        <f>+N581+I581</f>
        <v>148150</v>
      </c>
      <c r="P581" s="119"/>
      <c r="Q581" s="119">
        <f>+Q579+10</f>
        <v>3400</v>
      </c>
      <c r="R581" s="120">
        <f>+Q581+I581</f>
        <v>148400</v>
      </c>
      <c r="S581" s="121"/>
      <c r="T581" s="122">
        <f>+T579+20</f>
        <v>6450</v>
      </c>
      <c r="U581" s="122">
        <f>+T581+I581</f>
        <v>151450</v>
      </c>
      <c r="V581" s="141">
        <f>+V579+500</f>
        <v>145000</v>
      </c>
      <c r="W581" s="130"/>
      <c r="X581" s="116">
        <f>+X579+5</f>
        <v>2400</v>
      </c>
      <c r="Y581" s="124">
        <f t="shared" si="175"/>
        <v>145240</v>
      </c>
      <c r="Z581" s="125">
        <f>+V581+X581</f>
        <v>147400</v>
      </c>
      <c r="AA581" s="126"/>
      <c r="AB581" s="127">
        <f>+AB579+10</f>
        <v>4800</v>
      </c>
      <c r="AC581" s="119">
        <f>+V581+AB581</f>
        <v>149800</v>
      </c>
      <c r="AD581" s="127"/>
      <c r="AE581" s="127">
        <f>+AE579+5</f>
        <v>2425</v>
      </c>
      <c r="AF581" s="120">
        <f>+AE581+V581</f>
        <v>147425</v>
      </c>
      <c r="AG581" s="127"/>
      <c r="AH581" s="127">
        <f>+AH579+5</f>
        <v>2450</v>
      </c>
      <c r="AI581" s="119">
        <f>+AH581+V581</f>
        <v>147450</v>
      </c>
      <c r="AJ581" s="126"/>
      <c r="AK581" s="128">
        <f>+AK579+5</f>
        <v>2475</v>
      </c>
      <c r="AL581" s="129">
        <f>+AK581+V581</f>
        <v>147475</v>
      </c>
      <c r="AM581" s="397"/>
    </row>
    <row r="582" spans="1:39" ht="15.75" x14ac:dyDescent="0.25">
      <c r="A582" s="93">
        <f t="shared" si="176"/>
        <v>0</v>
      </c>
      <c r="B582" s="94">
        <f t="shared" si="171"/>
        <v>0</v>
      </c>
      <c r="C582" s="95">
        <f>+$D$3*T582</f>
        <v>7150</v>
      </c>
      <c r="D582" s="95">
        <f t="shared" si="172"/>
        <v>7150</v>
      </c>
      <c r="E582" s="95">
        <f>+$F$3*K582</f>
        <v>1500</v>
      </c>
      <c r="F582" s="95">
        <f t="shared" si="173"/>
        <v>1500</v>
      </c>
      <c r="G582" s="96">
        <f>+$H$3*Q582</f>
        <v>1500</v>
      </c>
      <c r="H582" s="95">
        <f t="shared" si="174"/>
        <v>1500</v>
      </c>
      <c r="I582" s="395"/>
      <c r="J582" s="130">
        <f>((K583-K581)/500)</f>
        <v>0.02</v>
      </c>
      <c r="K582" s="116">
        <f>(((I582-I581)*J582)+K581)+I582</f>
        <v>150</v>
      </c>
      <c r="L582" s="131">
        <f>ROUNDUP(K582,0)</f>
        <v>150</v>
      </c>
      <c r="M582" s="132">
        <f>((N583-N581)/500)</f>
        <v>0.02</v>
      </c>
      <c r="N582" s="101">
        <f>(((I582-I581)*M582)+N581)+I582</f>
        <v>250</v>
      </c>
      <c r="O582" s="101">
        <f>ROUNDUP(N582,0)</f>
        <v>250</v>
      </c>
      <c r="P582" s="101">
        <f>((Q583-Q581)/500)</f>
        <v>0.02</v>
      </c>
      <c r="Q582" s="101">
        <f>(((I582-I581)*P582)+Q581)+I582</f>
        <v>500</v>
      </c>
      <c r="R582" s="133">
        <f>ROUNDUP(Q582,0)</f>
        <v>500</v>
      </c>
      <c r="S582" s="132">
        <f>((T583-T581)/500)</f>
        <v>0.04</v>
      </c>
      <c r="T582" s="134">
        <f>(((I582-I581)*S582)+T581)+I582</f>
        <v>650</v>
      </c>
      <c r="U582" s="134">
        <f>ROUNDUP(T582,0)</f>
        <v>650</v>
      </c>
      <c r="V582" s="396"/>
      <c r="W582" s="130">
        <f>((X583-X581)/500)</f>
        <v>0.02</v>
      </c>
      <c r="X582" s="116">
        <f>(((V582-V581)*W582)+X581)+V582</f>
        <v>-500</v>
      </c>
      <c r="Y582" s="135">
        <f t="shared" si="175"/>
        <v>240</v>
      </c>
      <c r="Z582" s="106">
        <f>ROUNDUP(X582,0)</f>
        <v>-500</v>
      </c>
      <c r="AA582" s="136">
        <f>((AB583-AB581)/500)</f>
        <v>0.04</v>
      </c>
      <c r="AB582" s="137">
        <f>(((V582-V581)*AA582)+AB581)+V582</f>
        <v>-1000</v>
      </c>
      <c r="AC582" s="101">
        <f>ROUNDUP(AB582,0)</f>
        <v>-1000</v>
      </c>
      <c r="AD582" s="137">
        <f>((AE583-AE581)/500)</f>
        <v>0.02</v>
      </c>
      <c r="AE582" s="137">
        <f>(((V582-V581)*AD582)+AE581)+V582</f>
        <v>-475</v>
      </c>
      <c r="AF582" s="133">
        <f>ROUNDUP(AE582,0)</f>
        <v>-475</v>
      </c>
      <c r="AG582" s="137">
        <f>((AH583-AH581)/500)</f>
        <v>0.02</v>
      </c>
      <c r="AH582" s="137">
        <f>(((V582-V581)*AG582)+AH581)+V582</f>
        <v>-450</v>
      </c>
      <c r="AI582" s="101">
        <f>ROUNDUP(AH582,0)</f>
        <v>-450</v>
      </c>
      <c r="AJ582" s="136">
        <f>((AK583-AK581)/500)</f>
        <v>0.02</v>
      </c>
      <c r="AK582" s="138">
        <f>(((V582-V581)*AJ582)+AK581)+V582</f>
        <v>-425</v>
      </c>
      <c r="AL582" s="139">
        <f>ROUNDUP(AK582,0)</f>
        <v>-425</v>
      </c>
    </row>
    <row r="583" spans="1:39" ht="15.75" x14ac:dyDescent="0.25">
      <c r="A583" s="93">
        <f t="shared" si="176"/>
        <v>0</v>
      </c>
      <c r="B583" s="93">
        <f t="shared" si="171"/>
        <v>0</v>
      </c>
      <c r="C583" s="112">
        <f>+$D$3*U583</f>
        <v>1671670</v>
      </c>
      <c r="D583" s="112">
        <f t="shared" si="172"/>
        <v>1671670</v>
      </c>
      <c r="E583" s="112">
        <f>+$F$3*L583</f>
        <v>1485600</v>
      </c>
      <c r="F583" s="112">
        <f t="shared" si="173"/>
        <v>1485600</v>
      </c>
      <c r="G583" s="113">
        <f>+$H$3*R583</f>
        <v>446730</v>
      </c>
      <c r="H583" s="112">
        <f t="shared" si="174"/>
        <v>446730</v>
      </c>
      <c r="I583" s="140">
        <f>+I581+500</f>
        <v>145500</v>
      </c>
      <c r="J583" s="130"/>
      <c r="K583" s="116">
        <f>+K581+10</f>
        <v>3060</v>
      </c>
      <c r="L583" s="117">
        <f>+I583+K583</f>
        <v>148560</v>
      </c>
      <c r="M583" s="118"/>
      <c r="N583" s="119">
        <f>+N581+10</f>
        <v>3160</v>
      </c>
      <c r="O583" s="119">
        <f>+N583+I583</f>
        <v>148660</v>
      </c>
      <c r="P583" s="119"/>
      <c r="Q583" s="119">
        <f>+Q581+10</f>
        <v>3410</v>
      </c>
      <c r="R583" s="120">
        <f>+Q583+I583</f>
        <v>148910</v>
      </c>
      <c r="S583" s="121"/>
      <c r="T583" s="122">
        <f>+T581+20</f>
        <v>6470</v>
      </c>
      <c r="U583" s="122">
        <f>+T583+I583</f>
        <v>151970</v>
      </c>
      <c r="V583" s="141">
        <f>+V581+500</f>
        <v>145500</v>
      </c>
      <c r="W583" s="130"/>
      <c r="X583" s="116">
        <f>+X581+10</f>
        <v>2410</v>
      </c>
      <c r="Y583" s="124">
        <f t="shared" si="175"/>
        <v>145740</v>
      </c>
      <c r="Z583" s="125">
        <f>+V583+X583</f>
        <v>147910</v>
      </c>
      <c r="AA583" s="126"/>
      <c r="AB583" s="127">
        <f>+AB581+20</f>
        <v>4820</v>
      </c>
      <c r="AC583" s="119">
        <f>+V583+AB583</f>
        <v>150320</v>
      </c>
      <c r="AD583" s="127"/>
      <c r="AE583" s="127">
        <f>+AE581+10</f>
        <v>2435</v>
      </c>
      <c r="AF583" s="120">
        <f>+AE583+V583</f>
        <v>147935</v>
      </c>
      <c r="AG583" s="127"/>
      <c r="AH583" s="127">
        <f>+AH581+10</f>
        <v>2460</v>
      </c>
      <c r="AI583" s="119">
        <f>+AH583+V583</f>
        <v>147960</v>
      </c>
      <c r="AJ583" s="126"/>
      <c r="AK583" s="128">
        <f>+AK581+10</f>
        <v>2485</v>
      </c>
      <c r="AL583" s="129">
        <f>+AK583+V583</f>
        <v>147985</v>
      </c>
      <c r="AM583" s="397"/>
    </row>
    <row r="584" spans="1:39" ht="15.75" x14ac:dyDescent="0.25">
      <c r="A584" s="93">
        <f t="shared" si="176"/>
        <v>0</v>
      </c>
      <c r="B584" s="94">
        <f t="shared" si="171"/>
        <v>0</v>
      </c>
      <c r="C584" s="95">
        <f>+$D$3*T584</f>
        <v>7150</v>
      </c>
      <c r="D584" s="95">
        <f t="shared" si="172"/>
        <v>7150</v>
      </c>
      <c r="E584" s="95">
        <f>+$F$3*K584</f>
        <v>1500</v>
      </c>
      <c r="F584" s="95">
        <f t="shared" si="173"/>
        <v>1500</v>
      </c>
      <c r="G584" s="96">
        <f>+$H$3*Q584</f>
        <v>1500</v>
      </c>
      <c r="H584" s="433">
        <f t="shared" si="174"/>
        <v>1500</v>
      </c>
      <c r="I584" s="395"/>
      <c r="J584" s="130">
        <f>((K585-K583)/500)</f>
        <v>0.02</v>
      </c>
      <c r="K584" s="116">
        <f>(((I584-I583)*J584)+K583)+I584</f>
        <v>150</v>
      </c>
      <c r="L584" s="131">
        <f>ROUNDUP(K584,0)</f>
        <v>150</v>
      </c>
      <c r="M584" s="132">
        <f>((N585-N583)/500)</f>
        <v>0.02</v>
      </c>
      <c r="N584" s="101">
        <f>(((I584-I583)*M584)+N583)+I584</f>
        <v>250</v>
      </c>
      <c r="O584" s="101">
        <f>ROUNDUP(N584,0)</f>
        <v>250</v>
      </c>
      <c r="P584" s="101">
        <f>((Q585-Q583)/500)</f>
        <v>0.02</v>
      </c>
      <c r="Q584" s="101">
        <f>(((I584-I583)*P584)+Q583)+I584</f>
        <v>500</v>
      </c>
      <c r="R584" s="133">
        <f>ROUNDUP(Q584,0)</f>
        <v>500</v>
      </c>
      <c r="S584" s="132">
        <f>((T585-T583)/500)</f>
        <v>0.04</v>
      </c>
      <c r="T584" s="134">
        <f>(((I584-I583)*S584)+T583)+I584</f>
        <v>650</v>
      </c>
      <c r="U584" s="134">
        <f>ROUNDUP(T584,0)</f>
        <v>650</v>
      </c>
      <c r="V584" s="396"/>
      <c r="W584" s="130">
        <f>((X585-X583)/500)</f>
        <v>0.01</v>
      </c>
      <c r="X584" s="116">
        <f>(((V584-V583)*W584)+X583)+V584</f>
        <v>955</v>
      </c>
      <c r="Y584" s="135">
        <f t="shared" si="175"/>
        <v>240</v>
      </c>
      <c r="Z584" s="106">
        <f>ROUNDUP(X584,0)</f>
        <v>955</v>
      </c>
      <c r="AA584" s="136">
        <f>((AB585-AB583)/500)</f>
        <v>0.02</v>
      </c>
      <c r="AB584" s="137">
        <f>(((V584-V583)*AA584)+AB583)+V584</f>
        <v>1910</v>
      </c>
      <c r="AC584" s="101">
        <f>ROUNDUP(AB584,0)</f>
        <v>1910</v>
      </c>
      <c r="AD584" s="137">
        <f>((AE585-AE583)/500)</f>
        <v>0.01</v>
      </c>
      <c r="AE584" s="137">
        <f>(((V584-V583)*AD584)+AE583)+V584</f>
        <v>980</v>
      </c>
      <c r="AF584" s="133">
        <f>ROUNDUP(AE584,0)</f>
        <v>980</v>
      </c>
      <c r="AG584" s="137">
        <f>((AH585-AH583)/500)</f>
        <v>0.01</v>
      </c>
      <c r="AH584" s="137">
        <f>(((V584-V583)*AG584)+AH583)+V584</f>
        <v>1005</v>
      </c>
      <c r="AI584" s="101">
        <f>ROUNDUP(AH584,0)</f>
        <v>1005</v>
      </c>
      <c r="AJ584" s="136">
        <f>((AK585-AK583)/500)</f>
        <v>0.01</v>
      </c>
      <c r="AK584" s="138">
        <f>(((V584-V583)*AJ584)+AK583)+V584</f>
        <v>1030</v>
      </c>
      <c r="AL584" s="139">
        <f>ROUNDUP(AK584,0)</f>
        <v>1030</v>
      </c>
    </row>
    <row r="585" spans="1:39" ht="15.75" x14ac:dyDescent="0.25">
      <c r="A585" s="93">
        <f t="shared" si="176"/>
        <v>0</v>
      </c>
      <c r="B585" s="93">
        <f t="shared" si="171"/>
        <v>0</v>
      </c>
      <c r="C585" s="112">
        <f>+$D$3*U585</f>
        <v>1677390</v>
      </c>
      <c r="D585" s="112">
        <f t="shared" si="172"/>
        <v>1677390</v>
      </c>
      <c r="E585" s="112">
        <f>+$F$3*L585</f>
        <v>1490700</v>
      </c>
      <c r="F585" s="112">
        <f t="shared" si="173"/>
        <v>1490700</v>
      </c>
      <c r="G585" s="113">
        <f>+$H$3*R585</f>
        <v>448260</v>
      </c>
      <c r="H585" s="112">
        <f t="shared" si="174"/>
        <v>448260</v>
      </c>
      <c r="I585" s="140">
        <f>+I583+500</f>
        <v>146000</v>
      </c>
      <c r="J585" s="130"/>
      <c r="K585" s="116">
        <f>+K583+10</f>
        <v>3070</v>
      </c>
      <c r="L585" s="117">
        <f>+I585+K585</f>
        <v>149070</v>
      </c>
      <c r="M585" s="118"/>
      <c r="N585" s="119">
        <f>+N583+10</f>
        <v>3170</v>
      </c>
      <c r="O585" s="119">
        <f>+N585+I585</f>
        <v>149170</v>
      </c>
      <c r="P585" s="119"/>
      <c r="Q585" s="119">
        <f>+Q583+10</f>
        <v>3420</v>
      </c>
      <c r="R585" s="120">
        <f>+Q585+I585</f>
        <v>149420</v>
      </c>
      <c r="S585" s="121"/>
      <c r="T585" s="122">
        <f>+T583+20</f>
        <v>6490</v>
      </c>
      <c r="U585" s="122">
        <f>+T585+I585</f>
        <v>152490</v>
      </c>
      <c r="V585" s="141">
        <f>+V583+500</f>
        <v>146000</v>
      </c>
      <c r="W585" s="130"/>
      <c r="X585" s="116">
        <f>+X583+5</f>
        <v>2415</v>
      </c>
      <c r="Y585" s="124">
        <f t="shared" si="175"/>
        <v>146240</v>
      </c>
      <c r="Z585" s="125">
        <f>+V585+X585</f>
        <v>148415</v>
      </c>
      <c r="AA585" s="126"/>
      <c r="AB585" s="127">
        <f>+AB583+10</f>
        <v>4830</v>
      </c>
      <c r="AC585" s="119">
        <f>+V585+AB585</f>
        <v>150830</v>
      </c>
      <c r="AD585" s="127"/>
      <c r="AE585" s="127">
        <f>+AE583+5</f>
        <v>2440</v>
      </c>
      <c r="AF585" s="120">
        <f>+AE585+V585</f>
        <v>148440</v>
      </c>
      <c r="AG585" s="127"/>
      <c r="AH585" s="127">
        <f>+AH583+5</f>
        <v>2465</v>
      </c>
      <c r="AI585" s="119">
        <f>+AH585+V585</f>
        <v>148465</v>
      </c>
      <c r="AJ585" s="126"/>
      <c r="AK585" s="128">
        <f>+AK583+5</f>
        <v>2490</v>
      </c>
      <c r="AL585" s="129">
        <f>+AK585+V585</f>
        <v>148490</v>
      </c>
      <c r="AM585" s="397"/>
    </row>
    <row r="586" spans="1:39" ht="15.75" x14ac:dyDescent="0.25">
      <c r="A586" s="93">
        <f t="shared" si="176"/>
        <v>0</v>
      </c>
      <c r="B586" s="94">
        <f t="shared" si="171"/>
        <v>0</v>
      </c>
      <c r="C586" s="95">
        <f>+$D$3*T586</f>
        <v>7150</v>
      </c>
      <c r="D586" s="95">
        <f t="shared" si="172"/>
        <v>7150</v>
      </c>
      <c r="E586" s="95">
        <f>+$F$3*K586</f>
        <v>1500</v>
      </c>
      <c r="F586" s="95">
        <f t="shared" si="173"/>
        <v>1500</v>
      </c>
      <c r="G586" s="96">
        <f>+$H$3*Q586</f>
        <v>1500</v>
      </c>
      <c r="H586" s="95">
        <f t="shared" si="174"/>
        <v>1500</v>
      </c>
      <c r="I586" s="395"/>
      <c r="J586" s="130">
        <f>((K587-K585)/500)</f>
        <v>0.02</v>
      </c>
      <c r="K586" s="116">
        <f>(((I586-I585)*J586)+K585)+I586</f>
        <v>150</v>
      </c>
      <c r="L586" s="131">
        <f>ROUNDUP(K586,0)</f>
        <v>150</v>
      </c>
      <c r="M586" s="132">
        <f>((N587-N585)/500)</f>
        <v>0.02</v>
      </c>
      <c r="N586" s="101">
        <f>(((I586-I585)*M586)+N585)+I586</f>
        <v>250</v>
      </c>
      <c r="O586" s="101">
        <f>ROUNDUP(N586,0)</f>
        <v>250</v>
      </c>
      <c r="P586" s="101">
        <f>((Q587-Q585)/500)</f>
        <v>0.02</v>
      </c>
      <c r="Q586" s="101">
        <f>(((I586-I585)*P586)+Q585)+I586</f>
        <v>500</v>
      </c>
      <c r="R586" s="133">
        <f>ROUNDUP(Q586,0)</f>
        <v>500</v>
      </c>
      <c r="S586" s="132">
        <f>((T587-T585)/500)</f>
        <v>0.04</v>
      </c>
      <c r="T586" s="134">
        <f>(((I586-I585)*S586)+T585)+I586</f>
        <v>650</v>
      </c>
      <c r="U586" s="134">
        <f>ROUNDUP(T586,0)</f>
        <v>650</v>
      </c>
      <c r="V586" s="396"/>
      <c r="W586" s="130">
        <f>((X587-X585)/500)</f>
        <v>0.02</v>
      </c>
      <c r="X586" s="116">
        <f>(((V586-V585)*W586)+X585)+V586</f>
        <v>-505</v>
      </c>
      <c r="Y586" s="135">
        <f t="shared" si="175"/>
        <v>240</v>
      </c>
      <c r="Z586" s="106">
        <f>ROUNDUP(X586,0)</f>
        <v>-505</v>
      </c>
      <c r="AA586" s="136">
        <f>((AB587-AB585)/500)</f>
        <v>0.04</v>
      </c>
      <c r="AB586" s="137">
        <f>(((V586-V585)*AA586)+AB585)+V586</f>
        <v>-1010</v>
      </c>
      <c r="AC586" s="101">
        <f>ROUNDUP(AB586,0)</f>
        <v>-1010</v>
      </c>
      <c r="AD586" s="137">
        <f>((AE587-AE585)/500)</f>
        <v>0.02</v>
      </c>
      <c r="AE586" s="137">
        <f>(((V586-V585)*AD586)+AE585)+V586</f>
        <v>-480</v>
      </c>
      <c r="AF586" s="133">
        <f>ROUNDUP(AE586,0)</f>
        <v>-480</v>
      </c>
      <c r="AG586" s="137">
        <f>((AH587-AH585)/500)</f>
        <v>0.02</v>
      </c>
      <c r="AH586" s="137">
        <f>(((V586-V585)*AG586)+AH585)+V586</f>
        <v>-455</v>
      </c>
      <c r="AI586" s="101">
        <f>ROUNDUP(AH586,0)</f>
        <v>-455</v>
      </c>
      <c r="AJ586" s="136">
        <f>((AK587-AK585)/500)</f>
        <v>0.02</v>
      </c>
      <c r="AK586" s="138">
        <f>(((V586-V585)*AJ586)+AK585)+V586</f>
        <v>-430</v>
      </c>
      <c r="AL586" s="139">
        <f>ROUNDUP(AK586,0)</f>
        <v>-430</v>
      </c>
      <c r="AM586" s="397"/>
    </row>
    <row r="587" spans="1:39" ht="15.75" x14ac:dyDescent="0.25">
      <c r="A587" s="93">
        <f t="shared" si="176"/>
        <v>0</v>
      </c>
      <c r="B587" s="93">
        <f t="shared" si="171"/>
        <v>0</v>
      </c>
      <c r="C587" s="112">
        <f>+$D$3*U587</f>
        <v>1683110</v>
      </c>
      <c r="D587" s="112">
        <f t="shared" si="172"/>
        <v>1683110</v>
      </c>
      <c r="E587" s="112">
        <f>+$F$3*L587</f>
        <v>1495800</v>
      </c>
      <c r="F587" s="112">
        <f t="shared" si="173"/>
        <v>1495800</v>
      </c>
      <c r="G587" s="113">
        <f>+$H$3*R587</f>
        <v>449790</v>
      </c>
      <c r="H587" s="112">
        <f t="shared" si="174"/>
        <v>449790</v>
      </c>
      <c r="I587" s="140">
        <f>+I585+500</f>
        <v>146500</v>
      </c>
      <c r="J587" s="130"/>
      <c r="K587" s="116">
        <f>+K585+10</f>
        <v>3080</v>
      </c>
      <c r="L587" s="117">
        <f>+I587+K587</f>
        <v>149580</v>
      </c>
      <c r="M587" s="118"/>
      <c r="N587" s="119">
        <f>+N585+10</f>
        <v>3180</v>
      </c>
      <c r="O587" s="119">
        <f>+N587+I587</f>
        <v>149680</v>
      </c>
      <c r="P587" s="119"/>
      <c r="Q587" s="119">
        <f>+Q585+10</f>
        <v>3430</v>
      </c>
      <c r="R587" s="120">
        <f>+Q587+I587</f>
        <v>149930</v>
      </c>
      <c r="S587" s="121"/>
      <c r="T587" s="122">
        <f>+T585+20</f>
        <v>6510</v>
      </c>
      <c r="U587" s="122">
        <f>+T587+I587</f>
        <v>153010</v>
      </c>
      <c r="V587" s="141">
        <f>+V585+500</f>
        <v>146500</v>
      </c>
      <c r="W587" s="130"/>
      <c r="X587" s="116">
        <f>+X585+10</f>
        <v>2425</v>
      </c>
      <c r="Y587" s="124">
        <f t="shared" si="175"/>
        <v>146740</v>
      </c>
      <c r="Z587" s="125">
        <f>+V587+X587</f>
        <v>148925</v>
      </c>
      <c r="AA587" s="126"/>
      <c r="AB587" s="127">
        <f>+AB585+20</f>
        <v>4850</v>
      </c>
      <c r="AC587" s="119">
        <f>+V587+AB587</f>
        <v>151350</v>
      </c>
      <c r="AD587" s="127"/>
      <c r="AE587" s="127">
        <f>+AE585+10</f>
        <v>2450</v>
      </c>
      <c r="AF587" s="120">
        <f>+AE587+V587</f>
        <v>148950</v>
      </c>
      <c r="AG587" s="127"/>
      <c r="AH587" s="127">
        <f>+AH585+10</f>
        <v>2475</v>
      </c>
      <c r="AI587" s="119">
        <f>+AH587+V587</f>
        <v>148975</v>
      </c>
      <c r="AJ587" s="126"/>
      <c r="AK587" s="128">
        <f>+AK585+10</f>
        <v>2500</v>
      </c>
      <c r="AL587" s="129">
        <f>+AK587+V587</f>
        <v>149000</v>
      </c>
      <c r="AM587" s="397"/>
    </row>
    <row r="588" spans="1:39" ht="15.75" x14ac:dyDescent="0.25">
      <c r="A588" s="93">
        <f t="shared" si="176"/>
        <v>0</v>
      </c>
      <c r="B588" s="94">
        <f t="shared" si="171"/>
        <v>0</v>
      </c>
      <c r="C588" s="95">
        <f>+$D$3*T588</f>
        <v>7150</v>
      </c>
      <c r="D588" s="95">
        <f t="shared" si="172"/>
        <v>7150</v>
      </c>
      <c r="E588" s="95">
        <f>+$F$3*K588</f>
        <v>1500</v>
      </c>
      <c r="F588" s="95">
        <f t="shared" si="173"/>
        <v>1500</v>
      </c>
      <c r="G588" s="96">
        <f>+$H$3*Q588</f>
        <v>1500</v>
      </c>
      <c r="H588" s="433">
        <f t="shared" si="174"/>
        <v>1500</v>
      </c>
      <c r="I588" s="395"/>
      <c r="J588" s="130">
        <f>((K589-K587)/500)</f>
        <v>0.02</v>
      </c>
      <c r="K588" s="116">
        <f>(((I588-I587)*J588)+K587)+I588</f>
        <v>150</v>
      </c>
      <c r="L588" s="131">
        <f>ROUNDUP(K588,0)</f>
        <v>150</v>
      </c>
      <c r="M588" s="132">
        <f>((N589-N587)/500)</f>
        <v>0.02</v>
      </c>
      <c r="N588" s="101">
        <f>(((I588-I587)*M588)+N587)+I588</f>
        <v>250</v>
      </c>
      <c r="O588" s="101">
        <f>ROUNDUP(N588,0)</f>
        <v>250</v>
      </c>
      <c r="P588" s="101">
        <f>((Q589-Q587)/500)</f>
        <v>0.02</v>
      </c>
      <c r="Q588" s="101">
        <f>(((I588-I587)*P588)+Q587)+I588</f>
        <v>500</v>
      </c>
      <c r="R588" s="133">
        <f>ROUNDUP(Q588,0)</f>
        <v>500</v>
      </c>
      <c r="S588" s="132">
        <f>((T589-T587)/500)</f>
        <v>0.04</v>
      </c>
      <c r="T588" s="134">
        <f>(((I588-I587)*S588)+T587)+I588</f>
        <v>650</v>
      </c>
      <c r="U588" s="134">
        <f>ROUNDUP(T588,0)</f>
        <v>650</v>
      </c>
      <c r="V588" s="396"/>
      <c r="W588" s="130">
        <f>((X589-X587)/500)</f>
        <v>0.01</v>
      </c>
      <c r="X588" s="116">
        <f>(((V588-V587)*W588)+X587)+V588</f>
        <v>960</v>
      </c>
      <c r="Y588" s="135">
        <f t="shared" si="175"/>
        <v>240</v>
      </c>
      <c r="Z588" s="106">
        <f>ROUNDUP(X588,0)</f>
        <v>960</v>
      </c>
      <c r="AA588" s="136">
        <f>((AB589-AB587)/500)</f>
        <v>0.02</v>
      </c>
      <c r="AB588" s="137">
        <f>(((V588-V587)*AA588)+AB587)+V588</f>
        <v>1920</v>
      </c>
      <c r="AC588" s="101">
        <f>ROUNDUP(AB588,0)</f>
        <v>1920</v>
      </c>
      <c r="AD588" s="137">
        <f>((AE589-AE587)/500)</f>
        <v>0.01</v>
      </c>
      <c r="AE588" s="137">
        <f>(((V588-V587)*AD588)+AE587)+V588</f>
        <v>985</v>
      </c>
      <c r="AF588" s="133">
        <f>ROUNDUP(AE588,0)</f>
        <v>985</v>
      </c>
      <c r="AG588" s="137">
        <f>((AH589-AH587)/500)</f>
        <v>0.01</v>
      </c>
      <c r="AH588" s="137">
        <f>(((V588-V587)*AG588)+AH587)+V588</f>
        <v>1010</v>
      </c>
      <c r="AI588" s="101">
        <f>ROUNDUP(AH588,0)</f>
        <v>1010</v>
      </c>
      <c r="AJ588" s="136">
        <f>((AK589-AK587)/500)</f>
        <v>0.01</v>
      </c>
      <c r="AK588" s="138">
        <f>(((V588-V587)*AJ588)+AK587)+V588</f>
        <v>1035</v>
      </c>
      <c r="AL588" s="139">
        <f>ROUNDUP(AK588,0)</f>
        <v>1035</v>
      </c>
    </row>
    <row r="589" spans="1:39" ht="15.75" x14ac:dyDescent="0.25">
      <c r="A589" s="93">
        <f t="shared" si="176"/>
        <v>0</v>
      </c>
      <c r="B589" s="93">
        <f t="shared" si="171"/>
        <v>0</v>
      </c>
      <c r="C589" s="112">
        <f>+$D$3*U589</f>
        <v>1688830</v>
      </c>
      <c r="D589" s="112">
        <f t="shared" si="172"/>
        <v>1688830</v>
      </c>
      <c r="E589" s="112">
        <f>+$F$3*L589</f>
        <v>1500900</v>
      </c>
      <c r="F589" s="112">
        <f t="shared" si="173"/>
        <v>1500900</v>
      </c>
      <c r="G589" s="113">
        <f>+$H$3*R589</f>
        <v>451320</v>
      </c>
      <c r="H589" s="112">
        <f t="shared" si="174"/>
        <v>451320</v>
      </c>
      <c r="I589" s="140">
        <f>+I587+500</f>
        <v>147000</v>
      </c>
      <c r="J589" s="130"/>
      <c r="K589" s="116">
        <f>+K587+10</f>
        <v>3090</v>
      </c>
      <c r="L589" s="117">
        <f>+I589+K589</f>
        <v>150090</v>
      </c>
      <c r="M589" s="118"/>
      <c r="N589" s="119">
        <f>+N587+10</f>
        <v>3190</v>
      </c>
      <c r="O589" s="119">
        <f>+N589+I589</f>
        <v>150190</v>
      </c>
      <c r="P589" s="119"/>
      <c r="Q589" s="119">
        <f>+Q587+10</f>
        <v>3440</v>
      </c>
      <c r="R589" s="120">
        <f>+Q589+I589</f>
        <v>150440</v>
      </c>
      <c r="S589" s="121"/>
      <c r="T589" s="122">
        <f>+T587+20</f>
        <v>6530</v>
      </c>
      <c r="U589" s="122">
        <f>+T589+I589</f>
        <v>153530</v>
      </c>
      <c r="V589" s="141">
        <f>+V587+500</f>
        <v>147000</v>
      </c>
      <c r="W589" s="130"/>
      <c r="X589" s="116">
        <f>+X587+5</f>
        <v>2430</v>
      </c>
      <c r="Y589" s="124">
        <f t="shared" si="175"/>
        <v>147240</v>
      </c>
      <c r="Z589" s="125">
        <f>+V589+X589</f>
        <v>149430</v>
      </c>
      <c r="AA589" s="126"/>
      <c r="AB589" s="127">
        <f>+AB587+10</f>
        <v>4860</v>
      </c>
      <c r="AC589" s="119">
        <f>+V589+AB589</f>
        <v>151860</v>
      </c>
      <c r="AD589" s="127"/>
      <c r="AE589" s="127">
        <f>+AE587+5</f>
        <v>2455</v>
      </c>
      <c r="AF589" s="120">
        <f>+AE589+V589</f>
        <v>149455</v>
      </c>
      <c r="AG589" s="127"/>
      <c r="AH589" s="127">
        <f>+AH587+5</f>
        <v>2480</v>
      </c>
      <c r="AI589" s="119">
        <f>+AH589+V589</f>
        <v>149480</v>
      </c>
      <c r="AJ589" s="126"/>
      <c r="AK589" s="128">
        <f>+AK587+5</f>
        <v>2505</v>
      </c>
      <c r="AL589" s="129">
        <f>+AK589+V589</f>
        <v>149505</v>
      </c>
      <c r="AM589" s="397"/>
    </row>
    <row r="590" spans="1:39" ht="15.75" x14ac:dyDescent="0.25">
      <c r="A590" s="93">
        <f t="shared" si="176"/>
        <v>0</v>
      </c>
      <c r="B590" s="94">
        <f t="shared" si="171"/>
        <v>0</v>
      </c>
      <c r="C590" s="95">
        <f>+$D$3*T590</f>
        <v>7150</v>
      </c>
      <c r="D590" s="95">
        <f t="shared" si="172"/>
        <v>7150</v>
      </c>
      <c r="E590" s="95">
        <f>+$F$3*K590</f>
        <v>1500</v>
      </c>
      <c r="F590" s="95">
        <f t="shared" si="173"/>
        <v>1500</v>
      </c>
      <c r="G590" s="96">
        <f>+$H$3*Q590</f>
        <v>1500</v>
      </c>
      <c r="H590" s="95">
        <f t="shared" si="174"/>
        <v>1500</v>
      </c>
      <c r="I590" s="395"/>
      <c r="J590" s="130">
        <f>((K591-K589)/500)</f>
        <v>0.02</v>
      </c>
      <c r="K590" s="116">
        <f>(((I590-I589)*J590)+K589)+I590</f>
        <v>150</v>
      </c>
      <c r="L590" s="131">
        <f>ROUNDUP(K590,0)</f>
        <v>150</v>
      </c>
      <c r="M590" s="132">
        <f>((N591-N589)/500)</f>
        <v>0.02</v>
      </c>
      <c r="N590" s="101">
        <f>(((I590-I589)*M590)+N589)+I590</f>
        <v>250</v>
      </c>
      <c r="O590" s="101">
        <f>ROUNDUP(N590,0)</f>
        <v>250</v>
      </c>
      <c r="P590" s="101">
        <f>((Q591-Q589)/500)</f>
        <v>0.02</v>
      </c>
      <c r="Q590" s="101">
        <f>(((I590-I589)*P590)+Q589)+I590</f>
        <v>500</v>
      </c>
      <c r="R590" s="133">
        <f>ROUNDUP(Q590,0)</f>
        <v>500</v>
      </c>
      <c r="S590" s="132">
        <f>((T591-T589)/500)</f>
        <v>0.04</v>
      </c>
      <c r="T590" s="134">
        <f>(((I590-I589)*S590)+T589)+I590</f>
        <v>650</v>
      </c>
      <c r="U590" s="134">
        <f>ROUNDUP(T590,0)</f>
        <v>650</v>
      </c>
      <c r="V590" s="396"/>
      <c r="W590" s="130">
        <f>((X591-X589)/500)</f>
        <v>0.02</v>
      </c>
      <c r="X590" s="116">
        <f>(((V590-V589)*W590)+X589)+V590</f>
        <v>-510</v>
      </c>
      <c r="Y590" s="135">
        <f t="shared" si="175"/>
        <v>240</v>
      </c>
      <c r="Z590" s="106">
        <f>ROUNDUP(X590,0)</f>
        <v>-510</v>
      </c>
      <c r="AA590" s="136">
        <f>((AB591-AB589)/500)</f>
        <v>0.04</v>
      </c>
      <c r="AB590" s="137">
        <f>(((V590-V589)*AA590)+AB589)+V590</f>
        <v>-1020</v>
      </c>
      <c r="AC590" s="101">
        <f>ROUNDUP(AB590,0)</f>
        <v>-1020</v>
      </c>
      <c r="AD590" s="137">
        <f>((AE591-AE589)/500)</f>
        <v>0.02</v>
      </c>
      <c r="AE590" s="137">
        <f>(((V590-V589)*AD590)+AE589)+V590</f>
        <v>-485</v>
      </c>
      <c r="AF590" s="133">
        <f>ROUNDUP(AE590,0)</f>
        <v>-485</v>
      </c>
      <c r="AG590" s="137">
        <f>((AH591-AH589)/500)</f>
        <v>0.02</v>
      </c>
      <c r="AH590" s="137">
        <f>(((V590-V589)*AG590)+AH589)+V590</f>
        <v>-460</v>
      </c>
      <c r="AI590" s="101">
        <f>ROUNDUP(AH590,0)</f>
        <v>-460</v>
      </c>
      <c r="AJ590" s="136">
        <f>((AK591-AK589)/500)</f>
        <v>0.02</v>
      </c>
      <c r="AK590" s="138">
        <f>(((V590-V589)*AJ590)+AK589)+V590</f>
        <v>-435</v>
      </c>
      <c r="AL590" s="139">
        <f>ROUNDUP(AK590,0)</f>
        <v>-435</v>
      </c>
    </row>
    <row r="591" spans="1:39" ht="15.75" x14ac:dyDescent="0.25">
      <c r="A591" s="93">
        <f t="shared" si="176"/>
        <v>0</v>
      </c>
      <c r="B591" s="93">
        <f t="shared" si="171"/>
        <v>0</v>
      </c>
      <c r="C591" s="112">
        <f>+$D$3*U591</f>
        <v>1694550</v>
      </c>
      <c r="D591" s="112">
        <f t="shared" si="172"/>
        <v>1694550</v>
      </c>
      <c r="E591" s="112">
        <f>+$F$3*L591</f>
        <v>1506000</v>
      </c>
      <c r="F591" s="112">
        <f t="shared" si="173"/>
        <v>1506000</v>
      </c>
      <c r="G591" s="113">
        <f>+$H$3*R591</f>
        <v>452850</v>
      </c>
      <c r="H591" s="112">
        <f t="shared" si="174"/>
        <v>452850</v>
      </c>
      <c r="I591" s="140">
        <f>+I589+500</f>
        <v>147500</v>
      </c>
      <c r="J591" s="130"/>
      <c r="K591" s="116">
        <f>+K589+10</f>
        <v>3100</v>
      </c>
      <c r="L591" s="117">
        <f>+I591+K591</f>
        <v>150600</v>
      </c>
      <c r="M591" s="118"/>
      <c r="N591" s="119">
        <f>+N589+10</f>
        <v>3200</v>
      </c>
      <c r="O591" s="119">
        <f>+N591+I591</f>
        <v>150700</v>
      </c>
      <c r="P591" s="119"/>
      <c r="Q591" s="119">
        <f>+Q589+10</f>
        <v>3450</v>
      </c>
      <c r="R591" s="120">
        <f>+Q591+I591</f>
        <v>150950</v>
      </c>
      <c r="S591" s="121"/>
      <c r="T591" s="122">
        <f>+T589+20</f>
        <v>6550</v>
      </c>
      <c r="U591" s="122">
        <f>+T591+I591</f>
        <v>154050</v>
      </c>
      <c r="V591" s="141">
        <f>+V589+500</f>
        <v>147500</v>
      </c>
      <c r="W591" s="130"/>
      <c r="X591" s="116">
        <f>+X589+10</f>
        <v>2440</v>
      </c>
      <c r="Y591" s="124">
        <f t="shared" si="175"/>
        <v>147740</v>
      </c>
      <c r="Z591" s="125">
        <f>+V591+X591</f>
        <v>149940</v>
      </c>
      <c r="AA591" s="126"/>
      <c r="AB591" s="127">
        <f>+AB589+20</f>
        <v>4880</v>
      </c>
      <c r="AC591" s="119">
        <f>+V591+AB591</f>
        <v>152380</v>
      </c>
      <c r="AD591" s="127"/>
      <c r="AE591" s="127">
        <f>+AE589+10</f>
        <v>2465</v>
      </c>
      <c r="AF591" s="120">
        <f>+AE591+V591</f>
        <v>149965</v>
      </c>
      <c r="AG591" s="127"/>
      <c r="AH591" s="127">
        <f>+AH589+10</f>
        <v>2490</v>
      </c>
      <c r="AI591" s="119">
        <f>+AH591+V591</f>
        <v>149990</v>
      </c>
      <c r="AJ591" s="126"/>
      <c r="AK591" s="128">
        <f>+AK589+10</f>
        <v>2515</v>
      </c>
      <c r="AL591" s="129">
        <f>+AK591+V591</f>
        <v>150015</v>
      </c>
      <c r="AM591" s="397"/>
    </row>
    <row r="592" spans="1:39" ht="15.75" x14ac:dyDescent="0.25">
      <c r="A592" s="93">
        <f t="shared" si="176"/>
        <v>0</v>
      </c>
      <c r="B592" s="94">
        <f t="shared" si="171"/>
        <v>0</v>
      </c>
      <c r="C592" s="95">
        <f>+$D$3*T592</f>
        <v>7150</v>
      </c>
      <c r="D592" s="95">
        <f t="shared" si="172"/>
        <v>7150</v>
      </c>
      <c r="E592" s="95">
        <f>+$F$3*K592</f>
        <v>1500</v>
      </c>
      <c r="F592" s="95">
        <f t="shared" si="173"/>
        <v>1500</v>
      </c>
      <c r="G592" s="96">
        <f>+$H$3*Q592</f>
        <v>1500</v>
      </c>
      <c r="H592" s="433">
        <f t="shared" si="174"/>
        <v>1500</v>
      </c>
      <c r="I592" s="395"/>
      <c r="J592" s="130">
        <f>((K593-K591)/500)</f>
        <v>0.02</v>
      </c>
      <c r="K592" s="116">
        <f>(((I592-I591)*J592)+K591)+I592</f>
        <v>150</v>
      </c>
      <c r="L592" s="131">
        <f>ROUNDUP(K592,0)</f>
        <v>150</v>
      </c>
      <c r="M592" s="132">
        <f>((N593-N591)/500)</f>
        <v>0.02</v>
      </c>
      <c r="N592" s="101">
        <f>(((I592-I591)*M592)+N591)+I592</f>
        <v>250</v>
      </c>
      <c r="O592" s="101">
        <f>ROUNDUP(N592,0)</f>
        <v>250</v>
      </c>
      <c r="P592" s="101">
        <f>((Q593-Q591)/500)</f>
        <v>0.02</v>
      </c>
      <c r="Q592" s="101">
        <f>(((I592-I591)*P592)+Q591)+I592</f>
        <v>500</v>
      </c>
      <c r="R592" s="133">
        <f>ROUNDUP(Q592,0)</f>
        <v>500</v>
      </c>
      <c r="S592" s="132">
        <f>((T593-T591)/500)</f>
        <v>0.04</v>
      </c>
      <c r="T592" s="134">
        <f>(((I592-I591)*S592)+T591)+I592</f>
        <v>650</v>
      </c>
      <c r="U592" s="134">
        <f>ROUNDUP(T592,0)</f>
        <v>650</v>
      </c>
      <c r="V592" s="396"/>
      <c r="W592" s="130">
        <f>((X593-X591)/500)</f>
        <v>0.01</v>
      </c>
      <c r="X592" s="116">
        <f>(((V592-V591)*W592)+X591)+V592</f>
        <v>965</v>
      </c>
      <c r="Y592" s="135">
        <f t="shared" si="175"/>
        <v>240</v>
      </c>
      <c r="Z592" s="106">
        <f>ROUNDUP(X592,0)</f>
        <v>965</v>
      </c>
      <c r="AA592" s="136">
        <f>((AB593-AB591)/500)</f>
        <v>0.02</v>
      </c>
      <c r="AB592" s="137">
        <f>(((V592-V591)*AA592)+AB591)+V592</f>
        <v>1930</v>
      </c>
      <c r="AC592" s="101">
        <f>ROUNDUP(AB592,0)</f>
        <v>1930</v>
      </c>
      <c r="AD592" s="137">
        <f>((AE593-AE591)/500)</f>
        <v>0.01</v>
      </c>
      <c r="AE592" s="137">
        <f>(((V592-V591)*AD592)+AE591)+V592</f>
        <v>990</v>
      </c>
      <c r="AF592" s="133">
        <f>ROUNDUP(AE592,0)</f>
        <v>990</v>
      </c>
      <c r="AG592" s="137">
        <f>((AH593-AH591)/500)</f>
        <v>0.01</v>
      </c>
      <c r="AH592" s="137">
        <f>(((V592-V591)*AG592)+AH591)+V592</f>
        <v>1015</v>
      </c>
      <c r="AI592" s="101">
        <f>ROUNDUP(AH592,0)</f>
        <v>1015</v>
      </c>
      <c r="AJ592" s="136">
        <f>((AK593-AK591)/500)</f>
        <v>0.01</v>
      </c>
      <c r="AK592" s="138">
        <f>(((V592-V591)*AJ592)+AK591)+V592</f>
        <v>1040</v>
      </c>
      <c r="AL592" s="139">
        <f>ROUNDUP(AK592,0)</f>
        <v>1040</v>
      </c>
    </row>
    <row r="593" spans="1:39" ht="15.75" x14ac:dyDescent="0.25">
      <c r="A593" s="93">
        <f t="shared" si="176"/>
        <v>0</v>
      </c>
      <c r="B593" s="93">
        <f t="shared" si="171"/>
        <v>0</v>
      </c>
      <c r="C593" s="112">
        <f>+$D$3*U593</f>
        <v>1700270</v>
      </c>
      <c r="D593" s="112">
        <f t="shared" si="172"/>
        <v>1700270</v>
      </c>
      <c r="E593" s="112">
        <f>+$F$3*L593</f>
        <v>1511100</v>
      </c>
      <c r="F593" s="112">
        <f t="shared" si="173"/>
        <v>1511100</v>
      </c>
      <c r="G593" s="113">
        <f>+$H$3*R593</f>
        <v>454380</v>
      </c>
      <c r="H593" s="112">
        <f t="shared" si="174"/>
        <v>454380</v>
      </c>
      <c r="I593" s="140">
        <f>+I591+500</f>
        <v>148000</v>
      </c>
      <c r="J593" s="130"/>
      <c r="K593" s="116">
        <f>+K591+10</f>
        <v>3110</v>
      </c>
      <c r="L593" s="117">
        <f>+I593+K593</f>
        <v>151110</v>
      </c>
      <c r="M593" s="118"/>
      <c r="N593" s="119">
        <f>+N591+10</f>
        <v>3210</v>
      </c>
      <c r="O593" s="119">
        <f>+N593+I593</f>
        <v>151210</v>
      </c>
      <c r="P593" s="119"/>
      <c r="Q593" s="119">
        <f>+Q591+10</f>
        <v>3460</v>
      </c>
      <c r="R593" s="120">
        <f>+Q593+I593</f>
        <v>151460</v>
      </c>
      <c r="S593" s="121"/>
      <c r="T593" s="122">
        <f>+T591+20</f>
        <v>6570</v>
      </c>
      <c r="U593" s="122">
        <f>+T593+I593</f>
        <v>154570</v>
      </c>
      <c r="V593" s="141">
        <f>+V591+500</f>
        <v>148000</v>
      </c>
      <c r="W593" s="130"/>
      <c r="X593" s="116">
        <f>+X591+5</f>
        <v>2445</v>
      </c>
      <c r="Y593" s="124">
        <f t="shared" si="175"/>
        <v>148240</v>
      </c>
      <c r="Z593" s="125">
        <f>+V593+X593</f>
        <v>150445</v>
      </c>
      <c r="AA593" s="126"/>
      <c r="AB593" s="127">
        <f>+AB591+10</f>
        <v>4890</v>
      </c>
      <c r="AC593" s="119">
        <f>+V593+AB593</f>
        <v>152890</v>
      </c>
      <c r="AD593" s="127"/>
      <c r="AE593" s="127">
        <f>+AE591+5</f>
        <v>2470</v>
      </c>
      <c r="AF593" s="120">
        <f>+AE593+V593</f>
        <v>150470</v>
      </c>
      <c r="AG593" s="127"/>
      <c r="AH593" s="127">
        <f>+AH591+5</f>
        <v>2495</v>
      </c>
      <c r="AI593" s="119">
        <f>+AH593+V593</f>
        <v>150495</v>
      </c>
      <c r="AJ593" s="126"/>
      <c r="AK593" s="128">
        <f>+AK591+5</f>
        <v>2520</v>
      </c>
      <c r="AL593" s="129">
        <f>+AK593+V593</f>
        <v>150520</v>
      </c>
      <c r="AM593" s="397"/>
    </row>
    <row r="594" spans="1:39" ht="15.75" x14ac:dyDescent="0.25">
      <c r="A594" s="93">
        <f t="shared" si="176"/>
        <v>0</v>
      </c>
      <c r="B594" s="94">
        <f t="shared" si="171"/>
        <v>0</v>
      </c>
      <c r="C594" s="95">
        <f>+$D$3*T594</f>
        <v>7150</v>
      </c>
      <c r="D594" s="95">
        <f t="shared" si="172"/>
        <v>7150</v>
      </c>
      <c r="E594" s="95">
        <f>+$F$3*K594</f>
        <v>1500</v>
      </c>
      <c r="F594" s="95">
        <f t="shared" si="173"/>
        <v>1500</v>
      </c>
      <c r="G594" s="96">
        <f>+$H$3*Q594</f>
        <v>1500</v>
      </c>
      <c r="H594" s="95">
        <f t="shared" si="174"/>
        <v>1500</v>
      </c>
      <c r="I594" s="395"/>
      <c r="J594" s="130">
        <f>((K595-K593)/500)</f>
        <v>0.02</v>
      </c>
      <c r="K594" s="116">
        <f>(((I594-I593)*J594)+K593)+I594</f>
        <v>150</v>
      </c>
      <c r="L594" s="131">
        <f>ROUNDUP(K594,0)</f>
        <v>150</v>
      </c>
      <c r="M594" s="132">
        <f>((N595-N593)/500)</f>
        <v>0.02</v>
      </c>
      <c r="N594" s="101">
        <f>(((I594-I593)*M594)+N593)+I594</f>
        <v>250</v>
      </c>
      <c r="O594" s="101">
        <f>ROUNDUP(N594,0)</f>
        <v>250</v>
      </c>
      <c r="P594" s="101">
        <f>((Q595-Q593)/500)</f>
        <v>0.02</v>
      </c>
      <c r="Q594" s="101">
        <f>(((I594-I593)*P594)+Q593)+I594</f>
        <v>500</v>
      </c>
      <c r="R594" s="133">
        <f>ROUNDUP(Q594,0)</f>
        <v>500</v>
      </c>
      <c r="S594" s="132">
        <f>((T595-T593)/500)</f>
        <v>0.04</v>
      </c>
      <c r="T594" s="134">
        <f>(((I594-I593)*S594)+T593)+I594</f>
        <v>650</v>
      </c>
      <c r="U594" s="134">
        <f>ROUNDUP(T594,0)</f>
        <v>650</v>
      </c>
      <c r="V594" s="396"/>
      <c r="W594" s="130">
        <f>((X595-X593)/500)</f>
        <v>0.02</v>
      </c>
      <c r="X594" s="116">
        <f>(((V594-V593)*W594)+X593)+V594</f>
        <v>-515</v>
      </c>
      <c r="Y594" s="135">
        <f t="shared" si="175"/>
        <v>240</v>
      </c>
      <c r="Z594" s="106">
        <f>ROUNDUP(X594,0)</f>
        <v>-515</v>
      </c>
      <c r="AA594" s="136">
        <f>((AB595-AB593)/500)</f>
        <v>0.04</v>
      </c>
      <c r="AB594" s="137">
        <f>(((V594-V593)*AA594)+AB593)+V594</f>
        <v>-1030</v>
      </c>
      <c r="AC594" s="101">
        <f>ROUNDUP(AB594,0)</f>
        <v>-1030</v>
      </c>
      <c r="AD594" s="137">
        <f>((AE595-AE593)/500)</f>
        <v>0.02</v>
      </c>
      <c r="AE594" s="137">
        <f>(((V594-V593)*AD594)+AE593)+V594</f>
        <v>-490</v>
      </c>
      <c r="AF594" s="133">
        <f>ROUNDUP(AE594,0)</f>
        <v>-490</v>
      </c>
      <c r="AG594" s="137">
        <f>((AH595-AH593)/500)</f>
        <v>0.02</v>
      </c>
      <c r="AH594" s="137">
        <f>(((V594-V593)*AG594)+AH593)+V594</f>
        <v>-465</v>
      </c>
      <c r="AI594" s="101">
        <f>ROUNDUP(AH594,0)</f>
        <v>-465</v>
      </c>
      <c r="AJ594" s="136">
        <f>((AK595-AK593)/500)</f>
        <v>0.02</v>
      </c>
      <c r="AK594" s="138">
        <f>(((V594-V593)*AJ594)+AK593)+V594</f>
        <v>-440</v>
      </c>
      <c r="AL594" s="139">
        <f>ROUNDUP(AK594,0)</f>
        <v>-440</v>
      </c>
      <c r="AM594" s="397"/>
    </row>
    <row r="595" spans="1:39" ht="15.75" x14ac:dyDescent="0.25">
      <c r="A595" s="93">
        <f t="shared" si="176"/>
        <v>0</v>
      </c>
      <c r="B595" s="93">
        <f t="shared" si="171"/>
        <v>0</v>
      </c>
      <c r="C595" s="112">
        <f>+$D$3*U595</f>
        <v>1705990</v>
      </c>
      <c r="D595" s="112">
        <f t="shared" si="172"/>
        <v>1705990</v>
      </c>
      <c r="E595" s="112">
        <f>+$F$3*L595</f>
        <v>1516200</v>
      </c>
      <c r="F595" s="112">
        <f t="shared" si="173"/>
        <v>1516200</v>
      </c>
      <c r="G595" s="113">
        <f>+$H$3*R595</f>
        <v>455910</v>
      </c>
      <c r="H595" s="112">
        <f t="shared" si="174"/>
        <v>455910</v>
      </c>
      <c r="I595" s="140">
        <f>+I593+500</f>
        <v>148500</v>
      </c>
      <c r="J595" s="130"/>
      <c r="K595" s="116">
        <f>+K593+10</f>
        <v>3120</v>
      </c>
      <c r="L595" s="117">
        <f>+I595+K595</f>
        <v>151620</v>
      </c>
      <c r="M595" s="118"/>
      <c r="N595" s="119">
        <f>+N593+10</f>
        <v>3220</v>
      </c>
      <c r="O595" s="119">
        <f>+N595+I595</f>
        <v>151720</v>
      </c>
      <c r="P595" s="119"/>
      <c r="Q595" s="119">
        <f>+Q593+10</f>
        <v>3470</v>
      </c>
      <c r="R595" s="120">
        <f>+Q595+I595</f>
        <v>151970</v>
      </c>
      <c r="S595" s="121"/>
      <c r="T595" s="122">
        <f>+T593+20</f>
        <v>6590</v>
      </c>
      <c r="U595" s="122">
        <f>+T595+I595</f>
        <v>155090</v>
      </c>
      <c r="V595" s="141">
        <f>+V593+500</f>
        <v>148500</v>
      </c>
      <c r="W595" s="130"/>
      <c r="X595" s="116">
        <f>+X593+10</f>
        <v>2455</v>
      </c>
      <c r="Y595" s="124">
        <f t="shared" si="175"/>
        <v>148740</v>
      </c>
      <c r="Z595" s="125">
        <f>+V595+X595</f>
        <v>150955</v>
      </c>
      <c r="AA595" s="126"/>
      <c r="AB595" s="127">
        <f>+AB593+20</f>
        <v>4910</v>
      </c>
      <c r="AC595" s="119">
        <f>+V595+AB595</f>
        <v>153410</v>
      </c>
      <c r="AD595" s="127"/>
      <c r="AE595" s="127">
        <f>+AE593+10</f>
        <v>2480</v>
      </c>
      <c r="AF595" s="120">
        <f>+AE595+V595</f>
        <v>150980</v>
      </c>
      <c r="AG595" s="127"/>
      <c r="AH595" s="127">
        <f>+AH593+10</f>
        <v>2505</v>
      </c>
      <c r="AI595" s="119">
        <f>+AH595+V595</f>
        <v>151005</v>
      </c>
      <c r="AJ595" s="126"/>
      <c r="AK595" s="128">
        <f>+AK593+10</f>
        <v>2530</v>
      </c>
      <c r="AL595" s="129">
        <f>+AK595+V595</f>
        <v>151030</v>
      </c>
      <c r="AM595" s="397"/>
    </row>
    <row r="596" spans="1:39" ht="15.75" x14ac:dyDescent="0.25">
      <c r="A596" s="93">
        <f t="shared" si="176"/>
        <v>0</v>
      </c>
      <c r="B596" s="94">
        <f t="shared" si="171"/>
        <v>0</v>
      </c>
      <c r="C596" s="95">
        <f>+$D$3*T596</f>
        <v>7150</v>
      </c>
      <c r="D596" s="95">
        <f t="shared" si="172"/>
        <v>7150</v>
      </c>
      <c r="E596" s="95">
        <f>+$F$3*K596</f>
        <v>1500</v>
      </c>
      <c r="F596" s="95">
        <f t="shared" si="173"/>
        <v>1500</v>
      </c>
      <c r="G596" s="96">
        <f>+$H$3*Q596</f>
        <v>1500</v>
      </c>
      <c r="H596" s="433">
        <f t="shared" si="174"/>
        <v>1500</v>
      </c>
      <c r="I596" s="395"/>
      <c r="J596" s="130">
        <f>((K597-K595)/500)</f>
        <v>0.02</v>
      </c>
      <c r="K596" s="116">
        <f>(((I596-I595)*J596)+K595)+I596</f>
        <v>150</v>
      </c>
      <c r="L596" s="131">
        <f>ROUNDUP(K596,0)</f>
        <v>150</v>
      </c>
      <c r="M596" s="132">
        <f>((N597-N595)/500)</f>
        <v>0.02</v>
      </c>
      <c r="N596" s="101">
        <f>(((I596-I595)*M596)+N595)+I596</f>
        <v>250</v>
      </c>
      <c r="O596" s="101">
        <f>ROUNDUP(N596,0)</f>
        <v>250</v>
      </c>
      <c r="P596" s="101">
        <f>((Q597-Q595)/500)</f>
        <v>0.02</v>
      </c>
      <c r="Q596" s="101">
        <f>(((I596-I595)*P596)+Q595)+I596</f>
        <v>500</v>
      </c>
      <c r="R596" s="133">
        <f>ROUNDUP(Q596,0)</f>
        <v>500</v>
      </c>
      <c r="S596" s="132">
        <f>((T597-T595)/500)</f>
        <v>0.04</v>
      </c>
      <c r="T596" s="134">
        <f>(((I596-I595)*S596)+T595)+I596</f>
        <v>650</v>
      </c>
      <c r="U596" s="134">
        <f>ROUNDUP(T596,0)</f>
        <v>650</v>
      </c>
      <c r="V596" s="396"/>
      <c r="W596" s="130">
        <f>((X597-X595)/500)</f>
        <v>0.01</v>
      </c>
      <c r="X596" s="116">
        <f>(((V596-V595)*W596)+X595)+V596</f>
        <v>970</v>
      </c>
      <c r="Y596" s="135">
        <f t="shared" si="175"/>
        <v>240</v>
      </c>
      <c r="Z596" s="106">
        <f>ROUNDUP(X596,0)</f>
        <v>970</v>
      </c>
      <c r="AA596" s="136">
        <f>((AB597-AB595)/500)</f>
        <v>0.02</v>
      </c>
      <c r="AB596" s="137">
        <f>(((V596-V595)*AA596)+AB595)+V596</f>
        <v>1940</v>
      </c>
      <c r="AC596" s="101">
        <f>ROUNDUP(AB596,0)</f>
        <v>1940</v>
      </c>
      <c r="AD596" s="137">
        <f>((AE597-AE595)/500)</f>
        <v>0.01</v>
      </c>
      <c r="AE596" s="137">
        <f>(((V596-V595)*AD596)+AE595)+V596</f>
        <v>995</v>
      </c>
      <c r="AF596" s="133">
        <f>ROUNDUP(AE596,0)</f>
        <v>995</v>
      </c>
      <c r="AG596" s="137">
        <f>((AH597-AH595)/500)</f>
        <v>0.01</v>
      </c>
      <c r="AH596" s="137">
        <f>(((V596-V595)*AG596)+AH595)+V596</f>
        <v>1020</v>
      </c>
      <c r="AI596" s="101">
        <f>ROUNDUP(AH596,0)</f>
        <v>1020</v>
      </c>
      <c r="AJ596" s="136">
        <f>((AK597-AK595)/500)</f>
        <v>0.01</v>
      </c>
      <c r="AK596" s="138">
        <f>(((V596-V595)*AJ596)+AK595)+V596</f>
        <v>1045</v>
      </c>
      <c r="AL596" s="139">
        <f>ROUNDUP(AK596,0)</f>
        <v>1045</v>
      </c>
    </row>
    <row r="597" spans="1:39" ht="15.75" x14ac:dyDescent="0.25">
      <c r="A597" s="93">
        <f t="shared" si="176"/>
        <v>0</v>
      </c>
      <c r="B597" s="93">
        <f t="shared" si="171"/>
        <v>0</v>
      </c>
      <c r="C597" s="112">
        <f>+$D$3*U597</f>
        <v>1711710</v>
      </c>
      <c r="D597" s="112">
        <f t="shared" si="172"/>
        <v>1711710</v>
      </c>
      <c r="E597" s="112">
        <f>+$F$3*L597</f>
        <v>1521300</v>
      </c>
      <c r="F597" s="112">
        <f t="shared" si="173"/>
        <v>1521300</v>
      </c>
      <c r="G597" s="113">
        <f>+$H$3*R597</f>
        <v>457440</v>
      </c>
      <c r="H597" s="112">
        <f t="shared" si="174"/>
        <v>457440</v>
      </c>
      <c r="I597" s="140">
        <f>+I595+500</f>
        <v>149000</v>
      </c>
      <c r="J597" s="130"/>
      <c r="K597" s="116">
        <f>+K595+10</f>
        <v>3130</v>
      </c>
      <c r="L597" s="117">
        <f>+I597+K597</f>
        <v>152130</v>
      </c>
      <c r="M597" s="118"/>
      <c r="N597" s="119">
        <f>+N595+10</f>
        <v>3230</v>
      </c>
      <c r="O597" s="119">
        <f>+N597+I597</f>
        <v>152230</v>
      </c>
      <c r="P597" s="119"/>
      <c r="Q597" s="119">
        <f>+Q595+10</f>
        <v>3480</v>
      </c>
      <c r="R597" s="120">
        <f>+Q597+I597</f>
        <v>152480</v>
      </c>
      <c r="S597" s="121"/>
      <c r="T597" s="122">
        <f>+T595+20</f>
        <v>6610</v>
      </c>
      <c r="U597" s="122">
        <f>+T597+I597</f>
        <v>155610</v>
      </c>
      <c r="V597" s="141">
        <f>+V595+500</f>
        <v>149000</v>
      </c>
      <c r="W597" s="130"/>
      <c r="X597" s="116">
        <f>+X595+5</f>
        <v>2460</v>
      </c>
      <c r="Y597" s="124">
        <f t="shared" si="175"/>
        <v>149240</v>
      </c>
      <c r="Z597" s="125">
        <f>+V597+X597</f>
        <v>151460</v>
      </c>
      <c r="AA597" s="126"/>
      <c r="AB597" s="127">
        <f>+AB595+10</f>
        <v>4920</v>
      </c>
      <c r="AC597" s="119">
        <f>+V597+AB597</f>
        <v>153920</v>
      </c>
      <c r="AD597" s="127"/>
      <c r="AE597" s="127">
        <f>+AE595+5</f>
        <v>2485</v>
      </c>
      <c r="AF597" s="120">
        <f>+AE597+V597</f>
        <v>151485</v>
      </c>
      <c r="AG597" s="127"/>
      <c r="AH597" s="127">
        <f>+AH595+5</f>
        <v>2510</v>
      </c>
      <c r="AI597" s="119">
        <f>+AH597+V597</f>
        <v>151510</v>
      </c>
      <c r="AJ597" s="126"/>
      <c r="AK597" s="128">
        <f>+AK595+5</f>
        <v>2535</v>
      </c>
      <c r="AL597" s="129">
        <f>+AK597+V597</f>
        <v>151535</v>
      </c>
      <c r="AM597" s="397"/>
    </row>
    <row r="598" spans="1:39" ht="15.75" x14ac:dyDescent="0.25">
      <c r="A598" s="93">
        <f t="shared" si="176"/>
        <v>0</v>
      </c>
      <c r="B598" s="94">
        <f t="shared" si="171"/>
        <v>0</v>
      </c>
      <c r="C598" s="95">
        <f>+$D$3*T598</f>
        <v>7150</v>
      </c>
      <c r="D598" s="95">
        <f t="shared" si="172"/>
        <v>7150</v>
      </c>
      <c r="E598" s="95">
        <f>+$F$3*K598</f>
        <v>1500</v>
      </c>
      <c r="F598" s="95">
        <f t="shared" si="173"/>
        <v>1500</v>
      </c>
      <c r="G598" s="96">
        <f>+$H$3*Q598</f>
        <v>1500</v>
      </c>
      <c r="H598" s="95">
        <f t="shared" si="174"/>
        <v>1500</v>
      </c>
      <c r="I598" s="395"/>
      <c r="J598" s="130">
        <f>((K599-K597)/500)</f>
        <v>0.02</v>
      </c>
      <c r="K598" s="116">
        <f>(((I598-I597)*J598)+K597)+I598</f>
        <v>150</v>
      </c>
      <c r="L598" s="131">
        <f>ROUNDUP(K598,0)</f>
        <v>150</v>
      </c>
      <c r="M598" s="132">
        <f>((N599-N597)/500)</f>
        <v>0.02</v>
      </c>
      <c r="N598" s="101">
        <f>(((I598-I597)*M598)+N597)+I598</f>
        <v>250</v>
      </c>
      <c r="O598" s="101">
        <f>ROUNDUP(N598,0)</f>
        <v>250</v>
      </c>
      <c r="P598" s="101">
        <f>((Q599-Q597)/500)</f>
        <v>0.02</v>
      </c>
      <c r="Q598" s="101">
        <f>(((I598-I597)*P598)+Q597)+I598</f>
        <v>500</v>
      </c>
      <c r="R598" s="133">
        <f>ROUNDUP(Q598,0)</f>
        <v>500</v>
      </c>
      <c r="S598" s="132">
        <f>((T599-T597)/500)</f>
        <v>0.04</v>
      </c>
      <c r="T598" s="134">
        <f>(((I598-I597)*S598)+T597)+I598</f>
        <v>650</v>
      </c>
      <c r="U598" s="134">
        <f>ROUNDUP(T598,0)</f>
        <v>650</v>
      </c>
      <c r="V598" s="396"/>
      <c r="W598" s="130">
        <f>((X599-X597)/500)</f>
        <v>0.02</v>
      </c>
      <c r="X598" s="116">
        <f>(((V598-V597)*W598)+X597)+V598</f>
        <v>-520</v>
      </c>
      <c r="Y598" s="135">
        <f t="shared" si="175"/>
        <v>240</v>
      </c>
      <c r="Z598" s="106">
        <f>ROUNDUP(X598,0)</f>
        <v>-520</v>
      </c>
      <c r="AA598" s="136">
        <f>((AB599-AB597)/500)</f>
        <v>0.04</v>
      </c>
      <c r="AB598" s="137">
        <f>(((V598-V597)*AA598)+AB597)+V598</f>
        <v>-1040</v>
      </c>
      <c r="AC598" s="101">
        <f>ROUNDUP(AB598,0)</f>
        <v>-1040</v>
      </c>
      <c r="AD598" s="137">
        <f>((AE599-AE597)/500)</f>
        <v>0.02</v>
      </c>
      <c r="AE598" s="137">
        <f>(((V598-V597)*AD598)+AE597)+V598</f>
        <v>-495</v>
      </c>
      <c r="AF598" s="133">
        <f>ROUNDUP(AE598,0)</f>
        <v>-495</v>
      </c>
      <c r="AG598" s="137">
        <f>((AH599-AH597)/500)</f>
        <v>0.02</v>
      </c>
      <c r="AH598" s="137">
        <f>(((V598-V597)*AG598)+AH597)+V598</f>
        <v>-470</v>
      </c>
      <c r="AI598" s="101">
        <f>ROUNDUP(AH598,0)</f>
        <v>-470</v>
      </c>
      <c r="AJ598" s="136">
        <f>((AK599-AK597)/500)</f>
        <v>0.02</v>
      </c>
      <c r="AK598" s="138">
        <f>(((V598-V597)*AJ598)+AK597)+V598</f>
        <v>-445</v>
      </c>
      <c r="AL598" s="139">
        <f>ROUNDUP(AK598,0)</f>
        <v>-445</v>
      </c>
    </row>
    <row r="599" spans="1:39" ht="15.75" x14ac:dyDescent="0.25">
      <c r="A599" s="93">
        <f t="shared" si="176"/>
        <v>0</v>
      </c>
      <c r="B599" s="93">
        <f t="shared" si="171"/>
        <v>0</v>
      </c>
      <c r="C599" s="112">
        <f>+$D$3*U599</f>
        <v>1717430</v>
      </c>
      <c r="D599" s="112">
        <f t="shared" si="172"/>
        <v>1717430</v>
      </c>
      <c r="E599" s="112">
        <f>+$F$3*L599</f>
        <v>1526400</v>
      </c>
      <c r="F599" s="112">
        <f t="shared" si="173"/>
        <v>1526400</v>
      </c>
      <c r="G599" s="113">
        <f>+$H$3*R599</f>
        <v>458970</v>
      </c>
      <c r="H599" s="112">
        <f t="shared" si="174"/>
        <v>458970</v>
      </c>
      <c r="I599" s="140">
        <f>+I597+500</f>
        <v>149500</v>
      </c>
      <c r="J599" s="130"/>
      <c r="K599" s="116">
        <f>+K597+10</f>
        <v>3140</v>
      </c>
      <c r="L599" s="117">
        <f>+I599+K599</f>
        <v>152640</v>
      </c>
      <c r="M599" s="118"/>
      <c r="N599" s="119">
        <f>+N597+10</f>
        <v>3240</v>
      </c>
      <c r="O599" s="119">
        <f>+N599+I599</f>
        <v>152740</v>
      </c>
      <c r="P599" s="119"/>
      <c r="Q599" s="119">
        <f>+Q597+10</f>
        <v>3490</v>
      </c>
      <c r="R599" s="120">
        <f>+Q599+I599</f>
        <v>152990</v>
      </c>
      <c r="S599" s="121"/>
      <c r="T599" s="122">
        <f>+T597+20</f>
        <v>6630</v>
      </c>
      <c r="U599" s="122">
        <f>+T599+I599</f>
        <v>156130</v>
      </c>
      <c r="V599" s="141">
        <f>+V597+500</f>
        <v>149500</v>
      </c>
      <c r="W599" s="130"/>
      <c r="X599" s="116">
        <f>+X597+10</f>
        <v>2470</v>
      </c>
      <c r="Y599" s="124">
        <f t="shared" si="175"/>
        <v>149740</v>
      </c>
      <c r="Z599" s="125">
        <f>+V599+X599</f>
        <v>151970</v>
      </c>
      <c r="AA599" s="126"/>
      <c r="AB599" s="127">
        <f>+AB597+20</f>
        <v>4940</v>
      </c>
      <c r="AC599" s="119">
        <f>+V599+AB599</f>
        <v>154440</v>
      </c>
      <c r="AD599" s="127"/>
      <c r="AE599" s="127">
        <f>+AE597+10</f>
        <v>2495</v>
      </c>
      <c r="AF599" s="120">
        <f>+AE599+V599</f>
        <v>151995</v>
      </c>
      <c r="AG599" s="127"/>
      <c r="AH599" s="127">
        <f>+AH597+10</f>
        <v>2520</v>
      </c>
      <c r="AI599" s="119">
        <f>+AH599+V599</f>
        <v>152020</v>
      </c>
      <c r="AJ599" s="126"/>
      <c r="AK599" s="128">
        <f>+AK597+10</f>
        <v>2545</v>
      </c>
      <c r="AL599" s="129">
        <f>+AK599+V599</f>
        <v>152045</v>
      </c>
      <c r="AM599" s="397"/>
    </row>
    <row r="600" spans="1:39" ht="15.75" x14ac:dyDescent="0.25">
      <c r="A600" s="93">
        <f t="shared" si="176"/>
        <v>0</v>
      </c>
      <c r="B600" s="94">
        <f t="shared" si="171"/>
        <v>0</v>
      </c>
      <c r="C600" s="95">
        <f>+$D$3*T600</f>
        <v>7150</v>
      </c>
      <c r="D600" s="95">
        <f t="shared" si="172"/>
        <v>7150</v>
      </c>
      <c r="E600" s="95">
        <f>+$F$3*K600</f>
        <v>1500</v>
      </c>
      <c r="F600" s="95">
        <f t="shared" si="173"/>
        <v>1500</v>
      </c>
      <c r="G600" s="96">
        <f>+$H$3*Q600</f>
        <v>1500</v>
      </c>
      <c r="H600" s="433">
        <f t="shared" si="174"/>
        <v>1500</v>
      </c>
      <c r="I600" s="395"/>
      <c r="J600" s="130">
        <f>((K601-K599)/500)</f>
        <v>0.02</v>
      </c>
      <c r="K600" s="116">
        <f>(((I600-I599)*J600)+K599)+I600</f>
        <v>150</v>
      </c>
      <c r="L600" s="131">
        <f>ROUNDUP(K600,0)</f>
        <v>150</v>
      </c>
      <c r="M600" s="132">
        <f>((N601-N599)/500)</f>
        <v>0.02</v>
      </c>
      <c r="N600" s="101">
        <f>(((I600-I599)*M600)+N599)+I600</f>
        <v>250</v>
      </c>
      <c r="O600" s="101">
        <f>ROUNDUP(N600,0)</f>
        <v>250</v>
      </c>
      <c r="P600" s="101">
        <f>((Q601-Q599)/500)</f>
        <v>0.02</v>
      </c>
      <c r="Q600" s="101">
        <f>(((I600-I599)*P600)+Q599)+I600</f>
        <v>500</v>
      </c>
      <c r="R600" s="133">
        <f>ROUNDUP(Q600,0)</f>
        <v>500</v>
      </c>
      <c r="S600" s="132">
        <f>((T601-T599)/500)</f>
        <v>0.04</v>
      </c>
      <c r="T600" s="134">
        <f>(((I600-I599)*S600)+T599)+I600</f>
        <v>650</v>
      </c>
      <c r="U600" s="134">
        <f>ROUNDUP(T600,0)</f>
        <v>650</v>
      </c>
      <c r="V600" s="396"/>
      <c r="W600" s="130">
        <f>((X601-X599)/500)</f>
        <v>0.01</v>
      </c>
      <c r="X600" s="116">
        <f>(((V600-V599)*W600)+X599)+V600</f>
        <v>975</v>
      </c>
      <c r="Y600" s="135">
        <f t="shared" si="175"/>
        <v>240</v>
      </c>
      <c r="Z600" s="106">
        <f>ROUNDUP(X600,0)</f>
        <v>975</v>
      </c>
      <c r="AA600" s="136">
        <f>((AB601-AB599)/500)</f>
        <v>0.02</v>
      </c>
      <c r="AB600" s="137">
        <f>(((V600-V599)*AA600)+AB599)+V600</f>
        <v>1950</v>
      </c>
      <c r="AC600" s="101">
        <f>ROUNDUP(AB600,0)</f>
        <v>1950</v>
      </c>
      <c r="AD600" s="137">
        <f>((AE601-AE599)/500)</f>
        <v>0.01</v>
      </c>
      <c r="AE600" s="137">
        <f>(((V600-V599)*AD600)+AE599)+V600</f>
        <v>1000</v>
      </c>
      <c r="AF600" s="133">
        <f>ROUNDUP(AE600,0)</f>
        <v>1000</v>
      </c>
      <c r="AG600" s="137">
        <f>((AH601-AH599)/500)</f>
        <v>0.01</v>
      </c>
      <c r="AH600" s="137">
        <f>(((V600-V599)*AG600)+AH599)+V600</f>
        <v>1025</v>
      </c>
      <c r="AI600" s="101">
        <f>ROUNDUP(AH600,0)</f>
        <v>1025</v>
      </c>
      <c r="AJ600" s="136">
        <f>((AK601-AK599)/500)</f>
        <v>0.01</v>
      </c>
      <c r="AK600" s="138">
        <f>(((V600-V599)*AJ600)+AK599)+V600</f>
        <v>1050</v>
      </c>
      <c r="AL600" s="139">
        <f>ROUNDUP(AK600,0)</f>
        <v>1050</v>
      </c>
    </row>
    <row r="601" spans="1:39" ht="15.75" x14ac:dyDescent="0.25">
      <c r="A601" s="93">
        <f t="shared" si="176"/>
        <v>0</v>
      </c>
      <c r="B601" s="93">
        <f t="shared" si="171"/>
        <v>0</v>
      </c>
      <c r="C601" s="112">
        <f>+$D$3*U601</f>
        <v>1723150</v>
      </c>
      <c r="D601" s="112">
        <f t="shared" si="172"/>
        <v>1723150</v>
      </c>
      <c r="E601" s="112">
        <f>+$F$3*L601</f>
        <v>1531500</v>
      </c>
      <c r="F601" s="112">
        <f t="shared" si="173"/>
        <v>1531500</v>
      </c>
      <c r="G601" s="113">
        <f>+$H$3*R601</f>
        <v>460500</v>
      </c>
      <c r="H601" s="112">
        <f t="shared" si="174"/>
        <v>460500</v>
      </c>
      <c r="I601" s="140">
        <f>+I599+500</f>
        <v>150000</v>
      </c>
      <c r="J601" s="130"/>
      <c r="K601" s="116">
        <f>+K599+10</f>
        <v>3150</v>
      </c>
      <c r="L601" s="117">
        <f>+I601+K601</f>
        <v>153150</v>
      </c>
      <c r="M601" s="118"/>
      <c r="N601" s="119">
        <f>+N599+10</f>
        <v>3250</v>
      </c>
      <c r="O601" s="119">
        <f>+N601+I601</f>
        <v>153250</v>
      </c>
      <c r="P601" s="119"/>
      <c r="Q601" s="119">
        <f>+Q599+10</f>
        <v>3500</v>
      </c>
      <c r="R601" s="120">
        <f>+Q601+I601</f>
        <v>153500</v>
      </c>
      <c r="S601" s="121"/>
      <c r="T601" s="122">
        <f>+T599+20</f>
        <v>6650</v>
      </c>
      <c r="U601" s="122">
        <f>+T601+I601</f>
        <v>156650</v>
      </c>
      <c r="V601" s="141">
        <f>+V599+500</f>
        <v>150000</v>
      </c>
      <c r="W601" s="130"/>
      <c r="X601" s="116">
        <f>+X599+5</f>
        <v>2475</v>
      </c>
      <c r="Y601" s="124">
        <f t="shared" si="175"/>
        <v>150240</v>
      </c>
      <c r="Z601" s="125">
        <f>+V601+X601</f>
        <v>152475</v>
      </c>
      <c r="AA601" s="126"/>
      <c r="AB601" s="127">
        <f>+AB599+10</f>
        <v>4950</v>
      </c>
      <c r="AC601" s="119">
        <f>+V601+AB601</f>
        <v>154950</v>
      </c>
      <c r="AD601" s="127"/>
      <c r="AE601" s="127">
        <f>+AE599+5</f>
        <v>2500</v>
      </c>
      <c r="AF601" s="120">
        <f>+AE601+V601</f>
        <v>152500</v>
      </c>
      <c r="AG601" s="127"/>
      <c r="AH601" s="127">
        <f>+AH599+5</f>
        <v>2525</v>
      </c>
      <c r="AI601" s="119">
        <f>+AH601+V601</f>
        <v>152525</v>
      </c>
      <c r="AJ601" s="126"/>
      <c r="AK601" s="128">
        <f>+AK599+5</f>
        <v>2550</v>
      </c>
      <c r="AL601" s="129">
        <f>+AK601+V601</f>
        <v>152550</v>
      </c>
      <c r="AM601" s="397"/>
    </row>
    <row r="602" spans="1:39" ht="15.75" x14ac:dyDescent="0.25">
      <c r="A602" s="93">
        <f t="shared" si="176"/>
        <v>0</v>
      </c>
      <c r="B602" s="94">
        <f t="shared" si="171"/>
        <v>0</v>
      </c>
      <c r="C602" s="95">
        <f>+$D$3*T602</f>
        <v>7150</v>
      </c>
      <c r="D602" s="95">
        <f t="shared" si="172"/>
        <v>7150</v>
      </c>
      <c r="E602" s="95">
        <f>+$F$3*K602</f>
        <v>1500</v>
      </c>
      <c r="F602" s="95">
        <f t="shared" si="173"/>
        <v>1500</v>
      </c>
      <c r="G602" s="96">
        <f>+$H$3*Q602</f>
        <v>1500</v>
      </c>
      <c r="H602" s="95">
        <f t="shared" si="174"/>
        <v>1500</v>
      </c>
      <c r="I602" s="395"/>
      <c r="J602" s="130">
        <f>((K603-K601)/500)</f>
        <v>0.02</v>
      </c>
      <c r="K602" s="116">
        <f>(((I602-I601)*J602)+K601)+I602</f>
        <v>150</v>
      </c>
      <c r="L602" s="131">
        <f>ROUNDUP(K602,0)</f>
        <v>150</v>
      </c>
      <c r="M602" s="132">
        <f>((N603-N601)/500)</f>
        <v>0.02</v>
      </c>
      <c r="N602" s="101">
        <f>(((I602-I601)*M602)+N601)+I602</f>
        <v>250</v>
      </c>
      <c r="O602" s="101">
        <f>ROUNDUP(N602,0)</f>
        <v>250</v>
      </c>
      <c r="P602" s="101">
        <f>((Q603-Q601)/500)</f>
        <v>0.02</v>
      </c>
      <c r="Q602" s="101">
        <f>(((I602-I601)*P602)+Q601)+I602</f>
        <v>500</v>
      </c>
      <c r="R602" s="133">
        <f>ROUNDUP(Q602,0)</f>
        <v>500</v>
      </c>
      <c r="S602" s="132">
        <f>((T603-T601)/500)</f>
        <v>0.04</v>
      </c>
      <c r="T602" s="134">
        <f>(((I602-I601)*S602)+T601)+I602</f>
        <v>650</v>
      </c>
      <c r="U602" s="134">
        <f>ROUNDUP(T602,0)</f>
        <v>650</v>
      </c>
      <c r="V602" s="396"/>
      <c r="W602" s="130">
        <f>((X603-X601)/500)</f>
        <v>0.02</v>
      </c>
      <c r="X602" s="116">
        <f>(((V602-V601)*W602)+X601)+V602</f>
        <v>-525</v>
      </c>
      <c r="Y602" s="135">
        <f t="shared" si="175"/>
        <v>240</v>
      </c>
      <c r="Z602" s="106">
        <f>ROUNDUP(X602,0)</f>
        <v>-525</v>
      </c>
      <c r="AA602" s="136">
        <f>((AB603-AB601)/500)</f>
        <v>0.04</v>
      </c>
      <c r="AB602" s="137">
        <f>(((V602-V601)*AA602)+AB601)+V602</f>
        <v>-1050</v>
      </c>
      <c r="AC602" s="101">
        <f>ROUNDUP(AB602,0)</f>
        <v>-1050</v>
      </c>
      <c r="AD602" s="137">
        <f>((AE603-AE601)/500)</f>
        <v>0.02</v>
      </c>
      <c r="AE602" s="137">
        <f>(((V602-V601)*AD602)+AE601)+V602</f>
        <v>-500</v>
      </c>
      <c r="AF602" s="133">
        <f>ROUNDUP(AE602,0)</f>
        <v>-500</v>
      </c>
      <c r="AG602" s="137">
        <f>((AH603-AH601)/500)</f>
        <v>0.02</v>
      </c>
      <c r="AH602" s="137">
        <f>(((V602-V601)*AG602)+AH601)+V602</f>
        <v>-475</v>
      </c>
      <c r="AI602" s="101">
        <f>ROUNDUP(AH602,0)</f>
        <v>-475</v>
      </c>
      <c r="AJ602" s="136">
        <f>((AK603-AK601)/500)</f>
        <v>0.02</v>
      </c>
      <c r="AK602" s="138">
        <f>(((V602-V601)*AJ602)+AK601)+V602</f>
        <v>-450</v>
      </c>
      <c r="AL602" s="139">
        <f>ROUNDUP(AK602,0)</f>
        <v>-450</v>
      </c>
      <c r="AM602" s="397"/>
    </row>
    <row r="603" spans="1:39" ht="15.75" x14ac:dyDescent="0.25">
      <c r="A603" s="93">
        <f t="shared" si="176"/>
        <v>0</v>
      </c>
      <c r="B603" s="93">
        <f t="shared" ref="B603:B666" si="177">ROUNDUP(A603,0)</f>
        <v>0</v>
      </c>
      <c r="C603" s="112">
        <f>+$D$3*U603</f>
        <v>1728870</v>
      </c>
      <c r="D603" s="112">
        <f t="shared" ref="D603:D666" si="178">ROUNDUP(C603,0)</f>
        <v>1728870</v>
      </c>
      <c r="E603" s="112">
        <f>+$F$3*L603</f>
        <v>1536600</v>
      </c>
      <c r="F603" s="112">
        <f t="shared" ref="F603:F666" si="179">ROUNDUP(E603,0)</f>
        <v>1536600</v>
      </c>
      <c r="G603" s="113">
        <f>+$H$3*R603</f>
        <v>462030</v>
      </c>
      <c r="H603" s="112">
        <f t="shared" ref="H603:H666" si="180">ROUNDUP(G603,0)</f>
        <v>462030</v>
      </c>
      <c r="I603" s="140">
        <f>+I601+500</f>
        <v>150500</v>
      </c>
      <c r="J603" s="130"/>
      <c r="K603" s="116">
        <f>+K601+10</f>
        <v>3160</v>
      </c>
      <c r="L603" s="117">
        <f>+I603+K603</f>
        <v>153660</v>
      </c>
      <c r="M603" s="118"/>
      <c r="N603" s="119">
        <f>+N601+10</f>
        <v>3260</v>
      </c>
      <c r="O603" s="119">
        <f>+N603+I603</f>
        <v>153760</v>
      </c>
      <c r="P603" s="119"/>
      <c r="Q603" s="119">
        <f>+Q601+10</f>
        <v>3510</v>
      </c>
      <c r="R603" s="120">
        <f>+Q603+I603</f>
        <v>154010</v>
      </c>
      <c r="S603" s="121"/>
      <c r="T603" s="122">
        <f>+T601+20</f>
        <v>6670</v>
      </c>
      <c r="U603" s="122">
        <f>+T603+I603</f>
        <v>157170</v>
      </c>
      <c r="V603" s="141">
        <f>+V601+500</f>
        <v>150500</v>
      </c>
      <c r="W603" s="130"/>
      <c r="X603" s="116">
        <f>+X601+10</f>
        <v>2485</v>
      </c>
      <c r="Y603" s="124">
        <f t="shared" si="175"/>
        <v>150740</v>
      </c>
      <c r="Z603" s="125">
        <f>+V603+X603</f>
        <v>152985</v>
      </c>
      <c r="AA603" s="126"/>
      <c r="AB603" s="127">
        <f>+AB601+20</f>
        <v>4970</v>
      </c>
      <c r="AC603" s="119">
        <f>+V603+AB603</f>
        <v>155470</v>
      </c>
      <c r="AD603" s="127"/>
      <c r="AE603" s="127">
        <f>+AE601+10</f>
        <v>2510</v>
      </c>
      <c r="AF603" s="120">
        <f>+AE603+V603</f>
        <v>153010</v>
      </c>
      <c r="AG603" s="127"/>
      <c r="AH603" s="127">
        <f>+AH601+10</f>
        <v>2535</v>
      </c>
      <c r="AI603" s="119">
        <f>+AH603+V603</f>
        <v>153035</v>
      </c>
      <c r="AJ603" s="126"/>
      <c r="AK603" s="128">
        <f>+AK601+10</f>
        <v>2560</v>
      </c>
      <c r="AL603" s="129">
        <f>+AK603+V603</f>
        <v>153060</v>
      </c>
      <c r="AM603" s="397"/>
    </row>
    <row r="604" spans="1:39" ht="15.75" x14ac:dyDescent="0.25">
      <c r="A604" s="93">
        <f t="shared" si="176"/>
        <v>0</v>
      </c>
      <c r="B604" s="94">
        <f t="shared" si="177"/>
        <v>0</v>
      </c>
      <c r="C604" s="95">
        <f>+$D$3*T604</f>
        <v>7150</v>
      </c>
      <c r="D604" s="95">
        <f t="shared" si="178"/>
        <v>7150</v>
      </c>
      <c r="E604" s="95">
        <f>+$F$3*K604</f>
        <v>1500</v>
      </c>
      <c r="F604" s="95">
        <f t="shared" si="179"/>
        <v>1500</v>
      </c>
      <c r="G604" s="96">
        <f>+$H$3*Q604</f>
        <v>1500</v>
      </c>
      <c r="H604" s="433">
        <f t="shared" si="180"/>
        <v>1500</v>
      </c>
      <c r="I604" s="395"/>
      <c r="J604" s="130">
        <f>((K605-K603)/500)</f>
        <v>0.02</v>
      </c>
      <c r="K604" s="116">
        <f>(((I604-I603)*J604)+K603)+I604</f>
        <v>150</v>
      </c>
      <c r="L604" s="131">
        <f>ROUNDUP(K604,0)</f>
        <v>150</v>
      </c>
      <c r="M604" s="132">
        <f>((N605-N603)/500)</f>
        <v>0.02</v>
      </c>
      <c r="N604" s="101">
        <f>(((I604-I603)*M604)+N603)+I604</f>
        <v>250</v>
      </c>
      <c r="O604" s="101">
        <f>ROUNDUP(N604,0)</f>
        <v>250</v>
      </c>
      <c r="P604" s="101">
        <f>((Q605-Q603)/500)</f>
        <v>0.02</v>
      </c>
      <c r="Q604" s="101">
        <f>(((I604-I603)*P604)+Q603)+I604</f>
        <v>500</v>
      </c>
      <c r="R604" s="133">
        <f>ROUNDUP(Q604,0)</f>
        <v>500</v>
      </c>
      <c r="S604" s="132">
        <f>((T605-T603)/500)</f>
        <v>0.04</v>
      </c>
      <c r="T604" s="134">
        <f>(((I604-I603)*S604)+T603)+I604</f>
        <v>650</v>
      </c>
      <c r="U604" s="134">
        <f>ROUNDUP(T604,0)</f>
        <v>650</v>
      </c>
      <c r="V604" s="396"/>
      <c r="W604" s="130">
        <f>((X605-X603)/500)</f>
        <v>0.01</v>
      </c>
      <c r="X604" s="116">
        <f>(((V604-V603)*W604)+X603)+V604</f>
        <v>980</v>
      </c>
      <c r="Y604" s="135">
        <f t="shared" si="175"/>
        <v>240</v>
      </c>
      <c r="Z604" s="106">
        <f>ROUNDUP(X604,0)</f>
        <v>980</v>
      </c>
      <c r="AA604" s="136">
        <f>((AB605-AB603)/500)</f>
        <v>0.02</v>
      </c>
      <c r="AB604" s="137">
        <f>(((V604-V603)*AA604)+AB603)+V604</f>
        <v>1960</v>
      </c>
      <c r="AC604" s="101">
        <f>ROUNDUP(AB604,0)</f>
        <v>1960</v>
      </c>
      <c r="AD604" s="137">
        <f>((AE605-AE603)/500)</f>
        <v>0.01</v>
      </c>
      <c r="AE604" s="137">
        <f>(((V604-V603)*AD604)+AE603)+V604</f>
        <v>1005</v>
      </c>
      <c r="AF604" s="133">
        <f>ROUNDUP(AE604,0)</f>
        <v>1005</v>
      </c>
      <c r="AG604" s="137">
        <f>((AH605-AH603)/500)</f>
        <v>0.01</v>
      </c>
      <c r="AH604" s="137">
        <f>(((V604-V603)*AG604)+AH603)+V604</f>
        <v>1030</v>
      </c>
      <c r="AI604" s="101">
        <f>ROUNDUP(AH604,0)</f>
        <v>1030</v>
      </c>
      <c r="AJ604" s="136">
        <f>((AK605-AK603)/500)</f>
        <v>0.01</v>
      </c>
      <c r="AK604" s="138">
        <f>(((V604-V603)*AJ604)+AK603)+V604</f>
        <v>1055</v>
      </c>
      <c r="AL604" s="139">
        <f>ROUNDUP(AK604,0)</f>
        <v>1055</v>
      </c>
    </row>
    <row r="605" spans="1:39" ht="15.75" x14ac:dyDescent="0.25">
      <c r="A605" s="93">
        <f t="shared" si="176"/>
        <v>0</v>
      </c>
      <c r="B605" s="93">
        <f t="shared" si="177"/>
        <v>0</v>
      </c>
      <c r="C605" s="112">
        <f>+$D$3*U605</f>
        <v>1734590</v>
      </c>
      <c r="D605" s="112">
        <f t="shared" si="178"/>
        <v>1734590</v>
      </c>
      <c r="E605" s="112">
        <f>+$F$3*L605</f>
        <v>1541700</v>
      </c>
      <c r="F605" s="112">
        <f t="shared" si="179"/>
        <v>1541700</v>
      </c>
      <c r="G605" s="113">
        <f>+$H$3*R605</f>
        <v>463560</v>
      </c>
      <c r="H605" s="112">
        <f t="shared" si="180"/>
        <v>463560</v>
      </c>
      <c r="I605" s="140">
        <f>+I603+500</f>
        <v>151000</v>
      </c>
      <c r="J605" s="130"/>
      <c r="K605" s="116">
        <f>+K603+10</f>
        <v>3170</v>
      </c>
      <c r="L605" s="117">
        <f>+I605+K605</f>
        <v>154170</v>
      </c>
      <c r="M605" s="118"/>
      <c r="N605" s="119">
        <f>+N603+10</f>
        <v>3270</v>
      </c>
      <c r="O605" s="119">
        <f>+N605+I605</f>
        <v>154270</v>
      </c>
      <c r="P605" s="119"/>
      <c r="Q605" s="119">
        <f>+Q603+10</f>
        <v>3520</v>
      </c>
      <c r="R605" s="120">
        <f>+Q605+I605</f>
        <v>154520</v>
      </c>
      <c r="S605" s="121"/>
      <c r="T605" s="122">
        <f>+T603+20</f>
        <v>6690</v>
      </c>
      <c r="U605" s="122">
        <f>+T605+I605</f>
        <v>157690</v>
      </c>
      <c r="V605" s="141">
        <f>+V603+500</f>
        <v>151000</v>
      </c>
      <c r="W605" s="130"/>
      <c r="X605" s="116">
        <f>+X603+5</f>
        <v>2490</v>
      </c>
      <c r="Y605" s="124">
        <f t="shared" si="175"/>
        <v>151240</v>
      </c>
      <c r="Z605" s="125">
        <f>+V605+X605</f>
        <v>153490</v>
      </c>
      <c r="AA605" s="126"/>
      <c r="AB605" s="127">
        <f>+AB603+10</f>
        <v>4980</v>
      </c>
      <c r="AC605" s="119">
        <f>+V605+AB605</f>
        <v>155980</v>
      </c>
      <c r="AD605" s="127"/>
      <c r="AE605" s="127">
        <f>+AE603+5</f>
        <v>2515</v>
      </c>
      <c r="AF605" s="120">
        <f>+AE605+V605</f>
        <v>153515</v>
      </c>
      <c r="AG605" s="127"/>
      <c r="AH605" s="127">
        <f>+AH603+5</f>
        <v>2540</v>
      </c>
      <c r="AI605" s="119">
        <f>+AH605+V605</f>
        <v>153540</v>
      </c>
      <c r="AJ605" s="126"/>
      <c r="AK605" s="128">
        <f>+AK603+5</f>
        <v>2565</v>
      </c>
      <c r="AL605" s="129">
        <f>+AK605+V605</f>
        <v>153565</v>
      </c>
      <c r="AM605" s="397"/>
    </row>
    <row r="606" spans="1:39" ht="15.75" x14ac:dyDescent="0.25">
      <c r="A606" s="93">
        <f t="shared" si="176"/>
        <v>0</v>
      </c>
      <c r="B606" s="94">
        <f t="shared" si="177"/>
        <v>0</v>
      </c>
      <c r="C606" s="95">
        <f>+$D$3*T606</f>
        <v>7150</v>
      </c>
      <c r="D606" s="95">
        <f t="shared" si="178"/>
        <v>7150</v>
      </c>
      <c r="E606" s="95">
        <f>+$F$3*K606</f>
        <v>1500</v>
      </c>
      <c r="F606" s="95">
        <f t="shared" si="179"/>
        <v>1500</v>
      </c>
      <c r="G606" s="96">
        <f>+$H$3*Q606</f>
        <v>1500</v>
      </c>
      <c r="H606" s="95">
        <f t="shared" si="180"/>
        <v>1500</v>
      </c>
      <c r="I606" s="395"/>
      <c r="J606" s="130">
        <f>((K607-K605)/500)</f>
        <v>0.02</v>
      </c>
      <c r="K606" s="116">
        <f>(((I606-I605)*J606)+K605)+I606</f>
        <v>150</v>
      </c>
      <c r="L606" s="131">
        <f>ROUNDUP(K606,0)</f>
        <v>150</v>
      </c>
      <c r="M606" s="132">
        <f>((N607-N605)/500)</f>
        <v>0.02</v>
      </c>
      <c r="N606" s="101">
        <f>(((I606-I605)*M606)+N605)+I606</f>
        <v>250</v>
      </c>
      <c r="O606" s="101">
        <f>ROUNDUP(N606,0)</f>
        <v>250</v>
      </c>
      <c r="P606" s="101">
        <f>((Q607-Q605)/500)</f>
        <v>0.02</v>
      </c>
      <c r="Q606" s="101">
        <f>(((I606-I605)*P606)+Q605)+I606</f>
        <v>500</v>
      </c>
      <c r="R606" s="133">
        <f>ROUNDUP(Q606,0)</f>
        <v>500</v>
      </c>
      <c r="S606" s="132">
        <f>((T607-T605)/500)</f>
        <v>0.04</v>
      </c>
      <c r="T606" s="134">
        <f>(((I606-I605)*S606)+T605)+I606</f>
        <v>650</v>
      </c>
      <c r="U606" s="134">
        <f>ROUNDUP(T606,0)</f>
        <v>650</v>
      </c>
      <c r="V606" s="396"/>
      <c r="W606" s="130">
        <f>((X607-X605)/500)</f>
        <v>0.02</v>
      </c>
      <c r="X606" s="116">
        <f>(((V606-V605)*W606)+X605)+V606</f>
        <v>-530</v>
      </c>
      <c r="Y606" s="135">
        <f t="shared" si="175"/>
        <v>240</v>
      </c>
      <c r="Z606" s="106">
        <f>ROUNDUP(X606,0)</f>
        <v>-530</v>
      </c>
      <c r="AA606" s="136">
        <f>((AB607-AB605)/500)</f>
        <v>0.04</v>
      </c>
      <c r="AB606" s="137">
        <f>(((V606-V605)*AA606)+AB605)+V606</f>
        <v>-1060</v>
      </c>
      <c r="AC606" s="101">
        <f>ROUNDUP(AB606,0)</f>
        <v>-1060</v>
      </c>
      <c r="AD606" s="137">
        <f>((AE607-AE605)/500)</f>
        <v>0.02</v>
      </c>
      <c r="AE606" s="137">
        <f>(((V606-V605)*AD606)+AE605)+V606</f>
        <v>-505</v>
      </c>
      <c r="AF606" s="133">
        <f>ROUNDUP(AE606,0)</f>
        <v>-505</v>
      </c>
      <c r="AG606" s="137">
        <f>((AH607-AH605)/500)</f>
        <v>0.02</v>
      </c>
      <c r="AH606" s="137">
        <f>(((V606-V605)*AG606)+AH605)+V606</f>
        <v>-480</v>
      </c>
      <c r="AI606" s="101">
        <f>ROUNDUP(AH606,0)</f>
        <v>-480</v>
      </c>
      <c r="AJ606" s="136">
        <f>((AK607-AK605)/500)</f>
        <v>0.02</v>
      </c>
      <c r="AK606" s="138">
        <f>(((V606-V605)*AJ606)+AK605)+V606</f>
        <v>-455</v>
      </c>
      <c r="AL606" s="139">
        <f>ROUNDUP(AK606,0)</f>
        <v>-455</v>
      </c>
    </row>
    <row r="607" spans="1:39" ht="15.75" x14ac:dyDescent="0.25">
      <c r="A607" s="93">
        <f t="shared" si="176"/>
        <v>0</v>
      </c>
      <c r="B607" s="93">
        <f t="shared" si="177"/>
        <v>0</v>
      </c>
      <c r="C607" s="112">
        <f>+$D$3*U607</f>
        <v>1740310</v>
      </c>
      <c r="D607" s="112">
        <f t="shared" si="178"/>
        <v>1740310</v>
      </c>
      <c r="E607" s="112">
        <f>+$F$3*L607</f>
        <v>1546800</v>
      </c>
      <c r="F607" s="112">
        <f t="shared" si="179"/>
        <v>1546800</v>
      </c>
      <c r="G607" s="113">
        <f>+$H$3*R607</f>
        <v>465090</v>
      </c>
      <c r="H607" s="112">
        <f t="shared" si="180"/>
        <v>465090</v>
      </c>
      <c r="I607" s="140">
        <f>+I605+500</f>
        <v>151500</v>
      </c>
      <c r="J607" s="130"/>
      <c r="K607" s="116">
        <f>+K605+10</f>
        <v>3180</v>
      </c>
      <c r="L607" s="117">
        <f>+I607+K607</f>
        <v>154680</v>
      </c>
      <c r="M607" s="118"/>
      <c r="N607" s="119">
        <f>+N605+10</f>
        <v>3280</v>
      </c>
      <c r="O607" s="119">
        <f>+N607+I607</f>
        <v>154780</v>
      </c>
      <c r="P607" s="119"/>
      <c r="Q607" s="119">
        <f>+Q605+10</f>
        <v>3530</v>
      </c>
      <c r="R607" s="120">
        <f>+Q607+I607</f>
        <v>155030</v>
      </c>
      <c r="S607" s="121"/>
      <c r="T607" s="122">
        <f>+T605+20</f>
        <v>6710</v>
      </c>
      <c r="U607" s="122">
        <f>+T607+I607</f>
        <v>158210</v>
      </c>
      <c r="V607" s="141">
        <f>+V605+500</f>
        <v>151500</v>
      </c>
      <c r="W607" s="130"/>
      <c r="X607" s="116">
        <f>+X605+10</f>
        <v>2500</v>
      </c>
      <c r="Y607" s="124">
        <f t="shared" si="175"/>
        <v>151740</v>
      </c>
      <c r="Z607" s="125">
        <f>+V607+X607</f>
        <v>154000</v>
      </c>
      <c r="AA607" s="126"/>
      <c r="AB607" s="127">
        <f>+AB605+20</f>
        <v>5000</v>
      </c>
      <c r="AC607" s="119">
        <f>+V607+AB607</f>
        <v>156500</v>
      </c>
      <c r="AD607" s="127"/>
      <c r="AE607" s="127">
        <f>+AE605+10</f>
        <v>2525</v>
      </c>
      <c r="AF607" s="120">
        <f>+AE607+V607</f>
        <v>154025</v>
      </c>
      <c r="AG607" s="127"/>
      <c r="AH607" s="127">
        <f>+AH605+10</f>
        <v>2550</v>
      </c>
      <c r="AI607" s="119">
        <f>+AH607+V607</f>
        <v>154050</v>
      </c>
      <c r="AJ607" s="126"/>
      <c r="AK607" s="128">
        <f>+AK605+10</f>
        <v>2575</v>
      </c>
      <c r="AL607" s="129">
        <f>+AK607+V607</f>
        <v>154075</v>
      </c>
      <c r="AM607" s="397"/>
    </row>
    <row r="608" spans="1:39" ht="15.75" x14ac:dyDescent="0.25">
      <c r="A608" s="93">
        <f t="shared" si="176"/>
        <v>0</v>
      </c>
      <c r="B608" s="94">
        <f t="shared" si="177"/>
        <v>0</v>
      </c>
      <c r="C608" s="95">
        <f>+$D$3*T608</f>
        <v>7150</v>
      </c>
      <c r="D608" s="95">
        <f t="shared" si="178"/>
        <v>7150</v>
      </c>
      <c r="E608" s="95">
        <f>+$F$3*K608</f>
        <v>1500</v>
      </c>
      <c r="F608" s="95">
        <f t="shared" si="179"/>
        <v>1500</v>
      </c>
      <c r="G608" s="96">
        <f>+$H$3*Q608</f>
        <v>1500</v>
      </c>
      <c r="H608" s="433">
        <f t="shared" si="180"/>
        <v>1500</v>
      </c>
      <c r="I608" s="395"/>
      <c r="J608" s="130">
        <f>((K609-K607)/500)</f>
        <v>0.02</v>
      </c>
      <c r="K608" s="116">
        <f>(((I608-I607)*J608)+K607)+I608</f>
        <v>150</v>
      </c>
      <c r="L608" s="131">
        <f>ROUNDUP(K608,0)</f>
        <v>150</v>
      </c>
      <c r="M608" s="132">
        <f>((N609-N607)/500)</f>
        <v>0.02</v>
      </c>
      <c r="N608" s="101">
        <f>(((I608-I607)*M608)+N607)+I608</f>
        <v>250</v>
      </c>
      <c r="O608" s="101">
        <f>ROUNDUP(N608,0)</f>
        <v>250</v>
      </c>
      <c r="P608" s="101">
        <f>((Q609-Q607)/500)</f>
        <v>0.02</v>
      </c>
      <c r="Q608" s="101">
        <f>(((I608-I607)*P608)+Q607)+I608</f>
        <v>500</v>
      </c>
      <c r="R608" s="133">
        <f>ROUNDUP(Q608,0)</f>
        <v>500</v>
      </c>
      <c r="S608" s="132">
        <f>((T609-T607)/500)</f>
        <v>0.04</v>
      </c>
      <c r="T608" s="134">
        <f>(((I608-I607)*S608)+T607)+I608</f>
        <v>650</v>
      </c>
      <c r="U608" s="134">
        <f>ROUNDUP(T608,0)</f>
        <v>650</v>
      </c>
      <c r="V608" s="396"/>
      <c r="W608" s="130">
        <f>((X609-X607)/500)</f>
        <v>0.01</v>
      </c>
      <c r="X608" s="116">
        <f>(((V608-V607)*W608)+X607)+V608</f>
        <v>985</v>
      </c>
      <c r="Y608" s="135">
        <f t="shared" si="175"/>
        <v>240</v>
      </c>
      <c r="Z608" s="106">
        <f>ROUNDUP(X608,0)</f>
        <v>985</v>
      </c>
      <c r="AA608" s="136">
        <f>((AB609-AB607)/500)</f>
        <v>0.02</v>
      </c>
      <c r="AB608" s="137">
        <f>(((V608-V607)*AA608)+AB607)+V608</f>
        <v>1970</v>
      </c>
      <c r="AC608" s="101">
        <f>ROUNDUP(AB608,0)</f>
        <v>1970</v>
      </c>
      <c r="AD608" s="137">
        <f>((AE609-AE607)/500)</f>
        <v>0.01</v>
      </c>
      <c r="AE608" s="137">
        <f>(((V608-V607)*AD608)+AE607)+V608</f>
        <v>1010</v>
      </c>
      <c r="AF608" s="133">
        <f>ROUNDUP(AE608,0)</f>
        <v>1010</v>
      </c>
      <c r="AG608" s="137">
        <f>((AH609-AH607)/500)</f>
        <v>0.01</v>
      </c>
      <c r="AH608" s="137">
        <f>(((V608-V607)*AG608)+AH607)+V608</f>
        <v>1035</v>
      </c>
      <c r="AI608" s="101">
        <f>ROUNDUP(AH608,0)</f>
        <v>1035</v>
      </c>
      <c r="AJ608" s="136">
        <f>((AK609-AK607)/500)</f>
        <v>0.01</v>
      </c>
      <c r="AK608" s="138">
        <f>(((V608-V607)*AJ608)+AK607)+V608</f>
        <v>1060</v>
      </c>
      <c r="AL608" s="139">
        <f>ROUNDUP(AK608,0)</f>
        <v>1060</v>
      </c>
    </row>
    <row r="609" spans="1:39" ht="15.75" x14ac:dyDescent="0.25">
      <c r="A609" s="93">
        <f t="shared" si="176"/>
        <v>0</v>
      </c>
      <c r="B609" s="93">
        <f t="shared" si="177"/>
        <v>0</v>
      </c>
      <c r="C609" s="112">
        <f>+$D$3*U609</f>
        <v>1746030</v>
      </c>
      <c r="D609" s="112">
        <f t="shared" si="178"/>
        <v>1746030</v>
      </c>
      <c r="E609" s="112">
        <f>+$F$3*L609</f>
        <v>1551900</v>
      </c>
      <c r="F609" s="112">
        <f t="shared" si="179"/>
        <v>1551900</v>
      </c>
      <c r="G609" s="113">
        <f>+$H$3*R609</f>
        <v>466620</v>
      </c>
      <c r="H609" s="112">
        <f t="shared" si="180"/>
        <v>466620</v>
      </c>
      <c r="I609" s="140">
        <f>+I607+500</f>
        <v>152000</v>
      </c>
      <c r="J609" s="130"/>
      <c r="K609" s="116">
        <f>+K607+10</f>
        <v>3190</v>
      </c>
      <c r="L609" s="117">
        <f>+I609+K609</f>
        <v>155190</v>
      </c>
      <c r="M609" s="118"/>
      <c r="N609" s="119">
        <f>+N607+10</f>
        <v>3290</v>
      </c>
      <c r="O609" s="119">
        <f>+N609+I609</f>
        <v>155290</v>
      </c>
      <c r="P609" s="119"/>
      <c r="Q609" s="119">
        <f>+Q607+10</f>
        <v>3540</v>
      </c>
      <c r="R609" s="120">
        <f>+Q609+I609</f>
        <v>155540</v>
      </c>
      <c r="S609" s="121"/>
      <c r="T609" s="122">
        <f>+T607+20</f>
        <v>6730</v>
      </c>
      <c r="U609" s="122">
        <f>+T609+I609</f>
        <v>158730</v>
      </c>
      <c r="V609" s="141">
        <f>+V607+500</f>
        <v>152000</v>
      </c>
      <c r="W609" s="130"/>
      <c r="X609" s="116">
        <f>+X607+5</f>
        <v>2505</v>
      </c>
      <c r="Y609" s="124">
        <f t="shared" ref="Y609:Y672" si="181">+V609+240</f>
        <v>152240</v>
      </c>
      <c r="Z609" s="125">
        <f>+V609+X609</f>
        <v>154505</v>
      </c>
      <c r="AA609" s="126"/>
      <c r="AB609" s="127">
        <f>+AB607+10</f>
        <v>5010</v>
      </c>
      <c r="AC609" s="119">
        <f>+V609+AB609</f>
        <v>157010</v>
      </c>
      <c r="AD609" s="127"/>
      <c r="AE609" s="127">
        <f>+AE607+5</f>
        <v>2530</v>
      </c>
      <c r="AF609" s="120">
        <f>+AE609+V609</f>
        <v>154530</v>
      </c>
      <c r="AG609" s="127"/>
      <c r="AH609" s="127">
        <f>+AH607+5</f>
        <v>2555</v>
      </c>
      <c r="AI609" s="119">
        <f>+AH609+V609</f>
        <v>154555</v>
      </c>
      <c r="AJ609" s="126"/>
      <c r="AK609" s="128">
        <f>+AK607+5</f>
        <v>2580</v>
      </c>
      <c r="AL609" s="129">
        <f>+AK609+V609</f>
        <v>154580</v>
      </c>
      <c r="AM609" s="397"/>
    </row>
    <row r="610" spans="1:39" ht="15.75" x14ac:dyDescent="0.25">
      <c r="A610" s="93">
        <f t="shared" si="176"/>
        <v>0</v>
      </c>
      <c r="B610" s="94">
        <f t="shared" si="177"/>
        <v>0</v>
      </c>
      <c r="C610" s="95">
        <f>+$D$3*T610</f>
        <v>7150</v>
      </c>
      <c r="D610" s="95">
        <f t="shared" si="178"/>
        <v>7150</v>
      </c>
      <c r="E610" s="95">
        <f>+$F$3*K610</f>
        <v>1500</v>
      </c>
      <c r="F610" s="95">
        <f t="shared" si="179"/>
        <v>1500</v>
      </c>
      <c r="G610" s="96">
        <f>+$H$3*Q610</f>
        <v>1500</v>
      </c>
      <c r="H610" s="95">
        <f t="shared" si="180"/>
        <v>1500</v>
      </c>
      <c r="I610" s="395"/>
      <c r="J610" s="130">
        <f>((K611-K609)/500)</f>
        <v>0.02</v>
      </c>
      <c r="K610" s="116">
        <f>(((I610-I609)*J610)+K609)+I610</f>
        <v>150</v>
      </c>
      <c r="L610" s="131">
        <f>ROUNDUP(K610,0)</f>
        <v>150</v>
      </c>
      <c r="M610" s="132">
        <f>((N611-N609)/500)</f>
        <v>0.02</v>
      </c>
      <c r="N610" s="101">
        <f>(((I610-I609)*M610)+N609)+I610</f>
        <v>250</v>
      </c>
      <c r="O610" s="101">
        <f>ROUNDUP(N610,0)</f>
        <v>250</v>
      </c>
      <c r="P610" s="101">
        <f>((Q611-Q609)/500)</f>
        <v>0.02</v>
      </c>
      <c r="Q610" s="101">
        <f>(((I610-I609)*P610)+Q609)+I610</f>
        <v>500</v>
      </c>
      <c r="R610" s="133">
        <f>ROUNDUP(Q610,0)</f>
        <v>500</v>
      </c>
      <c r="S610" s="132">
        <f>((T611-T609)/500)</f>
        <v>0.04</v>
      </c>
      <c r="T610" s="134">
        <f>(((I610-I609)*S610)+T609)+I610</f>
        <v>650</v>
      </c>
      <c r="U610" s="134">
        <f>ROUNDUP(T610,0)</f>
        <v>650</v>
      </c>
      <c r="V610" s="396"/>
      <c r="W610" s="130">
        <f>((X611-X609)/500)</f>
        <v>0.02</v>
      </c>
      <c r="X610" s="116">
        <f>(((V610-V609)*W610)+X609)+V610</f>
        <v>-535</v>
      </c>
      <c r="Y610" s="135">
        <f t="shared" si="181"/>
        <v>240</v>
      </c>
      <c r="Z610" s="106">
        <f>ROUNDUP(X610,0)</f>
        <v>-535</v>
      </c>
      <c r="AA610" s="136">
        <f>((AB611-AB609)/500)</f>
        <v>0.04</v>
      </c>
      <c r="AB610" s="137">
        <f>(((V610-V609)*AA610)+AB609)+V610</f>
        <v>-1070</v>
      </c>
      <c r="AC610" s="101">
        <f>ROUNDUP(AB610,0)</f>
        <v>-1070</v>
      </c>
      <c r="AD610" s="137">
        <f>((AE611-AE609)/500)</f>
        <v>0.02</v>
      </c>
      <c r="AE610" s="137">
        <f>(((V610-V609)*AD610)+AE609)+V610</f>
        <v>-510</v>
      </c>
      <c r="AF610" s="133">
        <f>ROUNDUP(AE610,0)</f>
        <v>-510</v>
      </c>
      <c r="AG610" s="137">
        <f>((AH611-AH609)/500)</f>
        <v>0.02</v>
      </c>
      <c r="AH610" s="137">
        <f>(((V610-V609)*AG610)+AH609)+V610</f>
        <v>-485</v>
      </c>
      <c r="AI610" s="101">
        <f>ROUNDUP(AH610,0)</f>
        <v>-485</v>
      </c>
      <c r="AJ610" s="136">
        <f>((AK611-AK609)/500)</f>
        <v>0.02</v>
      </c>
      <c r="AK610" s="138">
        <f>(((V610-V609)*AJ610)+AK609)+V610</f>
        <v>-460</v>
      </c>
      <c r="AL610" s="139">
        <f>ROUNDUP(AK610,0)</f>
        <v>-460</v>
      </c>
      <c r="AM610" s="397"/>
    </row>
    <row r="611" spans="1:39" ht="15.75" x14ac:dyDescent="0.25">
      <c r="A611" s="93">
        <f t="shared" si="176"/>
        <v>0</v>
      </c>
      <c r="B611" s="93">
        <f t="shared" si="177"/>
        <v>0</v>
      </c>
      <c r="C611" s="112">
        <f>+$D$3*U611</f>
        <v>1751750</v>
      </c>
      <c r="D611" s="112">
        <f t="shared" si="178"/>
        <v>1751750</v>
      </c>
      <c r="E611" s="112">
        <f>+$F$3*L611</f>
        <v>1557000</v>
      </c>
      <c r="F611" s="112">
        <f t="shared" si="179"/>
        <v>1557000</v>
      </c>
      <c r="G611" s="113">
        <f>+$H$3*R611</f>
        <v>468150</v>
      </c>
      <c r="H611" s="112">
        <f t="shared" si="180"/>
        <v>468150</v>
      </c>
      <c r="I611" s="140">
        <f>+I609+500</f>
        <v>152500</v>
      </c>
      <c r="J611" s="130"/>
      <c r="K611" s="116">
        <f>+K609+10</f>
        <v>3200</v>
      </c>
      <c r="L611" s="117">
        <f>+I611+K611</f>
        <v>155700</v>
      </c>
      <c r="M611" s="118"/>
      <c r="N611" s="119">
        <f>+N609+10</f>
        <v>3300</v>
      </c>
      <c r="O611" s="119">
        <f>+N611+I611</f>
        <v>155800</v>
      </c>
      <c r="P611" s="119"/>
      <c r="Q611" s="119">
        <f>+Q609+10</f>
        <v>3550</v>
      </c>
      <c r="R611" s="120">
        <f>+Q611+I611</f>
        <v>156050</v>
      </c>
      <c r="S611" s="121"/>
      <c r="T611" s="122">
        <f>+T609+20</f>
        <v>6750</v>
      </c>
      <c r="U611" s="122">
        <f>+T611+I611</f>
        <v>159250</v>
      </c>
      <c r="V611" s="141">
        <f>+V609+500</f>
        <v>152500</v>
      </c>
      <c r="W611" s="130"/>
      <c r="X611" s="116">
        <f>+X609+10</f>
        <v>2515</v>
      </c>
      <c r="Y611" s="124">
        <f t="shared" si="181"/>
        <v>152740</v>
      </c>
      <c r="Z611" s="125">
        <f>+V611+X611</f>
        <v>155015</v>
      </c>
      <c r="AA611" s="126"/>
      <c r="AB611" s="127">
        <f>+AB609+20</f>
        <v>5030</v>
      </c>
      <c r="AC611" s="119">
        <f>+V611+AB611</f>
        <v>157530</v>
      </c>
      <c r="AD611" s="127"/>
      <c r="AE611" s="127">
        <f>+AE609+10</f>
        <v>2540</v>
      </c>
      <c r="AF611" s="120">
        <f>+AE611+V611</f>
        <v>155040</v>
      </c>
      <c r="AG611" s="127"/>
      <c r="AH611" s="127">
        <f>+AH609+10</f>
        <v>2565</v>
      </c>
      <c r="AI611" s="119">
        <f>+AH611+V611</f>
        <v>155065</v>
      </c>
      <c r="AJ611" s="126"/>
      <c r="AK611" s="128">
        <f>+AK609+10</f>
        <v>2590</v>
      </c>
      <c r="AL611" s="129">
        <f>+AK611+V611</f>
        <v>155090</v>
      </c>
      <c r="AM611" s="397"/>
    </row>
    <row r="612" spans="1:39" ht="15.75" x14ac:dyDescent="0.25">
      <c r="A612" s="93">
        <f t="shared" si="176"/>
        <v>0</v>
      </c>
      <c r="B612" s="94">
        <f t="shared" si="177"/>
        <v>0</v>
      </c>
      <c r="C612" s="95">
        <f>+$D$3*T612</f>
        <v>7150</v>
      </c>
      <c r="D612" s="95">
        <f t="shared" si="178"/>
        <v>7150</v>
      </c>
      <c r="E612" s="95">
        <f>+$F$3*K612</f>
        <v>1500</v>
      </c>
      <c r="F612" s="95">
        <f t="shared" si="179"/>
        <v>1500</v>
      </c>
      <c r="G612" s="96">
        <f>+$H$3*Q612</f>
        <v>1500</v>
      </c>
      <c r="H612" s="433">
        <f t="shared" si="180"/>
        <v>1500</v>
      </c>
      <c r="I612" s="395"/>
      <c r="J612" s="130">
        <f>((K613-K611)/500)</f>
        <v>0.02</v>
      </c>
      <c r="K612" s="116">
        <f>(((I612-I611)*J612)+K611)+I612</f>
        <v>150</v>
      </c>
      <c r="L612" s="131">
        <f>ROUNDUP(K612,0)</f>
        <v>150</v>
      </c>
      <c r="M612" s="132">
        <f>((N613-N611)/500)</f>
        <v>0.02</v>
      </c>
      <c r="N612" s="101">
        <f>(((I612-I611)*M612)+N611)+I612</f>
        <v>250</v>
      </c>
      <c r="O612" s="101">
        <f>ROUNDUP(N612,0)</f>
        <v>250</v>
      </c>
      <c r="P612" s="101">
        <f>((Q613-Q611)/500)</f>
        <v>0.02</v>
      </c>
      <c r="Q612" s="101">
        <f>(((I612-I611)*P612)+Q611)+I612</f>
        <v>500</v>
      </c>
      <c r="R612" s="133">
        <f>ROUNDUP(Q612,0)</f>
        <v>500</v>
      </c>
      <c r="S612" s="132">
        <f>((T613-T611)/500)</f>
        <v>0.04</v>
      </c>
      <c r="T612" s="134">
        <f>(((I612-I611)*S612)+T611)+I612</f>
        <v>650</v>
      </c>
      <c r="U612" s="134">
        <f>ROUNDUP(T612,0)</f>
        <v>650</v>
      </c>
      <c r="V612" s="396"/>
      <c r="W612" s="130">
        <f>((X613-X611)/500)</f>
        <v>0.01</v>
      </c>
      <c r="X612" s="116">
        <f>(((V612-V611)*W612)+X611)+V612</f>
        <v>990</v>
      </c>
      <c r="Y612" s="135">
        <f t="shared" si="181"/>
        <v>240</v>
      </c>
      <c r="Z612" s="106">
        <f>ROUNDUP(X612,0)</f>
        <v>990</v>
      </c>
      <c r="AA612" s="136">
        <f>((AB613-AB611)/500)</f>
        <v>0.02</v>
      </c>
      <c r="AB612" s="137">
        <f>(((V612-V611)*AA612)+AB611)+V612</f>
        <v>1980</v>
      </c>
      <c r="AC612" s="101">
        <f>ROUNDUP(AB612,0)</f>
        <v>1980</v>
      </c>
      <c r="AD612" s="137">
        <f>((AE613-AE611)/500)</f>
        <v>0.01</v>
      </c>
      <c r="AE612" s="137">
        <f>(((V612-V611)*AD612)+AE611)+V612</f>
        <v>1015</v>
      </c>
      <c r="AF612" s="133">
        <f>ROUNDUP(AE612,0)</f>
        <v>1015</v>
      </c>
      <c r="AG612" s="137">
        <f>((AH613-AH611)/500)</f>
        <v>0.01</v>
      </c>
      <c r="AH612" s="137">
        <f>(((V612-V611)*AG612)+AH611)+V612</f>
        <v>1040</v>
      </c>
      <c r="AI612" s="101">
        <f>ROUNDUP(AH612,0)</f>
        <v>1040</v>
      </c>
      <c r="AJ612" s="136">
        <f>((AK613-AK611)/500)</f>
        <v>0.01</v>
      </c>
      <c r="AK612" s="138">
        <f>(((V612-V611)*AJ612)+AK611)+V612</f>
        <v>1065</v>
      </c>
      <c r="AL612" s="139">
        <f>ROUNDUP(AK612,0)</f>
        <v>1065</v>
      </c>
    </row>
    <row r="613" spans="1:39" ht="15.75" x14ac:dyDescent="0.25">
      <c r="A613" s="93">
        <f t="shared" si="176"/>
        <v>0</v>
      </c>
      <c r="B613" s="93">
        <f t="shared" si="177"/>
        <v>0</v>
      </c>
      <c r="C613" s="112">
        <f>+$D$3*U613</f>
        <v>1757470</v>
      </c>
      <c r="D613" s="112">
        <f t="shared" si="178"/>
        <v>1757470</v>
      </c>
      <c r="E613" s="112">
        <f>+$F$3*L613</f>
        <v>1562100</v>
      </c>
      <c r="F613" s="112">
        <f t="shared" si="179"/>
        <v>1562100</v>
      </c>
      <c r="G613" s="113">
        <f>+$H$3*R613</f>
        <v>469680</v>
      </c>
      <c r="H613" s="112">
        <f t="shared" si="180"/>
        <v>469680</v>
      </c>
      <c r="I613" s="140">
        <f>+I611+500</f>
        <v>153000</v>
      </c>
      <c r="J613" s="130"/>
      <c r="K613" s="116">
        <f>+K611+10</f>
        <v>3210</v>
      </c>
      <c r="L613" s="117">
        <f>+I613+K613</f>
        <v>156210</v>
      </c>
      <c r="M613" s="118"/>
      <c r="N613" s="119">
        <f>+N611+10</f>
        <v>3310</v>
      </c>
      <c r="O613" s="119">
        <f>+N613+I613</f>
        <v>156310</v>
      </c>
      <c r="P613" s="119"/>
      <c r="Q613" s="119">
        <f>+Q611+10</f>
        <v>3560</v>
      </c>
      <c r="R613" s="120">
        <f>+Q613+I613</f>
        <v>156560</v>
      </c>
      <c r="S613" s="121"/>
      <c r="T613" s="122">
        <f>+T611+20</f>
        <v>6770</v>
      </c>
      <c r="U613" s="122">
        <f>+T613+I613</f>
        <v>159770</v>
      </c>
      <c r="V613" s="141">
        <f>+V611+500</f>
        <v>153000</v>
      </c>
      <c r="W613" s="130"/>
      <c r="X613" s="116">
        <f>+X611+5</f>
        <v>2520</v>
      </c>
      <c r="Y613" s="124">
        <f t="shared" si="181"/>
        <v>153240</v>
      </c>
      <c r="Z613" s="125">
        <f>+V613+X613</f>
        <v>155520</v>
      </c>
      <c r="AA613" s="126"/>
      <c r="AB613" s="127">
        <f>+AB611+10</f>
        <v>5040</v>
      </c>
      <c r="AC613" s="119">
        <f>+V613+AB613</f>
        <v>158040</v>
      </c>
      <c r="AD613" s="127"/>
      <c r="AE613" s="127">
        <f>+AE611+5</f>
        <v>2545</v>
      </c>
      <c r="AF613" s="120">
        <f>+AE613+V613</f>
        <v>155545</v>
      </c>
      <c r="AG613" s="127"/>
      <c r="AH613" s="127">
        <f>+AH611+5</f>
        <v>2570</v>
      </c>
      <c r="AI613" s="119">
        <f>+AH613+V613</f>
        <v>155570</v>
      </c>
      <c r="AJ613" s="126"/>
      <c r="AK613" s="128">
        <f>+AK611+5</f>
        <v>2595</v>
      </c>
      <c r="AL613" s="129">
        <f>+AK613+V613</f>
        <v>155595</v>
      </c>
      <c r="AM613" s="397"/>
    </row>
    <row r="614" spans="1:39" ht="15.75" x14ac:dyDescent="0.25">
      <c r="A614" s="93">
        <f t="shared" si="176"/>
        <v>0</v>
      </c>
      <c r="B614" s="94">
        <f t="shared" si="177"/>
        <v>0</v>
      </c>
      <c r="C614" s="95">
        <f>+$D$3*T614</f>
        <v>7150</v>
      </c>
      <c r="D614" s="95">
        <f t="shared" si="178"/>
        <v>7150</v>
      </c>
      <c r="E614" s="95">
        <f>+$F$3*K614</f>
        <v>1500</v>
      </c>
      <c r="F614" s="95">
        <f t="shared" si="179"/>
        <v>1500</v>
      </c>
      <c r="G614" s="96">
        <f>+$H$3*Q614</f>
        <v>1500</v>
      </c>
      <c r="H614" s="95">
        <f t="shared" si="180"/>
        <v>1500</v>
      </c>
      <c r="I614" s="395"/>
      <c r="J614" s="130">
        <f>((K615-K613)/500)</f>
        <v>0.02</v>
      </c>
      <c r="K614" s="116">
        <f>(((I614-I613)*J614)+K613)+I614</f>
        <v>150</v>
      </c>
      <c r="L614" s="131">
        <f>ROUNDUP(K614,0)</f>
        <v>150</v>
      </c>
      <c r="M614" s="132">
        <f>((N615-N613)/500)</f>
        <v>0.02</v>
      </c>
      <c r="N614" s="101">
        <f>(((I614-I613)*M614)+N613)+I614</f>
        <v>250</v>
      </c>
      <c r="O614" s="101">
        <f>ROUNDUP(N614,0)</f>
        <v>250</v>
      </c>
      <c r="P614" s="101">
        <f>((Q615-Q613)/500)</f>
        <v>0.02</v>
      </c>
      <c r="Q614" s="101">
        <f>(((I614-I613)*P614)+Q613)+I614</f>
        <v>500</v>
      </c>
      <c r="R614" s="133">
        <f>ROUNDUP(Q614,0)</f>
        <v>500</v>
      </c>
      <c r="S614" s="132">
        <f>((T615-T613)/500)</f>
        <v>0.04</v>
      </c>
      <c r="T614" s="134">
        <f>(((I614-I613)*S614)+T613)+I614</f>
        <v>650</v>
      </c>
      <c r="U614" s="134">
        <f>ROUNDUP(T614,0)</f>
        <v>650</v>
      </c>
      <c r="V614" s="396"/>
      <c r="W614" s="130">
        <f>((X615-X613)/500)</f>
        <v>0.02</v>
      </c>
      <c r="X614" s="116">
        <f>(((V614-V613)*W614)+X613)+V614</f>
        <v>-540</v>
      </c>
      <c r="Y614" s="135">
        <f t="shared" si="181"/>
        <v>240</v>
      </c>
      <c r="Z614" s="106">
        <f>ROUNDUP(X614,0)</f>
        <v>-540</v>
      </c>
      <c r="AA614" s="136">
        <f>((AB615-AB613)/500)</f>
        <v>0.04</v>
      </c>
      <c r="AB614" s="137">
        <f>(((V614-V613)*AA614)+AB613)+V614</f>
        <v>-1080</v>
      </c>
      <c r="AC614" s="101">
        <f>ROUNDUP(AB614,0)</f>
        <v>-1080</v>
      </c>
      <c r="AD614" s="137">
        <f>((AE615-AE613)/500)</f>
        <v>0.02</v>
      </c>
      <c r="AE614" s="137">
        <f>(((V614-V613)*AD614)+AE613)+V614</f>
        <v>-515</v>
      </c>
      <c r="AF614" s="133">
        <f>ROUNDUP(AE614,0)</f>
        <v>-515</v>
      </c>
      <c r="AG614" s="137">
        <f>((AH615-AH613)/500)</f>
        <v>0.02</v>
      </c>
      <c r="AH614" s="137">
        <f>(((V614-V613)*AG614)+AH613)+V614</f>
        <v>-490</v>
      </c>
      <c r="AI614" s="101">
        <f>ROUNDUP(AH614,0)</f>
        <v>-490</v>
      </c>
      <c r="AJ614" s="136">
        <f>((AK615-AK613)/500)</f>
        <v>0.02</v>
      </c>
      <c r="AK614" s="138">
        <f>(((V614-V613)*AJ614)+AK613)+V614</f>
        <v>-465</v>
      </c>
      <c r="AL614" s="139">
        <f>ROUNDUP(AK614,0)</f>
        <v>-465</v>
      </c>
    </row>
    <row r="615" spans="1:39" ht="15.75" x14ac:dyDescent="0.25">
      <c r="A615" s="93">
        <f t="shared" si="176"/>
        <v>0</v>
      </c>
      <c r="B615" s="93">
        <f t="shared" si="177"/>
        <v>0</v>
      </c>
      <c r="C615" s="112">
        <f>+$D$3*U615</f>
        <v>1763190</v>
      </c>
      <c r="D615" s="112">
        <f t="shared" si="178"/>
        <v>1763190</v>
      </c>
      <c r="E615" s="112">
        <f>+$F$3*L615</f>
        <v>1567200</v>
      </c>
      <c r="F615" s="112">
        <f t="shared" si="179"/>
        <v>1567200</v>
      </c>
      <c r="G615" s="113">
        <f>+$H$3*R615</f>
        <v>471210</v>
      </c>
      <c r="H615" s="112">
        <f t="shared" si="180"/>
        <v>471210</v>
      </c>
      <c r="I615" s="140">
        <f>+I613+500</f>
        <v>153500</v>
      </c>
      <c r="J615" s="130"/>
      <c r="K615" s="116">
        <f>+K613+10</f>
        <v>3220</v>
      </c>
      <c r="L615" s="117">
        <f>+I615+K615</f>
        <v>156720</v>
      </c>
      <c r="M615" s="118"/>
      <c r="N615" s="119">
        <f>+N613+10</f>
        <v>3320</v>
      </c>
      <c r="O615" s="119">
        <f>+N615+I615</f>
        <v>156820</v>
      </c>
      <c r="P615" s="119"/>
      <c r="Q615" s="119">
        <f>+Q613+10</f>
        <v>3570</v>
      </c>
      <c r="R615" s="120">
        <f>+Q615+I615</f>
        <v>157070</v>
      </c>
      <c r="S615" s="121"/>
      <c r="T615" s="122">
        <f>+T613+20</f>
        <v>6790</v>
      </c>
      <c r="U615" s="122">
        <f>+T615+I615</f>
        <v>160290</v>
      </c>
      <c r="V615" s="141">
        <f>+V613+500</f>
        <v>153500</v>
      </c>
      <c r="W615" s="130"/>
      <c r="X615" s="116">
        <f>+X613+10</f>
        <v>2530</v>
      </c>
      <c r="Y615" s="124">
        <f t="shared" si="181"/>
        <v>153740</v>
      </c>
      <c r="Z615" s="125">
        <f>+V615+X615</f>
        <v>156030</v>
      </c>
      <c r="AA615" s="126"/>
      <c r="AB615" s="127">
        <f>+AB613+20</f>
        <v>5060</v>
      </c>
      <c r="AC615" s="119">
        <f>+V615+AB615</f>
        <v>158560</v>
      </c>
      <c r="AD615" s="127"/>
      <c r="AE615" s="127">
        <f>+AE613+10</f>
        <v>2555</v>
      </c>
      <c r="AF615" s="120">
        <f>+AE615+V615</f>
        <v>156055</v>
      </c>
      <c r="AG615" s="127"/>
      <c r="AH615" s="127">
        <f>+AH613+10</f>
        <v>2580</v>
      </c>
      <c r="AI615" s="119">
        <f>+AH615+V615</f>
        <v>156080</v>
      </c>
      <c r="AJ615" s="126"/>
      <c r="AK615" s="128">
        <f>+AK613+10</f>
        <v>2605</v>
      </c>
      <c r="AL615" s="129">
        <f>+AK615+V615</f>
        <v>156105</v>
      </c>
      <c r="AM615" s="397"/>
    </row>
    <row r="616" spans="1:39" ht="15.75" x14ac:dyDescent="0.25">
      <c r="A616" s="93">
        <f t="shared" si="176"/>
        <v>0</v>
      </c>
      <c r="B616" s="94">
        <f t="shared" si="177"/>
        <v>0</v>
      </c>
      <c r="C616" s="95">
        <f>+$D$3*T616</f>
        <v>7150</v>
      </c>
      <c r="D616" s="95">
        <f t="shared" si="178"/>
        <v>7150</v>
      </c>
      <c r="E616" s="95">
        <f>+$F$3*K616</f>
        <v>1500</v>
      </c>
      <c r="F616" s="95">
        <f t="shared" si="179"/>
        <v>1500</v>
      </c>
      <c r="G616" s="96">
        <f>+$H$3*Q616</f>
        <v>1500</v>
      </c>
      <c r="H616" s="433">
        <f t="shared" si="180"/>
        <v>1500</v>
      </c>
      <c r="I616" s="395"/>
      <c r="J616" s="130">
        <f>((K617-K615)/500)</f>
        <v>0.02</v>
      </c>
      <c r="K616" s="116">
        <f>(((I616-I615)*J616)+K615)+I616</f>
        <v>150</v>
      </c>
      <c r="L616" s="131">
        <f>ROUNDUP(K616,0)</f>
        <v>150</v>
      </c>
      <c r="M616" s="132">
        <f>((N617-N615)/500)</f>
        <v>0.02</v>
      </c>
      <c r="N616" s="101">
        <f>(((I616-I615)*M616)+N615)+I616</f>
        <v>250</v>
      </c>
      <c r="O616" s="101">
        <f>ROUNDUP(N616,0)</f>
        <v>250</v>
      </c>
      <c r="P616" s="101">
        <f>((Q617-Q615)/500)</f>
        <v>0.02</v>
      </c>
      <c r="Q616" s="101">
        <f>(((I616-I615)*P616)+Q615)+I616</f>
        <v>500</v>
      </c>
      <c r="R616" s="133">
        <f>ROUNDUP(Q616,0)</f>
        <v>500</v>
      </c>
      <c r="S616" s="132">
        <f>((T617-T615)/500)</f>
        <v>0.04</v>
      </c>
      <c r="T616" s="134">
        <f>(((I616-I615)*S616)+T615)+I616</f>
        <v>650</v>
      </c>
      <c r="U616" s="134">
        <f>ROUNDUP(T616,0)</f>
        <v>650</v>
      </c>
      <c r="V616" s="396"/>
      <c r="W616" s="130">
        <f>((X617-X615)/500)</f>
        <v>0.01</v>
      </c>
      <c r="X616" s="116">
        <f>(((V616-V615)*W616)+X615)+V616</f>
        <v>995</v>
      </c>
      <c r="Y616" s="135">
        <f t="shared" si="181"/>
        <v>240</v>
      </c>
      <c r="Z616" s="106">
        <f>ROUNDUP(X616,0)</f>
        <v>995</v>
      </c>
      <c r="AA616" s="136">
        <f>((AB617-AB615)/500)</f>
        <v>0.02</v>
      </c>
      <c r="AB616" s="137">
        <f>(((V616-V615)*AA616)+AB615)+V616</f>
        <v>1990</v>
      </c>
      <c r="AC616" s="101">
        <f>ROUNDUP(AB616,0)</f>
        <v>1990</v>
      </c>
      <c r="AD616" s="137">
        <f>((AE617-AE615)/500)</f>
        <v>0.01</v>
      </c>
      <c r="AE616" s="137">
        <f>(((V616-V615)*AD616)+AE615)+V616</f>
        <v>1020</v>
      </c>
      <c r="AF616" s="133">
        <f>ROUNDUP(AE616,0)</f>
        <v>1020</v>
      </c>
      <c r="AG616" s="137">
        <f>((AH617-AH615)/500)</f>
        <v>0.01</v>
      </c>
      <c r="AH616" s="137">
        <f>(((V616-V615)*AG616)+AH615)+V616</f>
        <v>1045</v>
      </c>
      <c r="AI616" s="101">
        <f>ROUNDUP(AH616,0)</f>
        <v>1045</v>
      </c>
      <c r="AJ616" s="136">
        <f>((AK617-AK615)/500)</f>
        <v>0.01</v>
      </c>
      <c r="AK616" s="138">
        <f>(((V616-V615)*AJ616)+AK615)+V616</f>
        <v>1070</v>
      </c>
      <c r="AL616" s="139">
        <f>ROUNDUP(AK616,0)</f>
        <v>1070</v>
      </c>
    </row>
    <row r="617" spans="1:39" ht="15.75" x14ac:dyDescent="0.25">
      <c r="A617" s="93">
        <f t="shared" ref="A617:A680" si="182">+$B$3*O617</f>
        <v>0</v>
      </c>
      <c r="B617" s="93">
        <f t="shared" si="177"/>
        <v>0</v>
      </c>
      <c r="C617" s="112">
        <f>+$D$3*U617</f>
        <v>1768910</v>
      </c>
      <c r="D617" s="112">
        <f t="shared" si="178"/>
        <v>1768910</v>
      </c>
      <c r="E617" s="112">
        <f>+$F$3*L617</f>
        <v>1572300</v>
      </c>
      <c r="F617" s="112">
        <f t="shared" si="179"/>
        <v>1572300</v>
      </c>
      <c r="G617" s="113">
        <f>+$H$3*R617</f>
        <v>472740</v>
      </c>
      <c r="H617" s="112">
        <f t="shared" si="180"/>
        <v>472740</v>
      </c>
      <c r="I617" s="140">
        <f>+I615+500</f>
        <v>154000</v>
      </c>
      <c r="J617" s="130"/>
      <c r="K617" s="116">
        <f>+K615+10</f>
        <v>3230</v>
      </c>
      <c r="L617" s="117">
        <f>+I617+K617</f>
        <v>157230</v>
      </c>
      <c r="M617" s="118"/>
      <c r="N617" s="119">
        <f>+N615+10</f>
        <v>3330</v>
      </c>
      <c r="O617" s="119">
        <f>+N617+I617</f>
        <v>157330</v>
      </c>
      <c r="P617" s="119"/>
      <c r="Q617" s="119">
        <f>+Q615+10</f>
        <v>3580</v>
      </c>
      <c r="R617" s="120">
        <f>+Q617+I617</f>
        <v>157580</v>
      </c>
      <c r="S617" s="121"/>
      <c r="T617" s="122">
        <f>+T615+20</f>
        <v>6810</v>
      </c>
      <c r="U617" s="122">
        <f>+T617+I617</f>
        <v>160810</v>
      </c>
      <c r="V617" s="141">
        <f>+V615+500</f>
        <v>154000</v>
      </c>
      <c r="W617" s="130"/>
      <c r="X617" s="116">
        <f>+X615+5</f>
        <v>2535</v>
      </c>
      <c r="Y617" s="124">
        <f t="shared" si="181"/>
        <v>154240</v>
      </c>
      <c r="Z617" s="125">
        <f>+V617+X617</f>
        <v>156535</v>
      </c>
      <c r="AA617" s="126"/>
      <c r="AB617" s="127">
        <f>+AB615+10</f>
        <v>5070</v>
      </c>
      <c r="AC617" s="119">
        <f>+V617+AB617</f>
        <v>159070</v>
      </c>
      <c r="AD617" s="127"/>
      <c r="AE617" s="127">
        <f>+AE615+5</f>
        <v>2560</v>
      </c>
      <c r="AF617" s="120">
        <f>+AE617+V617</f>
        <v>156560</v>
      </c>
      <c r="AG617" s="127"/>
      <c r="AH617" s="127">
        <f>+AH615+5</f>
        <v>2585</v>
      </c>
      <c r="AI617" s="119">
        <f>+AH617+V617</f>
        <v>156585</v>
      </c>
      <c r="AJ617" s="126"/>
      <c r="AK617" s="128">
        <f>+AK615+5</f>
        <v>2610</v>
      </c>
      <c r="AL617" s="129">
        <f>+AK617+V617</f>
        <v>156610</v>
      </c>
      <c r="AM617" s="397"/>
    </row>
    <row r="618" spans="1:39" ht="15.75" x14ac:dyDescent="0.25">
      <c r="A618" s="93">
        <f t="shared" si="182"/>
        <v>0</v>
      </c>
      <c r="B618" s="94">
        <f t="shared" si="177"/>
        <v>0</v>
      </c>
      <c r="C618" s="95">
        <f>+$D$3*T618</f>
        <v>7150</v>
      </c>
      <c r="D618" s="95">
        <f t="shared" si="178"/>
        <v>7150</v>
      </c>
      <c r="E618" s="95">
        <f>+$F$3*K618</f>
        <v>1500</v>
      </c>
      <c r="F618" s="95">
        <f t="shared" si="179"/>
        <v>1500</v>
      </c>
      <c r="G618" s="96">
        <f>+$H$3*Q618</f>
        <v>1500</v>
      </c>
      <c r="H618" s="95">
        <f t="shared" si="180"/>
        <v>1500</v>
      </c>
      <c r="I618" s="395"/>
      <c r="J618" s="130">
        <f>((K619-K617)/500)</f>
        <v>0.02</v>
      </c>
      <c r="K618" s="116">
        <f>(((I618-I617)*J618)+K617)+I618</f>
        <v>150</v>
      </c>
      <c r="L618" s="131">
        <f>ROUNDUP(K618,0)</f>
        <v>150</v>
      </c>
      <c r="M618" s="132">
        <f>((N619-N617)/500)</f>
        <v>0.02</v>
      </c>
      <c r="N618" s="101">
        <f>(((I618-I617)*M618)+N617)+I618</f>
        <v>250</v>
      </c>
      <c r="O618" s="101">
        <f>ROUNDUP(N618,0)</f>
        <v>250</v>
      </c>
      <c r="P618" s="101">
        <f>((Q619-Q617)/500)</f>
        <v>0.02</v>
      </c>
      <c r="Q618" s="101">
        <f>(((I618-I617)*P618)+Q617)+I618</f>
        <v>500</v>
      </c>
      <c r="R618" s="133">
        <f>ROUNDUP(Q618,0)</f>
        <v>500</v>
      </c>
      <c r="S618" s="132">
        <f>((T619-T617)/500)</f>
        <v>0.04</v>
      </c>
      <c r="T618" s="134">
        <f>(((I618-I617)*S618)+T617)+I618</f>
        <v>650</v>
      </c>
      <c r="U618" s="134">
        <f>ROUNDUP(T618,0)</f>
        <v>650</v>
      </c>
      <c r="V618" s="396"/>
      <c r="W618" s="130">
        <f>((X619-X617)/500)</f>
        <v>0.02</v>
      </c>
      <c r="X618" s="116">
        <f>(((V618-V617)*W618)+X617)+V618</f>
        <v>-545</v>
      </c>
      <c r="Y618" s="135">
        <f t="shared" si="181"/>
        <v>240</v>
      </c>
      <c r="Z618" s="106">
        <f>ROUNDUP(X618,0)</f>
        <v>-545</v>
      </c>
      <c r="AA618" s="136">
        <f>((AB619-AB617)/500)</f>
        <v>0.04</v>
      </c>
      <c r="AB618" s="137">
        <f>(((V618-V617)*AA618)+AB617)+V618</f>
        <v>-1090</v>
      </c>
      <c r="AC618" s="101">
        <f>ROUNDUP(AB618,0)</f>
        <v>-1090</v>
      </c>
      <c r="AD618" s="137">
        <f>((AE619-AE617)/500)</f>
        <v>0.02</v>
      </c>
      <c r="AE618" s="137">
        <f>(((V618-V617)*AD618)+AE617)+V618</f>
        <v>-520</v>
      </c>
      <c r="AF618" s="133">
        <f>ROUNDUP(AE618,0)</f>
        <v>-520</v>
      </c>
      <c r="AG618" s="137">
        <f>((AH619-AH617)/500)</f>
        <v>0.02</v>
      </c>
      <c r="AH618" s="137">
        <f>(((V618-V617)*AG618)+AH617)+V618</f>
        <v>-495</v>
      </c>
      <c r="AI618" s="101">
        <f>ROUNDUP(AH618,0)</f>
        <v>-495</v>
      </c>
      <c r="AJ618" s="136">
        <f>((AK619-AK617)/500)</f>
        <v>0.02</v>
      </c>
      <c r="AK618" s="138">
        <f>(((V618-V617)*AJ618)+AK617)+V618</f>
        <v>-470</v>
      </c>
      <c r="AL618" s="139">
        <f>ROUNDUP(AK618,0)</f>
        <v>-470</v>
      </c>
      <c r="AM618" s="397"/>
    </row>
    <row r="619" spans="1:39" ht="15.75" x14ac:dyDescent="0.25">
      <c r="A619" s="93">
        <f t="shared" si="182"/>
        <v>0</v>
      </c>
      <c r="B619" s="93">
        <f t="shared" si="177"/>
        <v>0</v>
      </c>
      <c r="C619" s="112">
        <f>+$D$3*U619</f>
        <v>1774630</v>
      </c>
      <c r="D619" s="112">
        <f t="shared" si="178"/>
        <v>1774630</v>
      </c>
      <c r="E619" s="112">
        <f>+$F$3*L619</f>
        <v>1577400</v>
      </c>
      <c r="F619" s="112">
        <f t="shared" si="179"/>
        <v>1577400</v>
      </c>
      <c r="G619" s="113">
        <f>+$H$3*R619</f>
        <v>474270</v>
      </c>
      <c r="H619" s="112">
        <f t="shared" si="180"/>
        <v>474270</v>
      </c>
      <c r="I619" s="140">
        <f>+I617+500</f>
        <v>154500</v>
      </c>
      <c r="J619" s="130"/>
      <c r="K619" s="116">
        <f>+K617+10</f>
        <v>3240</v>
      </c>
      <c r="L619" s="117">
        <f>+I619+K619</f>
        <v>157740</v>
      </c>
      <c r="M619" s="118"/>
      <c r="N619" s="119">
        <f>+N617+10</f>
        <v>3340</v>
      </c>
      <c r="O619" s="119">
        <f>+N619+I619</f>
        <v>157840</v>
      </c>
      <c r="P619" s="119"/>
      <c r="Q619" s="119">
        <f>+Q617+10</f>
        <v>3590</v>
      </c>
      <c r="R619" s="120">
        <f>+Q619+I619</f>
        <v>158090</v>
      </c>
      <c r="S619" s="121"/>
      <c r="T619" s="122">
        <f>+T617+20</f>
        <v>6830</v>
      </c>
      <c r="U619" s="122">
        <f>+T619+I619</f>
        <v>161330</v>
      </c>
      <c r="V619" s="141">
        <f>+V617+500</f>
        <v>154500</v>
      </c>
      <c r="W619" s="130"/>
      <c r="X619" s="116">
        <f>+X617+10</f>
        <v>2545</v>
      </c>
      <c r="Y619" s="124">
        <f t="shared" si="181"/>
        <v>154740</v>
      </c>
      <c r="Z619" s="125">
        <f>+V619+X619</f>
        <v>157045</v>
      </c>
      <c r="AA619" s="126"/>
      <c r="AB619" s="127">
        <f>+AB617+20</f>
        <v>5090</v>
      </c>
      <c r="AC619" s="119">
        <f>+V619+AB619</f>
        <v>159590</v>
      </c>
      <c r="AD619" s="127"/>
      <c r="AE619" s="127">
        <f>+AE617+10</f>
        <v>2570</v>
      </c>
      <c r="AF619" s="120">
        <f>+AE619+V619</f>
        <v>157070</v>
      </c>
      <c r="AG619" s="127"/>
      <c r="AH619" s="127">
        <f>+AH617+10</f>
        <v>2595</v>
      </c>
      <c r="AI619" s="119">
        <f>+AH619+V619</f>
        <v>157095</v>
      </c>
      <c r="AJ619" s="126"/>
      <c r="AK619" s="128">
        <f>+AK617+10</f>
        <v>2620</v>
      </c>
      <c r="AL619" s="129">
        <f>+AK619+V619</f>
        <v>157120</v>
      </c>
      <c r="AM619" s="397"/>
    </row>
    <row r="620" spans="1:39" ht="15.75" x14ac:dyDescent="0.25">
      <c r="A620" s="93">
        <f t="shared" si="182"/>
        <v>0</v>
      </c>
      <c r="B620" s="94">
        <f t="shared" si="177"/>
        <v>0</v>
      </c>
      <c r="C620" s="95">
        <f>+$D$3*T620</f>
        <v>7150</v>
      </c>
      <c r="D620" s="95">
        <f t="shared" si="178"/>
        <v>7150</v>
      </c>
      <c r="E620" s="95">
        <f>+$F$3*K620</f>
        <v>1500</v>
      </c>
      <c r="F620" s="95">
        <f t="shared" si="179"/>
        <v>1500</v>
      </c>
      <c r="G620" s="96">
        <f>+$H$3*Q620</f>
        <v>1500</v>
      </c>
      <c r="H620" s="433">
        <f t="shared" si="180"/>
        <v>1500</v>
      </c>
      <c r="I620" s="395"/>
      <c r="J620" s="130">
        <f>((K621-K619)/500)</f>
        <v>0.02</v>
      </c>
      <c r="K620" s="116">
        <f>(((I620-I619)*J620)+K619)+I620</f>
        <v>150</v>
      </c>
      <c r="L620" s="131">
        <f>ROUNDUP(K620,0)</f>
        <v>150</v>
      </c>
      <c r="M620" s="132">
        <f>((N621-N619)/500)</f>
        <v>0.02</v>
      </c>
      <c r="N620" s="101">
        <f>(((I620-I619)*M620)+N619)+I620</f>
        <v>250</v>
      </c>
      <c r="O620" s="101">
        <f>ROUNDUP(N620,0)</f>
        <v>250</v>
      </c>
      <c r="P620" s="101">
        <f>((Q621-Q619)/500)</f>
        <v>0.02</v>
      </c>
      <c r="Q620" s="101">
        <f>(((I620-I619)*P620)+Q619)+I620</f>
        <v>500</v>
      </c>
      <c r="R620" s="133">
        <f>ROUNDUP(Q620,0)</f>
        <v>500</v>
      </c>
      <c r="S620" s="132">
        <f>((T621-T619)/500)</f>
        <v>0.04</v>
      </c>
      <c r="T620" s="134">
        <f>(((I620-I619)*S620)+T619)+I620</f>
        <v>650</v>
      </c>
      <c r="U620" s="134">
        <f>ROUNDUP(T620,0)</f>
        <v>650</v>
      </c>
      <c r="V620" s="396"/>
      <c r="W620" s="130">
        <f>((X621-X619)/500)</f>
        <v>0.01</v>
      </c>
      <c r="X620" s="116">
        <f>(((V620-V619)*W620)+X619)+V620</f>
        <v>1000</v>
      </c>
      <c r="Y620" s="135">
        <f t="shared" si="181"/>
        <v>240</v>
      </c>
      <c r="Z620" s="106">
        <f>ROUNDUP(X620,0)</f>
        <v>1000</v>
      </c>
      <c r="AA620" s="136">
        <f>((AB621-AB619)/500)</f>
        <v>0.02</v>
      </c>
      <c r="AB620" s="137">
        <f>(((V620-V619)*AA620)+AB619)+V620</f>
        <v>2000</v>
      </c>
      <c r="AC620" s="101">
        <f>ROUNDUP(AB620,0)</f>
        <v>2000</v>
      </c>
      <c r="AD620" s="137">
        <f>((AE621-AE619)/500)</f>
        <v>0.01</v>
      </c>
      <c r="AE620" s="137">
        <f>(((V620-V619)*AD620)+AE619)+V620</f>
        <v>1025</v>
      </c>
      <c r="AF620" s="133">
        <f>ROUNDUP(AE620,0)</f>
        <v>1025</v>
      </c>
      <c r="AG620" s="137">
        <f>((AH621-AH619)/500)</f>
        <v>0.01</v>
      </c>
      <c r="AH620" s="137">
        <f>(((V620-V619)*AG620)+AH619)+V620</f>
        <v>1050</v>
      </c>
      <c r="AI620" s="101">
        <f>ROUNDUP(AH620,0)</f>
        <v>1050</v>
      </c>
      <c r="AJ620" s="136">
        <f>((AK621-AK619)/500)</f>
        <v>0.01</v>
      </c>
      <c r="AK620" s="138">
        <f>(((V620-V619)*AJ620)+AK619)+V620</f>
        <v>1075</v>
      </c>
      <c r="AL620" s="139">
        <f>ROUNDUP(AK620,0)</f>
        <v>1075</v>
      </c>
    </row>
    <row r="621" spans="1:39" ht="15.75" x14ac:dyDescent="0.25">
      <c r="A621" s="93">
        <f t="shared" si="182"/>
        <v>0</v>
      </c>
      <c r="B621" s="93">
        <f t="shared" si="177"/>
        <v>0</v>
      </c>
      <c r="C621" s="112">
        <f>+$D$3*U621</f>
        <v>1780350</v>
      </c>
      <c r="D621" s="112">
        <f t="shared" si="178"/>
        <v>1780350</v>
      </c>
      <c r="E621" s="112">
        <f>+$F$3*L621</f>
        <v>1582500</v>
      </c>
      <c r="F621" s="112">
        <f t="shared" si="179"/>
        <v>1582500</v>
      </c>
      <c r="G621" s="113">
        <f>+$H$3*R621</f>
        <v>475800</v>
      </c>
      <c r="H621" s="112">
        <f t="shared" si="180"/>
        <v>475800</v>
      </c>
      <c r="I621" s="140">
        <f>+I619+500</f>
        <v>155000</v>
      </c>
      <c r="J621" s="130"/>
      <c r="K621" s="116">
        <f>+K619+10</f>
        <v>3250</v>
      </c>
      <c r="L621" s="117">
        <f>+I621+K621</f>
        <v>158250</v>
      </c>
      <c r="M621" s="118"/>
      <c r="N621" s="119">
        <f>+N619+10</f>
        <v>3350</v>
      </c>
      <c r="O621" s="119">
        <f>+N621+I621</f>
        <v>158350</v>
      </c>
      <c r="P621" s="119"/>
      <c r="Q621" s="119">
        <f>+Q619+10</f>
        <v>3600</v>
      </c>
      <c r="R621" s="120">
        <f>+Q621+I621</f>
        <v>158600</v>
      </c>
      <c r="S621" s="121"/>
      <c r="T621" s="122">
        <f>+T619+20</f>
        <v>6850</v>
      </c>
      <c r="U621" s="122">
        <f>+T621+I621</f>
        <v>161850</v>
      </c>
      <c r="V621" s="141">
        <f>+V619+500</f>
        <v>155000</v>
      </c>
      <c r="W621" s="130"/>
      <c r="X621" s="116">
        <f>+X619+5</f>
        <v>2550</v>
      </c>
      <c r="Y621" s="124">
        <f t="shared" si="181"/>
        <v>155240</v>
      </c>
      <c r="Z621" s="125">
        <f>+V621+X621</f>
        <v>157550</v>
      </c>
      <c r="AA621" s="126"/>
      <c r="AB621" s="127">
        <f>+AB619+10</f>
        <v>5100</v>
      </c>
      <c r="AC621" s="119">
        <f>+V621+AB621</f>
        <v>160100</v>
      </c>
      <c r="AD621" s="127"/>
      <c r="AE621" s="127">
        <f>+AE619+5</f>
        <v>2575</v>
      </c>
      <c r="AF621" s="120">
        <f>+AE621+V621</f>
        <v>157575</v>
      </c>
      <c r="AG621" s="127"/>
      <c r="AH621" s="127">
        <f>+AH619+5</f>
        <v>2600</v>
      </c>
      <c r="AI621" s="119">
        <f>+AH621+V621</f>
        <v>157600</v>
      </c>
      <c r="AJ621" s="126"/>
      <c r="AK621" s="128">
        <f>+AK619+5</f>
        <v>2625</v>
      </c>
      <c r="AL621" s="129">
        <f>+AK621+V621</f>
        <v>157625</v>
      </c>
      <c r="AM621" s="397"/>
    </row>
    <row r="622" spans="1:39" ht="15.75" x14ac:dyDescent="0.25">
      <c r="A622" s="93">
        <f t="shared" si="182"/>
        <v>0</v>
      </c>
      <c r="B622" s="94">
        <f t="shared" si="177"/>
        <v>0</v>
      </c>
      <c r="C622" s="95">
        <f>+$D$3*T622</f>
        <v>7150</v>
      </c>
      <c r="D622" s="95">
        <f t="shared" si="178"/>
        <v>7150</v>
      </c>
      <c r="E622" s="95">
        <f>+$F$3*K622</f>
        <v>1500</v>
      </c>
      <c r="F622" s="95">
        <f t="shared" si="179"/>
        <v>1500</v>
      </c>
      <c r="G622" s="96">
        <f>+$H$3*Q622</f>
        <v>1500</v>
      </c>
      <c r="H622" s="95">
        <f t="shared" si="180"/>
        <v>1500</v>
      </c>
      <c r="I622" s="395"/>
      <c r="J622" s="130">
        <f>((K623-K621)/500)</f>
        <v>0.02</v>
      </c>
      <c r="K622" s="116">
        <f>(((I622-I621)*J622)+K621)+I622</f>
        <v>150</v>
      </c>
      <c r="L622" s="131">
        <f>ROUNDUP(K622,0)</f>
        <v>150</v>
      </c>
      <c r="M622" s="132">
        <f>((N623-N621)/500)</f>
        <v>0.02</v>
      </c>
      <c r="N622" s="101">
        <f>(((I622-I621)*M622)+N621)+I622</f>
        <v>250</v>
      </c>
      <c r="O622" s="101">
        <f>ROUNDUP(N622,0)</f>
        <v>250</v>
      </c>
      <c r="P622" s="101">
        <f>((Q623-Q621)/500)</f>
        <v>0.02</v>
      </c>
      <c r="Q622" s="101">
        <f>(((I622-I621)*P622)+Q621)+I622</f>
        <v>500</v>
      </c>
      <c r="R622" s="133">
        <f>ROUNDUP(Q622,0)</f>
        <v>500</v>
      </c>
      <c r="S622" s="132">
        <f>((T623-T621)/500)</f>
        <v>0.04</v>
      </c>
      <c r="T622" s="134">
        <f>(((I622-I621)*S622)+T621)+I622</f>
        <v>650</v>
      </c>
      <c r="U622" s="134">
        <f>ROUNDUP(T622,0)</f>
        <v>650</v>
      </c>
      <c r="V622" s="396"/>
      <c r="W622" s="130">
        <f>((X623-X621)/500)</f>
        <v>0.02</v>
      </c>
      <c r="X622" s="116">
        <f>(((V622-V621)*W622)+X621)+V622</f>
        <v>-550</v>
      </c>
      <c r="Y622" s="135">
        <f t="shared" si="181"/>
        <v>240</v>
      </c>
      <c r="Z622" s="106">
        <f>ROUNDUP(X622,0)</f>
        <v>-550</v>
      </c>
      <c r="AA622" s="136">
        <f>((AB623-AB621)/500)</f>
        <v>0.04</v>
      </c>
      <c r="AB622" s="137">
        <f>(((V622-V621)*AA622)+AB621)+V622</f>
        <v>-1100</v>
      </c>
      <c r="AC622" s="101">
        <f>ROUNDUP(AB622,0)</f>
        <v>-1100</v>
      </c>
      <c r="AD622" s="137">
        <f>((AE623-AE621)/500)</f>
        <v>0.02</v>
      </c>
      <c r="AE622" s="137">
        <f>(((V622-V621)*AD622)+AE621)+V622</f>
        <v>-525</v>
      </c>
      <c r="AF622" s="133">
        <f>ROUNDUP(AE622,0)</f>
        <v>-525</v>
      </c>
      <c r="AG622" s="137">
        <f>((AH623-AH621)/500)</f>
        <v>0.02</v>
      </c>
      <c r="AH622" s="137">
        <f>(((V622-V621)*AG622)+AH621)+V622</f>
        <v>-500</v>
      </c>
      <c r="AI622" s="101">
        <f>ROUNDUP(AH622,0)</f>
        <v>-500</v>
      </c>
      <c r="AJ622" s="136">
        <f>((AK623-AK621)/500)</f>
        <v>0.02</v>
      </c>
      <c r="AK622" s="138">
        <f>(((V622-V621)*AJ622)+AK621)+V622</f>
        <v>-475</v>
      </c>
      <c r="AL622" s="139">
        <f>ROUNDUP(AK622,0)</f>
        <v>-475</v>
      </c>
    </row>
    <row r="623" spans="1:39" ht="15.75" x14ac:dyDescent="0.25">
      <c r="A623" s="93">
        <f t="shared" si="182"/>
        <v>0</v>
      </c>
      <c r="B623" s="93">
        <f t="shared" si="177"/>
        <v>0</v>
      </c>
      <c r="C623" s="112">
        <f>+$D$3*U623</f>
        <v>1786070</v>
      </c>
      <c r="D623" s="112">
        <f t="shared" si="178"/>
        <v>1786070</v>
      </c>
      <c r="E623" s="112">
        <f>+$F$3*L623</f>
        <v>1587600</v>
      </c>
      <c r="F623" s="112">
        <f t="shared" si="179"/>
        <v>1587600</v>
      </c>
      <c r="G623" s="113">
        <f>+$H$3*R623</f>
        <v>477330</v>
      </c>
      <c r="H623" s="112">
        <f t="shared" si="180"/>
        <v>477330</v>
      </c>
      <c r="I623" s="140">
        <f>+I621+500</f>
        <v>155500</v>
      </c>
      <c r="J623" s="130"/>
      <c r="K623" s="116">
        <f>+K621+10</f>
        <v>3260</v>
      </c>
      <c r="L623" s="117">
        <f>+I623+K623</f>
        <v>158760</v>
      </c>
      <c r="M623" s="118"/>
      <c r="N623" s="119">
        <f>+N621+10</f>
        <v>3360</v>
      </c>
      <c r="O623" s="119">
        <f>+N623+I623</f>
        <v>158860</v>
      </c>
      <c r="P623" s="119"/>
      <c r="Q623" s="119">
        <f>+Q621+10</f>
        <v>3610</v>
      </c>
      <c r="R623" s="120">
        <f>+Q623+I623</f>
        <v>159110</v>
      </c>
      <c r="S623" s="121"/>
      <c r="T623" s="122">
        <f>+T621+20</f>
        <v>6870</v>
      </c>
      <c r="U623" s="122">
        <f>+T623+I623</f>
        <v>162370</v>
      </c>
      <c r="V623" s="141">
        <f>+V621+500</f>
        <v>155500</v>
      </c>
      <c r="W623" s="130"/>
      <c r="X623" s="116">
        <f>+X621+10</f>
        <v>2560</v>
      </c>
      <c r="Y623" s="124">
        <f t="shared" si="181"/>
        <v>155740</v>
      </c>
      <c r="Z623" s="125">
        <f>+V623+X623</f>
        <v>158060</v>
      </c>
      <c r="AA623" s="126"/>
      <c r="AB623" s="127">
        <f>+AB621+20</f>
        <v>5120</v>
      </c>
      <c r="AC623" s="119">
        <f>+V623+AB623</f>
        <v>160620</v>
      </c>
      <c r="AD623" s="127"/>
      <c r="AE623" s="127">
        <f>+AE621+10</f>
        <v>2585</v>
      </c>
      <c r="AF623" s="120">
        <f>+AE623+V623</f>
        <v>158085</v>
      </c>
      <c r="AG623" s="127"/>
      <c r="AH623" s="127">
        <f>+AH621+10</f>
        <v>2610</v>
      </c>
      <c r="AI623" s="119">
        <f>+AH623+V623</f>
        <v>158110</v>
      </c>
      <c r="AJ623" s="126"/>
      <c r="AK623" s="128">
        <f>+AK621+10</f>
        <v>2635</v>
      </c>
      <c r="AL623" s="129">
        <f>+AK623+V623</f>
        <v>158135</v>
      </c>
      <c r="AM623" s="397"/>
    </row>
    <row r="624" spans="1:39" ht="15.75" x14ac:dyDescent="0.25">
      <c r="A624" s="93">
        <f t="shared" si="182"/>
        <v>0</v>
      </c>
      <c r="B624" s="94">
        <f t="shared" si="177"/>
        <v>0</v>
      </c>
      <c r="C624" s="95">
        <f>+$D$3*T624</f>
        <v>7150</v>
      </c>
      <c r="D624" s="95">
        <f t="shared" si="178"/>
        <v>7150</v>
      </c>
      <c r="E624" s="95">
        <f>+$F$3*K624</f>
        <v>1500</v>
      </c>
      <c r="F624" s="95">
        <f t="shared" si="179"/>
        <v>1500</v>
      </c>
      <c r="G624" s="96">
        <f>+$H$3*Q624</f>
        <v>1500</v>
      </c>
      <c r="H624" s="433">
        <f t="shared" si="180"/>
        <v>1500</v>
      </c>
      <c r="I624" s="395"/>
      <c r="J624" s="130">
        <f>((K625-K623)/500)</f>
        <v>0.02</v>
      </c>
      <c r="K624" s="116">
        <f>(((I624-I623)*J624)+K623)+I624</f>
        <v>150</v>
      </c>
      <c r="L624" s="131">
        <f>ROUNDUP(K624,0)</f>
        <v>150</v>
      </c>
      <c r="M624" s="132">
        <f>((N625-N623)/500)</f>
        <v>0.02</v>
      </c>
      <c r="N624" s="101">
        <f>(((I624-I623)*M624)+N623)+I624</f>
        <v>250</v>
      </c>
      <c r="O624" s="101">
        <f>ROUNDUP(N624,0)</f>
        <v>250</v>
      </c>
      <c r="P624" s="101">
        <f>((Q625-Q623)/500)</f>
        <v>0.02</v>
      </c>
      <c r="Q624" s="101">
        <f>(((I624-I623)*P624)+Q623)+I624</f>
        <v>500</v>
      </c>
      <c r="R624" s="133">
        <f>ROUNDUP(Q624,0)</f>
        <v>500</v>
      </c>
      <c r="S624" s="132">
        <f>((T625-T623)/500)</f>
        <v>0.04</v>
      </c>
      <c r="T624" s="134">
        <f>(((I624-I623)*S624)+T623)+I624</f>
        <v>650</v>
      </c>
      <c r="U624" s="134">
        <f>ROUNDUP(T624,0)</f>
        <v>650</v>
      </c>
      <c r="V624" s="396"/>
      <c r="W624" s="130">
        <f>((X625-X623)/500)</f>
        <v>0.01</v>
      </c>
      <c r="X624" s="116">
        <f>(((V624-V623)*W624)+X623)+V624</f>
        <v>1005</v>
      </c>
      <c r="Y624" s="135">
        <f t="shared" si="181"/>
        <v>240</v>
      </c>
      <c r="Z624" s="106">
        <f>ROUNDUP(X624,0)</f>
        <v>1005</v>
      </c>
      <c r="AA624" s="136">
        <f>((AB625-AB623)/500)</f>
        <v>0.02</v>
      </c>
      <c r="AB624" s="137">
        <f>(((V624-V623)*AA624)+AB623)+V624</f>
        <v>2010</v>
      </c>
      <c r="AC624" s="101">
        <f>ROUNDUP(AB624,0)</f>
        <v>2010</v>
      </c>
      <c r="AD624" s="137">
        <f>((AE625-AE623)/500)</f>
        <v>0.01</v>
      </c>
      <c r="AE624" s="137">
        <f>(((V624-V623)*AD624)+AE623)+V624</f>
        <v>1030</v>
      </c>
      <c r="AF624" s="133">
        <f>ROUNDUP(AE624,0)</f>
        <v>1030</v>
      </c>
      <c r="AG624" s="137">
        <f>((AH625-AH623)/500)</f>
        <v>0.01</v>
      </c>
      <c r="AH624" s="137">
        <f>(((V624-V623)*AG624)+AH623)+V624</f>
        <v>1055</v>
      </c>
      <c r="AI624" s="101">
        <f>ROUNDUP(AH624,0)</f>
        <v>1055</v>
      </c>
      <c r="AJ624" s="136">
        <f>((AK625-AK623)/500)</f>
        <v>0.01</v>
      </c>
      <c r="AK624" s="138">
        <f>(((V624-V623)*AJ624)+AK623)+V624</f>
        <v>1080</v>
      </c>
      <c r="AL624" s="139">
        <f>ROUNDUP(AK624,0)</f>
        <v>1080</v>
      </c>
    </row>
    <row r="625" spans="1:39" ht="15.75" x14ac:dyDescent="0.25">
      <c r="A625" s="93">
        <f t="shared" si="182"/>
        <v>0</v>
      </c>
      <c r="B625" s="93">
        <f t="shared" si="177"/>
        <v>0</v>
      </c>
      <c r="C625" s="112">
        <f>+$D$3*U625</f>
        <v>1791790</v>
      </c>
      <c r="D625" s="112">
        <f t="shared" si="178"/>
        <v>1791790</v>
      </c>
      <c r="E625" s="112">
        <f>+$F$3*L625</f>
        <v>1592700</v>
      </c>
      <c r="F625" s="112">
        <f t="shared" si="179"/>
        <v>1592700</v>
      </c>
      <c r="G625" s="113">
        <f>+$H$3*R625</f>
        <v>478860</v>
      </c>
      <c r="H625" s="112">
        <f t="shared" si="180"/>
        <v>478860</v>
      </c>
      <c r="I625" s="140">
        <f>+I623+500</f>
        <v>156000</v>
      </c>
      <c r="J625" s="130"/>
      <c r="K625" s="116">
        <f>+K623+10</f>
        <v>3270</v>
      </c>
      <c r="L625" s="117">
        <f>+I625+K625</f>
        <v>159270</v>
      </c>
      <c r="M625" s="118"/>
      <c r="N625" s="119">
        <f>+N623+10</f>
        <v>3370</v>
      </c>
      <c r="O625" s="119">
        <f>+N625+I625</f>
        <v>159370</v>
      </c>
      <c r="P625" s="119"/>
      <c r="Q625" s="119">
        <f>+Q623+10</f>
        <v>3620</v>
      </c>
      <c r="R625" s="120">
        <f>+Q625+I625</f>
        <v>159620</v>
      </c>
      <c r="S625" s="121"/>
      <c r="T625" s="122">
        <f>+T623+20</f>
        <v>6890</v>
      </c>
      <c r="U625" s="122">
        <f>+T625+I625</f>
        <v>162890</v>
      </c>
      <c r="V625" s="141">
        <f>+V623+500</f>
        <v>156000</v>
      </c>
      <c r="W625" s="130"/>
      <c r="X625" s="116">
        <f>+X623+5</f>
        <v>2565</v>
      </c>
      <c r="Y625" s="124">
        <f t="shared" si="181"/>
        <v>156240</v>
      </c>
      <c r="Z625" s="125">
        <f>+V625+X625</f>
        <v>158565</v>
      </c>
      <c r="AA625" s="126"/>
      <c r="AB625" s="127">
        <f>+AB623+10</f>
        <v>5130</v>
      </c>
      <c r="AC625" s="119">
        <f>+V625+AB625</f>
        <v>161130</v>
      </c>
      <c r="AD625" s="127"/>
      <c r="AE625" s="127">
        <f>+AE623+5</f>
        <v>2590</v>
      </c>
      <c r="AF625" s="120">
        <f>+AE625+V625</f>
        <v>158590</v>
      </c>
      <c r="AG625" s="127"/>
      <c r="AH625" s="127">
        <f>+AH623+5</f>
        <v>2615</v>
      </c>
      <c r="AI625" s="119">
        <f>+AH625+V625</f>
        <v>158615</v>
      </c>
      <c r="AJ625" s="126"/>
      <c r="AK625" s="128">
        <f>+AK623+5</f>
        <v>2640</v>
      </c>
      <c r="AL625" s="129">
        <f>+AK625+V625</f>
        <v>158640</v>
      </c>
      <c r="AM625" s="397"/>
    </row>
    <row r="626" spans="1:39" ht="15.75" x14ac:dyDescent="0.25">
      <c r="A626" s="93">
        <f t="shared" si="182"/>
        <v>0</v>
      </c>
      <c r="B626" s="94">
        <f t="shared" si="177"/>
        <v>0</v>
      </c>
      <c r="C626" s="95">
        <f>+$D$3*T626</f>
        <v>7150</v>
      </c>
      <c r="D626" s="95">
        <f t="shared" si="178"/>
        <v>7150</v>
      </c>
      <c r="E626" s="95">
        <f>+$F$3*K626</f>
        <v>1500</v>
      </c>
      <c r="F626" s="95">
        <f t="shared" si="179"/>
        <v>1500</v>
      </c>
      <c r="G626" s="96">
        <f>+$H$3*Q626</f>
        <v>1500</v>
      </c>
      <c r="H626" s="95">
        <f t="shared" si="180"/>
        <v>1500</v>
      </c>
      <c r="I626" s="395"/>
      <c r="J626" s="130">
        <f>((K627-K625)/500)</f>
        <v>0.02</v>
      </c>
      <c r="K626" s="116">
        <f>(((I626-I625)*J626)+K625)+I626</f>
        <v>150</v>
      </c>
      <c r="L626" s="131">
        <f>ROUNDUP(K626,0)</f>
        <v>150</v>
      </c>
      <c r="M626" s="132">
        <f>((N627-N625)/500)</f>
        <v>0.02</v>
      </c>
      <c r="N626" s="101">
        <f>(((I626-I625)*M626)+N625)+I626</f>
        <v>250</v>
      </c>
      <c r="O626" s="101">
        <f>ROUNDUP(N626,0)</f>
        <v>250</v>
      </c>
      <c r="P626" s="101">
        <f>((Q627-Q625)/500)</f>
        <v>0.02</v>
      </c>
      <c r="Q626" s="101">
        <f>(((I626-I625)*P626)+Q625)+I626</f>
        <v>500</v>
      </c>
      <c r="R626" s="133">
        <f>ROUNDUP(Q626,0)</f>
        <v>500</v>
      </c>
      <c r="S626" s="132">
        <f>((T627-T625)/500)</f>
        <v>0.04</v>
      </c>
      <c r="T626" s="134">
        <f>(((I626-I625)*S626)+T625)+I626</f>
        <v>650</v>
      </c>
      <c r="U626" s="134">
        <f>ROUNDUP(T626,0)</f>
        <v>650</v>
      </c>
      <c r="V626" s="396"/>
      <c r="W626" s="130">
        <f>((X627-X625)/500)</f>
        <v>0.02</v>
      </c>
      <c r="X626" s="116">
        <f>(((V626-V625)*W626)+X625)+V626</f>
        <v>-555</v>
      </c>
      <c r="Y626" s="135">
        <f t="shared" si="181"/>
        <v>240</v>
      </c>
      <c r="Z626" s="106">
        <f>ROUNDUP(X626,0)</f>
        <v>-555</v>
      </c>
      <c r="AA626" s="136">
        <f>((AB627-AB625)/500)</f>
        <v>0.04</v>
      </c>
      <c r="AB626" s="137">
        <f>(((V626-V625)*AA626)+AB625)+V626</f>
        <v>-1110</v>
      </c>
      <c r="AC626" s="101">
        <f>ROUNDUP(AB626,0)</f>
        <v>-1110</v>
      </c>
      <c r="AD626" s="137">
        <f>((AE627-AE625)/500)</f>
        <v>0.02</v>
      </c>
      <c r="AE626" s="137">
        <f>(((V626-V625)*AD626)+AE625)+V626</f>
        <v>-530</v>
      </c>
      <c r="AF626" s="133">
        <f>ROUNDUP(AE626,0)</f>
        <v>-530</v>
      </c>
      <c r="AG626" s="137">
        <f>((AH627-AH625)/500)</f>
        <v>0.02</v>
      </c>
      <c r="AH626" s="137">
        <f>(((V626-V625)*AG626)+AH625)+V626</f>
        <v>-505</v>
      </c>
      <c r="AI626" s="101">
        <f>ROUNDUP(AH626,0)</f>
        <v>-505</v>
      </c>
      <c r="AJ626" s="136">
        <f>((AK627-AK625)/500)</f>
        <v>0.02</v>
      </c>
      <c r="AK626" s="138">
        <f>(((V626-V625)*AJ626)+AK625)+V626</f>
        <v>-480</v>
      </c>
      <c r="AL626" s="139">
        <f>ROUNDUP(AK626,0)</f>
        <v>-480</v>
      </c>
      <c r="AM626" s="397"/>
    </row>
    <row r="627" spans="1:39" ht="15.75" x14ac:dyDescent="0.25">
      <c r="A627" s="93">
        <f t="shared" si="182"/>
        <v>0</v>
      </c>
      <c r="B627" s="93">
        <f t="shared" si="177"/>
        <v>0</v>
      </c>
      <c r="C627" s="112">
        <f>+$D$3*U627</f>
        <v>1797510</v>
      </c>
      <c r="D627" s="112">
        <f t="shared" si="178"/>
        <v>1797510</v>
      </c>
      <c r="E627" s="112">
        <f>+$F$3*L627</f>
        <v>1597800</v>
      </c>
      <c r="F627" s="112">
        <f t="shared" si="179"/>
        <v>1597800</v>
      </c>
      <c r="G627" s="113">
        <f>+$H$3*R627</f>
        <v>480390</v>
      </c>
      <c r="H627" s="112">
        <f t="shared" si="180"/>
        <v>480390</v>
      </c>
      <c r="I627" s="140">
        <f>+I625+500</f>
        <v>156500</v>
      </c>
      <c r="J627" s="130"/>
      <c r="K627" s="116">
        <f>+K625+10</f>
        <v>3280</v>
      </c>
      <c r="L627" s="117">
        <f>+I627+K627</f>
        <v>159780</v>
      </c>
      <c r="M627" s="118"/>
      <c r="N627" s="119">
        <f>+N625+10</f>
        <v>3380</v>
      </c>
      <c r="O627" s="119">
        <f>+N627+I627</f>
        <v>159880</v>
      </c>
      <c r="P627" s="119"/>
      <c r="Q627" s="119">
        <f>+Q625+10</f>
        <v>3630</v>
      </c>
      <c r="R627" s="120">
        <f>+Q627+I627</f>
        <v>160130</v>
      </c>
      <c r="S627" s="121"/>
      <c r="T627" s="122">
        <f>+T625+20</f>
        <v>6910</v>
      </c>
      <c r="U627" s="122">
        <f>+T627+I627</f>
        <v>163410</v>
      </c>
      <c r="V627" s="141">
        <f>+V625+500</f>
        <v>156500</v>
      </c>
      <c r="W627" s="130"/>
      <c r="X627" s="116">
        <f>+X625+10</f>
        <v>2575</v>
      </c>
      <c r="Y627" s="124">
        <f t="shared" si="181"/>
        <v>156740</v>
      </c>
      <c r="Z627" s="125">
        <f>+V627+X627</f>
        <v>159075</v>
      </c>
      <c r="AA627" s="126"/>
      <c r="AB627" s="127">
        <f>+AB625+20</f>
        <v>5150</v>
      </c>
      <c r="AC627" s="119">
        <f>+V627+AB627</f>
        <v>161650</v>
      </c>
      <c r="AD627" s="127"/>
      <c r="AE627" s="127">
        <f>+AE625+10</f>
        <v>2600</v>
      </c>
      <c r="AF627" s="120">
        <f>+AE627+V627</f>
        <v>159100</v>
      </c>
      <c r="AG627" s="127"/>
      <c r="AH627" s="127">
        <f>+AH625+10</f>
        <v>2625</v>
      </c>
      <c r="AI627" s="119">
        <f>+AH627+V627</f>
        <v>159125</v>
      </c>
      <c r="AJ627" s="126"/>
      <c r="AK627" s="128">
        <f>+AK625+10</f>
        <v>2650</v>
      </c>
      <c r="AL627" s="129">
        <f>+AK627+V627</f>
        <v>159150</v>
      </c>
      <c r="AM627" s="397"/>
    </row>
    <row r="628" spans="1:39" ht="15.75" x14ac:dyDescent="0.25">
      <c r="A628" s="93">
        <f t="shared" si="182"/>
        <v>0</v>
      </c>
      <c r="B628" s="94">
        <f t="shared" si="177"/>
        <v>0</v>
      </c>
      <c r="C628" s="95">
        <f>+$D$3*T628</f>
        <v>7150</v>
      </c>
      <c r="D628" s="95">
        <f t="shared" si="178"/>
        <v>7150</v>
      </c>
      <c r="E628" s="95">
        <f>+$F$3*K628</f>
        <v>1500</v>
      </c>
      <c r="F628" s="95">
        <f t="shared" si="179"/>
        <v>1500</v>
      </c>
      <c r="G628" s="96">
        <f>+$H$3*Q628</f>
        <v>1500</v>
      </c>
      <c r="H628" s="433">
        <f t="shared" si="180"/>
        <v>1500</v>
      </c>
      <c r="I628" s="395"/>
      <c r="J628" s="130">
        <f>((K629-K627)/500)</f>
        <v>0.02</v>
      </c>
      <c r="K628" s="116">
        <f>(((I628-I627)*J628)+K627)+I628</f>
        <v>150</v>
      </c>
      <c r="L628" s="131">
        <f>ROUNDUP(K628,0)</f>
        <v>150</v>
      </c>
      <c r="M628" s="132">
        <f>((N629-N627)/500)</f>
        <v>0.02</v>
      </c>
      <c r="N628" s="101">
        <f>(((I628-I627)*M628)+N627)+I628</f>
        <v>250</v>
      </c>
      <c r="O628" s="101">
        <f>ROUNDUP(N628,0)</f>
        <v>250</v>
      </c>
      <c r="P628" s="101">
        <f>((Q629-Q627)/500)</f>
        <v>0.02</v>
      </c>
      <c r="Q628" s="101">
        <f>(((I628-I627)*P628)+Q627)+I628</f>
        <v>500</v>
      </c>
      <c r="R628" s="133">
        <f>ROUNDUP(Q628,0)</f>
        <v>500</v>
      </c>
      <c r="S628" s="132">
        <f>((T629-T627)/500)</f>
        <v>0.04</v>
      </c>
      <c r="T628" s="134">
        <f>(((I628-I627)*S628)+T627)+I628</f>
        <v>650</v>
      </c>
      <c r="U628" s="134">
        <f>ROUNDUP(T628,0)</f>
        <v>650</v>
      </c>
      <c r="V628" s="396"/>
      <c r="W628" s="130">
        <f>((X629-X627)/500)</f>
        <v>0.01</v>
      </c>
      <c r="X628" s="116">
        <f>(((V628-V627)*W628)+X627)+V628</f>
        <v>1010</v>
      </c>
      <c r="Y628" s="135">
        <f t="shared" si="181"/>
        <v>240</v>
      </c>
      <c r="Z628" s="106">
        <f>ROUNDUP(X628,0)</f>
        <v>1010</v>
      </c>
      <c r="AA628" s="136">
        <f>((AB629-AB627)/500)</f>
        <v>0.02</v>
      </c>
      <c r="AB628" s="137">
        <f>(((V628-V627)*AA628)+AB627)+V628</f>
        <v>2020</v>
      </c>
      <c r="AC628" s="101">
        <f>ROUNDUP(AB628,0)</f>
        <v>2020</v>
      </c>
      <c r="AD628" s="137">
        <f>((AE629-AE627)/500)</f>
        <v>0.01</v>
      </c>
      <c r="AE628" s="137">
        <f>(((V628-V627)*AD628)+AE627)+V628</f>
        <v>1035</v>
      </c>
      <c r="AF628" s="133">
        <f>ROUNDUP(AE628,0)</f>
        <v>1035</v>
      </c>
      <c r="AG628" s="137">
        <f>((AH629-AH627)/500)</f>
        <v>0.01</v>
      </c>
      <c r="AH628" s="137">
        <f>(((V628-V627)*AG628)+AH627)+V628</f>
        <v>1060</v>
      </c>
      <c r="AI628" s="101">
        <f>ROUNDUP(AH628,0)</f>
        <v>1060</v>
      </c>
      <c r="AJ628" s="136">
        <f>((AK629-AK627)/500)</f>
        <v>0.01</v>
      </c>
      <c r="AK628" s="138">
        <f>(((V628-V627)*AJ628)+AK627)+V628</f>
        <v>1085</v>
      </c>
      <c r="AL628" s="139">
        <f>ROUNDUP(AK628,0)</f>
        <v>1085</v>
      </c>
    </row>
    <row r="629" spans="1:39" ht="15.75" x14ac:dyDescent="0.25">
      <c r="A629" s="93">
        <f t="shared" si="182"/>
        <v>0</v>
      </c>
      <c r="B629" s="93">
        <f t="shared" si="177"/>
        <v>0</v>
      </c>
      <c r="C629" s="112">
        <f>+$D$3*U629</f>
        <v>1803230</v>
      </c>
      <c r="D629" s="112">
        <f t="shared" si="178"/>
        <v>1803230</v>
      </c>
      <c r="E629" s="112">
        <f>+$F$3*L629</f>
        <v>1602900</v>
      </c>
      <c r="F629" s="112">
        <f t="shared" si="179"/>
        <v>1602900</v>
      </c>
      <c r="G629" s="113">
        <f>+$H$3*R629</f>
        <v>481920</v>
      </c>
      <c r="H629" s="112">
        <f t="shared" si="180"/>
        <v>481920</v>
      </c>
      <c r="I629" s="140">
        <f>+I627+500</f>
        <v>157000</v>
      </c>
      <c r="J629" s="130"/>
      <c r="K629" s="116">
        <f>+K627+10</f>
        <v>3290</v>
      </c>
      <c r="L629" s="117">
        <f>+I629+K629</f>
        <v>160290</v>
      </c>
      <c r="M629" s="118"/>
      <c r="N629" s="119">
        <f>+N627+10</f>
        <v>3390</v>
      </c>
      <c r="O629" s="119">
        <f>+N629+I629</f>
        <v>160390</v>
      </c>
      <c r="P629" s="119"/>
      <c r="Q629" s="119">
        <f>+Q627+10</f>
        <v>3640</v>
      </c>
      <c r="R629" s="120">
        <f>+Q629+I629</f>
        <v>160640</v>
      </c>
      <c r="S629" s="121"/>
      <c r="T629" s="122">
        <f>+T627+20</f>
        <v>6930</v>
      </c>
      <c r="U629" s="122">
        <f>+T629+I629</f>
        <v>163930</v>
      </c>
      <c r="V629" s="141">
        <f>+V627+500</f>
        <v>157000</v>
      </c>
      <c r="W629" s="130"/>
      <c r="X629" s="116">
        <f>+X627+5</f>
        <v>2580</v>
      </c>
      <c r="Y629" s="124">
        <f t="shared" si="181"/>
        <v>157240</v>
      </c>
      <c r="Z629" s="125">
        <f>+V629+X629</f>
        <v>159580</v>
      </c>
      <c r="AA629" s="126"/>
      <c r="AB629" s="127">
        <f>+AB627+10</f>
        <v>5160</v>
      </c>
      <c r="AC629" s="119">
        <f>+V629+AB629</f>
        <v>162160</v>
      </c>
      <c r="AD629" s="127"/>
      <c r="AE629" s="127">
        <f>+AE627+5</f>
        <v>2605</v>
      </c>
      <c r="AF629" s="120">
        <f>+AE629+V629</f>
        <v>159605</v>
      </c>
      <c r="AG629" s="127"/>
      <c r="AH629" s="127">
        <f>+AH627+5</f>
        <v>2630</v>
      </c>
      <c r="AI629" s="119">
        <f>+AH629+V629</f>
        <v>159630</v>
      </c>
      <c r="AJ629" s="126"/>
      <c r="AK629" s="128">
        <f>+AK627+5</f>
        <v>2655</v>
      </c>
      <c r="AL629" s="129">
        <f>+AK629+V629</f>
        <v>159655</v>
      </c>
      <c r="AM629" s="397"/>
    </row>
    <row r="630" spans="1:39" ht="15.75" x14ac:dyDescent="0.25">
      <c r="A630" s="93">
        <f t="shared" si="182"/>
        <v>0</v>
      </c>
      <c r="B630" s="94">
        <f t="shared" si="177"/>
        <v>0</v>
      </c>
      <c r="C630" s="95">
        <f>+$D$3*T630</f>
        <v>7150</v>
      </c>
      <c r="D630" s="95">
        <f t="shared" si="178"/>
        <v>7150</v>
      </c>
      <c r="E630" s="95">
        <f>+$F$3*K630</f>
        <v>1500</v>
      </c>
      <c r="F630" s="95">
        <f t="shared" si="179"/>
        <v>1500</v>
      </c>
      <c r="G630" s="96">
        <f>+$H$3*Q630</f>
        <v>1500</v>
      </c>
      <c r="H630" s="95">
        <f t="shared" si="180"/>
        <v>1500</v>
      </c>
      <c r="I630" s="395"/>
      <c r="J630" s="130">
        <f>((K631-K629)/500)</f>
        <v>0.02</v>
      </c>
      <c r="K630" s="116">
        <f>(((I630-I629)*J630)+K629)+I630</f>
        <v>150</v>
      </c>
      <c r="L630" s="131">
        <f>ROUNDUP(K630,0)</f>
        <v>150</v>
      </c>
      <c r="M630" s="132">
        <f>((N631-N629)/500)</f>
        <v>0.02</v>
      </c>
      <c r="N630" s="101">
        <f>(((I630-I629)*M630)+N629)+I630</f>
        <v>250</v>
      </c>
      <c r="O630" s="101">
        <f>ROUNDUP(N630,0)</f>
        <v>250</v>
      </c>
      <c r="P630" s="101">
        <f>((Q631-Q629)/500)</f>
        <v>0.02</v>
      </c>
      <c r="Q630" s="101">
        <f>(((I630-I629)*P630)+Q629)+I630</f>
        <v>500</v>
      </c>
      <c r="R630" s="133">
        <f>ROUNDUP(Q630,0)</f>
        <v>500</v>
      </c>
      <c r="S630" s="132">
        <f>((T631-T629)/500)</f>
        <v>0.04</v>
      </c>
      <c r="T630" s="134">
        <f>(((I630-I629)*S630)+T629)+I630</f>
        <v>650</v>
      </c>
      <c r="U630" s="134">
        <f>ROUNDUP(T630,0)</f>
        <v>650</v>
      </c>
      <c r="V630" s="396"/>
      <c r="W630" s="130">
        <f>((X631-X629)/500)</f>
        <v>0.02</v>
      </c>
      <c r="X630" s="116">
        <f>(((V630-V629)*W630)+X629)+V630</f>
        <v>-560</v>
      </c>
      <c r="Y630" s="135">
        <f t="shared" si="181"/>
        <v>240</v>
      </c>
      <c r="Z630" s="106">
        <f>ROUNDUP(X630,0)</f>
        <v>-560</v>
      </c>
      <c r="AA630" s="136">
        <f>((AB631-AB629)/500)</f>
        <v>0.04</v>
      </c>
      <c r="AB630" s="137">
        <f>(((V630-V629)*AA630)+AB629)+V630</f>
        <v>-1120</v>
      </c>
      <c r="AC630" s="101">
        <f>ROUNDUP(AB630,0)</f>
        <v>-1120</v>
      </c>
      <c r="AD630" s="137">
        <f>((AE631-AE629)/500)</f>
        <v>0.02</v>
      </c>
      <c r="AE630" s="137">
        <f>(((V630-V629)*AD630)+AE629)+V630</f>
        <v>-535</v>
      </c>
      <c r="AF630" s="133">
        <f>ROUNDUP(AE630,0)</f>
        <v>-535</v>
      </c>
      <c r="AG630" s="137">
        <f>((AH631-AH629)/500)</f>
        <v>0.02</v>
      </c>
      <c r="AH630" s="137">
        <f>(((V630-V629)*AG630)+AH629)+V630</f>
        <v>-510</v>
      </c>
      <c r="AI630" s="101">
        <f>ROUNDUP(AH630,0)</f>
        <v>-510</v>
      </c>
      <c r="AJ630" s="136">
        <f>((AK631-AK629)/500)</f>
        <v>0.02</v>
      </c>
      <c r="AK630" s="138">
        <f>(((V630-V629)*AJ630)+AK629)+V630</f>
        <v>-485</v>
      </c>
      <c r="AL630" s="139">
        <f>ROUNDUP(AK630,0)</f>
        <v>-485</v>
      </c>
    </row>
    <row r="631" spans="1:39" ht="15.75" x14ac:dyDescent="0.25">
      <c r="A631" s="93">
        <f t="shared" si="182"/>
        <v>0</v>
      </c>
      <c r="B631" s="93">
        <f t="shared" si="177"/>
        <v>0</v>
      </c>
      <c r="C631" s="112">
        <f>+$D$3*U631</f>
        <v>1808950</v>
      </c>
      <c r="D631" s="112">
        <f t="shared" si="178"/>
        <v>1808950</v>
      </c>
      <c r="E631" s="112">
        <f>+$F$3*L631</f>
        <v>1608000</v>
      </c>
      <c r="F631" s="112">
        <f t="shared" si="179"/>
        <v>1608000</v>
      </c>
      <c r="G631" s="113">
        <f>+$H$3*R631</f>
        <v>483450</v>
      </c>
      <c r="H631" s="112">
        <f t="shared" si="180"/>
        <v>483450</v>
      </c>
      <c r="I631" s="140">
        <f>+I629+500</f>
        <v>157500</v>
      </c>
      <c r="J631" s="130"/>
      <c r="K631" s="116">
        <f>+K629+10</f>
        <v>3300</v>
      </c>
      <c r="L631" s="117">
        <f>+I631+K631</f>
        <v>160800</v>
      </c>
      <c r="M631" s="118"/>
      <c r="N631" s="119">
        <f>+N629+10</f>
        <v>3400</v>
      </c>
      <c r="O631" s="119">
        <f>+N631+I631</f>
        <v>160900</v>
      </c>
      <c r="P631" s="119"/>
      <c r="Q631" s="119">
        <f>+Q629+10</f>
        <v>3650</v>
      </c>
      <c r="R631" s="120">
        <f>+Q631+I631</f>
        <v>161150</v>
      </c>
      <c r="S631" s="121"/>
      <c r="T631" s="122">
        <f>+T629+20</f>
        <v>6950</v>
      </c>
      <c r="U631" s="122">
        <f>+T631+I631</f>
        <v>164450</v>
      </c>
      <c r="V631" s="141">
        <f>+V629+500</f>
        <v>157500</v>
      </c>
      <c r="W631" s="130"/>
      <c r="X631" s="116">
        <f>+X629+10</f>
        <v>2590</v>
      </c>
      <c r="Y631" s="124">
        <f t="shared" si="181"/>
        <v>157740</v>
      </c>
      <c r="Z631" s="125">
        <f>+V631+X631</f>
        <v>160090</v>
      </c>
      <c r="AA631" s="126"/>
      <c r="AB631" s="127">
        <f>+AB629+20</f>
        <v>5180</v>
      </c>
      <c r="AC631" s="119">
        <f>+V631+AB631</f>
        <v>162680</v>
      </c>
      <c r="AD631" s="127"/>
      <c r="AE631" s="127">
        <f>+AE629+10</f>
        <v>2615</v>
      </c>
      <c r="AF631" s="120">
        <f>+AE631+V631</f>
        <v>160115</v>
      </c>
      <c r="AG631" s="127"/>
      <c r="AH631" s="127">
        <f>+AH629+10</f>
        <v>2640</v>
      </c>
      <c r="AI631" s="119">
        <f>+AH631+V631</f>
        <v>160140</v>
      </c>
      <c r="AJ631" s="126"/>
      <c r="AK631" s="128">
        <f>+AK629+10</f>
        <v>2665</v>
      </c>
      <c r="AL631" s="129">
        <f>+AK631+V631</f>
        <v>160165</v>
      </c>
      <c r="AM631" s="397"/>
    </row>
    <row r="632" spans="1:39" ht="15.75" x14ac:dyDescent="0.25">
      <c r="A632" s="93">
        <f t="shared" si="182"/>
        <v>0</v>
      </c>
      <c r="B632" s="94">
        <f t="shared" si="177"/>
        <v>0</v>
      </c>
      <c r="C632" s="95">
        <f>+$D$3*T632</f>
        <v>7150</v>
      </c>
      <c r="D632" s="95">
        <f t="shared" si="178"/>
        <v>7150</v>
      </c>
      <c r="E632" s="95">
        <f>+$F$3*K632</f>
        <v>1500</v>
      </c>
      <c r="F632" s="95">
        <f t="shared" si="179"/>
        <v>1500</v>
      </c>
      <c r="G632" s="96">
        <f>+$H$3*Q632</f>
        <v>1500</v>
      </c>
      <c r="H632" s="433">
        <f t="shared" si="180"/>
        <v>1500</v>
      </c>
      <c r="I632" s="395"/>
      <c r="J632" s="130">
        <f>((K633-K631)/500)</f>
        <v>0.02</v>
      </c>
      <c r="K632" s="116">
        <f>(((I632-I631)*J632)+K631)+I632</f>
        <v>150</v>
      </c>
      <c r="L632" s="131">
        <f>ROUNDUP(K632,0)</f>
        <v>150</v>
      </c>
      <c r="M632" s="132">
        <f>((N633-N631)/500)</f>
        <v>0.02</v>
      </c>
      <c r="N632" s="101">
        <f>(((I632-I631)*M632)+N631)+I632</f>
        <v>250</v>
      </c>
      <c r="O632" s="101">
        <f>ROUNDUP(N632,0)</f>
        <v>250</v>
      </c>
      <c r="P632" s="101">
        <f>((Q633-Q631)/500)</f>
        <v>0.02</v>
      </c>
      <c r="Q632" s="101">
        <f>(((I632-I631)*P632)+Q631)+I632</f>
        <v>500</v>
      </c>
      <c r="R632" s="133">
        <f>ROUNDUP(Q632,0)</f>
        <v>500</v>
      </c>
      <c r="S632" s="132">
        <f>((T633-T631)/500)</f>
        <v>0.04</v>
      </c>
      <c r="T632" s="134">
        <f>(((I632-I631)*S632)+T631)+I632</f>
        <v>650</v>
      </c>
      <c r="U632" s="134">
        <f>ROUNDUP(T632,0)</f>
        <v>650</v>
      </c>
      <c r="V632" s="396"/>
      <c r="W632" s="130">
        <f>((X633-X631)/500)</f>
        <v>0.01</v>
      </c>
      <c r="X632" s="116">
        <f>(((V632-V631)*W632)+X631)+V632</f>
        <v>1015</v>
      </c>
      <c r="Y632" s="135">
        <f t="shared" si="181"/>
        <v>240</v>
      </c>
      <c r="Z632" s="106">
        <f>ROUNDUP(X632,0)</f>
        <v>1015</v>
      </c>
      <c r="AA632" s="136">
        <f>((AB633-AB631)/500)</f>
        <v>0.02</v>
      </c>
      <c r="AB632" s="137">
        <f>(((V632-V631)*AA632)+AB631)+V632</f>
        <v>2030</v>
      </c>
      <c r="AC632" s="101">
        <f>ROUNDUP(AB632,0)</f>
        <v>2030</v>
      </c>
      <c r="AD632" s="137">
        <f>((AE633-AE631)/500)</f>
        <v>0.01</v>
      </c>
      <c r="AE632" s="137">
        <f>(((V632-V631)*AD632)+AE631)+V632</f>
        <v>1040</v>
      </c>
      <c r="AF632" s="133">
        <f>ROUNDUP(AE632,0)</f>
        <v>1040</v>
      </c>
      <c r="AG632" s="137">
        <f>((AH633-AH631)/500)</f>
        <v>0.01</v>
      </c>
      <c r="AH632" s="137">
        <f>(((V632-V631)*AG632)+AH631)+V632</f>
        <v>1065</v>
      </c>
      <c r="AI632" s="101">
        <f>ROUNDUP(AH632,0)</f>
        <v>1065</v>
      </c>
      <c r="AJ632" s="136">
        <f>((AK633-AK631)/500)</f>
        <v>0.01</v>
      </c>
      <c r="AK632" s="138">
        <f>(((V632-V631)*AJ632)+AK631)+V632</f>
        <v>1090</v>
      </c>
      <c r="AL632" s="139">
        <f>ROUNDUP(AK632,0)</f>
        <v>1090</v>
      </c>
    </row>
    <row r="633" spans="1:39" ht="15.75" x14ac:dyDescent="0.25">
      <c r="A633" s="93">
        <f t="shared" si="182"/>
        <v>0</v>
      </c>
      <c r="B633" s="93">
        <f t="shared" si="177"/>
        <v>0</v>
      </c>
      <c r="C633" s="112">
        <f>+$D$3*U633</f>
        <v>1814670</v>
      </c>
      <c r="D633" s="112">
        <f t="shared" si="178"/>
        <v>1814670</v>
      </c>
      <c r="E633" s="112">
        <f>+$F$3*L633</f>
        <v>1613100</v>
      </c>
      <c r="F633" s="112">
        <f t="shared" si="179"/>
        <v>1613100</v>
      </c>
      <c r="G633" s="113">
        <f>+$H$3*R633</f>
        <v>484980</v>
      </c>
      <c r="H633" s="112">
        <f t="shared" si="180"/>
        <v>484980</v>
      </c>
      <c r="I633" s="140">
        <f>+I631+500</f>
        <v>158000</v>
      </c>
      <c r="J633" s="130"/>
      <c r="K633" s="116">
        <f>+K631+10</f>
        <v>3310</v>
      </c>
      <c r="L633" s="117">
        <f>+I633+K633</f>
        <v>161310</v>
      </c>
      <c r="M633" s="118"/>
      <c r="N633" s="119">
        <f>+N631+10</f>
        <v>3410</v>
      </c>
      <c r="O633" s="119">
        <f>+N633+I633</f>
        <v>161410</v>
      </c>
      <c r="P633" s="119"/>
      <c r="Q633" s="119">
        <f>+Q631+10</f>
        <v>3660</v>
      </c>
      <c r="R633" s="120">
        <f>+Q633+I633</f>
        <v>161660</v>
      </c>
      <c r="S633" s="121"/>
      <c r="T633" s="122">
        <f>+T631+20</f>
        <v>6970</v>
      </c>
      <c r="U633" s="122">
        <f>+T633+I633</f>
        <v>164970</v>
      </c>
      <c r="V633" s="141">
        <f>+V631+500</f>
        <v>158000</v>
      </c>
      <c r="W633" s="130"/>
      <c r="X633" s="116">
        <f>+X631+5</f>
        <v>2595</v>
      </c>
      <c r="Y633" s="124">
        <f t="shared" si="181"/>
        <v>158240</v>
      </c>
      <c r="Z633" s="125">
        <f>+V633+X633</f>
        <v>160595</v>
      </c>
      <c r="AA633" s="126"/>
      <c r="AB633" s="127">
        <f>+AB631+10</f>
        <v>5190</v>
      </c>
      <c r="AC633" s="119">
        <f>+V633+AB633</f>
        <v>163190</v>
      </c>
      <c r="AD633" s="127"/>
      <c r="AE633" s="127">
        <f>+AE631+5</f>
        <v>2620</v>
      </c>
      <c r="AF633" s="120">
        <f>+AE633+V633</f>
        <v>160620</v>
      </c>
      <c r="AG633" s="127"/>
      <c r="AH633" s="127">
        <f>+AH631+5</f>
        <v>2645</v>
      </c>
      <c r="AI633" s="119">
        <f>+AH633+V633</f>
        <v>160645</v>
      </c>
      <c r="AJ633" s="126"/>
      <c r="AK633" s="128">
        <f>+AK631+5</f>
        <v>2670</v>
      </c>
      <c r="AL633" s="129">
        <f>+AK633+V633</f>
        <v>160670</v>
      </c>
      <c r="AM633" s="397"/>
    </row>
    <row r="634" spans="1:39" ht="15.75" x14ac:dyDescent="0.25">
      <c r="A634" s="93">
        <f t="shared" si="182"/>
        <v>0</v>
      </c>
      <c r="B634" s="94">
        <f t="shared" si="177"/>
        <v>0</v>
      </c>
      <c r="C634" s="95">
        <f>+$D$3*T634</f>
        <v>7150</v>
      </c>
      <c r="D634" s="95">
        <f t="shared" si="178"/>
        <v>7150</v>
      </c>
      <c r="E634" s="95">
        <f>+$F$3*K634</f>
        <v>1500</v>
      </c>
      <c r="F634" s="95">
        <f t="shared" si="179"/>
        <v>1500</v>
      </c>
      <c r="G634" s="96">
        <f>+$H$3*Q634</f>
        <v>1500</v>
      </c>
      <c r="H634" s="95">
        <f t="shared" si="180"/>
        <v>1500</v>
      </c>
      <c r="I634" s="395"/>
      <c r="J634" s="130">
        <f>((K635-K633)/500)</f>
        <v>0.02</v>
      </c>
      <c r="K634" s="116">
        <f>(((I634-I633)*J634)+K633)+I634</f>
        <v>150</v>
      </c>
      <c r="L634" s="131">
        <f>ROUNDUP(K634,0)</f>
        <v>150</v>
      </c>
      <c r="M634" s="132">
        <f>((N635-N633)/500)</f>
        <v>0.02</v>
      </c>
      <c r="N634" s="101">
        <f>(((I634-I633)*M634)+N633)+I634</f>
        <v>250</v>
      </c>
      <c r="O634" s="101">
        <f>ROUNDUP(N634,0)</f>
        <v>250</v>
      </c>
      <c r="P634" s="101">
        <f>((Q635-Q633)/500)</f>
        <v>0.02</v>
      </c>
      <c r="Q634" s="101">
        <f>(((I634-I633)*P634)+Q633)+I634</f>
        <v>500</v>
      </c>
      <c r="R634" s="133">
        <f>ROUNDUP(Q634,0)</f>
        <v>500</v>
      </c>
      <c r="S634" s="132">
        <f>((T635-T633)/500)</f>
        <v>0.04</v>
      </c>
      <c r="T634" s="134">
        <f>(((I634-I633)*S634)+T633)+I634</f>
        <v>650</v>
      </c>
      <c r="U634" s="134">
        <f>ROUNDUP(T634,0)</f>
        <v>650</v>
      </c>
      <c r="V634" s="396"/>
      <c r="W634" s="130">
        <f>((X635-X633)/500)</f>
        <v>0.02</v>
      </c>
      <c r="X634" s="116">
        <f>(((V634-V633)*W634)+X633)+V634</f>
        <v>-565</v>
      </c>
      <c r="Y634" s="135">
        <f t="shared" si="181"/>
        <v>240</v>
      </c>
      <c r="Z634" s="106">
        <f>ROUNDUP(X634,0)</f>
        <v>-565</v>
      </c>
      <c r="AA634" s="136">
        <f>((AB635-AB633)/500)</f>
        <v>0.04</v>
      </c>
      <c r="AB634" s="137">
        <f>(((V634-V633)*AA634)+AB633)+V634</f>
        <v>-1130</v>
      </c>
      <c r="AC634" s="101">
        <f>ROUNDUP(AB634,0)</f>
        <v>-1130</v>
      </c>
      <c r="AD634" s="137">
        <f>((AE635-AE633)/500)</f>
        <v>0.02</v>
      </c>
      <c r="AE634" s="137">
        <f>(((V634-V633)*AD634)+AE633)+V634</f>
        <v>-540</v>
      </c>
      <c r="AF634" s="133">
        <f>ROUNDUP(AE634,0)</f>
        <v>-540</v>
      </c>
      <c r="AG634" s="137">
        <f>((AH635-AH633)/500)</f>
        <v>0.02</v>
      </c>
      <c r="AH634" s="137">
        <f>(((V634-V633)*AG634)+AH633)+V634</f>
        <v>-515</v>
      </c>
      <c r="AI634" s="101">
        <f>ROUNDUP(AH634,0)</f>
        <v>-515</v>
      </c>
      <c r="AJ634" s="136">
        <f>((AK635-AK633)/500)</f>
        <v>0.02</v>
      </c>
      <c r="AK634" s="138">
        <f>(((V634-V633)*AJ634)+AK633)+V634</f>
        <v>-490</v>
      </c>
      <c r="AL634" s="139">
        <f>ROUNDUP(AK634,0)</f>
        <v>-490</v>
      </c>
      <c r="AM634" s="397"/>
    </row>
    <row r="635" spans="1:39" ht="15.75" x14ac:dyDescent="0.25">
      <c r="A635" s="93">
        <f t="shared" si="182"/>
        <v>0</v>
      </c>
      <c r="B635" s="93">
        <f t="shared" si="177"/>
        <v>0</v>
      </c>
      <c r="C635" s="112">
        <f>+$D$3*U635</f>
        <v>1820390</v>
      </c>
      <c r="D635" s="112">
        <f t="shared" si="178"/>
        <v>1820390</v>
      </c>
      <c r="E635" s="112">
        <f>+$F$3*L635</f>
        <v>1618200</v>
      </c>
      <c r="F635" s="112">
        <f t="shared" si="179"/>
        <v>1618200</v>
      </c>
      <c r="G635" s="113">
        <f>+$H$3*R635</f>
        <v>486510</v>
      </c>
      <c r="H635" s="112">
        <f t="shared" si="180"/>
        <v>486510</v>
      </c>
      <c r="I635" s="140">
        <f>+I633+500</f>
        <v>158500</v>
      </c>
      <c r="J635" s="130"/>
      <c r="K635" s="116">
        <f>+K633+10</f>
        <v>3320</v>
      </c>
      <c r="L635" s="117">
        <f>+I635+K635</f>
        <v>161820</v>
      </c>
      <c r="M635" s="118"/>
      <c r="N635" s="119">
        <f>+N633+10</f>
        <v>3420</v>
      </c>
      <c r="O635" s="119">
        <f>+N635+I635</f>
        <v>161920</v>
      </c>
      <c r="P635" s="119"/>
      <c r="Q635" s="119">
        <f>+Q633+10</f>
        <v>3670</v>
      </c>
      <c r="R635" s="120">
        <f>+Q635+I635</f>
        <v>162170</v>
      </c>
      <c r="S635" s="121"/>
      <c r="T635" s="122">
        <f>+T633+20</f>
        <v>6990</v>
      </c>
      <c r="U635" s="122">
        <f>+T635+I635</f>
        <v>165490</v>
      </c>
      <c r="V635" s="141">
        <f>+V633+500</f>
        <v>158500</v>
      </c>
      <c r="W635" s="130"/>
      <c r="X635" s="116">
        <f>+X633+10</f>
        <v>2605</v>
      </c>
      <c r="Y635" s="124">
        <f t="shared" si="181"/>
        <v>158740</v>
      </c>
      <c r="Z635" s="125">
        <f>+V635+X635</f>
        <v>161105</v>
      </c>
      <c r="AA635" s="126"/>
      <c r="AB635" s="127">
        <f>+AB633+20</f>
        <v>5210</v>
      </c>
      <c r="AC635" s="119">
        <f>+V635+AB635</f>
        <v>163710</v>
      </c>
      <c r="AD635" s="127"/>
      <c r="AE635" s="127">
        <f>+AE633+10</f>
        <v>2630</v>
      </c>
      <c r="AF635" s="120">
        <f>+AE635+V635</f>
        <v>161130</v>
      </c>
      <c r="AG635" s="127"/>
      <c r="AH635" s="127">
        <f>+AH633+10</f>
        <v>2655</v>
      </c>
      <c r="AI635" s="119">
        <f>+AH635+V635</f>
        <v>161155</v>
      </c>
      <c r="AJ635" s="126"/>
      <c r="AK635" s="128">
        <f>+AK633+10</f>
        <v>2680</v>
      </c>
      <c r="AL635" s="129">
        <f>+AK635+V635</f>
        <v>161180</v>
      </c>
      <c r="AM635" s="397"/>
    </row>
    <row r="636" spans="1:39" ht="15.75" x14ac:dyDescent="0.25">
      <c r="A636" s="93">
        <f t="shared" si="182"/>
        <v>0</v>
      </c>
      <c r="B636" s="94">
        <f t="shared" si="177"/>
        <v>0</v>
      </c>
      <c r="C636" s="95">
        <f>+$D$3*T636</f>
        <v>7150</v>
      </c>
      <c r="D636" s="95">
        <f t="shared" si="178"/>
        <v>7150</v>
      </c>
      <c r="E636" s="95">
        <f>+$F$3*K636</f>
        <v>1500</v>
      </c>
      <c r="F636" s="95">
        <f t="shared" si="179"/>
        <v>1500</v>
      </c>
      <c r="G636" s="96">
        <f>+$H$3*Q636</f>
        <v>1500</v>
      </c>
      <c r="H636" s="433">
        <f t="shared" si="180"/>
        <v>1500</v>
      </c>
      <c r="I636" s="395"/>
      <c r="J636" s="130">
        <f>((K637-K635)/500)</f>
        <v>0.02</v>
      </c>
      <c r="K636" s="116">
        <f>(((I636-I635)*J636)+K635)+I636</f>
        <v>150</v>
      </c>
      <c r="L636" s="131">
        <f>ROUNDUP(K636,0)</f>
        <v>150</v>
      </c>
      <c r="M636" s="132">
        <f>((N637-N635)/500)</f>
        <v>0.02</v>
      </c>
      <c r="N636" s="101">
        <f>(((I636-I635)*M636)+N635)+I636</f>
        <v>250</v>
      </c>
      <c r="O636" s="101">
        <f>ROUNDUP(N636,0)</f>
        <v>250</v>
      </c>
      <c r="P636" s="101">
        <f>((Q637-Q635)/500)</f>
        <v>0.02</v>
      </c>
      <c r="Q636" s="101">
        <f>(((I636-I635)*P636)+Q635)+I636</f>
        <v>500</v>
      </c>
      <c r="R636" s="133">
        <f>ROUNDUP(Q636,0)</f>
        <v>500</v>
      </c>
      <c r="S636" s="132">
        <f>((T637-T635)/500)</f>
        <v>0.04</v>
      </c>
      <c r="T636" s="134">
        <f>(((I636-I635)*S636)+T635)+I636</f>
        <v>650</v>
      </c>
      <c r="U636" s="134">
        <f>ROUNDUP(T636,0)</f>
        <v>650</v>
      </c>
      <c r="V636" s="396"/>
      <c r="W636" s="130">
        <f>((X637-X635)/500)</f>
        <v>0.01</v>
      </c>
      <c r="X636" s="116">
        <f>(((V636-V635)*W636)+X635)+V636</f>
        <v>1020</v>
      </c>
      <c r="Y636" s="135">
        <f t="shared" si="181"/>
        <v>240</v>
      </c>
      <c r="Z636" s="106">
        <f>ROUNDUP(X636,0)</f>
        <v>1020</v>
      </c>
      <c r="AA636" s="136">
        <f>((AB637-AB635)/500)</f>
        <v>0.02</v>
      </c>
      <c r="AB636" s="137">
        <f>(((V636-V635)*AA636)+AB635)+V636</f>
        <v>2040</v>
      </c>
      <c r="AC636" s="101">
        <f>ROUNDUP(AB636,0)</f>
        <v>2040</v>
      </c>
      <c r="AD636" s="137">
        <f>((AE637-AE635)/500)</f>
        <v>0.01</v>
      </c>
      <c r="AE636" s="137">
        <f>(((V636-V635)*AD636)+AE635)+V636</f>
        <v>1045</v>
      </c>
      <c r="AF636" s="133">
        <f>ROUNDUP(AE636,0)</f>
        <v>1045</v>
      </c>
      <c r="AG636" s="137">
        <f>((AH637-AH635)/500)</f>
        <v>0.01</v>
      </c>
      <c r="AH636" s="137">
        <f>(((V636-V635)*AG636)+AH635)+V636</f>
        <v>1070</v>
      </c>
      <c r="AI636" s="101">
        <f>ROUNDUP(AH636,0)</f>
        <v>1070</v>
      </c>
      <c r="AJ636" s="136">
        <f>((AK637-AK635)/500)</f>
        <v>0.01</v>
      </c>
      <c r="AK636" s="138">
        <f>(((V636-V635)*AJ636)+AK635)+V636</f>
        <v>1095</v>
      </c>
      <c r="AL636" s="139">
        <f>ROUNDUP(AK636,0)</f>
        <v>1095</v>
      </c>
    </row>
    <row r="637" spans="1:39" ht="15.75" x14ac:dyDescent="0.25">
      <c r="A637" s="93">
        <f t="shared" si="182"/>
        <v>0</v>
      </c>
      <c r="B637" s="93">
        <f t="shared" si="177"/>
        <v>0</v>
      </c>
      <c r="C637" s="112">
        <f>+$D$3*U637</f>
        <v>1826110</v>
      </c>
      <c r="D637" s="112">
        <f t="shared" si="178"/>
        <v>1826110</v>
      </c>
      <c r="E637" s="112">
        <f>+$F$3*L637</f>
        <v>1623300</v>
      </c>
      <c r="F637" s="112">
        <f t="shared" si="179"/>
        <v>1623300</v>
      </c>
      <c r="G637" s="113">
        <f>+$H$3*R637</f>
        <v>488040</v>
      </c>
      <c r="H637" s="112">
        <f t="shared" si="180"/>
        <v>488040</v>
      </c>
      <c r="I637" s="140">
        <f>+I635+500</f>
        <v>159000</v>
      </c>
      <c r="J637" s="130"/>
      <c r="K637" s="116">
        <f>+K635+10</f>
        <v>3330</v>
      </c>
      <c r="L637" s="117">
        <f>+I637+K637</f>
        <v>162330</v>
      </c>
      <c r="M637" s="118"/>
      <c r="N637" s="119">
        <f>+N635+10</f>
        <v>3430</v>
      </c>
      <c r="O637" s="119">
        <f>+N637+I637</f>
        <v>162430</v>
      </c>
      <c r="P637" s="119"/>
      <c r="Q637" s="119">
        <f>+Q635+10</f>
        <v>3680</v>
      </c>
      <c r="R637" s="120">
        <f>+Q637+I637</f>
        <v>162680</v>
      </c>
      <c r="S637" s="121"/>
      <c r="T637" s="122">
        <f>+T635+20</f>
        <v>7010</v>
      </c>
      <c r="U637" s="122">
        <f>+T637+I637</f>
        <v>166010</v>
      </c>
      <c r="V637" s="141">
        <f>+V635+500</f>
        <v>159000</v>
      </c>
      <c r="W637" s="130"/>
      <c r="X637" s="116">
        <f>+X635+5</f>
        <v>2610</v>
      </c>
      <c r="Y637" s="124">
        <f t="shared" si="181"/>
        <v>159240</v>
      </c>
      <c r="Z637" s="125">
        <f>+V637+X637</f>
        <v>161610</v>
      </c>
      <c r="AA637" s="126"/>
      <c r="AB637" s="127">
        <f>+AB635+10</f>
        <v>5220</v>
      </c>
      <c r="AC637" s="119">
        <f>+V637+AB637</f>
        <v>164220</v>
      </c>
      <c r="AD637" s="127"/>
      <c r="AE637" s="127">
        <f>+AE635+5</f>
        <v>2635</v>
      </c>
      <c r="AF637" s="120">
        <f>+AE637+V637</f>
        <v>161635</v>
      </c>
      <c r="AG637" s="127"/>
      <c r="AH637" s="127">
        <f>+AH635+5</f>
        <v>2660</v>
      </c>
      <c r="AI637" s="119">
        <f>+AH637+V637</f>
        <v>161660</v>
      </c>
      <c r="AJ637" s="126"/>
      <c r="AK637" s="128">
        <f>+AK635+5</f>
        <v>2685</v>
      </c>
      <c r="AL637" s="129">
        <f>+AK637+V637</f>
        <v>161685</v>
      </c>
      <c r="AM637" s="397"/>
    </row>
    <row r="638" spans="1:39" ht="15.75" x14ac:dyDescent="0.25">
      <c r="A638" s="93">
        <f t="shared" si="182"/>
        <v>0</v>
      </c>
      <c r="B638" s="94">
        <f t="shared" si="177"/>
        <v>0</v>
      </c>
      <c r="C638" s="95">
        <f>+$D$3*T638</f>
        <v>7150</v>
      </c>
      <c r="D638" s="95">
        <f t="shared" si="178"/>
        <v>7150</v>
      </c>
      <c r="E638" s="95">
        <f>+$F$3*K638</f>
        <v>1500</v>
      </c>
      <c r="F638" s="95">
        <f t="shared" si="179"/>
        <v>1500</v>
      </c>
      <c r="G638" s="96">
        <f>+$H$3*Q638</f>
        <v>1500</v>
      </c>
      <c r="H638" s="95">
        <f t="shared" si="180"/>
        <v>1500</v>
      </c>
      <c r="I638" s="395"/>
      <c r="J638" s="130">
        <f>((K639-K637)/500)</f>
        <v>0.02</v>
      </c>
      <c r="K638" s="116">
        <f>(((I638-I637)*J638)+K637)+I638</f>
        <v>150</v>
      </c>
      <c r="L638" s="131">
        <f>ROUNDUP(K638,0)</f>
        <v>150</v>
      </c>
      <c r="M638" s="132">
        <f>((N639-N637)/500)</f>
        <v>0.02</v>
      </c>
      <c r="N638" s="101">
        <f>(((I638-I637)*M638)+N637)+I638</f>
        <v>250</v>
      </c>
      <c r="O638" s="101">
        <f>ROUNDUP(N638,0)</f>
        <v>250</v>
      </c>
      <c r="P638" s="101">
        <f>((Q639-Q637)/500)</f>
        <v>0.02</v>
      </c>
      <c r="Q638" s="101">
        <f>(((I638-I637)*P638)+Q637)+I638</f>
        <v>500</v>
      </c>
      <c r="R638" s="133">
        <f>ROUNDUP(Q638,0)</f>
        <v>500</v>
      </c>
      <c r="S638" s="132">
        <f>((T639-T637)/500)</f>
        <v>0.04</v>
      </c>
      <c r="T638" s="134">
        <f>(((I638-I637)*S638)+T637)+I638</f>
        <v>650</v>
      </c>
      <c r="U638" s="134">
        <f>ROUNDUP(T638,0)</f>
        <v>650</v>
      </c>
      <c r="V638" s="396"/>
      <c r="W638" s="130">
        <f>((X639-X637)/500)</f>
        <v>0.02</v>
      </c>
      <c r="X638" s="116">
        <f>(((V638-V637)*W638)+X637)+V638</f>
        <v>-570</v>
      </c>
      <c r="Y638" s="135">
        <f t="shared" si="181"/>
        <v>240</v>
      </c>
      <c r="Z638" s="106">
        <f>ROUNDUP(X638,0)</f>
        <v>-570</v>
      </c>
      <c r="AA638" s="136">
        <f>((AB639-AB637)/500)</f>
        <v>0.04</v>
      </c>
      <c r="AB638" s="137">
        <f>(((V638-V637)*AA638)+AB637)+V638</f>
        <v>-1140</v>
      </c>
      <c r="AC638" s="101">
        <f>ROUNDUP(AB638,0)</f>
        <v>-1140</v>
      </c>
      <c r="AD638" s="137">
        <f>((AE639-AE637)/500)</f>
        <v>0.02</v>
      </c>
      <c r="AE638" s="137">
        <f>(((V638-V637)*AD638)+AE637)+V638</f>
        <v>-545</v>
      </c>
      <c r="AF638" s="133">
        <f>ROUNDUP(AE638,0)</f>
        <v>-545</v>
      </c>
      <c r="AG638" s="137">
        <f>((AH639-AH637)/500)</f>
        <v>0.02</v>
      </c>
      <c r="AH638" s="137">
        <f>(((V638-V637)*AG638)+AH637)+V638</f>
        <v>-520</v>
      </c>
      <c r="AI638" s="101">
        <f>ROUNDUP(AH638,0)</f>
        <v>-520</v>
      </c>
      <c r="AJ638" s="136">
        <f>((AK639-AK637)/500)</f>
        <v>0.02</v>
      </c>
      <c r="AK638" s="138">
        <f>(((V638-V637)*AJ638)+AK637)+V638</f>
        <v>-495</v>
      </c>
      <c r="AL638" s="139">
        <f>ROUNDUP(AK638,0)</f>
        <v>-495</v>
      </c>
    </row>
    <row r="639" spans="1:39" ht="15.75" x14ac:dyDescent="0.25">
      <c r="A639" s="93">
        <f t="shared" si="182"/>
        <v>0</v>
      </c>
      <c r="B639" s="93">
        <f t="shared" si="177"/>
        <v>0</v>
      </c>
      <c r="C639" s="112">
        <f>+$D$3*U639</f>
        <v>1831830</v>
      </c>
      <c r="D639" s="112">
        <f t="shared" si="178"/>
        <v>1831830</v>
      </c>
      <c r="E639" s="112">
        <f>+$F$3*L639</f>
        <v>1628400</v>
      </c>
      <c r="F639" s="112">
        <f t="shared" si="179"/>
        <v>1628400</v>
      </c>
      <c r="G639" s="113">
        <f>+$H$3*R639</f>
        <v>489570</v>
      </c>
      <c r="H639" s="112">
        <f t="shared" si="180"/>
        <v>489570</v>
      </c>
      <c r="I639" s="140">
        <f>+I637+500</f>
        <v>159500</v>
      </c>
      <c r="J639" s="130"/>
      <c r="K639" s="116">
        <f>+K637+10</f>
        <v>3340</v>
      </c>
      <c r="L639" s="117">
        <f>+I639+K639</f>
        <v>162840</v>
      </c>
      <c r="M639" s="118"/>
      <c r="N639" s="119">
        <f>+N637+10</f>
        <v>3440</v>
      </c>
      <c r="O639" s="119">
        <f>+N639+I639</f>
        <v>162940</v>
      </c>
      <c r="P639" s="119"/>
      <c r="Q639" s="119">
        <f>+Q637+10</f>
        <v>3690</v>
      </c>
      <c r="R639" s="120">
        <f>+Q639+I639</f>
        <v>163190</v>
      </c>
      <c r="S639" s="121"/>
      <c r="T639" s="122">
        <f>+T637+20</f>
        <v>7030</v>
      </c>
      <c r="U639" s="122">
        <f>+T639+I639</f>
        <v>166530</v>
      </c>
      <c r="V639" s="141">
        <f>+V637+500</f>
        <v>159500</v>
      </c>
      <c r="W639" s="130"/>
      <c r="X639" s="116">
        <f>+X637+10</f>
        <v>2620</v>
      </c>
      <c r="Y639" s="124">
        <f t="shared" si="181"/>
        <v>159740</v>
      </c>
      <c r="Z639" s="125">
        <f>+V639+X639</f>
        <v>162120</v>
      </c>
      <c r="AA639" s="126"/>
      <c r="AB639" s="127">
        <f>+AB637+20</f>
        <v>5240</v>
      </c>
      <c r="AC639" s="119">
        <f>+V639+AB639</f>
        <v>164740</v>
      </c>
      <c r="AD639" s="127"/>
      <c r="AE639" s="127">
        <f>+AE637+10</f>
        <v>2645</v>
      </c>
      <c r="AF639" s="120">
        <f>+AE639+V639</f>
        <v>162145</v>
      </c>
      <c r="AG639" s="127"/>
      <c r="AH639" s="127">
        <f>+AH637+10</f>
        <v>2670</v>
      </c>
      <c r="AI639" s="119">
        <f>+AH639+V639</f>
        <v>162170</v>
      </c>
      <c r="AJ639" s="126"/>
      <c r="AK639" s="128">
        <f>+AK637+10</f>
        <v>2695</v>
      </c>
      <c r="AL639" s="129">
        <f>+AK639+V639</f>
        <v>162195</v>
      </c>
      <c r="AM639" s="397"/>
    </row>
    <row r="640" spans="1:39" ht="15.75" x14ac:dyDescent="0.25">
      <c r="A640" s="93">
        <f t="shared" si="182"/>
        <v>0</v>
      </c>
      <c r="B640" s="94">
        <f t="shared" si="177"/>
        <v>0</v>
      </c>
      <c r="C640" s="95">
        <f>+$D$3*T640</f>
        <v>7150</v>
      </c>
      <c r="D640" s="95">
        <f t="shared" si="178"/>
        <v>7150</v>
      </c>
      <c r="E640" s="95">
        <f>+$F$3*K640</f>
        <v>1500</v>
      </c>
      <c r="F640" s="95">
        <f t="shared" si="179"/>
        <v>1500</v>
      </c>
      <c r="G640" s="96">
        <f>+$H$3*Q640</f>
        <v>1500</v>
      </c>
      <c r="H640" s="433">
        <f t="shared" si="180"/>
        <v>1500</v>
      </c>
      <c r="I640" s="395"/>
      <c r="J640" s="130">
        <f>((K641-K639)/500)</f>
        <v>0.02</v>
      </c>
      <c r="K640" s="116">
        <f>(((I640-I639)*J640)+K639)+I640</f>
        <v>150</v>
      </c>
      <c r="L640" s="131">
        <f>ROUNDUP(K640,0)</f>
        <v>150</v>
      </c>
      <c r="M640" s="132">
        <f>((N641-N639)/500)</f>
        <v>0.02</v>
      </c>
      <c r="N640" s="101">
        <f>(((I640-I639)*M640)+N639)+I640</f>
        <v>250</v>
      </c>
      <c r="O640" s="101">
        <f>ROUNDUP(N640,0)</f>
        <v>250</v>
      </c>
      <c r="P640" s="101">
        <f>((Q641-Q639)/500)</f>
        <v>0.02</v>
      </c>
      <c r="Q640" s="101">
        <f>(((I640-I639)*P640)+Q639)+I640</f>
        <v>500</v>
      </c>
      <c r="R640" s="133">
        <f>ROUNDUP(Q640,0)</f>
        <v>500</v>
      </c>
      <c r="S640" s="132">
        <f>((T641-T639)/500)</f>
        <v>0.04</v>
      </c>
      <c r="T640" s="134">
        <f>(((I640-I639)*S640)+T639)+I640</f>
        <v>650</v>
      </c>
      <c r="U640" s="134">
        <f>ROUNDUP(T640,0)</f>
        <v>650</v>
      </c>
      <c r="V640" s="396"/>
      <c r="W640" s="130">
        <f>((X641-X639)/500)</f>
        <v>0.01</v>
      </c>
      <c r="X640" s="116">
        <f>(((V640-V639)*W640)+X639)+V640</f>
        <v>1025</v>
      </c>
      <c r="Y640" s="135">
        <f t="shared" si="181"/>
        <v>240</v>
      </c>
      <c r="Z640" s="106">
        <f>ROUNDUP(X640,0)</f>
        <v>1025</v>
      </c>
      <c r="AA640" s="136">
        <f>((AB641-AB639)/500)</f>
        <v>0.02</v>
      </c>
      <c r="AB640" s="137">
        <f>(((V640-V639)*AA640)+AB639)+V640</f>
        <v>2050</v>
      </c>
      <c r="AC640" s="101">
        <f>ROUNDUP(AB640,0)</f>
        <v>2050</v>
      </c>
      <c r="AD640" s="137">
        <f>((AE641-AE639)/500)</f>
        <v>0.01</v>
      </c>
      <c r="AE640" s="137">
        <f>(((V640-V639)*AD640)+AE639)+V640</f>
        <v>1050</v>
      </c>
      <c r="AF640" s="133">
        <f>ROUNDUP(AE640,0)</f>
        <v>1050</v>
      </c>
      <c r="AG640" s="137">
        <f>((AH641-AH639)/500)</f>
        <v>0.01</v>
      </c>
      <c r="AH640" s="137">
        <f>(((V640-V639)*AG640)+AH639)+V640</f>
        <v>1075</v>
      </c>
      <c r="AI640" s="101">
        <f>ROUNDUP(AH640,0)</f>
        <v>1075</v>
      </c>
      <c r="AJ640" s="136">
        <f>((AK641-AK639)/500)</f>
        <v>0.01</v>
      </c>
      <c r="AK640" s="138">
        <f>(((V640-V639)*AJ640)+AK639)+V640</f>
        <v>1100</v>
      </c>
      <c r="AL640" s="139">
        <f>ROUNDUP(AK640,0)</f>
        <v>1100</v>
      </c>
    </row>
    <row r="641" spans="1:39" ht="15.75" x14ac:dyDescent="0.25">
      <c r="A641" s="93">
        <f t="shared" si="182"/>
        <v>0</v>
      </c>
      <c r="B641" s="93">
        <f t="shared" si="177"/>
        <v>0</v>
      </c>
      <c r="C641" s="112">
        <f>+$D$3*U641</f>
        <v>1837550</v>
      </c>
      <c r="D641" s="112">
        <f t="shared" si="178"/>
        <v>1837550</v>
      </c>
      <c r="E641" s="112">
        <f>+$F$3*L641</f>
        <v>1633500</v>
      </c>
      <c r="F641" s="112">
        <f t="shared" si="179"/>
        <v>1633500</v>
      </c>
      <c r="G641" s="113">
        <f>+$H$3*R641</f>
        <v>491100</v>
      </c>
      <c r="H641" s="112">
        <f t="shared" si="180"/>
        <v>491100</v>
      </c>
      <c r="I641" s="140">
        <f>+I639+500</f>
        <v>160000</v>
      </c>
      <c r="J641" s="130"/>
      <c r="K641" s="116">
        <f>+K639+10</f>
        <v>3350</v>
      </c>
      <c r="L641" s="117">
        <f>+I641+K641</f>
        <v>163350</v>
      </c>
      <c r="M641" s="118"/>
      <c r="N641" s="119">
        <f>+N639+10</f>
        <v>3450</v>
      </c>
      <c r="O641" s="119">
        <f>+N641+I641</f>
        <v>163450</v>
      </c>
      <c r="P641" s="119"/>
      <c r="Q641" s="119">
        <f>+Q639+10</f>
        <v>3700</v>
      </c>
      <c r="R641" s="120">
        <f>+Q641+I641</f>
        <v>163700</v>
      </c>
      <c r="S641" s="121"/>
      <c r="T641" s="122">
        <f>+T639+20</f>
        <v>7050</v>
      </c>
      <c r="U641" s="122">
        <f>+T641+I641</f>
        <v>167050</v>
      </c>
      <c r="V641" s="141">
        <f>+V639+500</f>
        <v>160000</v>
      </c>
      <c r="W641" s="130"/>
      <c r="X641" s="116">
        <f>+X639+5</f>
        <v>2625</v>
      </c>
      <c r="Y641" s="124">
        <f t="shared" si="181"/>
        <v>160240</v>
      </c>
      <c r="Z641" s="125">
        <f>+V641+X641</f>
        <v>162625</v>
      </c>
      <c r="AA641" s="126"/>
      <c r="AB641" s="127">
        <f>+AB639+10</f>
        <v>5250</v>
      </c>
      <c r="AC641" s="119">
        <f>+V641+AB641</f>
        <v>165250</v>
      </c>
      <c r="AD641" s="127"/>
      <c r="AE641" s="127">
        <f>+AE639+5</f>
        <v>2650</v>
      </c>
      <c r="AF641" s="120">
        <f>+AE641+V641</f>
        <v>162650</v>
      </c>
      <c r="AG641" s="127"/>
      <c r="AH641" s="127">
        <f>+AH639+5</f>
        <v>2675</v>
      </c>
      <c r="AI641" s="119">
        <f>+AH641+V641</f>
        <v>162675</v>
      </c>
      <c r="AJ641" s="126"/>
      <c r="AK641" s="128">
        <f>+AK639+5</f>
        <v>2700</v>
      </c>
      <c r="AL641" s="129">
        <f>+AK641+V641</f>
        <v>162700</v>
      </c>
      <c r="AM641" s="397"/>
    </row>
    <row r="642" spans="1:39" ht="15.75" x14ac:dyDescent="0.25">
      <c r="A642" s="93">
        <f t="shared" si="182"/>
        <v>0</v>
      </c>
      <c r="B642" s="94">
        <f t="shared" si="177"/>
        <v>0</v>
      </c>
      <c r="C642" s="95">
        <f>+$D$3*T642</f>
        <v>7150</v>
      </c>
      <c r="D642" s="95">
        <f t="shared" si="178"/>
        <v>7150</v>
      </c>
      <c r="E642" s="95">
        <f>+$F$3*K642</f>
        <v>1500</v>
      </c>
      <c r="F642" s="95">
        <f t="shared" si="179"/>
        <v>1500</v>
      </c>
      <c r="G642" s="96">
        <f>+$H$3*Q642</f>
        <v>1500</v>
      </c>
      <c r="H642" s="95">
        <f t="shared" si="180"/>
        <v>1500</v>
      </c>
      <c r="I642" s="395"/>
      <c r="J642" s="130">
        <f>((K643-K641)/500)</f>
        <v>0.02</v>
      </c>
      <c r="K642" s="116">
        <f>(((I642-I641)*J642)+K641)+I642</f>
        <v>150</v>
      </c>
      <c r="L642" s="131">
        <f>ROUNDUP(K642,0)</f>
        <v>150</v>
      </c>
      <c r="M642" s="132">
        <f>((N643-N641)/500)</f>
        <v>0.02</v>
      </c>
      <c r="N642" s="101">
        <f>(((I642-I641)*M642)+N641)+I642</f>
        <v>250</v>
      </c>
      <c r="O642" s="101">
        <f>ROUNDUP(N642,0)</f>
        <v>250</v>
      </c>
      <c r="P642" s="101">
        <f>((Q643-Q641)/500)</f>
        <v>0.02</v>
      </c>
      <c r="Q642" s="101">
        <f>(((I642-I641)*P642)+Q641)+I642</f>
        <v>500</v>
      </c>
      <c r="R642" s="133">
        <f>ROUNDUP(Q642,0)</f>
        <v>500</v>
      </c>
      <c r="S642" s="132">
        <f>((T643-T641)/500)</f>
        <v>0.04</v>
      </c>
      <c r="T642" s="134">
        <f>(((I642-I641)*S642)+T641)+I642</f>
        <v>650</v>
      </c>
      <c r="U642" s="134">
        <f>ROUNDUP(T642,0)</f>
        <v>650</v>
      </c>
      <c r="V642" s="396"/>
      <c r="W642" s="130">
        <f>((X643-X641)/500)</f>
        <v>0.02</v>
      </c>
      <c r="X642" s="116">
        <f>(((V642-V641)*W642)+X641)+V642</f>
        <v>-575</v>
      </c>
      <c r="Y642" s="135">
        <f t="shared" si="181"/>
        <v>240</v>
      </c>
      <c r="Z642" s="106">
        <f>ROUNDUP(X642,0)</f>
        <v>-575</v>
      </c>
      <c r="AA642" s="136">
        <f>((AB643-AB641)/500)</f>
        <v>0.04</v>
      </c>
      <c r="AB642" s="137">
        <f>(((V642-V641)*AA642)+AB641)+V642</f>
        <v>-1150</v>
      </c>
      <c r="AC642" s="101">
        <f>ROUNDUP(AB642,0)</f>
        <v>-1150</v>
      </c>
      <c r="AD642" s="137">
        <f>((AE643-AE641)/500)</f>
        <v>0.02</v>
      </c>
      <c r="AE642" s="137">
        <f>(((V642-V641)*AD642)+AE641)+V642</f>
        <v>-550</v>
      </c>
      <c r="AF642" s="133">
        <f>ROUNDUP(AE642,0)</f>
        <v>-550</v>
      </c>
      <c r="AG642" s="137">
        <f>((AH643-AH641)/500)</f>
        <v>0.02</v>
      </c>
      <c r="AH642" s="137">
        <f>(((V642-V641)*AG642)+AH641)+V642</f>
        <v>-525</v>
      </c>
      <c r="AI642" s="101">
        <f>ROUNDUP(AH642,0)</f>
        <v>-525</v>
      </c>
      <c r="AJ642" s="136">
        <f>((AK643-AK641)/500)</f>
        <v>0.02</v>
      </c>
      <c r="AK642" s="138">
        <f>(((V642-V641)*AJ642)+AK641)+V642</f>
        <v>-500</v>
      </c>
      <c r="AL642" s="139">
        <f>ROUNDUP(AK642,0)</f>
        <v>-500</v>
      </c>
      <c r="AM642" s="397"/>
    </row>
    <row r="643" spans="1:39" ht="15.75" x14ac:dyDescent="0.25">
      <c r="A643" s="93">
        <f t="shared" si="182"/>
        <v>0</v>
      </c>
      <c r="B643" s="93">
        <f t="shared" si="177"/>
        <v>0</v>
      </c>
      <c r="C643" s="112">
        <f>+$D$3*U643</f>
        <v>1843270</v>
      </c>
      <c r="D643" s="112">
        <f t="shared" si="178"/>
        <v>1843270</v>
      </c>
      <c r="E643" s="112">
        <f>+$F$3*L643</f>
        <v>1638600</v>
      </c>
      <c r="F643" s="112">
        <f t="shared" si="179"/>
        <v>1638600</v>
      </c>
      <c r="G643" s="113">
        <f>+$H$3*R643</f>
        <v>492630</v>
      </c>
      <c r="H643" s="112">
        <f t="shared" si="180"/>
        <v>492630</v>
      </c>
      <c r="I643" s="140">
        <f>+I641+500</f>
        <v>160500</v>
      </c>
      <c r="J643" s="130"/>
      <c r="K643" s="116">
        <f>+K641+10</f>
        <v>3360</v>
      </c>
      <c r="L643" s="117">
        <f>+I643+K643</f>
        <v>163860</v>
      </c>
      <c r="M643" s="118"/>
      <c r="N643" s="119">
        <f>+N641+10</f>
        <v>3460</v>
      </c>
      <c r="O643" s="119">
        <f>+N643+I643</f>
        <v>163960</v>
      </c>
      <c r="P643" s="119"/>
      <c r="Q643" s="119">
        <f>+Q641+10</f>
        <v>3710</v>
      </c>
      <c r="R643" s="120">
        <f>+Q643+I643</f>
        <v>164210</v>
      </c>
      <c r="S643" s="121"/>
      <c r="T643" s="122">
        <f>+T641+20</f>
        <v>7070</v>
      </c>
      <c r="U643" s="122">
        <f>+T643+I643</f>
        <v>167570</v>
      </c>
      <c r="V643" s="141">
        <f>+V641+500</f>
        <v>160500</v>
      </c>
      <c r="W643" s="130"/>
      <c r="X643" s="116">
        <f>+X641+10</f>
        <v>2635</v>
      </c>
      <c r="Y643" s="124">
        <f t="shared" si="181"/>
        <v>160740</v>
      </c>
      <c r="Z643" s="125">
        <f>+V643+X643</f>
        <v>163135</v>
      </c>
      <c r="AA643" s="126"/>
      <c r="AB643" s="127">
        <f>+AB641+20</f>
        <v>5270</v>
      </c>
      <c r="AC643" s="119">
        <f>+V643+AB643</f>
        <v>165770</v>
      </c>
      <c r="AD643" s="127"/>
      <c r="AE643" s="127">
        <f>+AE641+10</f>
        <v>2660</v>
      </c>
      <c r="AF643" s="120">
        <f>+AE643+V643</f>
        <v>163160</v>
      </c>
      <c r="AG643" s="127"/>
      <c r="AH643" s="127">
        <f>+AH641+10</f>
        <v>2685</v>
      </c>
      <c r="AI643" s="119">
        <f>+AH643+V643</f>
        <v>163185</v>
      </c>
      <c r="AJ643" s="126"/>
      <c r="AK643" s="128">
        <f>+AK641+10</f>
        <v>2710</v>
      </c>
      <c r="AL643" s="129">
        <f>+AK643+V643</f>
        <v>163210</v>
      </c>
      <c r="AM643" s="397"/>
    </row>
    <row r="644" spans="1:39" ht="15.75" x14ac:dyDescent="0.25">
      <c r="A644" s="93">
        <f t="shared" si="182"/>
        <v>0</v>
      </c>
      <c r="B644" s="94">
        <f t="shared" si="177"/>
        <v>0</v>
      </c>
      <c r="C644" s="95">
        <f>+$D$3*T644</f>
        <v>7150</v>
      </c>
      <c r="D644" s="95">
        <f t="shared" si="178"/>
        <v>7150</v>
      </c>
      <c r="E644" s="95">
        <f>+$F$3*K644</f>
        <v>1500</v>
      </c>
      <c r="F644" s="95">
        <f t="shared" si="179"/>
        <v>1500</v>
      </c>
      <c r="G644" s="96">
        <f>+$H$3*Q644</f>
        <v>1500</v>
      </c>
      <c r="H644" s="433">
        <f t="shared" si="180"/>
        <v>1500</v>
      </c>
      <c r="I644" s="395"/>
      <c r="J644" s="130">
        <f>((K645-K643)/500)</f>
        <v>0.02</v>
      </c>
      <c r="K644" s="116">
        <f>(((I644-I643)*J644)+K643)+I644</f>
        <v>150</v>
      </c>
      <c r="L644" s="131">
        <f>ROUNDUP(K644,0)</f>
        <v>150</v>
      </c>
      <c r="M644" s="132">
        <f>((N645-N643)/500)</f>
        <v>0.02</v>
      </c>
      <c r="N644" s="101">
        <f>(((I644-I643)*M644)+N643)+I644</f>
        <v>250</v>
      </c>
      <c r="O644" s="101">
        <f>ROUNDUP(N644,0)</f>
        <v>250</v>
      </c>
      <c r="P644" s="101">
        <f>((Q645-Q643)/500)</f>
        <v>0.02</v>
      </c>
      <c r="Q644" s="101">
        <f>(((I644-I643)*P644)+Q643)+I644</f>
        <v>500</v>
      </c>
      <c r="R644" s="133">
        <f>ROUNDUP(Q644,0)</f>
        <v>500</v>
      </c>
      <c r="S644" s="132">
        <f>((T645-T643)/500)</f>
        <v>0.04</v>
      </c>
      <c r="T644" s="134">
        <f>(((I644-I643)*S644)+T643)+I644</f>
        <v>650</v>
      </c>
      <c r="U644" s="134">
        <f>ROUNDUP(T644,0)</f>
        <v>650</v>
      </c>
      <c r="V644" s="396"/>
      <c r="W644" s="130">
        <f>((X645-X643)/500)</f>
        <v>0.01</v>
      </c>
      <c r="X644" s="116">
        <f>(((V644-V643)*W644)+X643)+V644</f>
        <v>1030</v>
      </c>
      <c r="Y644" s="135">
        <f t="shared" si="181"/>
        <v>240</v>
      </c>
      <c r="Z644" s="106">
        <f>ROUNDUP(X644,0)</f>
        <v>1030</v>
      </c>
      <c r="AA644" s="136">
        <f>((AB645-AB643)/500)</f>
        <v>0.02</v>
      </c>
      <c r="AB644" s="137">
        <f>(((V644-V643)*AA644)+AB643)+V644</f>
        <v>2060</v>
      </c>
      <c r="AC644" s="101">
        <f>ROUNDUP(AB644,0)</f>
        <v>2060</v>
      </c>
      <c r="AD644" s="137">
        <f>((AE645-AE643)/500)</f>
        <v>0.01</v>
      </c>
      <c r="AE644" s="137">
        <f>(((V644-V643)*AD644)+AE643)+V644</f>
        <v>1055</v>
      </c>
      <c r="AF644" s="133">
        <f>ROUNDUP(AE644,0)</f>
        <v>1055</v>
      </c>
      <c r="AG644" s="137">
        <f>((AH645-AH643)/500)</f>
        <v>0.01</v>
      </c>
      <c r="AH644" s="137">
        <f>(((V644-V643)*AG644)+AH643)+V644</f>
        <v>1080</v>
      </c>
      <c r="AI644" s="101">
        <f>ROUNDUP(AH644,0)</f>
        <v>1080</v>
      </c>
      <c r="AJ644" s="136">
        <f>((AK645-AK643)/500)</f>
        <v>0.01</v>
      </c>
      <c r="AK644" s="138">
        <f>(((V644-V643)*AJ644)+AK643)+V644</f>
        <v>1105</v>
      </c>
      <c r="AL644" s="139">
        <f>ROUNDUP(AK644,0)</f>
        <v>1105</v>
      </c>
    </row>
    <row r="645" spans="1:39" ht="15.75" x14ac:dyDescent="0.25">
      <c r="A645" s="93">
        <f t="shared" si="182"/>
        <v>0</v>
      </c>
      <c r="B645" s="93">
        <f t="shared" si="177"/>
        <v>0</v>
      </c>
      <c r="C645" s="112">
        <f>+$D$3*U645</f>
        <v>1848990</v>
      </c>
      <c r="D645" s="112">
        <f t="shared" si="178"/>
        <v>1848990</v>
      </c>
      <c r="E645" s="112">
        <f>+$F$3*L645</f>
        <v>1643700</v>
      </c>
      <c r="F645" s="112">
        <f t="shared" si="179"/>
        <v>1643700</v>
      </c>
      <c r="G645" s="113">
        <f>+$H$3*R645</f>
        <v>494160</v>
      </c>
      <c r="H645" s="112">
        <f t="shared" si="180"/>
        <v>494160</v>
      </c>
      <c r="I645" s="140">
        <f>+I643+500</f>
        <v>161000</v>
      </c>
      <c r="J645" s="130"/>
      <c r="K645" s="116">
        <f>+K643+10</f>
        <v>3370</v>
      </c>
      <c r="L645" s="117">
        <f>+I645+K645</f>
        <v>164370</v>
      </c>
      <c r="M645" s="118"/>
      <c r="N645" s="119">
        <f>+N643+10</f>
        <v>3470</v>
      </c>
      <c r="O645" s="119">
        <f>+N645+I645</f>
        <v>164470</v>
      </c>
      <c r="P645" s="119"/>
      <c r="Q645" s="119">
        <f>+Q643+10</f>
        <v>3720</v>
      </c>
      <c r="R645" s="120">
        <f>+Q645+I645</f>
        <v>164720</v>
      </c>
      <c r="S645" s="121"/>
      <c r="T645" s="122">
        <f>+T643+20</f>
        <v>7090</v>
      </c>
      <c r="U645" s="122">
        <f>+T645+I645</f>
        <v>168090</v>
      </c>
      <c r="V645" s="141">
        <f>+V643+500</f>
        <v>161000</v>
      </c>
      <c r="W645" s="130"/>
      <c r="X645" s="116">
        <f>+X643+5</f>
        <v>2640</v>
      </c>
      <c r="Y645" s="124">
        <f t="shared" si="181"/>
        <v>161240</v>
      </c>
      <c r="Z645" s="125">
        <f>+V645+X645</f>
        <v>163640</v>
      </c>
      <c r="AA645" s="126"/>
      <c r="AB645" s="127">
        <f>+AB643+10</f>
        <v>5280</v>
      </c>
      <c r="AC645" s="119">
        <f>+V645+AB645</f>
        <v>166280</v>
      </c>
      <c r="AD645" s="127"/>
      <c r="AE645" s="127">
        <f>+AE643+5</f>
        <v>2665</v>
      </c>
      <c r="AF645" s="120">
        <f>+AE645+V645</f>
        <v>163665</v>
      </c>
      <c r="AG645" s="127"/>
      <c r="AH645" s="127">
        <f>+AH643+5</f>
        <v>2690</v>
      </c>
      <c r="AI645" s="119">
        <f>+AH645+V645</f>
        <v>163690</v>
      </c>
      <c r="AJ645" s="126"/>
      <c r="AK645" s="128">
        <f>+AK643+5</f>
        <v>2715</v>
      </c>
      <c r="AL645" s="129">
        <f>+AK645+V645</f>
        <v>163715</v>
      </c>
      <c r="AM645" s="397"/>
    </row>
    <row r="646" spans="1:39" ht="15.75" x14ac:dyDescent="0.25">
      <c r="A646" s="93">
        <f t="shared" si="182"/>
        <v>0</v>
      </c>
      <c r="B646" s="94">
        <f t="shared" si="177"/>
        <v>0</v>
      </c>
      <c r="C646" s="95">
        <f>+$D$3*T646</f>
        <v>7150</v>
      </c>
      <c r="D646" s="95">
        <f t="shared" si="178"/>
        <v>7150</v>
      </c>
      <c r="E646" s="95">
        <f>+$F$3*K646</f>
        <v>1500</v>
      </c>
      <c r="F646" s="95">
        <f t="shared" si="179"/>
        <v>1500</v>
      </c>
      <c r="G646" s="96">
        <f>+$H$3*Q646</f>
        <v>1500</v>
      </c>
      <c r="H646" s="95">
        <f t="shared" si="180"/>
        <v>1500</v>
      </c>
      <c r="I646" s="395"/>
      <c r="J646" s="130">
        <f>((K647-K645)/500)</f>
        <v>0.02</v>
      </c>
      <c r="K646" s="116">
        <f>(((I646-I645)*J646)+K645)+I646</f>
        <v>150</v>
      </c>
      <c r="L646" s="131">
        <f>ROUNDUP(K646,0)</f>
        <v>150</v>
      </c>
      <c r="M646" s="132">
        <f>((N647-N645)/500)</f>
        <v>0.02</v>
      </c>
      <c r="N646" s="101">
        <f>(((I646-I645)*M646)+N645)+I646</f>
        <v>250</v>
      </c>
      <c r="O646" s="101">
        <f>ROUNDUP(N646,0)</f>
        <v>250</v>
      </c>
      <c r="P646" s="101">
        <f>((Q647-Q645)/500)</f>
        <v>0.02</v>
      </c>
      <c r="Q646" s="101">
        <f>(((I646-I645)*P646)+Q645)+I646</f>
        <v>500</v>
      </c>
      <c r="R646" s="133">
        <f>ROUNDUP(Q646,0)</f>
        <v>500</v>
      </c>
      <c r="S646" s="132">
        <f>((T647-T645)/500)</f>
        <v>0.04</v>
      </c>
      <c r="T646" s="134">
        <f>(((I646-I645)*S646)+T645)+I646</f>
        <v>650</v>
      </c>
      <c r="U646" s="134">
        <f>ROUNDUP(T646,0)</f>
        <v>650</v>
      </c>
      <c r="V646" s="396"/>
      <c r="W646" s="130">
        <f>((X647-X645)/500)</f>
        <v>0.02</v>
      </c>
      <c r="X646" s="116">
        <f>(((V646-V645)*W646)+X645)+V646</f>
        <v>-580</v>
      </c>
      <c r="Y646" s="135">
        <f t="shared" si="181"/>
        <v>240</v>
      </c>
      <c r="Z646" s="106">
        <f>ROUNDUP(X646,0)</f>
        <v>-580</v>
      </c>
      <c r="AA646" s="136">
        <f>((AB647-AB645)/500)</f>
        <v>0.04</v>
      </c>
      <c r="AB646" s="137">
        <f>(((V646-V645)*AA646)+AB645)+V646</f>
        <v>-1160</v>
      </c>
      <c r="AC646" s="101">
        <f>ROUNDUP(AB646,0)</f>
        <v>-1160</v>
      </c>
      <c r="AD646" s="137">
        <f>((AE647-AE645)/500)</f>
        <v>0.02</v>
      </c>
      <c r="AE646" s="137">
        <f>(((V646-V645)*AD646)+AE645)+V646</f>
        <v>-555</v>
      </c>
      <c r="AF646" s="133">
        <f>ROUNDUP(AE646,0)</f>
        <v>-555</v>
      </c>
      <c r="AG646" s="137">
        <f>((AH647-AH645)/500)</f>
        <v>0.02</v>
      </c>
      <c r="AH646" s="137">
        <f>(((V646-V645)*AG646)+AH645)+V646</f>
        <v>-530</v>
      </c>
      <c r="AI646" s="101">
        <f>ROUNDUP(AH646,0)</f>
        <v>-530</v>
      </c>
      <c r="AJ646" s="136">
        <f>((AK647-AK645)/500)</f>
        <v>0.02</v>
      </c>
      <c r="AK646" s="138">
        <f>(((V646-V645)*AJ646)+AK645)+V646</f>
        <v>-505</v>
      </c>
      <c r="AL646" s="139">
        <f>ROUNDUP(AK646,0)</f>
        <v>-505</v>
      </c>
    </row>
    <row r="647" spans="1:39" ht="15.75" x14ac:dyDescent="0.25">
      <c r="A647" s="93">
        <f t="shared" si="182"/>
        <v>0</v>
      </c>
      <c r="B647" s="93">
        <f t="shared" si="177"/>
        <v>0</v>
      </c>
      <c r="C647" s="112">
        <f>+$D$3*U647</f>
        <v>1854710</v>
      </c>
      <c r="D647" s="112">
        <f t="shared" si="178"/>
        <v>1854710</v>
      </c>
      <c r="E647" s="112">
        <f>+$F$3*L647</f>
        <v>1648800</v>
      </c>
      <c r="F647" s="112">
        <f t="shared" si="179"/>
        <v>1648800</v>
      </c>
      <c r="G647" s="113">
        <f>+$H$3*R647</f>
        <v>495690</v>
      </c>
      <c r="H647" s="112">
        <f t="shared" si="180"/>
        <v>495690</v>
      </c>
      <c r="I647" s="140">
        <f>+I645+500</f>
        <v>161500</v>
      </c>
      <c r="J647" s="130"/>
      <c r="K647" s="116">
        <f>+K645+10</f>
        <v>3380</v>
      </c>
      <c r="L647" s="117">
        <f>+I647+K647</f>
        <v>164880</v>
      </c>
      <c r="M647" s="118"/>
      <c r="N647" s="119">
        <f>+N645+10</f>
        <v>3480</v>
      </c>
      <c r="O647" s="119">
        <f>+N647+I647</f>
        <v>164980</v>
      </c>
      <c r="P647" s="119"/>
      <c r="Q647" s="119">
        <f>+Q645+10</f>
        <v>3730</v>
      </c>
      <c r="R647" s="120">
        <f>+Q647+I647</f>
        <v>165230</v>
      </c>
      <c r="S647" s="121"/>
      <c r="T647" s="122">
        <f>+T645+20</f>
        <v>7110</v>
      </c>
      <c r="U647" s="122">
        <f>+T647+I647</f>
        <v>168610</v>
      </c>
      <c r="V647" s="141">
        <f>+V645+500</f>
        <v>161500</v>
      </c>
      <c r="W647" s="130"/>
      <c r="X647" s="116">
        <f>+X645+10</f>
        <v>2650</v>
      </c>
      <c r="Y647" s="124">
        <f t="shared" si="181"/>
        <v>161740</v>
      </c>
      <c r="Z647" s="125">
        <f>+V647+X647</f>
        <v>164150</v>
      </c>
      <c r="AA647" s="126"/>
      <c r="AB647" s="127">
        <f>+AB645+20</f>
        <v>5300</v>
      </c>
      <c r="AC647" s="119">
        <f>+V647+AB647</f>
        <v>166800</v>
      </c>
      <c r="AD647" s="127"/>
      <c r="AE647" s="127">
        <f>+AE645+10</f>
        <v>2675</v>
      </c>
      <c r="AF647" s="120">
        <f>+AE647+V647</f>
        <v>164175</v>
      </c>
      <c r="AG647" s="127"/>
      <c r="AH647" s="127">
        <f>+AH645+10</f>
        <v>2700</v>
      </c>
      <c r="AI647" s="119">
        <f>+AH647+V647</f>
        <v>164200</v>
      </c>
      <c r="AJ647" s="126"/>
      <c r="AK647" s="128">
        <f>+AK645+10</f>
        <v>2725</v>
      </c>
      <c r="AL647" s="129">
        <f>+AK647+V647</f>
        <v>164225</v>
      </c>
      <c r="AM647" s="397"/>
    </row>
    <row r="648" spans="1:39" ht="15.75" x14ac:dyDescent="0.25">
      <c r="A648" s="93">
        <f t="shared" si="182"/>
        <v>0</v>
      </c>
      <c r="B648" s="94">
        <f t="shared" si="177"/>
        <v>0</v>
      </c>
      <c r="C648" s="95">
        <f>+$D$3*T648</f>
        <v>7150</v>
      </c>
      <c r="D648" s="95">
        <f t="shared" si="178"/>
        <v>7150</v>
      </c>
      <c r="E648" s="95">
        <f>+$F$3*K648</f>
        <v>1500</v>
      </c>
      <c r="F648" s="95">
        <f t="shared" si="179"/>
        <v>1500</v>
      </c>
      <c r="G648" s="96">
        <f>+$H$3*Q648</f>
        <v>1500</v>
      </c>
      <c r="H648" s="433">
        <f t="shared" si="180"/>
        <v>1500</v>
      </c>
      <c r="I648" s="395"/>
      <c r="J648" s="130">
        <f>((K649-K647)/500)</f>
        <v>0.02</v>
      </c>
      <c r="K648" s="116">
        <f>(((I648-I647)*J648)+K647)+I648</f>
        <v>150</v>
      </c>
      <c r="L648" s="131">
        <f>ROUNDUP(K648,0)</f>
        <v>150</v>
      </c>
      <c r="M648" s="132">
        <f>((N649-N647)/500)</f>
        <v>0.02</v>
      </c>
      <c r="N648" s="101">
        <f>(((I648-I647)*M648)+N647)+I648</f>
        <v>250</v>
      </c>
      <c r="O648" s="101">
        <f>ROUNDUP(N648,0)</f>
        <v>250</v>
      </c>
      <c r="P648" s="101">
        <f>((Q649-Q647)/500)</f>
        <v>0.02</v>
      </c>
      <c r="Q648" s="101">
        <f>(((I648-I647)*P648)+Q647)+I648</f>
        <v>500</v>
      </c>
      <c r="R648" s="133">
        <f>ROUNDUP(Q648,0)</f>
        <v>500</v>
      </c>
      <c r="S648" s="132">
        <f>((T649-T647)/500)</f>
        <v>0.04</v>
      </c>
      <c r="T648" s="134">
        <f>(((I648-I647)*S648)+T647)+I648</f>
        <v>650</v>
      </c>
      <c r="U648" s="134">
        <f>ROUNDUP(T648,0)</f>
        <v>650</v>
      </c>
      <c r="V648" s="396"/>
      <c r="W648" s="130">
        <f>((X649-X647)/500)</f>
        <v>0.01</v>
      </c>
      <c r="X648" s="116">
        <f>(((V648-V647)*W648)+X647)+V648</f>
        <v>1035</v>
      </c>
      <c r="Y648" s="135">
        <f t="shared" si="181"/>
        <v>240</v>
      </c>
      <c r="Z648" s="106">
        <f>ROUNDUP(X648,0)</f>
        <v>1035</v>
      </c>
      <c r="AA648" s="136">
        <f>((AB649-AB647)/500)</f>
        <v>0.02</v>
      </c>
      <c r="AB648" s="137">
        <f>(((V648-V647)*AA648)+AB647)+V648</f>
        <v>2070</v>
      </c>
      <c r="AC648" s="101">
        <f>ROUNDUP(AB648,0)</f>
        <v>2070</v>
      </c>
      <c r="AD648" s="137">
        <f>((AE649-AE647)/500)</f>
        <v>0.01</v>
      </c>
      <c r="AE648" s="137">
        <f>(((V648-V647)*AD648)+AE647)+V648</f>
        <v>1060</v>
      </c>
      <c r="AF648" s="133">
        <f>ROUNDUP(AE648,0)</f>
        <v>1060</v>
      </c>
      <c r="AG648" s="137">
        <f>((AH649-AH647)/500)</f>
        <v>0.01</v>
      </c>
      <c r="AH648" s="137">
        <f>(((V648-V647)*AG648)+AH647)+V648</f>
        <v>1085</v>
      </c>
      <c r="AI648" s="101">
        <f>ROUNDUP(AH648,0)</f>
        <v>1085</v>
      </c>
      <c r="AJ648" s="136">
        <f>((AK649-AK647)/500)</f>
        <v>0.01</v>
      </c>
      <c r="AK648" s="138">
        <f>(((V648-V647)*AJ648)+AK647)+V648</f>
        <v>1110</v>
      </c>
      <c r="AL648" s="139">
        <f>ROUNDUP(AK648,0)</f>
        <v>1110</v>
      </c>
    </row>
    <row r="649" spans="1:39" ht="15.75" x14ac:dyDescent="0.25">
      <c r="A649" s="93">
        <f t="shared" si="182"/>
        <v>0</v>
      </c>
      <c r="B649" s="93">
        <f t="shared" si="177"/>
        <v>0</v>
      </c>
      <c r="C649" s="112">
        <f>+$D$3*U649</f>
        <v>1860430</v>
      </c>
      <c r="D649" s="112">
        <f t="shared" si="178"/>
        <v>1860430</v>
      </c>
      <c r="E649" s="112">
        <f>+$F$3*L649</f>
        <v>1653900</v>
      </c>
      <c r="F649" s="112">
        <f t="shared" si="179"/>
        <v>1653900</v>
      </c>
      <c r="G649" s="113">
        <f>+$H$3*R649</f>
        <v>497220</v>
      </c>
      <c r="H649" s="112">
        <f t="shared" si="180"/>
        <v>497220</v>
      </c>
      <c r="I649" s="140">
        <f>+I647+500</f>
        <v>162000</v>
      </c>
      <c r="J649" s="130"/>
      <c r="K649" s="116">
        <f>+K647+10</f>
        <v>3390</v>
      </c>
      <c r="L649" s="117">
        <f>+I649+K649</f>
        <v>165390</v>
      </c>
      <c r="M649" s="118"/>
      <c r="N649" s="119">
        <f>+N647+10</f>
        <v>3490</v>
      </c>
      <c r="O649" s="119">
        <f>+N649+I649</f>
        <v>165490</v>
      </c>
      <c r="P649" s="119"/>
      <c r="Q649" s="119">
        <f>+Q647+10</f>
        <v>3740</v>
      </c>
      <c r="R649" s="120">
        <f>+Q649+I649</f>
        <v>165740</v>
      </c>
      <c r="S649" s="121"/>
      <c r="T649" s="122">
        <f>+T647+20</f>
        <v>7130</v>
      </c>
      <c r="U649" s="122">
        <f>+T649+I649</f>
        <v>169130</v>
      </c>
      <c r="V649" s="141">
        <f>+V647+500</f>
        <v>162000</v>
      </c>
      <c r="W649" s="130"/>
      <c r="X649" s="116">
        <f>+X647+5</f>
        <v>2655</v>
      </c>
      <c r="Y649" s="124">
        <f t="shared" si="181"/>
        <v>162240</v>
      </c>
      <c r="Z649" s="125">
        <f>+V649+X649</f>
        <v>164655</v>
      </c>
      <c r="AA649" s="126"/>
      <c r="AB649" s="127">
        <f>+AB647+10</f>
        <v>5310</v>
      </c>
      <c r="AC649" s="119">
        <f>+V649+AB649</f>
        <v>167310</v>
      </c>
      <c r="AD649" s="127"/>
      <c r="AE649" s="127">
        <f>+AE647+5</f>
        <v>2680</v>
      </c>
      <c r="AF649" s="120">
        <f>+AE649+V649</f>
        <v>164680</v>
      </c>
      <c r="AG649" s="127"/>
      <c r="AH649" s="127">
        <f>+AH647+5</f>
        <v>2705</v>
      </c>
      <c r="AI649" s="119">
        <f>+AH649+V649</f>
        <v>164705</v>
      </c>
      <c r="AJ649" s="126"/>
      <c r="AK649" s="128">
        <f>+AK647+5</f>
        <v>2730</v>
      </c>
      <c r="AL649" s="129">
        <f>+AK649+V649</f>
        <v>164730</v>
      </c>
      <c r="AM649" s="397"/>
    </row>
    <row r="650" spans="1:39" ht="15.75" x14ac:dyDescent="0.25">
      <c r="A650" s="93">
        <f t="shared" si="182"/>
        <v>0</v>
      </c>
      <c r="B650" s="94">
        <f t="shared" si="177"/>
        <v>0</v>
      </c>
      <c r="C650" s="95">
        <f>+$D$3*T650</f>
        <v>7150</v>
      </c>
      <c r="D650" s="95">
        <f t="shared" si="178"/>
        <v>7150</v>
      </c>
      <c r="E650" s="95">
        <f>+$F$3*K650</f>
        <v>1500</v>
      </c>
      <c r="F650" s="95">
        <f t="shared" si="179"/>
        <v>1500</v>
      </c>
      <c r="G650" s="96">
        <f>+$H$3*Q650</f>
        <v>1500</v>
      </c>
      <c r="H650" s="95">
        <f t="shared" si="180"/>
        <v>1500</v>
      </c>
      <c r="I650" s="395"/>
      <c r="J650" s="130">
        <f>((K651-K649)/500)</f>
        <v>0.02</v>
      </c>
      <c r="K650" s="116">
        <f>(((I650-I649)*J650)+K649)+I650</f>
        <v>150</v>
      </c>
      <c r="L650" s="131">
        <f>ROUNDUP(K650,0)</f>
        <v>150</v>
      </c>
      <c r="M650" s="132">
        <f>((N651-N649)/500)</f>
        <v>0.02</v>
      </c>
      <c r="N650" s="101">
        <f>(((I650-I649)*M650)+N649)+I650</f>
        <v>250</v>
      </c>
      <c r="O650" s="101">
        <f>ROUNDUP(N650,0)</f>
        <v>250</v>
      </c>
      <c r="P650" s="101">
        <f>((Q651-Q649)/500)</f>
        <v>0.02</v>
      </c>
      <c r="Q650" s="101">
        <f>(((I650-I649)*P650)+Q649)+I650</f>
        <v>500</v>
      </c>
      <c r="R650" s="133">
        <f>ROUNDUP(Q650,0)</f>
        <v>500</v>
      </c>
      <c r="S650" s="132">
        <f>((T651-T649)/500)</f>
        <v>0.04</v>
      </c>
      <c r="T650" s="134">
        <f>(((I650-I649)*S650)+T649)+I650</f>
        <v>650</v>
      </c>
      <c r="U650" s="134">
        <f>ROUNDUP(T650,0)</f>
        <v>650</v>
      </c>
      <c r="V650" s="396"/>
      <c r="W650" s="130">
        <f>((X651-X649)/500)</f>
        <v>0.02</v>
      </c>
      <c r="X650" s="116">
        <f>(((V650-V649)*W650)+X649)+V650</f>
        <v>-585</v>
      </c>
      <c r="Y650" s="135">
        <f t="shared" si="181"/>
        <v>240</v>
      </c>
      <c r="Z650" s="106">
        <f>ROUNDUP(X650,0)</f>
        <v>-585</v>
      </c>
      <c r="AA650" s="136">
        <f>((AB651-AB649)/500)</f>
        <v>0.04</v>
      </c>
      <c r="AB650" s="137">
        <f>(((V650-V649)*AA650)+AB649)+V650</f>
        <v>-1170</v>
      </c>
      <c r="AC650" s="101">
        <f>ROUNDUP(AB650,0)</f>
        <v>-1170</v>
      </c>
      <c r="AD650" s="137">
        <f>((AE651-AE649)/500)</f>
        <v>0.02</v>
      </c>
      <c r="AE650" s="137">
        <f>(((V650-V649)*AD650)+AE649)+V650</f>
        <v>-560</v>
      </c>
      <c r="AF650" s="133">
        <f>ROUNDUP(AE650,0)</f>
        <v>-560</v>
      </c>
      <c r="AG650" s="137">
        <f>((AH651-AH649)/500)</f>
        <v>0.02</v>
      </c>
      <c r="AH650" s="137">
        <f>(((V650-V649)*AG650)+AH649)+V650</f>
        <v>-535</v>
      </c>
      <c r="AI650" s="101">
        <f>ROUNDUP(AH650,0)</f>
        <v>-535</v>
      </c>
      <c r="AJ650" s="136">
        <f>((AK651-AK649)/500)</f>
        <v>0.02</v>
      </c>
      <c r="AK650" s="138">
        <f>(((V650-V649)*AJ650)+AK649)+V650</f>
        <v>-510</v>
      </c>
      <c r="AL650" s="139">
        <f>ROUNDUP(AK650,0)</f>
        <v>-510</v>
      </c>
      <c r="AM650" s="397"/>
    </row>
    <row r="651" spans="1:39" ht="15.75" x14ac:dyDescent="0.25">
      <c r="A651" s="93">
        <f t="shared" si="182"/>
        <v>0</v>
      </c>
      <c r="B651" s="93">
        <f t="shared" si="177"/>
        <v>0</v>
      </c>
      <c r="C651" s="112">
        <f>+$D$3*U651</f>
        <v>1866150</v>
      </c>
      <c r="D651" s="112">
        <f t="shared" si="178"/>
        <v>1866150</v>
      </c>
      <c r="E651" s="112">
        <f>+$F$3*L651</f>
        <v>1659000</v>
      </c>
      <c r="F651" s="112">
        <f t="shared" si="179"/>
        <v>1659000</v>
      </c>
      <c r="G651" s="113">
        <f>+$H$3*R651</f>
        <v>498750</v>
      </c>
      <c r="H651" s="112">
        <f t="shared" si="180"/>
        <v>498750</v>
      </c>
      <c r="I651" s="140">
        <f>+I649+500</f>
        <v>162500</v>
      </c>
      <c r="J651" s="130"/>
      <c r="K651" s="116">
        <f>+K649+10</f>
        <v>3400</v>
      </c>
      <c r="L651" s="117">
        <f>+I651+K651</f>
        <v>165900</v>
      </c>
      <c r="M651" s="118"/>
      <c r="N651" s="119">
        <f>+N649+10</f>
        <v>3500</v>
      </c>
      <c r="O651" s="119">
        <f>+N651+I651</f>
        <v>166000</v>
      </c>
      <c r="P651" s="119"/>
      <c r="Q651" s="119">
        <f>+Q649+10</f>
        <v>3750</v>
      </c>
      <c r="R651" s="120">
        <f>+Q651+I651</f>
        <v>166250</v>
      </c>
      <c r="S651" s="121"/>
      <c r="T651" s="122">
        <f>+T649+20</f>
        <v>7150</v>
      </c>
      <c r="U651" s="122">
        <f>+T651+I651</f>
        <v>169650</v>
      </c>
      <c r="V651" s="141">
        <f>+V649+500</f>
        <v>162500</v>
      </c>
      <c r="W651" s="130"/>
      <c r="X651" s="116">
        <f>+X649+10</f>
        <v>2665</v>
      </c>
      <c r="Y651" s="124">
        <f t="shared" si="181"/>
        <v>162740</v>
      </c>
      <c r="Z651" s="125">
        <f>+V651+X651</f>
        <v>165165</v>
      </c>
      <c r="AA651" s="126"/>
      <c r="AB651" s="127">
        <f>+AB649+20</f>
        <v>5330</v>
      </c>
      <c r="AC651" s="119">
        <f>+V651+AB651</f>
        <v>167830</v>
      </c>
      <c r="AD651" s="127"/>
      <c r="AE651" s="127">
        <f>+AE649+10</f>
        <v>2690</v>
      </c>
      <c r="AF651" s="120">
        <f>+AE651+V651</f>
        <v>165190</v>
      </c>
      <c r="AG651" s="127"/>
      <c r="AH651" s="127">
        <f>+AH649+10</f>
        <v>2715</v>
      </c>
      <c r="AI651" s="119">
        <f>+AH651+V651</f>
        <v>165215</v>
      </c>
      <c r="AJ651" s="126"/>
      <c r="AK651" s="128">
        <f>+AK649+10</f>
        <v>2740</v>
      </c>
      <c r="AL651" s="129">
        <f>+AK651+V651</f>
        <v>165240</v>
      </c>
      <c r="AM651" s="397"/>
    </row>
    <row r="652" spans="1:39" ht="15.75" x14ac:dyDescent="0.25">
      <c r="A652" s="93">
        <f t="shared" si="182"/>
        <v>0</v>
      </c>
      <c r="B652" s="94">
        <f t="shared" si="177"/>
        <v>0</v>
      </c>
      <c r="C652" s="95">
        <f>+$D$3*T652</f>
        <v>7150</v>
      </c>
      <c r="D652" s="95">
        <f t="shared" si="178"/>
        <v>7150</v>
      </c>
      <c r="E652" s="95">
        <f>+$F$3*K652</f>
        <v>1500</v>
      </c>
      <c r="F652" s="95">
        <f t="shared" si="179"/>
        <v>1500</v>
      </c>
      <c r="G652" s="96">
        <f>+$H$3*Q652</f>
        <v>1500</v>
      </c>
      <c r="H652" s="433">
        <f t="shared" si="180"/>
        <v>1500</v>
      </c>
      <c r="I652" s="395"/>
      <c r="J652" s="130">
        <f>((K653-K651)/500)</f>
        <v>0.02</v>
      </c>
      <c r="K652" s="116">
        <f>(((I652-I651)*J652)+K651)+I652</f>
        <v>150</v>
      </c>
      <c r="L652" s="131">
        <f>ROUNDUP(K652,0)</f>
        <v>150</v>
      </c>
      <c r="M652" s="132">
        <f>((N653-N651)/500)</f>
        <v>0.02</v>
      </c>
      <c r="N652" s="101">
        <f>(((I652-I651)*M652)+N651)+I652</f>
        <v>250</v>
      </c>
      <c r="O652" s="101">
        <f>ROUNDUP(N652,0)</f>
        <v>250</v>
      </c>
      <c r="P652" s="101">
        <f>((Q653-Q651)/500)</f>
        <v>0.02</v>
      </c>
      <c r="Q652" s="101">
        <f>(((I652-I651)*P652)+Q651)+I652</f>
        <v>500</v>
      </c>
      <c r="R652" s="133">
        <f>ROUNDUP(Q652,0)</f>
        <v>500</v>
      </c>
      <c r="S652" s="132">
        <f>((T653-T651)/500)</f>
        <v>0.04</v>
      </c>
      <c r="T652" s="134">
        <f>(((I652-I651)*S652)+T651)+I652</f>
        <v>650</v>
      </c>
      <c r="U652" s="134">
        <f>ROUNDUP(T652,0)</f>
        <v>650</v>
      </c>
      <c r="V652" s="396"/>
      <c r="W652" s="130">
        <f>((X653-X651)/500)</f>
        <v>0.01</v>
      </c>
      <c r="X652" s="116">
        <f>(((V652-V651)*W652)+X651)+V652</f>
        <v>1040</v>
      </c>
      <c r="Y652" s="135">
        <f t="shared" si="181"/>
        <v>240</v>
      </c>
      <c r="Z652" s="106">
        <f>ROUNDUP(X652,0)</f>
        <v>1040</v>
      </c>
      <c r="AA652" s="136">
        <f>((AB653-AB651)/500)</f>
        <v>0.02</v>
      </c>
      <c r="AB652" s="137">
        <f>(((V652-V651)*AA652)+AB651)+V652</f>
        <v>2080</v>
      </c>
      <c r="AC652" s="101">
        <f>ROUNDUP(AB652,0)</f>
        <v>2080</v>
      </c>
      <c r="AD652" s="137">
        <f>((AE653-AE651)/500)</f>
        <v>0.01</v>
      </c>
      <c r="AE652" s="137">
        <f>(((V652-V651)*AD652)+AE651)+V652</f>
        <v>1065</v>
      </c>
      <c r="AF652" s="133">
        <f>ROUNDUP(AE652,0)</f>
        <v>1065</v>
      </c>
      <c r="AG652" s="137">
        <f>((AH653-AH651)/500)</f>
        <v>0.01</v>
      </c>
      <c r="AH652" s="137">
        <f>(((V652-V651)*AG652)+AH651)+V652</f>
        <v>1090</v>
      </c>
      <c r="AI652" s="101">
        <f>ROUNDUP(AH652,0)</f>
        <v>1090</v>
      </c>
      <c r="AJ652" s="136">
        <f>((AK653-AK651)/500)</f>
        <v>0.01</v>
      </c>
      <c r="AK652" s="138">
        <f>(((V652-V651)*AJ652)+AK651)+V652</f>
        <v>1115</v>
      </c>
      <c r="AL652" s="139">
        <f>ROUNDUP(AK652,0)</f>
        <v>1115</v>
      </c>
    </row>
    <row r="653" spans="1:39" ht="15.75" x14ac:dyDescent="0.25">
      <c r="A653" s="93">
        <f t="shared" si="182"/>
        <v>0</v>
      </c>
      <c r="B653" s="93">
        <f t="shared" si="177"/>
        <v>0</v>
      </c>
      <c r="C653" s="112">
        <f>+$D$3*U653</f>
        <v>1871870</v>
      </c>
      <c r="D653" s="112">
        <f t="shared" si="178"/>
        <v>1871870</v>
      </c>
      <c r="E653" s="112">
        <f>+$F$3*L653</f>
        <v>1664100</v>
      </c>
      <c r="F653" s="112">
        <f t="shared" si="179"/>
        <v>1664100</v>
      </c>
      <c r="G653" s="113">
        <f>+$H$3*R653</f>
        <v>500280</v>
      </c>
      <c r="H653" s="112">
        <f t="shared" si="180"/>
        <v>500280</v>
      </c>
      <c r="I653" s="140">
        <f>+I651+500</f>
        <v>163000</v>
      </c>
      <c r="J653" s="130"/>
      <c r="K653" s="116">
        <f>+K651+10</f>
        <v>3410</v>
      </c>
      <c r="L653" s="117">
        <f>+I653+K653</f>
        <v>166410</v>
      </c>
      <c r="M653" s="118"/>
      <c r="N653" s="119">
        <f>+N651+10</f>
        <v>3510</v>
      </c>
      <c r="O653" s="119">
        <f>+N653+I653</f>
        <v>166510</v>
      </c>
      <c r="P653" s="119"/>
      <c r="Q653" s="119">
        <f>+Q651+10</f>
        <v>3760</v>
      </c>
      <c r="R653" s="120">
        <f>+Q653+I653</f>
        <v>166760</v>
      </c>
      <c r="S653" s="121"/>
      <c r="T653" s="122">
        <f>+T651+20</f>
        <v>7170</v>
      </c>
      <c r="U653" s="122">
        <f>+T653+I653</f>
        <v>170170</v>
      </c>
      <c r="V653" s="141">
        <f>+V651+500</f>
        <v>163000</v>
      </c>
      <c r="W653" s="130"/>
      <c r="X653" s="116">
        <f>+X651+5</f>
        <v>2670</v>
      </c>
      <c r="Y653" s="124">
        <f t="shared" si="181"/>
        <v>163240</v>
      </c>
      <c r="Z653" s="125">
        <f>+V653+X653</f>
        <v>165670</v>
      </c>
      <c r="AA653" s="126"/>
      <c r="AB653" s="127">
        <f>+AB651+10</f>
        <v>5340</v>
      </c>
      <c r="AC653" s="119">
        <f>+V653+AB653</f>
        <v>168340</v>
      </c>
      <c r="AD653" s="127"/>
      <c r="AE653" s="127">
        <f>+AE651+5</f>
        <v>2695</v>
      </c>
      <c r="AF653" s="120">
        <f>+AE653+V653</f>
        <v>165695</v>
      </c>
      <c r="AG653" s="127"/>
      <c r="AH653" s="127">
        <f>+AH651+5</f>
        <v>2720</v>
      </c>
      <c r="AI653" s="119">
        <f>+AH653+V653</f>
        <v>165720</v>
      </c>
      <c r="AJ653" s="126"/>
      <c r="AK653" s="128">
        <f>+AK651+5</f>
        <v>2745</v>
      </c>
      <c r="AL653" s="129">
        <f>+AK653+V653</f>
        <v>165745</v>
      </c>
      <c r="AM653" s="397"/>
    </row>
    <row r="654" spans="1:39" ht="15.75" x14ac:dyDescent="0.25">
      <c r="A654" s="93">
        <f t="shared" si="182"/>
        <v>0</v>
      </c>
      <c r="B654" s="94">
        <f t="shared" si="177"/>
        <v>0</v>
      </c>
      <c r="C654" s="95">
        <f>+$D$3*T654</f>
        <v>7150</v>
      </c>
      <c r="D654" s="95">
        <f t="shared" si="178"/>
        <v>7150</v>
      </c>
      <c r="E654" s="95">
        <f>+$F$3*K654</f>
        <v>1500</v>
      </c>
      <c r="F654" s="95">
        <f t="shared" si="179"/>
        <v>1500</v>
      </c>
      <c r="G654" s="96">
        <f>+$H$3*Q654</f>
        <v>1500</v>
      </c>
      <c r="H654" s="95">
        <f t="shared" si="180"/>
        <v>1500</v>
      </c>
      <c r="I654" s="395"/>
      <c r="J654" s="130">
        <f>((K655-K653)/500)</f>
        <v>0.02</v>
      </c>
      <c r="K654" s="116">
        <f>(((I654-I653)*J654)+K653)+I654</f>
        <v>150</v>
      </c>
      <c r="L654" s="131">
        <f>ROUNDUP(K654,0)</f>
        <v>150</v>
      </c>
      <c r="M654" s="132">
        <f>((N655-N653)/500)</f>
        <v>0.02</v>
      </c>
      <c r="N654" s="101">
        <f>(((I654-I653)*M654)+N653)+I654</f>
        <v>250</v>
      </c>
      <c r="O654" s="101">
        <f>ROUNDUP(N654,0)</f>
        <v>250</v>
      </c>
      <c r="P654" s="101">
        <f>((Q655-Q653)/500)</f>
        <v>0.02</v>
      </c>
      <c r="Q654" s="101">
        <f>(((I654-I653)*P654)+Q653)+I654</f>
        <v>500</v>
      </c>
      <c r="R654" s="133">
        <f>ROUNDUP(Q654,0)</f>
        <v>500</v>
      </c>
      <c r="S654" s="132">
        <f>((T655-T653)/500)</f>
        <v>0.04</v>
      </c>
      <c r="T654" s="134">
        <f>(((I654-I653)*S654)+T653)+I654</f>
        <v>650</v>
      </c>
      <c r="U654" s="134">
        <f>ROUNDUP(T654,0)</f>
        <v>650</v>
      </c>
      <c r="V654" s="396"/>
      <c r="W654" s="130">
        <f>((X655-X653)/500)</f>
        <v>0.02</v>
      </c>
      <c r="X654" s="116">
        <f>(((V654-V653)*W654)+X653)+V654</f>
        <v>-590</v>
      </c>
      <c r="Y654" s="135">
        <f t="shared" si="181"/>
        <v>240</v>
      </c>
      <c r="Z654" s="106">
        <f>ROUNDUP(X654,0)</f>
        <v>-590</v>
      </c>
      <c r="AA654" s="136">
        <f>((AB655-AB653)/500)</f>
        <v>0.04</v>
      </c>
      <c r="AB654" s="137">
        <f>(((V654-V653)*AA654)+AB653)+V654</f>
        <v>-1180</v>
      </c>
      <c r="AC654" s="101">
        <f>ROUNDUP(AB654,0)</f>
        <v>-1180</v>
      </c>
      <c r="AD654" s="137">
        <f>((AE655-AE653)/500)</f>
        <v>0.02</v>
      </c>
      <c r="AE654" s="137">
        <f>(((V654-V653)*AD654)+AE653)+V654</f>
        <v>-565</v>
      </c>
      <c r="AF654" s="133">
        <f>ROUNDUP(AE654,0)</f>
        <v>-565</v>
      </c>
      <c r="AG654" s="137">
        <f>((AH655-AH653)/500)</f>
        <v>0.02</v>
      </c>
      <c r="AH654" s="137">
        <f>(((V654-V653)*AG654)+AH653)+V654</f>
        <v>-540</v>
      </c>
      <c r="AI654" s="101">
        <f>ROUNDUP(AH654,0)</f>
        <v>-540</v>
      </c>
      <c r="AJ654" s="136">
        <f>((AK655-AK653)/500)</f>
        <v>0.02</v>
      </c>
      <c r="AK654" s="138">
        <f>(((V654-V653)*AJ654)+AK653)+V654</f>
        <v>-515</v>
      </c>
      <c r="AL654" s="139">
        <f>ROUNDUP(AK654,0)</f>
        <v>-515</v>
      </c>
    </row>
    <row r="655" spans="1:39" ht="15.75" x14ac:dyDescent="0.25">
      <c r="A655" s="93">
        <f t="shared" si="182"/>
        <v>0</v>
      </c>
      <c r="B655" s="93">
        <f t="shared" si="177"/>
        <v>0</v>
      </c>
      <c r="C655" s="112">
        <f>+$D$3*U655</f>
        <v>1877590</v>
      </c>
      <c r="D655" s="112">
        <f t="shared" si="178"/>
        <v>1877590</v>
      </c>
      <c r="E655" s="112">
        <f>+$F$3*L655</f>
        <v>1669200</v>
      </c>
      <c r="F655" s="112">
        <f t="shared" si="179"/>
        <v>1669200</v>
      </c>
      <c r="G655" s="113">
        <f>+$H$3*R655</f>
        <v>501810</v>
      </c>
      <c r="H655" s="112">
        <f t="shared" si="180"/>
        <v>501810</v>
      </c>
      <c r="I655" s="140">
        <f>+I653+500</f>
        <v>163500</v>
      </c>
      <c r="J655" s="130"/>
      <c r="K655" s="116">
        <f>+K653+10</f>
        <v>3420</v>
      </c>
      <c r="L655" s="117">
        <f>+I655+K655</f>
        <v>166920</v>
      </c>
      <c r="M655" s="118"/>
      <c r="N655" s="119">
        <f>+N653+10</f>
        <v>3520</v>
      </c>
      <c r="O655" s="119">
        <f>+N655+I655</f>
        <v>167020</v>
      </c>
      <c r="P655" s="119"/>
      <c r="Q655" s="119">
        <f>+Q653+10</f>
        <v>3770</v>
      </c>
      <c r="R655" s="120">
        <f>+Q655+I655</f>
        <v>167270</v>
      </c>
      <c r="S655" s="121"/>
      <c r="T655" s="122">
        <f>+T653+20</f>
        <v>7190</v>
      </c>
      <c r="U655" s="122">
        <f>+T655+I655</f>
        <v>170690</v>
      </c>
      <c r="V655" s="141">
        <f>+V653+500</f>
        <v>163500</v>
      </c>
      <c r="W655" s="130"/>
      <c r="X655" s="116">
        <f>+X653+10</f>
        <v>2680</v>
      </c>
      <c r="Y655" s="124">
        <f t="shared" si="181"/>
        <v>163740</v>
      </c>
      <c r="Z655" s="125">
        <f>+V655+X655</f>
        <v>166180</v>
      </c>
      <c r="AA655" s="126"/>
      <c r="AB655" s="127">
        <f>+AB653+20</f>
        <v>5360</v>
      </c>
      <c r="AC655" s="119">
        <f>+V655+AB655</f>
        <v>168860</v>
      </c>
      <c r="AD655" s="127"/>
      <c r="AE655" s="127">
        <f>+AE653+10</f>
        <v>2705</v>
      </c>
      <c r="AF655" s="120">
        <f>+AE655+V655</f>
        <v>166205</v>
      </c>
      <c r="AG655" s="127"/>
      <c r="AH655" s="127">
        <f>+AH653+10</f>
        <v>2730</v>
      </c>
      <c r="AI655" s="119">
        <f>+AH655+V655</f>
        <v>166230</v>
      </c>
      <c r="AJ655" s="126"/>
      <c r="AK655" s="128">
        <f>+AK653+10</f>
        <v>2755</v>
      </c>
      <c r="AL655" s="129">
        <f>+AK655+V655</f>
        <v>166255</v>
      </c>
      <c r="AM655" s="397"/>
    </row>
    <row r="656" spans="1:39" ht="15.75" x14ac:dyDescent="0.25">
      <c r="A656" s="93">
        <f t="shared" si="182"/>
        <v>0</v>
      </c>
      <c r="B656" s="94">
        <f t="shared" si="177"/>
        <v>0</v>
      </c>
      <c r="C656" s="95">
        <f>+$D$3*T656</f>
        <v>7150</v>
      </c>
      <c r="D656" s="95">
        <f t="shared" si="178"/>
        <v>7150</v>
      </c>
      <c r="E656" s="95">
        <f>+$F$3*K656</f>
        <v>1500</v>
      </c>
      <c r="F656" s="95">
        <f t="shared" si="179"/>
        <v>1500</v>
      </c>
      <c r="G656" s="96">
        <f>+$H$3*Q656</f>
        <v>1500</v>
      </c>
      <c r="H656" s="433">
        <f t="shared" si="180"/>
        <v>1500</v>
      </c>
      <c r="I656" s="395"/>
      <c r="J656" s="130">
        <f>((K657-K655)/500)</f>
        <v>0.02</v>
      </c>
      <c r="K656" s="116">
        <f>(((I656-I655)*J656)+K655)+I656</f>
        <v>150</v>
      </c>
      <c r="L656" s="131">
        <f>ROUNDUP(K656,0)</f>
        <v>150</v>
      </c>
      <c r="M656" s="132">
        <f>((N657-N655)/500)</f>
        <v>0.02</v>
      </c>
      <c r="N656" s="101">
        <f>(((I656-I655)*M656)+N655)+I656</f>
        <v>250</v>
      </c>
      <c r="O656" s="101">
        <f>ROUNDUP(N656,0)</f>
        <v>250</v>
      </c>
      <c r="P656" s="101">
        <f>((Q657-Q655)/500)</f>
        <v>0.02</v>
      </c>
      <c r="Q656" s="101">
        <f>(((I656-I655)*P656)+Q655)+I656</f>
        <v>500</v>
      </c>
      <c r="R656" s="133">
        <f>ROUNDUP(Q656,0)</f>
        <v>500</v>
      </c>
      <c r="S656" s="132">
        <f>((T657-T655)/500)</f>
        <v>0.04</v>
      </c>
      <c r="T656" s="134">
        <f>(((I656-I655)*S656)+T655)+I656</f>
        <v>650</v>
      </c>
      <c r="U656" s="134">
        <f>ROUNDUP(T656,0)</f>
        <v>650</v>
      </c>
      <c r="V656" s="396"/>
      <c r="W656" s="130">
        <f>((X657-X655)/500)</f>
        <v>0.01</v>
      </c>
      <c r="X656" s="116">
        <f>(((V656-V655)*W656)+X655)+V656</f>
        <v>1045</v>
      </c>
      <c r="Y656" s="135">
        <f t="shared" si="181"/>
        <v>240</v>
      </c>
      <c r="Z656" s="106">
        <f>ROUNDUP(X656,0)</f>
        <v>1045</v>
      </c>
      <c r="AA656" s="136">
        <f>((AB657-AB655)/500)</f>
        <v>0.02</v>
      </c>
      <c r="AB656" s="137">
        <f>(((V656-V655)*AA656)+AB655)+V656</f>
        <v>2090</v>
      </c>
      <c r="AC656" s="101">
        <f>ROUNDUP(AB656,0)</f>
        <v>2090</v>
      </c>
      <c r="AD656" s="137">
        <f>((AE657-AE655)/500)</f>
        <v>0.01</v>
      </c>
      <c r="AE656" s="137">
        <f>(((V656-V655)*AD656)+AE655)+V656</f>
        <v>1070</v>
      </c>
      <c r="AF656" s="133">
        <f>ROUNDUP(AE656,0)</f>
        <v>1070</v>
      </c>
      <c r="AG656" s="137">
        <f>((AH657-AH655)/500)</f>
        <v>0.01</v>
      </c>
      <c r="AH656" s="137">
        <f>(((V656-V655)*AG656)+AH655)+V656</f>
        <v>1095</v>
      </c>
      <c r="AI656" s="101">
        <f>ROUNDUP(AH656,0)</f>
        <v>1095</v>
      </c>
      <c r="AJ656" s="136">
        <f>((AK657-AK655)/500)</f>
        <v>0.01</v>
      </c>
      <c r="AK656" s="138">
        <f>(((V656-V655)*AJ656)+AK655)+V656</f>
        <v>1120</v>
      </c>
      <c r="AL656" s="139">
        <f>ROUNDUP(AK656,0)</f>
        <v>1120</v>
      </c>
    </row>
    <row r="657" spans="1:39" ht="15.75" x14ac:dyDescent="0.25">
      <c r="A657" s="93">
        <f t="shared" si="182"/>
        <v>0</v>
      </c>
      <c r="B657" s="93">
        <f t="shared" si="177"/>
        <v>0</v>
      </c>
      <c r="C657" s="112">
        <f>+$D$3*U657</f>
        <v>1883310</v>
      </c>
      <c r="D657" s="112">
        <f t="shared" si="178"/>
        <v>1883310</v>
      </c>
      <c r="E657" s="112">
        <f>+$F$3*L657</f>
        <v>1674300</v>
      </c>
      <c r="F657" s="112">
        <f t="shared" si="179"/>
        <v>1674300</v>
      </c>
      <c r="G657" s="113">
        <f>+$H$3*R657</f>
        <v>503340</v>
      </c>
      <c r="H657" s="112">
        <f t="shared" si="180"/>
        <v>503340</v>
      </c>
      <c r="I657" s="140">
        <f>+I655+500</f>
        <v>164000</v>
      </c>
      <c r="J657" s="130"/>
      <c r="K657" s="116">
        <f>+K655+10</f>
        <v>3430</v>
      </c>
      <c r="L657" s="117">
        <f>+I657+K657</f>
        <v>167430</v>
      </c>
      <c r="M657" s="118"/>
      <c r="N657" s="119">
        <f>+N655+10</f>
        <v>3530</v>
      </c>
      <c r="O657" s="119">
        <f>+N657+I657</f>
        <v>167530</v>
      </c>
      <c r="P657" s="119"/>
      <c r="Q657" s="119">
        <f>+Q655+10</f>
        <v>3780</v>
      </c>
      <c r="R657" s="120">
        <f>+Q657+I657</f>
        <v>167780</v>
      </c>
      <c r="S657" s="121"/>
      <c r="T657" s="122">
        <f>+T655+20</f>
        <v>7210</v>
      </c>
      <c r="U657" s="122">
        <f>+T657+I657</f>
        <v>171210</v>
      </c>
      <c r="V657" s="141">
        <f>+V655+500</f>
        <v>164000</v>
      </c>
      <c r="W657" s="130"/>
      <c r="X657" s="116">
        <f>+X655+5</f>
        <v>2685</v>
      </c>
      <c r="Y657" s="124">
        <f t="shared" si="181"/>
        <v>164240</v>
      </c>
      <c r="Z657" s="125">
        <f>+V657+X657</f>
        <v>166685</v>
      </c>
      <c r="AA657" s="126"/>
      <c r="AB657" s="127">
        <f>+AB655+10</f>
        <v>5370</v>
      </c>
      <c r="AC657" s="119">
        <f>+V657+AB657</f>
        <v>169370</v>
      </c>
      <c r="AD657" s="127"/>
      <c r="AE657" s="127">
        <f>+AE655+5</f>
        <v>2710</v>
      </c>
      <c r="AF657" s="120">
        <f>+AE657+V657</f>
        <v>166710</v>
      </c>
      <c r="AG657" s="127"/>
      <c r="AH657" s="127">
        <f>+AH655+5</f>
        <v>2735</v>
      </c>
      <c r="AI657" s="119">
        <f>+AH657+V657</f>
        <v>166735</v>
      </c>
      <c r="AJ657" s="126"/>
      <c r="AK657" s="128">
        <f>+AK655+5</f>
        <v>2760</v>
      </c>
      <c r="AL657" s="129">
        <f>+AK657+V657</f>
        <v>166760</v>
      </c>
      <c r="AM657" s="397"/>
    </row>
    <row r="658" spans="1:39" ht="15.75" x14ac:dyDescent="0.25">
      <c r="A658" s="93">
        <f t="shared" si="182"/>
        <v>0</v>
      </c>
      <c r="B658" s="94">
        <f t="shared" si="177"/>
        <v>0</v>
      </c>
      <c r="C658" s="95">
        <f>+$D$3*T658</f>
        <v>7150</v>
      </c>
      <c r="D658" s="95">
        <f t="shared" si="178"/>
        <v>7150</v>
      </c>
      <c r="E658" s="95">
        <f>+$F$3*K658</f>
        <v>1500</v>
      </c>
      <c r="F658" s="95">
        <f t="shared" si="179"/>
        <v>1500</v>
      </c>
      <c r="G658" s="96">
        <f>+$H$3*Q658</f>
        <v>1500</v>
      </c>
      <c r="H658" s="95">
        <f t="shared" si="180"/>
        <v>1500</v>
      </c>
      <c r="I658" s="395"/>
      <c r="J658" s="130">
        <f>((K659-K657)/500)</f>
        <v>0.02</v>
      </c>
      <c r="K658" s="116">
        <f>(((I658-I657)*J658)+K657)+I658</f>
        <v>150</v>
      </c>
      <c r="L658" s="131">
        <f>ROUNDUP(K658,0)</f>
        <v>150</v>
      </c>
      <c r="M658" s="132">
        <f>((N659-N657)/500)</f>
        <v>0.02</v>
      </c>
      <c r="N658" s="101">
        <f>(((I658-I657)*M658)+N657)+I658</f>
        <v>250</v>
      </c>
      <c r="O658" s="101">
        <f>ROUNDUP(N658,0)</f>
        <v>250</v>
      </c>
      <c r="P658" s="101">
        <f>((Q659-Q657)/500)</f>
        <v>0.02</v>
      </c>
      <c r="Q658" s="101">
        <f>(((I658-I657)*P658)+Q657)+I658</f>
        <v>500</v>
      </c>
      <c r="R658" s="133">
        <f>ROUNDUP(Q658,0)</f>
        <v>500</v>
      </c>
      <c r="S658" s="132">
        <f>((T659-T657)/500)</f>
        <v>0.04</v>
      </c>
      <c r="T658" s="134">
        <f>(((I658-I657)*S658)+T657)+I658</f>
        <v>650</v>
      </c>
      <c r="U658" s="134">
        <f>ROUNDUP(T658,0)</f>
        <v>650</v>
      </c>
      <c r="V658" s="396"/>
      <c r="W658" s="130">
        <f>((X659-X657)/500)</f>
        <v>0.02</v>
      </c>
      <c r="X658" s="116">
        <f>(((V658-V657)*W658)+X657)+V658</f>
        <v>-595</v>
      </c>
      <c r="Y658" s="135">
        <f t="shared" si="181"/>
        <v>240</v>
      </c>
      <c r="Z658" s="106">
        <f>ROUNDUP(X658,0)</f>
        <v>-595</v>
      </c>
      <c r="AA658" s="136">
        <f>((AB659-AB657)/500)</f>
        <v>0.04</v>
      </c>
      <c r="AB658" s="137">
        <f>(((V658-V657)*AA658)+AB657)+V658</f>
        <v>-1190</v>
      </c>
      <c r="AC658" s="101">
        <f>ROUNDUP(AB658,0)</f>
        <v>-1190</v>
      </c>
      <c r="AD658" s="137">
        <f>((AE659-AE657)/500)</f>
        <v>0.02</v>
      </c>
      <c r="AE658" s="137">
        <f>(((V658-V657)*AD658)+AE657)+V658</f>
        <v>-570</v>
      </c>
      <c r="AF658" s="133">
        <f>ROUNDUP(AE658,0)</f>
        <v>-570</v>
      </c>
      <c r="AG658" s="137">
        <f>((AH659-AH657)/500)</f>
        <v>0.02</v>
      </c>
      <c r="AH658" s="137">
        <f>(((V658-V657)*AG658)+AH657)+V658</f>
        <v>-545</v>
      </c>
      <c r="AI658" s="101">
        <f>ROUNDUP(AH658,0)</f>
        <v>-545</v>
      </c>
      <c r="AJ658" s="136">
        <f>((AK659-AK657)/500)</f>
        <v>0.02</v>
      </c>
      <c r="AK658" s="138">
        <f>(((V658-V657)*AJ658)+AK657)+V658</f>
        <v>-520</v>
      </c>
      <c r="AL658" s="139">
        <f>ROUNDUP(AK658,0)</f>
        <v>-520</v>
      </c>
      <c r="AM658" s="397"/>
    </row>
    <row r="659" spans="1:39" ht="15.75" x14ac:dyDescent="0.25">
      <c r="A659" s="93">
        <f t="shared" si="182"/>
        <v>0</v>
      </c>
      <c r="B659" s="93">
        <f t="shared" si="177"/>
        <v>0</v>
      </c>
      <c r="C659" s="112">
        <f>+$D$3*U659</f>
        <v>1889030</v>
      </c>
      <c r="D659" s="112">
        <f t="shared" si="178"/>
        <v>1889030</v>
      </c>
      <c r="E659" s="112">
        <f>+$F$3*L659</f>
        <v>1679400</v>
      </c>
      <c r="F659" s="112">
        <f t="shared" si="179"/>
        <v>1679400</v>
      </c>
      <c r="G659" s="113">
        <f>+$H$3*R659</f>
        <v>504870</v>
      </c>
      <c r="H659" s="112">
        <f t="shared" si="180"/>
        <v>504870</v>
      </c>
      <c r="I659" s="140">
        <f>+I657+500</f>
        <v>164500</v>
      </c>
      <c r="J659" s="130"/>
      <c r="K659" s="116">
        <f>+K657+10</f>
        <v>3440</v>
      </c>
      <c r="L659" s="117">
        <f>+I659+K659</f>
        <v>167940</v>
      </c>
      <c r="M659" s="118"/>
      <c r="N659" s="119">
        <f>+N657+10</f>
        <v>3540</v>
      </c>
      <c r="O659" s="119">
        <f>+N659+I659</f>
        <v>168040</v>
      </c>
      <c r="P659" s="119"/>
      <c r="Q659" s="119">
        <f>+Q657+10</f>
        <v>3790</v>
      </c>
      <c r="R659" s="120">
        <f>+Q659+I659</f>
        <v>168290</v>
      </c>
      <c r="S659" s="121"/>
      <c r="T659" s="122">
        <f>+T657+20</f>
        <v>7230</v>
      </c>
      <c r="U659" s="122">
        <f>+T659+I659</f>
        <v>171730</v>
      </c>
      <c r="V659" s="141">
        <f>+V657+500</f>
        <v>164500</v>
      </c>
      <c r="W659" s="130"/>
      <c r="X659" s="116">
        <f>+X657+10</f>
        <v>2695</v>
      </c>
      <c r="Y659" s="124">
        <f t="shared" si="181"/>
        <v>164740</v>
      </c>
      <c r="Z659" s="125">
        <f>+V659+X659</f>
        <v>167195</v>
      </c>
      <c r="AA659" s="126"/>
      <c r="AB659" s="127">
        <f>+AB657+20</f>
        <v>5390</v>
      </c>
      <c r="AC659" s="119">
        <f>+V659+AB659</f>
        <v>169890</v>
      </c>
      <c r="AD659" s="127"/>
      <c r="AE659" s="127">
        <f>+AE657+10</f>
        <v>2720</v>
      </c>
      <c r="AF659" s="120">
        <f>+AE659+V659</f>
        <v>167220</v>
      </c>
      <c r="AG659" s="127"/>
      <c r="AH659" s="127">
        <f>+AH657+10</f>
        <v>2745</v>
      </c>
      <c r="AI659" s="119">
        <f>+AH659+V659</f>
        <v>167245</v>
      </c>
      <c r="AJ659" s="126"/>
      <c r="AK659" s="128">
        <f>+AK657+10</f>
        <v>2770</v>
      </c>
      <c r="AL659" s="129">
        <f>+AK659+V659</f>
        <v>167270</v>
      </c>
      <c r="AM659" s="397"/>
    </row>
    <row r="660" spans="1:39" ht="15.75" x14ac:dyDescent="0.25">
      <c r="A660" s="93">
        <f t="shared" si="182"/>
        <v>0</v>
      </c>
      <c r="B660" s="94">
        <f t="shared" si="177"/>
        <v>0</v>
      </c>
      <c r="C660" s="95">
        <f>+$D$3*T660</f>
        <v>7150</v>
      </c>
      <c r="D660" s="95">
        <f t="shared" si="178"/>
        <v>7150</v>
      </c>
      <c r="E660" s="95">
        <f>+$F$3*K660</f>
        <v>1500</v>
      </c>
      <c r="F660" s="95">
        <f t="shared" si="179"/>
        <v>1500</v>
      </c>
      <c r="G660" s="96">
        <f>+$H$3*Q660</f>
        <v>1500</v>
      </c>
      <c r="H660" s="433">
        <f t="shared" si="180"/>
        <v>1500</v>
      </c>
      <c r="I660" s="395"/>
      <c r="J660" s="130">
        <f>((K661-K659)/500)</f>
        <v>0.02</v>
      </c>
      <c r="K660" s="116">
        <f>(((I660-I659)*J660)+K659)+I660</f>
        <v>150</v>
      </c>
      <c r="L660" s="131">
        <f>ROUNDUP(K660,0)</f>
        <v>150</v>
      </c>
      <c r="M660" s="132">
        <f>((N661-N659)/500)</f>
        <v>0.02</v>
      </c>
      <c r="N660" s="101">
        <f>(((I660-I659)*M660)+N659)+I660</f>
        <v>250</v>
      </c>
      <c r="O660" s="101">
        <f>ROUNDUP(N660,0)</f>
        <v>250</v>
      </c>
      <c r="P660" s="101">
        <f>((Q661-Q659)/500)</f>
        <v>0.02</v>
      </c>
      <c r="Q660" s="101">
        <f>(((I660-I659)*P660)+Q659)+I660</f>
        <v>500</v>
      </c>
      <c r="R660" s="133">
        <f>ROUNDUP(Q660,0)</f>
        <v>500</v>
      </c>
      <c r="S660" s="132">
        <f>((T661-T659)/500)</f>
        <v>0.04</v>
      </c>
      <c r="T660" s="134">
        <f>(((I660-I659)*S660)+T659)+I660</f>
        <v>650</v>
      </c>
      <c r="U660" s="134">
        <f>ROUNDUP(T660,0)</f>
        <v>650</v>
      </c>
      <c r="V660" s="396"/>
      <c r="W660" s="130">
        <f>((X661-X659)/500)</f>
        <v>0.01</v>
      </c>
      <c r="X660" s="116">
        <f>(((V660-V659)*W660)+X659)+V660</f>
        <v>1050</v>
      </c>
      <c r="Y660" s="135">
        <f t="shared" si="181"/>
        <v>240</v>
      </c>
      <c r="Z660" s="106">
        <f>ROUNDUP(X660,0)</f>
        <v>1050</v>
      </c>
      <c r="AA660" s="136">
        <f>((AB661-AB659)/500)</f>
        <v>0.02</v>
      </c>
      <c r="AB660" s="137">
        <f>(((V660-V659)*AA660)+AB659)+V660</f>
        <v>2100</v>
      </c>
      <c r="AC660" s="101">
        <f>ROUNDUP(AB660,0)</f>
        <v>2100</v>
      </c>
      <c r="AD660" s="137">
        <f>((AE661-AE659)/500)</f>
        <v>0.01</v>
      </c>
      <c r="AE660" s="137">
        <f>(((V660-V659)*AD660)+AE659)+V660</f>
        <v>1075</v>
      </c>
      <c r="AF660" s="133">
        <f>ROUNDUP(AE660,0)</f>
        <v>1075</v>
      </c>
      <c r="AG660" s="137">
        <f>((AH661-AH659)/500)</f>
        <v>0.01</v>
      </c>
      <c r="AH660" s="137">
        <f>(((V660-V659)*AG660)+AH659)+V660</f>
        <v>1100</v>
      </c>
      <c r="AI660" s="101">
        <f>ROUNDUP(AH660,0)</f>
        <v>1100</v>
      </c>
      <c r="AJ660" s="136">
        <f>((AK661-AK659)/500)</f>
        <v>0.01</v>
      </c>
      <c r="AK660" s="138">
        <f>(((V660-V659)*AJ660)+AK659)+V660</f>
        <v>1125</v>
      </c>
      <c r="AL660" s="139">
        <f>ROUNDUP(AK660,0)</f>
        <v>1125</v>
      </c>
    </row>
    <row r="661" spans="1:39" ht="15.75" x14ac:dyDescent="0.25">
      <c r="A661" s="93">
        <f t="shared" si="182"/>
        <v>0</v>
      </c>
      <c r="B661" s="93">
        <f t="shared" si="177"/>
        <v>0</v>
      </c>
      <c r="C661" s="112">
        <f>+$D$3*U661</f>
        <v>1894750</v>
      </c>
      <c r="D661" s="112">
        <f t="shared" si="178"/>
        <v>1894750</v>
      </c>
      <c r="E661" s="112">
        <f>+$F$3*L661</f>
        <v>1684500</v>
      </c>
      <c r="F661" s="112">
        <f t="shared" si="179"/>
        <v>1684500</v>
      </c>
      <c r="G661" s="113">
        <f>+$H$3*R661</f>
        <v>506400</v>
      </c>
      <c r="H661" s="112">
        <f t="shared" si="180"/>
        <v>506400</v>
      </c>
      <c r="I661" s="140">
        <f>+I659+500</f>
        <v>165000</v>
      </c>
      <c r="J661" s="130"/>
      <c r="K661" s="116">
        <f>+K659+10</f>
        <v>3450</v>
      </c>
      <c r="L661" s="117">
        <f>+I661+K661</f>
        <v>168450</v>
      </c>
      <c r="M661" s="118"/>
      <c r="N661" s="119">
        <f>+N659+10</f>
        <v>3550</v>
      </c>
      <c r="O661" s="119">
        <f>+N661+I661</f>
        <v>168550</v>
      </c>
      <c r="P661" s="119"/>
      <c r="Q661" s="119">
        <f>+Q659+10</f>
        <v>3800</v>
      </c>
      <c r="R661" s="120">
        <f>+Q661+I661</f>
        <v>168800</v>
      </c>
      <c r="S661" s="121"/>
      <c r="T661" s="122">
        <f>+T659+20</f>
        <v>7250</v>
      </c>
      <c r="U661" s="122">
        <f>+T661+I661</f>
        <v>172250</v>
      </c>
      <c r="V661" s="141">
        <f>+V659+500</f>
        <v>165000</v>
      </c>
      <c r="W661" s="130"/>
      <c r="X661" s="116">
        <f>+X659+5</f>
        <v>2700</v>
      </c>
      <c r="Y661" s="124">
        <f t="shared" si="181"/>
        <v>165240</v>
      </c>
      <c r="Z661" s="125">
        <f>+V661+X661</f>
        <v>167700</v>
      </c>
      <c r="AA661" s="126"/>
      <c r="AB661" s="127">
        <f>+AB659+10</f>
        <v>5400</v>
      </c>
      <c r="AC661" s="119">
        <f>+V661+AB661</f>
        <v>170400</v>
      </c>
      <c r="AD661" s="127"/>
      <c r="AE661" s="127">
        <f>+AE659+5</f>
        <v>2725</v>
      </c>
      <c r="AF661" s="120">
        <f>+AE661+V661</f>
        <v>167725</v>
      </c>
      <c r="AG661" s="127"/>
      <c r="AH661" s="127">
        <f>+AH659+5</f>
        <v>2750</v>
      </c>
      <c r="AI661" s="119">
        <f>+AH661+V661</f>
        <v>167750</v>
      </c>
      <c r="AJ661" s="126"/>
      <c r="AK661" s="128">
        <f>+AK659+5</f>
        <v>2775</v>
      </c>
      <c r="AL661" s="129">
        <f>+AK661+V661</f>
        <v>167775</v>
      </c>
      <c r="AM661" s="397"/>
    </row>
    <row r="662" spans="1:39" ht="15.75" x14ac:dyDescent="0.25">
      <c r="A662" s="93">
        <f t="shared" si="182"/>
        <v>0</v>
      </c>
      <c r="B662" s="94">
        <f t="shared" si="177"/>
        <v>0</v>
      </c>
      <c r="C662" s="95">
        <f>+$D$3*T662</f>
        <v>7150</v>
      </c>
      <c r="D662" s="95">
        <f t="shared" si="178"/>
        <v>7150</v>
      </c>
      <c r="E662" s="95">
        <f>+$F$3*K662</f>
        <v>1500</v>
      </c>
      <c r="F662" s="95">
        <f t="shared" si="179"/>
        <v>1500</v>
      </c>
      <c r="G662" s="96">
        <f>+$H$3*Q662</f>
        <v>1500</v>
      </c>
      <c r="H662" s="95">
        <f t="shared" si="180"/>
        <v>1500</v>
      </c>
      <c r="I662" s="395"/>
      <c r="J662" s="130">
        <f>((K663-K661)/500)</f>
        <v>0.02</v>
      </c>
      <c r="K662" s="116">
        <f>(((I662-I661)*J662)+K661)+I662</f>
        <v>150</v>
      </c>
      <c r="L662" s="131">
        <f>ROUNDUP(K662,0)</f>
        <v>150</v>
      </c>
      <c r="M662" s="132">
        <f>((N663-N661)/500)</f>
        <v>0.02</v>
      </c>
      <c r="N662" s="101">
        <f>(((I662-I661)*M662)+N661)+I662</f>
        <v>250</v>
      </c>
      <c r="O662" s="101">
        <f>ROUNDUP(N662,0)</f>
        <v>250</v>
      </c>
      <c r="P662" s="101">
        <f>((Q663-Q661)/500)</f>
        <v>0.02</v>
      </c>
      <c r="Q662" s="101">
        <f>(((I662-I661)*P662)+Q661)+I662</f>
        <v>500</v>
      </c>
      <c r="R662" s="133">
        <f>ROUNDUP(Q662,0)</f>
        <v>500</v>
      </c>
      <c r="S662" s="132">
        <f>((T663-T661)/500)</f>
        <v>0.04</v>
      </c>
      <c r="T662" s="134">
        <f>(((I662-I661)*S662)+T661)+I662</f>
        <v>650</v>
      </c>
      <c r="U662" s="134">
        <f>ROUNDUP(T662,0)</f>
        <v>650</v>
      </c>
      <c r="V662" s="396"/>
      <c r="W662" s="130">
        <f>((X663-X661)/500)</f>
        <v>0.02</v>
      </c>
      <c r="X662" s="116">
        <f>(((V662-V661)*W662)+X661)+V662</f>
        <v>-600</v>
      </c>
      <c r="Y662" s="135">
        <f t="shared" si="181"/>
        <v>240</v>
      </c>
      <c r="Z662" s="106">
        <f>ROUNDUP(X662,0)</f>
        <v>-600</v>
      </c>
      <c r="AA662" s="136">
        <f>((AB663-AB661)/500)</f>
        <v>0.04</v>
      </c>
      <c r="AB662" s="137">
        <f>(((V662-V661)*AA662)+AB661)+V662</f>
        <v>-1200</v>
      </c>
      <c r="AC662" s="101">
        <f>ROUNDUP(AB662,0)</f>
        <v>-1200</v>
      </c>
      <c r="AD662" s="137">
        <f>((AE663-AE661)/500)</f>
        <v>0.02</v>
      </c>
      <c r="AE662" s="137">
        <f>(((V662-V661)*AD662)+AE661)+V662</f>
        <v>-575</v>
      </c>
      <c r="AF662" s="133">
        <f>ROUNDUP(AE662,0)</f>
        <v>-575</v>
      </c>
      <c r="AG662" s="137">
        <f>((AH663-AH661)/500)</f>
        <v>0.02</v>
      </c>
      <c r="AH662" s="137">
        <f>(((V662-V661)*AG662)+AH661)+V662</f>
        <v>-550</v>
      </c>
      <c r="AI662" s="101">
        <f>ROUNDUP(AH662,0)</f>
        <v>-550</v>
      </c>
      <c r="AJ662" s="136">
        <f>((AK663-AK661)/500)</f>
        <v>0.02</v>
      </c>
      <c r="AK662" s="138">
        <f>(((V662-V661)*AJ662)+AK661)+V662</f>
        <v>-525</v>
      </c>
      <c r="AL662" s="139">
        <f>ROUNDUP(AK662,0)</f>
        <v>-525</v>
      </c>
    </row>
    <row r="663" spans="1:39" ht="15.75" x14ac:dyDescent="0.25">
      <c r="A663" s="93">
        <f t="shared" si="182"/>
        <v>0</v>
      </c>
      <c r="B663" s="93">
        <f t="shared" si="177"/>
        <v>0</v>
      </c>
      <c r="C663" s="112">
        <f>+$D$3*U663</f>
        <v>1900470</v>
      </c>
      <c r="D663" s="112">
        <f t="shared" si="178"/>
        <v>1900470</v>
      </c>
      <c r="E663" s="112">
        <f>+$F$3*L663</f>
        <v>1689600</v>
      </c>
      <c r="F663" s="112">
        <f t="shared" si="179"/>
        <v>1689600</v>
      </c>
      <c r="G663" s="113">
        <f>+$H$3*R663</f>
        <v>507930</v>
      </c>
      <c r="H663" s="112">
        <f t="shared" si="180"/>
        <v>507930</v>
      </c>
      <c r="I663" s="140">
        <f>+I661+500</f>
        <v>165500</v>
      </c>
      <c r="J663" s="130"/>
      <c r="K663" s="116">
        <f>+K661+10</f>
        <v>3460</v>
      </c>
      <c r="L663" s="117">
        <f>+I663+K663</f>
        <v>168960</v>
      </c>
      <c r="M663" s="118"/>
      <c r="N663" s="119">
        <f>+N661+10</f>
        <v>3560</v>
      </c>
      <c r="O663" s="119">
        <f>+N663+I663</f>
        <v>169060</v>
      </c>
      <c r="P663" s="119"/>
      <c r="Q663" s="119">
        <f>+Q661+10</f>
        <v>3810</v>
      </c>
      <c r="R663" s="120">
        <f>+Q663+I663</f>
        <v>169310</v>
      </c>
      <c r="S663" s="121"/>
      <c r="T663" s="122">
        <f>+T661+20</f>
        <v>7270</v>
      </c>
      <c r="U663" s="122">
        <f>+T663+I663</f>
        <v>172770</v>
      </c>
      <c r="V663" s="141">
        <f>+V661+500</f>
        <v>165500</v>
      </c>
      <c r="W663" s="130"/>
      <c r="X663" s="116">
        <f>+X661+10</f>
        <v>2710</v>
      </c>
      <c r="Y663" s="124">
        <f t="shared" si="181"/>
        <v>165740</v>
      </c>
      <c r="Z663" s="125">
        <f>+V663+X663</f>
        <v>168210</v>
      </c>
      <c r="AA663" s="126"/>
      <c r="AB663" s="127">
        <f>+AB661+20</f>
        <v>5420</v>
      </c>
      <c r="AC663" s="119">
        <f>+V663+AB663</f>
        <v>170920</v>
      </c>
      <c r="AD663" s="127"/>
      <c r="AE663" s="127">
        <f>+AE661+10</f>
        <v>2735</v>
      </c>
      <c r="AF663" s="120">
        <f>+AE663+V663</f>
        <v>168235</v>
      </c>
      <c r="AG663" s="127"/>
      <c r="AH663" s="127">
        <f>+AH661+10</f>
        <v>2760</v>
      </c>
      <c r="AI663" s="119">
        <f>+AH663+V663</f>
        <v>168260</v>
      </c>
      <c r="AJ663" s="126"/>
      <c r="AK663" s="128">
        <f>+AK661+10</f>
        <v>2785</v>
      </c>
      <c r="AL663" s="129">
        <f>+AK663+V663</f>
        <v>168285</v>
      </c>
      <c r="AM663" s="397"/>
    </row>
    <row r="664" spans="1:39" ht="15.75" x14ac:dyDescent="0.25">
      <c r="A664" s="93">
        <f t="shared" si="182"/>
        <v>0</v>
      </c>
      <c r="B664" s="94">
        <f t="shared" si="177"/>
        <v>0</v>
      </c>
      <c r="C664" s="95">
        <f>+$D$3*T664</f>
        <v>7150</v>
      </c>
      <c r="D664" s="95">
        <f t="shared" si="178"/>
        <v>7150</v>
      </c>
      <c r="E664" s="95">
        <f>+$F$3*K664</f>
        <v>1500</v>
      </c>
      <c r="F664" s="95">
        <f t="shared" si="179"/>
        <v>1500</v>
      </c>
      <c r="G664" s="96">
        <f>+$H$3*Q664</f>
        <v>1500</v>
      </c>
      <c r="H664" s="433">
        <f t="shared" si="180"/>
        <v>1500</v>
      </c>
      <c r="I664" s="395"/>
      <c r="J664" s="130">
        <f>((K665-K663)/500)</f>
        <v>0.02</v>
      </c>
      <c r="K664" s="116">
        <f>(((I664-I663)*J664)+K663)+I664</f>
        <v>150</v>
      </c>
      <c r="L664" s="131">
        <f>ROUNDUP(K664,0)</f>
        <v>150</v>
      </c>
      <c r="M664" s="132">
        <f>((N665-N663)/500)</f>
        <v>0.02</v>
      </c>
      <c r="N664" s="101">
        <f>(((I664-I663)*M664)+N663)+I664</f>
        <v>250</v>
      </c>
      <c r="O664" s="101">
        <f>ROUNDUP(N664,0)</f>
        <v>250</v>
      </c>
      <c r="P664" s="101">
        <f>((Q665-Q663)/500)</f>
        <v>0.02</v>
      </c>
      <c r="Q664" s="101">
        <f>(((I664-I663)*P664)+Q663)+I664</f>
        <v>500</v>
      </c>
      <c r="R664" s="133">
        <f>ROUNDUP(Q664,0)</f>
        <v>500</v>
      </c>
      <c r="S664" s="132">
        <f>((T665-T663)/500)</f>
        <v>0.04</v>
      </c>
      <c r="T664" s="134">
        <f>(((I664-I663)*S664)+T663)+I664</f>
        <v>650</v>
      </c>
      <c r="U664" s="134">
        <f>ROUNDUP(T664,0)</f>
        <v>650</v>
      </c>
      <c r="V664" s="396"/>
      <c r="W664" s="130">
        <f>((X665-X663)/500)</f>
        <v>0.01</v>
      </c>
      <c r="X664" s="116">
        <f>(((V664-V663)*W664)+X663)+V664</f>
        <v>1055</v>
      </c>
      <c r="Y664" s="135">
        <f t="shared" si="181"/>
        <v>240</v>
      </c>
      <c r="Z664" s="106">
        <f>ROUNDUP(X664,0)</f>
        <v>1055</v>
      </c>
      <c r="AA664" s="136">
        <f>((AB665-AB663)/500)</f>
        <v>0.02</v>
      </c>
      <c r="AB664" s="137">
        <f>(((V664-V663)*AA664)+AB663)+V664</f>
        <v>2110</v>
      </c>
      <c r="AC664" s="101">
        <f>ROUNDUP(AB664,0)</f>
        <v>2110</v>
      </c>
      <c r="AD664" s="137">
        <f>((AE665-AE663)/500)</f>
        <v>0.01</v>
      </c>
      <c r="AE664" s="137">
        <f>(((V664-V663)*AD664)+AE663)+V664</f>
        <v>1080</v>
      </c>
      <c r="AF664" s="133">
        <f>ROUNDUP(AE664,0)</f>
        <v>1080</v>
      </c>
      <c r="AG664" s="137">
        <f>((AH665-AH663)/500)</f>
        <v>0.01</v>
      </c>
      <c r="AH664" s="137">
        <f>(((V664-V663)*AG664)+AH663)+V664</f>
        <v>1105</v>
      </c>
      <c r="AI664" s="101">
        <f>ROUNDUP(AH664,0)</f>
        <v>1105</v>
      </c>
      <c r="AJ664" s="136">
        <f>((AK665-AK663)/500)</f>
        <v>0.01</v>
      </c>
      <c r="AK664" s="138">
        <f>(((V664-V663)*AJ664)+AK663)+V664</f>
        <v>1130</v>
      </c>
      <c r="AL664" s="139">
        <f>ROUNDUP(AK664,0)</f>
        <v>1130</v>
      </c>
    </row>
    <row r="665" spans="1:39" ht="15.75" x14ac:dyDescent="0.25">
      <c r="A665" s="93">
        <f t="shared" si="182"/>
        <v>0</v>
      </c>
      <c r="B665" s="93">
        <f t="shared" si="177"/>
        <v>0</v>
      </c>
      <c r="C665" s="112">
        <f>+$D$3*U665</f>
        <v>1906190</v>
      </c>
      <c r="D665" s="112">
        <f t="shared" si="178"/>
        <v>1906190</v>
      </c>
      <c r="E665" s="112">
        <f>+$F$3*L665</f>
        <v>1694700</v>
      </c>
      <c r="F665" s="112">
        <f t="shared" si="179"/>
        <v>1694700</v>
      </c>
      <c r="G665" s="113">
        <f>+$H$3*R665</f>
        <v>509460</v>
      </c>
      <c r="H665" s="112">
        <f t="shared" si="180"/>
        <v>509460</v>
      </c>
      <c r="I665" s="140">
        <f>+I663+500</f>
        <v>166000</v>
      </c>
      <c r="J665" s="130"/>
      <c r="K665" s="116">
        <f>+K663+10</f>
        <v>3470</v>
      </c>
      <c r="L665" s="117">
        <f>+I665+K665</f>
        <v>169470</v>
      </c>
      <c r="M665" s="118"/>
      <c r="N665" s="119">
        <f>+N663+10</f>
        <v>3570</v>
      </c>
      <c r="O665" s="119">
        <f>+N665+I665</f>
        <v>169570</v>
      </c>
      <c r="P665" s="119"/>
      <c r="Q665" s="119">
        <f>+Q663+10</f>
        <v>3820</v>
      </c>
      <c r="R665" s="120">
        <f>+Q665+I665</f>
        <v>169820</v>
      </c>
      <c r="S665" s="121"/>
      <c r="T665" s="122">
        <f>+T663+20</f>
        <v>7290</v>
      </c>
      <c r="U665" s="122">
        <f>+T665+I665</f>
        <v>173290</v>
      </c>
      <c r="V665" s="141">
        <f>+V663+500</f>
        <v>166000</v>
      </c>
      <c r="W665" s="130"/>
      <c r="X665" s="116">
        <f>+X663+5</f>
        <v>2715</v>
      </c>
      <c r="Y665" s="124">
        <f t="shared" si="181"/>
        <v>166240</v>
      </c>
      <c r="Z665" s="125">
        <f>+V665+X665</f>
        <v>168715</v>
      </c>
      <c r="AA665" s="126"/>
      <c r="AB665" s="127">
        <f>+AB663+10</f>
        <v>5430</v>
      </c>
      <c r="AC665" s="119">
        <f>+V665+AB665</f>
        <v>171430</v>
      </c>
      <c r="AD665" s="127"/>
      <c r="AE665" s="127">
        <f>+AE663+5</f>
        <v>2740</v>
      </c>
      <c r="AF665" s="120">
        <f>+AE665+V665</f>
        <v>168740</v>
      </c>
      <c r="AG665" s="127"/>
      <c r="AH665" s="127">
        <f>+AH663+5</f>
        <v>2765</v>
      </c>
      <c r="AI665" s="119">
        <f>+AH665+V665</f>
        <v>168765</v>
      </c>
      <c r="AJ665" s="126"/>
      <c r="AK665" s="128">
        <f>+AK663+5</f>
        <v>2790</v>
      </c>
      <c r="AL665" s="129">
        <f>+AK665+V665</f>
        <v>168790</v>
      </c>
      <c r="AM665" s="397"/>
    </row>
    <row r="666" spans="1:39" ht="15.75" x14ac:dyDescent="0.25">
      <c r="A666" s="93">
        <f t="shared" si="182"/>
        <v>0</v>
      </c>
      <c r="B666" s="94">
        <f t="shared" si="177"/>
        <v>0</v>
      </c>
      <c r="C666" s="95">
        <f>+$D$3*T666</f>
        <v>7150</v>
      </c>
      <c r="D666" s="95">
        <f t="shared" si="178"/>
        <v>7150</v>
      </c>
      <c r="E666" s="95">
        <f>+$F$3*K666</f>
        <v>1500</v>
      </c>
      <c r="F666" s="95">
        <f t="shared" si="179"/>
        <v>1500</v>
      </c>
      <c r="G666" s="96">
        <f>+$H$3*Q666</f>
        <v>1500</v>
      </c>
      <c r="H666" s="95">
        <f t="shared" si="180"/>
        <v>1500</v>
      </c>
      <c r="I666" s="395"/>
      <c r="J666" s="130">
        <f>((K667-K665)/500)</f>
        <v>0.02</v>
      </c>
      <c r="K666" s="116">
        <f>(((I666-I665)*J666)+K665)+I666</f>
        <v>150</v>
      </c>
      <c r="L666" s="131">
        <f>ROUNDUP(K666,0)</f>
        <v>150</v>
      </c>
      <c r="M666" s="132">
        <f>((N667-N665)/500)</f>
        <v>0.02</v>
      </c>
      <c r="N666" s="101">
        <f>(((I666-I665)*M666)+N665)+I666</f>
        <v>250</v>
      </c>
      <c r="O666" s="101">
        <f>ROUNDUP(N666,0)</f>
        <v>250</v>
      </c>
      <c r="P666" s="101">
        <f>((Q667-Q665)/500)</f>
        <v>0.02</v>
      </c>
      <c r="Q666" s="101">
        <f>(((I666-I665)*P666)+Q665)+I666</f>
        <v>500</v>
      </c>
      <c r="R666" s="133">
        <f>ROUNDUP(Q666,0)</f>
        <v>500</v>
      </c>
      <c r="S666" s="132">
        <f>((T667-T665)/500)</f>
        <v>0.04</v>
      </c>
      <c r="T666" s="134">
        <f>(((I666-I665)*S666)+T665)+I666</f>
        <v>650</v>
      </c>
      <c r="U666" s="134">
        <f>ROUNDUP(T666,0)</f>
        <v>650</v>
      </c>
      <c r="V666" s="396"/>
      <c r="W666" s="130">
        <f>((X667-X665)/500)</f>
        <v>0.02</v>
      </c>
      <c r="X666" s="116">
        <f>(((V666-V665)*W666)+X665)+V666</f>
        <v>-605</v>
      </c>
      <c r="Y666" s="135">
        <f t="shared" si="181"/>
        <v>240</v>
      </c>
      <c r="Z666" s="106">
        <f>ROUNDUP(X666,0)</f>
        <v>-605</v>
      </c>
      <c r="AA666" s="136">
        <f>((AB667-AB665)/500)</f>
        <v>0.04</v>
      </c>
      <c r="AB666" s="137">
        <f>(((V666-V665)*AA666)+AB665)+V666</f>
        <v>-1210</v>
      </c>
      <c r="AC666" s="101">
        <f>ROUNDUP(AB666,0)</f>
        <v>-1210</v>
      </c>
      <c r="AD666" s="137">
        <f>((AE667-AE665)/500)</f>
        <v>0.02</v>
      </c>
      <c r="AE666" s="137">
        <f>(((V666-V665)*AD666)+AE665)+V666</f>
        <v>-580</v>
      </c>
      <c r="AF666" s="133">
        <f>ROUNDUP(AE666,0)</f>
        <v>-580</v>
      </c>
      <c r="AG666" s="137">
        <f>((AH667-AH665)/500)</f>
        <v>0.02</v>
      </c>
      <c r="AH666" s="137">
        <f>(((V666-V665)*AG666)+AH665)+V666</f>
        <v>-555</v>
      </c>
      <c r="AI666" s="101">
        <f>ROUNDUP(AH666,0)</f>
        <v>-555</v>
      </c>
      <c r="AJ666" s="136">
        <f>((AK667-AK665)/500)</f>
        <v>0.02</v>
      </c>
      <c r="AK666" s="138">
        <f>(((V666-V665)*AJ666)+AK665)+V666</f>
        <v>-530</v>
      </c>
      <c r="AL666" s="139">
        <f>ROUNDUP(AK666,0)</f>
        <v>-530</v>
      </c>
      <c r="AM666" s="397"/>
    </row>
    <row r="667" spans="1:39" ht="15.75" x14ac:dyDescent="0.25">
      <c r="A667" s="93">
        <f t="shared" si="182"/>
        <v>0</v>
      </c>
      <c r="B667" s="93">
        <f t="shared" ref="B667:B730" si="183">ROUNDUP(A667,0)</f>
        <v>0</v>
      </c>
      <c r="C667" s="112">
        <f>+$D$3*U667</f>
        <v>1911910</v>
      </c>
      <c r="D667" s="112">
        <f t="shared" ref="D667:D730" si="184">ROUNDUP(C667,0)</f>
        <v>1911910</v>
      </c>
      <c r="E667" s="112">
        <f>+$F$3*L667</f>
        <v>1699800</v>
      </c>
      <c r="F667" s="112">
        <f t="shared" ref="F667:F730" si="185">ROUNDUP(E667,0)</f>
        <v>1699800</v>
      </c>
      <c r="G667" s="113">
        <f>+$H$3*R667</f>
        <v>510990</v>
      </c>
      <c r="H667" s="112">
        <f t="shared" ref="H667:H730" si="186">ROUNDUP(G667,0)</f>
        <v>510990</v>
      </c>
      <c r="I667" s="140">
        <f>+I665+500</f>
        <v>166500</v>
      </c>
      <c r="J667" s="130"/>
      <c r="K667" s="116">
        <f>+K665+10</f>
        <v>3480</v>
      </c>
      <c r="L667" s="117">
        <f>+I667+K667</f>
        <v>169980</v>
      </c>
      <c r="M667" s="118"/>
      <c r="N667" s="119">
        <f>+N665+10</f>
        <v>3580</v>
      </c>
      <c r="O667" s="119">
        <f>+N667+I667</f>
        <v>170080</v>
      </c>
      <c r="P667" s="119"/>
      <c r="Q667" s="119">
        <f>+Q665+10</f>
        <v>3830</v>
      </c>
      <c r="R667" s="120">
        <f>+Q667+I667</f>
        <v>170330</v>
      </c>
      <c r="S667" s="121"/>
      <c r="T667" s="122">
        <f>+T665+20</f>
        <v>7310</v>
      </c>
      <c r="U667" s="122">
        <f>+T667+I667</f>
        <v>173810</v>
      </c>
      <c r="V667" s="141">
        <f>+V665+500</f>
        <v>166500</v>
      </c>
      <c r="W667" s="130"/>
      <c r="X667" s="116">
        <f>+X665+10</f>
        <v>2725</v>
      </c>
      <c r="Y667" s="124">
        <f t="shared" si="181"/>
        <v>166740</v>
      </c>
      <c r="Z667" s="125">
        <f>+V667+X667</f>
        <v>169225</v>
      </c>
      <c r="AA667" s="126"/>
      <c r="AB667" s="127">
        <f>+AB665+20</f>
        <v>5450</v>
      </c>
      <c r="AC667" s="119">
        <f>+V667+AB667</f>
        <v>171950</v>
      </c>
      <c r="AD667" s="127"/>
      <c r="AE667" s="127">
        <f>+AE665+10</f>
        <v>2750</v>
      </c>
      <c r="AF667" s="120">
        <f>+AE667+V667</f>
        <v>169250</v>
      </c>
      <c r="AG667" s="127"/>
      <c r="AH667" s="127">
        <f>+AH665+10</f>
        <v>2775</v>
      </c>
      <c r="AI667" s="119">
        <f>+AH667+V667</f>
        <v>169275</v>
      </c>
      <c r="AJ667" s="126"/>
      <c r="AK667" s="128">
        <f>+AK665+10</f>
        <v>2800</v>
      </c>
      <c r="AL667" s="129">
        <f>+AK667+V667</f>
        <v>169300</v>
      </c>
      <c r="AM667" s="397"/>
    </row>
    <row r="668" spans="1:39" ht="15.75" x14ac:dyDescent="0.25">
      <c r="A668" s="93">
        <f t="shared" si="182"/>
        <v>0</v>
      </c>
      <c r="B668" s="94">
        <f t="shared" si="183"/>
        <v>0</v>
      </c>
      <c r="C668" s="95">
        <f>+$D$3*T668</f>
        <v>7150</v>
      </c>
      <c r="D668" s="95">
        <f t="shared" si="184"/>
        <v>7150</v>
      </c>
      <c r="E668" s="95">
        <f>+$F$3*K668</f>
        <v>1500</v>
      </c>
      <c r="F668" s="95">
        <f t="shared" si="185"/>
        <v>1500</v>
      </c>
      <c r="G668" s="96">
        <f>+$H$3*Q668</f>
        <v>1500</v>
      </c>
      <c r="H668" s="433">
        <f t="shared" si="186"/>
        <v>1500</v>
      </c>
      <c r="I668" s="395"/>
      <c r="J668" s="130">
        <f>((K669-K667)/500)</f>
        <v>0.02</v>
      </c>
      <c r="K668" s="116">
        <f>(((I668-I667)*J668)+K667)+I668</f>
        <v>150</v>
      </c>
      <c r="L668" s="131">
        <f>ROUNDUP(K668,0)</f>
        <v>150</v>
      </c>
      <c r="M668" s="132">
        <f>((N669-N667)/500)</f>
        <v>0.02</v>
      </c>
      <c r="N668" s="101">
        <f>(((I668-I667)*M668)+N667)+I668</f>
        <v>250</v>
      </c>
      <c r="O668" s="101">
        <f>ROUNDUP(N668,0)</f>
        <v>250</v>
      </c>
      <c r="P668" s="101">
        <f>((Q669-Q667)/500)</f>
        <v>0.02</v>
      </c>
      <c r="Q668" s="101">
        <f>(((I668-I667)*P668)+Q667)+I668</f>
        <v>500</v>
      </c>
      <c r="R668" s="133">
        <f>ROUNDUP(Q668,0)</f>
        <v>500</v>
      </c>
      <c r="S668" s="132">
        <f>((T669-T667)/500)</f>
        <v>0.04</v>
      </c>
      <c r="T668" s="134">
        <f>(((I668-I667)*S668)+T667)+I668</f>
        <v>650</v>
      </c>
      <c r="U668" s="134">
        <f>ROUNDUP(T668,0)</f>
        <v>650</v>
      </c>
      <c r="V668" s="396"/>
      <c r="W668" s="130">
        <f>((X669-X667)/500)</f>
        <v>0.01</v>
      </c>
      <c r="X668" s="116">
        <f>(((V668-V667)*W668)+X667)+V668</f>
        <v>1060</v>
      </c>
      <c r="Y668" s="135">
        <f t="shared" si="181"/>
        <v>240</v>
      </c>
      <c r="Z668" s="106">
        <f>ROUNDUP(X668,0)</f>
        <v>1060</v>
      </c>
      <c r="AA668" s="136">
        <f>((AB669-AB667)/500)</f>
        <v>0.02</v>
      </c>
      <c r="AB668" s="137">
        <f>(((V668-V667)*AA668)+AB667)+V668</f>
        <v>2120</v>
      </c>
      <c r="AC668" s="101">
        <f>ROUNDUP(AB668,0)</f>
        <v>2120</v>
      </c>
      <c r="AD668" s="137">
        <f>((AE669-AE667)/500)</f>
        <v>0.01</v>
      </c>
      <c r="AE668" s="137">
        <f>(((V668-V667)*AD668)+AE667)+V668</f>
        <v>1085</v>
      </c>
      <c r="AF668" s="133">
        <f>ROUNDUP(AE668,0)</f>
        <v>1085</v>
      </c>
      <c r="AG668" s="137">
        <f>((AH669-AH667)/500)</f>
        <v>0.01</v>
      </c>
      <c r="AH668" s="137">
        <f>(((V668-V667)*AG668)+AH667)+V668</f>
        <v>1110</v>
      </c>
      <c r="AI668" s="101">
        <f>ROUNDUP(AH668,0)</f>
        <v>1110</v>
      </c>
      <c r="AJ668" s="136">
        <f>((AK669-AK667)/500)</f>
        <v>0.01</v>
      </c>
      <c r="AK668" s="138">
        <f>(((V668-V667)*AJ668)+AK667)+V668</f>
        <v>1135</v>
      </c>
      <c r="AL668" s="139">
        <f>ROUNDUP(AK668,0)</f>
        <v>1135</v>
      </c>
    </row>
    <row r="669" spans="1:39" ht="15.75" x14ac:dyDescent="0.25">
      <c r="A669" s="93">
        <f t="shared" si="182"/>
        <v>0</v>
      </c>
      <c r="B669" s="93">
        <f t="shared" si="183"/>
        <v>0</v>
      </c>
      <c r="C669" s="112">
        <f>+$D$3*U669</f>
        <v>1917630</v>
      </c>
      <c r="D669" s="112">
        <f t="shared" si="184"/>
        <v>1917630</v>
      </c>
      <c r="E669" s="112">
        <f>+$F$3*L669</f>
        <v>1704900</v>
      </c>
      <c r="F669" s="112">
        <f t="shared" si="185"/>
        <v>1704900</v>
      </c>
      <c r="G669" s="113">
        <f>+$H$3*R669</f>
        <v>512520</v>
      </c>
      <c r="H669" s="112">
        <f t="shared" si="186"/>
        <v>512520</v>
      </c>
      <c r="I669" s="140">
        <f>+I667+500</f>
        <v>167000</v>
      </c>
      <c r="J669" s="130"/>
      <c r="K669" s="116">
        <f>+K667+10</f>
        <v>3490</v>
      </c>
      <c r="L669" s="117">
        <f>+I669+K669</f>
        <v>170490</v>
      </c>
      <c r="M669" s="118"/>
      <c r="N669" s="119">
        <f>+N667+10</f>
        <v>3590</v>
      </c>
      <c r="O669" s="119">
        <f>+N669+I669</f>
        <v>170590</v>
      </c>
      <c r="P669" s="119"/>
      <c r="Q669" s="119">
        <f>+Q667+10</f>
        <v>3840</v>
      </c>
      <c r="R669" s="120">
        <f>+Q669+I669</f>
        <v>170840</v>
      </c>
      <c r="S669" s="121"/>
      <c r="T669" s="122">
        <f>+T667+20</f>
        <v>7330</v>
      </c>
      <c r="U669" s="122">
        <f>+T669+I669</f>
        <v>174330</v>
      </c>
      <c r="V669" s="141">
        <f>+V667+500</f>
        <v>167000</v>
      </c>
      <c r="W669" s="130"/>
      <c r="X669" s="116">
        <f>+X667+5</f>
        <v>2730</v>
      </c>
      <c r="Y669" s="124">
        <f t="shared" si="181"/>
        <v>167240</v>
      </c>
      <c r="Z669" s="125">
        <f>+V669+X669</f>
        <v>169730</v>
      </c>
      <c r="AA669" s="126"/>
      <c r="AB669" s="127">
        <f>+AB667+10</f>
        <v>5460</v>
      </c>
      <c r="AC669" s="119">
        <f>+V669+AB669</f>
        <v>172460</v>
      </c>
      <c r="AD669" s="127"/>
      <c r="AE669" s="127">
        <f>+AE667+5</f>
        <v>2755</v>
      </c>
      <c r="AF669" s="120">
        <f>+AE669+V669</f>
        <v>169755</v>
      </c>
      <c r="AG669" s="127"/>
      <c r="AH669" s="127">
        <f>+AH667+5</f>
        <v>2780</v>
      </c>
      <c r="AI669" s="119">
        <f>+AH669+V669</f>
        <v>169780</v>
      </c>
      <c r="AJ669" s="126"/>
      <c r="AK669" s="128">
        <f>+AK667+5</f>
        <v>2805</v>
      </c>
      <c r="AL669" s="129">
        <f>+AK669+V669</f>
        <v>169805</v>
      </c>
      <c r="AM669" s="397"/>
    </row>
    <row r="670" spans="1:39" ht="15.75" x14ac:dyDescent="0.25">
      <c r="A670" s="93">
        <f t="shared" si="182"/>
        <v>0</v>
      </c>
      <c r="B670" s="94">
        <f t="shared" si="183"/>
        <v>0</v>
      </c>
      <c r="C670" s="95">
        <f>+$D$3*T670</f>
        <v>7150</v>
      </c>
      <c r="D670" s="95">
        <f t="shared" si="184"/>
        <v>7150</v>
      </c>
      <c r="E670" s="95">
        <f>+$F$3*K670</f>
        <v>1500</v>
      </c>
      <c r="F670" s="95">
        <f t="shared" si="185"/>
        <v>1500</v>
      </c>
      <c r="G670" s="96">
        <f>+$H$3*Q670</f>
        <v>1500</v>
      </c>
      <c r="H670" s="95">
        <f t="shared" si="186"/>
        <v>1500</v>
      </c>
      <c r="I670" s="395"/>
      <c r="J670" s="130">
        <f>((K671-K669)/500)</f>
        <v>0.02</v>
      </c>
      <c r="K670" s="116">
        <f>(((I670-I669)*J670)+K669)+I670</f>
        <v>150</v>
      </c>
      <c r="L670" s="131">
        <f>ROUNDUP(K670,0)</f>
        <v>150</v>
      </c>
      <c r="M670" s="132">
        <f>((N671-N669)/500)</f>
        <v>0.02</v>
      </c>
      <c r="N670" s="101">
        <f>(((I670-I669)*M670)+N669)+I670</f>
        <v>250</v>
      </c>
      <c r="O670" s="101">
        <f>ROUNDUP(N670,0)</f>
        <v>250</v>
      </c>
      <c r="P670" s="101">
        <f>((Q671-Q669)/500)</f>
        <v>0.02</v>
      </c>
      <c r="Q670" s="101">
        <f>(((I670-I669)*P670)+Q669)+I670</f>
        <v>500</v>
      </c>
      <c r="R670" s="133">
        <f>ROUNDUP(Q670,0)</f>
        <v>500</v>
      </c>
      <c r="S670" s="132">
        <f>((T671-T669)/500)</f>
        <v>0.04</v>
      </c>
      <c r="T670" s="134">
        <f>(((I670-I669)*S670)+T669)+I670</f>
        <v>650</v>
      </c>
      <c r="U670" s="134">
        <f>ROUNDUP(T670,0)</f>
        <v>650</v>
      </c>
      <c r="V670" s="396"/>
      <c r="W670" s="130">
        <f>((X671-X669)/500)</f>
        <v>0.02</v>
      </c>
      <c r="X670" s="116">
        <f>(((V670-V669)*W670)+X669)+V670</f>
        <v>-610</v>
      </c>
      <c r="Y670" s="135">
        <f t="shared" si="181"/>
        <v>240</v>
      </c>
      <c r="Z670" s="106">
        <f>ROUNDUP(X670,0)</f>
        <v>-610</v>
      </c>
      <c r="AA670" s="136">
        <f>((AB671-AB669)/500)</f>
        <v>0.04</v>
      </c>
      <c r="AB670" s="137">
        <f>(((V670-V669)*AA670)+AB669)+V670</f>
        <v>-1220</v>
      </c>
      <c r="AC670" s="101">
        <f>ROUNDUP(AB670,0)</f>
        <v>-1220</v>
      </c>
      <c r="AD670" s="137">
        <f>((AE671-AE669)/500)</f>
        <v>0.02</v>
      </c>
      <c r="AE670" s="137">
        <f>(((V670-V669)*AD670)+AE669)+V670</f>
        <v>-585</v>
      </c>
      <c r="AF670" s="133">
        <f>ROUNDUP(AE670,0)</f>
        <v>-585</v>
      </c>
      <c r="AG670" s="137">
        <f>((AH671-AH669)/500)</f>
        <v>0.02</v>
      </c>
      <c r="AH670" s="137">
        <f>(((V670-V669)*AG670)+AH669)+V670</f>
        <v>-560</v>
      </c>
      <c r="AI670" s="101">
        <f>ROUNDUP(AH670,0)</f>
        <v>-560</v>
      </c>
      <c r="AJ670" s="136">
        <f>((AK671-AK669)/500)</f>
        <v>0.02</v>
      </c>
      <c r="AK670" s="138">
        <f>(((V670-V669)*AJ670)+AK669)+V670</f>
        <v>-535</v>
      </c>
      <c r="AL670" s="139">
        <f>ROUNDUP(AK670,0)</f>
        <v>-535</v>
      </c>
    </row>
    <row r="671" spans="1:39" ht="15.75" x14ac:dyDescent="0.25">
      <c r="A671" s="93">
        <f t="shared" si="182"/>
        <v>0</v>
      </c>
      <c r="B671" s="93">
        <f t="shared" si="183"/>
        <v>0</v>
      </c>
      <c r="C671" s="112">
        <f>+$D$3*U671</f>
        <v>1923350</v>
      </c>
      <c r="D671" s="112">
        <f t="shared" si="184"/>
        <v>1923350</v>
      </c>
      <c r="E671" s="112">
        <f>+$F$3*L671</f>
        <v>1710000</v>
      </c>
      <c r="F671" s="112">
        <f t="shared" si="185"/>
        <v>1710000</v>
      </c>
      <c r="G671" s="113">
        <f>+$H$3*R671</f>
        <v>514050</v>
      </c>
      <c r="H671" s="112">
        <f t="shared" si="186"/>
        <v>514050</v>
      </c>
      <c r="I671" s="140">
        <f>+I669+500</f>
        <v>167500</v>
      </c>
      <c r="J671" s="130"/>
      <c r="K671" s="116">
        <f>+K669+10</f>
        <v>3500</v>
      </c>
      <c r="L671" s="117">
        <f>+I671+K671</f>
        <v>171000</v>
      </c>
      <c r="M671" s="118"/>
      <c r="N671" s="119">
        <f>+N669+10</f>
        <v>3600</v>
      </c>
      <c r="O671" s="119">
        <f>+N671+I671</f>
        <v>171100</v>
      </c>
      <c r="P671" s="119"/>
      <c r="Q671" s="119">
        <f>+Q669+10</f>
        <v>3850</v>
      </c>
      <c r="R671" s="120">
        <f>+Q671+I671</f>
        <v>171350</v>
      </c>
      <c r="S671" s="121"/>
      <c r="T671" s="122">
        <f>+T669+20</f>
        <v>7350</v>
      </c>
      <c r="U671" s="122">
        <f>+T671+I671</f>
        <v>174850</v>
      </c>
      <c r="V671" s="141">
        <f>+V669+500</f>
        <v>167500</v>
      </c>
      <c r="W671" s="130"/>
      <c r="X671" s="116">
        <f>+X669+10</f>
        <v>2740</v>
      </c>
      <c r="Y671" s="124">
        <f t="shared" si="181"/>
        <v>167740</v>
      </c>
      <c r="Z671" s="125">
        <f>+V671+X671</f>
        <v>170240</v>
      </c>
      <c r="AA671" s="126"/>
      <c r="AB671" s="127">
        <f>+AB669+20</f>
        <v>5480</v>
      </c>
      <c r="AC671" s="119">
        <f>+V671+AB671</f>
        <v>172980</v>
      </c>
      <c r="AD671" s="127"/>
      <c r="AE671" s="127">
        <f>+AE669+10</f>
        <v>2765</v>
      </c>
      <c r="AF671" s="120">
        <f>+AE671+V671</f>
        <v>170265</v>
      </c>
      <c r="AG671" s="127"/>
      <c r="AH671" s="127">
        <f>+AH669+10</f>
        <v>2790</v>
      </c>
      <c r="AI671" s="119">
        <f>+AH671+V671</f>
        <v>170290</v>
      </c>
      <c r="AJ671" s="126"/>
      <c r="AK671" s="128">
        <f>+AK669+10</f>
        <v>2815</v>
      </c>
      <c r="AL671" s="129">
        <f>+AK671+V671</f>
        <v>170315</v>
      </c>
      <c r="AM671" s="397"/>
    </row>
    <row r="672" spans="1:39" ht="15.75" x14ac:dyDescent="0.25">
      <c r="A672" s="93">
        <f t="shared" si="182"/>
        <v>0</v>
      </c>
      <c r="B672" s="94">
        <f t="shared" si="183"/>
        <v>0</v>
      </c>
      <c r="C672" s="95">
        <f>+$D$3*T672</f>
        <v>7150</v>
      </c>
      <c r="D672" s="95">
        <f t="shared" si="184"/>
        <v>7150</v>
      </c>
      <c r="E672" s="95">
        <f>+$F$3*K672</f>
        <v>1500</v>
      </c>
      <c r="F672" s="95">
        <f t="shared" si="185"/>
        <v>1500</v>
      </c>
      <c r="G672" s="96">
        <f>+$H$3*Q672</f>
        <v>1500</v>
      </c>
      <c r="H672" s="433">
        <f t="shared" si="186"/>
        <v>1500</v>
      </c>
      <c r="I672" s="395"/>
      <c r="J672" s="130">
        <f>((K673-K671)/500)</f>
        <v>0.02</v>
      </c>
      <c r="K672" s="116">
        <f>(((I672-I671)*J672)+K671)+I672</f>
        <v>150</v>
      </c>
      <c r="L672" s="131">
        <f>ROUNDUP(K672,0)</f>
        <v>150</v>
      </c>
      <c r="M672" s="132">
        <f>((N673-N671)/500)</f>
        <v>0.02</v>
      </c>
      <c r="N672" s="101">
        <f>(((I672-I671)*M672)+N671)+I672</f>
        <v>250</v>
      </c>
      <c r="O672" s="101">
        <f>ROUNDUP(N672,0)</f>
        <v>250</v>
      </c>
      <c r="P672" s="101">
        <f>((Q673-Q671)/500)</f>
        <v>0.02</v>
      </c>
      <c r="Q672" s="101">
        <f>(((I672-I671)*P672)+Q671)+I672</f>
        <v>500</v>
      </c>
      <c r="R672" s="133">
        <f>ROUNDUP(Q672,0)</f>
        <v>500</v>
      </c>
      <c r="S672" s="132">
        <f>((T673-T671)/500)</f>
        <v>0.04</v>
      </c>
      <c r="T672" s="134">
        <f>(((I672-I671)*S672)+T671)+I672</f>
        <v>650</v>
      </c>
      <c r="U672" s="134">
        <f>ROUNDUP(T672,0)</f>
        <v>650</v>
      </c>
      <c r="V672" s="396"/>
      <c r="W672" s="130">
        <f>((X673-X671)/500)</f>
        <v>0.01</v>
      </c>
      <c r="X672" s="116">
        <f>(((V672-V671)*W672)+X671)+V672</f>
        <v>1065</v>
      </c>
      <c r="Y672" s="135">
        <f t="shared" si="181"/>
        <v>240</v>
      </c>
      <c r="Z672" s="106">
        <f>ROUNDUP(X672,0)</f>
        <v>1065</v>
      </c>
      <c r="AA672" s="136">
        <f>((AB673-AB671)/500)</f>
        <v>0.02</v>
      </c>
      <c r="AB672" s="137">
        <f>(((V672-V671)*AA672)+AB671)+V672</f>
        <v>2130</v>
      </c>
      <c r="AC672" s="101">
        <f>ROUNDUP(AB672,0)</f>
        <v>2130</v>
      </c>
      <c r="AD672" s="137">
        <f>((AE673-AE671)/500)</f>
        <v>0.01</v>
      </c>
      <c r="AE672" s="137">
        <f>(((V672-V671)*AD672)+AE671)+V672</f>
        <v>1090</v>
      </c>
      <c r="AF672" s="133">
        <f>ROUNDUP(AE672,0)</f>
        <v>1090</v>
      </c>
      <c r="AG672" s="137">
        <f>((AH673-AH671)/500)</f>
        <v>0.01</v>
      </c>
      <c r="AH672" s="137">
        <f>(((V672-V671)*AG672)+AH671)+V672</f>
        <v>1115</v>
      </c>
      <c r="AI672" s="101">
        <f>ROUNDUP(AH672,0)</f>
        <v>1115</v>
      </c>
      <c r="AJ672" s="136">
        <f>((AK673-AK671)/500)</f>
        <v>0.01</v>
      </c>
      <c r="AK672" s="138">
        <f>(((V672-V671)*AJ672)+AK671)+V672</f>
        <v>1140</v>
      </c>
      <c r="AL672" s="139">
        <f>ROUNDUP(AK672,0)</f>
        <v>1140</v>
      </c>
    </row>
    <row r="673" spans="1:39" ht="15.75" x14ac:dyDescent="0.25">
      <c r="A673" s="93">
        <f t="shared" si="182"/>
        <v>0</v>
      </c>
      <c r="B673" s="93">
        <f t="shared" si="183"/>
        <v>0</v>
      </c>
      <c r="C673" s="112">
        <f>+$D$3*U673</f>
        <v>1929070</v>
      </c>
      <c r="D673" s="112">
        <f t="shared" si="184"/>
        <v>1929070</v>
      </c>
      <c r="E673" s="112">
        <f>+$F$3*L673</f>
        <v>1715100</v>
      </c>
      <c r="F673" s="112">
        <f t="shared" si="185"/>
        <v>1715100</v>
      </c>
      <c r="G673" s="113">
        <f>+$H$3*R673</f>
        <v>515580</v>
      </c>
      <c r="H673" s="112">
        <f t="shared" si="186"/>
        <v>515580</v>
      </c>
      <c r="I673" s="140">
        <f>+I671+500</f>
        <v>168000</v>
      </c>
      <c r="J673" s="130"/>
      <c r="K673" s="116">
        <f>+K671+10</f>
        <v>3510</v>
      </c>
      <c r="L673" s="117">
        <f>+I673+K673</f>
        <v>171510</v>
      </c>
      <c r="M673" s="118"/>
      <c r="N673" s="119">
        <f>+N671+10</f>
        <v>3610</v>
      </c>
      <c r="O673" s="119">
        <f>+N673+I673</f>
        <v>171610</v>
      </c>
      <c r="P673" s="119"/>
      <c r="Q673" s="119">
        <f>+Q671+10</f>
        <v>3860</v>
      </c>
      <c r="R673" s="120">
        <f>+Q673+I673</f>
        <v>171860</v>
      </c>
      <c r="S673" s="121"/>
      <c r="T673" s="122">
        <f>+T671+20</f>
        <v>7370</v>
      </c>
      <c r="U673" s="122">
        <f>+T673+I673</f>
        <v>175370</v>
      </c>
      <c r="V673" s="141">
        <f>+V671+500</f>
        <v>168000</v>
      </c>
      <c r="W673" s="130"/>
      <c r="X673" s="116">
        <f>+X671+5</f>
        <v>2745</v>
      </c>
      <c r="Y673" s="124">
        <f t="shared" ref="Y673:Y736" si="187">+V673+240</f>
        <v>168240</v>
      </c>
      <c r="Z673" s="125">
        <f>+V673+X673</f>
        <v>170745</v>
      </c>
      <c r="AA673" s="126"/>
      <c r="AB673" s="127">
        <f>+AB671+10</f>
        <v>5490</v>
      </c>
      <c r="AC673" s="119">
        <f>+V673+AB673</f>
        <v>173490</v>
      </c>
      <c r="AD673" s="127"/>
      <c r="AE673" s="127">
        <f>+AE671+5</f>
        <v>2770</v>
      </c>
      <c r="AF673" s="120">
        <f>+AE673+V673</f>
        <v>170770</v>
      </c>
      <c r="AG673" s="127"/>
      <c r="AH673" s="127">
        <f>+AH671+5</f>
        <v>2795</v>
      </c>
      <c r="AI673" s="119">
        <f>+AH673+V673</f>
        <v>170795</v>
      </c>
      <c r="AJ673" s="126"/>
      <c r="AK673" s="128">
        <f>+AK671+5</f>
        <v>2820</v>
      </c>
      <c r="AL673" s="129">
        <f>+AK673+V673</f>
        <v>170820</v>
      </c>
      <c r="AM673" s="397"/>
    </row>
    <row r="674" spans="1:39" ht="15.75" x14ac:dyDescent="0.25">
      <c r="A674" s="93">
        <f t="shared" si="182"/>
        <v>0</v>
      </c>
      <c r="B674" s="94">
        <f t="shared" si="183"/>
        <v>0</v>
      </c>
      <c r="C674" s="95">
        <f>+$D$3*T674</f>
        <v>7150</v>
      </c>
      <c r="D674" s="95">
        <f t="shared" si="184"/>
        <v>7150</v>
      </c>
      <c r="E674" s="95">
        <f>+$F$3*K674</f>
        <v>1500</v>
      </c>
      <c r="F674" s="95">
        <f t="shared" si="185"/>
        <v>1500</v>
      </c>
      <c r="G674" s="96">
        <f>+$H$3*Q674</f>
        <v>1500</v>
      </c>
      <c r="H674" s="95">
        <f t="shared" si="186"/>
        <v>1500</v>
      </c>
      <c r="I674" s="395"/>
      <c r="J674" s="130">
        <f>((K675-K673)/500)</f>
        <v>0.02</v>
      </c>
      <c r="K674" s="116">
        <f>(((I674-I673)*J674)+K673)+I674</f>
        <v>150</v>
      </c>
      <c r="L674" s="131">
        <f>ROUNDUP(K674,0)</f>
        <v>150</v>
      </c>
      <c r="M674" s="132">
        <f>((N675-N673)/500)</f>
        <v>0.02</v>
      </c>
      <c r="N674" s="101">
        <f>(((I674-I673)*M674)+N673)+I674</f>
        <v>250</v>
      </c>
      <c r="O674" s="101">
        <f>ROUNDUP(N674,0)</f>
        <v>250</v>
      </c>
      <c r="P674" s="101">
        <f>((Q675-Q673)/500)</f>
        <v>0.02</v>
      </c>
      <c r="Q674" s="101">
        <f>(((I674-I673)*P674)+Q673)+I674</f>
        <v>500</v>
      </c>
      <c r="R674" s="133">
        <f>ROUNDUP(Q674,0)</f>
        <v>500</v>
      </c>
      <c r="S674" s="132">
        <f>((T675-T673)/500)</f>
        <v>0.04</v>
      </c>
      <c r="T674" s="134">
        <f>(((I674-I673)*S674)+T673)+I674</f>
        <v>650</v>
      </c>
      <c r="U674" s="134">
        <f>ROUNDUP(T674,0)</f>
        <v>650</v>
      </c>
      <c r="V674" s="396"/>
      <c r="W674" s="130">
        <f>((X675-X673)/500)</f>
        <v>0.02</v>
      </c>
      <c r="X674" s="116">
        <f>(((V674-V673)*W674)+X673)+V674</f>
        <v>-615</v>
      </c>
      <c r="Y674" s="135">
        <f t="shared" si="187"/>
        <v>240</v>
      </c>
      <c r="Z674" s="106">
        <f>ROUNDUP(X674,0)</f>
        <v>-615</v>
      </c>
      <c r="AA674" s="136">
        <f>((AB675-AB673)/500)</f>
        <v>0.04</v>
      </c>
      <c r="AB674" s="137">
        <f>(((V674-V673)*AA674)+AB673)+V674</f>
        <v>-1230</v>
      </c>
      <c r="AC674" s="101">
        <f>ROUNDUP(AB674,0)</f>
        <v>-1230</v>
      </c>
      <c r="AD674" s="137">
        <f>((AE675-AE673)/500)</f>
        <v>0.02</v>
      </c>
      <c r="AE674" s="137">
        <f>(((V674-V673)*AD674)+AE673)+V674</f>
        <v>-590</v>
      </c>
      <c r="AF674" s="133">
        <f>ROUNDUP(AE674,0)</f>
        <v>-590</v>
      </c>
      <c r="AG674" s="137">
        <f>((AH675-AH673)/500)</f>
        <v>0.02</v>
      </c>
      <c r="AH674" s="137">
        <f>(((V674-V673)*AG674)+AH673)+V674</f>
        <v>-565</v>
      </c>
      <c r="AI674" s="101">
        <f>ROUNDUP(AH674,0)</f>
        <v>-565</v>
      </c>
      <c r="AJ674" s="136">
        <f>((AK675-AK673)/500)</f>
        <v>0.02</v>
      </c>
      <c r="AK674" s="138">
        <f>(((V674-V673)*AJ674)+AK673)+V674</f>
        <v>-540</v>
      </c>
      <c r="AL674" s="139">
        <f>ROUNDUP(AK674,0)</f>
        <v>-540</v>
      </c>
      <c r="AM674" s="397"/>
    </row>
    <row r="675" spans="1:39" ht="15.75" x14ac:dyDescent="0.25">
      <c r="A675" s="93">
        <f t="shared" si="182"/>
        <v>0</v>
      </c>
      <c r="B675" s="93">
        <f t="shared" si="183"/>
        <v>0</v>
      </c>
      <c r="C675" s="112">
        <f>+$D$3*U675</f>
        <v>1934790</v>
      </c>
      <c r="D675" s="112">
        <f t="shared" si="184"/>
        <v>1934790</v>
      </c>
      <c r="E675" s="112">
        <f>+$F$3*L675</f>
        <v>1720200</v>
      </c>
      <c r="F675" s="112">
        <f t="shared" si="185"/>
        <v>1720200</v>
      </c>
      <c r="G675" s="113">
        <f>+$H$3*R675</f>
        <v>517110</v>
      </c>
      <c r="H675" s="112">
        <f t="shared" si="186"/>
        <v>517110</v>
      </c>
      <c r="I675" s="140">
        <f>+I673+500</f>
        <v>168500</v>
      </c>
      <c r="J675" s="130"/>
      <c r="K675" s="116">
        <f>+K673+10</f>
        <v>3520</v>
      </c>
      <c r="L675" s="117">
        <f>+I675+K675</f>
        <v>172020</v>
      </c>
      <c r="M675" s="118"/>
      <c r="N675" s="119">
        <f>+N673+10</f>
        <v>3620</v>
      </c>
      <c r="O675" s="119">
        <f>+N675+I675</f>
        <v>172120</v>
      </c>
      <c r="P675" s="119"/>
      <c r="Q675" s="119">
        <f>+Q673+10</f>
        <v>3870</v>
      </c>
      <c r="R675" s="120">
        <f>+Q675+I675</f>
        <v>172370</v>
      </c>
      <c r="S675" s="121"/>
      <c r="T675" s="122">
        <f>+T673+20</f>
        <v>7390</v>
      </c>
      <c r="U675" s="122">
        <f>+T675+I675</f>
        <v>175890</v>
      </c>
      <c r="V675" s="141">
        <f>+V673+500</f>
        <v>168500</v>
      </c>
      <c r="W675" s="130"/>
      <c r="X675" s="116">
        <f>+X673+10</f>
        <v>2755</v>
      </c>
      <c r="Y675" s="124">
        <f t="shared" si="187"/>
        <v>168740</v>
      </c>
      <c r="Z675" s="125">
        <f>+V675+X675</f>
        <v>171255</v>
      </c>
      <c r="AA675" s="126"/>
      <c r="AB675" s="127">
        <f>+AB673+20</f>
        <v>5510</v>
      </c>
      <c r="AC675" s="119">
        <f>+V675+AB675</f>
        <v>174010</v>
      </c>
      <c r="AD675" s="127"/>
      <c r="AE675" s="127">
        <f>+AE673+10</f>
        <v>2780</v>
      </c>
      <c r="AF675" s="120">
        <f>+AE675+V675</f>
        <v>171280</v>
      </c>
      <c r="AG675" s="127"/>
      <c r="AH675" s="127">
        <f>+AH673+10</f>
        <v>2805</v>
      </c>
      <c r="AI675" s="119">
        <f>+AH675+V675</f>
        <v>171305</v>
      </c>
      <c r="AJ675" s="126"/>
      <c r="AK675" s="128">
        <f>+AK673+10</f>
        <v>2830</v>
      </c>
      <c r="AL675" s="129">
        <f>+AK675+V675</f>
        <v>171330</v>
      </c>
      <c r="AM675" s="397"/>
    </row>
    <row r="676" spans="1:39" ht="15.75" x14ac:dyDescent="0.25">
      <c r="A676" s="93">
        <f t="shared" si="182"/>
        <v>0</v>
      </c>
      <c r="B676" s="94">
        <f t="shared" si="183"/>
        <v>0</v>
      </c>
      <c r="C676" s="95">
        <f>+$D$3*T676</f>
        <v>7150</v>
      </c>
      <c r="D676" s="95">
        <f t="shared" si="184"/>
        <v>7150</v>
      </c>
      <c r="E676" s="95">
        <f>+$F$3*K676</f>
        <v>1500</v>
      </c>
      <c r="F676" s="95">
        <f t="shared" si="185"/>
        <v>1500</v>
      </c>
      <c r="G676" s="96">
        <f>+$H$3*Q676</f>
        <v>1500</v>
      </c>
      <c r="H676" s="433">
        <f t="shared" si="186"/>
        <v>1500</v>
      </c>
      <c r="I676" s="395"/>
      <c r="J676" s="130">
        <f>((K677-K675)/500)</f>
        <v>0.02</v>
      </c>
      <c r="K676" s="116">
        <f>(((I676-I675)*J676)+K675)+I676</f>
        <v>150</v>
      </c>
      <c r="L676" s="131">
        <f>ROUNDUP(K676,0)</f>
        <v>150</v>
      </c>
      <c r="M676" s="132">
        <f>((N677-N675)/500)</f>
        <v>0.02</v>
      </c>
      <c r="N676" s="101">
        <f>(((I676-I675)*M676)+N675)+I676</f>
        <v>250</v>
      </c>
      <c r="O676" s="101">
        <f>ROUNDUP(N676,0)</f>
        <v>250</v>
      </c>
      <c r="P676" s="101">
        <f>((Q677-Q675)/500)</f>
        <v>0.02</v>
      </c>
      <c r="Q676" s="101">
        <f>(((I676-I675)*P676)+Q675)+I676</f>
        <v>500</v>
      </c>
      <c r="R676" s="133">
        <f>ROUNDUP(Q676,0)</f>
        <v>500</v>
      </c>
      <c r="S676" s="132">
        <f>((T677-T675)/500)</f>
        <v>0.04</v>
      </c>
      <c r="T676" s="134">
        <f>(((I676-I675)*S676)+T675)+I676</f>
        <v>650</v>
      </c>
      <c r="U676" s="134">
        <f>ROUNDUP(T676,0)</f>
        <v>650</v>
      </c>
      <c r="V676" s="396"/>
      <c r="W676" s="130">
        <f>((X677-X675)/500)</f>
        <v>0.01</v>
      </c>
      <c r="X676" s="116">
        <f>(((V676-V675)*W676)+X675)+V676</f>
        <v>1070</v>
      </c>
      <c r="Y676" s="135">
        <f t="shared" si="187"/>
        <v>240</v>
      </c>
      <c r="Z676" s="106">
        <f>ROUNDUP(X676,0)</f>
        <v>1070</v>
      </c>
      <c r="AA676" s="136">
        <f>((AB677-AB675)/500)</f>
        <v>0.02</v>
      </c>
      <c r="AB676" s="137">
        <f>(((V676-V675)*AA676)+AB675)+V676</f>
        <v>2140</v>
      </c>
      <c r="AC676" s="101">
        <f>ROUNDUP(AB676,0)</f>
        <v>2140</v>
      </c>
      <c r="AD676" s="137">
        <f>((AE677-AE675)/500)</f>
        <v>0.01</v>
      </c>
      <c r="AE676" s="137">
        <f>(((V676-V675)*AD676)+AE675)+V676</f>
        <v>1095</v>
      </c>
      <c r="AF676" s="133">
        <f>ROUNDUP(AE676,0)</f>
        <v>1095</v>
      </c>
      <c r="AG676" s="137">
        <f>((AH677-AH675)/500)</f>
        <v>0.01</v>
      </c>
      <c r="AH676" s="137">
        <f>(((V676-V675)*AG676)+AH675)+V676</f>
        <v>1120</v>
      </c>
      <c r="AI676" s="101">
        <f>ROUNDUP(AH676,0)</f>
        <v>1120</v>
      </c>
      <c r="AJ676" s="136">
        <f>((AK677-AK675)/500)</f>
        <v>0.01</v>
      </c>
      <c r="AK676" s="138">
        <f>(((V676-V675)*AJ676)+AK675)+V676</f>
        <v>1145</v>
      </c>
      <c r="AL676" s="139">
        <f>ROUNDUP(AK676,0)</f>
        <v>1145</v>
      </c>
    </row>
    <row r="677" spans="1:39" ht="15.75" x14ac:dyDescent="0.25">
      <c r="A677" s="93">
        <f t="shared" si="182"/>
        <v>0</v>
      </c>
      <c r="B677" s="93">
        <f t="shared" si="183"/>
        <v>0</v>
      </c>
      <c r="C677" s="112">
        <f>+$D$3*U677</f>
        <v>1940510</v>
      </c>
      <c r="D677" s="112">
        <f t="shared" si="184"/>
        <v>1940510</v>
      </c>
      <c r="E677" s="112">
        <f>+$F$3*L677</f>
        <v>1725300</v>
      </c>
      <c r="F677" s="112">
        <f t="shared" si="185"/>
        <v>1725300</v>
      </c>
      <c r="G677" s="113">
        <f>+$H$3*R677</f>
        <v>518640</v>
      </c>
      <c r="H677" s="112">
        <f t="shared" si="186"/>
        <v>518640</v>
      </c>
      <c r="I677" s="140">
        <f>+I675+500</f>
        <v>169000</v>
      </c>
      <c r="J677" s="130"/>
      <c r="K677" s="116">
        <f>+K675+10</f>
        <v>3530</v>
      </c>
      <c r="L677" s="117">
        <f>+I677+K677</f>
        <v>172530</v>
      </c>
      <c r="M677" s="118"/>
      <c r="N677" s="119">
        <f>+N675+10</f>
        <v>3630</v>
      </c>
      <c r="O677" s="119">
        <f>+N677+I677</f>
        <v>172630</v>
      </c>
      <c r="P677" s="119"/>
      <c r="Q677" s="119">
        <f>+Q675+10</f>
        <v>3880</v>
      </c>
      <c r="R677" s="120">
        <f>+Q677+I677</f>
        <v>172880</v>
      </c>
      <c r="S677" s="121"/>
      <c r="T677" s="122">
        <f>+T675+20</f>
        <v>7410</v>
      </c>
      <c r="U677" s="122">
        <f>+T677+I677</f>
        <v>176410</v>
      </c>
      <c r="V677" s="141">
        <f>+V675+500</f>
        <v>169000</v>
      </c>
      <c r="W677" s="130"/>
      <c r="X677" s="116">
        <f>+X675+5</f>
        <v>2760</v>
      </c>
      <c r="Y677" s="124">
        <f t="shared" si="187"/>
        <v>169240</v>
      </c>
      <c r="Z677" s="125">
        <f>+V677+X677</f>
        <v>171760</v>
      </c>
      <c r="AA677" s="126"/>
      <c r="AB677" s="127">
        <f>+AB675+10</f>
        <v>5520</v>
      </c>
      <c r="AC677" s="119">
        <f>+V677+AB677</f>
        <v>174520</v>
      </c>
      <c r="AD677" s="127"/>
      <c r="AE677" s="127">
        <f>+AE675+5</f>
        <v>2785</v>
      </c>
      <c r="AF677" s="120">
        <f>+AE677+V677</f>
        <v>171785</v>
      </c>
      <c r="AG677" s="127"/>
      <c r="AH677" s="127">
        <f>+AH675+5</f>
        <v>2810</v>
      </c>
      <c r="AI677" s="119">
        <f>+AH677+V677</f>
        <v>171810</v>
      </c>
      <c r="AJ677" s="126"/>
      <c r="AK677" s="128">
        <f>+AK675+5</f>
        <v>2835</v>
      </c>
      <c r="AL677" s="129">
        <f>+AK677+V677</f>
        <v>171835</v>
      </c>
      <c r="AM677" s="397"/>
    </row>
    <row r="678" spans="1:39" ht="15.75" x14ac:dyDescent="0.25">
      <c r="A678" s="93">
        <f t="shared" si="182"/>
        <v>0</v>
      </c>
      <c r="B678" s="94">
        <f t="shared" si="183"/>
        <v>0</v>
      </c>
      <c r="C678" s="95">
        <f>+$D$3*T678</f>
        <v>7150</v>
      </c>
      <c r="D678" s="95">
        <f t="shared" si="184"/>
        <v>7150</v>
      </c>
      <c r="E678" s="95">
        <f>+$F$3*K678</f>
        <v>1500</v>
      </c>
      <c r="F678" s="95">
        <f t="shared" si="185"/>
        <v>1500</v>
      </c>
      <c r="G678" s="96">
        <f>+$H$3*Q678</f>
        <v>1500</v>
      </c>
      <c r="H678" s="95">
        <f t="shared" si="186"/>
        <v>1500</v>
      </c>
      <c r="I678" s="395"/>
      <c r="J678" s="130">
        <f>((K679-K677)/500)</f>
        <v>0.02</v>
      </c>
      <c r="K678" s="116">
        <f>(((I678-I677)*J678)+K677)+I678</f>
        <v>150</v>
      </c>
      <c r="L678" s="131">
        <f>ROUNDUP(K678,0)</f>
        <v>150</v>
      </c>
      <c r="M678" s="132">
        <f>((N679-N677)/500)</f>
        <v>0.02</v>
      </c>
      <c r="N678" s="101">
        <f>(((I678-I677)*M678)+N677)+I678</f>
        <v>250</v>
      </c>
      <c r="O678" s="101">
        <f>ROUNDUP(N678,0)</f>
        <v>250</v>
      </c>
      <c r="P678" s="101">
        <f>((Q679-Q677)/500)</f>
        <v>0.02</v>
      </c>
      <c r="Q678" s="101">
        <f>(((I678-I677)*P678)+Q677)+I678</f>
        <v>500</v>
      </c>
      <c r="R678" s="133">
        <f>ROUNDUP(Q678,0)</f>
        <v>500</v>
      </c>
      <c r="S678" s="132">
        <f>((T679-T677)/500)</f>
        <v>0.04</v>
      </c>
      <c r="T678" s="134">
        <f>(((I678-I677)*S678)+T677)+I678</f>
        <v>650</v>
      </c>
      <c r="U678" s="134">
        <f>ROUNDUP(T678,0)</f>
        <v>650</v>
      </c>
      <c r="V678" s="396"/>
      <c r="W678" s="130">
        <f>((X679-X677)/500)</f>
        <v>0.02</v>
      </c>
      <c r="X678" s="116">
        <f>(((V678-V677)*W678)+X677)+V678</f>
        <v>-620</v>
      </c>
      <c r="Y678" s="135">
        <f t="shared" si="187"/>
        <v>240</v>
      </c>
      <c r="Z678" s="106">
        <f>ROUNDUP(X678,0)</f>
        <v>-620</v>
      </c>
      <c r="AA678" s="136">
        <f>((AB679-AB677)/500)</f>
        <v>0.04</v>
      </c>
      <c r="AB678" s="137">
        <f>(((V678-V677)*AA678)+AB677)+V678</f>
        <v>-1240</v>
      </c>
      <c r="AC678" s="101">
        <f>ROUNDUP(AB678,0)</f>
        <v>-1240</v>
      </c>
      <c r="AD678" s="137">
        <f>((AE679-AE677)/500)</f>
        <v>0.02</v>
      </c>
      <c r="AE678" s="137">
        <f>(((V678-V677)*AD678)+AE677)+V678</f>
        <v>-595</v>
      </c>
      <c r="AF678" s="133">
        <f>ROUNDUP(AE678,0)</f>
        <v>-595</v>
      </c>
      <c r="AG678" s="137">
        <f>((AH679-AH677)/500)</f>
        <v>0.02</v>
      </c>
      <c r="AH678" s="137">
        <f>(((V678-V677)*AG678)+AH677)+V678</f>
        <v>-570</v>
      </c>
      <c r="AI678" s="101">
        <f>ROUNDUP(AH678,0)</f>
        <v>-570</v>
      </c>
      <c r="AJ678" s="136">
        <f>((AK679-AK677)/500)</f>
        <v>0.02</v>
      </c>
      <c r="AK678" s="138">
        <f>(((V678-V677)*AJ678)+AK677)+V678</f>
        <v>-545</v>
      </c>
      <c r="AL678" s="139">
        <f>ROUNDUP(AK678,0)</f>
        <v>-545</v>
      </c>
    </row>
    <row r="679" spans="1:39" ht="15.75" x14ac:dyDescent="0.25">
      <c r="A679" s="93">
        <f t="shared" si="182"/>
        <v>0</v>
      </c>
      <c r="B679" s="93">
        <f t="shared" si="183"/>
        <v>0</v>
      </c>
      <c r="C679" s="112">
        <f>+$D$3*U679</f>
        <v>1946230</v>
      </c>
      <c r="D679" s="112">
        <f t="shared" si="184"/>
        <v>1946230</v>
      </c>
      <c r="E679" s="112">
        <f>+$F$3*L679</f>
        <v>1730400</v>
      </c>
      <c r="F679" s="112">
        <f t="shared" si="185"/>
        <v>1730400</v>
      </c>
      <c r="G679" s="113">
        <f>+$H$3*R679</f>
        <v>520170</v>
      </c>
      <c r="H679" s="112">
        <f t="shared" si="186"/>
        <v>520170</v>
      </c>
      <c r="I679" s="140">
        <f>+I677+500</f>
        <v>169500</v>
      </c>
      <c r="J679" s="130"/>
      <c r="K679" s="116">
        <f>+K677+10</f>
        <v>3540</v>
      </c>
      <c r="L679" s="117">
        <f>+I679+K679</f>
        <v>173040</v>
      </c>
      <c r="M679" s="118"/>
      <c r="N679" s="119">
        <f>+N677+10</f>
        <v>3640</v>
      </c>
      <c r="O679" s="119">
        <f>+N679+I679</f>
        <v>173140</v>
      </c>
      <c r="P679" s="119"/>
      <c r="Q679" s="119">
        <f>+Q677+10</f>
        <v>3890</v>
      </c>
      <c r="R679" s="120">
        <f>+Q679+I679</f>
        <v>173390</v>
      </c>
      <c r="S679" s="121"/>
      <c r="T679" s="122">
        <f>+T677+20</f>
        <v>7430</v>
      </c>
      <c r="U679" s="122">
        <f>+T679+I679</f>
        <v>176930</v>
      </c>
      <c r="V679" s="141">
        <f>+V677+500</f>
        <v>169500</v>
      </c>
      <c r="W679" s="130"/>
      <c r="X679" s="116">
        <f>+X677+10</f>
        <v>2770</v>
      </c>
      <c r="Y679" s="124">
        <f t="shared" si="187"/>
        <v>169740</v>
      </c>
      <c r="Z679" s="125">
        <f>+V679+X679</f>
        <v>172270</v>
      </c>
      <c r="AA679" s="126"/>
      <c r="AB679" s="127">
        <f>+AB677+20</f>
        <v>5540</v>
      </c>
      <c r="AC679" s="119">
        <f>+V679+AB679</f>
        <v>175040</v>
      </c>
      <c r="AD679" s="127"/>
      <c r="AE679" s="127">
        <f>+AE677+10</f>
        <v>2795</v>
      </c>
      <c r="AF679" s="120">
        <f>+AE679+V679</f>
        <v>172295</v>
      </c>
      <c r="AG679" s="127"/>
      <c r="AH679" s="127">
        <f>+AH677+10</f>
        <v>2820</v>
      </c>
      <c r="AI679" s="119">
        <f>+AH679+V679</f>
        <v>172320</v>
      </c>
      <c r="AJ679" s="126"/>
      <c r="AK679" s="128">
        <f>+AK677+10</f>
        <v>2845</v>
      </c>
      <c r="AL679" s="129">
        <f>+AK679+V679</f>
        <v>172345</v>
      </c>
      <c r="AM679" s="397"/>
    </row>
    <row r="680" spans="1:39" ht="15.75" x14ac:dyDescent="0.25">
      <c r="A680" s="93">
        <f t="shared" si="182"/>
        <v>0</v>
      </c>
      <c r="B680" s="94">
        <f t="shared" si="183"/>
        <v>0</v>
      </c>
      <c r="C680" s="95">
        <f>+$D$3*T680</f>
        <v>7150</v>
      </c>
      <c r="D680" s="95">
        <f t="shared" si="184"/>
        <v>7150</v>
      </c>
      <c r="E680" s="95">
        <f>+$F$3*K680</f>
        <v>1500</v>
      </c>
      <c r="F680" s="95">
        <f t="shared" si="185"/>
        <v>1500</v>
      </c>
      <c r="G680" s="96">
        <f>+$H$3*Q680</f>
        <v>1500</v>
      </c>
      <c r="H680" s="433">
        <f t="shared" si="186"/>
        <v>1500</v>
      </c>
      <c r="I680" s="395"/>
      <c r="J680" s="130">
        <f>((K681-K679)/500)</f>
        <v>0.02</v>
      </c>
      <c r="K680" s="116">
        <f>(((I680-I679)*J680)+K679)+I680</f>
        <v>150</v>
      </c>
      <c r="L680" s="131">
        <f>ROUNDUP(K680,0)</f>
        <v>150</v>
      </c>
      <c r="M680" s="132">
        <f>((N681-N679)/500)</f>
        <v>0.02</v>
      </c>
      <c r="N680" s="101">
        <f>(((I680-I679)*M680)+N679)+I680</f>
        <v>250</v>
      </c>
      <c r="O680" s="101">
        <f>ROUNDUP(N680,0)</f>
        <v>250</v>
      </c>
      <c r="P680" s="101">
        <f>((Q681-Q679)/500)</f>
        <v>0.02</v>
      </c>
      <c r="Q680" s="101">
        <f>(((I680-I679)*P680)+Q679)+I680</f>
        <v>500</v>
      </c>
      <c r="R680" s="133">
        <f>ROUNDUP(Q680,0)</f>
        <v>500</v>
      </c>
      <c r="S680" s="132">
        <f>((T681-T679)/500)</f>
        <v>0.04</v>
      </c>
      <c r="T680" s="134">
        <f>(((I680-I679)*S680)+T679)+I680</f>
        <v>650</v>
      </c>
      <c r="U680" s="134">
        <f>ROUNDUP(T680,0)</f>
        <v>650</v>
      </c>
      <c r="V680" s="396"/>
      <c r="W680" s="130">
        <f>((X681-X679)/500)</f>
        <v>0.01</v>
      </c>
      <c r="X680" s="116">
        <f>(((V680-V679)*W680)+X679)+V680</f>
        <v>1075</v>
      </c>
      <c r="Y680" s="135">
        <f t="shared" si="187"/>
        <v>240</v>
      </c>
      <c r="Z680" s="106">
        <f>ROUNDUP(X680,0)</f>
        <v>1075</v>
      </c>
      <c r="AA680" s="136">
        <f>((AB681-AB679)/500)</f>
        <v>0.02</v>
      </c>
      <c r="AB680" s="137">
        <f>(((V680-V679)*AA680)+AB679)+V680</f>
        <v>2150</v>
      </c>
      <c r="AC680" s="101">
        <f>ROUNDUP(AB680,0)</f>
        <v>2150</v>
      </c>
      <c r="AD680" s="137">
        <f>((AE681-AE679)/500)</f>
        <v>0.01</v>
      </c>
      <c r="AE680" s="137">
        <f>(((V680-V679)*AD680)+AE679)+V680</f>
        <v>1100</v>
      </c>
      <c r="AF680" s="133">
        <f>ROUNDUP(AE680,0)</f>
        <v>1100</v>
      </c>
      <c r="AG680" s="137">
        <f>((AH681-AH679)/500)</f>
        <v>0.01</v>
      </c>
      <c r="AH680" s="137">
        <f>(((V680-V679)*AG680)+AH679)+V680</f>
        <v>1125</v>
      </c>
      <c r="AI680" s="101">
        <f>ROUNDUP(AH680,0)</f>
        <v>1125</v>
      </c>
      <c r="AJ680" s="136">
        <f>((AK681-AK679)/500)</f>
        <v>0.01</v>
      </c>
      <c r="AK680" s="138">
        <f>(((V680-V679)*AJ680)+AK679)+V680</f>
        <v>1150</v>
      </c>
      <c r="AL680" s="139">
        <f>ROUNDUP(AK680,0)</f>
        <v>1150</v>
      </c>
    </row>
    <row r="681" spans="1:39" ht="15.75" x14ac:dyDescent="0.25">
      <c r="A681" s="93">
        <f t="shared" ref="A681:A744" si="188">+$B$3*O681</f>
        <v>0</v>
      </c>
      <c r="B681" s="93">
        <f t="shared" si="183"/>
        <v>0</v>
      </c>
      <c r="C681" s="112">
        <f>+$D$3*U681</f>
        <v>1951950</v>
      </c>
      <c r="D681" s="112">
        <f t="shared" si="184"/>
        <v>1951950</v>
      </c>
      <c r="E681" s="112">
        <f>+$F$3*L681</f>
        <v>1735500</v>
      </c>
      <c r="F681" s="112">
        <f t="shared" si="185"/>
        <v>1735500</v>
      </c>
      <c r="G681" s="113">
        <f>+$H$3*R681</f>
        <v>521700</v>
      </c>
      <c r="H681" s="112">
        <f t="shared" si="186"/>
        <v>521700</v>
      </c>
      <c r="I681" s="140">
        <f>+I679+500</f>
        <v>170000</v>
      </c>
      <c r="J681" s="130"/>
      <c r="K681" s="116">
        <f>+K679+10</f>
        <v>3550</v>
      </c>
      <c r="L681" s="117">
        <f>+I681+K681</f>
        <v>173550</v>
      </c>
      <c r="M681" s="118"/>
      <c r="N681" s="119">
        <f>+N679+10</f>
        <v>3650</v>
      </c>
      <c r="O681" s="119">
        <f>+N681+I681</f>
        <v>173650</v>
      </c>
      <c r="P681" s="119"/>
      <c r="Q681" s="119">
        <f>+Q679+10</f>
        <v>3900</v>
      </c>
      <c r="R681" s="120">
        <f>+Q681+I681</f>
        <v>173900</v>
      </c>
      <c r="S681" s="121"/>
      <c r="T681" s="122">
        <f>+T679+20</f>
        <v>7450</v>
      </c>
      <c r="U681" s="122">
        <f>+T681+I681</f>
        <v>177450</v>
      </c>
      <c r="V681" s="141">
        <f>+V679+500</f>
        <v>170000</v>
      </c>
      <c r="W681" s="130"/>
      <c r="X681" s="116">
        <f>+X679+5</f>
        <v>2775</v>
      </c>
      <c r="Y681" s="124">
        <f t="shared" si="187"/>
        <v>170240</v>
      </c>
      <c r="Z681" s="125">
        <f>+V681+X681</f>
        <v>172775</v>
      </c>
      <c r="AA681" s="126"/>
      <c r="AB681" s="127">
        <f>+AB679+10</f>
        <v>5550</v>
      </c>
      <c r="AC681" s="119">
        <f>+V681+AB681</f>
        <v>175550</v>
      </c>
      <c r="AD681" s="127"/>
      <c r="AE681" s="127">
        <f>+AE679+5</f>
        <v>2800</v>
      </c>
      <c r="AF681" s="120">
        <f>+AE681+V681</f>
        <v>172800</v>
      </c>
      <c r="AG681" s="127"/>
      <c r="AH681" s="127">
        <f>+AH679+5</f>
        <v>2825</v>
      </c>
      <c r="AI681" s="119">
        <f>+AH681+V681</f>
        <v>172825</v>
      </c>
      <c r="AJ681" s="126"/>
      <c r="AK681" s="128">
        <f>+AK679+5</f>
        <v>2850</v>
      </c>
      <c r="AL681" s="129">
        <f>+AK681+V681</f>
        <v>172850</v>
      </c>
      <c r="AM681" s="397"/>
    </row>
    <row r="682" spans="1:39" ht="15.75" x14ac:dyDescent="0.25">
      <c r="A682" s="93">
        <f t="shared" si="188"/>
        <v>0</v>
      </c>
      <c r="B682" s="94">
        <f t="shared" si="183"/>
        <v>0</v>
      </c>
      <c r="C682" s="95">
        <f>+$D$3*T682</f>
        <v>7150</v>
      </c>
      <c r="D682" s="95">
        <f t="shared" si="184"/>
        <v>7150</v>
      </c>
      <c r="E682" s="95">
        <f>+$F$3*K682</f>
        <v>1500</v>
      </c>
      <c r="F682" s="95">
        <f t="shared" si="185"/>
        <v>1500</v>
      </c>
      <c r="G682" s="96">
        <f>+$H$3*Q682</f>
        <v>1500</v>
      </c>
      <c r="H682" s="95">
        <f t="shared" si="186"/>
        <v>1500</v>
      </c>
      <c r="I682" s="395"/>
      <c r="J682" s="130">
        <f>((K683-K681)/500)</f>
        <v>0.02</v>
      </c>
      <c r="K682" s="116">
        <f>(((I682-I681)*J682)+K681)+I682</f>
        <v>150</v>
      </c>
      <c r="L682" s="131">
        <f>ROUNDUP(K682,0)</f>
        <v>150</v>
      </c>
      <c r="M682" s="132">
        <f>((N683-N681)/500)</f>
        <v>0.02</v>
      </c>
      <c r="N682" s="101">
        <f>(((I682-I681)*M682)+N681)+I682</f>
        <v>250</v>
      </c>
      <c r="O682" s="101">
        <f>ROUNDUP(N682,0)</f>
        <v>250</v>
      </c>
      <c r="P682" s="101">
        <f>((Q683-Q681)/500)</f>
        <v>0.02</v>
      </c>
      <c r="Q682" s="101">
        <f>(((I682-I681)*P682)+Q681)+I682</f>
        <v>500</v>
      </c>
      <c r="R682" s="133">
        <f>ROUNDUP(Q682,0)</f>
        <v>500</v>
      </c>
      <c r="S682" s="132">
        <f>((T683-T681)/500)</f>
        <v>0.04</v>
      </c>
      <c r="T682" s="134">
        <f>(((I682-I681)*S682)+T681)+I682</f>
        <v>650</v>
      </c>
      <c r="U682" s="134">
        <f>ROUNDUP(T682,0)</f>
        <v>650</v>
      </c>
      <c r="V682" s="396"/>
      <c r="W682" s="130">
        <f>((X683-X681)/500)</f>
        <v>0.02</v>
      </c>
      <c r="X682" s="116">
        <f>(((V682-V681)*W682)+X681)+V682</f>
        <v>-625</v>
      </c>
      <c r="Y682" s="135">
        <f t="shared" si="187"/>
        <v>240</v>
      </c>
      <c r="Z682" s="106">
        <f>ROUNDUP(X682,0)</f>
        <v>-625</v>
      </c>
      <c r="AA682" s="136">
        <f>((AB683-AB681)/500)</f>
        <v>0.04</v>
      </c>
      <c r="AB682" s="137">
        <f>(((V682-V681)*AA682)+AB681)+V682</f>
        <v>-1250</v>
      </c>
      <c r="AC682" s="101">
        <f>ROUNDUP(AB682,0)</f>
        <v>-1250</v>
      </c>
      <c r="AD682" s="137">
        <f>((AE683-AE681)/500)</f>
        <v>0.02</v>
      </c>
      <c r="AE682" s="137">
        <f>(((V682-V681)*AD682)+AE681)+V682</f>
        <v>-600</v>
      </c>
      <c r="AF682" s="133">
        <f>ROUNDUP(AE682,0)</f>
        <v>-600</v>
      </c>
      <c r="AG682" s="137">
        <f>((AH683-AH681)/500)</f>
        <v>0.02</v>
      </c>
      <c r="AH682" s="137">
        <f>(((V682-V681)*AG682)+AH681)+V682</f>
        <v>-575</v>
      </c>
      <c r="AI682" s="101">
        <f>ROUNDUP(AH682,0)</f>
        <v>-575</v>
      </c>
      <c r="AJ682" s="136">
        <f>((AK683-AK681)/500)</f>
        <v>0.02</v>
      </c>
      <c r="AK682" s="138">
        <f>(((V682-V681)*AJ682)+AK681)+V682</f>
        <v>-550</v>
      </c>
      <c r="AL682" s="139">
        <f>ROUNDUP(AK682,0)</f>
        <v>-550</v>
      </c>
      <c r="AM682" s="397"/>
    </row>
    <row r="683" spans="1:39" ht="15.75" x14ac:dyDescent="0.25">
      <c r="A683" s="93">
        <f t="shared" si="188"/>
        <v>0</v>
      </c>
      <c r="B683" s="93">
        <f t="shared" si="183"/>
        <v>0</v>
      </c>
      <c r="C683" s="112">
        <f>+$D$3*U683</f>
        <v>1957670</v>
      </c>
      <c r="D683" s="112">
        <f t="shared" si="184"/>
        <v>1957670</v>
      </c>
      <c r="E683" s="112">
        <f>+$F$3*L683</f>
        <v>1740600</v>
      </c>
      <c r="F683" s="112">
        <f t="shared" si="185"/>
        <v>1740600</v>
      </c>
      <c r="G683" s="113">
        <f>+$H$3*R683</f>
        <v>523230</v>
      </c>
      <c r="H683" s="112">
        <f t="shared" si="186"/>
        <v>523230</v>
      </c>
      <c r="I683" s="140">
        <f>+I681+500</f>
        <v>170500</v>
      </c>
      <c r="J683" s="130"/>
      <c r="K683" s="116">
        <f>+K681+10</f>
        <v>3560</v>
      </c>
      <c r="L683" s="117">
        <f>+I683+K683</f>
        <v>174060</v>
      </c>
      <c r="M683" s="118"/>
      <c r="N683" s="119">
        <f>+N681+10</f>
        <v>3660</v>
      </c>
      <c r="O683" s="119">
        <f>+N683+I683</f>
        <v>174160</v>
      </c>
      <c r="P683" s="119"/>
      <c r="Q683" s="119">
        <f>+Q681+10</f>
        <v>3910</v>
      </c>
      <c r="R683" s="120">
        <f>+Q683+I683</f>
        <v>174410</v>
      </c>
      <c r="S683" s="121"/>
      <c r="T683" s="122">
        <f>+T681+20</f>
        <v>7470</v>
      </c>
      <c r="U683" s="122">
        <f>+T683+I683</f>
        <v>177970</v>
      </c>
      <c r="V683" s="141">
        <f>+V681+500</f>
        <v>170500</v>
      </c>
      <c r="W683" s="130"/>
      <c r="X683" s="116">
        <f>+X681+10</f>
        <v>2785</v>
      </c>
      <c r="Y683" s="124">
        <f t="shared" si="187"/>
        <v>170740</v>
      </c>
      <c r="Z683" s="125">
        <f>+V683+X683</f>
        <v>173285</v>
      </c>
      <c r="AA683" s="126"/>
      <c r="AB683" s="127">
        <f>+AB681+20</f>
        <v>5570</v>
      </c>
      <c r="AC683" s="119">
        <f>+V683+AB683</f>
        <v>176070</v>
      </c>
      <c r="AD683" s="127"/>
      <c r="AE683" s="127">
        <f>+AE681+10</f>
        <v>2810</v>
      </c>
      <c r="AF683" s="120">
        <f>+AE683+V683</f>
        <v>173310</v>
      </c>
      <c r="AG683" s="127"/>
      <c r="AH683" s="127">
        <f>+AH681+10</f>
        <v>2835</v>
      </c>
      <c r="AI683" s="119">
        <f>+AH683+V683</f>
        <v>173335</v>
      </c>
      <c r="AJ683" s="126"/>
      <c r="AK683" s="128">
        <f>+AK681+10</f>
        <v>2860</v>
      </c>
      <c r="AL683" s="129">
        <f>+AK683+V683</f>
        <v>173360</v>
      </c>
      <c r="AM683" s="397"/>
    </row>
    <row r="684" spans="1:39" ht="15.75" x14ac:dyDescent="0.25">
      <c r="A684" s="93">
        <f t="shared" si="188"/>
        <v>0</v>
      </c>
      <c r="B684" s="94">
        <f t="shared" si="183"/>
        <v>0</v>
      </c>
      <c r="C684" s="95">
        <f>+$D$3*T684</f>
        <v>7150</v>
      </c>
      <c r="D684" s="95">
        <f t="shared" si="184"/>
        <v>7150</v>
      </c>
      <c r="E684" s="95">
        <f>+$F$3*K684</f>
        <v>1500</v>
      </c>
      <c r="F684" s="95">
        <f t="shared" si="185"/>
        <v>1500</v>
      </c>
      <c r="G684" s="96">
        <f>+$H$3*Q684</f>
        <v>1500</v>
      </c>
      <c r="H684" s="433">
        <f t="shared" si="186"/>
        <v>1500</v>
      </c>
      <c r="I684" s="395"/>
      <c r="J684" s="130">
        <f>((K685-K683)/500)</f>
        <v>0.02</v>
      </c>
      <c r="K684" s="116">
        <f>(((I684-I683)*J684)+K683)+I684</f>
        <v>150</v>
      </c>
      <c r="L684" s="131">
        <f>ROUNDUP(K684,0)</f>
        <v>150</v>
      </c>
      <c r="M684" s="132">
        <f>((N685-N683)/500)</f>
        <v>0.02</v>
      </c>
      <c r="N684" s="101">
        <f>(((I684-I683)*M684)+N683)+I684</f>
        <v>250</v>
      </c>
      <c r="O684" s="101">
        <f>ROUNDUP(N684,0)</f>
        <v>250</v>
      </c>
      <c r="P684" s="101">
        <f>((Q685-Q683)/500)</f>
        <v>0.02</v>
      </c>
      <c r="Q684" s="101">
        <f>(((I684-I683)*P684)+Q683)+I684</f>
        <v>500</v>
      </c>
      <c r="R684" s="133">
        <f>ROUNDUP(Q684,0)</f>
        <v>500</v>
      </c>
      <c r="S684" s="132">
        <f>((T685-T683)/500)</f>
        <v>0.04</v>
      </c>
      <c r="T684" s="134">
        <f>(((I684-I683)*S684)+T683)+I684</f>
        <v>650</v>
      </c>
      <c r="U684" s="134">
        <f>ROUNDUP(T684,0)</f>
        <v>650</v>
      </c>
      <c r="V684" s="396"/>
      <c r="W684" s="130">
        <f>((X685-X683)/500)</f>
        <v>0.01</v>
      </c>
      <c r="X684" s="116">
        <f>(((V684-V683)*W684)+X683)+V684</f>
        <v>1080</v>
      </c>
      <c r="Y684" s="135">
        <f t="shared" si="187"/>
        <v>240</v>
      </c>
      <c r="Z684" s="106">
        <f>ROUNDUP(X684,0)</f>
        <v>1080</v>
      </c>
      <c r="AA684" s="136">
        <f>((AB685-AB683)/500)</f>
        <v>0.02</v>
      </c>
      <c r="AB684" s="137">
        <f>(((V684-V683)*AA684)+AB683)+V684</f>
        <v>2160</v>
      </c>
      <c r="AC684" s="101">
        <f>ROUNDUP(AB684,0)</f>
        <v>2160</v>
      </c>
      <c r="AD684" s="137">
        <f>((AE685-AE683)/500)</f>
        <v>0.01</v>
      </c>
      <c r="AE684" s="137">
        <f>(((V684-V683)*AD684)+AE683)+V684</f>
        <v>1105</v>
      </c>
      <c r="AF684" s="133">
        <f>ROUNDUP(AE684,0)</f>
        <v>1105</v>
      </c>
      <c r="AG684" s="137">
        <f>((AH685-AH683)/500)</f>
        <v>0.01</v>
      </c>
      <c r="AH684" s="137">
        <f>(((V684-V683)*AG684)+AH683)+V684</f>
        <v>1130</v>
      </c>
      <c r="AI684" s="101">
        <f>ROUNDUP(AH684,0)</f>
        <v>1130</v>
      </c>
      <c r="AJ684" s="136">
        <f>((AK685-AK683)/500)</f>
        <v>0.01</v>
      </c>
      <c r="AK684" s="138">
        <f>(((V684-V683)*AJ684)+AK683)+V684</f>
        <v>1155</v>
      </c>
      <c r="AL684" s="139">
        <f>ROUNDUP(AK684,0)</f>
        <v>1155</v>
      </c>
    </row>
    <row r="685" spans="1:39" ht="15.75" x14ac:dyDescent="0.25">
      <c r="A685" s="93">
        <f t="shared" si="188"/>
        <v>0</v>
      </c>
      <c r="B685" s="93">
        <f t="shared" si="183"/>
        <v>0</v>
      </c>
      <c r="C685" s="112">
        <f>+$D$3*U685</f>
        <v>1963390</v>
      </c>
      <c r="D685" s="112">
        <f t="shared" si="184"/>
        <v>1963390</v>
      </c>
      <c r="E685" s="112">
        <f>+$F$3*L685</f>
        <v>1745700</v>
      </c>
      <c r="F685" s="112">
        <f t="shared" si="185"/>
        <v>1745700</v>
      </c>
      <c r="G685" s="113">
        <f>+$H$3*R685</f>
        <v>524760</v>
      </c>
      <c r="H685" s="112">
        <f t="shared" si="186"/>
        <v>524760</v>
      </c>
      <c r="I685" s="140">
        <f>+I683+500</f>
        <v>171000</v>
      </c>
      <c r="J685" s="130"/>
      <c r="K685" s="116">
        <f>+K683+10</f>
        <v>3570</v>
      </c>
      <c r="L685" s="117">
        <f>+I685+K685</f>
        <v>174570</v>
      </c>
      <c r="M685" s="118"/>
      <c r="N685" s="119">
        <f>+N683+10</f>
        <v>3670</v>
      </c>
      <c r="O685" s="119">
        <f>+N685+I685</f>
        <v>174670</v>
      </c>
      <c r="P685" s="119"/>
      <c r="Q685" s="119">
        <f>+Q683+10</f>
        <v>3920</v>
      </c>
      <c r="R685" s="120">
        <f>+Q685+I685</f>
        <v>174920</v>
      </c>
      <c r="S685" s="121"/>
      <c r="T685" s="122">
        <f>+T683+20</f>
        <v>7490</v>
      </c>
      <c r="U685" s="122">
        <f>+T685+I685</f>
        <v>178490</v>
      </c>
      <c r="V685" s="141">
        <f>+V683+500</f>
        <v>171000</v>
      </c>
      <c r="W685" s="130"/>
      <c r="X685" s="116">
        <f>+X683+5</f>
        <v>2790</v>
      </c>
      <c r="Y685" s="124">
        <f t="shared" si="187"/>
        <v>171240</v>
      </c>
      <c r="Z685" s="125">
        <f>+V685+X685</f>
        <v>173790</v>
      </c>
      <c r="AA685" s="126"/>
      <c r="AB685" s="127">
        <f>+AB683+10</f>
        <v>5580</v>
      </c>
      <c r="AC685" s="119">
        <f>+V685+AB685</f>
        <v>176580</v>
      </c>
      <c r="AD685" s="127"/>
      <c r="AE685" s="127">
        <f>+AE683+5</f>
        <v>2815</v>
      </c>
      <c r="AF685" s="120">
        <f>+AE685+V685</f>
        <v>173815</v>
      </c>
      <c r="AG685" s="127"/>
      <c r="AH685" s="127">
        <f>+AH683+5</f>
        <v>2840</v>
      </c>
      <c r="AI685" s="119">
        <f>+AH685+V685</f>
        <v>173840</v>
      </c>
      <c r="AJ685" s="126"/>
      <c r="AK685" s="128">
        <f>+AK683+5</f>
        <v>2865</v>
      </c>
      <c r="AL685" s="129">
        <f>+AK685+V685</f>
        <v>173865</v>
      </c>
      <c r="AM685" s="397"/>
    </row>
    <row r="686" spans="1:39" ht="15.75" x14ac:dyDescent="0.25">
      <c r="A686" s="93">
        <f t="shared" si="188"/>
        <v>0</v>
      </c>
      <c r="B686" s="94">
        <f t="shared" si="183"/>
        <v>0</v>
      </c>
      <c r="C686" s="95">
        <f>+$D$3*T686</f>
        <v>7150</v>
      </c>
      <c r="D686" s="95">
        <f t="shared" si="184"/>
        <v>7150</v>
      </c>
      <c r="E686" s="95">
        <f>+$F$3*K686</f>
        <v>1500</v>
      </c>
      <c r="F686" s="95">
        <f t="shared" si="185"/>
        <v>1500</v>
      </c>
      <c r="G686" s="96">
        <f>+$H$3*Q686</f>
        <v>1500</v>
      </c>
      <c r="H686" s="95">
        <f t="shared" si="186"/>
        <v>1500</v>
      </c>
      <c r="I686" s="395"/>
      <c r="J686" s="130">
        <f>((K687-K685)/500)</f>
        <v>0.02</v>
      </c>
      <c r="K686" s="116">
        <f>(((I686-I685)*J686)+K685)+I686</f>
        <v>150</v>
      </c>
      <c r="L686" s="131">
        <f>ROUNDUP(K686,0)</f>
        <v>150</v>
      </c>
      <c r="M686" s="132">
        <f>((N687-N685)/500)</f>
        <v>0.02</v>
      </c>
      <c r="N686" s="101">
        <f>(((I686-I685)*M686)+N685)+I686</f>
        <v>250</v>
      </c>
      <c r="O686" s="101">
        <f>ROUNDUP(N686,0)</f>
        <v>250</v>
      </c>
      <c r="P686" s="101">
        <f>((Q687-Q685)/500)</f>
        <v>0.02</v>
      </c>
      <c r="Q686" s="101">
        <f>(((I686-I685)*P686)+Q685)+I686</f>
        <v>500</v>
      </c>
      <c r="R686" s="133">
        <f>ROUNDUP(Q686,0)</f>
        <v>500</v>
      </c>
      <c r="S686" s="132">
        <f>((T687-T685)/500)</f>
        <v>0.04</v>
      </c>
      <c r="T686" s="134">
        <f>(((I686-I685)*S686)+T685)+I686</f>
        <v>650</v>
      </c>
      <c r="U686" s="134">
        <f>ROUNDUP(T686,0)</f>
        <v>650</v>
      </c>
      <c r="V686" s="396"/>
      <c r="W686" s="130">
        <f>((X687-X685)/500)</f>
        <v>0.02</v>
      </c>
      <c r="X686" s="116">
        <f>(((V686-V685)*W686)+X685)+V686</f>
        <v>-630</v>
      </c>
      <c r="Y686" s="135">
        <f t="shared" si="187"/>
        <v>240</v>
      </c>
      <c r="Z686" s="106">
        <f>ROUNDUP(X686,0)</f>
        <v>-630</v>
      </c>
      <c r="AA686" s="136">
        <f>((AB687-AB685)/500)</f>
        <v>0.04</v>
      </c>
      <c r="AB686" s="137">
        <f>(((V686-V685)*AA686)+AB685)+V686</f>
        <v>-1260</v>
      </c>
      <c r="AC686" s="101">
        <f>ROUNDUP(AB686,0)</f>
        <v>-1260</v>
      </c>
      <c r="AD686" s="137">
        <f>((AE687-AE685)/500)</f>
        <v>0.02</v>
      </c>
      <c r="AE686" s="137">
        <f>(((V686-V685)*AD686)+AE685)+V686</f>
        <v>-605</v>
      </c>
      <c r="AF686" s="133">
        <f>ROUNDUP(AE686,0)</f>
        <v>-605</v>
      </c>
      <c r="AG686" s="137">
        <f>((AH687-AH685)/500)</f>
        <v>0.02</v>
      </c>
      <c r="AH686" s="137">
        <f>(((V686-V685)*AG686)+AH685)+V686</f>
        <v>-580</v>
      </c>
      <c r="AI686" s="101">
        <f>ROUNDUP(AH686,0)</f>
        <v>-580</v>
      </c>
      <c r="AJ686" s="136">
        <f>((AK687-AK685)/500)</f>
        <v>0.02</v>
      </c>
      <c r="AK686" s="138">
        <f>(((V686-V685)*AJ686)+AK685)+V686</f>
        <v>-555</v>
      </c>
      <c r="AL686" s="139">
        <f>ROUNDUP(AK686,0)</f>
        <v>-555</v>
      </c>
    </row>
    <row r="687" spans="1:39" ht="15.75" x14ac:dyDescent="0.25">
      <c r="A687" s="93">
        <f t="shared" si="188"/>
        <v>0</v>
      </c>
      <c r="B687" s="93">
        <f t="shared" si="183"/>
        <v>0</v>
      </c>
      <c r="C687" s="112">
        <f>+$D$3*U687</f>
        <v>1969110</v>
      </c>
      <c r="D687" s="112">
        <f t="shared" si="184"/>
        <v>1969110</v>
      </c>
      <c r="E687" s="112">
        <f>+$F$3*L687</f>
        <v>1750800</v>
      </c>
      <c r="F687" s="112">
        <f t="shared" si="185"/>
        <v>1750800</v>
      </c>
      <c r="G687" s="113">
        <f>+$H$3*R687</f>
        <v>526290</v>
      </c>
      <c r="H687" s="112">
        <f t="shared" si="186"/>
        <v>526290</v>
      </c>
      <c r="I687" s="140">
        <f>+I685+500</f>
        <v>171500</v>
      </c>
      <c r="J687" s="130"/>
      <c r="K687" s="116">
        <f>+K685+10</f>
        <v>3580</v>
      </c>
      <c r="L687" s="117">
        <f>+I687+K687</f>
        <v>175080</v>
      </c>
      <c r="M687" s="118"/>
      <c r="N687" s="119">
        <f>+N685+10</f>
        <v>3680</v>
      </c>
      <c r="O687" s="119">
        <f>+N687+I687</f>
        <v>175180</v>
      </c>
      <c r="P687" s="119"/>
      <c r="Q687" s="119">
        <f>+Q685+10</f>
        <v>3930</v>
      </c>
      <c r="R687" s="120">
        <f>+Q687+I687</f>
        <v>175430</v>
      </c>
      <c r="S687" s="121"/>
      <c r="T687" s="122">
        <f>+T685+20</f>
        <v>7510</v>
      </c>
      <c r="U687" s="122">
        <f>+T687+I687</f>
        <v>179010</v>
      </c>
      <c r="V687" s="141">
        <f>+V685+500</f>
        <v>171500</v>
      </c>
      <c r="W687" s="130"/>
      <c r="X687" s="116">
        <f>+X685+10</f>
        <v>2800</v>
      </c>
      <c r="Y687" s="124">
        <f t="shared" si="187"/>
        <v>171740</v>
      </c>
      <c r="Z687" s="125">
        <f>+V687+X687</f>
        <v>174300</v>
      </c>
      <c r="AA687" s="126"/>
      <c r="AB687" s="127">
        <f>+AB685+20</f>
        <v>5600</v>
      </c>
      <c r="AC687" s="119">
        <f>+V687+AB687</f>
        <v>177100</v>
      </c>
      <c r="AD687" s="127"/>
      <c r="AE687" s="127">
        <f>+AE685+10</f>
        <v>2825</v>
      </c>
      <c r="AF687" s="120">
        <f>+AE687+V687</f>
        <v>174325</v>
      </c>
      <c r="AG687" s="127"/>
      <c r="AH687" s="127">
        <f>+AH685+10</f>
        <v>2850</v>
      </c>
      <c r="AI687" s="119">
        <f>+AH687+V687</f>
        <v>174350</v>
      </c>
      <c r="AJ687" s="126"/>
      <c r="AK687" s="128">
        <f>+AK685+10</f>
        <v>2875</v>
      </c>
      <c r="AL687" s="129">
        <f>+AK687+V687</f>
        <v>174375</v>
      </c>
      <c r="AM687" s="397"/>
    </row>
    <row r="688" spans="1:39" ht="15.75" x14ac:dyDescent="0.25">
      <c r="A688" s="93">
        <f t="shared" si="188"/>
        <v>0</v>
      </c>
      <c r="B688" s="94">
        <f t="shared" si="183"/>
        <v>0</v>
      </c>
      <c r="C688" s="95">
        <f>+$D$3*T688</f>
        <v>7150</v>
      </c>
      <c r="D688" s="95">
        <f t="shared" si="184"/>
        <v>7150</v>
      </c>
      <c r="E688" s="95">
        <f>+$F$3*K688</f>
        <v>1500</v>
      </c>
      <c r="F688" s="95">
        <f t="shared" si="185"/>
        <v>1500</v>
      </c>
      <c r="G688" s="96">
        <f>+$H$3*Q688</f>
        <v>1500</v>
      </c>
      <c r="H688" s="433">
        <f t="shared" si="186"/>
        <v>1500</v>
      </c>
      <c r="I688" s="395"/>
      <c r="J688" s="130">
        <f>((K689-K687)/500)</f>
        <v>0.02</v>
      </c>
      <c r="K688" s="116">
        <f>(((I688-I687)*J688)+K687)+I688</f>
        <v>150</v>
      </c>
      <c r="L688" s="131">
        <f>ROUNDUP(K688,0)</f>
        <v>150</v>
      </c>
      <c r="M688" s="132">
        <f>((N689-N687)/500)</f>
        <v>0.02</v>
      </c>
      <c r="N688" s="101">
        <f>(((I688-I687)*M688)+N687)+I688</f>
        <v>250</v>
      </c>
      <c r="O688" s="101">
        <f>ROUNDUP(N688,0)</f>
        <v>250</v>
      </c>
      <c r="P688" s="101">
        <f>((Q689-Q687)/500)</f>
        <v>0.02</v>
      </c>
      <c r="Q688" s="101">
        <f>(((I688-I687)*P688)+Q687)+I688</f>
        <v>500</v>
      </c>
      <c r="R688" s="133">
        <f>ROUNDUP(Q688,0)</f>
        <v>500</v>
      </c>
      <c r="S688" s="132">
        <f>((T689-T687)/500)</f>
        <v>0.04</v>
      </c>
      <c r="T688" s="134">
        <f>(((I688-I687)*S688)+T687)+I688</f>
        <v>650</v>
      </c>
      <c r="U688" s="134">
        <f>ROUNDUP(T688,0)</f>
        <v>650</v>
      </c>
      <c r="V688" s="396"/>
      <c r="W688" s="130">
        <f>((X689-X687)/500)</f>
        <v>0.01</v>
      </c>
      <c r="X688" s="116">
        <f>(((V688-V687)*W688)+X687)+V688</f>
        <v>1085</v>
      </c>
      <c r="Y688" s="135">
        <f t="shared" si="187"/>
        <v>240</v>
      </c>
      <c r="Z688" s="106">
        <f>ROUNDUP(X688,0)</f>
        <v>1085</v>
      </c>
      <c r="AA688" s="136">
        <f>((AB689-AB687)/500)</f>
        <v>0.02</v>
      </c>
      <c r="AB688" s="137">
        <f>(((V688-V687)*AA688)+AB687)+V688</f>
        <v>2170</v>
      </c>
      <c r="AC688" s="101">
        <f>ROUNDUP(AB688,0)</f>
        <v>2170</v>
      </c>
      <c r="AD688" s="137">
        <f>((AE689-AE687)/500)</f>
        <v>0.01</v>
      </c>
      <c r="AE688" s="137">
        <f>(((V688-V687)*AD688)+AE687)+V688</f>
        <v>1110</v>
      </c>
      <c r="AF688" s="133">
        <f>ROUNDUP(AE688,0)</f>
        <v>1110</v>
      </c>
      <c r="AG688" s="137">
        <f>((AH689-AH687)/500)</f>
        <v>0.01</v>
      </c>
      <c r="AH688" s="137">
        <f>(((V688-V687)*AG688)+AH687)+V688</f>
        <v>1135</v>
      </c>
      <c r="AI688" s="101">
        <f>ROUNDUP(AH688,0)</f>
        <v>1135</v>
      </c>
      <c r="AJ688" s="136">
        <f>((AK689-AK687)/500)</f>
        <v>0.01</v>
      </c>
      <c r="AK688" s="138">
        <f>(((V688-V687)*AJ688)+AK687)+V688</f>
        <v>1160</v>
      </c>
      <c r="AL688" s="139">
        <f>ROUNDUP(AK688,0)</f>
        <v>1160</v>
      </c>
    </row>
    <row r="689" spans="1:39" ht="15.75" x14ac:dyDescent="0.25">
      <c r="A689" s="93">
        <f t="shared" si="188"/>
        <v>0</v>
      </c>
      <c r="B689" s="93">
        <f t="shared" si="183"/>
        <v>0</v>
      </c>
      <c r="C689" s="112">
        <f>+$D$3*U689</f>
        <v>1974830</v>
      </c>
      <c r="D689" s="112">
        <f t="shared" si="184"/>
        <v>1974830</v>
      </c>
      <c r="E689" s="112">
        <f>+$F$3*L689</f>
        <v>1755900</v>
      </c>
      <c r="F689" s="112">
        <f t="shared" si="185"/>
        <v>1755900</v>
      </c>
      <c r="G689" s="113">
        <f>+$H$3*R689</f>
        <v>527820</v>
      </c>
      <c r="H689" s="112">
        <f t="shared" si="186"/>
        <v>527820</v>
      </c>
      <c r="I689" s="140">
        <f>+I687+500</f>
        <v>172000</v>
      </c>
      <c r="J689" s="130"/>
      <c r="K689" s="116">
        <f>+K687+10</f>
        <v>3590</v>
      </c>
      <c r="L689" s="117">
        <f>+I689+K689</f>
        <v>175590</v>
      </c>
      <c r="M689" s="118"/>
      <c r="N689" s="119">
        <f>+N687+10</f>
        <v>3690</v>
      </c>
      <c r="O689" s="119">
        <f>+N689+I689</f>
        <v>175690</v>
      </c>
      <c r="P689" s="119"/>
      <c r="Q689" s="119">
        <f>+Q687+10</f>
        <v>3940</v>
      </c>
      <c r="R689" s="120">
        <f>+Q689+I689</f>
        <v>175940</v>
      </c>
      <c r="S689" s="121"/>
      <c r="T689" s="122">
        <f>+T687+20</f>
        <v>7530</v>
      </c>
      <c r="U689" s="122">
        <f>+T689+I689</f>
        <v>179530</v>
      </c>
      <c r="V689" s="141">
        <f>+V687+500</f>
        <v>172000</v>
      </c>
      <c r="W689" s="130"/>
      <c r="X689" s="116">
        <f>+X687+5</f>
        <v>2805</v>
      </c>
      <c r="Y689" s="124">
        <f t="shared" si="187"/>
        <v>172240</v>
      </c>
      <c r="Z689" s="125">
        <f>+V689+X689</f>
        <v>174805</v>
      </c>
      <c r="AA689" s="126"/>
      <c r="AB689" s="127">
        <f>+AB687+10</f>
        <v>5610</v>
      </c>
      <c r="AC689" s="119">
        <f>+V689+AB689</f>
        <v>177610</v>
      </c>
      <c r="AD689" s="127"/>
      <c r="AE689" s="127">
        <f>+AE687+5</f>
        <v>2830</v>
      </c>
      <c r="AF689" s="120">
        <f>+AE689+V689</f>
        <v>174830</v>
      </c>
      <c r="AG689" s="127"/>
      <c r="AH689" s="127">
        <f>+AH687+5</f>
        <v>2855</v>
      </c>
      <c r="AI689" s="119">
        <f>+AH689+V689</f>
        <v>174855</v>
      </c>
      <c r="AJ689" s="126"/>
      <c r="AK689" s="128">
        <f>+AK687+5</f>
        <v>2880</v>
      </c>
      <c r="AL689" s="129">
        <f>+AK689+V689</f>
        <v>174880</v>
      </c>
      <c r="AM689" s="397"/>
    </row>
    <row r="690" spans="1:39" ht="15.75" x14ac:dyDescent="0.25">
      <c r="A690" s="93">
        <f t="shared" si="188"/>
        <v>0</v>
      </c>
      <c r="B690" s="94">
        <f t="shared" si="183"/>
        <v>0</v>
      </c>
      <c r="C690" s="95">
        <f>+$D$3*T690</f>
        <v>7150</v>
      </c>
      <c r="D690" s="95">
        <f t="shared" si="184"/>
        <v>7150</v>
      </c>
      <c r="E690" s="95">
        <f>+$F$3*K690</f>
        <v>1500</v>
      </c>
      <c r="F690" s="95">
        <f t="shared" si="185"/>
        <v>1500</v>
      </c>
      <c r="G690" s="96">
        <f>+$H$3*Q690</f>
        <v>1500</v>
      </c>
      <c r="H690" s="95">
        <f t="shared" si="186"/>
        <v>1500</v>
      </c>
      <c r="I690" s="395"/>
      <c r="J690" s="130">
        <f>((K691-K689)/500)</f>
        <v>0.02</v>
      </c>
      <c r="K690" s="116">
        <f>(((I690-I689)*J690)+K689)+I690</f>
        <v>150</v>
      </c>
      <c r="L690" s="131">
        <f>ROUNDUP(K690,0)</f>
        <v>150</v>
      </c>
      <c r="M690" s="132">
        <f>((N691-N689)/500)</f>
        <v>0.02</v>
      </c>
      <c r="N690" s="101">
        <f>(((I690-I689)*M690)+N689)+I690</f>
        <v>250</v>
      </c>
      <c r="O690" s="101">
        <f>ROUNDUP(N690,0)</f>
        <v>250</v>
      </c>
      <c r="P690" s="101">
        <f>((Q691-Q689)/500)</f>
        <v>0.02</v>
      </c>
      <c r="Q690" s="101">
        <f>(((I690-I689)*P690)+Q689)+I690</f>
        <v>500</v>
      </c>
      <c r="R690" s="133">
        <f>ROUNDUP(Q690,0)</f>
        <v>500</v>
      </c>
      <c r="S690" s="132">
        <f>((T691-T689)/500)</f>
        <v>0.04</v>
      </c>
      <c r="T690" s="134">
        <f>(((I690-I689)*S690)+T689)+I690</f>
        <v>650</v>
      </c>
      <c r="U690" s="134">
        <f>ROUNDUP(T690,0)</f>
        <v>650</v>
      </c>
      <c r="V690" s="396"/>
      <c r="W690" s="130">
        <f>((X691-X689)/500)</f>
        <v>0.02</v>
      </c>
      <c r="X690" s="116">
        <f>(((V690-V689)*W690)+X689)+V690</f>
        <v>-635</v>
      </c>
      <c r="Y690" s="135">
        <f t="shared" si="187"/>
        <v>240</v>
      </c>
      <c r="Z690" s="106">
        <f>ROUNDUP(X690,0)</f>
        <v>-635</v>
      </c>
      <c r="AA690" s="136">
        <f>((AB691-AB689)/500)</f>
        <v>0.04</v>
      </c>
      <c r="AB690" s="137">
        <f>(((V690-V689)*AA690)+AB689)+V690</f>
        <v>-1270</v>
      </c>
      <c r="AC690" s="101">
        <f>ROUNDUP(AB690,0)</f>
        <v>-1270</v>
      </c>
      <c r="AD690" s="137">
        <f>((AE691-AE689)/500)</f>
        <v>0.02</v>
      </c>
      <c r="AE690" s="137">
        <f>(((V690-V689)*AD690)+AE689)+V690</f>
        <v>-610</v>
      </c>
      <c r="AF690" s="133">
        <f>ROUNDUP(AE690,0)</f>
        <v>-610</v>
      </c>
      <c r="AG690" s="137">
        <f>((AH691-AH689)/500)</f>
        <v>0.02</v>
      </c>
      <c r="AH690" s="137">
        <f>(((V690-V689)*AG690)+AH689)+V690</f>
        <v>-585</v>
      </c>
      <c r="AI690" s="101">
        <f>ROUNDUP(AH690,0)</f>
        <v>-585</v>
      </c>
      <c r="AJ690" s="136">
        <f>((AK691-AK689)/500)</f>
        <v>0.02</v>
      </c>
      <c r="AK690" s="138">
        <f>(((V690-V689)*AJ690)+AK689)+V690</f>
        <v>-560</v>
      </c>
      <c r="AL690" s="139">
        <f>ROUNDUP(AK690,0)</f>
        <v>-560</v>
      </c>
      <c r="AM690" s="397"/>
    </row>
    <row r="691" spans="1:39" ht="15.75" x14ac:dyDescent="0.25">
      <c r="A691" s="93">
        <f t="shared" si="188"/>
        <v>0</v>
      </c>
      <c r="B691" s="93">
        <f t="shared" si="183"/>
        <v>0</v>
      </c>
      <c r="C691" s="112">
        <f>+$D$3*U691</f>
        <v>1980550</v>
      </c>
      <c r="D691" s="112">
        <f t="shared" si="184"/>
        <v>1980550</v>
      </c>
      <c r="E691" s="112">
        <f>+$F$3*L691</f>
        <v>1761000</v>
      </c>
      <c r="F691" s="112">
        <f t="shared" si="185"/>
        <v>1761000</v>
      </c>
      <c r="G691" s="113">
        <f>+$H$3*R691</f>
        <v>529350</v>
      </c>
      <c r="H691" s="112">
        <f t="shared" si="186"/>
        <v>529350</v>
      </c>
      <c r="I691" s="140">
        <f>+I689+500</f>
        <v>172500</v>
      </c>
      <c r="J691" s="130"/>
      <c r="K691" s="116">
        <f>+K689+10</f>
        <v>3600</v>
      </c>
      <c r="L691" s="117">
        <f>+I691+K691</f>
        <v>176100</v>
      </c>
      <c r="M691" s="118"/>
      <c r="N691" s="119">
        <f>+N689+10</f>
        <v>3700</v>
      </c>
      <c r="O691" s="119">
        <f>+N691+I691</f>
        <v>176200</v>
      </c>
      <c r="P691" s="119"/>
      <c r="Q691" s="119">
        <f>+Q689+10</f>
        <v>3950</v>
      </c>
      <c r="R691" s="120">
        <f>+Q691+I691</f>
        <v>176450</v>
      </c>
      <c r="S691" s="121"/>
      <c r="T691" s="122">
        <f>+T689+20</f>
        <v>7550</v>
      </c>
      <c r="U691" s="122">
        <f>+T691+I691</f>
        <v>180050</v>
      </c>
      <c r="V691" s="141">
        <f>+V689+500</f>
        <v>172500</v>
      </c>
      <c r="W691" s="130"/>
      <c r="X691" s="116">
        <f>+X689+10</f>
        <v>2815</v>
      </c>
      <c r="Y691" s="124">
        <f t="shared" si="187"/>
        <v>172740</v>
      </c>
      <c r="Z691" s="125">
        <f>+V691+X691</f>
        <v>175315</v>
      </c>
      <c r="AA691" s="126"/>
      <c r="AB691" s="127">
        <f>+AB689+20</f>
        <v>5630</v>
      </c>
      <c r="AC691" s="119">
        <f>+V691+AB691</f>
        <v>178130</v>
      </c>
      <c r="AD691" s="127"/>
      <c r="AE691" s="127">
        <f>+AE689+10</f>
        <v>2840</v>
      </c>
      <c r="AF691" s="120">
        <f>+AE691+V691</f>
        <v>175340</v>
      </c>
      <c r="AG691" s="127"/>
      <c r="AH691" s="127">
        <f>+AH689+10</f>
        <v>2865</v>
      </c>
      <c r="AI691" s="119">
        <f>+AH691+V691</f>
        <v>175365</v>
      </c>
      <c r="AJ691" s="126"/>
      <c r="AK691" s="128">
        <f>+AK689+10</f>
        <v>2890</v>
      </c>
      <c r="AL691" s="129">
        <f>+AK691+V691</f>
        <v>175390</v>
      </c>
      <c r="AM691" s="397"/>
    </row>
    <row r="692" spans="1:39" ht="15.75" x14ac:dyDescent="0.25">
      <c r="A692" s="93">
        <f t="shared" si="188"/>
        <v>0</v>
      </c>
      <c r="B692" s="94">
        <f t="shared" si="183"/>
        <v>0</v>
      </c>
      <c r="C692" s="95">
        <f>+$D$3*T692</f>
        <v>7150</v>
      </c>
      <c r="D692" s="95">
        <f t="shared" si="184"/>
        <v>7150</v>
      </c>
      <c r="E692" s="95">
        <f>+$F$3*K692</f>
        <v>1500</v>
      </c>
      <c r="F692" s="95">
        <f t="shared" si="185"/>
        <v>1500</v>
      </c>
      <c r="G692" s="96">
        <f>+$H$3*Q692</f>
        <v>1500</v>
      </c>
      <c r="H692" s="433">
        <f t="shared" si="186"/>
        <v>1500</v>
      </c>
      <c r="I692" s="395"/>
      <c r="J692" s="130">
        <f>((K693-K691)/500)</f>
        <v>0.02</v>
      </c>
      <c r="K692" s="116">
        <f>(((I692-I691)*J692)+K691)+I692</f>
        <v>150</v>
      </c>
      <c r="L692" s="131">
        <f>ROUNDUP(K692,0)</f>
        <v>150</v>
      </c>
      <c r="M692" s="132">
        <f>((N693-N691)/500)</f>
        <v>0.02</v>
      </c>
      <c r="N692" s="101">
        <f>(((I692-I691)*M692)+N691)+I692</f>
        <v>250</v>
      </c>
      <c r="O692" s="101">
        <f>ROUNDUP(N692,0)</f>
        <v>250</v>
      </c>
      <c r="P692" s="101">
        <f>((Q693-Q691)/500)</f>
        <v>0.02</v>
      </c>
      <c r="Q692" s="101">
        <f>(((I692-I691)*P692)+Q691)+I692</f>
        <v>500</v>
      </c>
      <c r="R692" s="133">
        <f>ROUNDUP(Q692,0)</f>
        <v>500</v>
      </c>
      <c r="S692" s="132">
        <f>((T693-T691)/500)</f>
        <v>0.04</v>
      </c>
      <c r="T692" s="134">
        <f>(((I692-I691)*S692)+T691)+I692</f>
        <v>650</v>
      </c>
      <c r="U692" s="134">
        <f>ROUNDUP(T692,0)</f>
        <v>650</v>
      </c>
      <c r="V692" s="396"/>
      <c r="W692" s="130">
        <f>((X693-X691)/500)</f>
        <v>0.01</v>
      </c>
      <c r="X692" s="116">
        <f>(((V692-V691)*W692)+X691)+V692</f>
        <v>1090</v>
      </c>
      <c r="Y692" s="135">
        <f t="shared" si="187"/>
        <v>240</v>
      </c>
      <c r="Z692" s="106">
        <f>ROUNDUP(X692,0)</f>
        <v>1090</v>
      </c>
      <c r="AA692" s="136">
        <f>((AB693-AB691)/500)</f>
        <v>0.02</v>
      </c>
      <c r="AB692" s="137">
        <f>(((V692-V691)*AA692)+AB691)+V692</f>
        <v>2180</v>
      </c>
      <c r="AC692" s="101">
        <f>ROUNDUP(AB692,0)</f>
        <v>2180</v>
      </c>
      <c r="AD692" s="137">
        <f>((AE693-AE691)/500)</f>
        <v>0.01</v>
      </c>
      <c r="AE692" s="137">
        <f>(((V692-V691)*AD692)+AE691)+V692</f>
        <v>1115</v>
      </c>
      <c r="AF692" s="133">
        <f>ROUNDUP(AE692,0)</f>
        <v>1115</v>
      </c>
      <c r="AG692" s="137">
        <f>((AH693-AH691)/500)</f>
        <v>0.01</v>
      </c>
      <c r="AH692" s="137">
        <f>(((V692-V691)*AG692)+AH691)+V692</f>
        <v>1140</v>
      </c>
      <c r="AI692" s="101">
        <f>ROUNDUP(AH692,0)</f>
        <v>1140</v>
      </c>
      <c r="AJ692" s="136">
        <f>((AK693-AK691)/500)</f>
        <v>0.01</v>
      </c>
      <c r="AK692" s="138">
        <f>(((V692-V691)*AJ692)+AK691)+V692</f>
        <v>1165</v>
      </c>
      <c r="AL692" s="139">
        <f>ROUNDUP(AK692,0)</f>
        <v>1165</v>
      </c>
    </row>
    <row r="693" spans="1:39" ht="15.75" x14ac:dyDescent="0.25">
      <c r="A693" s="93">
        <f t="shared" si="188"/>
        <v>0</v>
      </c>
      <c r="B693" s="93">
        <f t="shared" si="183"/>
        <v>0</v>
      </c>
      <c r="C693" s="112">
        <f>+$D$3*U693</f>
        <v>1986270</v>
      </c>
      <c r="D693" s="112">
        <f t="shared" si="184"/>
        <v>1986270</v>
      </c>
      <c r="E693" s="112">
        <f>+$F$3*L693</f>
        <v>1766100</v>
      </c>
      <c r="F693" s="112">
        <f t="shared" si="185"/>
        <v>1766100</v>
      </c>
      <c r="G693" s="113">
        <f>+$H$3*R693</f>
        <v>530880</v>
      </c>
      <c r="H693" s="112">
        <f t="shared" si="186"/>
        <v>530880</v>
      </c>
      <c r="I693" s="140">
        <f>+I691+500</f>
        <v>173000</v>
      </c>
      <c r="J693" s="130"/>
      <c r="K693" s="116">
        <f>+K691+10</f>
        <v>3610</v>
      </c>
      <c r="L693" s="117">
        <f>+I693+K693</f>
        <v>176610</v>
      </c>
      <c r="M693" s="118"/>
      <c r="N693" s="119">
        <f>+N691+10</f>
        <v>3710</v>
      </c>
      <c r="O693" s="119">
        <f>+N693+I693</f>
        <v>176710</v>
      </c>
      <c r="P693" s="119"/>
      <c r="Q693" s="119">
        <f>+Q691+10</f>
        <v>3960</v>
      </c>
      <c r="R693" s="120">
        <f>+Q693+I693</f>
        <v>176960</v>
      </c>
      <c r="S693" s="121"/>
      <c r="T693" s="122">
        <f>+T691+20</f>
        <v>7570</v>
      </c>
      <c r="U693" s="122">
        <f>+T693+I693</f>
        <v>180570</v>
      </c>
      <c r="V693" s="141">
        <f>+V691+500</f>
        <v>173000</v>
      </c>
      <c r="W693" s="130"/>
      <c r="X693" s="116">
        <f>+X691+5</f>
        <v>2820</v>
      </c>
      <c r="Y693" s="124">
        <f t="shared" si="187"/>
        <v>173240</v>
      </c>
      <c r="Z693" s="125">
        <f>+V693+X693</f>
        <v>175820</v>
      </c>
      <c r="AA693" s="126"/>
      <c r="AB693" s="127">
        <f>+AB691+10</f>
        <v>5640</v>
      </c>
      <c r="AC693" s="119">
        <f>+V693+AB693</f>
        <v>178640</v>
      </c>
      <c r="AD693" s="127"/>
      <c r="AE693" s="127">
        <f>+AE691+5</f>
        <v>2845</v>
      </c>
      <c r="AF693" s="120">
        <f>+AE693+V693</f>
        <v>175845</v>
      </c>
      <c r="AG693" s="127"/>
      <c r="AH693" s="127">
        <f>+AH691+5</f>
        <v>2870</v>
      </c>
      <c r="AI693" s="119">
        <f>+AH693+V693</f>
        <v>175870</v>
      </c>
      <c r="AJ693" s="126"/>
      <c r="AK693" s="128">
        <f>+AK691+5</f>
        <v>2895</v>
      </c>
      <c r="AL693" s="129">
        <f>+AK693+V693</f>
        <v>175895</v>
      </c>
      <c r="AM693" s="397"/>
    </row>
    <row r="694" spans="1:39" ht="15.75" x14ac:dyDescent="0.25">
      <c r="A694" s="93">
        <f t="shared" si="188"/>
        <v>0</v>
      </c>
      <c r="B694" s="94">
        <f t="shared" si="183"/>
        <v>0</v>
      </c>
      <c r="C694" s="95">
        <f>+$D$3*T694</f>
        <v>7150</v>
      </c>
      <c r="D694" s="95">
        <f t="shared" si="184"/>
        <v>7150</v>
      </c>
      <c r="E694" s="95">
        <f>+$F$3*K694</f>
        <v>1500</v>
      </c>
      <c r="F694" s="95">
        <f t="shared" si="185"/>
        <v>1500</v>
      </c>
      <c r="G694" s="96">
        <f>+$H$3*Q694</f>
        <v>1500</v>
      </c>
      <c r="H694" s="95">
        <f t="shared" si="186"/>
        <v>1500</v>
      </c>
      <c r="I694" s="395"/>
      <c r="J694" s="130">
        <f>((K695-K693)/500)</f>
        <v>0.02</v>
      </c>
      <c r="K694" s="116">
        <f>(((I694-I693)*J694)+K693)+I694</f>
        <v>150</v>
      </c>
      <c r="L694" s="131">
        <f>ROUNDUP(K694,0)</f>
        <v>150</v>
      </c>
      <c r="M694" s="132">
        <f>((N695-N693)/500)</f>
        <v>0.02</v>
      </c>
      <c r="N694" s="101">
        <f>(((I694-I693)*M694)+N693)+I694</f>
        <v>250</v>
      </c>
      <c r="O694" s="101">
        <f>ROUNDUP(N694,0)</f>
        <v>250</v>
      </c>
      <c r="P694" s="101">
        <f>((Q695-Q693)/500)</f>
        <v>0.02</v>
      </c>
      <c r="Q694" s="101">
        <f>(((I694-I693)*P694)+Q693)+I694</f>
        <v>500</v>
      </c>
      <c r="R694" s="133">
        <f>ROUNDUP(Q694,0)</f>
        <v>500</v>
      </c>
      <c r="S694" s="132">
        <f>((T695-T693)/500)</f>
        <v>0.04</v>
      </c>
      <c r="T694" s="134">
        <f>(((I694-I693)*S694)+T693)+I694</f>
        <v>650</v>
      </c>
      <c r="U694" s="134">
        <f>ROUNDUP(T694,0)</f>
        <v>650</v>
      </c>
      <c r="V694" s="396"/>
      <c r="W694" s="130">
        <f>((X695-X693)/500)</f>
        <v>0.02</v>
      </c>
      <c r="X694" s="116">
        <f>(((V694-V693)*W694)+X693)+V694</f>
        <v>-640</v>
      </c>
      <c r="Y694" s="135">
        <f t="shared" si="187"/>
        <v>240</v>
      </c>
      <c r="Z694" s="106">
        <f>ROUNDUP(X694,0)</f>
        <v>-640</v>
      </c>
      <c r="AA694" s="136">
        <f>((AB695-AB693)/500)</f>
        <v>0.04</v>
      </c>
      <c r="AB694" s="137">
        <f>(((V694-V693)*AA694)+AB693)+V694</f>
        <v>-1280</v>
      </c>
      <c r="AC694" s="101">
        <f>ROUNDUP(AB694,0)</f>
        <v>-1280</v>
      </c>
      <c r="AD694" s="137">
        <f>((AE695-AE693)/500)</f>
        <v>0.02</v>
      </c>
      <c r="AE694" s="137">
        <f>(((V694-V693)*AD694)+AE693)+V694</f>
        <v>-615</v>
      </c>
      <c r="AF694" s="133">
        <f>ROUNDUP(AE694,0)</f>
        <v>-615</v>
      </c>
      <c r="AG694" s="137">
        <f>((AH695-AH693)/500)</f>
        <v>0.02</v>
      </c>
      <c r="AH694" s="137">
        <f>(((V694-V693)*AG694)+AH693)+V694</f>
        <v>-590</v>
      </c>
      <c r="AI694" s="101">
        <f>ROUNDUP(AH694,0)</f>
        <v>-590</v>
      </c>
      <c r="AJ694" s="136">
        <f>((AK695-AK693)/500)</f>
        <v>0.02</v>
      </c>
      <c r="AK694" s="138">
        <f>(((V694-V693)*AJ694)+AK693)+V694</f>
        <v>-565</v>
      </c>
      <c r="AL694" s="139">
        <f>ROUNDUP(AK694,0)</f>
        <v>-565</v>
      </c>
    </row>
    <row r="695" spans="1:39" ht="15.75" x14ac:dyDescent="0.25">
      <c r="A695" s="93">
        <f t="shared" si="188"/>
        <v>0</v>
      </c>
      <c r="B695" s="93">
        <f t="shared" si="183"/>
        <v>0</v>
      </c>
      <c r="C695" s="112">
        <f>+$D$3*U695</f>
        <v>1991990</v>
      </c>
      <c r="D695" s="112">
        <f t="shared" si="184"/>
        <v>1991990</v>
      </c>
      <c r="E695" s="112">
        <f>+$F$3*L695</f>
        <v>1771200</v>
      </c>
      <c r="F695" s="112">
        <f t="shared" si="185"/>
        <v>1771200</v>
      </c>
      <c r="G695" s="113">
        <f>+$H$3*R695</f>
        <v>532410</v>
      </c>
      <c r="H695" s="112">
        <f t="shared" si="186"/>
        <v>532410</v>
      </c>
      <c r="I695" s="140">
        <f>+I693+500</f>
        <v>173500</v>
      </c>
      <c r="J695" s="130"/>
      <c r="K695" s="116">
        <f>+K693+10</f>
        <v>3620</v>
      </c>
      <c r="L695" s="117">
        <f>+I695+K695</f>
        <v>177120</v>
      </c>
      <c r="M695" s="118"/>
      <c r="N695" s="119">
        <f>+N693+10</f>
        <v>3720</v>
      </c>
      <c r="O695" s="119">
        <f>+N695+I695</f>
        <v>177220</v>
      </c>
      <c r="P695" s="119"/>
      <c r="Q695" s="119">
        <f>+Q693+10</f>
        <v>3970</v>
      </c>
      <c r="R695" s="120">
        <f>+Q695+I695</f>
        <v>177470</v>
      </c>
      <c r="S695" s="121"/>
      <c r="T695" s="122">
        <f>+T693+20</f>
        <v>7590</v>
      </c>
      <c r="U695" s="122">
        <f>+T695+I695</f>
        <v>181090</v>
      </c>
      <c r="V695" s="141">
        <f>+V693+500</f>
        <v>173500</v>
      </c>
      <c r="W695" s="130"/>
      <c r="X695" s="116">
        <f>+X693+10</f>
        <v>2830</v>
      </c>
      <c r="Y695" s="124">
        <f t="shared" si="187"/>
        <v>173740</v>
      </c>
      <c r="Z695" s="125">
        <f>+V695+X695</f>
        <v>176330</v>
      </c>
      <c r="AA695" s="126"/>
      <c r="AB695" s="127">
        <f>+AB693+20</f>
        <v>5660</v>
      </c>
      <c r="AC695" s="119">
        <f>+V695+AB695</f>
        <v>179160</v>
      </c>
      <c r="AD695" s="127"/>
      <c r="AE695" s="127">
        <f>+AE693+10</f>
        <v>2855</v>
      </c>
      <c r="AF695" s="120">
        <f>+AE695+V695</f>
        <v>176355</v>
      </c>
      <c r="AG695" s="127"/>
      <c r="AH695" s="127">
        <f>+AH693+10</f>
        <v>2880</v>
      </c>
      <c r="AI695" s="119">
        <f>+AH695+V695</f>
        <v>176380</v>
      </c>
      <c r="AJ695" s="126"/>
      <c r="AK695" s="128">
        <f>+AK693+10</f>
        <v>2905</v>
      </c>
      <c r="AL695" s="129">
        <f>+AK695+V695</f>
        <v>176405</v>
      </c>
      <c r="AM695" s="397"/>
    </row>
    <row r="696" spans="1:39" ht="15.75" x14ac:dyDescent="0.25">
      <c r="A696" s="93">
        <f t="shared" si="188"/>
        <v>0</v>
      </c>
      <c r="B696" s="94">
        <f t="shared" si="183"/>
        <v>0</v>
      </c>
      <c r="C696" s="95">
        <f>+$D$3*T696</f>
        <v>7150</v>
      </c>
      <c r="D696" s="95">
        <f t="shared" si="184"/>
        <v>7150</v>
      </c>
      <c r="E696" s="95">
        <f>+$F$3*K696</f>
        <v>1500</v>
      </c>
      <c r="F696" s="95">
        <f t="shared" si="185"/>
        <v>1500</v>
      </c>
      <c r="G696" s="96">
        <f>+$H$3*Q696</f>
        <v>1500</v>
      </c>
      <c r="H696" s="433">
        <f t="shared" si="186"/>
        <v>1500</v>
      </c>
      <c r="I696" s="395"/>
      <c r="J696" s="130">
        <f>((K697-K695)/500)</f>
        <v>0.02</v>
      </c>
      <c r="K696" s="116">
        <f>(((I696-I695)*J696)+K695)+I696</f>
        <v>150</v>
      </c>
      <c r="L696" s="131">
        <f>ROUNDUP(K696,0)</f>
        <v>150</v>
      </c>
      <c r="M696" s="132">
        <f>((N697-N695)/500)</f>
        <v>0.02</v>
      </c>
      <c r="N696" s="101">
        <f>(((I696-I695)*M696)+N695)+I696</f>
        <v>250</v>
      </c>
      <c r="O696" s="101">
        <f>ROUNDUP(N696,0)</f>
        <v>250</v>
      </c>
      <c r="P696" s="101">
        <f>((Q697-Q695)/500)</f>
        <v>0.02</v>
      </c>
      <c r="Q696" s="101">
        <f>(((I696-I695)*P696)+Q695)+I696</f>
        <v>500</v>
      </c>
      <c r="R696" s="133">
        <f>ROUNDUP(Q696,0)</f>
        <v>500</v>
      </c>
      <c r="S696" s="132">
        <f>((T697-T695)/500)</f>
        <v>0.04</v>
      </c>
      <c r="T696" s="134">
        <f>(((I696-I695)*S696)+T695)+I696</f>
        <v>650</v>
      </c>
      <c r="U696" s="134">
        <f>ROUNDUP(T696,0)</f>
        <v>650</v>
      </c>
      <c r="V696" s="396"/>
      <c r="W696" s="130">
        <f>((X697-X695)/500)</f>
        <v>0.01</v>
      </c>
      <c r="X696" s="116">
        <f>(((V696-V695)*W696)+X695)+V696</f>
        <v>1095</v>
      </c>
      <c r="Y696" s="135">
        <f t="shared" si="187"/>
        <v>240</v>
      </c>
      <c r="Z696" s="106">
        <f>ROUNDUP(X696,0)</f>
        <v>1095</v>
      </c>
      <c r="AA696" s="136">
        <f>((AB697-AB695)/500)</f>
        <v>0.02</v>
      </c>
      <c r="AB696" s="137">
        <f>(((V696-V695)*AA696)+AB695)+V696</f>
        <v>2190</v>
      </c>
      <c r="AC696" s="101">
        <f>ROUNDUP(AB696,0)</f>
        <v>2190</v>
      </c>
      <c r="AD696" s="137">
        <f>((AE697-AE695)/500)</f>
        <v>0.01</v>
      </c>
      <c r="AE696" s="137">
        <f>(((V696-V695)*AD696)+AE695)+V696</f>
        <v>1120</v>
      </c>
      <c r="AF696" s="133">
        <f>ROUNDUP(AE696,0)</f>
        <v>1120</v>
      </c>
      <c r="AG696" s="137">
        <f>((AH697-AH695)/500)</f>
        <v>0.01</v>
      </c>
      <c r="AH696" s="137">
        <f>(((V696-V695)*AG696)+AH695)+V696</f>
        <v>1145</v>
      </c>
      <c r="AI696" s="101">
        <f>ROUNDUP(AH696,0)</f>
        <v>1145</v>
      </c>
      <c r="AJ696" s="136">
        <f>((AK697-AK695)/500)</f>
        <v>0.01</v>
      </c>
      <c r="AK696" s="138">
        <f>(((V696-V695)*AJ696)+AK695)+V696</f>
        <v>1170</v>
      </c>
      <c r="AL696" s="139">
        <f>ROUNDUP(AK696,0)</f>
        <v>1170</v>
      </c>
    </row>
    <row r="697" spans="1:39" ht="15.75" x14ac:dyDescent="0.25">
      <c r="A697" s="93">
        <f t="shared" si="188"/>
        <v>0</v>
      </c>
      <c r="B697" s="93">
        <f t="shared" si="183"/>
        <v>0</v>
      </c>
      <c r="C697" s="112">
        <f>+$D$3*U697</f>
        <v>1997710</v>
      </c>
      <c r="D697" s="112">
        <f t="shared" si="184"/>
        <v>1997710</v>
      </c>
      <c r="E697" s="112">
        <f>+$F$3*L697</f>
        <v>1776300</v>
      </c>
      <c r="F697" s="112">
        <f t="shared" si="185"/>
        <v>1776300</v>
      </c>
      <c r="G697" s="113">
        <f>+$H$3*R697</f>
        <v>533940</v>
      </c>
      <c r="H697" s="112">
        <f t="shared" si="186"/>
        <v>533940</v>
      </c>
      <c r="I697" s="140">
        <f>+I695+500</f>
        <v>174000</v>
      </c>
      <c r="J697" s="130"/>
      <c r="K697" s="116">
        <f>+K695+10</f>
        <v>3630</v>
      </c>
      <c r="L697" s="117">
        <f>+I697+K697</f>
        <v>177630</v>
      </c>
      <c r="M697" s="118"/>
      <c r="N697" s="119">
        <f>+N695+10</f>
        <v>3730</v>
      </c>
      <c r="O697" s="119">
        <f>+N697+I697</f>
        <v>177730</v>
      </c>
      <c r="P697" s="119"/>
      <c r="Q697" s="119">
        <f>+Q695+10</f>
        <v>3980</v>
      </c>
      <c r="R697" s="120">
        <f>+Q697+I697</f>
        <v>177980</v>
      </c>
      <c r="S697" s="121"/>
      <c r="T697" s="122">
        <f>+T695+20</f>
        <v>7610</v>
      </c>
      <c r="U697" s="122">
        <f>+T697+I697</f>
        <v>181610</v>
      </c>
      <c r="V697" s="141">
        <f>+V695+500</f>
        <v>174000</v>
      </c>
      <c r="W697" s="130"/>
      <c r="X697" s="116">
        <f>+X695+5</f>
        <v>2835</v>
      </c>
      <c r="Y697" s="124">
        <f t="shared" si="187"/>
        <v>174240</v>
      </c>
      <c r="Z697" s="125">
        <f>+V697+X697</f>
        <v>176835</v>
      </c>
      <c r="AA697" s="126"/>
      <c r="AB697" s="127">
        <f>+AB695+10</f>
        <v>5670</v>
      </c>
      <c r="AC697" s="119">
        <f>+V697+AB697</f>
        <v>179670</v>
      </c>
      <c r="AD697" s="127"/>
      <c r="AE697" s="127">
        <f>+AE695+5</f>
        <v>2860</v>
      </c>
      <c r="AF697" s="120">
        <f>+AE697+V697</f>
        <v>176860</v>
      </c>
      <c r="AG697" s="127"/>
      <c r="AH697" s="127">
        <f>+AH695+5</f>
        <v>2885</v>
      </c>
      <c r="AI697" s="119">
        <f>+AH697+V697</f>
        <v>176885</v>
      </c>
      <c r="AJ697" s="126"/>
      <c r="AK697" s="128">
        <f>+AK695+5</f>
        <v>2910</v>
      </c>
      <c r="AL697" s="129">
        <f>+AK697+V697</f>
        <v>176910</v>
      </c>
      <c r="AM697" s="397"/>
    </row>
    <row r="698" spans="1:39" ht="15.75" x14ac:dyDescent="0.25">
      <c r="A698" s="93">
        <f t="shared" si="188"/>
        <v>0</v>
      </c>
      <c r="B698" s="94">
        <f t="shared" si="183"/>
        <v>0</v>
      </c>
      <c r="C698" s="95">
        <f>+$D$3*T698</f>
        <v>7150</v>
      </c>
      <c r="D698" s="95">
        <f t="shared" si="184"/>
        <v>7150</v>
      </c>
      <c r="E698" s="95">
        <f>+$F$3*K698</f>
        <v>1500</v>
      </c>
      <c r="F698" s="95">
        <f t="shared" si="185"/>
        <v>1500</v>
      </c>
      <c r="G698" s="96">
        <f>+$H$3*Q698</f>
        <v>1500</v>
      </c>
      <c r="H698" s="95">
        <f t="shared" si="186"/>
        <v>1500</v>
      </c>
      <c r="I698" s="395"/>
      <c r="J698" s="130">
        <f>((K699-K697)/500)</f>
        <v>0.02</v>
      </c>
      <c r="K698" s="116">
        <f>(((I698-I697)*J698)+K697)+I698</f>
        <v>150</v>
      </c>
      <c r="L698" s="131">
        <f>ROUNDUP(K698,0)</f>
        <v>150</v>
      </c>
      <c r="M698" s="132">
        <f>((N699-N697)/500)</f>
        <v>0.02</v>
      </c>
      <c r="N698" s="101">
        <f>(((I698-I697)*M698)+N697)+I698</f>
        <v>250</v>
      </c>
      <c r="O698" s="101">
        <f>ROUNDUP(N698,0)</f>
        <v>250</v>
      </c>
      <c r="P698" s="101">
        <f>((Q699-Q697)/500)</f>
        <v>0.02</v>
      </c>
      <c r="Q698" s="101">
        <f>(((I698-I697)*P698)+Q697)+I698</f>
        <v>500</v>
      </c>
      <c r="R698" s="133">
        <f>ROUNDUP(Q698,0)</f>
        <v>500</v>
      </c>
      <c r="S698" s="132">
        <f>((T699-T697)/500)</f>
        <v>0.04</v>
      </c>
      <c r="T698" s="134">
        <f>(((I698-I697)*S698)+T697)+I698</f>
        <v>650</v>
      </c>
      <c r="U698" s="134">
        <f>ROUNDUP(T698,0)</f>
        <v>650</v>
      </c>
      <c r="V698" s="396"/>
      <c r="W698" s="130">
        <f>((X699-X697)/500)</f>
        <v>0.02</v>
      </c>
      <c r="X698" s="116">
        <f>(((V698-V697)*W698)+X697)+V698</f>
        <v>-645</v>
      </c>
      <c r="Y698" s="135">
        <f t="shared" si="187"/>
        <v>240</v>
      </c>
      <c r="Z698" s="106">
        <f>ROUNDUP(X698,0)</f>
        <v>-645</v>
      </c>
      <c r="AA698" s="136">
        <f>((AB699-AB697)/500)</f>
        <v>0.04</v>
      </c>
      <c r="AB698" s="137">
        <f>(((V698-V697)*AA698)+AB697)+V698</f>
        <v>-1290</v>
      </c>
      <c r="AC698" s="101">
        <f>ROUNDUP(AB698,0)</f>
        <v>-1290</v>
      </c>
      <c r="AD698" s="137">
        <f>((AE699-AE697)/500)</f>
        <v>0.02</v>
      </c>
      <c r="AE698" s="137">
        <f>(((V698-V697)*AD698)+AE697)+V698</f>
        <v>-620</v>
      </c>
      <c r="AF698" s="133">
        <f>ROUNDUP(AE698,0)</f>
        <v>-620</v>
      </c>
      <c r="AG698" s="137">
        <f>((AH699-AH697)/500)</f>
        <v>0.02</v>
      </c>
      <c r="AH698" s="137">
        <f>(((V698-V697)*AG698)+AH697)+V698</f>
        <v>-595</v>
      </c>
      <c r="AI698" s="101">
        <f>ROUNDUP(AH698,0)</f>
        <v>-595</v>
      </c>
      <c r="AJ698" s="136">
        <f>((AK699-AK697)/500)</f>
        <v>0.02</v>
      </c>
      <c r="AK698" s="138">
        <f>(((V698-V697)*AJ698)+AK697)+V698</f>
        <v>-570</v>
      </c>
      <c r="AL698" s="139">
        <f>ROUNDUP(AK698,0)</f>
        <v>-570</v>
      </c>
      <c r="AM698" s="397"/>
    </row>
    <row r="699" spans="1:39" ht="15.75" x14ac:dyDescent="0.25">
      <c r="A699" s="93">
        <f t="shared" si="188"/>
        <v>0</v>
      </c>
      <c r="B699" s="93">
        <f t="shared" si="183"/>
        <v>0</v>
      </c>
      <c r="C699" s="112">
        <f>+$D$3*U699</f>
        <v>2003430</v>
      </c>
      <c r="D699" s="112">
        <f t="shared" si="184"/>
        <v>2003430</v>
      </c>
      <c r="E699" s="112">
        <f>+$F$3*L699</f>
        <v>1781400</v>
      </c>
      <c r="F699" s="112">
        <f t="shared" si="185"/>
        <v>1781400</v>
      </c>
      <c r="G699" s="113">
        <f>+$H$3*R699</f>
        <v>535470</v>
      </c>
      <c r="H699" s="112">
        <f t="shared" si="186"/>
        <v>535470</v>
      </c>
      <c r="I699" s="140">
        <f>+I697+500</f>
        <v>174500</v>
      </c>
      <c r="J699" s="130"/>
      <c r="K699" s="116">
        <f>+K697+10</f>
        <v>3640</v>
      </c>
      <c r="L699" s="117">
        <f>+I699+K699</f>
        <v>178140</v>
      </c>
      <c r="M699" s="118"/>
      <c r="N699" s="119">
        <f>+N697+10</f>
        <v>3740</v>
      </c>
      <c r="O699" s="119">
        <f>+N699+I699</f>
        <v>178240</v>
      </c>
      <c r="P699" s="119"/>
      <c r="Q699" s="119">
        <f>+Q697+10</f>
        <v>3990</v>
      </c>
      <c r="R699" s="120">
        <f>+Q699+I699</f>
        <v>178490</v>
      </c>
      <c r="S699" s="121"/>
      <c r="T699" s="122">
        <f>+T697+20</f>
        <v>7630</v>
      </c>
      <c r="U699" s="122">
        <f>+T699+I699</f>
        <v>182130</v>
      </c>
      <c r="V699" s="141">
        <f>+V697+500</f>
        <v>174500</v>
      </c>
      <c r="W699" s="130"/>
      <c r="X699" s="116">
        <f>+X697+10</f>
        <v>2845</v>
      </c>
      <c r="Y699" s="124">
        <f t="shared" si="187"/>
        <v>174740</v>
      </c>
      <c r="Z699" s="125">
        <f>+V699+X699</f>
        <v>177345</v>
      </c>
      <c r="AA699" s="126"/>
      <c r="AB699" s="127">
        <f>+AB697+20</f>
        <v>5690</v>
      </c>
      <c r="AC699" s="119">
        <f>+V699+AB699</f>
        <v>180190</v>
      </c>
      <c r="AD699" s="127"/>
      <c r="AE699" s="127">
        <f>+AE697+10</f>
        <v>2870</v>
      </c>
      <c r="AF699" s="120">
        <f>+AE699+V699</f>
        <v>177370</v>
      </c>
      <c r="AG699" s="127"/>
      <c r="AH699" s="127">
        <f>+AH697+10</f>
        <v>2895</v>
      </c>
      <c r="AI699" s="119">
        <f>+AH699+V699</f>
        <v>177395</v>
      </c>
      <c r="AJ699" s="126"/>
      <c r="AK699" s="128">
        <f>+AK697+10</f>
        <v>2920</v>
      </c>
      <c r="AL699" s="129">
        <f>+AK699+V699</f>
        <v>177420</v>
      </c>
      <c r="AM699" s="397"/>
    </row>
    <row r="700" spans="1:39" ht="15.75" x14ac:dyDescent="0.25">
      <c r="A700" s="93">
        <f t="shared" si="188"/>
        <v>0</v>
      </c>
      <c r="B700" s="94">
        <f t="shared" si="183"/>
        <v>0</v>
      </c>
      <c r="C700" s="95">
        <f>+$D$3*T700</f>
        <v>7150</v>
      </c>
      <c r="D700" s="95">
        <f t="shared" si="184"/>
        <v>7150</v>
      </c>
      <c r="E700" s="95">
        <f>+$F$3*K700</f>
        <v>1500</v>
      </c>
      <c r="F700" s="95">
        <f t="shared" si="185"/>
        <v>1500</v>
      </c>
      <c r="G700" s="96">
        <f>+$H$3*Q700</f>
        <v>1500</v>
      </c>
      <c r="H700" s="433">
        <f t="shared" si="186"/>
        <v>1500</v>
      </c>
      <c r="I700" s="395"/>
      <c r="J700" s="130">
        <f>((K701-K699)/500)</f>
        <v>0.02</v>
      </c>
      <c r="K700" s="116">
        <f>(((I700-I699)*J700)+K699)+I700</f>
        <v>150</v>
      </c>
      <c r="L700" s="131">
        <f>ROUNDUP(K700,0)</f>
        <v>150</v>
      </c>
      <c r="M700" s="132">
        <f>((N701-N699)/500)</f>
        <v>0.02</v>
      </c>
      <c r="N700" s="101">
        <f>(((I700-I699)*M700)+N699)+I700</f>
        <v>250</v>
      </c>
      <c r="O700" s="101">
        <f>ROUNDUP(N700,0)</f>
        <v>250</v>
      </c>
      <c r="P700" s="101">
        <f>((Q701-Q699)/500)</f>
        <v>0.02</v>
      </c>
      <c r="Q700" s="101">
        <f>(((I700-I699)*P700)+Q699)+I700</f>
        <v>500</v>
      </c>
      <c r="R700" s="133">
        <f>ROUNDUP(Q700,0)</f>
        <v>500</v>
      </c>
      <c r="S700" s="132">
        <f>((T701-T699)/500)</f>
        <v>0.04</v>
      </c>
      <c r="T700" s="134">
        <f>(((I700-I699)*S700)+T699)+I700</f>
        <v>650</v>
      </c>
      <c r="U700" s="134">
        <f>ROUNDUP(T700,0)</f>
        <v>650</v>
      </c>
      <c r="V700" s="396"/>
      <c r="W700" s="130">
        <f>((X701-X699)/500)</f>
        <v>0.01</v>
      </c>
      <c r="X700" s="116">
        <f>(((V700-V699)*W700)+X699)+V700</f>
        <v>1100</v>
      </c>
      <c r="Y700" s="135">
        <f t="shared" si="187"/>
        <v>240</v>
      </c>
      <c r="Z700" s="106">
        <f>ROUNDUP(X700,0)</f>
        <v>1100</v>
      </c>
      <c r="AA700" s="136">
        <f>((AB701-AB699)/500)</f>
        <v>0.02</v>
      </c>
      <c r="AB700" s="137">
        <f>(((V700-V699)*AA700)+AB699)+V700</f>
        <v>2200</v>
      </c>
      <c r="AC700" s="101">
        <f>ROUNDUP(AB700,0)</f>
        <v>2200</v>
      </c>
      <c r="AD700" s="137">
        <f>((AE701-AE699)/500)</f>
        <v>0.01</v>
      </c>
      <c r="AE700" s="137">
        <f>(((V700-V699)*AD700)+AE699)+V700</f>
        <v>1125</v>
      </c>
      <c r="AF700" s="133">
        <f>ROUNDUP(AE700,0)</f>
        <v>1125</v>
      </c>
      <c r="AG700" s="137">
        <f>((AH701-AH699)/500)</f>
        <v>0.01</v>
      </c>
      <c r="AH700" s="137">
        <f>(((V700-V699)*AG700)+AH699)+V700</f>
        <v>1150</v>
      </c>
      <c r="AI700" s="101">
        <f>ROUNDUP(AH700,0)</f>
        <v>1150</v>
      </c>
      <c r="AJ700" s="136">
        <f>((AK701-AK699)/500)</f>
        <v>0.01</v>
      </c>
      <c r="AK700" s="138">
        <f>(((V700-V699)*AJ700)+AK699)+V700</f>
        <v>1175</v>
      </c>
      <c r="AL700" s="139">
        <f>ROUNDUP(AK700,0)</f>
        <v>1175</v>
      </c>
    </row>
    <row r="701" spans="1:39" ht="15.75" x14ac:dyDescent="0.25">
      <c r="A701" s="93">
        <f t="shared" si="188"/>
        <v>0</v>
      </c>
      <c r="B701" s="93">
        <f t="shared" si="183"/>
        <v>0</v>
      </c>
      <c r="C701" s="112">
        <f>+$D$3*U701</f>
        <v>2009150</v>
      </c>
      <c r="D701" s="112">
        <f t="shared" si="184"/>
        <v>2009150</v>
      </c>
      <c r="E701" s="112">
        <f>+$F$3*L701</f>
        <v>1786500</v>
      </c>
      <c r="F701" s="112">
        <f t="shared" si="185"/>
        <v>1786500</v>
      </c>
      <c r="G701" s="113">
        <f>+$H$3*R701</f>
        <v>537000</v>
      </c>
      <c r="H701" s="112">
        <f t="shared" si="186"/>
        <v>537000</v>
      </c>
      <c r="I701" s="140">
        <f>+I699+500</f>
        <v>175000</v>
      </c>
      <c r="J701" s="130"/>
      <c r="K701" s="116">
        <f>+K699+10</f>
        <v>3650</v>
      </c>
      <c r="L701" s="117">
        <f>+I701+K701</f>
        <v>178650</v>
      </c>
      <c r="M701" s="118"/>
      <c r="N701" s="119">
        <f>+N699+10</f>
        <v>3750</v>
      </c>
      <c r="O701" s="119">
        <f>+N701+I701</f>
        <v>178750</v>
      </c>
      <c r="P701" s="119"/>
      <c r="Q701" s="119">
        <f>+Q699+10</f>
        <v>4000</v>
      </c>
      <c r="R701" s="120">
        <f>+Q701+I701</f>
        <v>179000</v>
      </c>
      <c r="S701" s="121"/>
      <c r="T701" s="122">
        <f>+T699+20</f>
        <v>7650</v>
      </c>
      <c r="U701" s="122">
        <f>+T701+I701</f>
        <v>182650</v>
      </c>
      <c r="V701" s="141">
        <f>+V699+500</f>
        <v>175000</v>
      </c>
      <c r="W701" s="130"/>
      <c r="X701" s="116">
        <f>+X699+5</f>
        <v>2850</v>
      </c>
      <c r="Y701" s="124">
        <f t="shared" si="187"/>
        <v>175240</v>
      </c>
      <c r="Z701" s="125">
        <f>+V701+X701</f>
        <v>177850</v>
      </c>
      <c r="AA701" s="126"/>
      <c r="AB701" s="127">
        <f>+AB699+10</f>
        <v>5700</v>
      </c>
      <c r="AC701" s="119">
        <f>+V701+AB701</f>
        <v>180700</v>
      </c>
      <c r="AD701" s="127"/>
      <c r="AE701" s="127">
        <f>+AE699+5</f>
        <v>2875</v>
      </c>
      <c r="AF701" s="120">
        <f>+AE701+V701</f>
        <v>177875</v>
      </c>
      <c r="AG701" s="127"/>
      <c r="AH701" s="127">
        <f>+AH699+5</f>
        <v>2900</v>
      </c>
      <c r="AI701" s="119">
        <f>+AH701+V701</f>
        <v>177900</v>
      </c>
      <c r="AJ701" s="126"/>
      <c r="AK701" s="128">
        <f>+AK699+5</f>
        <v>2925</v>
      </c>
      <c r="AL701" s="129">
        <f>+AK701+V701</f>
        <v>177925</v>
      </c>
      <c r="AM701" s="397"/>
    </row>
    <row r="702" spans="1:39" ht="15.75" x14ac:dyDescent="0.25">
      <c r="A702" s="93">
        <f t="shared" si="188"/>
        <v>0</v>
      </c>
      <c r="B702" s="94">
        <f t="shared" si="183"/>
        <v>0</v>
      </c>
      <c r="C702" s="95">
        <f>+$D$3*T702</f>
        <v>7150</v>
      </c>
      <c r="D702" s="95">
        <f t="shared" si="184"/>
        <v>7150</v>
      </c>
      <c r="E702" s="95">
        <f>+$F$3*K702</f>
        <v>1500</v>
      </c>
      <c r="F702" s="95">
        <f t="shared" si="185"/>
        <v>1500</v>
      </c>
      <c r="G702" s="96">
        <f>+$H$3*Q702</f>
        <v>1500</v>
      </c>
      <c r="H702" s="95">
        <f t="shared" si="186"/>
        <v>1500</v>
      </c>
      <c r="I702" s="395"/>
      <c r="J702" s="130">
        <f>((K703-K701)/500)</f>
        <v>0.02</v>
      </c>
      <c r="K702" s="116">
        <f>(((I702-I701)*J702)+K701)+I702</f>
        <v>150</v>
      </c>
      <c r="L702" s="131">
        <f>ROUNDUP(K702,0)</f>
        <v>150</v>
      </c>
      <c r="M702" s="132">
        <f>((N703-N701)/500)</f>
        <v>0.02</v>
      </c>
      <c r="N702" s="101">
        <f>(((I702-I701)*M702)+N701)+I702</f>
        <v>250</v>
      </c>
      <c r="O702" s="101">
        <f>ROUNDUP(N702,0)</f>
        <v>250</v>
      </c>
      <c r="P702" s="101">
        <f>((Q703-Q701)/500)</f>
        <v>0.02</v>
      </c>
      <c r="Q702" s="101">
        <f>(((I702-I701)*P702)+Q701)+I702</f>
        <v>500</v>
      </c>
      <c r="R702" s="133">
        <f>ROUNDUP(Q702,0)</f>
        <v>500</v>
      </c>
      <c r="S702" s="132">
        <f>((T703-T701)/500)</f>
        <v>0.04</v>
      </c>
      <c r="T702" s="134">
        <f>(((I702-I701)*S702)+T701)+I702</f>
        <v>650</v>
      </c>
      <c r="U702" s="134">
        <f>ROUNDUP(T702,0)</f>
        <v>650</v>
      </c>
      <c r="V702" s="396"/>
      <c r="W702" s="130">
        <f>((X703-X701)/500)</f>
        <v>0.02</v>
      </c>
      <c r="X702" s="116">
        <f>(((V702-V701)*W702)+X701)+V702</f>
        <v>-650</v>
      </c>
      <c r="Y702" s="135">
        <f t="shared" si="187"/>
        <v>240</v>
      </c>
      <c r="Z702" s="106">
        <f>ROUNDUP(X702,0)</f>
        <v>-650</v>
      </c>
      <c r="AA702" s="136">
        <f>((AB703-AB701)/500)</f>
        <v>0.04</v>
      </c>
      <c r="AB702" s="137">
        <f>(((V702-V701)*AA702)+AB701)+V702</f>
        <v>-1300</v>
      </c>
      <c r="AC702" s="101">
        <f>ROUNDUP(AB702,0)</f>
        <v>-1300</v>
      </c>
      <c r="AD702" s="137">
        <f>((AE703-AE701)/500)</f>
        <v>0.02</v>
      </c>
      <c r="AE702" s="137">
        <f>(((V702-V701)*AD702)+AE701)+V702</f>
        <v>-625</v>
      </c>
      <c r="AF702" s="133">
        <f>ROUNDUP(AE702,0)</f>
        <v>-625</v>
      </c>
      <c r="AG702" s="137">
        <f>((AH703-AH701)/500)</f>
        <v>0.02</v>
      </c>
      <c r="AH702" s="137">
        <f>(((V702-V701)*AG702)+AH701)+V702</f>
        <v>-600</v>
      </c>
      <c r="AI702" s="101">
        <f>ROUNDUP(AH702,0)</f>
        <v>-600</v>
      </c>
      <c r="AJ702" s="136">
        <f>((AK703-AK701)/500)</f>
        <v>0.02</v>
      </c>
      <c r="AK702" s="138">
        <f>(((V702-V701)*AJ702)+AK701)+V702</f>
        <v>-575</v>
      </c>
      <c r="AL702" s="139">
        <f>ROUNDUP(AK702,0)</f>
        <v>-575</v>
      </c>
    </row>
    <row r="703" spans="1:39" ht="15.75" x14ac:dyDescent="0.25">
      <c r="A703" s="93">
        <f t="shared" si="188"/>
        <v>0</v>
      </c>
      <c r="B703" s="93">
        <f t="shared" si="183"/>
        <v>0</v>
      </c>
      <c r="C703" s="112">
        <f>+$D$3*U703</f>
        <v>2014870</v>
      </c>
      <c r="D703" s="112">
        <f t="shared" si="184"/>
        <v>2014870</v>
      </c>
      <c r="E703" s="112">
        <f>+$F$3*L703</f>
        <v>1791600</v>
      </c>
      <c r="F703" s="112">
        <f t="shared" si="185"/>
        <v>1791600</v>
      </c>
      <c r="G703" s="113">
        <f>+$H$3*R703</f>
        <v>538530</v>
      </c>
      <c r="H703" s="112">
        <f t="shared" si="186"/>
        <v>538530</v>
      </c>
      <c r="I703" s="140">
        <f>+I701+500</f>
        <v>175500</v>
      </c>
      <c r="J703" s="130"/>
      <c r="K703" s="116">
        <f>+K701+10</f>
        <v>3660</v>
      </c>
      <c r="L703" s="117">
        <f>+I703+K703</f>
        <v>179160</v>
      </c>
      <c r="M703" s="118"/>
      <c r="N703" s="119">
        <f>+N701+10</f>
        <v>3760</v>
      </c>
      <c r="O703" s="119">
        <f>+N703+I703</f>
        <v>179260</v>
      </c>
      <c r="P703" s="119"/>
      <c r="Q703" s="119">
        <f>+Q701+10</f>
        <v>4010</v>
      </c>
      <c r="R703" s="120">
        <f>+Q703+I703</f>
        <v>179510</v>
      </c>
      <c r="S703" s="121"/>
      <c r="T703" s="122">
        <f>+T701+20</f>
        <v>7670</v>
      </c>
      <c r="U703" s="122">
        <f>+T703+I703</f>
        <v>183170</v>
      </c>
      <c r="V703" s="141">
        <f>+V701+500</f>
        <v>175500</v>
      </c>
      <c r="W703" s="130"/>
      <c r="X703" s="116">
        <f>+X701+10</f>
        <v>2860</v>
      </c>
      <c r="Y703" s="124">
        <f t="shared" si="187"/>
        <v>175740</v>
      </c>
      <c r="Z703" s="125">
        <f>+V703+X703</f>
        <v>178360</v>
      </c>
      <c r="AA703" s="126"/>
      <c r="AB703" s="127">
        <f>+AB701+20</f>
        <v>5720</v>
      </c>
      <c r="AC703" s="119">
        <f>+V703+AB703</f>
        <v>181220</v>
      </c>
      <c r="AD703" s="127"/>
      <c r="AE703" s="127">
        <f>+AE701+10</f>
        <v>2885</v>
      </c>
      <c r="AF703" s="120">
        <f>+AE703+V703</f>
        <v>178385</v>
      </c>
      <c r="AG703" s="127"/>
      <c r="AH703" s="127">
        <f>+AH701+10</f>
        <v>2910</v>
      </c>
      <c r="AI703" s="119">
        <f>+AH703+V703</f>
        <v>178410</v>
      </c>
      <c r="AJ703" s="126"/>
      <c r="AK703" s="128">
        <f>+AK701+10</f>
        <v>2935</v>
      </c>
      <c r="AL703" s="129">
        <f>+AK703+V703</f>
        <v>178435</v>
      </c>
      <c r="AM703" s="397"/>
    </row>
    <row r="704" spans="1:39" ht="15.75" x14ac:dyDescent="0.25">
      <c r="A704" s="93">
        <f t="shared" si="188"/>
        <v>0</v>
      </c>
      <c r="B704" s="94">
        <f t="shared" si="183"/>
        <v>0</v>
      </c>
      <c r="C704" s="95">
        <f>+$D$3*T704</f>
        <v>7150</v>
      </c>
      <c r="D704" s="95">
        <f t="shared" si="184"/>
        <v>7150</v>
      </c>
      <c r="E704" s="95">
        <f>+$F$3*K704</f>
        <v>1500</v>
      </c>
      <c r="F704" s="95">
        <f t="shared" si="185"/>
        <v>1500</v>
      </c>
      <c r="G704" s="96">
        <f>+$H$3*Q704</f>
        <v>1500</v>
      </c>
      <c r="H704" s="433">
        <f t="shared" si="186"/>
        <v>1500</v>
      </c>
      <c r="I704" s="395"/>
      <c r="J704" s="130">
        <f>((K705-K703)/500)</f>
        <v>0.02</v>
      </c>
      <c r="K704" s="116">
        <f>(((I704-I703)*J704)+K703)+I704</f>
        <v>150</v>
      </c>
      <c r="L704" s="131">
        <f>ROUNDUP(K704,0)</f>
        <v>150</v>
      </c>
      <c r="M704" s="132">
        <f>((N705-N703)/500)</f>
        <v>0.02</v>
      </c>
      <c r="N704" s="101">
        <f>(((I704-I703)*M704)+N703)+I704</f>
        <v>250</v>
      </c>
      <c r="O704" s="101">
        <f>ROUNDUP(N704,0)</f>
        <v>250</v>
      </c>
      <c r="P704" s="101">
        <f>((Q705-Q703)/500)</f>
        <v>0.02</v>
      </c>
      <c r="Q704" s="101">
        <f>(((I704-I703)*P704)+Q703)+I704</f>
        <v>500</v>
      </c>
      <c r="R704" s="133">
        <f>ROUNDUP(Q704,0)</f>
        <v>500</v>
      </c>
      <c r="S704" s="132">
        <f>((T705-T703)/500)</f>
        <v>0.04</v>
      </c>
      <c r="T704" s="134">
        <f>(((I704-I703)*S704)+T703)+I704</f>
        <v>650</v>
      </c>
      <c r="U704" s="134">
        <f>ROUNDUP(T704,0)</f>
        <v>650</v>
      </c>
      <c r="V704" s="396"/>
      <c r="W704" s="130">
        <f>((X705-X703)/500)</f>
        <v>0.01</v>
      </c>
      <c r="X704" s="116">
        <f>(((V704-V703)*W704)+X703)+V704</f>
        <v>1105</v>
      </c>
      <c r="Y704" s="135">
        <f t="shared" si="187"/>
        <v>240</v>
      </c>
      <c r="Z704" s="106">
        <f>ROUNDUP(X704,0)</f>
        <v>1105</v>
      </c>
      <c r="AA704" s="136">
        <f>((AB705-AB703)/500)</f>
        <v>0.02</v>
      </c>
      <c r="AB704" s="137">
        <f>(((V704-V703)*AA704)+AB703)+V704</f>
        <v>2210</v>
      </c>
      <c r="AC704" s="101">
        <f>ROUNDUP(AB704,0)</f>
        <v>2210</v>
      </c>
      <c r="AD704" s="137">
        <f>((AE705-AE703)/500)</f>
        <v>0.01</v>
      </c>
      <c r="AE704" s="137">
        <f>(((V704-V703)*AD704)+AE703)+V704</f>
        <v>1130</v>
      </c>
      <c r="AF704" s="133">
        <f>ROUNDUP(AE704,0)</f>
        <v>1130</v>
      </c>
      <c r="AG704" s="137">
        <f>((AH705-AH703)/500)</f>
        <v>0.01</v>
      </c>
      <c r="AH704" s="137">
        <f>(((V704-V703)*AG704)+AH703)+V704</f>
        <v>1155</v>
      </c>
      <c r="AI704" s="101">
        <f>ROUNDUP(AH704,0)</f>
        <v>1155</v>
      </c>
      <c r="AJ704" s="136">
        <f>((AK705-AK703)/500)</f>
        <v>0.01</v>
      </c>
      <c r="AK704" s="138">
        <f>(((V704-V703)*AJ704)+AK703)+V704</f>
        <v>1180</v>
      </c>
      <c r="AL704" s="139">
        <f>ROUNDUP(AK704,0)</f>
        <v>1180</v>
      </c>
    </row>
    <row r="705" spans="1:39" ht="15.75" x14ac:dyDescent="0.25">
      <c r="A705" s="93">
        <f t="shared" si="188"/>
        <v>0</v>
      </c>
      <c r="B705" s="93">
        <f t="shared" si="183"/>
        <v>0</v>
      </c>
      <c r="C705" s="112">
        <f>+$D$3*U705</f>
        <v>2020590</v>
      </c>
      <c r="D705" s="112">
        <f t="shared" si="184"/>
        <v>2020590</v>
      </c>
      <c r="E705" s="112">
        <f>+$F$3*L705</f>
        <v>1796700</v>
      </c>
      <c r="F705" s="112">
        <f t="shared" si="185"/>
        <v>1796700</v>
      </c>
      <c r="G705" s="113">
        <f>+$H$3*R705</f>
        <v>540060</v>
      </c>
      <c r="H705" s="112">
        <f t="shared" si="186"/>
        <v>540060</v>
      </c>
      <c r="I705" s="140">
        <f>+I703+500</f>
        <v>176000</v>
      </c>
      <c r="J705" s="130"/>
      <c r="K705" s="116">
        <f>+K703+10</f>
        <v>3670</v>
      </c>
      <c r="L705" s="117">
        <f>+I705+K705</f>
        <v>179670</v>
      </c>
      <c r="M705" s="118"/>
      <c r="N705" s="119">
        <f>+N703+10</f>
        <v>3770</v>
      </c>
      <c r="O705" s="119">
        <f>+N705+I705</f>
        <v>179770</v>
      </c>
      <c r="P705" s="119"/>
      <c r="Q705" s="119">
        <f>+Q703+10</f>
        <v>4020</v>
      </c>
      <c r="R705" s="120">
        <f>+Q705+I705</f>
        <v>180020</v>
      </c>
      <c r="S705" s="121"/>
      <c r="T705" s="122">
        <f>+T703+20</f>
        <v>7690</v>
      </c>
      <c r="U705" s="122">
        <f>+T705+I705</f>
        <v>183690</v>
      </c>
      <c r="V705" s="141">
        <f>+V703+500</f>
        <v>176000</v>
      </c>
      <c r="W705" s="130"/>
      <c r="X705" s="116">
        <f>+X703+5</f>
        <v>2865</v>
      </c>
      <c r="Y705" s="124">
        <f t="shared" si="187"/>
        <v>176240</v>
      </c>
      <c r="Z705" s="125">
        <f>+V705+X705</f>
        <v>178865</v>
      </c>
      <c r="AA705" s="126"/>
      <c r="AB705" s="127">
        <f>+AB703+10</f>
        <v>5730</v>
      </c>
      <c r="AC705" s="119">
        <f>+V705+AB705</f>
        <v>181730</v>
      </c>
      <c r="AD705" s="127"/>
      <c r="AE705" s="127">
        <f>+AE703+5</f>
        <v>2890</v>
      </c>
      <c r="AF705" s="120">
        <f>+AE705+V705</f>
        <v>178890</v>
      </c>
      <c r="AG705" s="127"/>
      <c r="AH705" s="127">
        <f>+AH703+5</f>
        <v>2915</v>
      </c>
      <c r="AI705" s="119">
        <f>+AH705+V705</f>
        <v>178915</v>
      </c>
      <c r="AJ705" s="126"/>
      <c r="AK705" s="128">
        <f>+AK703+5</f>
        <v>2940</v>
      </c>
      <c r="AL705" s="129">
        <f>+AK705+V705</f>
        <v>178940</v>
      </c>
      <c r="AM705" s="397"/>
    </row>
    <row r="706" spans="1:39" ht="15.75" x14ac:dyDescent="0.25">
      <c r="A706" s="93">
        <f t="shared" si="188"/>
        <v>0</v>
      </c>
      <c r="B706" s="94">
        <f t="shared" si="183"/>
        <v>0</v>
      </c>
      <c r="C706" s="95">
        <f>+$D$3*T706</f>
        <v>7150</v>
      </c>
      <c r="D706" s="95">
        <f t="shared" si="184"/>
        <v>7150</v>
      </c>
      <c r="E706" s="95">
        <f>+$F$3*K706</f>
        <v>1500</v>
      </c>
      <c r="F706" s="95">
        <f t="shared" si="185"/>
        <v>1500</v>
      </c>
      <c r="G706" s="96">
        <f>+$H$3*Q706</f>
        <v>1500</v>
      </c>
      <c r="H706" s="95">
        <f t="shared" si="186"/>
        <v>1500</v>
      </c>
      <c r="I706" s="395"/>
      <c r="J706" s="130">
        <f>((K707-K705)/500)</f>
        <v>0.02</v>
      </c>
      <c r="K706" s="116">
        <f>(((I706-I705)*J706)+K705)+I706</f>
        <v>150</v>
      </c>
      <c r="L706" s="131">
        <f>ROUNDUP(K706,0)</f>
        <v>150</v>
      </c>
      <c r="M706" s="132">
        <f>((N707-N705)/500)</f>
        <v>0.02</v>
      </c>
      <c r="N706" s="101">
        <f>(((I706-I705)*M706)+N705)+I706</f>
        <v>250</v>
      </c>
      <c r="O706" s="101">
        <f>ROUNDUP(N706,0)</f>
        <v>250</v>
      </c>
      <c r="P706" s="101">
        <f>((Q707-Q705)/500)</f>
        <v>0.02</v>
      </c>
      <c r="Q706" s="101">
        <f>(((I706-I705)*P706)+Q705)+I706</f>
        <v>500</v>
      </c>
      <c r="R706" s="133">
        <f>ROUNDUP(Q706,0)</f>
        <v>500</v>
      </c>
      <c r="S706" s="132">
        <f>((T707-T705)/500)</f>
        <v>0.04</v>
      </c>
      <c r="T706" s="134">
        <f>(((I706-I705)*S706)+T705)+I706</f>
        <v>650</v>
      </c>
      <c r="U706" s="134">
        <f>ROUNDUP(T706,0)</f>
        <v>650</v>
      </c>
      <c r="V706" s="396"/>
      <c r="W706" s="130">
        <f>((X707-X705)/500)</f>
        <v>0.02</v>
      </c>
      <c r="X706" s="116">
        <f>(((V706-V705)*W706)+X705)+V706</f>
        <v>-655</v>
      </c>
      <c r="Y706" s="135">
        <f t="shared" si="187"/>
        <v>240</v>
      </c>
      <c r="Z706" s="106">
        <f>ROUNDUP(X706,0)</f>
        <v>-655</v>
      </c>
      <c r="AA706" s="136">
        <f>((AB707-AB705)/500)</f>
        <v>0.04</v>
      </c>
      <c r="AB706" s="137">
        <f>(((V706-V705)*AA706)+AB705)+V706</f>
        <v>-1310</v>
      </c>
      <c r="AC706" s="101">
        <f>ROUNDUP(AB706,0)</f>
        <v>-1310</v>
      </c>
      <c r="AD706" s="137">
        <f>((AE707-AE705)/500)</f>
        <v>0.02</v>
      </c>
      <c r="AE706" s="137">
        <f>(((V706-V705)*AD706)+AE705)+V706</f>
        <v>-630</v>
      </c>
      <c r="AF706" s="133">
        <f>ROUNDUP(AE706,0)</f>
        <v>-630</v>
      </c>
      <c r="AG706" s="137">
        <f>((AH707-AH705)/500)</f>
        <v>0.02</v>
      </c>
      <c r="AH706" s="137">
        <f>(((V706-V705)*AG706)+AH705)+V706</f>
        <v>-605</v>
      </c>
      <c r="AI706" s="101">
        <f>ROUNDUP(AH706,0)</f>
        <v>-605</v>
      </c>
      <c r="AJ706" s="136">
        <f>((AK707-AK705)/500)</f>
        <v>0.02</v>
      </c>
      <c r="AK706" s="138">
        <f>(((V706-V705)*AJ706)+AK705)+V706</f>
        <v>-580</v>
      </c>
      <c r="AL706" s="139">
        <f>ROUNDUP(AK706,0)</f>
        <v>-580</v>
      </c>
      <c r="AM706" s="397"/>
    </row>
    <row r="707" spans="1:39" ht="15.75" x14ac:dyDescent="0.25">
      <c r="A707" s="93">
        <f t="shared" si="188"/>
        <v>0</v>
      </c>
      <c r="B707" s="93">
        <f t="shared" si="183"/>
        <v>0</v>
      </c>
      <c r="C707" s="112">
        <f>+$D$3*U707</f>
        <v>2026310</v>
      </c>
      <c r="D707" s="112">
        <f t="shared" si="184"/>
        <v>2026310</v>
      </c>
      <c r="E707" s="112">
        <f>+$F$3*L707</f>
        <v>1801800</v>
      </c>
      <c r="F707" s="112">
        <f t="shared" si="185"/>
        <v>1801800</v>
      </c>
      <c r="G707" s="113">
        <f>+$H$3*R707</f>
        <v>541590</v>
      </c>
      <c r="H707" s="112">
        <f t="shared" si="186"/>
        <v>541590</v>
      </c>
      <c r="I707" s="140">
        <f>+I705+500</f>
        <v>176500</v>
      </c>
      <c r="J707" s="130"/>
      <c r="K707" s="116">
        <f>+K705+10</f>
        <v>3680</v>
      </c>
      <c r="L707" s="117">
        <f>+I707+K707</f>
        <v>180180</v>
      </c>
      <c r="M707" s="118"/>
      <c r="N707" s="119">
        <f>+N705+10</f>
        <v>3780</v>
      </c>
      <c r="O707" s="119">
        <f>+N707+I707</f>
        <v>180280</v>
      </c>
      <c r="P707" s="119"/>
      <c r="Q707" s="119">
        <f>+Q705+10</f>
        <v>4030</v>
      </c>
      <c r="R707" s="120">
        <f>+Q707+I707</f>
        <v>180530</v>
      </c>
      <c r="S707" s="121"/>
      <c r="T707" s="122">
        <f>+T705+20</f>
        <v>7710</v>
      </c>
      <c r="U707" s="122">
        <f>+T707+I707</f>
        <v>184210</v>
      </c>
      <c r="V707" s="141">
        <f>+V705+500</f>
        <v>176500</v>
      </c>
      <c r="W707" s="130"/>
      <c r="X707" s="116">
        <f>+X705+10</f>
        <v>2875</v>
      </c>
      <c r="Y707" s="124">
        <f t="shared" si="187"/>
        <v>176740</v>
      </c>
      <c r="Z707" s="125">
        <f>+V707+X707</f>
        <v>179375</v>
      </c>
      <c r="AA707" s="126"/>
      <c r="AB707" s="127">
        <f>+AB705+20</f>
        <v>5750</v>
      </c>
      <c r="AC707" s="119">
        <f>+V707+AB707</f>
        <v>182250</v>
      </c>
      <c r="AD707" s="127"/>
      <c r="AE707" s="127">
        <f>+AE705+10</f>
        <v>2900</v>
      </c>
      <c r="AF707" s="120">
        <f>+AE707+V707</f>
        <v>179400</v>
      </c>
      <c r="AG707" s="127"/>
      <c r="AH707" s="127">
        <f>+AH705+10</f>
        <v>2925</v>
      </c>
      <c r="AI707" s="119">
        <f>+AH707+V707</f>
        <v>179425</v>
      </c>
      <c r="AJ707" s="126"/>
      <c r="AK707" s="128">
        <f>+AK705+10</f>
        <v>2950</v>
      </c>
      <c r="AL707" s="129">
        <f>+AK707+V707</f>
        <v>179450</v>
      </c>
      <c r="AM707" s="397"/>
    </row>
    <row r="708" spans="1:39" ht="15.75" x14ac:dyDescent="0.25">
      <c r="A708" s="93">
        <f t="shared" si="188"/>
        <v>0</v>
      </c>
      <c r="B708" s="94">
        <f t="shared" si="183"/>
        <v>0</v>
      </c>
      <c r="C708" s="95">
        <f>+$D$3*T708</f>
        <v>7150</v>
      </c>
      <c r="D708" s="95">
        <f t="shared" si="184"/>
        <v>7150</v>
      </c>
      <c r="E708" s="95">
        <f>+$F$3*K708</f>
        <v>1500</v>
      </c>
      <c r="F708" s="95">
        <f t="shared" si="185"/>
        <v>1500</v>
      </c>
      <c r="G708" s="96">
        <f>+$H$3*Q708</f>
        <v>1500</v>
      </c>
      <c r="H708" s="433">
        <f t="shared" si="186"/>
        <v>1500</v>
      </c>
      <c r="I708" s="395"/>
      <c r="J708" s="130">
        <f>((K709-K707)/500)</f>
        <v>0.02</v>
      </c>
      <c r="K708" s="116">
        <f>(((I708-I707)*J708)+K707)+I708</f>
        <v>150</v>
      </c>
      <c r="L708" s="131">
        <f>ROUNDUP(K708,0)</f>
        <v>150</v>
      </c>
      <c r="M708" s="132">
        <f>((N709-N707)/500)</f>
        <v>0.02</v>
      </c>
      <c r="N708" s="101">
        <f>(((I708-I707)*M708)+N707)+I708</f>
        <v>250</v>
      </c>
      <c r="O708" s="101">
        <f>ROUNDUP(N708,0)</f>
        <v>250</v>
      </c>
      <c r="P708" s="101">
        <f>((Q709-Q707)/500)</f>
        <v>0.02</v>
      </c>
      <c r="Q708" s="101">
        <f>(((I708-I707)*P708)+Q707)+I708</f>
        <v>500</v>
      </c>
      <c r="R708" s="133">
        <f>ROUNDUP(Q708,0)</f>
        <v>500</v>
      </c>
      <c r="S708" s="132">
        <f>((T709-T707)/500)</f>
        <v>0.04</v>
      </c>
      <c r="T708" s="134">
        <f>(((I708-I707)*S708)+T707)+I708</f>
        <v>650</v>
      </c>
      <c r="U708" s="134">
        <f>ROUNDUP(T708,0)</f>
        <v>650</v>
      </c>
      <c r="V708" s="396"/>
      <c r="W708" s="130">
        <f>((X709-X707)/500)</f>
        <v>0.01</v>
      </c>
      <c r="X708" s="116">
        <f>(((V708-V707)*W708)+X707)+V708</f>
        <v>1110</v>
      </c>
      <c r="Y708" s="135">
        <f t="shared" si="187"/>
        <v>240</v>
      </c>
      <c r="Z708" s="106">
        <f>ROUNDUP(X708,0)</f>
        <v>1110</v>
      </c>
      <c r="AA708" s="136">
        <f>((AB709-AB707)/500)</f>
        <v>0.02</v>
      </c>
      <c r="AB708" s="137">
        <f>(((V708-V707)*AA708)+AB707)+V708</f>
        <v>2220</v>
      </c>
      <c r="AC708" s="101">
        <f>ROUNDUP(AB708,0)</f>
        <v>2220</v>
      </c>
      <c r="AD708" s="137">
        <f>((AE709-AE707)/500)</f>
        <v>0.01</v>
      </c>
      <c r="AE708" s="137">
        <f>(((V708-V707)*AD708)+AE707)+V708</f>
        <v>1135</v>
      </c>
      <c r="AF708" s="133">
        <f>ROUNDUP(AE708,0)</f>
        <v>1135</v>
      </c>
      <c r="AG708" s="137">
        <f>((AH709-AH707)/500)</f>
        <v>0.01</v>
      </c>
      <c r="AH708" s="137">
        <f>(((V708-V707)*AG708)+AH707)+V708</f>
        <v>1160</v>
      </c>
      <c r="AI708" s="101">
        <f>ROUNDUP(AH708,0)</f>
        <v>1160</v>
      </c>
      <c r="AJ708" s="136">
        <f>((AK709-AK707)/500)</f>
        <v>0.01</v>
      </c>
      <c r="AK708" s="138">
        <f>(((V708-V707)*AJ708)+AK707)+V708</f>
        <v>1185</v>
      </c>
      <c r="AL708" s="139">
        <f>ROUNDUP(AK708,0)</f>
        <v>1185</v>
      </c>
    </row>
    <row r="709" spans="1:39" ht="15.75" x14ac:dyDescent="0.25">
      <c r="A709" s="93">
        <f t="shared" si="188"/>
        <v>0</v>
      </c>
      <c r="B709" s="93">
        <f t="shared" si="183"/>
        <v>0</v>
      </c>
      <c r="C709" s="112">
        <f>+$D$3*U709</f>
        <v>2032030</v>
      </c>
      <c r="D709" s="112">
        <f t="shared" si="184"/>
        <v>2032030</v>
      </c>
      <c r="E709" s="112">
        <f>+$F$3*L709</f>
        <v>1806900</v>
      </c>
      <c r="F709" s="112">
        <f t="shared" si="185"/>
        <v>1806900</v>
      </c>
      <c r="G709" s="113">
        <f>+$H$3*R709</f>
        <v>543120</v>
      </c>
      <c r="H709" s="112">
        <f t="shared" si="186"/>
        <v>543120</v>
      </c>
      <c r="I709" s="140">
        <f>+I707+500</f>
        <v>177000</v>
      </c>
      <c r="J709" s="130"/>
      <c r="K709" s="116">
        <f>+K707+10</f>
        <v>3690</v>
      </c>
      <c r="L709" s="117">
        <f>+I709+K709</f>
        <v>180690</v>
      </c>
      <c r="M709" s="118"/>
      <c r="N709" s="119">
        <f>+N707+10</f>
        <v>3790</v>
      </c>
      <c r="O709" s="119">
        <f>+N709+I709</f>
        <v>180790</v>
      </c>
      <c r="P709" s="119"/>
      <c r="Q709" s="119">
        <f>+Q707+10</f>
        <v>4040</v>
      </c>
      <c r="R709" s="120">
        <f>+Q709+I709</f>
        <v>181040</v>
      </c>
      <c r="S709" s="121"/>
      <c r="T709" s="122">
        <f>+T707+20</f>
        <v>7730</v>
      </c>
      <c r="U709" s="122">
        <f>+T709+I709</f>
        <v>184730</v>
      </c>
      <c r="V709" s="141">
        <f>+V707+500</f>
        <v>177000</v>
      </c>
      <c r="W709" s="130"/>
      <c r="X709" s="116">
        <f>+X707+5</f>
        <v>2880</v>
      </c>
      <c r="Y709" s="124">
        <f t="shared" si="187"/>
        <v>177240</v>
      </c>
      <c r="Z709" s="125">
        <f>+V709+X709</f>
        <v>179880</v>
      </c>
      <c r="AA709" s="126"/>
      <c r="AB709" s="127">
        <f>+AB707+10</f>
        <v>5760</v>
      </c>
      <c r="AC709" s="119">
        <f>+V709+AB709</f>
        <v>182760</v>
      </c>
      <c r="AD709" s="127"/>
      <c r="AE709" s="127">
        <f>+AE707+5</f>
        <v>2905</v>
      </c>
      <c r="AF709" s="120">
        <f>+AE709+V709</f>
        <v>179905</v>
      </c>
      <c r="AG709" s="127"/>
      <c r="AH709" s="127">
        <f>+AH707+5</f>
        <v>2930</v>
      </c>
      <c r="AI709" s="119">
        <f>+AH709+V709</f>
        <v>179930</v>
      </c>
      <c r="AJ709" s="126"/>
      <c r="AK709" s="128">
        <f>+AK707+5</f>
        <v>2955</v>
      </c>
      <c r="AL709" s="129">
        <f>+AK709+V709</f>
        <v>179955</v>
      </c>
      <c r="AM709" s="397"/>
    </row>
    <row r="710" spans="1:39" ht="15.75" x14ac:dyDescent="0.25">
      <c r="A710" s="93">
        <f t="shared" si="188"/>
        <v>0</v>
      </c>
      <c r="B710" s="94">
        <f t="shared" si="183"/>
        <v>0</v>
      </c>
      <c r="C710" s="95">
        <f>+$D$3*T710</f>
        <v>7150</v>
      </c>
      <c r="D710" s="95">
        <f t="shared" si="184"/>
        <v>7150</v>
      </c>
      <c r="E710" s="95">
        <f>+$F$3*K710</f>
        <v>1500</v>
      </c>
      <c r="F710" s="95">
        <f t="shared" si="185"/>
        <v>1500</v>
      </c>
      <c r="G710" s="96">
        <f>+$H$3*Q710</f>
        <v>1500</v>
      </c>
      <c r="H710" s="95">
        <f t="shared" si="186"/>
        <v>1500</v>
      </c>
      <c r="I710" s="395"/>
      <c r="J710" s="130">
        <f>((K711-K709)/500)</f>
        <v>0.02</v>
      </c>
      <c r="K710" s="116">
        <f>(((I710-I709)*J710)+K709)+I710</f>
        <v>150</v>
      </c>
      <c r="L710" s="131">
        <f>ROUNDUP(K710,0)</f>
        <v>150</v>
      </c>
      <c r="M710" s="132">
        <f>((N711-N709)/500)</f>
        <v>0.02</v>
      </c>
      <c r="N710" s="101">
        <f>(((I710-I709)*M710)+N709)+I710</f>
        <v>250</v>
      </c>
      <c r="O710" s="101">
        <f>ROUNDUP(N710,0)</f>
        <v>250</v>
      </c>
      <c r="P710" s="101">
        <f>((Q711-Q709)/500)</f>
        <v>0.02</v>
      </c>
      <c r="Q710" s="101">
        <f>(((I710-I709)*P710)+Q709)+I710</f>
        <v>500</v>
      </c>
      <c r="R710" s="133">
        <f>ROUNDUP(Q710,0)</f>
        <v>500</v>
      </c>
      <c r="S710" s="132">
        <f>((T711-T709)/500)</f>
        <v>0.04</v>
      </c>
      <c r="T710" s="134">
        <f>(((I710-I709)*S710)+T709)+I710</f>
        <v>650</v>
      </c>
      <c r="U710" s="134">
        <f>ROUNDUP(T710,0)</f>
        <v>650</v>
      </c>
      <c r="V710" s="396"/>
      <c r="W710" s="130">
        <f>((X711-X709)/500)</f>
        <v>0.02</v>
      </c>
      <c r="X710" s="116">
        <f>(((V710-V709)*W710)+X709)+V710</f>
        <v>-660</v>
      </c>
      <c r="Y710" s="135">
        <f t="shared" si="187"/>
        <v>240</v>
      </c>
      <c r="Z710" s="106">
        <f>ROUNDUP(X710,0)</f>
        <v>-660</v>
      </c>
      <c r="AA710" s="136">
        <f>((AB711-AB709)/500)</f>
        <v>0.04</v>
      </c>
      <c r="AB710" s="137">
        <f>(((V710-V709)*AA710)+AB709)+V710</f>
        <v>-1320</v>
      </c>
      <c r="AC710" s="101">
        <f>ROUNDUP(AB710,0)</f>
        <v>-1320</v>
      </c>
      <c r="AD710" s="137">
        <f>((AE711-AE709)/500)</f>
        <v>0.02</v>
      </c>
      <c r="AE710" s="137">
        <f>(((V710-V709)*AD710)+AE709)+V710</f>
        <v>-635</v>
      </c>
      <c r="AF710" s="133">
        <f>ROUNDUP(AE710,0)</f>
        <v>-635</v>
      </c>
      <c r="AG710" s="137">
        <f>((AH711-AH709)/500)</f>
        <v>0.02</v>
      </c>
      <c r="AH710" s="137">
        <f>(((V710-V709)*AG710)+AH709)+V710</f>
        <v>-610</v>
      </c>
      <c r="AI710" s="101">
        <f>ROUNDUP(AH710,0)</f>
        <v>-610</v>
      </c>
      <c r="AJ710" s="136">
        <f>((AK711-AK709)/500)</f>
        <v>0.02</v>
      </c>
      <c r="AK710" s="138">
        <f>(((V710-V709)*AJ710)+AK709)+V710</f>
        <v>-585</v>
      </c>
      <c r="AL710" s="139">
        <f>ROUNDUP(AK710,0)</f>
        <v>-585</v>
      </c>
    </row>
    <row r="711" spans="1:39" ht="15.75" x14ac:dyDescent="0.25">
      <c r="A711" s="93">
        <f t="shared" si="188"/>
        <v>0</v>
      </c>
      <c r="B711" s="93">
        <f t="shared" si="183"/>
        <v>0</v>
      </c>
      <c r="C711" s="112">
        <f>+$D$3*U711</f>
        <v>2037750</v>
      </c>
      <c r="D711" s="112">
        <f t="shared" si="184"/>
        <v>2037750</v>
      </c>
      <c r="E711" s="112">
        <f>+$F$3*L711</f>
        <v>1812000</v>
      </c>
      <c r="F711" s="112">
        <f t="shared" si="185"/>
        <v>1812000</v>
      </c>
      <c r="G711" s="113">
        <f>+$H$3*R711</f>
        <v>544650</v>
      </c>
      <c r="H711" s="112">
        <f t="shared" si="186"/>
        <v>544650</v>
      </c>
      <c r="I711" s="140">
        <f>+I709+500</f>
        <v>177500</v>
      </c>
      <c r="J711" s="130"/>
      <c r="K711" s="116">
        <f>+K709+10</f>
        <v>3700</v>
      </c>
      <c r="L711" s="117">
        <f>+I711+K711</f>
        <v>181200</v>
      </c>
      <c r="M711" s="118"/>
      <c r="N711" s="119">
        <f>+N709+10</f>
        <v>3800</v>
      </c>
      <c r="O711" s="119">
        <f>+N711+I711</f>
        <v>181300</v>
      </c>
      <c r="P711" s="119"/>
      <c r="Q711" s="119">
        <f>+Q709+10</f>
        <v>4050</v>
      </c>
      <c r="R711" s="120">
        <f>+Q711+I711</f>
        <v>181550</v>
      </c>
      <c r="S711" s="121"/>
      <c r="T711" s="122">
        <f>+T709+20</f>
        <v>7750</v>
      </c>
      <c r="U711" s="122">
        <f>+T711+I711</f>
        <v>185250</v>
      </c>
      <c r="V711" s="141">
        <f>+V709+500</f>
        <v>177500</v>
      </c>
      <c r="W711" s="130"/>
      <c r="X711" s="116">
        <f>+X709+10</f>
        <v>2890</v>
      </c>
      <c r="Y711" s="124">
        <f t="shared" si="187"/>
        <v>177740</v>
      </c>
      <c r="Z711" s="125">
        <f>+V711+X711</f>
        <v>180390</v>
      </c>
      <c r="AA711" s="126"/>
      <c r="AB711" s="127">
        <f>+AB709+20</f>
        <v>5780</v>
      </c>
      <c r="AC711" s="119">
        <f>+V711+AB711</f>
        <v>183280</v>
      </c>
      <c r="AD711" s="127"/>
      <c r="AE711" s="127">
        <f>+AE709+10</f>
        <v>2915</v>
      </c>
      <c r="AF711" s="120">
        <f>+AE711+V711</f>
        <v>180415</v>
      </c>
      <c r="AG711" s="127"/>
      <c r="AH711" s="127">
        <f>+AH709+10</f>
        <v>2940</v>
      </c>
      <c r="AI711" s="119">
        <f>+AH711+V711</f>
        <v>180440</v>
      </c>
      <c r="AJ711" s="126"/>
      <c r="AK711" s="128">
        <f>+AK709+10</f>
        <v>2965</v>
      </c>
      <c r="AL711" s="129">
        <f>+AK711+V711</f>
        <v>180465</v>
      </c>
      <c r="AM711" s="397"/>
    </row>
    <row r="712" spans="1:39" ht="15.75" x14ac:dyDescent="0.25">
      <c r="A712" s="93">
        <f t="shared" si="188"/>
        <v>0</v>
      </c>
      <c r="B712" s="94">
        <f t="shared" si="183"/>
        <v>0</v>
      </c>
      <c r="C712" s="95">
        <f>+$D$3*T712</f>
        <v>7150</v>
      </c>
      <c r="D712" s="95">
        <f t="shared" si="184"/>
        <v>7150</v>
      </c>
      <c r="E712" s="95">
        <f>+$F$3*K712</f>
        <v>1500</v>
      </c>
      <c r="F712" s="95">
        <f t="shared" si="185"/>
        <v>1500</v>
      </c>
      <c r="G712" s="96">
        <f>+$H$3*Q712</f>
        <v>1500</v>
      </c>
      <c r="H712" s="433">
        <f t="shared" si="186"/>
        <v>1500</v>
      </c>
      <c r="I712" s="395"/>
      <c r="J712" s="130">
        <f>((K713-K711)/500)</f>
        <v>0.02</v>
      </c>
      <c r="K712" s="116">
        <f>(((I712-I711)*J712)+K711)+I712</f>
        <v>150</v>
      </c>
      <c r="L712" s="131">
        <f>ROUNDUP(K712,0)</f>
        <v>150</v>
      </c>
      <c r="M712" s="132">
        <f>((N713-N711)/500)</f>
        <v>0.02</v>
      </c>
      <c r="N712" s="101">
        <f>(((I712-I711)*M712)+N711)+I712</f>
        <v>250</v>
      </c>
      <c r="O712" s="101">
        <f>ROUNDUP(N712,0)</f>
        <v>250</v>
      </c>
      <c r="P712" s="101">
        <f>((Q713-Q711)/500)</f>
        <v>0.02</v>
      </c>
      <c r="Q712" s="101">
        <f>(((I712-I711)*P712)+Q711)+I712</f>
        <v>500</v>
      </c>
      <c r="R712" s="133">
        <f>ROUNDUP(Q712,0)</f>
        <v>500</v>
      </c>
      <c r="S712" s="132">
        <f>((T713-T711)/500)</f>
        <v>0.04</v>
      </c>
      <c r="T712" s="134">
        <f>(((I712-I711)*S712)+T711)+I712</f>
        <v>650</v>
      </c>
      <c r="U712" s="134">
        <f>ROUNDUP(T712,0)</f>
        <v>650</v>
      </c>
      <c r="V712" s="396"/>
      <c r="W712" s="130">
        <f>((X713-X711)/500)</f>
        <v>0.01</v>
      </c>
      <c r="X712" s="116">
        <f>(((V712-V711)*W712)+X711)+V712</f>
        <v>1115</v>
      </c>
      <c r="Y712" s="135">
        <f t="shared" si="187"/>
        <v>240</v>
      </c>
      <c r="Z712" s="106">
        <f>ROUNDUP(X712,0)</f>
        <v>1115</v>
      </c>
      <c r="AA712" s="136">
        <f>((AB713-AB711)/500)</f>
        <v>0.02</v>
      </c>
      <c r="AB712" s="137">
        <f>(((V712-V711)*AA712)+AB711)+V712</f>
        <v>2230</v>
      </c>
      <c r="AC712" s="101">
        <f>ROUNDUP(AB712,0)</f>
        <v>2230</v>
      </c>
      <c r="AD712" s="137">
        <f>((AE713-AE711)/500)</f>
        <v>0.01</v>
      </c>
      <c r="AE712" s="137">
        <f>(((V712-V711)*AD712)+AE711)+V712</f>
        <v>1140</v>
      </c>
      <c r="AF712" s="133">
        <f>ROUNDUP(AE712,0)</f>
        <v>1140</v>
      </c>
      <c r="AG712" s="137">
        <f>((AH713-AH711)/500)</f>
        <v>0.01</v>
      </c>
      <c r="AH712" s="137">
        <f>(((V712-V711)*AG712)+AH711)+V712</f>
        <v>1165</v>
      </c>
      <c r="AI712" s="101">
        <f>ROUNDUP(AH712,0)</f>
        <v>1165</v>
      </c>
      <c r="AJ712" s="136">
        <f>((AK713-AK711)/500)</f>
        <v>0.01</v>
      </c>
      <c r="AK712" s="138">
        <f>(((V712-V711)*AJ712)+AK711)+V712</f>
        <v>1190</v>
      </c>
      <c r="AL712" s="139">
        <f>ROUNDUP(AK712,0)</f>
        <v>1190</v>
      </c>
    </row>
    <row r="713" spans="1:39" ht="15.75" x14ac:dyDescent="0.25">
      <c r="A713" s="93">
        <f t="shared" si="188"/>
        <v>0</v>
      </c>
      <c r="B713" s="93">
        <f t="shared" si="183"/>
        <v>0</v>
      </c>
      <c r="C713" s="112">
        <f>+$D$3*U713</f>
        <v>2043470</v>
      </c>
      <c r="D713" s="112">
        <f t="shared" si="184"/>
        <v>2043470</v>
      </c>
      <c r="E713" s="112">
        <f>+$F$3*L713</f>
        <v>1817100</v>
      </c>
      <c r="F713" s="112">
        <f t="shared" si="185"/>
        <v>1817100</v>
      </c>
      <c r="G713" s="113">
        <f>+$H$3*R713</f>
        <v>546180</v>
      </c>
      <c r="H713" s="112">
        <f t="shared" si="186"/>
        <v>546180</v>
      </c>
      <c r="I713" s="140">
        <f>+I711+500</f>
        <v>178000</v>
      </c>
      <c r="J713" s="130"/>
      <c r="K713" s="116">
        <f>+K711+10</f>
        <v>3710</v>
      </c>
      <c r="L713" s="117">
        <f>+I713+K713</f>
        <v>181710</v>
      </c>
      <c r="M713" s="118"/>
      <c r="N713" s="119">
        <f>+N711+10</f>
        <v>3810</v>
      </c>
      <c r="O713" s="119">
        <f>+N713+I713</f>
        <v>181810</v>
      </c>
      <c r="P713" s="119"/>
      <c r="Q713" s="119">
        <f>+Q711+10</f>
        <v>4060</v>
      </c>
      <c r="R713" s="120">
        <f>+Q713+I713</f>
        <v>182060</v>
      </c>
      <c r="S713" s="121"/>
      <c r="T713" s="122">
        <f>+T711+20</f>
        <v>7770</v>
      </c>
      <c r="U713" s="122">
        <f>+T713+I713</f>
        <v>185770</v>
      </c>
      <c r="V713" s="141">
        <f>+V711+500</f>
        <v>178000</v>
      </c>
      <c r="W713" s="130"/>
      <c r="X713" s="116">
        <f>+X711+5</f>
        <v>2895</v>
      </c>
      <c r="Y713" s="124">
        <f t="shared" si="187"/>
        <v>178240</v>
      </c>
      <c r="Z713" s="125">
        <f>+V713+X713</f>
        <v>180895</v>
      </c>
      <c r="AA713" s="126"/>
      <c r="AB713" s="127">
        <f>+AB711+10</f>
        <v>5790</v>
      </c>
      <c r="AC713" s="119">
        <f>+V713+AB713</f>
        <v>183790</v>
      </c>
      <c r="AD713" s="127"/>
      <c r="AE713" s="127">
        <f>+AE711+5</f>
        <v>2920</v>
      </c>
      <c r="AF713" s="120">
        <f>+AE713+V713</f>
        <v>180920</v>
      </c>
      <c r="AG713" s="127"/>
      <c r="AH713" s="127">
        <f>+AH711+5</f>
        <v>2945</v>
      </c>
      <c r="AI713" s="119">
        <f>+AH713+V713</f>
        <v>180945</v>
      </c>
      <c r="AJ713" s="126"/>
      <c r="AK713" s="128">
        <f>+AK711+5</f>
        <v>2970</v>
      </c>
      <c r="AL713" s="129">
        <f>+AK713+V713</f>
        <v>180970</v>
      </c>
      <c r="AM713" s="397"/>
    </row>
    <row r="714" spans="1:39" ht="15.75" x14ac:dyDescent="0.25">
      <c r="A714" s="93">
        <f t="shared" si="188"/>
        <v>0</v>
      </c>
      <c r="B714" s="94">
        <f t="shared" si="183"/>
        <v>0</v>
      </c>
      <c r="C714" s="95">
        <f>+$D$3*T714</f>
        <v>7150</v>
      </c>
      <c r="D714" s="95">
        <f t="shared" si="184"/>
        <v>7150</v>
      </c>
      <c r="E714" s="95">
        <f>+$F$3*K714</f>
        <v>1500</v>
      </c>
      <c r="F714" s="95">
        <f t="shared" si="185"/>
        <v>1500</v>
      </c>
      <c r="G714" s="96">
        <f>+$H$3*Q714</f>
        <v>1500</v>
      </c>
      <c r="H714" s="95">
        <f t="shared" si="186"/>
        <v>1500</v>
      </c>
      <c r="I714" s="395"/>
      <c r="J714" s="130">
        <f>((K715-K713)/500)</f>
        <v>0.02</v>
      </c>
      <c r="K714" s="116">
        <f>(((I714-I713)*J714)+K713)+I714</f>
        <v>150</v>
      </c>
      <c r="L714" s="131">
        <f>ROUNDUP(K714,0)</f>
        <v>150</v>
      </c>
      <c r="M714" s="132">
        <f>((N715-N713)/500)</f>
        <v>0.02</v>
      </c>
      <c r="N714" s="101">
        <f>(((I714-I713)*M714)+N713)+I714</f>
        <v>250</v>
      </c>
      <c r="O714" s="101">
        <f>ROUNDUP(N714,0)</f>
        <v>250</v>
      </c>
      <c r="P714" s="101">
        <f>((Q715-Q713)/500)</f>
        <v>0.02</v>
      </c>
      <c r="Q714" s="101">
        <f>(((I714-I713)*P714)+Q713)+I714</f>
        <v>500</v>
      </c>
      <c r="R714" s="133">
        <f>ROUNDUP(Q714,0)</f>
        <v>500</v>
      </c>
      <c r="S714" s="132">
        <f>((T715-T713)/500)</f>
        <v>0.04</v>
      </c>
      <c r="T714" s="134">
        <f>(((I714-I713)*S714)+T713)+I714</f>
        <v>650</v>
      </c>
      <c r="U714" s="134">
        <f>ROUNDUP(T714,0)</f>
        <v>650</v>
      </c>
      <c r="V714" s="396"/>
      <c r="W714" s="130">
        <f>((X715-X713)/500)</f>
        <v>0.02</v>
      </c>
      <c r="X714" s="116">
        <f>(((V714-V713)*W714)+X713)+V714</f>
        <v>-665</v>
      </c>
      <c r="Y714" s="135">
        <f t="shared" si="187"/>
        <v>240</v>
      </c>
      <c r="Z714" s="106">
        <f>ROUNDUP(X714,0)</f>
        <v>-665</v>
      </c>
      <c r="AA714" s="136">
        <f>((AB715-AB713)/500)</f>
        <v>0.04</v>
      </c>
      <c r="AB714" s="137">
        <f>(((V714-V713)*AA714)+AB713)+V714</f>
        <v>-1330</v>
      </c>
      <c r="AC714" s="101">
        <f>ROUNDUP(AB714,0)</f>
        <v>-1330</v>
      </c>
      <c r="AD714" s="137">
        <f>((AE715-AE713)/500)</f>
        <v>0.02</v>
      </c>
      <c r="AE714" s="137">
        <f>(((V714-V713)*AD714)+AE713)+V714</f>
        <v>-640</v>
      </c>
      <c r="AF714" s="133">
        <f>ROUNDUP(AE714,0)</f>
        <v>-640</v>
      </c>
      <c r="AG714" s="137">
        <f>((AH715-AH713)/500)</f>
        <v>0.02</v>
      </c>
      <c r="AH714" s="137">
        <f>(((V714-V713)*AG714)+AH713)+V714</f>
        <v>-615</v>
      </c>
      <c r="AI714" s="101">
        <f>ROUNDUP(AH714,0)</f>
        <v>-615</v>
      </c>
      <c r="AJ714" s="136">
        <f>((AK715-AK713)/500)</f>
        <v>0.02</v>
      </c>
      <c r="AK714" s="138">
        <f>(((V714-V713)*AJ714)+AK713)+V714</f>
        <v>-590</v>
      </c>
      <c r="AL714" s="139">
        <f>ROUNDUP(AK714,0)</f>
        <v>-590</v>
      </c>
      <c r="AM714" s="397"/>
    </row>
    <row r="715" spans="1:39" ht="15.75" x14ac:dyDescent="0.25">
      <c r="A715" s="93">
        <f t="shared" si="188"/>
        <v>0</v>
      </c>
      <c r="B715" s="93">
        <f t="shared" si="183"/>
        <v>0</v>
      </c>
      <c r="C715" s="112">
        <f>+$D$3*U715</f>
        <v>2049190</v>
      </c>
      <c r="D715" s="112">
        <f t="shared" si="184"/>
        <v>2049190</v>
      </c>
      <c r="E715" s="112">
        <f>+$F$3*L715</f>
        <v>1822200</v>
      </c>
      <c r="F715" s="112">
        <f t="shared" si="185"/>
        <v>1822200</v>
      </c>
      <c r="G715" s="113">
        <f>+$H$3*R715</f>
        <v>547710</v>
      </c>
      <c r="H715" s="112">
        <f t="shared" si="186"/>
        <v>547710</v>
      </c>
      <c r="I715" s="140">
        <f>+I713+500</f>
        <v>178500</v>
      </c>
      <c r="J715" s="130"/>
      <c r="K715" s="116">
        <f>+K713+10</f>
        <v>3720</v>
      </c>
      <c r="L715" s="117">
        <f>+I715+K715</f>
        <v>182220</v>
      </c>
      <c r="M715" s="118"/>
      <c r="N715" s="119">
        <f>+N713+10</f>
        <v>3820</v>
      </c>
      <c r="O715" s="119">
        <f>+N715+I715</f>
        <v>182320</v>
      </c>
      <c r="P715" s="119"/>
      <c r="Q715" s="119">
        <f>+Q713+10</f>
        <v>4070</v>
      </c>
      <c r="R715" s="120">
        <f>+Q715+I715</f>
        <v>182570</v>
      </c>
      <c r="S715" s="121"/>
      <c r="T715" s="122">
        <f>+T713+20</f>
        <v>7790</v>
      </c>
      <c r="U715" s="122">
        <f>+T715+I715</f>
        <v>186290</v>
      </c>
      <c r="V715" s="141">
        <f>+V713+500</f>
        <v>178500</v>
      </c>
      <c r="W715" s="130"/>
      <c r="X715" s="116">
        <f>+X713+10</f>
        <v>2905</v>
      </c>
      <c r="Y715" s="124">
        <f t="shared" si="187"/>
        <v>178740</v>
      </c>
      <c r="Z715" s="125">
        <f>+V715+X715</f>
        <v>181405</v>
      </c>
      <c r="AA715" s="126"/>
      <c r="AB715" s="127">
        <f>+AB713+20</f>
        <v>5810</v>
      </c>
      <c r="AC715" s="119">
        <f>+V715+AB715</f>
        <v>184310</v>
      </c>
      <c r="AD715" s="127"/>
      <c r="AE715" s="127">
        <f>+AE713+10</f>
        <v>2930</v>
      </c>
      <c r="AF715" s="120">
        <f>+AE715+V715</f>
        <v>181430</v>
      </c>
      <c r="AG715" s="127"/>
      <c r="AH715" s="127">
        <f>+AH713+10</f>
        <v>2955</v>
      </c>
      <c r="AI715" s="119">
        <f>+AH715+V715</f>
        <v>181455</v>
      </c>
      <c r="AJ715" s="126"/>
      <c r="AK715" s="128">
        <f>+AK713+10</f>
        <v>2980</v>
      </c>
      <c r="AL715" s="129">
        <f>+AK715+V715</f>
        <v>181480</v>
      </c>
      <c r="AM715" s="397"/>
    </row>
    <row r="716" spans="1:39" ht="15.75" x14ac:dyDescent="0.25">
      <c r="A716" s="93">
        <f t="shared" si="188"/>
        <v>0</v>
      </c>
      <c r="B716" s="94">
        <f t="shared" si="183"/>
        <v>0</v>
      </c>
      <c r="C716" s="95">
        <f>+$D$3*T716</f>
        <v>7150</v>
      </c>
      <c r="D716" s="95">
        <f t="shared" si="184"/>
        <v>7150</v>
      </c>
      <c r="E716" s="95">
        <f>+$F$3*K716</f>
        <v>1500</v>
      </c>
      <c r="F716" s="95">
        <f t="shared" si="185"/>
        <v>1500</v>
      </c>
      <c r="G716" s="96">
        <f>+$H$3*Q716</f>
        <v>1500</v>
      </c>
      <c r="H716" s="433">
        <f t="shared" si="186"/>
        <v>1500</v>
      </c>
      <c r="I716" s="395"/>
      <c r="J716" s="130">
        <f>((K717-K715)/500)</f>
        <v>0.02</v>
      </c>
      <c r="K716" s="116">
        <f>(((I716-I715)*J716)+K715)+I716</f>
        <v>150</v>
      </c>
      <c r="L716" s="131">
        <f>ROUNDUP(K716,0)</f>
        <v>150</v>
      </c>
      <c r="M716" s="132">
        <f>((N717-N715)/500)</f>
        <v>0.02</v>
      </c>
      <c r="N716" s="101">
        <f>(((I716-I715)*M716)+N715)+I716</f>
        <v>250</v>
      </c>
      <c r="O716" s="101">
        <f>ROUNDUP(N716,0)</f>
        <v>250</v>
      </c>
      <c r="P716" s="101">
        <f>((Q717-Q715)/500)</f>
        <v>0.02</v>
      </c>
      <c r="Q716" s="101">
        <f>(((I716-I715)*P716)+Q715)+I716</f>
        <v>500</v>
      </c>
      <c r="R716" s="133">
        <f>ROUNDUP(Q716,0)</f>
        <v>500</v>
      </c>
      <c r="S716" s="132">
        <f>((T717-T715)/500)</f>
        <v>0.04</v>
      </c>
      <c r="T716" s="134">
        <f>(((I716-I715)*S716)+T715)+I716</f>
        <v>650</v>
      </c>
      <c r="U716" s="134">
        <f>ROUNDUP(T716,0)</f>
        <v>650</v>
      </c>
      <c r="V716" s="396"/>
      <c r="W716" s="130">
        <f>((X717-X715)/500)</f>
        <v>0.01</v>
      </c>
      <c r="X716" s="116">
        <f>(((V716-V715)*W716)+X715)+V716</f>
        <v>1120</v>
      </c>
      <c r="Y716" s="135">
        <f t="shared" si="187"/>
        <v>240</v>
      </c>
      <c r="Z716" s="106">
        <f>ROUNDUP(X716,0)</f>
        <v>1120</v>
      </c>
      <c r="AA716" s="136">
        <f>((AB717-AB715)/500)</f>
        <v>0.02</v>
      </c>
      <c r="AB716" s="137">
        <f>(((V716-V715)*AA716)+AB715)+V716</f>
        <v>2240</v>
      </c>
      <c r="AC716" s="101">
        <f>ROUNDUP(AB716,0)</f>
        <v>2240</v>
      </c>
      <c r="AD716" s="137">
        <f>((AE717-AE715)/500)</f>
        <v>0.01</v>
      </c>
      <c r="AE716" s="137">
        <f>(((V716-V715)*AD716)+AE715)+V716</f>
        <v>1145</v>
      </c>
      <c r="AF716" s="133">
        <f>ROUNDUP(AE716,0)</f>
        <v>1145</v>
      </c>
      <c r="AG716" s="137">
        <f>((AH717-AH715)/500)</f>
        <v>0.01</v>
      </c>
      <c r="AH716" s="137">
        <f>(((V716-V715)*AG716)+AH715)+V716</f>
        <v>1170</v>
      </c>
      <c r="AI716" s="101">
        <f>ROUNDUP(AH716,0)</f>
        <v>1170</v>
      </c>
      <c r="AJ716" s="136">
        <f>((AK717-AK715)/500)</f>
        <v>0.01</v>
      </c>
      <c r="AK716" s="138">
        <f>(((V716-V715)*AJ716)+AK715)+V716</f>
        <v>1195</v>
      </c>
      <c r="AL716" s="139">
        <f>ROUNDUP(AK716,0)</f>
        <v>1195</v>
      </c>
    </row>
    <row r="717" spans="1:39" ht="15.75" x14ac:dyDescent="0.25">
      <c r="A717" s="93">
        <f t="shared" si="188"/>
        <v>0</v>
      </c>
      <c r="B717" s="93">
        <f t="shared" si="183"/>
        <v>0</v>
      </c>
      <c r="C717" s="112">
        <f>+$D$3*U717</f>
        <v>2054910</v>
      </c>
      <c r="D717" s="112">
        <f t="shared" si="184"/>
        <v>2054910</v>
      </c>
      <c r="E717" s="112">
        <f>+$F$3*L717</f>
        <v>1827300</v>
      </c>
      <c r="F717" s="112">
        <f t="shared" si="185"/>
        <v>1827300</v>
      </c>
      <c r="G717" s="113">
        <f>+$H$3*R717</f>
        <v>549240</v>
      </c>
      <c r="H717" s="112">
        <f t="shared" si="186"/>
        <v>549240</v>
      </c>
      <c r="I717" s="140">
        <f>+I715+500</f>
        <v>179000</v>
      </c>
      <c r="J717" s="130"/>
      <c r="K717" s="116">
        <f>+K715+10</f>
        <v>3730</v>
      </c>
      <c r="L717" s="117">
        <f>+I717+K717</f>
        <v>182730</v>
      </c>
      <c r="M717" s="118"/>
      <c r="N717" s="119">
        <f>+N715+10</f>
        <v>3830</v>
      </c>
      <c r="O717" s="119">
        <f>+N717+I717</f>
        <v>182830</v>
      </c>
      <c r="P717" s="119"/>
      <c r="Q717" s="119">
        <f>+Q715+10</f>
        <v>4080</v>
      </c>
      <c r="R717" s="120">
        <f>+Q717+I717</f>
        <v>183080</v>
      </c>
      <c r="S717" s="121"/>
      <c r="T717" s="122">
        <f>+T715+20</f>
        <v>7810</v>
      </c>
      <c r="U717" s="122">
        <f>+T717+I717</f>
        <v>186810</v>
      </c>
      <c r="V717" s="141">
        <f>+V715+500</f>
        <v>179000</v>
      </c>
      <c r="W717" s="130"/>
      <c r="X717" s="116">
        <f>+X715+5</f>
        <v>2910</v>
      </c>
      <c r="Y717" s="124">
        <f t="shared" si="187"/>
        <v>179240</v>
      </c>
      <c r="Z717" s="125">
        <f>+V717+X717</f>
        <v>181910</v>
      </c>
      <c r="AA717" s="126"/>
      <c r="AB717" s="127">
        <f>+AB715+10</f>
        <v>5820</v>
      </c>
      <c r="AC717" s="119">
        <f>+V717+AB717</f>
        <v>184820</v>
      </c>
      <c r="AD717" s="127"/>
      <c r="AE717" s="127">
        <f>+AE715+5</f>
        <v>2935</v>
      </c>
      <c r="AF717" s="120">
        <f>+AE717+V717</f>
        <v>181935</v>
      </c>
      <c r="AG717" s="127"/>
      <c r="AH717" s="127">
        <f>+AH715+5</f>
        <v>2960</v>
      </c>
      <c r="AI717" s="119">
        <f>+AH717+V717</f>
        <v>181960</v>
      </c>
      <c r="AJ717" s="126"/>
      <c r="AK717" s="128">
        <f>+AK715+5</f>
        <v>2985</v>
      </c>
      <c r="AL717" s="129">
        <f>+AK717+V717</f>
        <v>181985</v>
      </c>
      <c r="AM717" s="397"/>
    </row>
    <row r="718" spans="1:39" ht="15.75" x14ac:dyDescent="0.25">
      <c r="A718" s="93">
        <f t="shared" si="188"/>
        <v>0</v>
      </c>
      <c r="B718" s="94">
        <f t="shared" si="183"/>
        <v>0</v>
      </c>
      <c r="C718" s="95">
        <f>+$D$3*T718</f>
        <v>7150</v>
      </c>
      <c r="D718" s="95">
        <f t="shared" si="184"/>
        <v>7150</v>
      </c>
      <c r="E718" s="95">
        <f>+$F$3*K718</f>
        <v>1500</v>
      </c>
      <c r="F718" s="95">
        <f t="shared" si="185"/>
        <v>1500</v>
      </c>
      <c r="G718" s="96">
        <f>+$H$3*Q718</f>
        <v>1500</v>
      </c>
      <c r="H718" s="95">
        <f t="shared" si="186"/>
        <v>1500</v>
      </c>
      <c r="I718" s="395"/>
      <c r="J718" s="130">
        <f>((K719-K717)/500)</f>
        <v>0.02</v>
      </c>
      <c r="K718" s="116">
        <f>(((I718-I717)*J718)+K717)+I718</f>
        <v>150</v>
      </c>
      <c r="L718" s="131">
        <f>ROUNDUP(K718,0)</f>
        <v>150</v>
      </c>
      <c r="M718" s="132">
        <f>((N719-N717)/500)</f>
        <v>0.02</v>
      </c>
      <c r="N718" s="101">
        <f>(((I718-I717)*M718)+N717)+I718</f>
        <v>250</v>
      </c>
      <c r="O718" s="101">
        <f>ROUNDUP(N718,0)</f>
        <v>250</v>
      </c>
      <c r="P718" s="101">
        <f>((Q719-Q717)/500)</f>
        <v>0.02</v>
      </c>
      <c r="Q718" s="101">
        <f>(((I718-I717)*P718)+Q717)+I718</f>
        <v>500</v>
      </c>
      <c r="R718" s="133">
        <f>ROUNDUP(Q718,0)</f>
        <v>500</v>
      </c>
      <c r="S718" s="132">
        <f>((T719-T717)/500)</f>
        <v>0.04</v>
      </c>
      <c r="T718" s="134">
        <f>(((I718-I717)*S718)+T717)+I718</f>
        <v>650</v>
      </c>
      <c r="U718" s="134">
        <f>ROUNDUP(T718,0)</f>
        <v>650</v>
      </c>
      <c r="V718" s="396"/>
      <c r="W718" s="130">
        <f>((X719-X717)/500)</f>
        <v>0.02</v>
      </c>
      <c r="X718" s="116">
        <f>(((V718-V717)*W718)+X717)+V718</f>
        <v>-670</v>
      </c>
      <c r="Y718" s="135">
        <f t="shared" si="187"/>
        <v>240</v>
      </c>
      <c r="Z718" s="106">
        <f>ROUNDUP(X718,0)</f>
        <v>-670</v>
      </c>
      <c r="AA718" s="136">
        <f>((AB719-AB717)/500)</f>
        <v>0.04</v>
      </c>
      <c r="AB718" s="137">
        <f>(((V718-V717)*AA718)+AB717)+V718</f>
        <v>-1340</v>
      </c>
      <c r="AC718" s="101">
        <f>ROUNDUP(AB718,0)</f>
        <v>-1340</v>
      </c>
      <c r="AD718" s="137">
        <f>((AE719-AE717)/500)</f>
        <v>0.02</v>
      </c>
      <c r="AE718" s="137">
        <f>(((V718-V717)*AD718)+AE717)+V718</f>
        <v>-645</v>
      </c>
      <c r="AF718" s="133">
        <f>ROUNDUP(AE718,0)</f>
        <v>-645</v>
      </c>
      <c r="AG718" s="137">
        <f>((AH719-AH717)/500)</f>
        <v>0.02</v>
      </c>
      <c r="AH718" s="137">
        <f>(((V718-V717)*AG718)+AH717)+V718</f>
        <v>-620</v>
      </c>
      <c r="AI718" s="101">
        <f>ROUNDUP(AH718,0)</f>
        <v>-620</v>
      </c>
      <c r="AJ718" s="136">
        <f>((AK719-AK717)/500)</f>
        <v>0.02</v>
      </c>
      <c r="AK718" s="138">
        <f>(((V718-V717)*AJ718)+AK717)+V718</f>
        <v>-595</v>
      </c>
      <c r="AL718" s="139">
        <f>ROUNDUP(AK718,0)</f>
        <v>-595</v>
      </c>
    </row>
    <row r="719" spans="1:39" ht="15.75" x14ac:dyDescent="0.25">
      <c r="A719" s="93">
        <f t="shared" si="188"/>
        <v>0</v>
      </c>
      <c r="B719" s="93">
        <f t="shared" si="183"/>
        <v>0</v>
      </c>
      <c r="C719" s="112">
        <f>+$D$3*U719</f>
        <v>2060630</v>
      </c>
      <c r="D719" s="112">
        <f t="shared" si="184"/>
        <v>2060630</v>
      </c>
      <c r="E719" s="112">
        <f>+$F$3*L719</f>
        <v>1832400</v>
      </c>
      <c r="F719" s="112">
        <f t="shared" si="185"/>
        <v>1832400</v>
      </c>
      <c r="G719" s="113">
        <f>+$H$3*R719</f>
        <v>550770</v>
      </c>
      <c r="H719" s="112">
        <f t="shared" si="186"/>
        <v>550770</v>
      </c>
      <c r="I719" s="140">
        <f>+I717+500</f>
        <v>179500</v>
      </c>
      <c r="J719" s="130"/>
      <c r="K719" s="116">
        <f>+K717+10</f>
        <v>3740</v>
      </c>
      <c r="L719" s="117">
        <f>+I719+K719</f>
        <v>183240</v>
      </c>
      <c r="M719" s="118"/>
      <c r="N719" s="119">
        <f>+N717+10</f>
        <v>3840</v>
      </c>
      <c r="O719" s="119">
        <f>+N719+I719</f>
        <v>183340</v>
      </c>
      <c r="P719" s="119"/>
      <c r="Q719" s="119">
        <f>+Q717+10</f>
        <v>4090</v>
      </c>
      <c r="R719" s="120">
        <f>+Q719+I719</f>
        <v>183590</v>
      </c>
      <c r="S719" s="121"/>
      <c r="T719" s="122">
        <f>+T717+20</f>
        <v>7830</v>
      </c>
      <c r="U719" s="122">
        <f>+T719+I719</f>
        <v>187330</v>
      </c>
      <c r="V719" s="141">
        <f>+V717+500</f>
        <v>179500</v>
      </c>
      <c r="W719" s="130"/>
      <c r="X719" s="116">
        <f>+X717+10</f>
        <v>2920</v>
      </c>
      <c r="Y719" s="124">
        <f t="shared" si="187"/>
        <v>179740</v>
      </c>
      <c r="Z719" s="125">
        <f>+V719+X719</f>
        <v>182420</v>
      </c>
      <c r="AA719" s="126"/>
      <c r="AB719" s="127">
        <f>+AB717+20</f>
        <v>5840</v>
      </c>
      <c r="AC719" s="119">
        <f>+V719+AB719</f>
        <v>185340</v>
      </c>
      <c r="AD719" s="127"/>
      <c r="AE719" s="127">
        <f>+AE717+10</f>
        <v>2945</v>
      </c>
      <c r="AF719" s="120">
        <f>+AE719+V719</f>
        <v>182445</v>
      </c>
      <c r="AG719" s="127"/>
      <c r="AH719" s="127">
        <f>+AH717+10</f>
        <v>2970</v>
      </c>
      <c r="AI719" s="119">
        <f>+AH719+V719</f>
        <v>182470</v>
      </c>
      <c r="AJ719" s="126"/>
      <c r="AK719" s="128">
        <f>+AK717+10</f>
        <v>2995</v>
      </c>
      <c r="AL719" s="129">
        <f>+AK719+V719</f>
        <v>182495</v>
      </c>
      <c r="AM719" s="397"/>
    </row>
    <row r="720" spans="1:39" ht="15.75" x14ac:dyDescent="0.25">
      <c r="A720" s="93">
        <f t="shared" si="188"/>
        <v>0</v>
      </c>
      <c r="B720" s="94">
        <f t="shared" si="183"/>
        <v>0</v>
      </c>
      <c r="C720" s="95">
        <f>+$D$3*T720</f>
        <v>7150</v>
      </c>
      <c r="D720" s="95">
        <f t="shared" si="184"/>
        <v>7150</v>
      </c>
      <c r="E720" s="95">
        <f>+$F$3*K720</f>
        <v>1500</v>
      </c>
      <c r="F720" s="95">
        <f t="shared" si="185"/>
        <v>1500</v>
      </c>
      <c r="G720" s="96">
        <f>+$H$3*Q720</f>
        <v>1500</v>
      </c>
      <c r="H720" s="433">
        <f t="shared" si="186"/>
        <v>1500</v>
      </c>
      <c r="I720" s="395"/>
      <c r="J720" s="130">
        <f>((K721-K719)/500)</f>
        <v>0.02</v>
      </c>
      <c r="K720" s="116">
        <f>(((I720-I719)*J720)+K719)+I720</f>
        <v>150</v>
      </c>
      <c r="L720" s="131">
        <f>ROUNDUP(K720,0)</f>
        <v>150</v>
      </c>
      <c r="M720" s="132">
        <f>((N721-N719)/500)</f>
        <v>0.02</v>
      </c>
      <c r="N720" s="101">
        <f>(((I720-I719)*M720)+N719)+I720</f>
        <v>250</v>
      </c>
      <c r="O720" s="101">
        <f>ROUNDUP(N720,0)</f>
        <v>250</v>
      </c>
      <c r="P720" s="101">
        <f>((Q721-Q719)/500)</f>
        <v>0.02</v>
      </c>
      <c r="Q720" s="101">
        <f>(((I720-I719)*P720)+Q719)+I720</f>
        <v>500</v>
      </c>
      <c r="R720" s="133">
        <f>ROUNDUP(Q720,0)</f>
        <v>500</v>
      </c>
      <c r="S720" s="132">
        <f>((T721-T719)/500)</f>
        <v>0.04</v>
      </c>
      <c r="T720" s="134">
        <f>(((I720-I719)*S720)+T719)+I720</f>
        <v>650</v>
      </c>
      <c r="U720" s="134">
        <f>ROUNDUP(T720,0)</f>
        <v>650</v>
      </c>
      <c r="V720" s="396"/>
      <c r="W720" s="130">
        <f>((X721-X719)/500)</f>
        <v>0.01</v>
      </c>
      <c r="X720" s="116">
        <f>(((V720-V719)*W720)+X719)+V720</f>
        <v>1125</v>
      </c>
      <c r="Y720" s="135">
        <f t="shared" si="187"/>
        <v>240</v>
      </c>
      <c r="Z720" s="106">
        <f>ROUNDUP(X720,0)</f>
        <v>1125</v>
      </c>
      <c r="AA720" s="136">
        <f>((AB721-AB719)/500)</f>
        <v>0.02</v>
      </c>
      <c r="AB720" s="137">
        <f>(((V720-V719)*AA720)+AB719)+V720</f>
        <v>2250</v>
      </c>
      <c r="AC720" s="101">
        <f>ROUNDUP(AB720,0)</f>
        <v>2250</v>
      </c>
      <c r="AD720" s="137">
        <f>((AE721-AE719)/500)</f>
        <v>0.01</v>
      </c>
      <c r="AE720" s="137">
        <f>(((V720-V719)*AD720)+AE719)+V720</f>
        <v>1150</v>
      </c>
      <c r="AF720" s="133">
        <f>ROUNDUP(AE720,0)</f>
        <v>1150</v>
      </c>
      <c r="AG720" s="137">
        <f>((AH721-AH719)/500)</f>
        <v>0.01</v>
      </c>
      <c r="AH720" s="137">
        <f>(((V720-V719)*AG720)+AH719)+V720</f>
        <v>1175</v>
      </c>
      <c r="AI720" s="101">
        <f>ROUNDUP(AH720,0)</f>
        <v>1175</v>
      </c>
      <c r="AJ720" s="136">
        <f>((AK721-AK719)/500)</f>
        <v>0.01</v>
      </c>
      <c r="AK720" s="138">
        <f>(((V720-V719)*AJ720)+AK719)+V720</f>
        <v>1200</v>
      </c>
      <c r="AL720" s="139">
        <f>ROUNDUP(AK720,0)</f>
        <v>1200</v>
      </c>
    </row>
    <row r="721" spans="1:39" ht="15.75" x14ac:dyDescent="0.25">
      <c r="A721" s="93">
        <f t="shared" si="188"/>
        <v>0</v>
      </c>
      <c r="B721" s="93">
        <f t="shared" si="183"/>
        <v>0</v>
      </c>
      <c r="C721" s="112">
        <f>+$D$3*U721</f>
        <v>2066350</v>
      </c>
      <c r="D721" s="112">
        <f t="shared" si="184"/>
        <v>2066350</v>
      </c>
      <c r="E721" s="112">
        <f>+$F$3*L721</f>
        <v>1837500</v>
      </c>
      <c r="F721" s="112">
        <f t="shared" si="185"/>
        <v>1837500</v>
      </c>
      <c r="G721" s="113">
        <f>+$H$3*R721</f>
        <v>552300</v>
      </c>
      <c r="H721" s="112">
        <f t="shared" si="186"/>
        <v>552300</v>
      </c>
      <c r="I721" s="140">
        <f>+I719+500</f>
        <v>180000</v>
      </c>
      <c r="J721" s="130"/>
      <c r="K721" s="116">
        <f>+K719+10</f>
        <v>3750</v>
      </c>
      <c r="L721" s="117">
        <f>+I721+K721</f>
        <v>183750</v>
      </c>
      <c r="M721" s="118"/>
      <c r="N721" s="119">
        <f>+N719+10</f>
        <v>3850</v>
      </c>
      <c r="O721" s="119">
        <f>+N721+I721</f>
        <v>183850</v>
      </c>
      <c r="P721" s="119"/>
      <c r="Q721" s="119">
        <f>+Q719+10</f>
        <v>4100</v>
      </c>
      <c r="R721" s="120">
        <f>+Q721+I721</f>
        <v>184100</v>
      </c>
      <c r="S721" s="121"/>
      <c r="T721" s="122">
        <f>+T719+20</f>
        <v>7850</v>
      </c>
      <c r="U721" s="122">
        <f>+T721+I721</f>
        <v>187850</v>
      </c>
      <c r="V721" s="141">
        <f>+V719+500</f>
        <v>180000</v>
      </c>
      <c r="W721" s="130"/>
      <c r="X721" s="116">
        <f>+X719+5</f>
        <v>2925</v>
      </c>
      <c r="Y721" s="124">
        <f t="shared" si="187"/>
        <v>180240</v>
      </c>
      <c r="Z721" s="125">
        <f>+V721+X721</f>
        <v>182925</v>
      </c>
      <c r="AA721" s="126"/>
      <c r="AB721" s="127">
        <f>+AB719+10</f>
        <v>5850</v>
      </c>
      <c r="AC721" s="119">
        <f>+V721+AB721</f>
        <v>185850</v>
      </c>
      <c r="AD721" s="127"/>
      <c r="AE721" s="127">
        <f>+AE719+5</f>
        <v>2950</v>
      </c>
      <c r="AF721" s="120">
        <f>+AE721+V721</f>
        <v>182950</v>
      </c>
      <c r="AG721" s="127"/>
      <c r="AH721" s="127">
        <f>+AH719+5</f>
        <v>2975</v>
      </c>
      <c r="AI721" s="119">
        <f>+AH721+V721</f>
        <v>182975</v>
      </c>
      <c r="AJ721" s="126"/>
      <c r="AK721" s="128">
        <f>+AK719+5</f>
        <v>3000</v>
      </c>
      <c r="AL721" s="129">
        <f>+AK721+V721</f>
        <v>183000</v>
      </c>
      <c r="AM721" s="397"/>
    </row>
    <row r="722" spans="1:39" ht="15.75" x14ac:dyDescent="0.25">
      <c r="A722" s="93">
        <f t="shared" si="188"/>
        <v>0</v>
      </c>
      <c r="B722" s="94">
        <f t="shared" si="183"/>
        <v>0</v>
      </c>
      <c r="C722" s="95">
        <f>+$D$3*T722</f>
        <v>7150</v>
      </c>
      <c r="D722" s="95">
        <f t="shared" si="184"/>
        <v>7150</v>
      </c>
      <c r="E722" s="95">
        <f>+$F$3*K722</f>
        <v>1500</v>
      </c>
      <c r="F722" s="95">
        <f t="shared" si="185"/>
        <v>1500</v>
      </c>
      <c r="G722" s="96">
        <f>+$H$3*Q722</f>
        <v>1500</v>
      </c>
      <c r="H722" s="95">
        <f t="shared" si="186"/>
        <v>1500</v>
      </c>
      <c r="I722" s="395"/>
      <c r="J722" s="130">
        <f>((K723-K721)/500)</f>
        <v>0.02</v>
      </c>
      <c r="K722" s="116">
        <f>(((I722-I721)*J722)+K721)+I722</f>
        <v>150</v>
      </c>
      <c r="L722" s="131">
        <f>ROUNDUP(K722,0)</f>
        <v>150</v>
      </c>
      <c r="M722" s="132">
        <f>((N723-N721)/500)</f>
        <v>0.02</v>
      </c>
      <c r="N722" s="101">
        <f>(((I722-I721)*M722)+N721)+I722</f>
        <v>250</v>
      </c>
      <c r="O722" s="101">
        <f>ROUNDUP(N722,0)</f>
        <v>250</v>
      </c>
      <c r="P722" s="101">
        <f>((Q723-Q721)/500)</f>
        <v>0.02</v>
      </c>
      <c r="Q722" s="101">
        <f>(((I722-I721)*P722)+Q721)+I722</f>
        <v>500</v>
      </c>
      <c r="R722" s="133">
        <f>ROUNDUP(Q722,0)</f>
        <v>500</v>
      </c>
      <c r="S722" s="132">
        <f>((T723-T721)/500)</f>
        <v>0.04</v>
      </c>
      <c r="T722" s="134">
        <f>(((I722-I721)*S722)+T721)+I722</f>
        <v>650</v>
      </c>
      <c r="U722" s="134">
        <f>ROUNDUP(T722,0)</f>
        <v>650</v>
      </c>
      <c r="V722" s="396"/>
      <c r="W722" s="130">
        <f>((X723-X721)/500)</f>
        <v>0.02</v>
      </c>
      <c r="X722" s="116">
        <f>(((V722-V721)*W722)+X721)+V722</f>
        <v>-675</v>
      </c>
      <c r="Y722" s="135">
        <f t="shared" si="187"/>
        <v>240</v>
      </c>
      <c r="Z722" s="106">
        <f>ROUNDUP(X722,0)</f>
        <v>-675</v>
      </c>
      <c r="AA722" s="136">
        <f>((AB723-AB721)/500)</f>
        <v>0.04</v>
      </c>
      <c r="AB722" s="137">
        <f>(((V722-V721)*AA722)+AB721)+V722</f>
        <v>-1350</v>
      </c>
      <c r="AC722" s="101">
        <f>ROUNDUP(AB722,0)</f>
        <v>-1350</v>
      </c>
      <c r="AD722" s="137">
        <f>((AE723-AE721)/500)</f>
        <v>0.02</v>
      </c>
      <c r="AE722" s="137">
        <f>(((V722-V721)*AD722)+AE721)+V722</f>
        <v>-650</v>
      </c>
      <c r="AF722" s="133">
        <f>ROUNDUP(AE722,0)</f>
        <v>-650</v>
      </c>
      <c r="AG722" s="137">
        <f>((AH723-AH721)/500)</f>
        <v>0.02</v>
      </c>
      <c r="AH722" s="137">
        <f>(((V722-V721)*AG722)+AH721)+V722</f>
        <v>-625</v>
      </c>
      <c r="AI722" s="101">
        <f>ROUNDUP(AH722,0)</f>
        <v>-625</v>
      </c>
      <c r="AJ722" s="136">
        <f>((AK723-AK721)/500)</f>
        <v>0.02</v>
      </c>
      <c r="AK722" s="138">
        <f>(((V722-V721)*AJ722)+AK721)+V722</f>
        <v>-600</v>
      </c>
      <c r="AL722" s="139">
        <f>ROUNDUP(AK722,0)</f>
        <v>-600</v>
      </c>
      <c r="AM722" s="397"/>
    </row>
    <row r="723" spans="1:39" ht="15.75" x14ac:dyDescent="0.25">
      <c r="A723" s="93">
        <f t="shared" si="188"/>
        <v>0</v>
      </c>
      <c r="B723" s="93">
        <f t="shared" si="183"/>
        <v>0</v>
      </c>
      <c r="C723" s="112">
        <f>+$D$3*U723</f>
        <v>2072070</v>
      </c>
      <c r="D723" s="112">
        <f t="shared" si="184"/>
        <v>2072070</v>
      </c>
      <c r="E723" s="112">
        <f>+$F$3*L723</f>
        <v>1842600</v>
      </c>
      <c r="F723" s="112">
        <f t="shared" si="185"/>
        <v>1842600</v>
      </c>
      <c r="G723" s="113">
        <f>+$H$3*R723</f>
        <v>553830</v>
      </c>
      <c r="H723" s="112">
        <f t="shared" si="186"/>
        <v>553830</v>
      </c>
      <c r="I723" s="140">
        <f>+I721+500</f>
        <v>180500</v>
      </c>
      <c r="J723" s="130"/>
      <c r="K723" s="116">
        <f>+K721+10</f>
        <v>3760</v>
      </c>
      <c r="L723" s="117">
        <f>+I723+K723</f>
        <v>184260</v>
      </c>
      <c r="M723" s="118"/>
      <c r="N723" s="119">
        <f>+N721+10</f>
        <v>3860</v>
      </c>
      <c r="O723" s="119">
        <f>+N723+I723</f>
        <v>184360</v>
      </c>
      <c r="P723" s="119"/>
      <c r="Q723" s="119">
        <f>+Q721+10</f>
        <v>4110</v>
      </c>
      <c r="R723" s="120">
        <f>+Q723+I723</f>
        <v>184610</v>
      </c>
      <c r="S723" s="121"/>
      <c r="T723" s="122">
        <f>+T721+20</f>
        <v>7870</v>
      </c>
      <c r="U723" s="122">
        <f>+T723+I723</f>
        <v>188370</v>
      </c>
      <c r="V723" s="141">
        <f>+V721+500</f>
        <v>180500</v>
      </c>
      <c r="W723" s="130"/>
      <c r="X723" s="116">
        <f>+X721+10</f>
        <v>2935</v>
      </c>
      <c r="Y723" s="124">
        <f t="shared" si="187"/>
        <v>180740</v>
      </c>
      <c r="Z723" s="125">
        <f>+V723+X723</f>
        <v>183435</v>
      </c>
      <c r="AA723" s="126"/>
      <c r="AB723" s="127">
        <f>+AB721+20</f>
        <v>5870</v>
      </c>
      <c r="AC723" s="119">
        <f>+V723+AB723</f>
        <v>186370</v>
      </c>
      <c r="AD723" s="127"/>
      <c r="AE723" s="127">
        <f>+AE721+10</f>
        <v>2960</v>
      </c>
      <c r="AF723" s="120">
        <f>+AE723+V723</f>
        <v>183460</v>
      </c>
      <c r="AG723" s="127"/>
      <c r="AH723" s="127">
        <f>+AH721+10</f>
        <v>2985</v>
      </c>
      <c r="AI723" s="119">
        <f>+AH723+V723</f>
        <v>183485</v>
      </c>
      <c r="AJ723" s="126"/>
      <c r="AK723" s="128">
        <f>+AK721+10</f>
        <v>3010</v>
      </c>
      <c r="AL723" s="129">
        <f>+AK723+V723</f>
        <v>183510</v>
      </c>
      <c r="AM723" s="397"/>
    </row>
    <row r="724" spans="1:39" ht="15.75" x14ac:dyDescent="0.25">
      <c r="A724" s="93">
        <f t="shared" si="188"/>
        <v>0</v>
      </c>
      <c r="B724" s="94">
        <f t="shared" si="183"/>
        <v>0</v>
      </c>
      <c r="C724" s="95">
        <f>+$D$3*T724</f>
        <v>7150</v>
      </c>
      <c r="D724" s="95">
        <f t="shared" si="184"/>
        <v>7150</v>
      </c>
      <c r="E724" s="95">
        <f>+$F$3*K724</f>
        <v>1500</v>
      </c>
      <c r="F724" s="95">
        <f t="shared" si="185"/>
        <v>1500</v>
      </c>
      <c r="G724" s="96">
        <f>+$H$3*Q724</f>
        <v>1500</v>
      </c>
      <c r="H724" s="433">
        <f t="shared" si="186"/>
        <v>1500</v>
      </c>
      <c r="I724" s="395"/>
      <c r="J724" s="130">
        <f>((K725-K723)/500)</f>
        <v>0.02</v>
      </c>
      <c r="K724" s="116">
        <f>(((I724-I723)*J724)+K723)+I724</f>
        <v>150</v>
      </c>
      <c r="L724" s="131">
        <f>ROUNDUP(K724,0)</f>
        <v>150</v>
      </c>
      <c r="M724" s="132">
        <f>((N725-N723)/500)</f>
        <v>0.02</v>
      </c>
      <c r="N724" s="101">
        <f>(((I724-I723)*M724)+N723)+I724</f>
        <v>250</v>
      </c>
      <c r="O724" s="101">
        <f>ROUNDUP(N724,0)</f>
        <v>250</v>
      </c>
      <c r="P724" s="101">
        <f>((Q725-Q723)/500)</f>
        <v>0.02</v>
      </c>
      <c r="Q724" s="101">
        <f>(((I724-I723)*P724)+Q723)+I724</f>
        <v>500</v>
      </c>
      <c r="R724" s="133">
        <f>ROUNDUP(Q724,0)</f>
        <v>500</v>
      </c>
      <c r="S724" s="132">
        <f>((T725-T723)/500)</f>
        <v>0.04</v>
      </c>
      <c r="T724" s="134">
        <f>(((I724-I723)*S724)+T723)+I724</f>
        <v>650</v>
      </c>
      <c r="U724" s="134">
        <f>ROUNDUP(T724,0)</f>
        <v>650</v>
      </c>
      <c r="V724" s="396"/>
      <c r="W724" s="130">
        <f>((X725-X723)/500)</f>
        <v>0.01</v>
      </c>
      <c r="X724" s="116">
        <f>(((V724-V723)*W724)+X723)+V724</f>
        <v>1130</v>
      </c>
      <c r="Y724" s="135">
        <f t="shared" si="187"/>
        <v>240</v>
      </c>
      <c r="Z724" s="106">
        <f>ROUNDUP(X724,0)</f>
        <v>1130</v>
      </c>
      <c r="AA724" s="136">
        <f>((AB725-AB723)/500)</f>
        <v>0.02</v>
      </c>
      <c r="AB724" s="137">
        <f>(((V724-V723)*AA724)+AB723)+V724</f>
        <v>2260</v>
      </c>
      <c r="AC724" s="101">
        <f>ROUNDUP(AB724,0)</f>
        <v>2260</v>
      </c>
      <c r="AD724" s="137">
        <f>((AE725-AE723)/500)</f>
        <v>0.01</v>
      </c>
      <c r="AE724" s="137">
        <f>(((V724-V723)*AD724)+AE723)+V724</f>
        <v>1155</v>
      </c>
      <c r="AF724" s="133">
        <f>ROUNDUP(AE724,0)</f>
        <v>1155</v>
      </c>
      <c r="AG724" s="137">
        <f>((AH725-AH723)/500)</f>
        <v>0.01</v>
      </c>
      <c r="AH724" s="137">
        <f>(((V724-V723)*AG724)+AH723)+V724</f>
        <v>1180</v>
      </c>
      <c r="AI724" s="101">
        <f>ROUNDUP(AH724,0)</f>
        <v>1180</v>
      </c>
      <c r="AJ724" s="136">
        <f>((AK725-AK723)/500)</f>
        <v>0.01</v>
      </c>
      <c r="AK724" s="138">
        <f>(((V724-V723)*AJ724)+AK723)+V724</f>
        <v>1205</v>
      </c>
      <c r="AL724" s="139">
        <f>ROUNDUP(AK724,0)</f>
        <v>1205</v>
      </c>
    </row>
    <row r="725" spans="1:39" ht="15.75" x14ac:dyDescent="0.25">
      <c r="A725" s="93">
        <f t="shared" si="188"/>
        <v>0</v>
      </c>
      <c r="B725" s="93">
        <f t="shared" si="183"/>
        <v>0</v>
      </c>
      <c r="C725" s="112">
        <f>+$D$3*U725</f>
        <v>2077790</v>
      </c>
      <c r="D725" s="112">
        <f t="shared" si="184"/>
        <v>2077790</v>
      </c>
      <c r="E725" s="112">
        <f>+$F$3*L725</f>
        <v>1847700</v>
      </c>
      <c r="F725" s="112">
        <f t="shared" si="185"/>
        <v>1847700</v>
      </c>
      <c r="G725" s="113">
        <f>+$H$3*R725</f>
        <v>555360</v>
      </c>
      <c r="H725" s="112">
        <f t="shared" si="186"/>
        <v>555360</v>
      </c>
      <c r="I725" s="140">
        <f>+I723+500</f>
        <v>181000</v>
      </c>
      <c r="J725" s="130"/>
      <c r="K725" s="116">
        <f>+K723+10</f>
        <v>3770</v>
      </c>
      <c r="L725" s="117">
        <f>+I725+K725</f>
        <v>184770</v>
      </c>
      <c r="M725" s="118"/>
      <c r="N725" s="119">
        <f>+N723+10</f>
        <v>3870</v>
      </c>
      <c r="O725" s="119">
        <f>+N725+I725</f>
        <v>184870</v>
      </c>
      <c r="P725" s="119"/>
      <c r="Q725" s="119">
        <f>+Q723+10</f>
        <v>4120</v>
      </c>
      <c r="R725" s="120">
        <f>+Q725+I725</f>
        <v>185120</v>
      </c>
      <c r="S725" s="121"/>
      <c r="T725" s="122">
        <f>+T723+20</f>
        <v>7890</v>
      </c>
      <c r="U725" s="122">
        <f>+T725+I725</f>
        <v>188890</v>
      </c>
      <c r="V725" s="141">
        <f>+V723+500</f>
        <v>181000</v>
      </c>
      <c r="W725" s="130"/>
      <c r="X725" s="116">
        <f>+X723+5</f>
        <v>2940</v>
      </c>
      <c r="Y725" s="124">
        <f t="shared" si="187"/>
        <v>181240</v>
      </c>
      <c r="Z725" s="125">
        <f>+V725+X725</f>
        <v>183940</v>
      </c>
      <c r="AA725" s="126"/>
      <c r="AB725" s="127">
        <f>+AB723+10</f>
        <v>5880</v>
      </c>
      <c r="AC725" s="119">
        <f>+V725+AB725</f>
        <v>186880</v>
      </c>
      <c r="AD725" s="127"/>
      <c r="AE725" s="127">
        <f>+AE723+5</f>
        <v>2965</v>
      </c>
      <c r="AF725" s="120">
        <f>+AE725+V725</f>
        <v>183965</v>
      </c>
      <c r="AG725" s="127"/>
      <c r="AH725" s="127">
        <f>+AH723+5</f>
        <v>2990</v>
      </c>
      <c r="AI725" s="119">
        <f>+AH725+V725</f>
        <v>183990</v>
      </c>
      <c r="AJ725" s="126"/>
      <c r="AK725" s="128">
        <f>+AK723+5</f>
        <v>3015</v>
      </c>
      <c r="AL725" s="129">
        <f>+AK725+V725</f>
        <v>184015</v>
      </c>
      <c r="AM725" s="397"/>
    </row>
    <row r="726" spans="1:39" ht="15.75" x14ac:dyDescent="0.25">
      <c r="A726" s="93">
        <f t="shared" si="188"/>
        <v>0</v>
      </c>
      <c r="B726" s="94">
        <f t="shared" si="183"/>
        <v>0</v>
      </c>
      <c r="C726" s="95">
        <f>+$D$3*T726</f>
        <v>7150</v>
      </c>
      <c r="D726" s="95">
        <f t="shared" si="184"/>
        <v>7150</v>
      </c>
      <c r="E726" s="95">
        <f>+$F$3*K726</f>
        <v>1500</v>
      </c>
      <c r="F726" s="95">
        <f t="shared" si="185"/>
        <v>1500</v>
      </c>
      <c r="G726" s="96">
        <f>+$H$3*Q726</f>
        <v>1500</v>
      </c>
      <c r="H726" s="95">
        <f t="shared" si="186"/>
        <v>1500</v>
      </c>
      <c r="I726" s="395"/>
      <c r="J726" s="130">
        <f>((K727-K725)/500)</f>
        <v>0.02</v>
      </c>
      <c r="K726" s="116">
        <f>(((I726-I725)*J726)+K725)+I726</f>
        <v>150</v>
      </c>
      <c r="L726" s="131">
        <f>ROUNDUP(K726,0)</f>
        <v>150</v>
      </c>
      <c r="M726" s="132">
        <f>((N727-N725)/500)</f>
        <v>0.02</v>
      </c>
      <c r="N726" s="101">
        <f>(((I726-I725)*M726)+N725)+I726</f>
        <v>250</v>
      </c>
      <c r="O726" s="101">
        <f>ROUNDUP(N726,0)</f>
        <v>250</v>
      </c>
      <c r="P726" s="101">
        <f>((Q727-Q725)/500)</f>
        <v>0.02</v>
      </c>
      <c r="Q726" s="101">
        <f>(((I726-I725)*P726)+Q725)+I726</f>
        <v>500</v>
      </c>
      <c r="R726" s="133">
        <f>ROUNDUP(Q726,0)</f>
        <v>500</v>
      </c>
      <c r="S726" s="132">
        <f>((T727-T725)/500)</f>
        <v>0.04</v>
      </c>
      <c r="T726" s="134">
        <f>(((I726-I725)*S726)+T725)+I726</f>
        <v>650</v>
      </c>
      <c r="U726" s="134">
        <f>ROUNDUP(T726,0)</f>
        <v>650</v>
      </c>
      <c r="V726" s="396"/>
      <c r="W726" s="130">
        <f>((X727-X725)/500)</f>
        <v>0.02</v>
      </c>
      <c r="X726" s="116">
        <f>(((V726-V725)*W726)+X725)+V726</f>
        <v>-680</v>
      </c>
      <c r="Y726" s="135">
        <f t="shared" si="187"/>
        <v>240</v>
      </c>
      <c r="Z726" s="106">
        <f>ROUNDUP(X726,0)</f>
        <v>-680</v>
      </c>
      <c r="AA726" s="136">
        <f>((AB727-AB725)/500)</f>
        <v>0.04</v>
      </c>
      <c r="AB726" s="137">
        <f>(((V726-V725)*AA726)+AB725)+V726</f>
        <v>-1360</v>
      </c>
      <c r="AC726" s="101">
        <f>ROUNDUP(AB726,0)</f>
        <v>-1360</v>
      </c>
      <c r="AD726" s="137">
        <f>((AE727-AE725)/500)</f>
        <v>0.02</v>
      </c>
      <c r="AE726" s="137">
        <f>(((V726-V725)*AD726)+AE725)+V726</f>
        <v>-655</v>
      </c>
      <c r="AF726" s="133">
        <f>ROUNDUP(AE726,0)</f>
        <v>-655</v>
      </c>
      <c r="AG726" s="137">
        <f>((AH727-AH725)/500)</f>
        <v>0.02</v>
      </c>
      <c r="AH726" s="137">
        <f>(((V726-V725)*AG726)+AH725)+V726</f>
        <v>-630</v>
      </c>
      <c r="AI726" s="101">
        <f>ROUNDUP(AH726,0)</f>
        <v>-630</v>
      </c>
      <c r="AJ726" s="136">
        <f>((AK727-AK725)/500)</f>
        <v>0.02</v>
      </c>
      <c r="AK726" s="138">
        <f>(((V726-V725)*AJ726)+AK725)+V726</f>
        <v>-605</v>
      </c>
      <c r="AL726" s="139">
        <f>ROUNDUP(AK726,0)</f>
        <v>-605</v>
      </c>
    </row>
    <row r="727" spans="1:39" ht="15.75" x14ac:dyDescent="0.25">
      <c r="A727" s="93">
        <f t="shared" si="188"/>
        <v>0</v>
      </c>
      <c r="B727" s="93">
        <f t="shared" si="183"/>
        <v>0</v>
      </c>
      <c r="C727" s="112">
        <f>+$D$3*U727</f>
        <v>2083510</v>
      </c>
      <c r="D727" s="112">
        <f t="shared" si="184"/>
        <v>2083510</v>
      </c>
      <c r="E727" s="112">
        <f>+$F$3*L727</f>
        <v>1852800</v>
      </c>
      <c r="F727" s="112">
        <f t="shared" si="185"/>
        <v>1852800</v>
      </c>
      <c r="G727" s="113">
        <f>+$H$3*R727</f>
        <v>556890</v>
      </c>
      <c r="H727" s="112">
        <f t="shared" si="186"/>
        <v>556890</v>
      </c>
      <c r="I727" s="140">
        <f>+I725+500</f>
        <v>181500</v>
      </c>
      <c r="J727" s="130"/>
      <c r="K727" s="116">
        <f>+K725+10</f>
        <v>3780</v>
      </c>
      <c r="L727" s="117">
        <f>+I727+K727</f>
        <v>185280</v>
      </c>
      <c r="M727" s="118"/>
      <c r="N727" s="119">
        <f>+N725+10</f>
        <v>3880</v>
      </c>
      <c r="O727" s="119">
        <f>+N727+I727</f>
        <v>185380</v>
      </c>
      <c r="P727" s="119"/>
      <c r="Q727" s="119">
        <f>+Q725+10</f>
        <v>4130</v>
      </c>
      <c r="R727" s="120">
        <f>+Q727+I727</f>
        <v>185630</v>
      </c>
      <c r="S727" s="121"/>
      <c r="T727" s="122">
        <f>+T725+20</f>
        <v>7910</v>
      </c>
      <c r="U727" s="122">
        <f>+T727+I727</f>
        <v>189410</v>
      </c>
      <c r="V727" s="141">
        <f>+V725+500</f>
        <v>181500</v>
      </c>
      <c r="W727" s="130"/>
      <c r="X727" s="116">
        <f>+X725+10</f>
        <v>2950</v>
      </c>
      <c r="Y727" s="124">
        <f t="shared" si="187"/>
        <v>181740</v>
      </c>
      <c r="Z727" s="125">
        <f>+V727+X727</f>
        <v>184450</v>
      </c>
      <c r="AA727" s="126"/>
      <c r="AB727" s="127">
        <f>+AB725+20</f>
        <v>5900</v>
      </c>
      <c r="AC727" s="119">
        <f>+V727+AB727</f>
        <v>187400</v>
      </c>
      <c r="AD727" s="127"/>
      <c r="AE727" s="127">
        <f>+AE725+10</f>
        <v>2975</v>
      </c>
      <c r="AF727" s="120">
        <f>+AE727+V727</f>
        <v>184475</v>
      </c>
      <c r="AG727" s="127"/>
      <c r="AH727" s="127">
        <f>+AH725+10</f>
        <v>3000</v>
      </c>
      <c r="AI727" s="119">
        <f>+AH727+V727</f>
        <v>184500</v>
      </c>
      <c r="AJ727" s="126"/>
      <c r="AK727" s="128">
        <f>+AK725+10</f>
        <v>3025</v>
      </c>
      <c r="AL727" s="129">
        <f>+AK727+V727</f>
        <v>184525</v>
      </c>
      <c r="AM727" s="397"/>
    </row>
    <row r="728" spans="1:39" ht="15.75" x14ac:dyDescent="0.25">
      <c r="A728" s="93">
        <f t="shared" si="188"/>
        <v>0</v>
      </c>
      <c r="B728" s="94">
        <f t="shared" si="183"/>
        <v>0</v>
      </c>
      <c r="C728" s="95">
        <f>+$D$3*T728</f>
        <v>7150</v>
      </c>
      <c r="D728" s="95">
        <f t="shared" si="184"/>
        <v>7150</v>
      </c>
      <c r="E728" s="95">
        <f>+$F$3*K728</f>
        <v>1500</v>
      </c>
      <c r="F728" s="95">
        <f t="shared" si="185"/>
        <v>1500</v>
      </c>
      <c r="G728" s="96">
        <f>+$H$3*Q728</f>
        <v>1500</v>
      </c>
      <c r="H728" s="433">
        <f t="shared" si="186"/>
        <v>1500</v>
      </c>
      <c r="I728" s="395"/>
      <c r="J728" s="130">
        <f>((K729-K727)/500)</f>
        <v>0.02</v>
      </c>
      <c r="K728" s="116">
        <f>(((I728-I727)*J728)+K727)+I728</f>
        <v>150</v>
      </c>
      <c r="L728" s="131">
        <f>ROUNDUP(K728,0)</f>
        <v>150</v>
      </c>
      <c r="M728" s="132">
        <f>((N729-N727)/500)</f>
        <v>0.02</v>
      </c>
      <c r="N728" s="101">
        <f>(((I728-I727)*M728)+N727)+I728</f>
        <v>250</v>
      </c>
      <c r="O728" s="101">
        <f>ROUNDUP(N728,0)</f>
        <v>250</v>
      </c>
      <c r="P728" s="101">
        <f>((Q729-Q727)/500)</f>
        <v>0.02</v>
      </c>
      <c r="Q728" s="101">
        <f>(((I728-I727)*P728)+Q727)+I728</f>
        <v>500</v>
      </c>
      <c r="R728" s="133">
        <f>ROUNDUP(Q728,0)</f>
        <v>500</v>
      </c>
      <c r="S728" s="132">
        <f>((T729-T727)/500)</f>
        <v>0.04</v>
      </c>
      <c r="T728" s="134">
        <f>(((I728-I727)*S728)+T727)+I728</f>
        <v>650</v>
      </c>
      <c r="U728" s="134">
        <f>ROUNDUP(T728,0)</f>
        <v>650</v>
      </c>
      <c r="V728" s="396"/>
      <c r="W728" s="130">
        <f>((X729-X727)/500)</f>
        <v>0.01</v>
      </c>
      <c r="X728" s="116">
        <f>(((V728-V727)*W728)+X727)+V728</f>
        <v>1135</v>
      </c>
      <c r="Y728" s="135">
        <f t="shared" si="187"/>
        <v>240</v>
      </c>
      <c r="Z728" s="106">
        <f>ROUNDUP(X728,0)</f>
        <v>1135</v>
      </c>
      <c r="AA728" s="136">
        <f>((AB729-AB727)/500)</f>
        <v>0.02</v>
      </c>
      <c r="AB728" s="137">
        <f>(((V728-V727)*AA728)+AB727)+V728</f>
        <v>2270</v>
      </c>
      <c r="AC728" s="101">
        <f>ROUNDUP(AB728,0)</f>
        <v>2270</v>
      </c>
      <c r="AD728" s="137">
        <f>((AE729-AE727)/500)</f>
        <v>0.01</v>
      </c>
      <c r="AE728" s="137">
        <f>(((V728-V727)*AD728)+AE727)+V728</f>
        <v>1160</v>
      </c>
      <c r="AF728" s="133">
        <f>ROUNDUP(AE728,0)</f>
        <v>1160</v>
      </c>
      <c r="AG728" s="137">
        <f>((AH729-AH727)/500)</f>
        <v>0.01</v>
      </c>
      <c r="AH728" s="137">
        <f>(((V728-V727)*AG728)+AH727)+V728</f>
        <v>1185</v>
      </c>
      <c r="AI728" s="101">
        <f>ROUNDUP(AH728,0)</f>
        <v>1185</v>
      </c>
      <c r="AJ728" s="136">
        <f>((AK729-AK727)/500)</f>
        <v>0.01</v>
      </c>
      <c r="AK728" s="138">
        <f>(((V728-V727)*AJ728)+AK727)+V728</f>
        <v>1210</v>
      </c>
      <c r="AL728" s="139">
        <f>ROUNDUP(AK728,0)</f>
        <v>1210</v>
      </c>
    </row>
    <row r="729" spans="1:39" ht="15.75" x14ac:dyDescent="0.25">
      <c r="A729" s="93">
        <f t="shared" si="188"/>
        <v>0</v>
      </c>
      <c r="B729" s="93">
        <f t="shared" si="183"/>
        <v>0</v>
      </c>
      <c r="C729" s="112">
        <f>+$D$3*U729</f>
        <v>2089230</v>
      </c>
      <c r="D729" s="112">
        <f t="shared" si="184"/>
        <v>2089230</v>
      </c>
      <c r="E729" s="112">
        <f>+$F$3*L729</f>
        <v>1857900</v>
      </c>
      <c r="F729" s="112">
        <f t="shared" si="185"/>
        <v>1857900</v>
      </c>
      <c r="G729" s="113">
        <f>+$H$3*R729</f>
        <v>558420</v>
      </c>
      <c r="H729" s="112">
        <f t="shared" si="186"/>
        <v>558420</v>
      </c>
      <c r="I729" s="140">
        <f>+I727+500</f>
        <v>182000</v>
      </c>
      <c r="J729" s="130"/>
      <c r="K729" s="116">
        <f>+K727+10</f>
        <v>3790</v>
      </c>
      <c r="L729" s="117">
        <f>+I729+K729</f>
        <v>185790</v>
      </c>
      <c r="M729" s="118"/>
      <c r="N729" s="119">
        <f>+N727+10</f>
        <v>3890</v>
      </c>
      <c r="O729" s="119">
        <f>+N729+I729</f>
        <v>185890</v>
      </c>
      <c r="P729" s="119"/>
      <c r="Q729" s="119">
        <f>+Q727+10</f>
        <v>4140</v>
      </c>
      <c r="R729" s="120">
        <f>+Q729+I729</f>
        <v>186140</v>
      </c>
      <c r="S729" s="121"/>
      <c r="T729" s="122">
        <f>+T727+20</f>
        <v>7930</v>
      </c>
      <c r="U729" s="122">
        <f>+T729+I729</f>
        <v>189930</v>
      </c>
      <c r="V729" s="141">
        <f>+V727+500</f>
        <v>182000</v>
      </c>
      <c r="W729" s="130"/>
      <c r="X729" s="116">
        <f>+X727+5</f>
        <v>2955</v>
      </c>
      <c r="Y729" s="124">
        <f t="shared" si="187"/>
        <v>182240</v>
      </c>
      <c r="Z729" s="125">
        <f>+V729+X729</f>
        <v>184955</v>
      </c>
      <c r="AA729" s="126"/>
      <c r="AB729" s="127">
        <f>+AB727+10</f>
        <v>5910</v>
      </c>
      <c r="AC729" s="119">
        <f>+V729+AB729</f>
        <v>187910</v>
      </c>
      <c r="AD729" s="127"/>
      <c r="AE729" s="127">
        <f>+AE727+5</f>
        <v>2980</v>
      </c>
      <c r="AF729" s="120">
        <f>+AE729+V729</f>
        <v>184980</v>
      </c>
      <c r="AG729" s="127"/>
      <c r="AH729" s="127">
        <f>+AH727+5</f>
        <v>3005</v>
      </c>
      <c r="AI729" s="119">
        <f>+AH729+V729</f>
        <v>185005</v>
      </c>
      <c r="AJ729" s="126"/>
      <c r="AK729" s="128">
        <f>+AK727+5</f>
        <v>3030</v>
      </c>
      <c r="AL729" s="129">
        <f>+AK729+V729</f>
        <v>185030</v>
      </c>
      <c r="AM729" s="397"/>
    </row>
    <row r="730" spans="1:39" ht="15.75" x14ac:dyDescent="0.25">
      <c r="A730" s="93">
        <f t="shared" si="188"/>
        <v>0</v>
      </c>
      <c r="B730" s="94">
        <f t="shared" si="183"/>
        <v>0</v>
      </c>
      <c r="C730" s="95">
        <f>+$D$3*T730</f>
        <v>7150</v>
      </c>
      <c r="D730" s="95">
        <f t="shared" si="184"/>
        <v>7150</v>
      </c>
      <c r="E730" s="95">
        <f>+$F$3*K730</f>
        <v>1500</v>
      </c>
      <c r="F730" s="95">
        <f t="shared" si="185"/>
        <v>1500</v>
      </c>
      <c r="G730" s="96">
        <f>+$H$3*Q730</f>
        <v>1500</v>
      </c>
      <c r="H730" s="95">
        <f t="shared" si="186"/>
        <v>1500</v>
      </c>
      <c r="I730" s="395"/>
      <c r="J730" s="130">
        <f>((K731-K729)/500)</f>
        <v>0.02</v>
      </c>
      <c r="K730" s="116">
        <f>(((I730-I729)*J730)+K729)+I730</f>
        <v>150</v>
      </c>
      <c r="L730" s="131">
        <f>ROUNDUP(K730,0)</f>
        <v>150</v>
      </c>
      <c r="M730" s="132">
        <f>((N731-N729)/500)</f>
        <v>0.02</v>
      </c>
      <c r="N730" s="101">
        <f>(((I730-I729)*M730)+N729)+I730</f>
        <v>250</v>
      </c>
      <c r="O730" s="101">
        <f>ROUNDUP(N730,0)</f>
        <v>250</v>
      </c>
      <c r="P730" s="101">
        <f>((Q731-Q729)/500)</f>
        <v>0.02</v>
      </c>
      <c r="Q730" s="101">
        <f>(((I730-I729)*P730)+Q729)+I730</f>
        <v>500</v>
      </c>
      <c r="R730" s="133">
        <f>ROUNDUP(Q730,0)</f>
        <v>500</v>
      </c>
      <c r="S730" s="132">
        <f>((T731-T729)/500)</f>
        <v>0.04</v>
      </c>
      <c r="T730" s="134">
        <f>(((I730-I729)*S730)+T729)+I730</f>
        <v>650</v>
      </c>
      <c r="U730" s="134">
        <f>ROUNDUP(T730,0)</f>
        <v>650</v>
      </c>
      <c r="V730" s="396"/>
      <c r="W730" s="130">
        <f>((X731-X729)/500)</f>
        <v>0.02</v>
      </c>
      <c r="X730" s="116">
        <f>(((V730-V729)*W730)+X729)+V730</f>
        <v>-685</v>
      </c>
      <c r="Y730" s="135">
        <f t="shared" si="187"/>
        <v>240</v>
      </c>
      <c r="Z730" s="106">
        <f>ROUNDUP(X730,0)</f>
        <v>-685</v>
      </c>
      <c r="AA730" s="136">
        <f>((AB731-AB729)/500)</f>
        <v>0.04</v>
      </c>
      <c r="AB730" s="137">
        <f>(((V730-V729)*AA730)+AB729)+V730</f>
        <v>-1370</v>
      </c>
      <c r="AC730" s="101">
        <f>ROUNDUP(AB730,0)</f>
        <v>-1370</v>
      </c>
      <c r="AD730" s="137">
        <f>((AE731-AE729)/500)</f>
        <v>0.02</v>
      </c>
      <c r="AE730" s="137">
        <f>(((V730-V729)*AD730)+AE729)+V730</f>
        <v>-660</v>
      </c>
      <c r="AF730" s="133">
        <f>ROUNDUP(AE730,0)</f>
        <v>-660</v>
      </c>
      <c r="AG730" s="137">
        <f>((AH731-AH729)/500)</f>
        <v>0.02</v>
      </c>
      <c r="AH730" s="137">
        <f>(((V730-V729)*AG730)+AH729)+V730</f>
        <v>-635</v>
      </c>
      <c r="AI730" s="101">
        <f>ROUNDUP(AH730,0)</f>
        <v>-635</v>
      </c>
      <c r="AJ730" s="136">
        <f>((AK731-AK729)/500)</f>
        <v>0.02</v>
      </c>
      <c r="AK730" s="138">
        <f>(((V730-V729)*AJ730)+AK729)+V730</f>
        <v>-610</v>
      </c>
      <c r="AL730" s="139">
        <f>ROUNDUP(AK730,0)</f>
        <v>-610</v>
      </c>
      <c r="AM730" s="397"/>
    </row>
    <row r="731" spans="1:39" ht="15.75" x14ac:dyDescent="0.25">
      <c r="A731" s="93">
        <f t="shared" si="188"/>
        <v>0</v>
      </c>
      <c r="B731" s="93">
        <f t="shared" ref="B731:B794" si="189">ROUNDUP(A731,0)</f>
        <v>0</v>
      </c>
      <c r="C731" s="112">
        <f>+$D$3*U731</f>
        <v>2094950</v>
      </c>
      <c r="D731" s="112">
        <f t="shared" ref="D731:D794" si="190">ROUNDUP(C731,0)</f>
        <v>2094950</v>
      </c>
      <c r="E731" s="112">
        <f>+$F$3*L731</f>
        <v>1863000</v>
      </c>
      <c r="F731" s="112">
        <f t="shared" ref="F731:F794" si="191">ROUNDUP(E731,0)</f>
        <v>1863000</v>
      </c>
      <c r="G731" s="113">
        <f>+$H$3*R731</f>
        <v>559950</v>
      </c>
      <c r="H731" s="112">
        <f t="shared" ref="H731:H794" si="192">ROUNDUP(G731,0)</f>
        <v>559950</v>
      </c>
      <c r="I731" s="140">
        <f>+I729+500</f>
        <v>182500</v>
      </c>
      <c r="J731" s="130"/>
      <c r="K731" s="116">
        <f>+K729+10</f>
        <v>3800</v>
      </c>
      <c r="L731" s="117">
        <f>+I731+K731</f>
        <v>186300</v>
      </c>
      <c r="M731" s="118"/>
      <c r="N731" s="119">
        <f>+N729+10</f>
        <v>3900</v>
      </c>
      <c r="O731" s="119">
        <f>+N731+I731</f>
        <v>186400</v>
      </c>
      <c r="P731" s="119"/>
      <c r="Q731" s="119">
        <f>+Q729+10</f>
        <v>4150</v>
      </c>
      <c r="R731" s="120">
        <f>+Q731+I731</f>
        <v>186650</v>
      </c>
      <c r="S731" s="121"/>
      <c r="T731" s="122">
        <f>+T729+20</f>
        <v>7950</v>
      </c>
      <c r="U731" s="122">
        <f>+T731+I731</f>
        <v>190450</v>
      </c>
      <c r="V731" s="141">
        <f>+V729+500</f>
        <v>182500</v>
      </c>
      <c r="W731" s="130"/>
      <c r="X731" s="116">
        <f>+X729+10</f>
        <v>2965</v>
      </c>
      <c r="Y731" s="124">
        <f t="shared" si="187"/>
        <v>182740</v>
      </c>
      <c r="Z731" s="125">
        <f>+V731+X731</f>
        <v>185465</v>
      </c>
      <c r="AA731" s="126"/>
      <c r="AB731" s="127">
        <f>+AB729+20</f>
        <v>5930</v>
      </c>
      <c r="AC731" s="119">
        <f>+V731+AB731</f>
        <v>188430</v>
      </c>
      <c r="AD731" s="127"/>
      <c r="AE731" s="127">
        <f>+AE729+10</f>
        <v>2990</v>
      </c>
      <c r="AF731" s="120">
        <f>+AE731+V731</f>
        <v>185490</v>
      </c>
      <c r="AG731" s="127"/>
      <c r="AH731" s="127">
        <f>+AH729+10</f>
        <v>3015</v>
      </c>
      <c r="AI731" s="119">
        <f>+AH731+V731</f>
        <v>185515</v>
      </c>
      <c r="AJ731" s="126"/>
      <c r="AK731" s="128">
        <f>+AK729+10</f>
        <v>3040</v>
      </c>
      <c r="AL731" s="129">
        <f>+AK731+V731</f>
        <v>185540</v>
      </c>
      <c r="AM731" s="397"/>
    </row>
    <row r="732" spans="1:39" ht="15.75" x14ac:dyDescent="0.25">
      <c r="A732" s="93">
        <f t="shared" si="188"/>
        <v>0</v>
      </c>
      <c r="B732" s="94">
        <f t="shared" si="189"/>
        <v>0</v>
      </c>
      <c r="C732" s="95">
        <f>+$D$3*T732</f>
        <v>7150</v>
      </c>
      <c r="D732" s="95">
        <f t="shared" si="190"/>
        <v>7150</v>
      </c>
      <c r="E732" s="95">
        <f>+$F$3*K732</f>
        <v>1500</v>
      </c>
      <c r="F732" s="95">
        <f t="shared" si="191"/>
        <v>1500</v>
      </c>
      <c r="G732" s="96">
        <f>+$H$3*Q732</f>
        <v>1500</v>
      </c>
      <c r="H732" s="433">
        <f t="shared" si="192"/>
        <v>1500</v>
      </c>
      <c r="I732" s="395"/>
      <c r="J732" s="130">
        <f>((K733-K731)/500)</f>
        <v>0.02</v>
      </c>
      <c r="K732" s="116">
        <f>(((I732-I731)*J732)+K731)+I732</f>
        <v>150</v>
      </c>
      <c r="L732" s="131">
        <f>ROUNDUP(K732,0)</f>
        <v>150</v>
      </c>
      <c r="M732" s="132">
        <f>((N733-N731)/500)</f>
        <v>0.02</v>
      </c>
      <c r="N732" s="101">
        <f>(((I732-I731)*M732)+N731)+I732</f>
        <v>250</v>
      </c>
      <c r="O732" s="101">
        <f>ROUNDUP(N732,0)</f>
        <v>250</v>
      </c>
      <c r="P732" s="101">
        <f>((Q733-Q731)/500)</f>
        <v>0.02</v>
      </c>
      <c r="Q732" s="101">
        <f>(((I732-I731)*P732)+Q731)+I732</f>
        <v>500</v>
      </c>
      <c r="R732" s="133">
        <f>ROUNDUP(Q732,0)</f>
        <v>500</v>
      </c>
      <c r="S732" s="132">
        <f>((T733-T731)/500)</f>
        <v>0.04</v>
      </c>
      <c r="T732" s="134">
        <f>(((I732-I731)*S732)+T731)+I732</f>
        <v>650</v>
      </c>
      <c r="U732" s="134">
        <f>ROUNDUP(T732,0)</f>
        <v>650</v>
      </c>
      <c r="V732" s="396"/>
      <c r="W732" s="130">
        <f>((X733-X731)/500)</f>
        <v>0.01</v>
      </c>
      <c r="X732" s="116">
        <f>(((V732-V731)*W732)+X731)+V732</f>
        <v>1140</v>
      </c>
      <c r="Y732" s="135">
        <f t="shared" si="187"/>
        <v>240</v>
      </c>
      <c r="Z732" s="106">
        <f>ROUNDUP(X732,0)</f>
        <v>1140</v>
      </c>
      <c r="AA732" s="136">
        <f>((AB733-AB731)/500)</f>
        <v>0.02</v>
      </c>
      <c r="AB732" s="137">
        <f>(((V732-V731)*AA732)+AB731)+V732</f>
        <v>2280</v>
      </c>
      <c r="AC732" s="101">
        <f>ROUNDUP(AB732,0)</f>
        <v>2280</v>
      </c>
      <c r="AD732" s="137">
        <f>((AE733-AE731)/500)</f>
        <v>0.01</v>
      </c>
      <c r="AE732" s="137">
        <f>(((V732-V731)*AD732)+AE731)+V732</f>
        <v>1165</v>
      </c>
      <c r="AF732" s="133">
        <f>ROUNDUP(AE732,0)</f>
        <v>1165</v>
      </c>
      <c r="AG732" s="137">
        <f>((AH733-AH731)/500)</f>
        <v>0.01</v>
      </c>
      <c r="AH732" s="137">
        <f>(((V732-V731)*AG732)+AH731)+V732</f>
        <v>1190</v>
      </c>
      <c r="AI732" s="101">
        <f>ROUNDUP(AH732,0)</f>
        <v>1190</v>
      </c>
      <c r="AJ732" s="136">
        <f>((AK733-AK731)/500)</f>
        <v>0.01</v>
      </c>
      <c r="AK732" s="138">
        <f>(((V732-V731)*AJ732)+AK731)+V732</f>
        <v>1215</v>
      </c>
      <c r="AL732" s="139">
        <f>ROUNDUP(AK732,0)</f>
        <v>1215</v>
      </c>
    </row>
    <row r="733" spans="1:39" ht="15.75" x14ac:dyDescent="0.25">
      <c r="A733" s="93">
        <f t="shared" si="188"/>
        <v>0</v>
      </c>
      <c r="B733" s="93">
        <f t="shared" si="189"/>
        <v>0</v>
      </c>
      <c r="C733" s="112">
        <f>+$D$3*U733</f>
        <v>2100670</v>
      </c>
      <c r="D733" s="112">
        <f t="shared" si="190"/>
        <v>2100670</v>
      </c>
      <c r="E733" s="112">
        <f>+$F$3*L733</f>
        <v>1868100</v>
      </c>
      <c r="F733" s="112">
        <f t="shared" si="191"/>
        <v>1868100</v>
      </c>
      <c r="G733" s="113">
        <f>+$H$3*R733</f>
        <v>561480</v>
      </c>
      <c r="H733" s="112">
        <f t="shared" si="192"/>
        <v>561480</v>
      </c>
      <c r="I733" s="140">
        <f>+I731+500</f>
        <v>183000</v>
      </c>
      <c r="J733" s="130"/>
      <c r="K733" s="116">
        <f>+K731+10</f>
        <v>3810</v>
      </c>
      <c r="L733" s="117">
        <f>+I733+K733</f>
        <v>186810</v>
      </c>
      <c r="M733" s="118"/>
      <c r="N733" s="119">
        <f>+N731+10</f>
        <v>3910</v>
      </c>
      <c r="O733" s="119">
        <f>+N733+I733</f>
        <v>186910</v>
      </c>
      <c r="P733" s="119"/>
      <c r="Q733" s="119">
        <f>+Q731+10</f>
        <v>4160</v>
      </c>
      <c r="R733" s="120">
        <f>+Q733+I733</f>
        <v>187160</v>
      </c>
      <c r="S733" s="121"/>
      <c r="T733" s="122">
        <f>+T731+20</f>
        <v>7970</v>
      </c>
      <c r="U733" s="122">
        <f>+T733+I733</f>
        <v>190970</v>
      </c>
      <c r="V733" s="141">
        <f>+V731+500</f>
        <v>183000</v>
      </c>
      <c r="W733" s="130"/>
      <c r="X733" s="116">
        <f>+X731+5</f>
        <v>2970</v>
      </c>
      <c r="Y733" s="124">
        <f t="shared" si="187"/>
        <v>183240</v>
      </c>
      <c r="Z733" s="125">
        <f>+V733+X733</f>
        <v>185970</v>
      </c>
      <c r="AA733" s="126"/>
      <c r="AB733" s="127">
        <f>+AB731+10</f>
        <v>5940</v>
      </c>
      <c r="AC733" s="119">
        <f>+V733+AB733</f>
        <v>188940</v>
      </c>
      <c r="AD733" s="127"/>
      <c r="AE733" s="127">
        <f>+AE731+5</f>
        <v>2995</v>
      </c>
      <c r="AF733" s="120">
        <f>+AE733+V733</f>
        <v>185995</v>
      </c>
      <c r="AG733" s="127"/>
      <c r="AH733" s="127">
        <f>+AH731+5</f>
        <v>3020</v>
      </c>
      <c r="AI733" s="119">
        <f>+AH733+V733</f>
        <v>186020</v>
      </c>
      <c r="AJ733" s="126"/>
      <c r="AK733" s="128">
        <f>+AK731+5</f>
        <v>3045</v>
      </c>
      <c r="AL733" s="129">
        <f>+AK733+V733</f>
        <v>186045</v>
      </c>
      <c r="AM733" s="397"/>
    </row>
    <row r="734" spans="1:39" ht="15.75" x14ac:dyDescent="0.25">
      <c r="A734" s="93">
        <f t="shared" si="188"/>
        <v>0</v>
      </c>
      <c r="B734" s="94">
        <f t="shared" si="189"/>
        <v>0</v>
      </c>
      <c r="C734" s="95">
        <f>+$D$3*T734</f>
        <v>7150</v>
      </c>
      <c r="D734" s="95">
        <f t="shared" si="190"/>
        <v>7150</v>
      </c>
      <c r="E734" s="95">
        <f>+$F$3*K734</f>
        <v>1500</v>
      </c>
      <c r="F734" s="95">
        <f t="shared" si="191"/>
        <v>1500</v>
      </c>
      <c r="G734" s="96">
        <f>+$H$3*Q734</f>
        <v>1500</v>
      </c>
      <c r="H734" s="95">
        <f t="shared" si="192"/>
        <v>1500</v>
      </c>
      <c r="I734" s="395"/>
      <c r="J734" s="130">
        <f>((K735-K733)/500)</f>
        <v>0.02</v>
      </c>
      <c r="K734" s="116">
        <f>(((I734-I733)*J734)+K733)+I734</f>
        <v>150</v>
      </c>
      <c r="L734" s="131">
        <f>ROUNDUP(K734,0)</f>
        <v>150</v>
      </c>
      <c r="M734" s="132">
        <f>((N735-N733)/500)</f>
        <v>0.02</v>
      </c>
      <c r="N734" s="101">
        <f>(((I734-I733)*M734)+N733)+I734</f>
        <v>250</v>
      </c>
      <c r="O734" s="101">
        <f>ROUNDUP(N734,0)</f>
        <v>250</v>
      </c>
      <c r="P734" s="101">
        <f>((Q735-Q733)/500)</f>
        <v>0.02</v>
      </c>
      <c r="Q734" s="101">
        <f>(((I734-I733)*P734)+Q733)+I734</f>
        <v>500</v>
      </c>
      <c r="R734" s="133">
        <f>ROUNDUP(Q734,0)</f>
        <v>500</v>
      </c>
      <c r="S734" s="132">
        <f>((T735-T733)/500)</f>
        <v>0.04</v>
      </c>
      <c r="T734" s="134">
        <f>(((I734-I733)*S734)+T733)+I734</f>
        <v>650</v>
      </c>
      <c r="U734" s="134">
        <f>ROUNDUP(T734,0)</f>
        <v>650</v>
      </c>
      <c r="V734" s="396"/>
      <c r="W734" s="130">
        <f>((X735-X733)/500)</f>
        <v>0.02</v>
      </c>
      <c r="X734" s="116">
        <f>(((V734-V733)*W734)+X733)+V734</f>
        <v>-690</v>
      </c>
      <c r="Y734" s="135">
        <f t="shared" si="187"/>
        <v>240</v>
      </c>
      <c r="Z734" s="106">
        <f>ROUNDUP(X734,0)</f>
        <v>-690</v>
      </c>
      <c r="AA734" s="136">
        <f>((AB735-AB733)/500)</f>
        <v>0.04</v>
      </c>
      <c r="AB734" s="137">
        <f>(((V734-V733)*AA734)+AB733)+V734</f>
        <v>-1380</v>
      </c>
      <c r="AC734" s="101">
        <f>ROUNDUP(AB734,0)</f>
        <v>-1380</v>
      </c>
      <c r="AD734" s="137">
        <f>((AE735-AE733)/500)</f>
        <v>0.02</v>
      </c>
      <c r="AE734" s="137">
        <f>(((V734-V733)*AD734)+AE733)+V734</f>
        <v>-665</v>
      </c>
      <c r="AF734" s="133">
        <f>ROUNDUP(AE734,0)</f>
        <v>-665</v>
      </c>
      <c r="AG734" s="137">
        <f>((AH735-AH733)/500)</f>
        <v>0.02</v>
      </c>
      <c r="AH734" s="137">
        <f>(((V734-V733)*AG734)+AH733)+V734</f>
        <v>-640</v>
      </c>
      <c r="AI734" s="101">
        <f>ROUNDUP(AH734,0)</f>
        <v>-640</v>
      </c>
      <c r="AJ734" s="136">
        <f>((AK735-AK733)/500)</f>
        <v>0.02</v>
      </c>
      <c r="AK734" s="138">
        <f>(((V734-V733)*AJ734)+AK733)+V734</f>
        <v>-615</v>
      </c>
      <c r="AL734" s="139">
        <f>ROUNDUP(AK734,0)</f>
        <v>-615</v>
      </c>
    </row>
    <row r="735" spans="1:39" ht="15.75" x14ac:dyDescent="0.25">
      <c r="A735" s="93">
        <f t="shared" si="188"/>
        <v>0</v>
      </c>
      <c r="B735" s="93">
        <f t="shared" si="189"/>
        <v>0</v>
      </c>
      <c r="C735" s="112">
        <f>+$D$3*U735</f>
        <v>2106390</v>
      </c>
      <c r="D735" s="112">
        <f t="shared" si="190"/>
        <v>2106390</v>
      </c>
      <c r="E735" s="112">
        <f>+$F$3*L735</f>
        <v>1873200</v>
      </c>
      <c r="F735" s="112">
        <f t="shared" si="191"/>
        <v>1873200</v>
      </c>
      <c r="G735" s="113">
        <f>+$H$3*R735</f>
        <v>563010</v>
      </c>
      <c r="H735" s="112">
        <f t="shared" si="192"/>
        <v>563010</v>
      </c>
      <c r="I735" s="140">
        <f>+I733+500</f>
        <v>183500</v>
      </c>
      <c r="J735" s="130"/>
      <c r="K735" s="116">
        <f>+K733+10</f>
        <v>3820</v>
      </c>
      <c r="L735" s="117">
        <f>+I735+K735</f>
        <v>187320</v>
      </c>
      <c r="M735" s="118"/>
      <c r="N735" s="119">
        <f>+N733+10</f>
        <v>3920</v>
      </c>
      <c r="O735" s="119">
        <f>+N735+I735</f>
        <v>187420</v>
      </c>
      <c r="P735" s="119"/>
      <c r="Q735" s="119">
        <f>+Q733+10</f>
        <v>4170</v>
      </c>
      <c r="R735" s="120">
        <f>+Q735+I735</f>
        <v>187670</v>
      </c>
      <c r="S735" s="121"/>
      <c r="T735" s="122">
        <f>+T733+20</f>
        <v>7990</v>
      </c>
      <c r="U735" s="122">
        <f>+T735+I735</f>
        <v>191490</v>
      </c>
      <c r="V735" s="141">
        <f>+V733+500</f>
        <v>183500</v>
      </c>
      <c r="W735" s="130"/>
      <c r="X735" s="116">
        <f>+X733+10</f>
        <v>2980</v>
      </c>
      <c r="Y735" s="124">
        <f t="shared" si="187"/>
        <v>183740</v>
      </c>
      <c r="Z735" s="125">
        <f>+V735+X735</f>
        <v>186480</v>
      </c>
      <c r="AA735" s="126"/>
      <c r="AB735" s="127">
        <f>+AB733+20</f>
        <v>5960</v>
      </c>
      <c r="AC735" s="119">
        <f>+V735+AB735</f>
        <v>189460</v>
      </c>
      <c r="AD735" s="127"/>
      <c r="AE735" s="127">
        <f>+AE733+10</f>
        <v>3005</v>
      </c>
      <c r="AF735" s="120">
        <f>+AE735+V735</f>
        <v>186505</v>
      </c>
      <c r="AG735" s="127"/>
      <c r="AH735" s="127">
        <f>+AH733+10</f>
        <v>3030</v>
      </c>
      <c r="AI735" s="119">
        <f>+AH735+V735</f>
        <v>186530</v>
      </c>
      <c r="AJ735" s="126"/>
      <c r="AK735" s="128">
        <f>+AK733+10</f>
        <v>3055</v>
      </c>
      <c r="AL735" s="129">
        <f>+AK735+V735</f>
        <v>186555</v>
      </c>
      <c r="AM735" s="397"/>
    </row>
    <row r="736" spans="1:39" ht="15.75" x14ac:dyDescent="0.25">
      <c r="A736" s="93">
        <f t="shared" si="188"/>
        <v>0</v>
      </c>
      <c r="B736" s="94">
        <f t="shared" si="189"/>
        <v>0</v>
      </c>
      <c r="C736" s="95">
        <f>+$D$3*T736</f>
        <v>7150</v>
      </c>
      <c r="D736" s="95">
        <f t="shared" si="190"/>
        <v>7150</v>
      </c>
      <c r="E736" s="95">
        <f>+$F$3*K736</f>
        <v>1500</v>
      </c>
      <c r="F736" s="95">
        <f t="shared" si="191"/>
        <v>1500</v>
      </c>
      <c r="G736" s="96">
        <f>+$H$3*Q736</f>
        <v>1500</v>
      </c>
      <c r="H736" s="433">
        <f t="shared" si="192"/>
        <v>1500</v>
      </c>
      <c r="I736" s="395"/>
      <c r="J736" s="130">
        <f>((K737-K735)/500)</f>
        <v>0.02</v>
      </c>
      <c r="K736" s="116">
        <f>(((I736-I735)*J736)+K735)+I736</f>
        <v>150</v>
      </c>
      <c r="L736" s="131">
        <f>ROUNDUP(K736,0)</f>
        <v>150</v>
      </c>
      <c r="M736" s="132">
        <f>((N737-N735)/500)</f>
        <v>0.02</v>
      </c>
      <c r="N736" s="101">
        <f>(((I736-I735)*M736)+N735)+I736</f>
        <v>250</v>
      </c>
      <c r="O736" s="101">
        <f>ROUNDUP(N736,0)</f>
        <v>250</v>
      </c>
      <c r="P736" s="101">
        <f>((Q737-Q735)/500)</f>
        <v>0.02</v>
      </c>
      <c r="Q736" s="101">
        <f>(((I736-I735)*P736)+Q735)+I736</f>
        <v>500</v>
      </c>
      <c r="R736" s="133">
        <f>ROUNDUP(Q736,0)</f>
        <v>500</v>
      </c>
      <c r="S736" s="132">
        <f>((T737-T735)/500)</f>
        <v>0.04</v>
      </c>
      <c r="T736" s="134">
        <f>(((I736-I735)*S736)+T735)+I736</f>
        <v>650</v>
      </c>
      <c r="U736" s="134">
        <f>ROUNDUP(T736,0)</f>
        <v>650</v>
      </c>
      <c r="V736" s="396"/>
      <c r="W736" s="130">
        <f>((X737-X735)/500)</f>
        <v>0.01</v>
      </c>
      <c r="X736" s="116">
        <f>(((V736-V735)*W736)+X735)+V736</f>
        <v>1145</v>
      </c>
      <c r="Y736" s="135">
        <f t="shared" si="187"/>
        <v>240</v>
      </c>
      <c r="Z736" s="106">
        <f>ROUNDUP(X736,0)</f>
        <v>1145</v>
      </c>
      <c r="AA736" s="136">
        <f>((AB737-AB735)/500)</f>
        <v>0.02</v>
      </c>
      <c r="AB736" s="137">
        <f>(((V736-V735)*AA736)+AB735)+V736</f>
        <v>2290</v>
      </c>
      <c r="AC736" s="101">
        <f>ROUNDUP(AB736,0)</f>
        <v>2290</v>
      </c>
      <c r="AD736" s="137">
        <f>((AE737-AE735)/500)</f>
        <v>0.01</v>
      </c>
      <c r="AE736" s="137">
        <f>(((V736-V735)*AD736)+AE735)+V736</f>
        <v>1170</v>
      </c>
      <c r="AF736" s="133">
        <f>ROUNDUP(AE736,0)</f>
        <v>1170</v>
      </c>
      <c r="AG736" s="137">
        <f>((AH737-AH735)/500)</f>
        <v>0.01</v>
      </c>
      <c r="AH736" s="137">
        <f>(((V736-V735)*AG736)+AH735)+V736</f>
        <v>1195</v>
      </c>
      <c r="AI736" s="101">
        <f>ROUNDUP(AH736,0)</f>
        <v>1195</v>
      </c>
      <c r="AJ736" s="136">
        <f>((AK737-AK735)/500)</f>
        <v>0.01</v>
      </c>
      <c r="AK736" s="138">
        <f>(((V736-V735)*AJ736)+AK735)+V736</f>
        <v>1220</v>
      </c>
      <c r="AL736" s="139">
        <f>ROUNDUP(AK736,0)</f>
        <v>1220</v>
      </c>
    </row>
    <row r="737" spans="1:39" ht="15.75" x14ac:dyDescent="0.25">
      <c r="A737" s="93">
        <f t="shared" si="188"/>
        <v>0</v>
      </c>
      <c r="B737" s="93">
        <f t="shared" si="189"/>
        <v>0</v>
      </c>
      <c r="C737" s="112">
        <f>+$D$3*U737</f>
        <v>2112110</v>
      </c>
      <c r="D737" s="112">
        <f t="shared" si="190"/>
        <v>2112110</v>
      </c>
      <c r="E737" s="112">
        <f>+$F$3*L737</f>
        <v>1878300</v>
      </c>
      <c r="F737" s="112">
        <f t="shared" si="191"/>
        <v>1878300</v>
      </c>
      <c r="G737" s="113">
        <f>+$H$3*R737</f>
        <v>564540</v>
      </c>
      <c r="H737" s="112">
        <f t="shared" si="192"/>
        <v>564540</v>
      </c>
      <c r="I737" s="140">
        <f>+I735+500</f>
        <v>184000</v>
      </c>
      <c r="J737" s="130"/>
      <c r="K737" s="116">
        <f>+K735+10</f>
        <v>3830</v>
      </c>
      <c r="L737" s="117">
        <f>+I737+K737</f>
        <v>187830</v>
      </c>
      <c r="M737" s="118"/>
      <c r="N737" s="119">
        <f>+N735+10</f>
        <v>3930</v>
      </c>
      <c r="O737" s="119">
        <f>+N737+I737</f>
        <v>187930</v>
      </c>
      <c r="P737" s="119"/>
      <c r="Q737" s="119">
        <f>+Q735+10</f>
        <v>4180</v>
      </c>
      <c r="R737" s="120">
        <f>+Q737+I737</f>
        <v>188180</v>
      </c>
      <c r="S737" s="121"/>
      <c r="T737" s="122">
        <f>+T735+20</f>
        <v>8010</v>
      </c>
      <c r="U737" s="122">
        <f>+T737+I737</f>
        <v>192010</v>
      </c>
      <c r="V737" s="141">
        <f>+V735+500</f>
        <v>184000</v>
      </c>
      <c r="W737" s="130"/>
      <c r="X737" s="116">
        <f>+X735+5</f>
        <v>2985</v>
      </c>
      <c r="Y737" s="124">
        <f t="shared" ref="Y737:Y800" si="193">+V737+240</f>
        <v>184240</v>
      </c>
      <c r="Z737" s="125">
        <f>+V737+X737</f>
        <v>186985</v>
      </c>
      <c r="AA737" s="126"/>
      <c r="AB737" s="127">
        <f>+AB735+10</f>
        <v>5970</v>
      </c>
      <c r="AC737" s="119">
        <f>+V737+AB737</f>
        <v>189970</v>
      </c>
      <c r="AD737" s="127"/>
      <c r="AE737" s="127">
        <f>+AE735+5</f>
        <v>3010</v>
      </c>
      <c r="AF737" s="120">
        <f>+AE737+V737</f>
        <v>187010</v>
      </c>
      <c r="AG737" s="127"/>
      <c r="AH737" s="127">
        <f>+AH735+5</f>
        <v>3035</v>
      </c>
      <c r="AI737" s="119">
        <f>+AH737+V737</f>
        <v>187035</v>
      </c>
      <c r="AJ737" s="126"/>
      <c r="AK737" s="128">
        <f>+AK735+5</f>
        <v>3060</v>
      </c>
      <c r="AL737" s="129">
        <f>+AK737+V737</f>
        <v>187060</v>
      </c>
      <c r="AM737" s="397"/>
    </row>
    <row r="738" spans="1:39" ht="15.75" x14ac:dyDescent="0.25">
      <c r="A738" s="93">
        <f t="shared" si="188"/>
        <v>0</v>
      </c>
      <c r="B738" s="94">
        <f t="shared" si="189"/>
        <v>0</v>
      </c>
      <c r="C738" s="95">
        <f>+$D$3*T738</f>
        <v>7150</v>
      </c>
      <c r="D738" s="95">
        <f t="shared" si="190"/>
        <v>7150</v>
      </c>
      <c r="E738" s="95">
        <f>+$F$3*K738</f>
        <v>1500</v>
      </c>
      <c r="F738" s="95">
        <f t="shared" si="191"/>
        <v>1500</v>
      </c>
      <c r="G738" s="96">
        <f>+$H$3*Q738</f>
        <v>1500</v>
      </c>
      <c r="H738" s="95">
        <f t="shared" si="192"/>
        <v>1500</v>
      </c>
      <c r="I738" s="395"/>
      <c r="J738" s="130">
        <f>((K739-K737)/500)</f>
        <v>0.02</v>
      </c>
      <c r="K738" s="116">
        <f>(((I738-I737)*J738)+K737)+I738</f>
        <v>150</v>
      </c>
      <c r="L738" s="131">
        <f>ROUNDUP(K738,0)</f>
        <v>150</v>
      </c>
      <c r="M738" s="132">
        <f>((N739-N737)/500)</f>
        <v>0.02</v>
      </c>
      <c r="N738" s="101">
        <f>(((I738-I737)*M738)+N737)+I738</f>
        <v>250</v>
      </c>
      <c r="O738" s="101">
        <f>ROUNDUP(N738,0)</f>
        <v>250</v>
      </c>
      <c r="P738" s="101">
        <f>((Q739-Q737)/500)</f>
        <v>0.02</v>
      </c>
      <c r="Q738" s="101">
        <f>(((I738-I737)*P738)+Q737)+I738</f>
        <v>500</v>
      </c>
      <c r="R738" s="133">
        <f>ROUNDUP(Q738,0)</f>
        <v>500</v>
      </c>
      <c r="S738" s="132">
        <f>((T739-T737)/500)</f>
        <v>0.04</v>
      </c>
      <c r="T738" s="134">
        <f>(((I738-I737)*S738)+T737)+I738</f>
        <v>650</v>
      </c>
      <c r="U738" s="134">
        <f>ROUNDUP(T738,0)</f>
        <v>650</v>
      </c>
      <c r="V738" s="396"/>
      <c r="W738" s="130">
        <f>((X739-X737)/500)</f>
        <v>0.02</v>
      </c>
      <c r="X738" s="116">
        <f>(((V738-V737)*W738)+X737)+V738</f>
        <v>-695</v>
      </c>
      <c r="Y738" s="135">
        <f t="shared" si="193"/>
        <v>240</v>
      </c>
      <c r="Z738" s="106">
        <f>ROUNDUP(X738,0)</f>
        <v>-695</v>
      </c>
      <c r="AA738" s="136">
        <f>((AB739-AB737)/500)</f>
        <v>0.04</v>
      </c>
      <c r="AB738" s="137">
        <f>(((V738-V737)*AA738)+AB737)+V738</f>
        <v>-1390</v>
      </c>
      <c r="AC738" s="101">
        <f>ROUNDUP(AB738,0)</f>
        <v>-1390</v>
      </c>
      <c r="AD738" s="137">
        <f>((AE739-AE737)/500)</f>
        <v>0.02</v>
      </c>
      <c r="AE738" s="137">
        <f>(((V738-V737)*AD738)+AE737)+V738</f>
        <v>-670</v>
      </c>
      <c r="AF738" s="133">
        <f>ROUNDUP(AE738,0)</f>
        <v>-670</v>
      </c>
      <c r="AG738" s="137">
        <f>((AH739-AH737)/500)</f>
        <v>0.02</v>
      </c>
      <c r="AH738" s="137">
        <f>(((V738-V737)*AG738)+AH737)+V738</f>
        <v>-645</v>
      </c>
      <c r="AI738" s="101">
        <f>ROUNDUP(AH738,0)</f>
        <v>-645</v>
      </c>
      <c r="AJ738" s="136">
        <f>((AK739-AK737)/500)</f>
        <v>0.02</v>
      </c>
      <c r="AK738" s="138">
        <f>(((V738-V737)*AJ738)+AK737)+V738</f>
        <v>-620</v>
      </c>
      <c r="AL738" s="139">
        <f>ROUNDUP(AK738,0)</f>
        <v>-620</v>
      </c>
      <c r="AM738" s="397"/>
    </row>
    <row r="739" spans="1:39" ht="15.75" x14ac:dyDescent="0.25">
      <c r="A739" s="93">
        <f t="shared" si="188"/>
        <v>0</v>
      </c>
      <c r="B739" s="93">
        <f t="shared" si="189"/>
        <v>0</v>
      </c>
      <c r="C739" s="112">
        <f>+$D$3*U739</f>
        <v>2117830</v>
      </c>
      <c r="D739" s="112">
        <f t="shared" si="190"/>
        <v>2117830</v>
      </c>
      <c r="E739" s="112">
        <f>+$F$3*L739</f>
        <v>1883400</v>
      </c>
      <c r="F739" s="112">
        <f t="shared" si="191"/>
        <v>1883400</v>
      </c>
      <c r="G739" s="113">
        <f>+$H$3*R739</f>
        <v>566070</v>
      </c>
      <c r="H739" s="112">
        <f t="shared" si="192"/>
        <v>566070</v>
      </c>
      <c r="I739" s="140">
        <f>+I737+500</f>
        <v>184500</v>
      </c>
      <c r="J739" s="130"/>
      <c r="K739" s="116">
        <f>+K737+10</f>
        <v>3840</v>
      </c>
      <c r="L739" s="117">
        <f>+I739+K739</f>
        <v>188340</v>
      </c>
      <c r="M739" s="118"/>
      <c r="N739" s="119">
        <f>+N737+10</f>
        <v>3940</v>
      </c>
      <c r="O739" s="119">
        <f>+N739+I739</f>
        <v>188440</v>
      </c>
      <c r="P739" s="119"/>
      <c r="Q739" s="119">
        <f>+Q737+10</f>
        <v>4190</v>
      </c>
      <c r="R739" s="120">
        <f>+Q739+I739</f>
        <v>188690</v>
      </c>
      <c r="S739" s="121"/>
      <c r="T739" s="122">
        <f>+T737+20</f>
        <v>8030</v>
      </c>
      <c r="U739" s="122">
        <f>+T739+I739</f>
        <v>192530</v>
      </c>
      <c r="V739" s="141">
        <f>+V737+500</f>
        <v>184500</v>
      </c>
      <c r="W739" s="130"/>
      <c r="X739" s="116">
        <f>+X737+10</f>
        <v>2995</v>
      </c>
      <c r="Y739" s="124">
        <f t="shared" si="193"/>
        <v>184740</v>
      </c>
      <c r="Z739" s="125">
        <f>+V739+X739</f>
        <v>187495</v>
      </c>
      <c r="AA739" s="126"/>
      <c r="AB739" s="127">
        <f>+AB737+20</f>
        <v>5990</v>
      </c>
      <c r="AC739" s="119">
        <f>+V739+AB739</f>
        <v>190490</v>
      </c>
      <c r="AD739" s="127"/>
      <c r="AE739" s="127">
        <f>+AE737+10</f>
        <v>3020</v>
      </c>
      <c r="AF739" s="120">
        <f>+AE739+V739</f>
        <v>187520</v>
      </c>
      <c r="AG739" s="127"/>
      <c r="AH739" s="127">
        <f>+AH737+10</f>
        <v>3045</v>
      </c>
      <c r="AI739" s="119">
        <f>+AH739+V739</f>
        <v>187545</v>
      </c>
      <c r="AJ739" s="126"/>
      <c r="AK739" s="128">
        <f>+AK737+10</f>
        <v>3070</v>
      </c>
      <c r="AL739" s="129">
        <f>+AK739+V739</f>
        <v>187570</v>
      </c>
      <c r="AM739" s="397"/>
    </row>
    <row r="740" spans="1:39" ht="15.75" x14ac:dyDescent="0.25">
      <c r="A740" s="93">
        <f t="shared" si="188"/>
        <v>0</v>
      </c>
      <c r="B740" s="94">
        <f t="shared" si="189"/>
        <v>0</v>
      </c>
      <c r="C740" s="95">
        <f>+$D$3*T740</f>
        <v>7150</v>
      </c>
      <c r="D740" s="95">
        <f t="shared" si="190"/>
        <v>7150</v>
      </c>
      <c r="E740" s="95">
        <f>+$F$3*K740</f>
        <v>1500</v>
      </c>
      <c r="F740" s="95">
        <f t="shared" si="191"/>
        <v>1500</v>
      </c>
      <c r="G740" s="96">
        <f>+$H$3*Q740</f>
        <v>1500</v>
      </c>
      <c r="H740" s="433">
        <f t="shared" si="192"/>
        <v>1500</v>
      </c>
      <c r="I740" s="395"/>
      <c r="J740" s="130">
        <f>((K741-K739)/500)</f>
        <v>0.02</v>
      </c>
      <c r="K740" s="116">
        <f>(((I740-I739)*J740)+K739)+I740</f>
        <v>150</v>
      </c>
      <c r="L740" s="131">
        <f>ROUNDUP(K740,0)</f>
        <v>150</v>
      </c>
      <c r="M740" s="132">
        <f>((N741-N739)/500)</f>
        <v>0.02</v>
      </c>
      <c r="N740" s="101">
        <f>(((I740-I739)*M740)+N739)+I740</f>
        <v>250</v>
      </c>
      <c r="O740" s="101">
        <f>ROUNDUP(N740,0)</f>
        <v>250</v>
      </c>
      <c r="P740" s="101">
        <f>((Q741-Q739)/500)</f>
        <v>0.02</v>
      </c>
      <c r="Q740" s="101">
        <f>(((I740-I739)*P740)+Q739)+I740</f>
        <v>500</v>
      </c>
      <c r="R740" s="133">
        <f>ROUNDUP(Q740,0)</f>
        <v>500</v>
      </c>
      <c r="S740" s="132">
        <f>((T741-T739)/500)</f>
        <v>0.04</v>
      </c>
      <c r="T740" s="134">
        <f>(((I740-I739)*S740)+T739)+I740</f>
        <v>650</v>
      </c>
      <c r="U740" s="134">
        <f>ROUNDUP(T740,0)</f>
        <v>650</v>
      </c>
      <c r="V740" s="396"/>
      <c r="W740" s="130">
        <f>((X741-X739)/500)</f>
        <v>0.01</v>
      </c>
      <c r="X740" s="116">
        <f>(((V740-V739)*W740)+X739)+V740</f>
        <v>1150</v>
      </c>
      <c r="Y740" s="135">
        <f t="shared" si="193"/>
        <v>240</v>
      </c>
      <c r="Z740" s="106">
        <f>ROUNDUP(X740,0)</f>
        <v>1150</v>
      </c>
      <c r="AA740" s="136">
        <f>((AB741-AB739)/500)</f>
        <v>0.02</v>
      </c>
      <c r="AB740" s="137">
        <f>(((V740-V739)*AA740)+AB739)+V740</f>
        <v>2300</v>
      </c>
      <c r="AC740" s="101">
        <f>ROUNDUP(AB740,0)</f>
        <v>2300</v>
      </c>
      <c r="AD740" s="137">
        <f>((AE741-AE739)/500)</f>
        <v>0.01</v>
      </c>
      <c r="AE740" s="137">
        <f>(((V740-V739)*AD740)+AE739)+V740</f>
        <v>1175</v>
      </c>
      <c r="AF740" s="133">
        <f>ROUNDUP(AE740,0)</f>
        <v>1175</v>
      </c>
      <c r="AG740" s="137">
        <f>((AH741-AH739)/500)</f>
        <v>0.01</v>
      </c>
      <c r="AH740" s="137">
        <f>(((V740-V739)*AG740)+AH739)+V740</f>
        <v>1200</v>
      </c>
      <c r="AI740" s="101">
        <f>ROUNDUP(AH740,0)</f>
        <v>1200</v>
      </c>
      <c r="AJ740" s="136">
        <f>((AK741-AK739)/500)</f>
        <v>0.01</v>
      </c>
      <c r="AK740" s="138">
        <f>(((V740-V739)*AJ740)+AK739)+V740</f>
        <v>1225</v>
      </c>
      <c r="AL740" s="139">
        <f>ROUNDUP(AK740,0)</f>
        <v>1225</v>
      </c>
    </row>
    <row r="741" spans="1:39" ht="15.75" x14ac:dyDescent="0.25">
      <c r="A741" s="93">
        <f t="shared" si="188"/>
        <v>0</v>
      </c>
      <c r="B741" s="93">
        <f t="shared" si="189"/>
        <v>0</v>
      </c>
      <c r="C741" s="112">
        <f>+$D$3*U741</f>
        <v>2123550</v>
      </c>
      <c r="D741" s="112">
        <f t="shared" si="190"/>
        <v>2123550</v>
      </c>
      <c r="E741" s="112">
        <f>+$F$3*L741</f>
        <v>1888500</v>
      </c>
      <c r="F741" s="112">
        <f t="shared" si="191"/>
        <v>1888500</v>
      </c>
      <c r="G741" s="113">
        <f>+$H$3*R741</f>
        <v>567600</v>
      </c>
      <c r="H741" s="112">
        <f t="shared" si="192"/>
        <v>567600</v>
      </c>
      <c r="I741" s="140">
        <f>+I739+500</f>
        <v>185000</v>
      </c>
      <c r="J741" s="130"/>
      <c r="K741" s="116">
        <f>+K739+10</f>
        <v>3850</v>
      </c>
      <c r="L741" s="117">
        <f>+I741+K741</f>
        <v>188850</v>
      </c>
      <c r="M741" s="118"/>
      <c r="N741" s="119">
        <f>+N739+10</f>
        <v>3950</v>
      </c>
      <c r="O741" s="119">
        <f>+N741+I741</f>
        <v>188950</v>
      </c>
      <c r="P741" s="119"/>
      <c r="Q741" s="119">
        <f>+Q739+10</f>
        <v>4200</v>
      </c>
      <c r="R741" s="120">
        <f>+Q741+I741</f>
        <v>189200</v>
      </c>
      <c r="S741" s="121"/>
      <c r="T741" s="122">
        <f>+T739+20</f>
        <v>8050</v>
      </c>
      <c r="U741" s="122">
        <f>+T741+I741</f>
        <v>193050</v>
      </c>
      <c r="V741" s="141">
        <f>+V739+500</f>
        <v>185000</v>
      </c>
      <c r="W741" s="130"/>
      <c r="X741" s="116">
        <f>+X739+5</f>
        <v>3000</v>
      </c>
      <c r="Y741" s="124">
        <f t="shared" si="193"/>
        <v>185240</v>
      </c>
      <c r="Z741" s="125">
        <f>+V741+X741</f>
        <v>188000</v>
      </c>
      <c r="AA741" s="126"/>
      <c r="AB741" s="127">
        <f>+AB739+10</f>
        <v>6000</v>
      </c>
      <c r="AC741" s="119">
        <f>+V741+AB741</f>
        <v>191000</v>
      </c>
      <c r="AD741" s="127"/>
      <c r="AE741" s="127">
        <f>+AE739+5</f>
        <v>3025</v>
      </c>
      <c r="AF741" s="120">
        <f>+AE741+V741</f>
        <v>188025</v>
      </c>
      <c r="AG741" s="127"/>
      <c r="AH741" s="127">
        <f>+AH739+5</f>
        <v>3050</v>
      </c>
      <c r="AI741" s="119">
        <f>+AH741+V741</f>
        <v>188050</v>
      </c>
      <c r="AJ741" s="126"/>
      <c r="AK741" s="128">
        <f>+AK739+5</f>
        <v>3075</v>
      </c>
      <c r="AL741" s="129">
        <f>+AK741+V741</f>
        <v>188075</v>
      </c>
      <c r="AM741" s="397"/>
    </row>
    <row r="742" spans="1:39" ht="15.75" x14ac:dyDescent="0.25">
      <c r="A742" s="93">
        <f t="shared" si="188"/>
        <v>0</v>
      </c>
      <c r="B742" s="94">
        <f t="shared" si="189"/>
        <v>0</v>
      </c>
      <c r="C742" s="95">
        <f>+$D$3*T742</f>
        <v>7150</v>
      </c>
      <c r="D742" s="95">
        <f t="shared" si="190"/>
        <v>7150</v>
      </c>
      <c r="E742" s="95">
        <f>+$F$3*K742</f>
        <v>1500</v>
      </c>
      <c r="F742" s="95">
        <f t="shared" si="191"/>
        <v>1500</v>
      </c>
      <c r="G742" s="96">
        <f>+$H$3*Q742</f>
        <v>1500</v>
      </c>
      <c r="H742" s="95">
        <f t="shared" si="192"/>
        <v>1500</v>
      </c>
      <c r="I742" s="395"/>
      <c r="J742" s="130">
        <f>((K743-K741)/500)</f>
        <v>0.02</v>
      </c>
      <c r="K742" s="116">
        <f>(((I742-I741)*J742)+K741)+I742</f>
        <v>150</v>
      </c>
      <c r="L742" s="131">
        <f>ROUNDUP(K742,0)</f>
        <v>150</v>
      </c>
      <c r="M742" s="132">
        <f>((N743-N741)/500)</f>
        <v>0.02</v>
      </c>
      <c r="N742" s="101">
        <f>(((I742-I741)*M742)+N741)+I742</f>
        <v>250</v>
      </c>
      <c r="O742" s="101">
        <f>ROUNDUP(N742,0)</f>
        <v>250</v>
      </c>
      <c r="P742" s="101">
        <f>((Q743-Q741)/500)</f>
        <v>0.02</v>
      </c>
      <c r="Q742" s="101">
        <f>(((I742-I741)*P742)+Q741)+I742</f>
        <v>500</v>
      </c>
      <c r="R742" s="133">
        <f>ROUNDUP(Q742,0)</f>
        <v>500</v>
      </c>
      <c r="S742" s="132">
        <f>((T743-T741)/500)</f>
        <v>0.04</v>
      </c>
      <c r="T742" s="134">
        <f>(((I742-I741)*S742)+T741)+I742</f>
        <v>650</v>
      </c>
      <c r="U742" s="134">
        <f>ROUNDUP(T742,0)</f>
        <v>650</v>
      </c>
      <c r="V742" s="396"/>
      <c r="W742" s="130">
        <f>((X743-X741)/500)</f>
        <v>0.02</v>
      </c>
      <c r="X742" s="116">
        <f>(((V742-V741)*W742)+X741)+V742</f>
        <v>-700</v>
      </c>
      <c r="Y742" s="135">
        <f t="shared" si="193"/>
        <v>240</v>
      </c>
      <c r="Z742" s="106">
        <f>ROUNDUP(X742,0)</f>
        <v>-700</v>
      </c>
      <c r="AA742" s="136">
        <f>((AB743-AB741)/500)</f>
        <v>0.04</v>
      </c>
      <c r="AB742" s="137">
        <f>(((V742-V741)*AA742)+AB741)+V742</f>
        <v>-1400</v>
      </c>
      <c r="AC742" s="101">
        <f>ROUNDUP(AB742,0)</f>
        <v>-1400</v>
      </c>
      <c r="AD742" s="137">
        <f>((AE743-AE741)/500)</f>
        <v>0.02</v>
      </c>
      <c r="AE742" s="137">
        <f>(((V742-V741)*AD742)+AE741)+V742</f>
        <v>-675</v>
      </c>
      <c r="AF742" s="133">
        <f>ROUNDUP(AE742,0)</f>
        <v>-675</v>
      </c>
      <c r="AG742" s="137">
        <f>((AH743-AH741)/500)</f>
        <v>0.02</v>
      </c>
      <c r="AH742" s="137">
        <f>(((V742-V741)*AG742)+AH741)+V742</f>
        <v>-650</v>
      </c>
      <c r="AI742" s="101">
        <f>ROUNDUP(AH742,0)</f>
        <v>-650</v>
      </c>
      <c r="AJ742" s="136">
        <f>((AK743-AK741)/500)</f>
        <v>0.02</v>
      </c>
      <c r="AK742" s="138">
        <f>(((V742-V741)*AJ742)+AK741)+V742</f>
        <v>-625</v>
      </c>
      <c r="AL742" s="139">
        <f>ROUNDUP(AK742,0)</f>
        <v>-625</v>
      </c>
    </row>
    <row r="743" spans="1:39" ht="15.75" x14ac:dyDescent="0.25">
      <c r="A743" s="93">
        <f t="shared" si="188"/>
        <v>0</v>
      </c>
      <c r="B743" s="93">
        <f t="shared" si="189"/>
        <v>0</v>
      </c>
      <c r="C743" s="112">
        <f>+$D$3*U743</f>
        <v>2129270</v>
      </c>
      <c r="D743" s="112">
        <f t="shared" si="190"/>
        <v>2129270</v>
      </c>
      <c r="E743" s="112">
        <f>+$F$3*L743</f>
        <v>1893600</v>
      </c>
      <c r="F743" s="112">
        <f t="shared" si="191"/>
        <v>1893600</v>
      </c>
      <c r="G743" s="113">
        <f>+$H$3*R743</f>
        <v>569130</v>
      </c>
      <c r="H743" s="112">
        <f t="shared" si="192"/>
        <v>569130</v>
      </c>
      <c r="I743" s="140">
        <f>+I741+500</f>
        <v>185500</v>
      </c>
      <c r="J743" s="130"/>
      <c r="K743" s="116">
        <f>+K741+10</f>
        <v>3860</v>
      </c>
      <c r="L743" s="117">
        <f>+I743+K743</f>
        <v>189360</v>
      </c>
      <c r="M743" s="118"/>
      <c r="N743" s="119">
        <f>+N741+10</f>
        <v>3960</v>
      </c>
      <c r="O743" s="119">
        <f>+N743+I743</f>
        <v>189460</v>
      </c>
      <c r="P743" s="119"/>
      <c r="Q743" s="119">
        <f>+Q741+10</f>
        <v>4210</v>
      </c>
      <c r="R743" s="120">
        <f>+Q743+I743</f>
        <v>189710</v>
      </c>
      <c r="S743" s="121"/>
      <c r="T743" s="122">
        <f>+T741+20</f>
        <v>8070</v>
      </c>
      <c r="U743" s="122">
        <f>+T743+I743</f>
        <v>193570</v>
      </c>
      <c r="V743" s="141">
        <f>+V741+500</f>
        <v>185500</v>
      </c>
      <c r="W743" s="130"/>
      <c r="X743" s="116">
        <f>+X741+10</f>
        <v>3010</v>
      </c>
      <c r="Y743" s="124">
        <f t="shared" si="193"/>
        <v>185740</v>
      </c>
      <c r="Z743" s="125">
        <f>+V743+X743</f>
        <v>188510</v>
      </c>
      <c r="AA743" s="126"/>
      <c r="AB743" s="127">
        <f>+AB741+20</f>
        <v>6020</v>
      </c>
      <c r="AC743" s="119">
        <f>+V743+AB743</f>
        <v>191520</v>
      </c>
      <c r="AD743" s="127"/>
      <c r="AE743" s="127">
        <f>+AE741+10</f>
        <v>3035</v>
      </c>
      <c r="AF743" s="120">
        <f>+AE743+V743</f>
        <v>188535</v>
      </c>
      <c r="AG743" s="127"/>
      <c r="AH743" s="127">
        <f>+AH741+10</f>
        <v>3060</v>
      </c>
      <c r="AI743" s="119">
        <f>+AH743+V743</f>
        <v>188560</v>
      </c>
      <c r="AJ743" s="126"/>
      <c r="AK743" s="128">
        <f>+AK741+10</f>
        <v>3085</v>
      </c>
      <c r="AL743" s="129">
        <f>+AK743+V743</f>
        <v>188585</v>
      </c>
      <c r="AM743" s="397"/>
    </row>
    <row r="744" spans="1:39" ht="15.75" x14ac:dyDescent="0.25">
      <c r="A744" s="93">
        <f t="shared" si="188"/>
        <v>0</v>
      </c>
      <c r="B744" s="94">
        <f t="shared" si="189"/>
        <v>0</v>
      </c>
      <c r="C744" s="95">
        <f>+$D$3*T744</f>
        <v>7150</v>
      </c>
      <c r="D744" s="95">
        <f t="shared" si="190"/>
        <v>7150</v>
      </c>
      <c r="E744" s="95">
        <f>+$F$3*K744</f>
        <v>1500</v>
      </c>
      <c r="F744" s="95">
        <f t="shared" si="191"/>
        <v>1500</v>
      </c>
      <c r="G744" s="96">
        <f>+$H$3*Q744</f>
        <v>1500</v>
      </c>
      <c r="H744" s="433">
        <f t="shared" si="192"/>
        <v>1500</v>
      </c>
      <c r="I744" s="395"/>
      <c r="J744" s="130">
        <f>((K745-K743)/500)</f>
        <v>0.02</v>
      </c>
      <c r="K744" s="116">
        <f>(((I744-I743)*J744)+K743)+I744</f>
        <v>150</v>
      </c>
      <c r="L744" s="131">
        <f>ROUNDUP(K744,0)</f>
        <v>150</v>
      </c>
      <c r="M744" s="132">
        <f>((N745-N743)/500)</f>
        <v>0.02</v>
      </c>
      <c r="N744" s="101">
        <f>(((I744-I743)*M744)+N743)+I744</f>
        <v>250</v>
      </c>
      <c r="O744" s="101">
        <f>ROUNDUP(N744,0)</f>
        <v>250</v>
      </c>
      <c r="P744" s="101">
        <f>((Q745-Q743)/500)</f>
        <v>0.02</v>
      </c>
      <c r="Q744" s="101">
        <f>(((I744-I743)*P744)+Q743)+I744</f>
        <v>500</v>
      </c>
      <c r="R744" s="133">
        <f>ROUNDUP(Q744,0)</f>
        <v>500</v>
      </c>
      <c r="S744" s="132">
        <f>((T745-T743)/500)</f>
        <v>0.04</v>
      </c>
      <c r="T744" s="134">
        <f>(((I744-I743)*S744)+T743)+I744</f>
        <v>650</v>
      </c>
      <c r="U744" s="134">
        <f>ROUNDUP(T744,0)</f>
        <v>650</v>
      </c>
      <c r="V744" s="396"/>
      <c r="W744" s="130">
        <f>((X745-X743)/500)</f>
        <v>0.01</v>
      </c>
      <c r="X744" s="116">
        <f>(((V744-V743)*W744)+X743)+V744</f>
        <v>1155</v>
      </c>
      <c r="Y744" s="135">
        <f t="shared" si="193"/>
        <v>240</v>
      </c>
      <c r="Z744" s="106">
        <f>ROUNDUP(X744,0)</f>
        <v>1155</v>
      </c>
      <c r="AA744" s="136">
        <f>((AB745-AB743)/500)</f>
        <v>0.02</v>
      </c>
      <c r="AB744" s="137">
        <f>(((V744-V743)*AA744)+AB743)+V744</f>
        <v>2310</v>
      </c>
      <c r="AC744" s="101">
        <f>ROUNDUP(AB744,0)</f>
        <v>2310</v>
      </c>
      <c r="AD744" s="137">
        <f>((AE745-AE743)/500)</f>
        <v>0.01</v>
      </c>
      <c r="AE744" s="137">
        <f>(((V744-V743)*AD744)+AE743)+V744</f>
        <v>1180</v>
      </c>
      <c r="AF744" s="133">
        <f>ROUNDUP(AE744,0)</f>
        <v>1180</v>
      </c>
      <c r="AG744" s="137">
        <f>((AH745-AH743)/500)</f>
        <v>0.01</v>
      </c>
      <c r="AH744" s="137">
        <f>(((V744-V743)*AG744)+AH743)+V744</f>
        <v>1205</v>
      </c>
      <c r="AI744" s="101">
        <f>ROUNDUP(AH744,0)</f>
        <v>1205</v>
      </c>
      <c r="AJ744" s="136">
        <f>((AK745-AK743)/500)</f>
        <v>0.01</v>
      </c>
      <c r="AK744" s="138">
        <f>(((V744-V743)*AJ744)+AK743)+V744</f>
        <v>1230</v>
      </c>
      <c r="AL744" s="139">
        <f>ROUNDUP(AK744,0)</f>
        <v>1230</v>
      </c>
    </row>
    <row r="745" spans="1:39" ht="15.75" x14ac:dyDescent="0.25">
      <c r="A745" s="93">
        <f t="shared" ref="A745:A808" si="194">+$B$3*O745</f>
        <v>0</v>
      </c>
      <c r="B745" s="93">
        <f t="shared" si="189"/>
        <v>0</v>
      </c>
      <c r="C745" s="112">
        <f>+$D$3*U745</f>
        <v>2134990</v>
      </c>
      <c r="D745" s="112">
        <f t="shared" si="190"/>
        <v>2134990</v>
      </c>
      <c r="E745" s="112">
        <f>+$F$3*L745</f>
        <v>1898700</v>
      </c>
      <c r="F745" s="112">
        <f t="shared" si="191"/>
        <v>1898700</v>
      </c>
      <c r="G745" s="113">
        <f>+$H$3*R745</f>
        <v>570660</v>
      </c>
      <c r="H745" s="112">
        <f t="shared" si="192"/>
        <v>570660</v>
      </c>
      <c r="I745" s="140">
        <f>+I743+500</f>
        <v>186000</v>
      </c>
      <c r="J745" s="130"/>
      <c r="K745" s="116">
        <f>+K743+10</f>
        <v>3870</v>
      </c>
      <c r="L745" s="117">
        <f>+I745+K745</f>
        <v>189870</v>
      </c>
      <c r="M745" s="118"/>
      <c r="N745" s="119">
        <f>+N743+10</f>
        <v>3970</v>
      </c>
      <c r="O745" s="119">
        <f>+N745+I745</f>
        <v>189970</v>
      </c>
      <c r="P745" s="119"/>
      <c r="Q745" s="119">
        <f>+Q743+10</f>
        <v>4220</v>
      </c>
      <c r="R745" s="120">
        <f>+Q745+I745</f>
        <v>190220</v>
      </c>
      <c r="S745" s="121"/>
      <c r="T745" s="122">
        <f>+T743+20</f>
        <v>8090</v>
      </c>
      <c r="U745" s="122">
        <f>+T745+I745</f>
        <v>194090</v>
      </c>
      <c r="V745" s="141">
        <f>+V743+500</f>
        <v>186000</v>
      </c>
      <c r="W745" s="130"/>
      <c r="X745" s="116">
        <f>+X743+5</f>
        <v>3015</v>
      </c>
      <c r="Y745" s="124">
        <f t="shared" si="193"/>
        <v>186240</v>
      </c>
      <c r="Z745" s="125">
        <f>+V745+X745</f>
        <v>189015</v>
      </c>
      <c r="AA745" s="126"/>
      <c r="AB745" s="127">
        <f>+AB743+10</f>
        <v>6030</v>
      </c>
      <c r="AC745" s="119">
        <f>+V745+AB745</f>
        <v>192030</v>
      </c>
      <c r="AD745" s="127"/>
      <c r="AE745" s="127">
        <f>+AE743+5</f>
        <v>3040</v>
      </c>
      <c r="AF745" s="120">
        <f>+AE745+V745</f>
        <v>189040</v>
      </c>
      <c r="AG745" s="127"/>
      <c r="AH745" s="127">
        <f>+AH743+5</f>
        <v>3065</v>
      </c>
      <c r="AI745" s="119">
        <f>+AH745+V745</f>
        <v>189065</v>
      </c>
      <c r="AJ745" s="126"/>
      <c r="AK745" s="128">
        <f>+AK743+5</f>
        <v>3090</v>
      </c>
      <c r="AL745" s="129">
        <f>+AK745+V745</f>
        <v>189090</v>
      </c>
      <c r="AM745" s="397"/>
    </row>
    <row r="746" spans="1:39" ht="15.75" x14ac:dyDescent="0.25">
      <c r="A746" s="93">
        <f t="shared" si="194"/>
        <v>0</v>
      </c>
      <c r="B746" s="94">
        <f t="shared" si="189"/>
        <v>0</v>
      </c>
      <c r="C746" s="95">
        <f>+$D$3*T746</f>
        <v>7150</v>
      </c>
      <c r="D746" s="95">
        <f t="shared" si="190"/>
        <v>7150</v>
      </c>
      <c r="E746" s="95">
        <f>+$F$3*K746</f>
        <v>1500</v>
      </c>
      <c r="F746" s="95">
        <f t="shared" si="191"/>
        <v>1500</v>
      </c>
      <c r="G746" s="96">
        <f>+$H$3*Q746</f>
        <v>1500</v>
      </c>
      <c r="H746" s="95">
        <f t="shared" si="192"/>
        <v>1500</v>
      </c>
      <c r="I746" s="395"/>
      <c r="J746" s="130">
        <f>((K747-K745)/500)</f>
        <v>0.02</v>
      </c>
      <c r="K746" s="116">
        <f>(((I746-I745)*J746)+K745)+I746</f>
        <v>150</v>
      </c>
      <c r="L746" s="131">
        <f>ROUNDUP(K746,0)</f>
        <v>150</v>
      </c>
      <c r="M746" s="132">
        <f>((N747-N745)/500)</f>
        <v>0.02</v>
      </c>
      <c r="N746" s="101">
        <f>(((I746-I745)*M746)+N745)+I746</f>
        <v>250</v>
      </c>
      <c r="O746" s="101">
        <f>ROUNDUP(N746,0)</f>
        <v>250</v>
      </c>
      <c r="P746" s="101">
        <f>((Q747-Q745)/500)</f>
        <v>0.02</v>
      </c>
      <c r="Q746" s="101">
        <f>(((I746-I745)*P746)+Q745)+I746</f>
        <v>500</v>
      </c>
      <c r="R746" s="133">
        <f>ROUNDUP(Q746,0)</f>
        <v>500</v>
      </c>
      <c r="S746" s="132">
        <f>((T747-T745)/500)</f>
        <v>0.04</v>
      </c>
      <c r="T746" s="134">
        <f>(((I746-I745)*S746)+T745)+I746</f>
        <v>650</v>
      </c>
      <c r="U746" s="134">
        <f>ROUNDUP(T746,0)</f>
        <v>650</v>
      </c>
      <c r="V746" s="396"/>
      <c r="W746" s="130">
        <f>((X747-X745)/500)</f>
        <v>0.02</v>
      </c>
      <c r="X746" s="116">
        <f>(((V746-V745)*W746)+X745)+V746</f>
        <v>-705</v>
      </c>
      <c r="Y746" s="135">
        <f t="shared" si="193"/>
        <v>240</v>
      </c>
      <c r="Z746" s="106">
        <f>ROUNDUP(X746,0)</f>
        <v>-705</v>
      </c>
      <c r="AA746" s="136">
        <f>((AB747-AB745)/500)</f>
        <v>0.04</v>
      </c>
      <c r="AB746" s="137">
        <f>(((V746-V745)*AA746)+AB745)+V746</f>
        <v>-1410</v>
      </c>
      <c r="AC746" s="101">
        <f>ROUNDUP(AB746,0)</f>
        <v>-1410</v>
      </c>
      <c r="AD746" s="137">
        <f>((AE747-AE745)/500)</f>
        <v>0.02</v>
      </c>
      <c r="AE746" s="137">
        <f>(((V746-V745)*AD746)+AE745)+V746</f>
        <v>-680</v>
      </c>
      <c r="AF746" s="133">
        <f>ROUNDUP(AE746,0)</f>
        <v>-680</v>
      </c>
      <c r="AG746" s="137">
        <f>((AH747-AH745)/500)</f>
        <v>0.02</v>
      </c>
      <c r="AH746" s="137">
        <f>(((V746-V745)*AG746)+AH745)+V746</f>
        <v>-655</v>
      </c>
      <c r="AI746" s="101">
        <f>ROUNDUP(AH746,0)</f>
        <v>-655</v>
      </c>
      <c r="AJ746" s="136">
        <f>((AK747-AK745)/500)</f>
        <v>0.02</v>
      </c>
      <c r="AK746" s="138">
        <f>(((V746-V745)*AJ746)+AK745)+V746</f>
        <v>-630</v>
      </c>
      <c r="AL746" s="139">
        <f>ROUNDUP(AK746,0)</f>
        <v>-630</v>
      </c>
      <c r="AM746" s="397"/>
    </row>
    <row r="747" spans="1:39" ht="15.75" x14ac:dyDescent="0.25">
      <c r="A747" s="93">
        <f t="shared" si="194"/>
        <v>0</v>
      </c>
      <c r="B747" s="93">
        <f t="shared" si="189"/>
        <v>0</v>
      </c>
      <c r="C747" s="112">
        <f>+$D$3*U747</f>
        <v>2140710</v>
      </c>
      <c r="D747" s="112">
        <f t="shared" si="190"/>
        <v>2140710</v>
      </c>
      <c r="E747" s="112">
        <f>+$F$3*L747</f>
        <v>1903800</v>
      </c>
      <c r="F747" s="112">
        <f t="shared" si="191"/>
        <v>1903800</v>
      </c>
      <c r="G747" s="113">
        <f>+$H$3*R747</f>
        <v>572190</v>
      </c>
      <c r="H747" s="112">
        <f t="shared" si="192"/>
        <v>572190</v>
      </c>
      <c r="I747" s="140">
        <f>+I745+500</f>
        <v>186500</v>
      </c>
      <c r="J747" s="130"/>
      <c r="K747" s="116">
        <f>+K745+10</f>
        <v>3880</v>
      </c>
      <c r="L747" s="117">
        <f>+I747+K747</f>
        <v>190380</v>
      </c>
      <c r="M747" s="118"/>
      <c r="N747" s="119">
        <f>+N745+10</f>
        <v>3980</v>
      </c>
      <c r="O747" s="119">
        <f>+N747+I747</f>
        <v>190480</v>
      </c>
      <c r="P747" s="119"/>
      <c r="Q747" s="119">
        <f>+Q745+10</f>
        <v>4230</v>
      </c>
      <c r="R747" s="120">
        <f>+Q747+I747</f>
        <v>190730</v>
      </c>
      <c r="S747" s="121"/>
      <c r="T747" s="122">
        <f>+T745+20</f>
        <v>8110</v>
      </c>
      <c r="U747" s="122">
        <f>+T747+I747</f>
        <v>194610</v>
      </c>
      <c r="V747" s="141">
        <f>+V745+500</f>
        <v>186500</v>
      </c>
      <c r="W747" s="130"/>
      <c r="X747" s="116">
        <f>+X745+10</f>
        <v>3025</v>
      </c>
      <c r="Y747" s="124">
        <f t="shared" si="193"/>
        <v>186740</v>
      </c>
      <c r="Z747" s="125">
        <f>+V747+X747</f>
        <v>189525</v>
      </c>
      <c r="AA747" s="126"/>
      <c r="AB747" s="127">
        <f>+AB745+20</f>
        <v>6050</v>
      </c>
      <c r="AC747" s="119">
        <f>+V747+AB747</f>
        <v>192550</v>
      </c>
      <c r="AD747" s="127"/>
      <c r="AE747" s="127">
        <f>+AE745+10</f>
        <v>3050</v>
      </c>
      <c r="AF747" s="120">
        <f>+AE747+V747</f>
        <v>189550</v>
      </c>
      <c r="AG747" s="127"/>
      <c r="AH747" s="127">
        <f>+AH745+10</f>
        <v>3075</v>
      </c>
      <c r="AI747" s="119">
        <f>+AH747+V747</f>
        <v>189575</v>
      </c>
      <c r="AJ747" s="126"/>
      <c r="AK747" s="128">
        <f>+AK745+10</f>
        <v>3100</v>
      </c>
      <c r="AL747" s="129">
        <f>+AK747+V747</f>
        <v>189600</v>
      </c>
      <c r="AM747" s="397"/>
    </row>
    <row r="748" spans="1:39" ht="15.75" x14ac:dyDescent="0.25">
      <c r="A748" s="93">
        <f t="shared" si="194"/>
        <v>0</v>
      </c>
      <c r="B748" s="94">
        <f t="shared" si="189"/>
        <v>0</v>
      </c>
      <c r="C748" s="95">
        <f>+$D$3*T748</f>
        <v>7150</v>
      </c>
      <c r="D748" s="95">
        <f t="shared" si="190"/>
        <v>7150</v>
      </c>
      <c r="E748" s="95">
        <f>+$F$3*K748</f>
        <v>1500</v>
      </c>
      <c r="F748" s="95">
        <f t="shared" si="191"/>
        <v>1500</v>
      </c>
      <c r="G748" s="96">
        <f>+$H$3*Q748</f>
        <v>1500</v>
      </c>
      <c r="H748" s="433">
        <f t="shared" si="192"/>
        <v>1500</v>
      </c>
      <c r="I748" s="395"/>
      <c r="J748" s="130">
        <f>((K749-K747)/500)</f>
        <v>0.02</v>
      </c>
      <c r="K748" s="116">
        <f>(((I748-I747)*J748)+K747)+I748</f>
        <v>150</v>
      </c>
      <c r="L748" s="131">
        <f>ROUNDUP(K748,0)</f>
        <v>150</v>
      </c>
      <c r="M748" s="132">
        <f>((N749-N747)/500)</f>
        <v>0.02</v>
      </c>
      <c r="N748" s="101">
        <f>(((I748-I747)*M748)+N747)+I748</f>
        <v>250</v>
      </c>
      <c r="O748" s="101">
        <f>ROUNDUP(N748,0)</f>
        <v>250</v>
      </c>
      <c r="P748" s="101">
        <f>((Q749-Q747)/500)</f>
        <v>0.02</v>
      </c>
      <c r="Q748" s="101">
        <f>(((I748-I747)*P748)+Q747)+I748</f>
        <v>500</v>
      </c>
      <c r="R748" s="133">
        <f>ROUNDUP(Q748,0)</f>
        <v>500</v>
      </c>
      <c r="S748" s="132">
        <f>((T749-T747)/500)</f>
        <v>0.04</v>
      </c>
      <c r="T748" s="134">
        <f>(((I748-I747)*S748)+T747)+I748</f>
        <v>650</v>
      </c>
      <c r="U748" s="134">
        <f>ROUNDUP(T748,0)</f>
        <v>650</v>
      </c>
      <c r="V748" s="396"/>
      <c r="W748" s="130">
        <f>((X749-X747)/500)</f>
        <v>0.01</v>
      </c>
      <c r="X748" s="116">
        <f>(((V748-V747)*W748)+X747)+V748</f>
        <v>1160</v>
      </c>
      <c r="Y748" s="135">
        <f t="shared" si="193"/>
        <v>240</v>
      </c>
      <c r="Z748" s="106">
        <f>ROUNDUP(X748,0)</f>
        <v>1160</v>
      </c>
      <c r="AA748" s="136">
        <f>((AB749-AB747)/500)</f>
        <v>0.02</v>
      </c>
      <c r="AB748" s="137">
        <f>(((V748-V747)*AA748)+AB747)+V748</f>
        <v>2320</v>
      </c>
      <c r="AC748" s="101">
        <f>ROUNDUP(AB748,0)</f>
        <v>2320</v>
      </c>
      <c r="AD748" s="137">
        <f>((AE749-AE747)/500)</f>
        <v>0.01</v>
      </c>
      <c r="AE748" s="137">
        <f>(((V748-V747)*AD748)+AE747)+V748</f>
        <v>1185</v>
      </c>
      <c r="AF748" s="133">
        <f>ROUNDUP(AE748,0)</f>
        <v>1185</v>
      </c>
      <c r="AG748" s="137">
        <f>((AH749-AH747)/500)</f>
        <v>0.01</v>
      </c>
      <c r="AH748" s="137">
        <f>(((V748-V747)*AG748)+AH747)+V748</f>
        <v>1210</v>
      </c>
      <c r="AI748" s="101">
        <f>ROUNDUP(AH748,0)</f>
        <v>1210</v>
      </c>
      <c r="AJ748" s="136">
        <f>((AK749-AK747)/500)</f>
        <v>0.01</v>
      </c>
      <c r="AK748" s="138">
        <f>(((V748-V747)*AJ748)+AK747)+V748</f>
        <v>1235</v>
      </c>
      <c r="AL748" s="139">
        <f>ROUNDUP(AK748,0)</f>
        <v>1235</v>
      </c>
    </row>
    <row r="749" spans="1:39" ht="15.75" x14ac:dyDescent="0.25">
      <c r="A749" s="93">
        <f t="shared" si="194"/>
        <v>0</v>
      </c>
      <c r="B749" s="93">
        <f t="shared" si="189"/>
        <v>0</v>
      </c>
      <c r="C749" s="112">
        <f>+$D$3*U749</f>
        <v>2146430</v>
      </c>
      <c r="D749" s="112">
        <f t="shared" si="190"/>
        <v>2146430</v>
      </c>
      <c r="E749" s="112">
        <f>+$F$3*L749</f>
        <v>1908900</v>
      </c>
      <c r="F749" s="112">
        <f t="shared" si="191"/>
        <v>1908900</v>
      </c>
      <c r="G749" s="113">
        <f>+$H$3*R749</f>
        <v>573720</v>
      </c>
      <c r="H749" s="112">
        <f t="shared" si="192"/>
        <v>573720</v>
      </c>
      <c r="I749" s="140">
        <f>+I747+500</f>
        <v>187000</v>
      </c>
      <c r="J749" s="130"/>
      <c r="K749" s="116">
        <f>+K747+10</f>
        <v>3890</v>
      </c>
      <c r="L749" s="117">
        <f>+I749+K749</f>
        <v>190890</v>
      </c>
      <c r="M749" s="118"/>
      <c r="N749" s="119">
        <f>+N747+10</f>
        <v>3990</v>
      </c>
      <c r="O749" s="119">
        <f>+N749+I749</f>
        <v>190990</v>
      </c>
      <c r="P749" s="119"/>
      <c r="Q749" s="119">
        <f>+Q747+10</f>
        <v>4240</v>
      </c>
      <c r="R749" s="120">
        <f>+Q749+I749</f>
        <v>191240</v>
      </c>
      <c r="S749" s="121"/>
      <c r="T749" s="122">
        <f>+T747+20</f>
        <v>8130</v>
      </c>
      <c r="U749" s="122">
        <f>+T749+I749</f>
        <v>195130</v>
      </c>
      <c r="V749" s="141">
        <f>+V747+500</f>
        <v>187000</v>
      </c>
      <c r="W749" s="130"/>
      <c r="X749" s="116">
        <f>+X747+5</f>
        <v>3030</v>
      </c>
      <c r="Y749" s="124">
        <f t="shared" si="193"/>
        <v>187240</v>
      </c>
      <c r="Z749" s="125">
        <f>+V749+X749</f>
        <v>190030</v>
      </c>
      <c r="AA749" s="126"/>
      <c r="AB749" s="127">
        <f>+AB747+10</f>
        <v>6060</v>
      </c>
      <c r="AC749" s="119">
        <f>+V749+AB749</f>
        <v>193060</v>
      </c>
      <c r="AD749" s="127"/>
      <c r="AE749" s="127">
        <f>+AE747+5</f>
        <v>3055</v>
      </c>
      <c r="AF749" s="120">
        <f>+AE749+V749</f>
        <v>190055</v>
      </c>
      <c r="AG749" s="127"/>
      <c r="AH749" s="127">
        <f>+AH747+5</f>
        <v>3080</v>
      </c>
      <c r="AI749" s="119">
        <f>+AH749+V749</f>
        <v>190080</v>
      </c>
      <c r="AJ749" s="126"/>
      <c r="AK749" s="128">
        <f>+AK747+5</f>
        <v>3105</v>
      </c>
      <c r="AL749" s="129">
        <f>+AK749+V749</f>
        <v>190105</v>
      </c>
      <c r="AM749" s="397"/>
    </row>
    <row r="750" spans="1:39" ht="15.75" x14ac:dyDescent="0.25">
      <c r="A750" s="93">
        <f t="shared" si="194"/>
        <v>0</v>
      </c>
      <c r="B750" s="94">
        <f t="shared" si="189"/>
        <v>0</v>
      </c>
      <c r="C750" s="95">
        <f>+$D$3*T750</f>
        <v>7150</v>
      </c>
      <c r="D750" s="95">
        <f t="shared" si="190"/>
        <v>7150</v>
      </c>
      <c r="E750" s="95">
        <f>+$F$3*K750</f>
        <v>1500</v>
      </c>
      <c r="F750" s="95">
        <f t="shared" si="191"/>
        <v>1500</v>
      </c>
      <c r="G750" s="96">
        <f>+$H$3*Q750</f>
        <v>1500</v>
      </c>
      <c r="H750" s="95">
        <f t="shared" si="192"/>
        <v>1500</v>
      </c>
      <c r="I750" s="395"/>
      <c r="J750" s="130">
        <f>((K751-K749)/500)</f>
        <v>0.02</v>
      </c>
      <c r="K750" s="116">
        <f>(((I750-I749)*J750)+K749)+I750</f>
        <v>150</v>
      </c>
      <c r="L750" s="131">
        <f>ROUNDUP(K750,0)</f>
        <v>150</v>
      </c>
      <c r="M750" s="132">
        <f>((N751-N749)/500)</f>
        <v>0.02</v>
      </c>
      <c r="N750" s="101">
        <f>(((I750-I749)*M750)+N749)+I750</f>
        <v>250</v>
      </c>
      <c r="O750" s="101">
        <f>ROUNDUP(N750,0)</f>
        <v>250</v>
      </c>
      <c r="P750" s="101">
        <f>((Q751-Q749)/500)</f>
        <v>0.02</v>
      </c>
      <c r="Q750" s="101">
        <f>(((I750-I749)*P750)+Q749)+I750</f>
        <v>500</v>
      </c>
      <c r="R750" s="133">
        <f>ROUNDUP(Q750,0)</f>
        <v>500</v>
      </c>
      <c r="S750" s="132">
        <f>((T751-T749)/500)</f>
        <v>0.04</v>
      </c>
      <c r="T750" s="134">
        <f>(((I750-I749)*S750)+T749)+I750</f>
        <v>650</v>
      </c>
      <c r="U750" s="134">
        <f>ROUNDUP(T750,0)</f>
        <v>650</v>
      </c>
      <c r="V750" s="396"/>
      <c r="W750" s="130">
        <f>((X751-X749)/500)</f>
        <v>0.02</v>
      </c>
      <c r="X750" s="116">
        <f>(((V750-V749)*W750)+X749)+V750</f>
        <v>-710</v>
      </c>
      <c r="Y750" s="135">
        <f t="shared" si="193"/>
        <v>240</v>
      </c>
      <c r="Z750" s="106">
        <f>ROUNDUP(X750,0)</f>
        <v>-710</v>
      </c>
      <c r="AA750" s="136">
        <f>((AB751-AB749)/500)</f>
        <v>0.04</v>
      </c>
      <c r="AB750" s="137">
        <f>(((V750-V749)*AA750)+AB749)+V750</f>
        <v>-1420</v>
      </c>
      <c r="AC750" s="101">
        <f>ROUNDUP(AB750,0)</f>
        <v>-1420</v>
      </c>
      <c r="AD750" s="137">
        <f>((AE751-AE749)/500)</f>
        <v>0.02</v>
      </c>
      <c r="AE750" s="137">
        <f>(((V750-V749)*AD750)+AE749)+V750</f>
        <v>-685</v>
      </c>
      <c r="AF750" s="133">
        <f>ROUNDUP(AE750,0)</f>
        <v>-685</v>
      </c>
      <c r="AG750" s="137">
        <f>((AH751-AH749)/500)</f>
        <v>0.02</v>
      </c>
      <c r="AH750" s="137">
        <f>(((V750-V749)*AG750)+AH749)+V750</f>
        <v>-660</v>
      </c>
      <c r="AI750" s="101">
        <f>ROUNDUP(AH750,0)</f>
        <v>-660</v>
      </c>
      <c r="AJ750" s="136">
        <f>((AK751-AK749)/500)</f>
        <v>0.02</v>
      </c>
      <c r="AK750" s="138">
        <f>(((V750-V749)*AJ750)+AK749)+V750</f>
        <v>-635</v>
      </c>
      <c r="AL750" s="139">
        <f>ROUNDUP(AK750,0)</f>
        <v>-635</v>
      </c>
    </row>
    <row r="751" spans="1:39" ht="15.75" x14ac:dyDescent="0.25">
      <c r="A751" s="93">
        <f t="shared" si="194"/>
        <v>0</v>
      </c>
      <c r="B751" s="93">
        <f t="shared" si="189"/>
        <v>0</v>
      </c>
      <c r="C751" s="112">
        <f>+$D$3*U751</f>
        <v>2152150</v>
      </c>
      <c r="D751" s="112">
        <f t="shared" si="190"/>
        <v>2152150</v>
      </c>
      <c r="E751" s="112">
        <f>+$F$3*L751</f>
        <v>1914000</v>
      </c>
      <c r="F751" s="112">
        <f t="shared" si="191"/>
        <v>1914000</v>
      </c>
      <c r="G751" s="113">
        <f>+$H$3*R751</f>
        <v>575250</v>
      </c>
      <c r="H751" s="112">
        <f t="shared" si="192"/>
        <v>575250</v>
      </c>
      <c r="I751" s="140">
        <f>+I749+500</f>
        <v>187500</v>
      </c>
      <c r="J751" s="130"/>
      <c r="K751" s="116">
        <f>+K749+10</f>
        <v>3900</v>
      </c>
      <c r="L751" s="117">
        <f>+I751+K751</f>
        <v>191400</v>
      </c>
      <c r="M751" s="118"/>
      <c r="N751" s="119">
        <f>+N749+10</f>
        <v>4000</v>
      </c>
      <c r="O751" s="119">
        <f>+N751+I751</f>
        <v>191500</v>
      </c>
      <c r="P751" s="119"/>
      <c r="Q751" s="119">
        <f>+Q749+10</f>
        <v>4250</v>
      </c>
      <c r="R751" s="120">
        <f>+Q751+I751</f>
        <v>191750</v>
      </c>
      <c r="S751" s="121"/>
      <c r="T751" s="122">
        <f>+T749+20</f>
        <v>8150</v>
      </c>
      <c r="U751" s="122">
        <f>+T751+I751</f>
        <v>195650</v>
      </c>
      <c r="V751" s="141">
        <f>+V749+500</f>
        <v>187500</v>
      </c>
      <c r="W751" s="130"/>
      <c r="X751" s="116">
        <f>+X749+10</f>
        <v>3040</v>
      </c>
      <c r="Y751" s="124">
        <f t="shared" si="193"/>
        <v>187740</v>
      </c>
      <c r="Z751" s="125">
        <f>+V751+X751</f>
        <v>190540</v>
      </c>
      <c r="AA751" s="126"/>
      <c r="AB751" s="127">
        <f>+AB749+20</f>
        <v>6080</v>
      </c>
      <c r="AC751" s="119">
        <f>+V751+AB751</f>
        <v>193580</v>
      </c>
      <c r="AD751" s="127"/>
      <c r="AE751" s="127">
        <f>+AE749+10</f>
        <v>3065</v>
      </c>
      <c r="AF751" s="120">
        <f>+AE751+V751</f>
        <v>190565</v>
      </c>
      <c r="AG751" s="127"/>
      <c r="AH751" s="127">
        <f>+AH749+10</f>
        <v>3090</v>
      </c>
      <c r="AI751" s="119">
        <f>+AH751+V751</f>
        <v>190590</v>
      </c>
      <c r="AJ751" s="126"/>
      <c r="AK751" s="128">
        <f>+AK749+10</f>
        <v>3115</v>
      </c>
      <c r="AL751" s="129">
        <f>+AK751+V751</f>
        <v>190615</v>
      </c>
      <c r="AM751" s="397"/>
    </row>
    <row r="752" spans="1:39" ht="15.75" x14ac:dyDescent="0.25">
      <c r="A752" s="93">
        <f t="shared" si="194"/>
        <v>0</v>
      </c>
      <c r="B752" s="94">
        <f t="shared" si="189"/>
        <v>0</v>
      </c>
      <c r="C752" s="95">
        <f>+$D$3*T752</f>
        <v>7150</v>
      </c>
      <c r="D752" s="95">
        <f t="shared" si="190"/>
        <v>7150</v>
      </c>
      <c r="E752" s="95">
        <f>+$F$3*K752</f>
        <v>1500</v>
      </c>
      <c r="F752" s="95">
        <f t="shared" si="191"/>
        <v>1500</v>
      </c>
      <c r="G752" s="96">
        <f>+$H$3*Q752</f>
        <v>1500</v>
      </c>
      <c r="H752" s="433">
        <f t="shared" si="192"/>
        <v>1500</v>
      </c>
      <c r="I752" s="395"/>
      <c r="J752" s="130">
        <f>((K753-K751)/500)</f>
        <v>0.02</v>
      </c>
      <c r="K752" s="116">
        <f>(((I752-I751)*J752)+K751)+I752</f>
        <v>150</v>
      </c>
      <c r="L752" s="131">
        <f>ROUNDUP(K752,0)</f>
        <v>150</v>
      </c>
      <c r="M752" s="132">
        <f>((N753-N751)/500)</f>
        <v>0.02</v>
      </c>
      <c r="N752" s="101">
        <f>(((I752-I751)*M752)+N751)+I752</f>
        <v>250</v>
      </c>
      <c r="O752" s="101">
        <f>ROUNDUP(N752,0)</f>
        <v>250</v>
      </c>
      <c r="P752" s="101">
        <f>((Q753-Q751)/500)</f>
        <v>0.02</v>
      </c>
      <c r="Q752" s="101">
        <f>(((I752-I751)*P752)+Q751)+I752</f>
        <v>500</v>
      </c>
      <c r="R752" s="133">
        <f>ROUNDUP(Q752,0)</f>
        <v>500</v>
      </c>
      <c r="S752" s="132">
        <f>((T753-T751)/500)</f>
        <v>0.04</v>
      </c>
      <c r="T752" s="134">
        <f>(((I752-I751)*S752)+T751)+I752</f>
        <v>650</v>
      </c>
      <c r="U752" s="134">
        <f>ROUNDUP(T752,0)</f>
        <v>650</v>
      </c>
      <c r="V752" s="396"/>
      <c r="W752" s="130">
        <f>((X753-X751)/500)</f>
        <v>0.01</v>
      </c>
      <c r="X752" s="116">
        <f>(((V752-V751)*W752)+X751)+V752</f>
        <v>1165</v>
      </c>
      <c r="Y752" s="135">
        <f t="shared" si="193"/>
        <v>240</v>
      </c>
      <c r="Z752" s="106">
        <f>ROUNDUP(X752,0)</f>
        <v>1165</v>
      </c>
      <c r="AA752" s="136">
        <f>((AB753-AB751)/500)</f>
        <v>0.02</v>
      </c>
      <c r="AB752" s="137">
        <f>(((V752-V751)*AA752)+AB751)+V752</f>
        <v>2330</v>
      </c>
      <c r="AC752" s="101">
        <f>ROUNDUP(AB752,0)</f>
        <v>2330</v>
      </c>
      <c r="AD752" s="137">
        <f>((AE753-AE751)/500)</f>
        <v>0.01</v>
      </c>
      <c r="AE752" s="137">
        <f>(((V752-V751)*AD752)+AE751)+V752</f>
        <v>1190</v>
      </c>
      <c r="AF752" s="133">
        <f>ROUNDUP(AE752,0)</f>
        <v>1190</v>
      </c>
      <c r="AG752" s="137">
        <f>((AH753-AH751)/500)</f>
        <v>0.01</v>
      </c>
      <c r="AH752" s="137">
        <f>(((V752-V751)*AG752)+AH751)+V752</f>
        <v>1215</v>
      </c>
      <c r="AI752" s="101">
        <f>ROUNDUP(AH752,0)</f>
        <v>1215</v>
      </c>
      <c r="AJ752" s="136">
        <f>((AK753-AK751)/500)</f>
        <v>0.01</v>
      </c>
      <c r="AK752" s="138">
        <f>(((V752-V751)*AJ752)+AK751)+V752</f>
        <v>1240</v>
      </c>
      <c r="AL752" s="139">
        <f>ROUNDUP(AK752,0)</f>
        <v>1240</v>
      </c>
    </row>
    <row r="753" spans="1:39" ht="15.75" x14ac:dyDescent="0.25">
      <c r="A753" s="93">
        <f t="shared" si="194"/>
        <v>0</v>
      </c>
      <c r="B753" s="93">
        <f t="shared" si="189"/>
        <v>0</v>
      </c>
      <c r="C753" s="112">
        <f>+$D$3*U753</f>
        <v>2157870</v>
      </c>
      <c r="D753" s="112">
        <f t="shared" si="190"/>
        <v>2157870</v>
      </c>
      <c r="E753" s="112">
        <f>+$F$3*L753</f>
        <v>1919100</v>
      </c>
      <c r="F753" s="112">
        <f t="shared" si="191"/>
        <v>1919100</v>
      </c>
      <c r="G753" s="113">
        <f>+$H$3*R753</f>
        <v>576780</v>
      </c>
      <c r="H753" s="112">
        <f t="shared" si="192"/>
        <v>576780</v>
      </c>
      <c r="I753" s="140">
        <f>+I751+500</f>
        <v>188000</v>
      </c>
      <c r="J753" s="130"/>
      <c r="K753" s="116">
        <f>+K751+10</f>
        <v>3910</v>
      </c>
      <c r="L753" s="117">
        <f>+I753+K753</f>
        <v>191910</v>
      </c>
      <c r="M753" s="118"/>
      <c r="N753" s="119">
        <f>+N751+10</f>
        <v>4010</v>
      </c>
      <c r="O753" s="119">
        <f>+N753+I753</f>
        <v>192010</v>
      </c>
      <c r="P753" s="119"/>
      <c r="Q753" s="119">
        <f>+Q751+10</f>
        <v>4260</v>
      </c>
      <c r="R753" s="120">
        <f>+Q753+I753</f>
        <v>192260</v>
      </c>
      <c r="S753" s="121"/>
      <c r="T753" s="122">
        <f>+T751+20</f>
        <v>8170</v>
      </c>
      <c r="U753" s="122">
        <f>+T753+I753</f>
        <v>196170</v>
      </c>
      <c r="V753" s="141">
        <f>+V751+500</f>
        <v>188000</v>
      </c>
      <c r="W753" s="130"/>
      <c r="X753" s="116">
        <f>+X751+5</f>
        <v>3045</v>
      </c>
      <c r="Y753" s="124">
        <f t="shared" si="193"/>
        <v>188240</v>
      </c>
      <c r="Z753" s="125">
        <f>+V753+X753</f>
        <v>191045</v>
      </c>
      <c r="AA753" s="126"/>
      <c r="AB753" s="127">
        <f>+AB751+10</f>
        <v>6090</v>
      </c>
      <c r="AC753" s="119">
        <f>+V753+AB753</f>
        <v>194090</v>
      </c>
      <c r="AD753" s="127"/>
      <c r="AE753" s="127">
        <f>+AE751+5</f>
        <v>3070</v>
      </c>
      <c r="AF753" s="120">
        <f>+AE753+V753</f>
        <v>191070</v>
      </c>
      <c r="AG753" s="127"/>
      <c r="AH753" s="127">
        <f>+AH751+5</f>
        <v>3095</v>
      </c>
      <c r="AI753" s="119">
        <f>+AH753+V753</f>
        <v>191095</v>
      </c>
      <c r="AJ753" s="126"/>
      <c r="AK753" s="128">
        <f>+AK751+5</f>
        <v>3120</v>
      </c>
      <c r="AL753" s="129">
        <f>+AK753+V753</f>
        <v>191120</v>
      </c>
      <c r="AM753" s="397"/>
    </row>
    <row r="754" spans="1:39" ht="15.75" x14ac:dyDescent="0.25">
      <c r="A754" s="93">
        <f t="shared" si="194"/>
        <v>0</v>
      </c>
      <c r="B754" s="94">
        <f t="shared" si="189"/>
        <v>0</v>
      </c>
      <c r="C754" s="95">
        <f>+$D$3*T754</f>
        <v>7150</v>
      </c>
      <c r="D754" s="95">
        <f t="shared" si="190"/>
        <v>7150</v>
      </c>
      <c r="E754" s="95">
        <f>+$F$3*K754</f>
        <v>1500</v>
      </c>
      <c r="F754" s="95">
        <f t="shared" si="191"/>
        <v>1500</v>
      </c>
      <c r="G754" s="96">
        <f>+$H$3*Q754</f>
        <v>1500</v>
      </c>
      <c r="H754" s="95">
        <f t="shared" si="192"/>
        <v>1500</v>
      </c>
      <c r="I754" s="395"/>
      <c r="J754" s="130">
        <f>((K755-K753)/500)</f>
        <v>0.02</v>
      </c>
      <c r="K754" s="116">
        <f>(((I754-I753)*J754)+K753)+I754</f>
        <v>150</v>
      </c>
      <c r="L754" s="131">
        <f>ROUNDUP(K754,0)</f>
        <v>150</v>
      </c>
      <c r="M754" s="132">
        <f>((N755-N753)/500)</f>
        <v>0.02</v>
      </c>
      <c r="N754" s="101">
        <f>(((I754-I753)*M754)+N753)+I754</f>
        <v>250</v>
      </c>
      <c r="O754" s="101">
        <f>ROUNDUP(N754,0)</f>
        <v>250</v>
      </c>
      <c r="P754" s="101">
        <f>((Q755-Q753)/500)</f>
        <v>0.02</v>
      </c>
      <c r="Q754" s="101">
        <f>(((I754-I753)*P754)+Q753)+I754</f>
        <v>500</v>
      </c>
      <c r="R754" s="133">
        <f>ROUNDUP(Q754,0)</f>
        <v>500</v>
      </c>
      <c r="S754" s="132">
        <f>((T755-T753)/500)</f>
        <v>0.04</v>
      </c>
      <c r="T754" s="134">
        <f>(((I754-I753)*S754)+T753)+I754</f>
        <v>650</v>
      </c>
      <c r="U754" s="134">
        <f>ROUNDUP(T754,0)</f>
        <v>650</v>
      </c>
      <c r="V754" s="396"/>
      <c r="W754" s="130">
        <f>((X755-X753)/500)</f>
        <v>0.02</v>
      </c>
      <c r="X754" s="116">
        <f>(((V754-V753)*W754)+X753)+V754</f>
        <v>-715</v>
      </c>
      <c r="Y754" s="135">
        <f t="shared" si="193"/>
        <v>240</v>
      </c>
      <c r="Z754" s="106">
        <f>ROUNDUP(X754,0)</f>
        <v>-715</v>
      </c>
      <c r="AA754" s="136">
        <f>((AB755-AB753)/500)</f>
        <v>0.04</v>
      </c>
      <c r="AB754" s="137">
        <f>(((V754-V753)*AA754)+AB753)+V754</f>
        <v>-1430</v>
      </c>
      <c r="AC754" s="101">
        <f>ROUNDUP(AB754,0)</f>
        <v>-1430</v>
      </c>
      <c r="AD754" s="137">
        <f>((AE755-AE753)/500)</f>
        <v>0.02</v>
      </c>
      <c r="AE754" s="137">
        <f>(((V754-V753)*AD754)+AE753)+V754</f>
        <v>-690</v>
      </c>
      <c r="AF754" s="133">
        <f>ROUNDUP(AE754,0)</f>
        <v>-690</v>
      </c>
      <c r="AG754" s="137">
        <f>((AH755-AH753)/500)</f>
        <v>0.02</v>
      </c>
      <c r="AH754" s="137">
        <f>(((V754-V753)*AG754)+AH753)+V754</f>
        <v>-665</v>
      </c>
      <c r="AI754" s="101">
        <f>ROUNDUP(AH754,0)</f>
        <v>-665</v>
      </c>
      <c r="AJ754" s="136">
        <f>((AK755-AK753)/500)</f>
        <v>0.02</v>
      </c>
      <c r="AK754" s="138">
        <f>(((V754-V753)*AJ754)+AK753)+V754</f>
        <v>-640</v>
      </c>
      <c r="AL754" s="139">
        <f>ROUNDUP(AK754,0)</f>
        <v>-640</v>
      </c>
      <c r="AM754" s="397"/>
    </row>
    <row r="755" spans="1:39" ht="15.75" x14ac:dyDescent="0.25">
      <c r="A755" s="93">
        <f t="shared" si="194"/>
        <v>0</v>
      </c>
      <c r="B755" s="93">
        <f t="shared" si="189"/>
        <v>0</v>
      </c>
      <c r="C755" s="112">
        <f>+$D$3*U755</f>
        <v>2163590</v>
      </c>
      <c r="D755" s="112">
        <f t="shared" si="190"/>
        <v>2163590</v>
      </c>
      <c r="E755" s="112">
        <f>+$F$3*L755</f>
        <v>1924200</v>
      </c>
      <c r="F755" s="112">
        <f t="shared" si="191"/>
        <v>1924200</v>
      </c>
      <c r="G755" s="113">
        <f>+$H$3*R755</f>
        <v>578310</v>
      </c>
      <c r="H755" s="112">
        <f t="shared" si="192"/>
        <v>578310</v>
      </c>
      <c r="I755" s="140">
        <f>+I753+500</f>
        <v>188500</v>
      </c>
      <c r="J755" s="130"/>
      <c r="K755" s="116">
        <f>+K753+10</f>
        <v>3920</v>
      </c>
      <c r="L755" s="117">
        <f>+I755+K755</f>
        <v>192420</v>
      </c>
      <c r="M755" s="118"/>
      <c r="N755" s="119">
        <f>+N753+10</f>
        <v>4020</v>
      </c>
      <c r="O755" s="119">
        <f>+N755+I755</f>
        <v>192520</v>
      </c>
      <c r="P755" s="119"/>
      <c r="Q755" s="119">
        <f>+Q753+10</f>
        <v>4270</v>
      </c>
      <c r="R755" s="120">
        <f>+Q755+I755</f>
        <v>192770</v>
      </c>
      <c r="S755" s="121"/>
      <c r="T755" s="122">
        <f>+T753+20</f>
        <v>8190</v>
      </c>
      <c r="U755" s="122">
        <f>+T755+I755</f>
        <v>196690</v>
      </c>
      <c r="V755" s="141">
        <f>+V753+500</f>
        <v>188500</v>
      </c>
      <c r="W755" s="130"/>
      <c r="X755" s="116">
        <f>+X753+10</f>
        <v>3055</v>
      </c>
      <c r="Y755" s="124">
        <f t="shared" si="193"/>
        <v>188740</v>
      </c>
      <c r="Z755" s="125">
        <f>+V755+X755</f>
        <v>191555</v>
      </c>
      <c r="AA755" s="126"/>
      <c r="AB755" s="127">
        <f>+AB753+20</f>
        <v>6110</v>
      </c>
      <c r="AC755" s="119">
        <f>+V755+AB755</f>
        <v>194610</v>
      </c>
      <c r="AD755" s="127"/>
      <c r="AE755" s="127">
        <f>+AE753+10</f>
        <v>3080</v>
      </c>
      <c r="AF755" s="120">
        <f>+AE755+V755</f>
        <v>191580</v>
      </c>
      <c r="AG755" s="127"/>
      <c r="AH755" s="127">
        <f>+AH753+10</f>
        <v>3105</v>
      </c>
      <c r="AI755" s="119">
        <f>+AH755+V755</f>
        <v>191605</v>
      </c>
      <c r="AJ755" s="126"/>
      <c r="AK755" s="128">
        <f>+AK753+10</f>
        <v>3130</v>
      </c>
      <c r="AL755" s="129">
        <f>+AK755+V755</f>
        <v>191630</v>
      </c>
      <c r="AM755" s="397"/>
    </row>
    <row r="756" spans="1:39" ht="15.75" x14ac:dyDescent="0.25">
      <c r="A756" s="93">
        <f t="shared" si="194"/>
        <v>0</v>
      </c>
      <c r="B756" s="94">
        <f t="shared" si="189"/>
        <v>0</v>
      </c>
      <c r="C756" s="95">
        <f>+$D$3*T756</f>
        <v>7150</v>
      </c>
      <c r="D756" s="95">
        <f t="shared" si="190"/>
        <v>7150</v>
      </c>
      <c r="E756" s="95">
        <f>+$F$3*K756</f>
        <v>1500</v>
      </c>
      <c r="F756" s="95">
        <f t="shared" si="191"/>
        <v>1500</v>
      </c>
      <c r="G756" s="96">
        <f>+$H$3*Q756</f>
        <v>1500</v>
      </c>
      <c r="H756" s="433">
        <f t="shared" si="192"/>
        <v>1500</v>
      </c>
      <c r="I756" s="395"/>
      <c r="J756" s="130">
        <f>((K757-K755)/500)</f>
        <v>0.02</v>
      </c>
      <c r="K756" s="116">
        <f>(((I756-I755)*J756)+K755)+I756</f>
        <v>150</v>
      </c>
      <c r="L756" s="131">
        <f>ROUNDUP(K756,0)</f>
        <v>150</v>
      </c>
      <c r="M756" s="132">
        <f>((N757-N755)/500)</f>
        <v>0.02</v>
      </c>
      <c r="N756" s="101">
        <f>(((I756-I755)*M756)+N755)+I756</f>
        <v>250</v>
      </c>
      <c r="O756" s="101">
        <f>ROUNDUP(N756,0)</f>
        <v>250</v>
      </c>
      <c r="P756" s="101">
        <f>((Q757-Q755)/500)</f>
        <v>0.02</v>
      </c>
      <c r="Q756" s="101">
        <f>(((I756-I755)*P756)+Q755)+I756</f>
        <v>500</v>
      </c>
      <c r="R756" s="133">
        <f>ROUNDUP(Q756,0)</f>
        <v>500</v>
      </c>
      <c r="S756" s="132">
        <f>((T757-T755)/500)</f>
        <v>0.04</v>
      </c>
      <c r="T756" s="134">
        <f>(((I756-I755)*S756)+T755)+I756</f>
        <v>650</v>
      </c>
      <c r="U756" s="134">
        <f>ROUNDUP(T756,0)</f>
        <v>650</v>
      </c>
      <c r="V756" s="396"/>
      <c r="W756" s="130">
        <f>((X757-X755)/500)</f>
        <v>0.01</v>
      </c>
      <c r="X756" s="116">
        <f>(((V756-V755)*W756)+X755)+V756</f>
        <v>1170</v>
      </c>
      <c r="Y756" s="135">
        <f t="shared" si="193"/>
        <v>240</v>
      </c>
      <c r="Z756" s="106">
        <f>ROUNDUP(X756,0)</f>
        <v>1170</v>
      </c>
      <c r="AA756" s="136">
        <f>((AB757-AB755)/500)</f>
        <v>0.02</v>
      </c>
      <c r="AB756" s="137">
        <f>(((V756-V755)*AA756)+AB755)+V756</f>
        <v>2340</v>
      </c>
      <c r="AC756" s="101">
        <f>ROUNDUP(AB756,0)</f>
        <v>2340</v>
      </c>
      <c r="AD756" s="137">
        <f>((AE757-AE755)/500)</f>
        <v>0.01</v>
      </c>
      <c r="AE756" s="137">
        <f>(((V756-V755)*AD756)+AE755)+V756</f>
        <v>1195</v>
      </c>
      <c r="AF756" s="133">
        <f>ROUNDUP(AE756,0)</f>
        <v>1195</v>
      </c>
      <c r="AG756" s="137">
        <f>((AH757-AH755)/500)</f>
        <v>0.01</v>
      </c>
      <c r="AH756" s="137">
        <f>(((V756-V755)*AG756)+AH755)+V756</f>
        <v>1220</v>
      </c>
      <c r="AI756" s="101">
        <f>ROUNDUP(AH756,0)</f>
        <v>1220</v>
      </c>
      <c r="AJ756" s="136">
        <f>((AK757-AK755)/500)</f>
        <v>0.01</v>
      </c>
      <c r="AK756" s="138">
        <f>(((V756-V755)*AJ756)+AK755)+V756</f>
        <v>1245</v>
      </c>
      <c r="AL756" s="139">
        <f>ROUNDUP(AK756,0)</f>
        <v>1245</v>
      </c>
    </row>
    <row r="757" spans="1:39" ht="15.75" x14ac:dyDescent="0.25">
      <c r="A757" s="93">
        <f t="shared" si="194"/>
        <v>0</v>
      </c>
      <c r="B757" s="93">
        <f t="shared" si="189"/>
        <v>0</v>
      </c>
      <c r="C757" s="112">
        <f>+$D$3*U757</f>
        <v>2169310</v>
      </c>
      <c r="D757" s="112">
        <f t="shared" si="190"/>
        <v>2169310</v>
      </c>
      <c r="E757" s="112">
        <f>+$F$3*L757</f>
        <v>1929300</v>
      </c>
      <c r="F757" s="112">
        <f t="shared" si="191"/>
        <v>1929300</v>
      </c>
      <c r="G757" s="113">
        <f>+$H$3*R757</f>
        <v>579840</v>
      </c>
      <c r="H757" s="112">
        <f t="shared" si="192"/>
        <v>579840</v>
      </c>
      <c r="I757" s="140">
        <f>+I755+500</f>
        <v>189000</v>
      </c>
      <c r="J757" s="130"/>
      <c r="K757" s="116">
        <f>+K755+10</f>
        <v>3930</v>
      </c>
      <c r="L757" s="117">
        <f>+I757+K757</f>
        <v>192930</v>
      </c>
      <c r="M757" s="118"/>
      <c r="N757" s="119">
        <f>+N755+10</f>
        <v>4030</v>
      </c>
      <c r="O757" s="119">
        <f>+N757+I757</f>
        <v>193030</v>
      </c>
      <c r="P757" s="119"/>
      <c r="Q757" s="119">
        <f>+Q755+10</f>
        <v>4280</v>
      </c>
      <c r="R757" s="120">
        <f>+Q757+I757</f>
        <v>193280</v>
      </c>
      <c r="S757" s="121"/>
      <c r="T757" s="122">
        <f>+T755+20</f>
        <v>8210</v>
      </c>
      <c r="U757" s="122">
        <f>+T757+I757</f>
        <v>197210</v>
      </c>
      <c r="V757" s="141">
        <f>+V755+500</f>
        <v>189000</v>
      </c>
      <c r="W757" s="130"/>
      <c r="X757" s="116">
        <f>+X755+5</f>
        <v>3060</v>
      </c>
      <c r="Y757" s="124">
        <f t="shared" si="193"/>
        <v>189240</v>
      </c>
      <c r="Z757" s="125">
        <f>+V757+X757</f>
        <v>192060</v>
      </c>
      <c r="AA757" s="126"/>
      <c r="AB757" s="127">
        <f>+AB755+10</f>
        <v>6120</v>
      </c>
      <c r="AC757" s="119">
        <f>+V757+AB757</f>
        <v>195120</v>
      </c>
      <c r="AD757" s="127"/>
      <c r="AE757" s="127">
        <f>+AE755+5</f>
        <v>3085</v>
      </c>
      <c r="AF757" s="120">
        <f>+AE757+V757</f>
        <v>192085</v>
      </c>
      <c r="AG757" s="127"/>
      <c r="AH757" s="127">
        <f>+AH755+5</f>
        <v>3110</v>
      </c>
      <c r="AI757" s="119">
        <f>+AH757+V757</f>
        <v>192110</v>
      </c>
      <c r="AJ757" s="126"/>
      <c r="AK757" s="128">
        <f>+AK755+5</f>
        <v>3135</v>
      </c>
      <c r="AL757" s="129">
        <f>+AK757+V757</f>
        <v>192135</v>
      </c>
      <c r="AM757" s="397"/>
    </row>
    <row r="758" spans="1:39" ht="15.75" x14ac:dyDescent="0.25">
      <c r="A758" s="93">
        <f t="shared" si="194"/>
        <v>0</v>
      </c>
      <c r="B758" s="94">
        <f t="shared" si="189"/>
        <v>0</v>
      </c>
      <c r="C758" s="95">
        <f>+$D$3*T758</f>
        <v>7150</v>
      </c>
      <c r="D758" s="95">
        <f t="shared" si="190"/>
        <v>7150</v>
      </c>
      <c r="E758" s="95">
        <f>+$F$3*K758</f>
        <v>1500</v>
      </c>
      <c r="F758" s="95">
        <f t="shared" si="191"/>
        <v>1500</v>
      </c>
      <c r="G758" s="96">
        <f>+$H$3*Q758</f>
        <v>1500</v>
      </c>
      <c r="H758" s="95">
        <f t="shared" si="192"/>
        <v>1500</v>
      </c>
      <c r="I758" s="395"/>
      <c r="J758" s="130">
        <f>((K759-K757)/500)</f>
        <v>0.02</v>
      </c>
      <c r="K758" s="116">
        <f>(((I758-I757)*J758)+K757)+I758</f>
        <v>150</v>
      </c>
      <c r="L758" s="131">
        <f>ROUNDUP(K758,0)</f>
        <v>150</v>
      </c>
      <c r="M758" s="132">
        <f>((N759-N757)/500)</f>
        <v>0.02</v>
      </c>
      <c r="N758" s="101">
        <f>(((I758-I757)*M758)+N757)+I758</f>
        <v>250</v>
      </c>
      <c r="O758" s="101">
        <f>ROUNDUP(N758,0)</f>
        <v>250</v>
      </c>
      <c r="P758" s="101">
        <f>((Q759-Q757)/500)</f>
        <v>0.02</v>
      </c>
      <c r="Q758" s="101">
        <f>(((I758-I757)*P758)+Q757)+I758</f>
        <v>500</v>
      </c>
      <c r="R758" s="133">
        <f>ROUNDUP(Q758,0)</f>
        <v>500</v>
      </c>
      <c r="S758" s="132">
        <f>((T759-T757)/500)</f>
        <v>0.04</v>
      </c>
      <c r="T758" s="134">
        <f>(((I758-I757)*S758)+T757)+I758</f>
        <v>650</v>
      </c>
      <c r="U758" s="134">
        <f>ROUNDUP(T758,0)</f>
        <v>650</v>
      </c>
      <c r="V758" s="396"/>
      <c r="W758" s="130">
        <f>((X759-X757)/500)</f>
        <v>0.02</v>
      </c>
      <c r="X758" s="116">
        <f>(((V758-V757)*W758)+X757)+V758</f>
        <v>-720</v>
      </c>
      <c r="Y758" s="135">
        <f t="shared" si="193"/>
        <v>240</v>
      </c>
      <c r="Z758" s="106">
        <f>ROUNDUP(X758,0)</f>
        <v>-720</v>
      </c>
      <c r="AA758" s="136">
        <f>((AB759-AB757)/500)</f>
        <v>0.04</v>
      </c>
      <c r="AB758" s="137">
        <f>(((V758-V757)*AA758)+AB757)+V758</f>
        <v>-1440</v>
      </c>
      <c r="AC758" s="101">
        <f>ROUNDUP(AB758,0)</f>
        <v>-1440</v>
      </c>
      <c r="AD758" s="137">
        <f>((AE759-AE757)/500)</f>
        <v>0.02</v>
      </c>
      <c r="AE758" s="137">
        <f>(((V758-V757)*AD758)+AE757)+V758</f>
        <v>-695</v>
      </c>
      <c r="AF758" s="133">
        <f>ROUNDUP(AE758,0)</f>
        <v>-695</v>
      </c>
      <c r="AG758" s="137">
        <f>((AH759-AH757)/500)</f>
        <v>0.02</v>
      </c>
      <c r="AH758" s="137">
        <f>(((V758-V757)*AG758)+AH757)+V758</f>
        <v>-670</v>
      </c>
      <c r="AI758" s="101">
        <f>ROUNDUP(AH758,0)</f>
        <v>-670</v>
      </c>
      <c r="AJ758" s="136">
        <f>((AK759-AK757)/500)</f>
        <v>0.02</v>
      </c>
      <c r="AK758" s="138">
        <f>(((V758-V757)*AJ758)+AK757)+V758</f>
        <v>-645</v>
      </c>
      <c r="AL758" s="139">
        <f>ROUNDUP(AK758,0)</f>
        <v>-645</v>
      </c>
    </row>
    <row r="759" spans="1:39" ht="15.75" x14ac:dyDescent="0.25">
      <c r="A759" s="93">
        <f t="shared" si="194"/>
        <v>0</v>
      </c>
      <c r="B759" s="93">
        <f t="shared" si="189"/>
        <v>0</v>
      </c>
      <c r="C759" s="112">
        <f>+$D$3*U759</f>
        <v>2175030</v>
      </c>
      <c r="D759" s="112">
        <f t="shared" si="190"/>
        <v>2175030</v>
      </c>
      <c r="E759" s="112">
        <f>+$F$3*L759</f>
        <v>1934400</v>
      </c>
      <c r="F759" s="112">
        <f t="shared" si="191"/>
        <v>1934400</v>
      </c>
      <c r="G759" s="113">
        <f>+$H$3*R759</f>
        <v>581370</v>
      </c>
      <c r="H759" s="112">
        <f t="shared" si="192"/>
        <v>581370</v>
      </c>
      <c r="I759" s="140">
        <f>+I757+500</f>
        <v>189500</v>
      </c>
      <c r="J759" s="130"/>
      <c r="K759" s="116">
        <f>+K757+10</f>
        <v>3940</v>
      </c>
      <c r="L759" s="117">
        <f>+I759+K759</f>
        <v>193440</v>
      </c>
      <c r="M759" s="118"/>
      <c r="N759" s="119">
        <f>+N757+10</f>
        <v>4040</v>
      </c>
      <c r="O759" s="119">
        <f>+N759+I759</f>
        <v>193540</v>
      </c>
      <c r="P759" s="119"/>
      <c r="Q759" s="119">
        <f>+Q757+10</f>
        <v>4290</v>
      </c>
      <c r="R759" s="120">
        <f>+Q759+I759</f>
        <v>193790</v>
      </c>
      <c r="S759" s="121"/>
      <c r="T759" s="122">
        <f>+T757+20</f>
        <v>8230</v>
      </c>
      <c r="U759" s="122">
        <f>+T759+I759</f>
        <v>197730</v>
      </c>
      <c r="V759" s="141">
        <f>+V757+500</f>
        <v>189500</v>
      </c>
      <c r="W759" s="130"/>
      <c r="X759" s="116">
        <f>+X757+10</f>
        <v>3070</v>
      </c>
      <c r="Y759" s="124">
        <f t="shared" si="193"/>
        <v>189740</v>
      </c>
      <c r="Z759" s="125">
        <f>+V759+X759</f>
        <v>192570</v>
      </c>
      <c r="AA759" s="126"/>
      <c r="AB759" s="127">
        <f>+AB757+20</f>
        <v>6140</v>
      </c>
      <c r="AC759" s="119">
        <f>+V759+AB759</f>
        <v>195640</v>
      </c>
      <c r="AD759" s="127"/>
      <c r="AE759" s="127">
        <f>+AE757+10</f>
        <v>3095</v>
      </c>
      <c r="AF759" s="120">
        <f>+AE759+V759</f>
        <v>192595</v>
      </c>
      <c r="AG759" s="127"/>
      <c r="AH759" s="127">
        <f>+AH757+10</f>
        <v>3120</v>
      </c>
      <c r="AI759" s="119">
        <f>+AH759+V759</f>
        <v>192620</v>
      </c>
      <c r="AJ759" s="126"/>
      <c r="AK759" s="128">
        <f>+AK757+10</f>
        <v>3145</v>
      </c>
      <c r="AL759" s="129">
        <f>+AK759+V759</f>
        <v>192645</v>
      </c>
      <c r="AM759" s="397"/>
    </row>
    <row r="760" spans="1:39" ht="15.75" x14ac:dyDescent="0.25">
      <c r="A760" s="93">
        <f t="shared" si="194"/>
        <v>0</v>
      </c>
      <c r="B760" s="94">
        <f t="shared" si="189"/>
        <v>0</v>
      </c>
      <c r="C760" s="95">
        <f>+$D$3*T760</f>
        <v>7150</v>
      </c>
      <c r="D760" s="95">
        <f t="shared" si="190"/>
        <v>7150</v>
      </c>
      <c r="E760" s="95">
        <f>+$F$3*K760</f>
        <v>1500</v>
      </c>
      <c r="F760" s="95">
        <f t="shared" si="191"/>
        <v>1500</v>
      </c>
      <c r="G760" s="96">
        <f>+$H$3*Q760</f>
        <v>1500</v>
      </c>
      <c r="H760" s="433">
        <f t="shared" si="192"/>
        <v>1500</v>
      </c>
      <c r="I760" s="395"/>
      <c r="J760" s="130">
        <f>((K761-K759)/500)</f>
        <v>0.02</v>
      </c>
      <c r="K760" s="116">
        <f>(((I760-I759)*J760)+K759)+I760</f>
        <v>150</v>
      </c>
      <c r="L760" s="131">
        <f>ROUNDUP(K760,0)</f>
        <v>150</v>
      </c>
      <c r="M760" s="132">
        <f>((N761-N759)/500)</f>
        <v>0.02</v>
      </c>
      <c r="N760" s="101">
        <f>(((I760-I759)*M760)+N759)+I760</f>
        <v>250</v>
      </c>
      <c r="O760" s="101">
        <f>ROUNDUP(N760,0)</f>
        <v>250</v>
      </c>
      <c r="P760" s="101">
        <f>((Q761-Q759)/500)</f>
        <v>0.02</v>
      </c>
      <c r="Q760" s="101">
        <f>(((I760-I759)*P760)+Q759)+I760</f>
        <v>500</v>
      </c>
      <c r="R760" s="133">
        <f>ROUNDUP(Q760,0)</f>
        <v>500</v>
      </c>
      <c r="S760" s="132">
        <f>((T761-T759)/500)</f>
        <v>0.04</v>
      </c>
      <c r="T760" s="134">
        <f>(((I760-I759)*S760)+T759)+I760</f>
        <v>650</v>
      </c>
      <c r="U760" s="134">
        <f>ROUNDUP(T760,0)</f>
        <v>650</v>
      </c>
      <c r="V760" s="396"/>
      <c r="W760" s="130">
        <f>((X761-X759)/500)</f>
        <v>0.01</v>
      </c>
      <c r="X760" s="116">
        <f>(((V760-V759)*W760)+X759)+V760</f>
        <v>1175</v>
      </c>
      <c r="Y760" s="135">
        <f t="shared" si="193"/>
        <v>240</v>
      </c>
      <c r="Z760" s="106">
        <f>ROUNDUP(X760,0)</f>
        <v>1175</v>
      </c>
      <c r="AA760" s="136">
        <f>((AB761-AB759)/500)</f>
        <v>0.02</v>
      </c>
      <c r="AB760" s="137">
        <f>(((V760-V759)*AA760)+AB759)+V760</f>
        <v>2350</v>
      </c>
      <c r="AC760" s="101">
        <f>ROUNDUP(AB760,0)</f>
        <v>2350</v>
      </c>
      <c r="AD760" s="137">
        <f>((AE761-AE759)/500)</f>
        <v>0.01</v>
      </c>
      <c r="AE760" s="137">
        <f>(((V760-V759)*AD760)+AE759)+V760</f>
        <v>1200</v>
      </c>
      <c r="AF760" s="133">
        <f>ROUNDUP(AE760,0)</f>
        <v>1200</v>
      </c>
      <c r="AG760" s="137">
        <f>((AH761-AH759)/500)</f>
        <v>0.01</v>
      </c>
      <c r="AH760" s="137">
        <f>(((V760-V759)*AG760)+AH759)+V760</f>
        <v>1225</v>
      </c>
      <c r="AI760" s="101">
        <f>ROUNDUP(AH760,0)</f>
        <v>1225</v>
      </c>
      <c r="AJ760" s="136">
        <f>((AK761-AK759)/500)</f>
        <v>0.01</v>
      </c>
      <c r="AK760" s="138">
        <f>(((V760-V759)*AJ760)+AK759)+V760</f>
        <v>1250</v>
      </c>
      <c r="AL760" s="139">
        <f>ROUNDUP(AK760,0)</f>
        <v>1250</v>
      </c>
    </row>
    <row r="761" spans="1:39" ht="15.75" x14ac:dyDescent="0.25">
      <c r="A761" s="93">
        <f t="shared" si="194"/>
        <v>0</v>
      </c>
      <c r="B761" s="93">
        <f t="shared" si="189"/>
        <v>0</v>
      </c>
      <c r="C761" s="112">
        <f>+$D$3*U761</f>
        <v>2180750</v>
      </c>
      <c r="D761" s="112">
        <f t="shared" si="190"/>
        <v>2180750</v>
      </c>
      <c r="E761" s="112">
        <f>+$F$3*L761</f>
        <v>1939500</v>
      </c>
      <c r="F761" s="112">
        <f t="shared" si="191"/>
        <v>1939500</v>
      </c>
      <c r="G761" s="113">
        <f>+$H$3*R761</f>
        <v>582900</v>
      </c>
      <c r="H761" s="112">
        <f t="shared" si="192"/>
        <v>582900</v>
      </c>
      <c r="I761" s="140">
        <f>+I759+500</f>
        <v>190000</v>
      </c>
      <c r="J761" s="130"/>
      <c r="K761" s="116">
        <f>+K759+10</f>
        <v>3950</v>
      </c>
      <c r="L761" s="117">
        <f>+I761+K761</f>
        <v>193950</v>
      </c>
      <c r="M761" s="118"/>
      <c r="N761" s="119">
        <f>+N759+10</f>
        <v>4050</v>
      </c>
      <c r="O761" s="119">
        <f>+N761+I761</f>
        <v>194050</v>
      </c>
      <c r="P761" s="119"/>
      <c r="Q761" s="119">
        <f>+Q759+10</f>
        <v>4300</v>
      </c>
      <c r="R761" s="120">
        <f>+Q761+I761</f>
        <v>194300</v>
      </c>
      <c r="S761" s="121"/>
      <c r="T761" s="122">
        <f>+T759+20</f>
        <v>8250</v>
      </c>
      <c r="U761" s="122">
        <f>+T761+I761</f>
        <v>198250</v>
      </c>
      <c r="V761" s="141">
        <f>+V759+500</f>
        <v>190000</v>
      </c>
      <c r="W761" s="130"/>
      <c r="X761" s="116">
        <f>+X759+5</f>
        <v>3075</v>
      </c>
      <c r="Y761" s="124">
        <f t="shared" si="193"/>
        <v>190240</v>
      </c>
      <c r="Z761" s="125">
        <f>+V761+X761</f>
        <v>193075</v>
      </c>
      <c r="AA761" s="126"/>
      <c r="AB761" s="127">
        <f>+AB759+10</f>
        <v>6150</v>
      </c>
      <c r="AC761" s="119">
        <f>+V761+AB761</f>
        <v>196150</v>
      </c>
      <c r="AD761" s="127"/>
      <c r="AE761" s="127">
        <f>+AE759+5</f>
        <v>3100</v>
      </c>
      <c r="AF761" s="120">
        <f>+AE761+V761</f>
        <v>193100</v>
      </c>
      <c r="AG761" s="127"/>
      <c r="AH761" s="127">
        <f>+AH759+5</f>
        <v>3125</v>
      </c>
      <c r="AI761" s="119">
        <f>+AH761+V761</f>
        <v>193125</v>
      </c>
      <c r="AJ761" s="126"/>
      <c r="AK761" s="128">
        <f>+AK759+5</f>
        <v>3150</v>
      </c>
      <c r="AL761" s="129">
        <f>+AK761+V761</f>
        <v>193150</v>
      </c>
      <c r="AM761" s="397"/>
    </row>
    <row r="762" spans="1:39" ht="15.75" x14ac:dyDescent="0.25">
      <c r="A762" s="93">
        <f t="shared" si="194"/>
        <v>0</v>
      </c>
      <c r="B762" s="94">
        <f t="shared" si="189"/>
        <v>0</v>
      </c>
      <c r="C762" s="95">
        <f>+$D$3*T762</f>
        <v>7150</v>
      </c>
      <c r="D762" s="95">
        <f t="shared" si="190"/>
        <v>7150</v>
      </c>
      <c r="E762" s="95">
        <f>+$F$3*K762</f>
        <v>1500</v>
      </c>
      <c r="F762" s="95">
        <f t="shared" si="191"/>
        <v>1500</v>
      </c>
      <c r="G762" s="96">
        <f>+$H$3*Q762</f>
        <v>1500</v>
      </c>
      <c r="H762" s="95">
        <f t="shared" si="192"/>
        <v>1500</v>
      </c>
      <c r="I762" s="395"/>
      <c r="J762" s="130">
        <f>((K763-K761)/500)</f>
        <v>0.02</v>
      </c>
      <c r="K762" s="116">
        <f>(((I762-I761)*J762)+K761)+I762</f>
        <v>150</v>
      </c>
      <c r="L762" s="131">
        <f>ROUNDUP(K762,0)</f>
        <v>150</v>
      </c>
      <c r="M762" s="132">
        <f>((N763-N761)/500)</f>
        <v>0.02</v>
      </c>
      <c r="N762" s="101">
        <f>(((I762-I761)*M762)+N761)+I762</f>
        <v>250</v>
      </c>
      <c r="O762" s="101">
        <f>ROUNDUP(N762,0)</f>
        <v>250</v>
      </c>
      <c r="P762" s="101">
        <f>((Q763-Q761)/500)</f>
        <v>0.02</v>
      </c>
      <c r="Q762" s="101">
        <f>(((I762-I761)*P762)+Q761)+I762</f>
        <v>500</v>
      </c>
      <c r="R762" s="133">
        <f>ROUNDUP(Q762,0)</f>
        <v>500</v>
      </c>
      <c r="S762" s="132">
        <f>((T763-T761)/500)</f>
        <v>0.04</v>
      </c>
      <c r="T762" s="134">
        <f>(((I762-I761)*S762)+T761)+I762</f>
        <v>650</v>
      </c>
      <c r="U762" s="134">
        <f>ROUNDUP(T762,0)</f>
        <v>650</v>
      </c>
      <c r="V762" s="396"/>
      <c r="W762" s="130">
        <f>((X763-X761)/500)</f>
        <v>0.02</v>
      </c>
      <c r="X762" s="116">
        <f>(((V762-V761)*W762)+X761)+V762</f>
        <v>-725</v>
      </c>
      <c r="Y762" s="135">
        <f t="shared" si="193"/>
        <v>240</v>
      </c>
      <c r="Z762" s="106">
        <f>ROUNDUP(X762,0)</f>
        <v>-725</v>
      </c>
      <c r="AA762" s="136">
        <f>((AB763-AB761)/500)</f>
        <v>0.04</v>
      </c>
      <c r="AB762" s="137">
        <f>(((V762-V761)*AA762)+AB761)+V762</f>
        <v>-1450</v>
      </c>
      <c r="AC762" s="101">
        <f>ROUNDUP(AB762,0)</f>
        <v>-1450</v>
      </c>
      <c r="AD762" s="137">
        <f>((AE763-AE761)/500)</f>
        <v>0.02</v>
      </c>
      <c r="AE762" s="137">
        <f>(((V762-V761)*AD762)+AE761)+V762</f>
        <v>-700</v>
      </c>
      <c r="AF762" s="133">
        <f>ROUNDUP(AE762,0)</f>
        <v>-700</v>
      </c>
      <c r="AG762" s="137">
        <f>((AH763-AH761)/500)</f>
        <v>0.02</v>
      </c>
      <c r="AH762" s="137">
        <f>(((V762-V761)*AG762)+AH761)+V762</f>
        <v>-675</v>
      </c>
      <c r="AI762" s="101">
        <f>ROUNDUP(AH762,0)</f>
        <v>-675</v>
      </c>
      <c r="AJ762" s="136">
        <f>((AK763-AK761)/500)</f>
        <v>0.02</v>
      </c>
      <c r="AK762" s="138">
        <f>(((V762-V761)*AJ762)+AK761)+V762</f>
        <v>-650</v>
      </c>
      <c r="AL762" s="139">
        <f>ROUNDUP(AK762,0)</f>
        <v>-650</v>
      </c>
      <c r="AM762" s="397"/>
    </row>
    <row r="763" spans="1:39" ht="15.75" x14ac:dyDescent="0.25">
      <c r="A763" s="93">
        <f t="shared" si="194"/>
        <v>0</v>
      </c>
      <c r="B763" s="93">
        <f t="shared" si="189"/>
        <v>0</v>
      </c>
      <c r="C763" s="112">
        <f>+$D$3*U763</f>
        <v>2186470</v>
      </c>
      <c r="D763" s="112">
        <f t="shared" si="190"/>
        <v>2186470</v>
      </c>
      <c r="E763" s="112">
        <f>+$F$3*L763</f>
        <v>1944600</v>
      </c>
      <c r="F763" s="112">
        <f t="shared" si="191"/>
        <v>1944600</v>
      </c>
      <c r="G763" s="113">
        <f>+$H$3*R763</f>
        <v>584430</v>
      </c>
      <c r="H763" s="112">
        <f t="shared" si="192"/>
        <v>584430</v>
      </c>
      <c r="I763" s="140">
        <f>+I761+500</f>
        <v>190500</v>
      </c>
      <c r="J763" s="130"/>
      <c r="K763" s="116">
        <f>+K761+10</f>
        <v>3960</v>
      </c>
      <c r="L763" s="117">
        <f>+I763+K763</f>
        <v>194460</v>
      </c>
      <c r="M763" s="118"/>
      <c r="N763" s="119">
        <f>+N761+10</f>
        <v>4060</v>
      </c>
      <c r="O763" s="119">
        <f>+N763+I763</f>
        <v>194560</v>
      </c>
      <c r="P763" s="119"/>
      <c r="Q763" s="119">
        <f>+Q761+10</f>
        <v>4310</v>
      </c>
      <c r="R763" s="120">
        <f>+Q763+I763</f>
        <v>194810</v>
      </c>
      <c r="S763" s="121"/>
      <c r="T763" s="122">
        <f>+T761+20</f>
        <v>8270</v>
      </c>
      <c r="U763" s="122">
        <f>+T763+I763</f>
        <v>198770</v>
      </c>
      <c r="V763" s="141">
        <f>+V761+500</f>
        <v>190500</v>
      </c>
      <c r="W763" s="130"/>
      <c r="X763" s="116">
        <f>+X761+10</f>
        <v>3085</v>
      </c>
      <c r="Y763" s="124">
        <f t="shared" si="193"/>
        <v>190740</v>
      </c>
      <c r="Z763" s="125">
        <f>+V763+X763</f>
        <v>193585</v>
      </c>
      <c r="AA763" s="126"/>
      <c r="AB763" s="127">
        <f>+AB761+20</f>
        <v>6170</v>
      </c>
      <c r="AC763" s="119">
        <f>+V763+AB763</f>
        <v>196670</v>
      </c>
      <c r="AD763" s="127"/>
      <c r="AE763" s="127">
        <f>+AE761+10</f>
        <v>3110</v>
      </c>
      <c r="AF763" s="120">
        <f>+AE763+V763</f>
        <v>193610</v>
      </c>
      <c r="AG763" s="127"/>
      <c r="AH763" s="127">
        <f>+AH761+10</f>
        <v>3135</v>
      </c>
      <c r="AI763" s="119">
        <f>+AH763+V763</f>
        <v>193635</v>
      </c>
      <c r="AJ763" s="126"/>
      <c r="AK763" s="128">
        <f>+AK761+10</f>
        <v>3160</v>
      </c>
      <c r="AL763" s="129">
        <f>+AK763+V763</f>
        <v>193660</v>
      </c>
      <c r="AM763" s="397"/>
    </row>
    <row r="764" spans="1:39" ht="15.75" x14ac:dyDescent="0.25">
      <c r="A764" s="93">
        <f t="shared" si="194"/>
        <v>0</v>
      </c>
      <c r="B764" s="94">
        <f t="shared" si="189"/>
        <v>0</v>
      </c>
      <c r="C764" s="95">
        <f>+$D$3*T764</f>
        <v>7150</v>
      </c>
      <c r="D764" s="95">
        <f t="shared" si="190"/>
        <v>7150</v>
      </c>
      <c r="E764" s="95">
        <f>+$F$3*K764</f>
        <v>1500</v>
      </c>
      <c r="F764" s="95">
        <f t="shared" si="191"/>
        <v>1500</v>
      </c>
      <c r="G764" s="96">
        <f>+$H$3*Q764</f>
        <v>1500</v>
      </c>
      <c r="H764" s="433">
        <f t="shared" si="192"/>
        <v>1500</v>
      </c>
      <c r="I764" s="395"/>
      <c r="J764" s="130">
        <f>((K765-K763)/500)</f>
        <v>0.02</v>
      </c>
      <c r="K764" s="116">
        <f>(((I764-I763)*J764)+K763)+I764</f>
        <v>150</v>
      </c>
      <c r="L764" s="131">
        <f>ROUNDUP(K764,0)</f>
        <v>150</v>
      </c>
      <c r="M764" s="132">
        <f>((N765-N763)/500)</f>
        <v>0.02</v>
      </c>
      <c r="N764" s="101">
        <f>(((I764-I763)*M764)+N763)+I764</f>
        <v>250</v>
      </c>
      <c r="O764" s="101">
        <f>ROUNDUP(N764,0)</f>
        <v>250</v>
      </c>
      <c r="P764" s="101">
        <f>((Q765-Q763)/500)</f>
        <v>0.02</v>
      </c>
      <c r="Q764" s="101">
        <f>(((I764-I763)*P764)+Q763)+I764</f>
        <v>500</v>
      </c>
      <c r="R764" s="133">
        <f>ROUNDUP(Q764,0)</f>
        <v>500</v>
      </c>
      <c r="S764" s="132">
        <f>((T765-T763)/500)</f>
        <v>0.04</v>
      </c>
      <c r="T764" s="134">
        <f>(((I764-I763)*S764)+T763)+I764</f>
        <v>650</v>
      </c>
      <c r="U764" s="134">
        <f>ROUNDUP(T764,0)</f>
        <v>650</v>
      </c>
      <c r="V764" s="396"/>
      <c r="W764" s="130">
        <f>((X765-X763)/500)</f>
        <v>0.01</v>
      </c>
      <c r="X764" s="116">
        <f>(((V764-V763)*W764)+X763)+V764</f>
        <v>1180</v>
      </c>
      <c r="Y764" s="135">
        <f t="shared" si="193"/>
        <v>240</v>
      </c>
      <c r="Z764" s="106">
        <f>ROUNDUP(X764,0)</f>
        <v>1180</v>
      </c>
      <c r="AA764" s="136">
        <f>((AB765-AB763)/500)</f>
        <v>0.02</v>
      </c>
      <c r="AB764" s="137">
        <f>(((V764-V763)*AA764)+AB763)+V764</f>
        <v>2360</v>
      </c>
      <c r="AC764" s="101">
        <f>ROUNDUP(AB764,0)</f>
        <v>2360</v>
      </c>
      <c r="AD764" s="137">
        <f>((AE765-AE763)/500)</f>
        <v>0.01</v>
      </c>
      <c r="AE764" s="137">
        <f>(((V764-V763)*AD764)+AE763)+V764</f>
        <v>1205</v>
      </c>
      <c r="AF764" s="133">
        <f>ROUNDUP(AE764,0)</f>
        <v>1205</v>
      </c>
      <c r="AG764" s="137">
        <f>((AH765-AH763)/500)</f>
        <v>0.01</v>
      </c>
      <c r="AH764" s="137">
        <f>(((V764-V763)*AG764)+AH763)+V764</f>
        <v>1230</v>
      </c>
      <c r="AI764" s="101">
        <f>ROUNDUP(AH764,0)</f>
        <v>1230</v>
      </c>
      <c r="AJ764" s="136">
        <f>((AK765-AK763)/500)</f>
        <v>0.01</v>
      </c>
      <c r="AK764" s="138">
        <f>(((V764-V763)*AJ764)+AK763)+V764</f>
        <v>1255</v>
      </c>
      <c r="AL764" s="139">
        <f>ROUNDUP(AK764,0)</f>
        <v>1255</v>
      </c>
    </row>
    <row r="765" spans="1:39" ht="15.75" x14ac:dyDescent="0.25">
      <c r="A765" s="93">
        <f t="shared" si="194"/>
        <v>0</v>
      </c>
      <c r="B765" s="93">
        <f t="shared" si="189"/>
        <v>0</v>
      </c>
      <c r="C765" s="112">
        <f>+$D$3*U765</f>
        <v>2192190</v>
      </c>
      <c r="D765" s="112">
        <f t="shared" si="190"/>
        <v>2192190</v>
      </c>
      <c r="E765" s="112">
        <f>+$F$3*L765</f>
        <v>1949700</v>
      </c>
      <c r="F765" s="112">
        <f t="shared" si="191"/>
        <v>1949700</v>
      </c>
      <c r="G765" s="113">
        <f>+$H$3*R765</f>
        <v>585960</v>
      </c>
      <c r="H765" s="112">
        <f t="shared" si="192"/>
        <v>585960</v>
      </c>
      <c r="I765" s="140">
        <f>+I763+500</f>
        <v>191000</v>
      </c>
      <c r="J765" s="130"/>
      <c r="K765" s="116">
        <f>+K763+10</f>
        <v>3970</v>
      </c>
      <c r="L765" s="117">
        <f>+I765+K765</f>
        <v>194970</v>
      </c>
      <c r="M765" s="118"/>
      <c r="N765" s="119">
        <f>+N763+10</f>
        <v>4070</v>
      </c>
      <c r="O765" s="119">
        <f>+N765+I765</f>
        <v>195070</v>
      </c>
      <c r="P765" s="119"/>
      <c r="Q765" s="119">
        <f>+Q763+10</f>
        <v>4320</v>
      </c>
      <c r="R765" s="120">
        <f>+Q765+I765</f>
        <v>195320</v>
      </c>
      <c r="S765" s="121"/>
      <c r="T765" s="122">
        <f>+T763+20</f>
        <v>8290</v>
      </c>
      <c r="U765" s="122">
        <f>+T765+I765</f>
        <v>199290</v>
      </c>
      <c r="V765" s="141">
        <f>+V763+500</f>
        <v>191000</v>
      </c>
      <c r="W765" s="130"/>
      <c r="X765" s="116">
        <f>+X763+5</f>
        <v>3090</v>
      </c>
      <c r="Y765" s="124">
        <f t="shared" si="193"/>
        <v>191240</v>
      </c>
      <c r="Z765" s="125">
        <f>+V765+X765</f>
        <v>194090</v>
      </c>
      <c r="AA765" s="126"/>
      <c r="AB765" s="127">
        <f>+AB763+10</f>
        <v>6180</v>
      </c>
      <c r="AC765" s="119">
        <f>+V765+AB765</f>
        <v>197180</v>
      </c>
      <c r="AD765" s="127"/>
      <c r="AE765" s="127">
        <f>+AE763+5</f>
        <v>3115</v>
      </c>
      <c r="AF765" s="120">
        <f>+AE765+V765</f>
        <v>194115</v>
      </c>
      <c r="AG765" s="127"/>
      <c r="AH765" s="127">
        <f>+AH763+5</f>
        <v>3140</v>
      </c>
      <c r="AI765" s="119">
        <f>+AH765+V765</f>
        <v>194140</v>
      </c>
      <c r="AJ765" s="126"/>
      <c r="AK765" s="128">
        <f>+AK763+5</f>
        <v>3165</v>
      </c>
      <c r="AL765" s="129">
        <f>+AK765+V765</f>
        <v>194165</v>
      </c>
      <c r="AM765" s="397"/>
    </row>
    <row r="766" spans="1:39" ht="15.75" x14ac:dyDescent="0.25">
      <c r="A766" s="93">
        <f t="shared" si="194"/>
        <v>0</v>
      </c>
      <c r="B766" s="94">
        <f t="shared" si="189"/>
        <v>0</v>
      </c>
      <c r="C766" s="95">
        <f>+$D$3*T766</f>
        <v>7150</v>
      </c>
      <c r="D766" s="95">
        <f t="shared" si="190"/>
        <v>7150</v>
      </c>
      <c r="E766" s="95">
        <f>+$F$3*K766</f>
        <v>1500</v>
      </c>
      <c r="F766" s="95">
        <f t="shared" si="191"/>
        <v>1500</v>
      </c>
      <c r="G766" s="96">
        <f>+$H$3*Q766</f>
        <v>1500</v>
      </c>
      <c r="H766" s="95">
        <f t="shared" si="192"/>
        <v>1500</v>
      </c>
      <c r="I766" s="395"/>
      <c r="J766" s="130">
        <f>((K767-K765)/500)</f>
        <v>0.02</v>
      </c>
      <c r="K766" s="116">
        <f>(((I766-I765)*J766)+K765)+I766</f>
        <v>150</v>
      </c>
      <c r="L766" s="131">
        <f>ROUNDUP(K766,0)</f>
        <v>150</v>
      </c>
      <c r="M766" s="132">
        <f>((N767-N765)/500)</f>
        <v>0.02</v>
      </c>
      <c r="N766" s="101">
        <f>(((I766-I765)*M766)+N765)+I766</f>
        <v>250</v>
      </c>
      <c r="O766" s="101">
        <f>ROUNDUP(N766,0)</f>
        <v>250</v>
      </c>
      <c r="P766" s="101">
        <f>((Q767-Q765)/500)</f>
        <v>0.02</v>
      </c>
      <c r="Q766" s="101">
        <f>(((I766-I765)*P766)+Q765)+I766</f>
        <v>500</v>
      </c>
      <c r="R766" s="133">
        <f>ROUNDUP(Q766,0)</f>
        <v>500</v>
      </c>
      <c r="S766" s="132">
        <f>((T767-T765)/500)</f>
        <v>0.04</v>
      </c>
      <c r="T766" s="134">
        <f>(((I766-I765)*S766)+T765)+I766</f>
        <v>650</v>
      </c>
      <c r="U766" s="134">
        <f>ROUNDUP(T766,0)</f>
        <v>650</v>
      </c>
      <c r="V766" s="396"/>
      <c r="W766" s="130">
        <f>((X767-X765)/500)</f>
        <v>0.02</v>
      </c>
      <c r="X766" s="116">
        <f>(((V766-V765)*W766)+X765)+V766</f>
        <v>-730</v>
      </c>
      <c r="Y766" s="135">
        <f t="shared" si="193"/>
        <v>240</v>
      </c>
      <c r="Z766" s="106">
        <f>ROUNDUP(X766,0)</f>
        <v>-730</v>
      </c>
      <c r="AA766" s="136">
        <f>((AB767-AB765)/500)</f>
        <v>0.04</v>
      </c>
      <c r="AB766" s="137">
        <f>(((V766-V765)*AA766)+AB765)+V766</f>
        <v>-1460</v>
      </c>
      <c r="AC766" s="101">
        <f>ROUNDUP(AB766,0)</f>
        <v>-1460</v>
      </c>
      <c r="AD766" s="137">
        <f>((AE767-AE765)/500)</f>
        <v>0.02</v>
      </c>
      <c r="AE766" s="137">
        <f>(((V766-V765)*AD766)+AE765)+V766</f>
        <v>-705</v>
      </c>
      <c r="AF766" s="133">
        <f>ROUNDUP(AE766,0)</f>
        <v>-705</v>
      </c>
      <c r="AG766" s="137">
        <f>((AH767-AH765)/500)</f>
        <v>0.02</v>
      </c>
      <c r="AH766" s="137">
        <f>(((V766-V765)*AG766)+AH765)+V766</f>
        <v>-680</v>
      </c>
      <c r="AI766" s="101">
        <f>ROUNDUP(AH766,0)</f>
        <v>-680</v>
      </c>
      <c r="AJ766" s="136">
        <f>((AK767-AK765)/500)</f>
        <v>0.02</v>
      </c>
      <c r="AK766" s="138">
        <f>(((V766-V765)*AJ766)+AK765)+V766</f>
        <v>-655</v>
      </c>
      <c r="AL766" s="139">
        <f>ROUNDUP(AK766,0)</f>
        <v>-655</v>
      </c>
    </row>
    <row r="767" spans="1:39" ht="15.75" x14ac:dyDescent="0.25">
      <c r="A767" s="93">
        <f t="shared" si="194"/>
        <v>0</v>
      </c>
      <c r="B767" s="93">
        <f t="shared" si="189"/>
        <v>0</v>
      </c>
      <c r="C767" s="112">
        <f>+$D$3*U767</f>
        <v>2197910</v>
      </c>
      <c r="D767" s="112">
        <f t="shared" si="190"/>
        <v>2197910</v>
      </c>
      <c r="E767" s="112">
        <f>+$F$3*L767</f>
        <v>1954800</v>
      </c>
      <c r="F767" s="112">
        <f t="shared" si="191"/>
        <v>1954800</v>
      </c>
      <c r="G767" s="113">
        <f>+$H$3*R767</f>
        <v>587490</v>
      </c>
      <c r="H767" s="112">
        <f t="shared" si="192"/>
        <v>587490</v>
      </c>
      <c r="I767" s="140">
        <f>+I765+500</f>
        <v>191500</v>
      </c>
      <c r="J767" s="130"/>
      <c r="K767" s="116">
        <f>+K765+10</f>
        <v>3980</v>
      </c>
      <c r="L767" s="117">
        <f>+I767+K767</f>
        <v>195480</v>
      </c>
      <c r="M767" s="118"/>
      <c r="N767" s="119">
        <f>+N765+10</f>
        <v>4080</v>
      </c>
      <c r="O767" s="119">
        <f>+N767+I767</f>
        <v>195580</v>
      </c>
      <c r="P767" s="119"/>
      <c r="Q767" s="119">
        <f>+Q765+10</f>
        <v>4330</v>
      </c>
      <c r="R767" s="120">
        <f>+Q767+I767</f>
        <v>195830</v>
      </c>
      <c r="S767" s="121"/>
      <c r="T767" s="122">
        <f>+T765+20</f>
        <v>8310</v>
      </c>
      <c r="U767" s="122">
        <f>+T767+I767</f>
        <v>199810</v>
      </c>
      <c r="V767" s="141">
        <f>+V765+500</f>
        <v>191500</v>
      </c>
      <c r="W767" s="130"/>
      <c r="X767" s="116">
        <f>+X765+10</f>
        <v>3100</v>
      </c>
      <c r="Y767" s="124">
        <f t="shared" si="193"/>
        <v>191740</v>
      </c>
      <c r="Z767" s="125">
        <f>+V767+X767</f>
        <v>194600</v>
      </c>
      <c r="AA767" s="126"/>
      <c r="AB767" s="127">
        <f>+AB765+20</f>
        <v>6200</v>
      </c>
      <c r="AC767" s="119">
        <f>+V767+AB767</f>
        <v>197700</v>
      </c>
      <c r="AD767" s="127"/>
      <c r="AE767" s="127">
        <f>+AE765+10</f>
        <v>3125</v>
      </c>
      <c r="AF767" s="120">
        <f>+AE767+V767</f>
        <v>194625</v>
      </c>
      <c r="AG767" s="127"/>
      <c r="AH767" s="127">
        <f>+AH765+10</f>
        <v>3150</v>
      </c>
      <c r="AI767" s="119">
        <f>+AH767+V767</f>
        <v>194650</v>
      </c>
      <c r="AJ767" s="126"/>
      <c r="AK767" s="128">
        <f>+AK765+10</f>
        <v>3175</v>
      </c>
      <c r="AL767" s="129">
        <f>+AK767+V767</f>
        <v>194675</v>
      </c>
      <c r="AM767" s="397"/>
    </row>
    <row r="768" spans="1:39" ht="15.75" x14ac:dyDescent="0.25">
      <c r="A768" s="93">
        <f t="shared" si="194"/>
        <v>0</v>
      </c>
      <c r="B768" s="94">
        <f t="shared" si="189"/>
        <v>0</v>
      </c>
      <c r="C768" s="95">
        <f>+$D$3*T768</f>
        <v>7150</v>
      </c>
      <c r="D768" s="95">
        <f t="shared" si="190"/>
        <v>7150</v>
      </c>
      <c r="E768" s="95">
        <f>+$F$3*K768</f>
        <v>1500</v>
      </c>
      <c r="F768" s="95">
        <f t="shared" si="191"/>
        <v>1500</v>
      </c>
      <c r="G768" s="96">
        <f>+$H$3*Q768</f>
        <v>1500</v>
      </c>
      <c r="H768" s="433">
        <f t="shared" si="192"/>
        <v>1500</v>
      </c>
      <c r="I768" s="395"/>
      <c r="J768" s="130">
        <f>((K769-K767)/500)</f>
        <v>0.02</v>
      </c>
      <c r="K768" s="116">
        <f>(((I768-I767)*J768)+K767)+I768</f>
        <v>150</v>
      </c>
      <c r="L768" s="131">
        <f>ROUNDUP(K768,0)</f>
        <v>150</v>
      </c>
      <c r="M768" s="132">
        <f>((N769-N767)/500)</f>
        <v>0.02</v>
      </c>
      <c r="N768" s="101">
        <f>(((I768-I767)*M768)+N767)+I768</f>
        <v>250</v>
      </c>
      <c r="O768" s="101">
        <f>ROUNDUP(N768,0)</f>
        <v>250</v>
      </c>
      <c r="P768" s="101">
        <f>((Q769-Q767)/500)</f>
        <v>0.02</v>
      </c>
      <c r="Q768" s="101">
        <f>(((I768-I767)*P768)+Q767)+I768</f>
        <v>500</v>
      </c>
      <c r="R768" s="133">
        <f>ROUNDUP(Q768,0)</f>
        <v>500</v>
      </c>
      <c r="S768" s="132">
        <f>((T769-T767)/500)</f>
        <v>0.04</v>
      </c>
      <c r="T768" s="134">
        <f>(((I768-I767)*S768)+T767)+I768</f>
        <v>650</v>
      </c>
      <c r="U768" s="134">
        <f>ROUNDUP(T768,0)</f>
        <v>650</v>
      </c>
      <c r="V768" s="396"/>
      <c r="W768" s="130">
        <f>((X769-X767)/500)</f>
        <v>0.01</v>
      </c>
      <c r="X768" s="116">
        <f>(((V768-V767)*W768)+X767)+V768</f>
        <v>1185</v>
      </c>
      <c r="Y768" s="135">
        <f t="shared" si="193"/>
        <v>240</v>
      </c>
      <c r="Z768" s="106">
        <f>ROUNDUP(X768,0)</f>
        <v>1185</v>
      </c>
      <c r="AA768" s="136">
        <f>((AB769-AB767)/500)</f>
        <v>0.02</v>
      </c>
      <c r="AB768" s="137">
        <f>(((V768-V767)*AA768)+AB767)+V768</f>
        <v>2370</v>
      </c>
      <c r="AC768" s="101">
        <f>ROUNDUP(AB768,0)</f>
        <v>2370</v>
      </c>
      <c r="AD768" s="137">
        <f>((AE769-AE767)/500)</f>
        <v>0.01</v>
      </c>
      <c r="AE768" s="137">
        <f>(((V768-V767)*AD768)+AE767)+V768</f>
        <v>1210</v>
      </c>
      <c r="AF768" s="133">
        <f>ROUNDUP(AE768,0)</f>
        <v>1210</v>
      </c>
      <c r="AG768" s="137">
        <f>((AH769-AH767)/500)</f>
        <v>0.01</v>
      </c>
      <c r="AH768" s="137">
        <f>(((V768-V767)*AG768)+AH767)+V768</f>
        <v>1235</v>
      </c>
      <c r="AI768" s="101">
        <f>ROUNDUP(AH768,0)</f>
        <v>1235</v>
      </c>
      <c r="AJ768" s="136">
        <f>((AK769-AK767)/500)</f>
        <v>0.01</v>
      </c>
      <c r="AK768" s="138">
        <f>(((V768-V767)*AJ768)+AK767)+V768</f>
        <v>1260</v>
      </c>
      <c r="AL768" s="139">
        <f>ROUNDUP(AK768,0)</f>
        <v>1260</v>
      </c>
    </row>
    <row r="769" spans="1:39" ht="15.75" x14ac:dyDescent="0.25">
      <c r="A769" s="93">
        <f t="shared" si="194"/>
        <v>0</v>
      </c>
      <c r="B769" s="93">
        <f t="shared" si="189"/>
        <v>0</v>
      </c>
      <c r="C769" s="112">
        <f>+$D$3*U769</f>
        <v>2203630</v>
      </c>
      <c r="D769" s="112">
        <f t="shared" si="190"/>
        <v>2203630</v>
      </c>
      <c r="E769" s="112">
        <f>+$F$3*L769</f>
        <v>1959900</v>
      </c>
      <c r="F769" s="112">
        <f t="shared" si="191"/>
        <v>1959900</v>
      </c>
      <c r="G769" s="113">
        <f>+$H$3*R769</f>
        <v>589020</v>
      </c>
      <c r="H769" s="112">
        <f t="shared" si="192"/>
        <v>589020</v>
      </c>
      <c r="I769" s="140">
        <f>+I767+500</f>
        <v>192000</v>
      </c>
      <c r="J769" s="130"/>
      <c r="K769" s="116">
        <f>+K767+10</f>
        <v>3990</v>
      </c>
      <c r="L769" s="117">
        <f>+I769+K769</f>
        <v>195990</v>
      </c>
      <c r="M769" s="118"/>
      <c r="N769" s="119">
        <f>+N767+10</f>
        <v>4090</v>
      </c>
      <c r="O769" s="119">
        <f>+N769+I769</f>
        <v>196090</v>
      </c>
      <c r="P769" s="119"/>
      <c r="Q769" s="119">
        <f>+Q767+10</f>
        <v>4340</v>
      </c>
      <c r="R769" s="120">
        <f>+Q769+I769</f>
        <v>196340</v>
      </c>
      <c r="S769" s="121"/>
      <c r="T769" s="122">
        <f>+T767+20</f>
        <v>8330</v>
      </c>
      <c r="U769" s="122">
        <f>+T769+I769</f>
        <v>200330</v>
      </c>
      <c r="V769" s="141">
        <f>+V767+500</f>
        <v>192000</v>
      </c>
      <c r="W769" s="130"/>
      <c r="X769" s="116">
        <f>+X767+5</f>
        <v>3105</v>
      </c>
      <c r="Y769" s="124">
        <f t="shared" si="193"/>
        <v>192240</v>
      </c>
      <c r="Z769" s="125">
        <f>+V769+X769</f>
        <v>195105</v>
      </c>
      <c r="AA769" s="126"/>
      <c r="AB769" s="127">
        <f>+AB767+10</f>
        <v>6210</v>
      </c>
      <c r="AC769" s="119">
        <f>+V769+AB769</f>
        <v>198210</v>
      </c>
      <c r="AD769" s="127"/>
      <c r="AE769" s="127">
        <f>+AE767+5</f>
        <v>3130</v>
      </c>
      <c r="AF769" s="120">
        <f>+AE769+V769</f>
        <v>195130</v>
      </c>
      <c r="AG769" s="127"/>
      <c r="AH769" s="127">
        <f>+AH767+5</f>
        <v>3155</v>
      </c>
      <c r="AI769" s="119">
        <f>+AH769+V769</f>
        <v>195155</v>
      </c>
      <c r="AJ769" s="126"/>
      <c r="AK769" s="128">
        <f>+AK767+5</f>
        <v>3180</v>
      </c>
      <c r="AL769" s="129">
        <f>+AK769+V769</f>
        <v>195180</v>
      </c>
      <c r="AM769" s="397"/>
    </row>
    <row r="770" spans="1:39" ht="15.75" x14ac:dyDescent="0.25">
      <c r="A770" s="93">
        <f t="shared" si="194"/>
        <v>0</v>
      </c>
      <c r="B770" s="94">
        <f t="shared" si="189"/>
        <v>0</v>
      </c>
      <c r="C770" s="95">
        <f>+$D$3*T770</f>
        <v>7150</v>
      </c>
      <c r="D770" s="95">
        <f t="shared" si="190"/>
        <v>7150</v>
      </c>
      <c r="E770" s="95">
        <f>+$F$3*K770</f>
        <v>1500</v>
      </c>
      <c r="F770" s="95">
        <f t="shared" si="191"/>
        <v>1500</v>
      </c>
      <c r="G770" s="96">
        <f>+$H$3*Q770</f>
        <v>1500</v>
      </c>
      <c r="H770" s="95">
        <f t="shared" si="192"/>
        <v>1500</v>
      </c>
      <c r="I770" s="395"/>
      <c r="J770" s="130">
        <f>((K771-K769)/500)</f>
        <v>0.02</v>
      </c>
      <c r="K770" s="116">
        <f>(((I770-I769)*J770)+K769)+I770</f>
        <v>150</v>
      </c>
      <c r="L770" s="131">
        <f>ROUNDUP(K770,0)</f>
        <v>150</v>
      </c>
      <c r="M770" s="132">
        <f>((N771-N769)/500)</f>
        <v>0.02</v>
      </c>
      <c r="N770" s="101">
        <f>(((I770-I769)*M770)+N769)+I770</f>
        <v>250</v>
      </c>
      <c r="O770" s="101">
        <f>ROUNDUP(N770,0)</f>
        <v>250</v>
      </c>
      <c r="P770" s="101">
        <f>((Q771-Q769)/500)</f>
        <v>0.02</v>
      </c>
      <c r="Q770" s="101">
        <f>(((I770-I769)*P770)+Q769)+I770</f>
        <v>500</v>
      </c>
      <c r="R770" s="133">
        <f>ROUNDUP(Q770,0)</f>
        <v>500</v>
      </c>
      <c r="S770" s="132">
        <f>((T771-T769)/500)</f>
        <v>0.04</v>
      </c>
      <c r="T770" s="134">
        <f>(((I770-I769)*S770)+T769)+I770</f>
        <v>650</v>
      </c>
      <c r="U770" s="134">
        <f>ROUNDUP(T770,0)</f>
        <v>650</v>
      </c>
      <c r="V770" s="396"/>
      <c r="W770" s="130">
        <f>((X771-X769)/500)</f>
        <v>0.02</v>
      </c>
      <c r="X770" s="116">
        <f>(((V770-V769)*W770)+X769)+V770</f>
        <v>-735</v>
      </c>
      <c r="Y770" s="135">
        <f t="shared" si="193"/>
        <v>240</v>
      </c>
      <c r="Z770" s="106">
        <f>ROUNDUP(X770,0)</f>
        <v>-735</v>
      </c>
      <c r="AA770" s="136">
        <f>((AB771-AB769)/500)</f>
        <v>0.04</v>
      </c>
      <c r="AB770" s="137">
        <f>(((V770-V769)*AA770)+AB769)+V770</f>
        <v>-1470</v>
      </c>
      <c r="AC770" s="101">
        <f>ROUNDUP(AB770,0)</f>
        <v>-1470</v>
      </c>
      <c r="AD770" s="137">
        <f>((AE771-AE769)/500)</f>
        <v>0.02</v>
      </c>
      <c r="AE770" s="137">
        <f>(((V770-V769)*AD770)+AE769)+V770</f>
        <v>-710</v>
      </c>
      <c r="AF770" s="133">
        <f>ROUNDUP(AE770,0)</f>
        <v>-710</v>
      </c>
      <c r="AG770" s="137">
        <f>((AH771-AH769)/500)</f>
        <v>0.02</v>
      </c>
      <c r="AH770" s="137">
        <f>(((V770-V769)*AG770)+AH769)+V770</f>
        <v>-685</v>
      </c>
      <c r="AI770" s="101">
        <f>ROUNDUP(AH770,0)</f>
        <v>-685</v>
      </c>
      <c r="AJ770" s="136">
        <f>((AK771-AK769)/500)</f>
        <v>0.02</v>
      </c>
      <c r="AK770" s="138">
        <f>(((V770-V769)*AJ770)+AK769)+V770</f>
        <v>-660</v>
      </c>
      <c r="AL770" s="139">
        <f>ROUNDUP(AK770,0)</f>
        <v>-660</v>
      </c>
      <c r="AM770" s="397"/>
    </row>
    <row r="771" spans="1:39" ht="15.75" x14ac:dyDescent="0.25">
      <c r="A771" s="93">
        <f t="shared" si="194"/>
        <v>0</v>
      </c>
      <c r="B771" s="93">
        <f t="shared" si="189"/>
        <v>0</v>
      </c>
      <c r="C771" s="112">
        <f>+$D$3*U771</f>
        <v>2209350</v>
      </c>
      <c r="D771" s="112">
        <f t="shared" si="190"/>
        <v>2209350</v>
      </c>
      <c r="E771" s="112">
        <f>+$F$3*L771</f>
        <v>1965000</v>
      </c>
      <c r="F771" s="112">
        <f t="shared" si="191"/>
        <v>1965000</v>
      </c>
      <c r="G771" s="113">
        <f>+$H$3*R771</f>
        <v>590550</v>
      </c>
      <c r="H771" s="112">
        <f t="shared" si="192"/>
        <v>590550</v>
      </c>
      <c r="I771" s="140">
        <f>+I769+500</f>
        <v>192500</v>
      </c>
      <c r="J771" s="130"/>
      <c r="K771" s="116">
        <f>+K769+10</f>
        <v>4000</v>
      </c>
      <c r="L771" s="117">
        <f>+I771+K771</f>
        <v>196500</v>
      </c>
      <c r="M771" s="118"/>
      <c r="N771" s="119">
        <f>+N769+10</f>
        <v>4100</v>
      </c>
      <c r="O771" s="119">
        <f>+N771+I771</f>
        <v>196600</v>
      </c>
      <c r="P771" s="119"/>
      <c r="Q771" s="119">
        <f>+Q769+10</f>
        <v>4350</v>
      </c>
      <c r="R771" s="120">
        <f>+Q771+I771</f>
        <v>196850</v>
      </c>
      <c r="S771" s="121"/>
      <c r="T771" s="122">
        <f>+T769+20</f>
        <v>8350</v>
      </c>
      <c r="U771" s="122">
        <f>+T771+I771</f>
        <v>200850</v>
      </c>
      <c r="V771" s="141">
        <f>+V769+500</f>
        <v>192500</v>
      </c>
      <c r="W771" s="130"/>
      <c r="X771" s="116">
        <f>+X769+10</f>
        <v>3115</v>
      </c>
      <c r="Y771" s="124">
        <f t="shared" si="193"/>
        <v>192740</v>
      </c>
      <c r="Z771" s="125">
        <f>+V771+X771</f>
        <v>195615</v>
      </c>
      <c r="AA771" s="126"/>
      <c r="AB771" s="127">
        <f>+AB769+20</f>
        <v>6230</v>
      </c>
      <c r="AC771" s="119">
        <f>+V771+AB771</f>
        <v>198730</v>
      </c>
      <c r="AD771" s="127"/>
      <c r="AE771" s="127">
        <f>+AE769+10</f>
        <v>3140</v>
      </c>
      <c r="AF771" s="120">
        <f>+AE771+V771</f>
        <v>195640</v>
      </c>
      <c r="AG771" s="127"/>
      <c r="AH771" s="127">
        <f>+AH769+10</f>
        <v>3165</v>
      </c>
      <c r="AI771" s="119">
        <f>+AH771+V771</f>
        <v>195665</v>
      </c>
      <c r="AJ771" s="126"/>
      <c r="AK771" s="128">
        <f>+AK769+10</f>
        <v>3190</v>
      </c>
      <c r="AL771" s="129">
        <f>+AK771+V771</f>
        <v>195690</v>
      </c>
      <c r="AM771" s="397"/>
    </row>
    <row r="772" spans="1:39" ht="15.75" x14ac:dyDescent="0.25">
      <c r="A772" s="93">
        <f t="shared" si="194"/>
        <v>0</v>
      </c>
      <c r="B772" s="94">
        <f t="shared" si="189"/>
        <v>0</v>
      </c>
      <c r="C772" s="95">
        <f>+$D$3*T772</f>
        <v>7150</v>
      </c>
      <c r="D772" s="95">
        <f t="shared" si="190"/>
        <v>7150</v>
      </c>
      <c r="E772" s="95">
        <f>+$F$3*K772</f>
        <v>1500</v>
      </c>
      <c r="F772" s="95">
        <f t="shared" si="191"/>
        <v>1500</v>
      </c>
      <c r="G772" s="96">
        <f>+$H$3*Q772</f>
        <v>1500</v>
      </c>
      <c r="H772" s="433">
        <f t="shared" si="192"/>
        <v>1500</v>
      </c>
      <c r="I772" s="395"/>
      <c r="J772" s="130">
        <f>((K773-K771)/500)</f>
        <v>0.02</v>
      </c>
      <c r="K772" s="116">
        <f>(((I772-I771)*J772)+K771)+I772</f>
        <v>150</v>
      </c>
      <c r="L772" s="131">
        <f>ROUNDUP(K772,0)</f>
        <v>150</v>
      </c>
      <c r="M772" s="132">
        <f>((N773-N771)/500)</f>
        <v>0.02</v>
      </c>
      <c r="N772" s="101">
        <f>(((I772-I771)*M772)+N771)+I772</f>
        <v>250</v>
      </c>
      <c r="O772" s="101">
        <f>ROUNDUP(N772,0)</f>
        <v>250</v>
      </c>
      <c r="P772" s="101">
        <f>((Q773-Q771)/500)</f>
        <v>0.02</v>
      </c>
      <c r="Q772" s="101">
        <f>(((I772-I771)*P772)+Q771)+I772</f>
        <v>500</v>
      </c>
      <c r="R772" s="133">
        <f>ROUNDUP(Q772,0)</f>
        <v>500</v>
      </c>
      <c r="S772" s="132">
        <f>((T773-T771)/500)</f>
        <v>0.04</v>
      </c>
      <c r="T772" s="134">
        <f>(((I772-I771)*S772)+T771)+I772</f>
        <v>650</v>
      </c>
      <c r="U772" s="134">
        <f>ROUNDUP(T772,0)</f>
        <v>650</v>
      </c>
      <c r="V772" s="396"/>
      <c r="W772" s="130">
        <f>((X773-X771)/500)</f>
        <v>0.01</v>
      </c>
      <c r="X772" s="116">
        <f>(((V772-V771)*W772)+X771)+V772</f>
        <v>1190</v>
      </c>
      <c r="Y772" s="135">
        <f t="shared" si="193"/>
        <v>240</v>
      </c>
      <c r="Z772" s="106">
        <f>ROUNDUP(X772,0)</f>
        <v>1190</v>
      </c>
      <c r="AA772" s="136">
        <f>((AB773-AB771)/500)</f>
        <v>0.02</v>
      </c>
      <c r="AB772" s="137">
        <f>(((V772-V771)*AA772)+AB771)+V772</f>
        <v>2380</v>
      </c>
      <c r="AC772" s="101">
        <f>ROUNDUP(AB772,0)</f>
        <v>2380</v>
      </c>
      <c r="AD772" s="137">
        <f>((AE773-AE771)/500)</f>
        <v>0.01</v>
      </c>
      <c r="AE772" s="137">
        <f>(((V772-V771)*AD772)+AE771)+V772</f>
        <v>1215</v>
      </c>
      <c r="AF772" s="133">
        <f>ROUNDUP(AE772,0)</f>
        <v>1215</v>
      </c>
      <c r="AG772" s="137">
        <f>((AH773-AH771)/500)</f>
        <v>0.01</v>
      </c>
      <c r="AH772" s="137">
        <f>(((V772-V771)*AG772)+AH771)+V772</f>
        <v>1240</v>
      </c>
      <c r="AI772" s="101">
        <f>ROUNDUP(AH772,0)</f>
        <v>1240</v>
      </c>
      <c r="AJ772" s="136">
        <f>((AK773-AK771)/500)</f>
        <v>0.01</v>
      </c>
      <c r="AK772" s="138">
        <f>(((V772-V771)*AJ772)+AK771)+V772</f>
        <v>1265</v>
      </c>
      <c r="AL772" s="139">
        <f>ROUNDUP(AK772,0)</f>
        <v>1265</v>
      </c>
    </row>
    <row r="773" spans="1:39" ht="15.75" x14ac:dyDescent="0.25">
      <c r="A773" s="93">
        <f t="shared" si="194"/>
        <v>0</v>
      </c>
      <c r="B773" s="93">
        <f t="shared" si="189"/>
        <v>0</v>
      </c>
      <c r="C773" s="112">
        <f>+$D$3*U773</f>
        <v>2215070</v>
      </c>
      <c r="D773" s="112">
        <f t="shared" si="190"/>
        <v>2215070</v>
      </c>
      <c r="E773" s="112">
        <f>+$F$3*L773</f>
        <v>1970100</v>
      </c>
      <c r="F773" s="112">
        <f t="shared" si="191"/>
        <v>1970100</v>
      </c>
      <c r="G773" s="113">
        <f>+$H$3*R773</f>
        <v>592080</v>
      </c>
      <c r="H773" s="112">
        <f t="shared" si="192"/>
        <v>592080</v>
      </c>
      <c r="I773" s="140">
        <f>+I771+500</f>
        <v>193000</v>
      </c>
      <c r="J773" s="130"/>
      <c r="K773" s="116">
        <f>+K771+10</f>
        <v>4010</v>
      </c>
      <c r="L773" s="117">
        <f>+I773+K773</f>
        <v>197010</v>
      </c>
      <c r="M773" s="118"/>
      <c r="N773" s="119">
        <f>+N771+10</f>
        <v>4110</v>
      </c>
      <c r="O773" s="119">
        <f>+N773+I773</f>
        <v>197110</v>
      </c>
      <c r="P773" s="119"/>
      <c r="Q773" s="119">
        <f>+Q771+10</f>
        <v>4360</v>
      </c>
      <c r="R773" s="120">
        <f>+Q773+I773</f>
        <v>197360</v>
      </c>
      <c r="S773" s="121"/>
      <c r="T773" s="122">
        <f>+T771+20</f>
        <v>8370</v>
      </c>
      <c r="U773" s="122">
        <f>+T773+I773</f>
        <v>201370</v>
      </c>
      <c r="V773" s="141">
        <f>+V771+500</f>
        <v>193000</v>
      </c>
      <c r="W773" s="130"/>
      <c r="X773" s="116">
        <f>+X771+5</f>
        <v>3120</v>
      </c>
      <c r="Y773" s="124">
        <f t="shared" si="193"/>
        <v>193240</v>
      </c>
      <c r="Z773" s="125">
        <f>+V773+X773</f>
        <v>196120</v>
      </c>
      <c r="AA773" s="126"/>
      <c r="AB773" s="127">
        <f>+AB771+10</f>
        <v>6240</v>
      </c>
      <c r="AC773" s="119">
        <f>+V773+AB773</f>
        <v>199240</v>
      </c>
      <c r="AD773" s="127"/>
      <c r="AE773" s="127">
        <f>+AE771+5</f>
        <v>3145</v>
      </c>
      <c r="AF773" s="120">
        <f>+AE773+V773</f>
        <v>196145</v>
      </c>
      <c r="AG773" s="127"/>
      <c r="AH773" s="127">
        <f>+AH771+5</f>
        <v>3170</v>
      </c>
      <c r="AI773" s="119">
        <f>+AH773+V773</f>
        <v>196170</v>
      </c>
      <c r="AJ773" s="126"/>
      <c r="AK773" s="128">
        <f>+AK771+5</f>
        <v>3195</v>
      </c>
      <c r="AL773" s="129">
        <f>+AK773+V773</f>
        <v>196195</v>
      </c>
      <c r="AM773" s="397"/>
    </row>
    <row r="774" spans="1:39" ht="15.75" x14ac:dyDescent="0.25">
      <c r="A774" s="93">
        <f t="shared" si="194"/>
        <v>0</v>
      </c>
      <c r="B774" s="94">
        <f t="shared" si="189"/>
        <v>0</v>
      </c>
      <c r="C774" s="95">
        <f>+$D$3*T774</f>
        <v>7150</v>
      </c>
      <c r="D774" s="95">
        <f t="shared" si="190"/>
        <v>7150</v>
      </c>
      <c r="E774" s="95">
        <f>+$F$3*K774</f>
        <v>1500</v>
      </c>
      <c r="F774" s="95">
        <f t="shared" si="191"/>
        <v>1500</v>
      </c>
      <c r="G774" s="96">
        <f>+$H$3*Q774</f>
        <v>1500</v>
      </c>
      <c r="H774" s="95">
        <f t="shared" si="192"/>
        <v>1500</v>
      </c>
      <c r="I774" s="395"/>
      <c r="J774" s="130">
        <f>((K775-K773)/500)</f>
        <v>0.02</v>
      </c>
      <c r="K774" s="116">
        <f>(((I774-I773)*J774)+K773)+I774</f>
        <v>150</v>
      </c>
      <c r="L774" s="131">
        <f>ROUNDUP(K774,0)</f>
        <v>150</v>
      </c>
      <c r="M774" s="132">
        <f>((N775-N773)/500)</f>
        <v>0.02</v>
      </c>
      <c r="N774" s="101">
        <f>(((I774-I773)*M774)+N773)+I774</f>
        <v>250</v>
      </c>
      <c r="O774" s="101">
        <f>ROUNDUP(N774,0)</f>
        <v>250</v>
      </c>
      <c r="P774" s="101">
        <f>((Q775-Q773)/500)</f>
        <v>0.02</v>
      </c>
      <c r="Q774" s="101">
        <f>(((I774-I773)*P774)+Q773)+I774</f>
        <v>500</v>
      </c>
      <c r="R774" s="133">
        <f>ROUNDUP(Q774,0)</f>
        <v>500</v>
      </c>
      <c r="S774" s="132">
        <f>((T775-T773)/500)</f>
        <v>0.04</v>
      </c>
      <c r="T774" s="134">
        <f>(((I774-I773)*S774)+T773)+I774</f>
        <v>650</v>
      </c>
      <c r="U774" s="134">
        <f>ROUNDUP(T774,0)</f>
        <v>650</v>
      </c>
      <c r="V774" s="396"/>
      <c r="W774" s="130">
        <f>((X775-X773)/500)</f>
        <v>0.02</v>
      </c>
      <c r="X774" s="116">
        <f>(((V774-V773)*W774)+X773)+V774</f>
        <v>-740</v>
      </c>
      <c r="Y774" s="135">
        <f t="shared" si="193"/>
        <v>240</v>
      </c>
      <c r="Z774" s="106">
        <f>ROUNDUP(X774,0)</f>
        <v>-740</v>
      </c>
      <c r="AA774" s="136">
        <f>((AB775-AB773)/500)</f>
        <v>0.04</v>
      </c>
      <c r="AB774" s="137">
        <f>(((V774-V773)*AA774)+AB773)+V774</f>
        <v>-1480</v>
      </c>
      <c r="AC774" s="101">
        <f>ROUNDUP(AB774,0)</f>
        <v>-1480</v>
      </c>
      <c r="AD774" s="137">
        <f>((AE775-AE773)/500)</f>
        <v>0.02</v>
      </c>
      <c r="AE774" s="137">
        <f>(((V774-V773)*AD774)+AE773)+V774</f>
        <v>-715</v>
      </c>
      <c r="AF774" s="133">
        <f>ROUNDUP(AE774,0)</f>
        <v>-715</v>
      </c>
      <c r="AG774" s="137">
        <f>((AH775-AH773)/500)</f>
        <v>0.02</v>
      </c>
      <c r="AH774" s="137">
        <f>(((V774-V773)*AG774)+AH773)+V774</f>
        <v>-690</v>
      </c>
      <c r="AI774" s="101">
        <f>ROUNDUP(AH774,0)</f>
        <v>-690</v>
      </c>
      <c r="AJ774" s="136">
        <f>((AK775-AK773)/500)</f>
        <v>0.02</v>
      </c>
      <c r="AK774" s="138">
        <f>(((V774-V773)*AJ774)+AK773)+V774</f>
        <v>-665</v>
      </c>
      <c r="AL774" s="139">
        <f>ROUNDUP(AK774,0)</f>
        <v>-665</v>
      </c>
    </row>
    <row r="775" spans="1:39" ht="15.75" x14ac:dyDescent="0.25">
      <c r="A775" s="93">
        <f t="shared" si="194"/>
        <v>0</v>
      </c>
      <c r="B775" s="93">
        <f t="shared" si="189"/>
        <v>0</v>
      </c>
      <c r="C775" s="112">
        <f>+$D$3*U775</f>
        <v>2220790</v>
      </c>
      <c r="D775" s="112">
        <f t="shared" si="190"/>
        <v>2220790</v>
      </c>
      <c r="E775" s="112">
        <f>+$F$3*L775</f>
        <v>1975200</v>
      </c>
      <c r="F775" s="112">
        <f t="shared" si="191"/>
        <v>1975200</v>
      </c>
      <c r="G775" s="113">
        <f>+$H$3*R775</f>
        <v>593610</v>
      </c>
      <c r="H775" s="112">
        <f t="shared" si="192"/>
        <v>593610</v>
      </c>
      <c r="I775" s="140">
        <f>+I773+500</f>
        <v>193500</v>
      </c>
      <c r="J775" s="130"/>
      <c r="K775" s="116">
        <f>+K773+10</f>
        <v>4020</v>
      </c>
      <c r="L775" s="117">
        <f>+I775+K775</f>
        <v>197520</v>
      </c>
      <c r="M775" s="118"/>
      <c r="N775" s="119">
        <f>+N773+10</f>
        <v>4120</v>
      </c>
      <c r="O775" s="119">
        <f>+N775+I775</f>
        <v>197620</v>
      </c>
      <c r="P775" s="119"/>
      <c r="Q775" s="119">
        <f>+Q773+10</f>
        <v>4370</v>
      </c>
      <c r="R775" s="120">
        <f>+Q775+I775</f>
        <v>197870</v>
      </c>
      <c r="S775" s="121"/>
      <c r="T775" s="122">
        <f>+T773+20</f>
        <v>8390</v>
      </c>
      <c r="U775" s="122">
        <f>+T775+I775</f>
        <v>201890</v>
      </c>
      <c r="V775" s="141">
        <f>+V773+500</f>
        <v>193500</v>
      </c>
      <c r="W775" s="130"/>
      <c r="X775" s="116">
        <f>+X773+10</f>
        <v>3130</v>
      </c>
      <c r="Y775" s="124">
        <f t="shared" si="193"/>
        <v>193740</v>
      </c>
      <c r="Z775" s="125">
        <f>+V775+X775</f>
        <v>196630</v>
      </c>
      <c r="AA775" s="126"/>
      <c r="AB775" s="127">
        <f>+AB773+20</f>
        <v>6260</v>
      </c>
      <c r="AC775" s="119">
        <f>+V775+AB775</f>
        <v>199760</v>
      </c>
      <c r="AD775" s="127"/>
      <c r="AE775" s="127">
        <f>+AE773+10</f>
        <v>3155</v>
      </c>
      <c r="AF775" s="120">
        <f>+AE775+V775</f>
        <v>196655</v>
      </c>
      <c r="AG775" s="127"/>
      <c r="AH775" s="127">
        <f>+AH773+10</f>
        <v>3180</v>
      </c>
      <c r="AI775" s="119">
        <f>+AH775+V775</f>
        <v>196680</v>
      </c>
      <c r="AJ775" s="126"/>
      <c r="AK775" s="128">
        <f>+AK773+10</f>
        <v>3205</v>
      </c>
      <c r="AL775" s="129">
        <f>+AK775+V775</f>
        <v>196705</v>
      </c>
      <c r="AM775" s="397"/>
    </row>
    <row r="776" spans="1:39" ht="15.75" x14ac:dyDescent="0.25">
      <c r="A776" s="93">
        <f t="shared" si="194"/>
        <v>0</v>
      </c>
      <c r="B776" s="94">
        <f t="shared" si="189"/>
        <v>0</v>
      </c>
      <c r="C776" s="95">
        <f>+$D$3*T776</f>
        <v>7150</v>
      </c>
      <c r="D776" s="95">
        <f t="shared" si="190"/>
        <v>7150</v>
      </c>
      <c r="E776" s="95">
        <f>+$F$3*K776</f>
        <v>1500</v>
      </c>
      <c r="F776" s="95">
        <f t="shared" si="191"/>
        <v>1500</v>
      </c>
      <c r="G776" s="96">
        <f>+$H$3*Q776</f>
        <v>1500</v>
      </c>
      <c r="H776" s="433">
        <f t="shared" si="192"/>
        <v>1500</v>
      </c>
      <c r="I776" s="395"/>
      <c r="J776" s="130">
        <f>((K777-K775)/500)</f>
        <v>0.02</v>
      </c>
      <c r="K776" s="116">
        <f>(((I776-I775)*J776)+K775)+I776</f>
        <v>150</v>
      </c>
      <c r="L776" s="131">
        <f>ROUNDUP(K776,0)</f>
        <v>150</v>
      </c>
      <c r="M776" s="132">
        <f>((N777-N775)/500)</f>
        <v>0.02</v>
      </c>
      <c r="N776" s="101">
        <f>(((I776-I775)*M776)+N775)+I776</f>
        <v>250</v>
      </c>
      <c r="O776" s="101">
        <f>ROUNDUP(N776,0)</f>
        <v>250</v>
      </c>
      <c r="P776" s="101">
        <f>((Q777-Q775)/500)</f>
        <v>0.02</v>
      </c>
      <c r="Q776" s="101">
        <f>(((I776-I775)*P776)+Q775)+I776</f>
        <v>500</v>
      </c>
      <c r="R776" s="133">
        <f>ROUNDUP(Q776,0)</f>
        <v>500</v>
      </c>
      <c r="S776" s="132">
        <f>((T777-T775)/500)</f>
        <v>0.04</v>
      </c>
      <c r="T776" s="134">
        <f>(((I776-I775)*S776)+T775)+I776</f>
        <v>650</v>
      </c>
      <c r="U776" s="134">
        <f>ROUNDUP(T776,0)</f>
        <v>650</v>
      </c>
      <c r="V776" s="396"/>
      <c r="W776" s="130">
        <f>((X777-X775)/500)</f>
        <v>0.01</v>
      </c>
      <c r="X776" s="116">
        <f>(((V776-V775)*W776)+X775)+V776</f>
        <v>1195</v>
      </c>
      <c r="Y776" s="135">
        <f t="shared" si="193"/>
        <v>240</v>
      </c>
      <c r="Z776" s="106">
        <f>ROUNDUP(X776,0)</f>
        <v>1195</v>
      </c>
      <c r="AA776" s="136">
        <f>((AB777-AB775)/500)</f>
        <v>0.02</v>
      </c>
      <c r="AB776" s="137">
        <f>(((V776-V775)*AA776)+AB775)+V776</f>
        <v>2390</v>
      </c>
      <c r="AC776" s="101">
        <f>ROUNDUP(AB776,0)</f>
        <v>2390</v>
      </c>
      <c r="AD776" s="137">
        <f>((AE777-AE775)/500)</f>
        <v>0.01</v>
      </c>
      <c r="AE776" s="137">
        <f>(((V776-V775)*AD776)+AE775)+V776</f>
        <v>1220</v>
      </c>
      <c r="AF776" s="133">
        <f>ROUNDUP(AE776,0)</f>
        <v>1220</v>
      </c>
      <c r="AG776" s="137">
        <f>((AH777-AH775)/500)</f>
        <v>0.01</v>
      </c>
      <c r="AH776" s="137">
        <f>(((V776-V775)*AG776)+AH775)+V776</f>
        <v>1245</v>
      </c>
      <c r="AI776" s="101">
        <f>ROUNDUP(AH776,0)</f>
        <v>1245</v>
      </c>
      <c r="AJ776" s="136">
        <f>((AK777-AK775)/500)</f>
        <v>0.01</v>
      </c>
      <c r="AK776" s="138">
        <f>(((V776-V775)*AJ776)+AK775)+V776</f>
        <v>1270</v>
      </c>
      <c r="AL776" s="139">
        <f>ROUNDUP(AK776,0)</f>
        <v>1270</v>
      </c>
    </row>
    <row r="777" spans="1:39" ht="15.75" x14ac:dyDescent="0.25">
      <c r="A777" s="93">
        <f t="shared" si="194"/>
        <v>0</v>
      </c>
      <c r="B777" s="93">
        <f t="shared" si="189"/>
        <v>0</v>
      </c>
      <c r="C777" s="112">
        <f>+$D$3*U777</f>
        <v>2226510</v>
      </c>
      <c r="D777" s="112">
        <f t="shared" si="190"/>
        <v>2226510</v>
      </c>
      <c r="E777" s="112">
        <f>+$F$3*L777</f>
        <v>1980300</v>
      </c>
      <c r="F777" s="112">
        <f t="shared" si="191"/>
        <v>1980300</v>
      </c>
      <c r="G777" s="113">
        <f>+$H$3*R777</f>
        <v>595140</v>
      </c>
      <c r="H777" s="112">
        <f t="shared" si="192"/>
        <v>595140</v>
      </c>
      <c r="I777" s="140">
        <f>+I775+500</f>
        <v>194000</v>
      </c>
      <c r="J777" s="130"/>
      <c r="K777" s="116">
        <f>+K775+10</f>
        <v>4030</v>
      </c>
      <c r="L777" s="117">
        <f>+I777+K777</f>
        <v>198030</v>
      </c>
      <c r="M777" s="118"/>
      <c r="N777" s="119">
        <f>+N775+10</f>
        <v>4130</v>
      </c>
      <c r="O777" s="119">
        <f>+N777+I777</f>
        <v>198130</v>
      </c>
      <c r="P777" s="119"/>
      <c r="Q777" s="119">
        <f>+Q775+10</f>
        <v>4380</v>
      </c>
      <c r="R777" s="120">
        <f>+Q777+I777</f>
        <v>198380</v>
      </c>
      <c r="S777" s="121"/>
      <c r="T777" s="122">
        <f>+T775+20</f>
        <v>8410</v>
      </c>
      <c r="U777" s="122">
        <f>+T777+I777</f>
        <v>202410</v>
      </c>
      <c r="V777" s="141">
        <f>+V775+500</f>
        <v>194000</v>
      </c>
      <c r="W777" s="130"/>
      <c r="X777" s="116">
        <f>+X775+5</f>
        <v>3135</v>
      </c>
      <c r="Y777" s="124">
        <f t="shared" si="193"/>
        <v>194240</v>
      </c>
      <c r="Z777" s="125">
        <f>+V777+X777</f>
        <v>197135</v>
      </c>
      <c r="AA777" s="126"/>
      <c r="AB777" s="127">
        <f>+AB775+10</f>
        <v>6270</v>
      </c>
      <c r="AC777" s="119">
        <f>+V777+AB777</f>
        <v>200270</v>
      </c>
      <c r="AD777" s="127"/>
      <c r="AE777" s="127">
        <f>+AE775+5</f>
        <v>3160</v>
      </c>
      <c r="AF777" s="120">
        <f>+AE777+V777</f>
        <v>197160</v>
      </c>
      <c r="AG777" s="127"/>
      <c r="AH777" s="127">
        <f>+AH775+5</f>
        <v>3185</v>
      </c>
      <c r="AI777" s="119">
        <f>+AH777+V777</f>
        <v>197185</v>
      </c>
      <c r="AJ777" s="126"/>
      <c r="AK777" s="128">
        <f>+AK775+5</f>
        <v>3210</v>
      </c>
      <c r="AL777" s="129">
        <f>+AK777+V777</f>
        <v>197210</v>
      </c>
      <c r="AM777" s="397"/>
    </row>
    <row r="778" spans="1:39" ht="15.75" x14ac:dyDescent="0.25">
      <c r="A778" s="93">
        <f t="shared" si="194"/>
        <v>0</v>
      </c>
      <c r="B778" s="94">
        <f t="shared" si="189"/>
        <v>0</v>
      </c>
      <c r="C778" s="95">
        <f>+$D$3*T778</f>
        <v>7150</v>
      </c>
      <c r="D778" s="95">
        <f t="shared" si="190"/>
        <v>7150</v>
      </c>
      <c r="E778" s="95">
        <f>+$F$3*K778</f>
        <v>1500</v>
      </c>
      <c r="F778" s="95">
        <f t="shared" si="191"/>
        <v>1500</v>
      </c>
      <c r="G778" s="96">
        <f>+$H$3*Q778</f>
        <v>1500</v>
      </c>
      <c r="H778" s="95">
        <f t="shared" si="192"/>
        <v>1500</v>
      </c>
      <c r="I778" s="395"/>
      <c r="J778" s="130">
        <f>((K779-K777)/500)</f>
        <v>0.02</v>
      </c>
      <c r="K778" s="116">
        <f>(((I778-I777)*J778)+K777)+I778</f>
        <v>150</v>
      </c>
      <c r="L778" s="131">
        <f>ROUNDUP(K778,0)</f>
        <v>150</v>
      </c>
      <c r="M778" s="132">
        <f>((N779-N777)/500)</f>
        <v>0.02</v>
      </c>
      <c r="N778" s="101">
        <f>(((I778-I777)*M778)+N777)+I778</f>
        <v>250</v>
      </c>
      <c r="O778" s="101">
        <f>ROUNDUP(N778,0)</f>
        <v>250</v>
      </c>
      <c r="P778" s="101">
        <f>((Q779-Q777)/500)</f>
        <v>0.02</v>
      </c>
      <c r="Q778" s="101">
        <f>(((I778-I777)*P778)+Q777)+I778</f>
        <v>500</v>
      </c>
      <c r="R778" s="133">
        <f>ROUNDUP(Q778,0)</f>
        <v>500</v>
      </c>
      <c r="S778" s="132">
        <f>((T779-T777)/500)</f>
        <v>0.04</v>
      </c>
      <c r="T778" s="134">
        <f>(((I778-I777)*S778)+T777)+I778</f>
        <v>650</v>
      </c>
      <c r="U778" s="134">
        <f>ROUNDUP(T778,0)</f>
        <v>650</v>
      </c>
      <c r="V778" s="396"/>
      <c r="W778" s="130">
        <f>((X779-X777)/500)</f>
        <v>0.02</v>
      </c>
      <c r="X778" s="116">
        <f>(((V778-V777)*W778)+X777)+V778</f>
        <v>-745</v>
      </c>
      <c r="Y778" s="135">
        <f t="shared" si="193"/>
        <v>240</v>
      </c>
      <c r="Z778" s="106">
        <f>ROUNDUP(X778,0)</f>
        <v>-745</v>
      </c>
      <c r="AA778" s="136">
        <f>((AB779-AB777)/500)</f>
        <v>0.04</v>
      </c>
      <c r="AB778" s="137">
        <f>(((V778-V777)*AA778)+AB777)+V778</f>
        <v>-1490</v>
      </c>
      <c r="AC778" s="101">
        <f>ROUNDUP(AB778,0)</f>
        <v>-1490</v>
      </c>
      <c r="AD778" s="137">
        <f>((AE779-AE777)/500)</f>
        <v>0.02</v>
      </c>
      <c r="AE778" s="137">
        <f>(((V778-V777)*AD778)+AE777)+V778</f>
        <v>-720</v>
      </c>
      <c r="AF778" s="133">
        <f>ROUNDUP(AE778,0)</f>
        <v>-720</v>
      </c>
      <c r="AG778" s="137">
        <f>((AH779-AH777)/500)</f>
        <v>0.02</v>
      </c>
      <c r="AH778" s="137">
        <f>(((V778-V777)*AG778)+AH777)+V778</f>
        <v>-695</v>
      </c>
      <c r="AI778" s="101">
        <f>ROUNDUP(AH778,0)</f>
        <v>-695</v>
      </c>
      <c r="AJ778" s="136">
        <f>((AK779-AK777)/500)</f>
        <v>0.02</v>
      </c>
      <c r="AK778" s="138">
        <f>(((V778-V777)*AJ778)+AK777)+V778</f>
        <v>-670</v>
      </c>
      <c r="AL778" s="139">
        <f>ROUNDUP(AK778,0)</f>
        <v>-670</v>
      </c>
      <c r="AM778" s="397"/>
    </row>
    <row r="779" spans="1:39" ht="15.75" x14ac:dyDescent="0.25">
      <c r="A779" s="93">
        <f t="shared" si="194"/>
        <v>0</v>
      </c>
      <c r="B779" s="93">
        <f t="shared" si="189"/>
        <v>0</v>
      </c>
      <c r="C779" s="112">
        <f>+$D$3*U779</f>
        <v>2232230</v>
      </c>
      <c r="D779" s="112">
        <f t="shared" si="190"/>
        <v>2232230</v>
      </c>
      <c r="E779" s="112">
        <f>+$F$3*L779</f>
        <v>1985400</v>
      </c>
      <c r="F779" s="112">
        <f t="shared" si="191"/>
        <v>1985400</v>
      </c>
      <c r="G779" s="113">
        <f>+$H$3*R779</f>
        <v>596670</v>
      </c>
      <c r="H779" s="112">
        <f t="shared" si="192"/>
        <v>596670</v>
      </c>
      <c r="I779" s="140">
        <f>+I777+500</f>
        <v>194500</v>
      </c>
      <c r="J779" s="130"/>
      <c r="K779" s="116">
        <f>+K777+10</f>
        <v>4040</v>
      </c>
      <c r="L779" s="117">
        <f>+I779+K779</f>
        <v>198540</v>
      </c>
      <c r="M779" s="118"/>
      <c r="N779" s="119">
        <f>+N777+10</f>
        <v>4140</v>
      </c>
      <c r="O779" s="119">
        <f>+N779+I779</f>
        <v>198640</v>
      </c>
      <c r="P779" s="119"/>
      <c r="Q779" s="119">
        <f>+Q777+10</f>
        <v>4390</v>
      </c>
      <c r="R779" s="120">
        <f>+Q779+I779</f>
        <v>198890</v>
      </c>
      <c r="S779" s="121"/>
      <c r="T779" s="122">
        <f>+T777+20</f>
        <v>8430</v>
      </c>
      <c r="U779" s="122">
        <f>+T779+I779</f>
        <v>202930</v>
      </c>
      <c r="V779" s="141">
        <f>+V777+500</f>
        <v>194500</v>
      </c>
      <c r="W779" s="130"/>
      <c r="X779" s="116">
        <f>+X777+10</f>
        <v>3145</v>
      </c>
      <c r="Y779" s="124">
        <f t="shared" si="193"/>
        <v>194740</v>
      </c>
      <c r="Z779" s="125">
        <f>+V779+X779</f>
        <v>197645</v>
      </c>
      <c r="AA779" s="126"/>
      <c r="AB779" s="127">
        <f>+AB777+20</f>
        <v>6290</v>
      </c>
      <c r="AC779" s="119">
        <f>+V779+AB779</f>
        <v>200790</v>
      </c>
      <c r="AD779" s="127"/>
      <c r="AE779" s="127">
        <f>+AE777+10</f>
        <v>3170</v>
      </c>
      <c r="AF779" s="120">
        <f>+AE779+V779</f>
        <v>197670</v>
      </c>
      <c r="AG779" s="127"/>
      <c r="AH779" s="127">
        <f>+AH777+10</f>
        <v>3195</v>
      </c>
      <c r="AI779" s="119">
        <f>+AH779+V779</f>
        <v>197695</v>
      </c>
      <c r="AJ779" s="126"/>
      <c r="AK779" s="128">
        <f>+AK777+10</f>
        <v>3220</v>
      </c>
      <c r="AL779" s="129">
        <f>+AK779+V779</f>
        <v>197720</v>
      </c>
      <c r="AM779" s="397"/>
    </row>
    <row r="780" spans="1:39" ht="15.75" x14ac:dyDescent="0.25">
      <c r="A780" s="93">
        <f t="shared" si="194"/>
        <v>0</v>
      </c>
      <c r="B780" s="94">
        <f t="shared" si="189"/>
        <v>0</v>
      </c>
      <c r="C780" s="95">
        <f>+$D$3*T780</f>
        <v>7150</v>
      </c>
      <c r="D780" s="95">
        <f t="shared" si="190"/>
        <v>7150</v>
      </c>
      <c r="E780" s="95">
        <f>+$F$3*K780</f>
        <v>1500</v>
      </c>
      <c r="F780" s="95">
        <f t="shared" si="191"/>
        <v>1500</v>
      </c>
      <c r="G780" s="96">
        <f>+$H$3*Q780</f>
        <v>1500</v>
      </c>
      <c r="H780" s="433">
        <f t="shared" si="192"/>
        <v>1500</v>
      </c>
      <c r="I780" s="395"/>
      <c r="J780" s="130">
        <f>((K781-K779)/500)</f>
        <v>0.02</v>
      </c>
      <c r="K780" s="116">
        <f>(((I780-I779)*J780)+K779)+I780</f>
        <v>150</v>
      </c>
      <c r="L780" s="131">
        <f>ROUNDUP(K780,0)</f>
        <v>150</v>
      </c>
      <c r="M780" s="132">
        <f>((N781-N779)/500)</f>
        <v>0.02</v>
      </c>
      <c r="N780" s="101">
        <f>(((I780-I779)*M780)+N779)+I780</f>
        <v>250</v>
      </c>
      <c r="O780" s="101">
        <f>ROUNDUP(N780,0)</f>
        <v>250</v>
      </c>
      <c r="P780" s="101">
        <f>((Q781-Q779)/500)</f>
        <v>0.02</v>
      </c>
      <c r="Q780" s="101">
        <f>(((I780-I779)*P780)+Q779)+I780</f>
        <v>500</v>
      </c>
      <c r="R780" s="133">
        <f>ROUNDUP(Q780,0)</f>
        <v>500</v>
      </c>
      <c r="S780" s="132">
        <f>((T781-T779)/500)</f>
        <v>0.04</v>
      </c>
      <c r="T780" s="134">
        <f>(((I780-I779)*S780)+T779)+I780</f>
        <v>650</v>
      </c>
      <c r="U780" s="134">
        <f>ROUNDUP(T780,0)</f>
        <v>650</v>
      </c>
      <c r="V780" s="396"/>
      <c r="W780" s="130">
        <f>((X781-X779)/500)</f>
        <v>0.01</v>
      </c>
      <c r="X780" s="116">
        <f>(((V780-V779)*W780)+X779)+V780</f>
        <v>1200</v>
      </c>
      <c r="Y780" s="135">
        <f t="shared" si="193"/>
        <v>240</v>
      </c>
      <c r="Z780" s="106">
        <f>ROUNDUP(X780,0)</f>
        <v>1200</v>
      </c>
      <c r="AA780" s="136">
        <f>((AB781-AB779)/500)</f>
        <v>0.02</v>
      </c>
      <c r="AB780" s="137">
        <f>(((V780-V779)*AA780)+AB779)+V780</f>
        <v>2400</v>
      </c>
      <c r="AC780" s="101">
        <f>ROUNDUP(AB780,0)</f>
        <v>2400</v>
      </c>
      <c r="AD780" s="137">
        <f>((AE781-AE779)/500)</f>
        <v>0.01</v>
      </c>
      <c r="AE780" s="137">
        <f>(((V780-V779)*AD780)+AE779)+V780</f>
        <v>1225</v>
      </c>
      <c r="AF780" s="133">
        <f>ROUNDUP(AE780,0)</f>
        <v>1225</v>
      </c>
      <c r="AG780" s="137">
        <f>((AH781-AH779)/500)</f>
        <v>0.01</v>
      </c>
      <c r="AH780" s="137">
        <f>(((V780-V779)*AG780)+AH779)+V780</f>
        <v>1250</v>
      </c>
      <c r="AI780" s="101">
        <f>ROUNDUP(AH780,0)</f>
        <v>1250</v>
      </c>
      <c r="AJ780" s="136">
        <f>((AK781-AK779)/500)</f>
        <v>0.01</v>
      </c>
      <c r="AK780" s="138">
        <f>(((V780-V779)*AJ780)+AK779)+V780</f>
        <v>1275</v>
      </c>
      <c r="AL780" s="139">
        <f>ROUNDUP(AK780,0)</f>
        <v>1275</v>
      </c>
    </row>
    <row r="781" spans="1:39" ht="15.75" x14ac:dyDescent="0.25">
      <c r="A781" s="93">
        <f t="shared" si="194"/>
        <v>0</v>
      </c>
      <c r="B781" s="93">
        <f t="shared" si="189"/>
        <v>0</v>
      </c>
      <c r="C781" s="112">
        <f>+$D$3*U781</f>
        <v>2237950</v>
      </c>
      <c r="D781" s="112">
        <f t="shared" si="190"/>
        <v>2237950</v>
      </c>
      <c r="E781" s="112">
        <f>+$F$3*L781</f>
        <v>1990500</v>
      </c>
      <c r="F781" s="112">
        <f t="shared" si="191"/>
        <v>1990500</v>
      </c>
      <c r="G781" s="113">
        <f>+$H$3*R781</f>
        <v>598200</v>
      </c>
      <c r="H781" s="112">
        <f t="shared" si="192"/>
        <v>598200</v>
      </c>
      <c r="I781" s="140">
        <f>+I779+500</f>
        <v>195000</v>
      </c>
      <c r="J781" s="130"/>
      <c r="K781" s="116">
        <f>+K779+10</f>
        <v>4050</v>
      </c>
      <c r="L781" s="117">
        <f>+I781+K781</f>
        <v>199050</v>
      </c>
      <c r="M781" s="118"/>
      <c r="N781" s="119">
        <f>+N779+10</f>
        <v>4150</v>
      </c>
      <c r="O781" s="119">
        <f>+N781+I781</f>
        <v>199150</v>
      </c>
      <c r="P781" s="119"/>
      <c r="Q781" s="119">
        <f>+Q779+10</f>
        <v>4400</v>
      </c>
      <c r="R781" s="120">
        <f>+Q781+I781</f>
        <v>199400</v>
      </c>
      <c r="S781" s="121"/>
      <c r="T781" s="122">
        <f>+T779+20</f>
        <v>8450</v>
      </c>
      <c r="U781" s="122">
        <f>+T781+I781</f>
        <v>203450</v>
      </c>
      <c r="V781" s="141">
        <f>+V779+500</f>
        <v>195000</v>
      </c>
      <c r="W781" s="130"/>
      <c r="X781" s="116">
        <f>+X779+5</f>
        <v>3150</v>
      </c>
      <c r="Y781" s="124">
        <f t="shared" si="193"/>
        <v>195240</v>
      </c>
      <c r="Z781" s="125">
        <f>+V781+X781</f>
        <v>198150</v>
      </c>
      <c r="AA781" s="126"/>
      <c r="AB781" s="127">
        <f>+AB779+10</f>
        <v>6300</v>
      </c>
      <c r="AC781" s="119">
        <f>+V781+AB781</f>
        <v>201300</v>
      </c>
      <c r="AD781" s="127"/>
      <c r="AE781" s="127">
        <f>+AE779+5</f>
        <v>3175</v>
      </c>
      <c r="AF781" s="120">
        <f>+AE781+V781</f>
        <v>198175</v>
      </c>
      <c r="AG781" s="127"/>
      <c r="AH781" s="127">
        <f>+AH779+5</f>
        <v>3200</v>
      </c>
      <c r="AI781" s="119">
        <f>+AH781+V781</f>
        <v>198200</v>
      </c>
      <c r="AJ781" s="126"/>
      <c r="AK781" s="128">
        <f>+AK779+5</f>
        <v>3225</v>
      </c>
      <c r="AL781" s="129">
        <f>+AK781+V781</f>
        <v>198225</v>
      </c>
      <c r="AM781" s="397"/>
    </row>
    <row r="782" spans="1:39" ht="15.75" x14ac:dyDescent="0.25">
      <c r="A782" s="93">
        <f t="shared" si="194"/>
        <v>0</v>
      </c>
      <c r="B782" s="94">
        <f t="shared" si="189"/>
        <v>0</v>
      </c>
      <c r="C782" s="95">
        <f>+$D$3*T782</f>
        <v>7150</v>
      </c>
      <c r="D782" s="95">
        <f t="shared" si="190"/>
        <v>7150</v>
      </c>
      <c r="E782" s="95">
        <f>+$F$3*K782</f>
        <v>1500</v>
      </c>
      <c r="F782" s="95">
        <f t="shared" si="191"/>
        <v>1500</v>
      </c>
      <c r="G782" s="96">
        <f>+$H$3*Q782</f>
        <v>1500</v>
      </c>
      <c r="H782" s="95">
        <f t="shared" si="192"/>
        <v>1500</v>
      </c>
      <c r="I782" s="395"/>
      <c r="J782" s="130">
        <f>((K783-K781)/500)</f>
        <v>0.02</v>
      </c>
      <c r="K782" s="116">
        <f>(((I782-I781)*J782)+K781)+I782</f>
        <v>150</v>
      </c>
      <c r="L782" s="131">
        <f>ROUNDUP(K782,0)</f>
        <v>150</v>
      </c>
      <c r="M782" s="132">
        <f>((N783-N781)/500)</f>
        <v>0.02</v>
      </c>
      <c r="N782" s="101">
        <f>(((I782-I781)*M782)+N781)+I782</f>
        <v>250</v>
      </c>
      <c r="O782" s="101">
        <f>ROUNDUP(N782,0)</f>
        <v>250</v>
      </c>
      <c r="P782" s="101">
        <f>((Q783-Q781)/500)</f>
        <v>0.02</v>
      </c>
      <c r="Q782" s="101">
        <f>(((I782-I781)*P782)+Q781)+I782</f>
        <v>500</v>
      </c>
      <c r="R782" s="133">
        <f>ROUNDUP(Q782,0)</f>
        <v>500</v>
      </c>
      <c r="S782" s="132">
        <f>((T783-T781)/500)</f>
        <v>0.04</v>
      </c>
      <c r="T782" s="134">
        <f>(((I782-I781)*S782)+T781)+I782</f>
        <v>650</v>
      </c>
      <c r="U782" s="134">
        <f>ROUNDUP(T782,0)</f>
        <v>650</v>
      </c>
      <c r="V782" s="396"/>
      <c r="W782" s="130">
        <f>((X783-X781)/500)</f>
        <v>0.02</v>
      </c>
      <c r="X782" s="116">
        <f>(((V782-V781)*W782)+X781)+V782</f>
        <v>-750</v>
      </c>
      <c r="Y782" s="135">
        <f t="shared" si="193"/>
        <v>240</v>
      </c>
      <c r="Z782" s="106">
        <f>ROUNDUP(X782,0)</f>
        <v>-750</v>
      </c>
      <c r="AA782" s="136">
        <f>((AB783-AB781)/500)</f>
        <v>0.04</v>
      </c>
      <c r="AB782" s="137">
        <f>(((V782-V781)*AA782)+AB781)+V782</f>
        <v>-1500</v>
      </c>
      <c r="AC782" s="101">
        <f>ROUNDUP(AB782,0)</f>
        <v>-1500</v>
      </c>
      <c r="AD782" s="137">
        <f>((AE783-AE781)/500)</f>
        <v>0.02</v>
      </c>
      <c r="AE782" s="137">
        <f>(((V782-V781)*AD782)+AE781)+V782</f>
        <v>-725</v>
      </c>
      <c r="AF782" s="133">
        <f>ROUNDUP(AE782,0)</f>
        <v>-725</v>
      </c>
      <c r="AG782" s="137">
        <f>((AH783-AH781)/500)</f>
        <v>0.02</v>
      </c>
      <c r="AH782" s="137">
        <f>(((V782-V781)*AG782)+AH781)+V782</f>
        <v>-700</v>
      </c>
      <c r="AI782" s="101">
        <f>ROUNDUP(AH782,0)</f>
        <v>-700</v>
      </c>
      <c r="AJ782" s="136">
        <f>((AK783-AK781)/500)</f>
        <v>0.02</v>
      </c>
      <c r="AK782" s="138">
        <f>(((V782-V781)*AJ782)+AK781)+V782</f>
        <v>-675</v>
      </c>
      <c r="AL782" s="139">
        <f>ROUNDUP(AK782,0)</f>
        <v>-675</v>
      </c>
    </row>
    <row r="783" spans="1:39" ht="15.75" x14ac:dyDescent="0.25">
      <c r="A783" s="93">
        <f t="shared" si="194"/>
        <v>0</v>
      </c>
      <c r="B783" s="93">
        <f t="shared" si="189"/>
        <v>0</v>
      </c>
      <c r="C783" s="112">
        <f>+$D$3*U783</f>
        <v>2243670</v>
      </c>
      <c r="D783" s="112">
        <f t="shared" si="190"/>
        <v>2243670</v>
      </c>
      <c r="E783" s="112">
        <f>+$F$3*L783</f>
        <v>1995600</v>
      </c>
      <c r="F783" s="112">
        <f t="shared" si="191"/>
        <v>1995600</v>
      </c>
      <c r="G783" s="113">
        <f>+$H$3*R783</f>
        <v>599730</v>
      </c>
      <c r="H783" s="112">
        <f t="shared" si="192"/>
        <v>599730</v>
      </c>
      <c r="I783" s="140">
        <f>+I781+500</f>
        <v>195500</v>
      </c>
      <c r="J783" s="130"/>
      <c r="K783" s="116">
        <f>+K781+10</f>
        <v>4060</v>
      </c>
      <c r="L783" s="117">
        <f>+I783+K783</f>
        <v>199560</v>
      </c>
      <c r="M783" s="118"/>
      <c r="N783" s="119">
        <f>+N781+10</f>
        <v>4160</v>
      </c>
      <c r="O783" s="119">
        <f>+N783+I783</f>
        <v>199660</v>
      </c>
      <c r="P783" s="119"/>
      <c r="Q783" s="119">
        <f>+Q781+10</f>
        <v>4410</v>
      </c>
      <c r="R783" s="120">
        <f>+Q783+I783</f>
        <v>199910</v>
      </c>
      <c r="S783" s="121"/>
      <c r="T783" s="122">
        <f>+T781+20</f>
        <v>8470</v>
      </c>
      <c r="U783" s="122">
        <f>+T783+I783</f>
        <v>203970</v>
      </c>
      <c r="V783" s="141">
        <f>+V781+500</f>
        <v>195500</v>
      </c>
      <c r="W783" s="130"/>
      <c r="X783" s="116">
        <f>+X781+10</f>
        <v>3160</v>
      </c>
      <c r="Y783" s="124">
        <f t="shared" si="193"/>
        <v>195740</v>
      </c>
      <c r="Z783" s="125">
        <f>+V783+X783</f>
        <v>198660</v>
      </c>
      <c r="AA783" s="126"/>
      <c r="AB783" s="127">
        <f>+AB781+20</f>
        <v>6320</v>
      </c>
      <c r="AC783" s="119">
        <f>+V783+AB783</f>
        <v>201820</v>
      </c>
      <c r="AD783" s="127"/>
      <c r="AE783" s="127">
        <f>+AE781+10</f>
        <v>3185</v>
      </c>
      <c r="AF783" s="120">
        <f>+AE783+V783</f>
        <v>198685</v>
      </c>
      <c r="AG783" s="127"/>
      <c r="AH783" s="127">
        <f>+AH781+10</f>
        <v>3210</v>
      </c>
      <c r="AI783" s="119">
        <f>+AH783+V783</f>
        <v>198710</v>
      </c>
      <c r="AJ783" s="126"/>
      <c r="AK783" s="128">
        <f>+AK781+10</f>
        <v>3235</v>
      </c>
      <c r="AL783" s="129">
        <f>+AK783+V783</f>
        <v>198735</v>
      </c>
      <c r="AM783" s="397"/>
    </row>
    <row r="784" spans="1:39" ht="15.75" x14ac:dyDescent="0.25">
      <c r="A784" s="93">
        <f t="shared" si="194"/>
        <v>0</v>
      </c>
      <c r="B784" s="94">
        <f t="shared" si="189"/>
        <v>0</v>
      </c>
      <c r="C784" s="95">
        <f>+$D$3*T784</f>
        <v>7150</v>
      </c>
      <c r="D784" s="95">
        <f t="shared" si="190"/>
        <v>7150</v>
      </c>
      <c r="E784" s="95">
        <f>+$F$3*K784</f>
        <v>1500</v>
      </c>
      <c r="F784" s="95">
        <f t="shared" si="191"/>
        <v>1500</v>
      </c>
      <c r="G784" s="96">
        <f>+$H$3*Q784</f>
        <v>1500</v>
      </c>
      <c r="H784" s="433">
        <f t="shared" si="192"/>
        <v>1500</v>
      </c>
      <c r="I784" s="395"/>
      <c r="J784" s="130">
        <f>((K785-K783)/500)</f>
        <v>0.02</v>
      </c>
      <c r="K784" s="116">
        <f>(((I784-I783)*J784)+K783)+I784</f>
        <v>150</v>
      </c>
      <c r="L784" s="131">
        <f>ROUNDUP(K784,0)</f>
        <v>150</v>
      </c>
      <c r="M784" s="132">
        <f>((N785-N783)/500)</f>
        <v>0.02</v>
      </c>
      <c r="N784" s="101">
        <f>(((I784-I783)*M784)+N783)+I784</f>
        <v>250</v>
      </c>
      <c r="O784" s="101">
        <f>ROUNDUP(N784,0)</f>
        <v>250</v>
      </c>
      <c r="P784" s="101">
        <f>((Q785-Q783)/500)</f>
        <v>0.02</v>
      </c>
      <c r="Q784" s="101">
        <f>(((I784-I783)*P784)+Q783)+I784</f>
        <v>500</v>
      </c>
      <c r="R784" s="133">
        <f>ROUNDUP(Q784,0)</f>
        <v>500</v>
      </c>
      <c r="S784" s="132">
        <f>((T785-T783)/500)</f>
        <v>0.04</v>
      </c>
      <c r="T784" s="134">
        <f>(((I784-I783)*S784)+T783)+I784</f>
        <v>650</v>
      </c>
      <c r="U784" s="134">
        <f>ROUNDUP(T784,0)</f>
        <v>650</v>
      </c>
      <c r="V784" s="396"/>
      <c r="W784" s="130">
        <f>((X785-X783)/500)</f>
        <v>0.01</v>
      </c>
      <c r="X784" s="116">
        <f>(((V784-V783)*W784)+X783)+V784</f>
        <v>1205</v>
      </c>
      <c r="Y784" s="135">
        <f t="shared" si="193"/>
        <v>240</v>
      </c>
      <c r="Z784" s="106">
        <f>ROUNDUP(X784,0)</f>
        <v>1205</v>
      </c>
      <c r="AA784" s="136">
        <f>((AB785-AB783)/500)</f>
        <v>0.02</v>
      </c>
      <c r="AB784" s="137">
        <f>(((V784-V783)*AA784)+AB783)+V784</f>
        <v>2410</v>
      </c>
      <c r="AC784" s="101">
        <f>ROUNDUP(AB784,0)</f>
        <v>2410</v>
      </c>
      <c r="AD784" s="137">
        <f>((AE785-AE783)/500)</f>
        <v>0.01</v>
      </c>
      <c r="AE784" s="137">
        <f>(((V784-V783)*AD784)+AE783)+V784</f>
        <v>1230</v>
      </c>
      <c r="AF784" s="133">
        <f>ROUNDUP(AE784,0)</f>
        <v>1230</v>
      </c>
      <c r="AG784" s="137">
        <f>((AH785-AH783)/500)</f>
        <v>0.01</v>
      </c>
      <c r="AH784" s="137">
        <f>(((V784-V783)*AG784)+AH783)+V784</f>
        <v>1255</v>
      </c>
      <c r="AI784" s="101">
        <f>ROUNDUP(AH784,0)</f>
        <v>1255</v>
      </c>
      <c r="AJ784" s="136">
        <f>((AK785-AK783)/500)</f>
        <v>0.01</v>
      </c>
      <c r="AK784" s="138">
        <f>(((V784-V783)*AJ784)+AK783)+V784</f>
        <v>1280</v>
      </c>
      <c r="AL784" s="139">
        <f>ROUNDUP(AK784,0)</f>
        <v>1280</v>
      </c>
    </row>
    <row r="785" spans="1:39" ht="15.75" x14ac:dyDescent="0.25">
      <c r="A785" s="93">
        <f t="shared" si="194"/>
        <v>0</v>
      </c>
      <c r="B785" s="93">
        <f t="shared" si="189"/>
        <v>0</v>
      </c>
      <c r="C785" s="112">
        <f>+$D$3*U785</f>
        <v>2249390</v>
      </c>
      <c r="D785" s="112">
        <f t="shared" si="190"/>
        <v>2249390</v>
      </c>
      <c r="E785" s="112">
        <f>+$F$3*L785</f>
        <v>2000700</v>
      </c>
      <c r="F785" s="112">
        <f t="shared" si="191"/>
        <v>2000700</v>
      </c>
      <c r="G785" s="113">
        <f>+$H$3*R785</f>
        <v>601260</v>
      </c>
      <c r="H785" s="112">
        <f t="shared" si="192"/>
        <v>601260</v>
      </c>
      <c r="I785" s="140">
        <f>+I783+500</f>
        <v>196000</v>
      </c>
      <c r="J785" s="130"/>
      <c r="K785" s="116">
        <f>+K783+10</f>
        <v>4070</v>
      </c>
      <c r="L785" s="117">
        <f>+I785+K785</f>
        <v>200070</v>
      </c>
      <c r="M785" s="118"/>
      <c r="N785" s="119">
        <f>+N783+10</f>
        <v>4170</v>
      </c>
      <c r="O785" s="119">
        <f>+N785+I785</f>
        <v>200170</v>
      </c>
      <c r="P785" s="119"/>
      <c r="Q785" s="119">
        <f>+Q783+10</f>
        <v>4420</v>
      </c>
      <c r="R785" s="120">
        <f>+Q785+I785</f>
        <v>200420</v>
      </c>
      <c r="S785" s="121"/>
      <c r="T785" s="122">
        <f>+T783+20</f>
        <v>8490</v>
      </c>
      <c r="U785" s="122">
        <f>+T785+I785</f>
        <v>204490</v>
      </c>
      <c r="V785" s="141">
        <f>+V783+500</f>
        <v>196000</v>
      </c>
      <c r="W785" s="130"/>
      <c r="X785" s="116">
        <f>+X783+5</f>
        <v>3165</v>
      </c>
      <c r="Y785" s="124">
        <f t="shared" si="193"/>
        <v>196240</v>
      </c>
      <c r="Z785" s="125">
        <f>+V785+X785</f>
        <v>199165</v>
      </c>
      <c r="AA785" s="126"/>
      <c r="AB785" s="127">
        <f>+AB783+10</f>
        <v>6330</v>
      </c>
      <c r="AC785" s="119">
        <f>+V785+AB785</f>
        <v>202330</v>
      </c>
      <c r="AD785" s="127"/>
      <c r="AE785" s="127">
        <f>+AE783+5</f>
        <v>3190</v>
      </c>
      <c r="AF785" s="120">
        <f>+AE785+V785</f>
        <v>199190</v>
      </c>
      <c r="AG785" s="127"/>
      <c r="AH785" s="127">
        <f>+AH783+5</f>
        <v>3215</v>
      </c>
      <c r="AI785" s="119">
        <f>+AH785+V785</f>
        <v>199215</v>
      </c>
      <c r="AJ785" s="126"/>
      <c r="AK785" s="128">
        <f>+AK783+5</f>
        <v>3240</v>
      </c>
      <c r="AL785" s="129">
        <f>+AK785+V785</f>
        <v>199240</v>
      </c>
      <c r="AM785" s="397"/>
    </row>
    <row r="786" spans="1:39" ht="15.75" x14ac:dyDescent="0.25">
      <c r="A786" s="93">
        <f t="shared" si="194"/>
        <v>0</v>
      </c>
      <c r="B786" s="94">
        <f t="shared" si="189"/>
        <v>0</v>
      </c>
      <c r="C786" s="95">
        <f>+$D$3*T786</f>
        <v>7150</v>
      </c>
      <c r="D786" s="95">
        <f t="shared" si="190"/>
        <v>7150</v>
      </c>
      <c r="E786" s="95">
        <f>+$F$3*K786</f>
        <v>1500</v>
      </c>
      <c r="F786" s="95">
        <f t="shared" si="191"/>
        <v>1500</v>
      </c>
      <c r="G786" s="96">
        <f>+$H$3*Q786</f>
        <v>1500</v>
      </c>
      <c r="H786" s="95">
        <f t="shared" si="192"/>
        <v>1500</v>
      </c>
      <c r="I786" s="395"/>
      <c r="J786" s="130">
        <f>((K787-K785)/500)</f>
        <v>0.02</v>
      </c>
      <c r="K786" s="116">
        <f>(((I786-I785)*J786)+K785)+I786</f>
        <v>150</v>
      </c>
      <c r="L786" s="131">
        <f>ROUNDUP(K786,0)</f>
        <v>150</v>
      </c>
      <c r="M786" s="132">
        <f>((N787-N785)/500)</f>
        <v>0.02</v>
      </c>
      <c r="N786" s="101">
        <f>(((I786-I785)*M786)+N785)+I786</f>
        <v>250</v>
      </c>
      <c r="O786" s="101">
        <f>ROUNDUP(N786,0)</f>
        <v>250</v>
      </c>
      <c r="P786" s="101">
        <f>((Q787-Q785)/500)</f>
        <v>0.02</v>
      </c>
      <c r="Q786" s="101">
        <f>(((I786-I785)*P786)+Q785)+I786</f>
        <v>500</v>
      </c>
      <c r="R786" s="133">
        <f>ROUNDUP(Q786,0)</f>
        <v>500</v>
      </c>
      <c r="S786" s="132">
        <f>((T787-T785)/500)</f>
        <v>0.04</v>
      </c>
      <c r="T786" s="134">
        <f>(((I786-I785)*S786)+T785)+I786</f>
        <v>650</v>
      </c>
      <c r="U786" s="134">
        <f>ROUNDUP(T786,0)</f>
        <v>650</v>
      </c>
      <c r="V786" s="396"/>
      <c r="W786" s="130">
        <f>((X787-X785)/500)</f>
        <v>0.02</v>
      </c>
      <c r="X786" s="116">
        <f>(((V786-V785)*W786)+X785)+V786</f>
        <v>-755</v>
      </c>
      <c r="Y786" s="135">
        <f t="shared" si="193"/>
        <v>240</v>
      </c>
      <c r="Z786" s="106">
        <f>ROUNDUP(X786,0)</f>
        <v>-755</v>
      </c>
      <c r="AA786" s="136">
        <f>((AB787-AB785)/500)</f>
        <v>0.04</v>
      </c>
      <c r="AB786" s="137">
        <f>(((V786-V785)*AA786)+AB785)+V786</f>
        <v>-1510</v>
      </c>
      <c r="AC786" s="101">
        <f>ROUNDUP(AB786,0)</f>
        <v>-1510</v>
      </c>
      <c r="AD786" s="137">
        <f>((AE787-AE785)/500)</f>
        <v>0.02</v>
      </c>
      <c r="AE786" s="137">
        <f>(((V786-V785)*AD786)+AE785)+V786</f>
        <v>-730</v>
      </c>
      <c r="AF786" s="133">
        <f>ROUNDUP(AE786,0)</f>
        <v>-730</v>
      </c>
      <c r="AG786" s="137">
        <f>((AH787-AH785)/500)</f>
        <v>0.02</v>
      </c>
      <c r="AH786" s="137">
        <f>(((V786-V785)*AG786)+AH785)+V786</f>
        <v>-705</v>
      </c>
      <c r="AI786" s="101">
        <f>ROUNDUP(AH786,0)</f>
        <v>-705</v>
      </c>
      <c r="AJ786" s="136">
        <f>((AK787-AK785)/500)</f>
        <v>0.02</v>
      </c>
      <c r="AK786" s="138">
        <f>(((V786-V785)*AJ786)+AK785)+V786</f>
        <v>-680</v>
      </c>
      <c r="AL786" s="139">
        <f>ROUNDUP(AK786,0)</f>
        <v>-680</v>
      </c>
      <c r="AM786" s="397"/>
    </row>
    <row r="787" spans="1:39" ht="15.75" x14ac:dyDescent="0.25">
      <c r="A787" s="93">
        <f t="shared" si="194"/>
        <v>0</v>
      </c>
      <c r="B787" s="93">
        <f t="shared" si="189"/>
        <v>0</v>
      </c>
      <c r="C787" s="112">
        <f>+$D$3*U787</f>
        <v>2255110</v>
      </c>
      <c r="D787" s="112">
        <f t="shared" si="190"/>
        <v>2255110</v>
      </c>
      <c r="E787" s="112">
        <f>+$F$3*L787</f>
        <v>2005800</v>
      </c>
      <c r="F787" s="112">
        <f t="shared" si="191"/>
        <v>2005800</v>
      </c>
      <c r="G787" s="113">
        <f>+$H$3*R787</f>
        <v>602790</v>
      </c>
      <c r="H787" s="112">
        <f t="shared" si="192"/>
        <v>602790</v>
      </c>
      <c r="I787" s="140">
        <f>+I785+500</f>
        <v>196500</v>
      </c>
      <c r="J787" s="130"/>
      <c r="K787" s="116">
        <f>+K785+10</f>
        <v>4080</v>
      </c>
      <c r="L787" s="117">
        <f>+I787+K787</f>
        <v>200580</v>
      </c>
      <c r="M787" s="118"/>
      <c r="N787" s="119">
        <f>+N785+10</f>
        <v>4180</v>
      </c>
      <c r="O787" s="119">
        <f>+N787+I787</f>
        <v>200680</v>
      </c>
      <c r="P787" s="119"/>
      <c r="Q787" s="119">
        <f>+Q785+10</f>
        <v>4430</v>
      </c>
      <c r="R787" s="120">
        <f>+Q787+I787</f>
        <v>200930</v>
      </c>
      <c r="S787" s="121"/>
      <c r="T787" s="122">
        <f>+T785+20</f>
        <v>8510</v>
      </c>
      <c r="U787" s="122">
        <f>+T787+I787</f>
        <v>205010</v>
      </c>
      <c r="V787" s="141">
        <f>+V785+500</f>
        <v>196500</v>
      </c>
      <c r="W787" s="130"/>
      <c r="X787" s="116">
        <f>+X785+10</f>
        <v>3175</v>
      </c>
      <c r="Y787" s="124">
        <f t="shared" si="193"/>
        <v>196740</v>
      </c>
      <c r="Z787" s="125">
        <f>+V787+X787</f>
        <v>199675</v>
      </c>
      <c r="AA787" s="126"/>
      <c r="AB787" s="127">
        <f>+AB785+20</f>
        <v>6350</v>
      </c>
      <c r="AC787" s="119">
        <f>+V787+AB787</f>
        <v>202850</v>
      </c>
      <c r="AD787" s="127"/>
      <c r="AE787" s="127">
        <f>+AE785+10</f>
        <v>3200</v>
      </c>
      <c r="AF787" s="120">
        <f>+AE787+V787</f>
        <v>199700</v>
      </c>
      <c r="AG787" s="127"/>
      <c r="AH787" s="127">
        <f>+AH785+10</f>
        <v>3225</v>
      </c>
      <c r="AI787" s="119">
        <f>+AH787+V787</f>
        <v>199725</v>
      </c>
      <c r="AJ787" s="126"/>
      <c r="AK787" s="128">
        <f>+AK785+10</f>
        <v>3250</v>
      </c>
      <c r="AL787" s="129">
        <f>+AK787+V787</f>
        <v>199750</v>
      </c>
      <c r="AM787" s="397"/>
    </row>
    <row r="788" spans="1:39" ht="15.75" x14ac:dyDescent="0.25">
      <c r="A788" s="93">
        <f t="shared" si="194"/>
        <v>0</v>
      </c>
      <c r="B788" s="94">
        <f t="shared" si="189"/>
        <v>0</v>
      </c>
      <c r="C788" s="95">
        <f>+$D$3*T788</f>
        <v>7150</v>
      </c>
      <c r="D788" s="95">
        <f t="shared" si="190"/>
        <v>7150</v>
      </c>
      <c r="E788" s="95">
        <f>+$F$3*K788</f>
        <v>1500</v>
      </c>
      <c r="F788" s="95">
        <f t="shared" si="191"/>
        <v>1500</v>
      </c>
      <c r="G788" s="96">
        <f>+$H$3*Q788</f>
        <v>1500</v>
      </c>
      <c r="H788" s="433">
        <f t="shared" si="192"/>
        <v>1500</v>
      </c>
      <c r="I788" s="395"/>
      <c r="J788" s="130">
        <f>((K789-K787)/500)</f>
        <v>0.02</v>
      </c>
      <c r="K788" s="116">
        <f>(((I788-I787)*J788)+K787)+I788</f>
        <v>150</v>
      </c>
      <c r="L788" s="131">
        <f>ROUNDUP(K788,0)</f>
        <v>150</v>
      </c>
      <c r="M788" s="132">
        <f>((N789-N787)/500)</f>
        <v>0.02</v>
      </c>
      <c r="N788" s="101">
        <f>(((I788-I787)*M788)+N787)+I788</f>
        <v>250</v>
      </c>
      <c r="O788" s="101">
        <f>ROUNDUP(N788,0)</f>
        <v>250</v>
      </c>
      <c r="P788" s="101">
        <f>((Q789-Q787)/500)</f>
        <v>0.02</v>
      </c>
      <c r="Q788" s="101">
        <f>(((I788-I787)*P788)+Q787)+I788</f>
        <v>500</v>
      </c>
      <c r="R788" s="133">
        <f>ROUNDUP(Q788,0)</f>
        <v>500</v>
      </c>
      <c r="S788" s="132">
        <f>((T789-T787)/500)</f>
        <v>0.04</v>
      </c>
      <c r="T788" s="134">
        <f>(((I788-I787)*S788)+T787)+I788</f>
        <v>650</v>
      </c>
      <c r="U788" s="134">
        <f>ROUNDUP(T788,0)</f>
        <v>650</v>
      </c>
      <c r="V788" s="396"/>
      <c r="W788" s="130">
        <f>((X789-X787)/500)</f>
        <v>0.01</v>
      </c>
      <c r="X788" s="116">
        <f>(((V788-V787)*W788)+X787)+V788</f>
        <v>1210</v>
      </c>
      <c r="Y788" s="135">
        <f t="shared" si="193"/>
        <v>240</v>
      </c>
      <c r="Z788" s="106">
        <f>ROUNDUP(X788,0)</f>
        <v>1210</v>
      </c>
      <c r="AA788" s="136">
        <f>((AB789-AB787)/500)</f>
        <v>0.02</v>
      </c>
      <c r="AB788" s="137">
        <f>(((V788-V787)*AA788)+AB787)+V788</f>
        <v>2420</v>
      </c>
      <c r="AC788" s="101">
        <f>ROUNDUP(AB788,0)</f>
        <v>2420</v>
      </c>
      <c r="AD788" s="137">
        <f>((AE789-AE787)/500)</f>
        <v>0.01</v>
      </c>
      <c r="AE788" s="137">
        <f>(((V788-V787)*AD788)+AE787)+V788</f>
        <v>1235</v>
      </c>
      <c r="AF788" s="133">
        <f>ROUNDUP(AE788,0)</f>
        <v>1235</v>
      </c>
      <c r="AG788" s="137">
        <f>((AH789-AH787)/500)</f>
        <v>0.01</v>
      </c>
      <c r="AH788" s="137">
        <f>(((V788-V787)*AG788)+AH787)+V788</f>
        <v>1260</v>
      </c>
      <c r="AI788" s="101">
        <f>ROUNDUP(AH788,0)</f>
        <v>1260</v>
      </c>
      <c r="AJ788" s="136">
        <f>((AK789-AK787)/500)</f>
        <v>0.01</v>
      </c>
      <c r="AK788" s="138">
        <f>(((V788-V787)*AJ788)+AK787)+V788</f>
        <v>1285</v>
      </c>
      <c r="AL788" s="139">
        <f>ROUNDUP(AK788,0)</f>
        <v>1285</v>
      </c>
    </row>
    <row r="789" spans="1:39" ht="15.75" x14ac:dyDescent="0.25">
      <c r="A789" s="93">
        <f t="shared" si="194"/>
        <v>0</v>
      </c>
      <c r="B789" s="93">
        <f t="shared" si="189"/>
        <v>0</v>
      </c>
      <c r="C789" s="112">
        <f>+$D$3*U789</f>
        <v>2260830</v>
      </c>
      <c r="D789" s="112">
        <f t="shared" si="190"/>
        <v>2260830</v>
      </c>
      <c r="E789" s="112">
        <f>+$F$3*L789</f>
        <v>2010900</v>
      </c>
      <c r="F789" s="112">
        <f t="shared" si="191"/>
        <v>2010900</v>
      </c>
      <c r="G789" s="113">
        <f>+$H$3*R789</f>
        <v>604320</v>
      </c>
      <c r="H789" s="112">
        <f t="shared" si="192"/>
        <v>604320</v>
      </c>
      <c r="I789" s="140">
        <f>+I787+500</f>
        <v>197000</v>
      </c>
      <c r="J789" s="130"/>
      <c r="K789" s="116">
        <f>+K787+10</f>
        <v>4090</v>
      </c>
      <c r="L789" s="117">
        <f>+I789+K789</f>
        <v>201090</v>
      </c>
      <c r="M789" s="118"/>
      <c r="N789" s="119">
        <f>+N787+10</f>
        <v>4190</v>
      </c>
      <c r="O789" s="119">
        <f>+N789+I789</f>
        <v>201190</v>
      </c>
      <c r="P789" s="119"/>
      <c r="Q789" s="119">
        <f>+Q787+10</f>
        <v>4440</v>
      </c>
      <c r="R789" s="120">
        <f>+Q789+I789</f>
        <v>201440</v>
      </c>
      <c r="S789" s="121"/>
      <c r="T789" s="122">
        <f>+T787+20</f>
        <v>8530</v>
      </c>
      <c r="U789" s="122">
        <f>+T789+I789</f>
        <v>205530</v>
      </c>
      <c r="V789" s="141">
        <f>+V787+500</f>
        <v>197000</v>
      </c>
      <c r="W789" s="130"/>
      <c r="X789" s="116">
        <f>+X787+5</f>
        <v>3180</v>
      </c>
      <c r="Y789" s="124">
        <f t="shared" si="193"/>
        <v>197240</v>
      </c>
      <c r="Z789" s="125">
        <f>+V789+X789</f>
        <v>200180</v>
      </c>
      <c r="AA789" s="126"/>
      <c r="AB789" s="127">
        <f>+AB787+10</f>
        <v>6360</v>
      </c>
      <c r="AC789" s="119">
        <f>+V789+AB789</f>
        <v>203360</v>
      </c>
      <c r="AD789" s="127"/>
      <c r="AE789" s="127">
        <f>+AE787+5</f>
        <v>3205</v>
      </c>
      <c r="AF789" s="120">
        <f>+AE789+V789</f>
        <v>200205</v>
      </c>
      <c r="AG789" s="127"/>
      <c r="AH789" s="127">
        <f>+AH787+5</f>
        <v>3230</v>
      </c>
      <c r="AI789" s="119">
        <f>+AH789+V789</f>
        <v>200230</v>
      </c>
      <c r="AJ789" s="126"/>
      <c r="AK789" s="128">
        <f>+AK787+5</f>
        <v>3255</v>
      </c>
      <c r="AL789" s="129">
        <f>+AK789+V789</f>
        <v>200255</v>
      </c>
      <c r="AM789" s="397"/>
    </row>
    <row r="790" spans="1:39" ht="15.75" x14ac:dyDescent="0.25">
      <c r="A790" s="93">
        <f t="shared" si="194"/>
        <v>0</v>
      </c>
      <c r="B790" s="94">
        <f t="shared" si="189"/>
        <v>0</v>
      </c>
      <c r="C790" s="95">
        <f>+$D$3*T790</f>
        <v>7150</v>
      </c>
      <c r="D790" s="95">
        <f t="shared" si="190"/>
        <v>7150</v>
      </c>
      <c r="E790" s="95">
        <f>+$F$3*K790</f>
        <v>1500</v>
      </c>
      <c r="F790" s="95">
        <f t="shared" si="191"/>
        <v>1500</v>
      </c>
      <c r="G790" s="96">
        <f>+$H$3*Q790</f>
        <v>1500</v>
      </c>
      <c r="H790" s="95">
        <f t="shared" si="192"/>
        <v>1500</v>
      </c>
      <c r="I790" s="395"/>
      <c r="J790" s="130">
        <f>((K791-K789)/500)</f>
        <v>0.02</v>
      </c>
      <c r="K790" s="116">
        <f>(((I790-I789)*J790)+K789)+I790</f>
        <v>150</v>
      </c>
      <c r="L790" s="131">
        <f>ROUNDUP(K790,0)</f>
        <v>150</v>
      </c>
      <c r="M790" s="132">
        <f>((N791-N789)/500)</f>
        <v>0.02</v>
      </c>
      <c r="N790" s="101">
        <f>(((I790-I789)*M790)+N789)+I790</f>
        <v>250</v>
      </c>
      <c r="O790" s="101">
        <f>ROUNDUP(N790,0)</f>
        <v>250</v>
      </c>
      <c r="P790" s="101">
        <f>((Q791-Q789)/500)</f>
        <v>0.02</v>
      </c>
      <c r="Q790" s="101">
        <f>(((I790-I789)*P790)+Q789)+I790</f>
        <v>500</v>
      </c>
      <c r="R790" s="133">
        <f>ROUNDUP(Q790,0)</f>
        <v>500</v>
      </c>
      <c r="S790" s="132">
        <f>((T791-T789)/500)</f>
        <v>0.04</v>
      </c>
      <c r="T790" s="134">
        <f>(((I790-I789)*S790)+T789)+I790</f>
        <v>650</v>
      </c>
      <c r="U790" s="134">
        <f>ROUNDUP(T790,0)</f>
        <v>650</v>
      </c>
      <c r="V790" s="396"/>
      <c r="W790" s="130">
        <f>((X791-X789)/500)</f>
        <v>0.02</v>
      </c>
      <c r="X790" s="116">
        <f>(((V790-V789)*W790)+X789)+V790</f>
        <v>-760</v>
      </c>
      <c r="Y790" s="135">
        <f t="shared" si="193"/>
        <v>240</v>
      </c>
      <c r="Z790" s="106">
        <f>ROUNDUP(X790,0)</f>
        <v>-760</v>
      </c>
      <c r="AA790" s="136">
        <f>((AB791-AB789)/500)</f>
        <v>0.04</v>
      </c>
      <c r="AB790" s="137">
        <f>(((V790-V789)*AA790)+AB789)+V790</f>
        <v>-1520</v>
      </c>
      <c r="AC790" s="101">
        <f>ROUNDUP(AB790,0)</f>
        <v>-1520</v>
      </c>
      <c r="AD790" s="137">
        <f>((AE791-AE789)/500)</f>
        <v>0.02</v>
      </c>
      <c r="AE790" s="137">
        <f>(((V790-V789)*AD790)+AE789)+V790</f>
        <v>-735</v>
      </c>
      <c r="AF790" s="133">
        <f>ROUNDUP(AE790,0)</f>
        <v>-735</v>
      </c>
      <c r="AG790" s="137">
        <f>((AH791-AH789)/500)</f>
        <v>0.02</v>
      </c>
      <c r="AH790" s="137">
        <f>(((V790-V789)*AG790)+AH789)+V790</f>
        <v>-710</v>
      </c>
      <c r="AI790" s="101">
        <f>ROUNDUP(AH790,0)</f>
        <v>-710</v>
      </c>
      <c r="AJ790" s="136">
        <f>((AK791-AK789)/500)</f>
        <v>0.02</v>
      </c>
      <c r="AK790" s="138">
        <f>(((V790-V789)*AJ790)+AK789)+V790</f>
        <v>-685</v>
      </c>
      <c r="AL790" s="139">
        <f>ROUNDUP(AK790,0)</f>
        <v>-685</v>
      </c>
    </row>
    <row r="791" spans="1:39" ht="15.75" x14ac:dyDescent="0.25">
      <c r="A791" s="93">
        <f t="shared" si="194"/>
        <v>0</v>
      </c>
      <c r="B791" s="93">
        <f t="shared" si="189"/>
        <v>0</v>
      </c>
      <c r="C791" s="112">
        <f>+$D$3*U791</f>
        <v>2266550</v>
      </c>
      <c r="D791" s="112">
        <f t="shared" si="190"/>
        <v>2266550</v>
      </c>
      <c r="E791" s="112">
        <f>+$F$3*L791</f>
        <v>2016000</v>
      </c>
      <c r="F791" s="112">
        <f t="shared" si="191"/>
        <v>2016000</v>
      </c>
      <c r="G791" s="113">
        <f>+$H$3*R791</f>
        <v>605850</v>
      </c>
      <c r="H791" s="112">
        <f t="shared" si="192"/>
        <v>605850</v>
      </c>
      <c r="I791" s="140">
        <f>+I789+500</f>
        <v>197500</v>
      </c>
      <c r="J791" s="130"/>
      <c r="K791" s="116">
        <f>+K789+10</f>
        <v>4100</v>
      </c>
      <c r="L791" s="117">
        <f>+I791+K791</f>
        <v>201600</v>
      </c>
      <c r="M791" s="118"/>
      <c r="N791" s="119">
        <f>+N789+10</f>
        <v>4200</v>
      </c>
      <c r="O791" s="119">
        <f>+N791+I791</f>
        <v>201700</v>
      </c>
      <c r="P791" s="119"/>
      <c r="Q791" s="119">
        <f>+Q789+10</f>
        <v>4450</v>
      </c>
      <c r="R791" s="120">
        <f>+Q791+I791</f>
        <v>201950</v>
      </c>
      <c r="S791" s="121"/>
      <c r="T791" s="122">
        <f>+T789+20</f>
        <v>8550</v>
      </c>
      <c r="U791" s="122">
        <f>+T791+I791</f>
        <v>206050</v>
      </c>
      <c r="V791" s="141">
        <f>+V789+500</f>
        <v>197500</v>
      </c>
      <c r="W791" s="130"/>
      <c r="X791" s="116">
        <f>+X789+10</f>
        <v>3190</v>
      </c>
      <c r="Y791" s="124">
        <f t="shared" si="193"/>
        <v>197740</v>
      </c>
      <c r="Z791" s="125">
        <f>+V791+X791</f>
        <v>200690</v>
      </c>
      <c r="AA791" s="126"/>
      <c r="AB791" s="127">
        <f>+AB789+20</f>
        <v>6380</v>
      </c>
      <c r="AC791" s="119">
        <f>+V791+AB791</f>
        <v>203880</v>
      </c>
      <c r="AD791" s="127"/>
      <c r="AE791" s="127">
        <f>+AE789+10</f>
        <v>3215</v>
      </c>
      <c r="AF791" s="120">
        <f>+AE791+V791</f>
        <v>200715</v>
      </c>
      <c r="AG791" s="127"/>
      <c r="AH791" s="127">
        <f>+AH789+10</f>
        <v>3240</v>
      </c>
      <c r="AI791" s="119">
        <f>+AH791+V791</f>
        <v>200740</v>
      </c>
      <c r="AJ791" s="126"/>
      <c r="AK791" s="128">
        <f>+AK789+10</f>
        <v>3265</v>
      </c>
      <c r="AL791" s="129">
        <f>+AK791+V791</f>
        <v>200765</v>
      </c>
      <c r="AM791" s="397"/>
    </row>
    <row r="792" spans="1:39" ht="15.75" x14ac:dyDescent="0.25">
      <c r="A792" s="93">
        <f t="shared" si="194"/>
        <v>0</v>
      </c>
      <c r="B792" s="94">
        <f t="shared" si="189"/>
        <v>0</v>
      </c>
      <c r="C792" s="95">
        <f>+$D$3*T792</f>
        <v>7150</v>
      </c>
      <c r="D792" s="95">
        <f t="shared" si="190"/>
        <v>7150</v>
      </c>
      <c r="E792" s="95">
        <f>+$F$3*K792</f>
        <v>1500</v>
      </c>
      <c r="F792" s="95">
        <f t="shared" si="191"/>
        <v>1500</v>
      </c>
      <c r="G792" s="96">
        <f>+$H$3*Q792</f>
        <v>1500</v>
      </c>
      <c r="H792" s="433">
        <f t="shared" si="192"/>
        <v>1500</v>
      </c>
      <c r="I792" s="395"/>
      <c r="J792" s="130">
        <f>((K793-K791)/500)</f>
        <v>0.02</v>
      </c>
      <c r="K792" s="116">
        <f>(((I792-I791)*J792)+K791)+I792</f>
        <v>150</v>
      </c>
      <c r="L792" s="131">
        <f>ROUNDUP(K792,0)</f>
        <v>150</v>
      </c>
      <c r="M792" s="132">
        <f>((N793-N791)/500)</f>
        <v>0.02</v>
      </c>
      <c r="N792" s="101">
        <f>(((I792-I791)*M792)+N791)+I792</f>
        <v>250</v>
      </c>
      <c r="O792" s="101">
        <f>ROUNDUP(N792,0)</f>
        <v>250</v>
      </c>
      <c r="P792" s="101">
        <f>((Q793-Q791)/500)</f>
        <v>0.02</v>
      </c>
      <c r="Q792" s="101">
        <f>(((I792-I791)*P792)+Q791)+I792</f>
        <v>500</v>
      </c>
      <c r="R792" s="133">
        <f>ROUNDUP(Q792,0)</f>
        <v>500</v>
      </c>
      <c r="S792" s="132">
        <f>((T793-T791)/500)</f>
        <v>0.04</v>
      </c>
      <c r="T792" s="134">
        <f>(((I792-I791)*S792)+T791)+I792</f>
        <v>650</v>
      </c>
      <c r="U792" s="134">
        <f>ROUNDUP(T792,0)</f>
        <v>650</v>
      </c>
      <c r="V792" s="396"/>
      <c r="W792" s="130">
        <f>((X793-X791)/500)</f>
        <v>0.01</v>
      </c>
      <c r="X792" s="116">
        <f>(((V792-V791)*W792)+X791)+V792</f>
        <v>1215</v>
      </c>
      <c r="Y792" s="135">
        <f t="shared" si="193"/>
        <v>240</v>
      </c>
      <c r="Z792" s="106">
        <f>ROUNDUP(X792,0)</f>
        <v>1215</v>
      </c>
      <c r="AA792" s="136">
        <f>((AB793-AB791)/500)</f>
        <v>0.02</v>
      </c>
      <c r="AB792" s="137">
        <f>(((V792-V791)*AA792)+AB791)+V792</f>
        <v>2430</v>
      </c>
      <c r="AC792" s="101">
        <f>ROUNDUP(AB792,0)</f>
        <v>2430</v>
      </c>
      <c r="AD792" s="137">
        <f>((AE793-AE791)/500)</f>
        <v>0.01</v>
      </c>
      <c r="AE792" s="137">
        <f>(((V792-V791)*AD792)+AE791)+V792</f>
        <v>1240</v>
      </c>
      <c r="AF792" s="133">
        <f>ROUNDUP(AE792,0)</f>
        <v>1240</v>
      </c>
      <c r="AG792" s="137">
        <f>((AH793-AH791)/500)</f>
        <v>0.01</v>
      </c>
      <c r="AH792" s="137">
        <f>(((V792-V791)*AG792)+AH791)+V792</f>
        <v>1265</v>
      </c>
      <c r="AI792" s="101">
        <f>ROUNDUP(AH792,0)</f>
        <v>1265</v>
      </c>
      <c r="AJ792" s="136">
        <f>((AK793-AK791)/500)</f>
        <v>0.01</v>
      </c>
      <c r="AK792" s="138">
        <f>(((V792-V791)*AJ792)+AK791)+V792</f>
        <v>1290</v>
      </c>
      <c r="AL792" s="139">
        <f>ROUNDUP(AK792,0)</f>
        <v>1290</v>
      </c>
    </row>
    <row r="793" spans="1:39" ht="15.75" x14ac:dyDescent="0.25">
      <c r="A793" s="93">
        <f t="shared" si="194"/>
        <v>0</v>
      </c>
      <c r="B793" s="93">
        <f t="shared" si="189"/>
        <v>0</v>
      </c>
      <c r="C793" s="112">
        <f>+$D$3*U793</f>
        <v>2272270</v>
      </c>
      <c r="D793" s="112">
        <f t="shared" si="190"/>
        <v>2272270</v>
      </c>
      <c r="E793" s="112">
        <f>+$F$3*L793</f>
        <v>2021100</v>
      </c>
      <c r="F793" s="112">
        <f t="shared" si="191"/>
        <v>2021100</v>
      </c>
      <c r="G793" s="113">
        <f>+$H$3*R793</f>
        <v>607380</v>
      </c>
      <c r="H793" s="112">
        <f t="shared" si="192"/>
        <v>607380</v>
      </c>
      <c r="I793" s="140">
        <f>+I791+500</f>
        <v>198000</v>
      </c>
      <c r="J793" s="130"/>
      <c r="K793" s="116">
        <f>+K791+10</f>
        <v>4110</v>
      </c>
      <c r="L793" s="117">
        <f>+I793+K793</f>
        <v>202110</v>
      </c>
      <c r="M793" s="118"/>
      <c r="N793" s="119">
        <f>+N791+10</f>
        <v>4210</v>
      </c>
      <c r="O793" s="119">
        <f>+N793+I793</f>
        <v>202210</v>
      </c>
      <c r="P793" s="119"/>
      <c r="Q793" s="119">
        <f>+Q791+10</f>
        <v>4460</v>
      </c>
      <c r="R793" s="120">
        <f>+Q793+I793</f>
        <v>202460</v>
      </c>
      <c r="S793" s="121"/>
      <c r="T793" s="122">
        <f>+T791+20</f>
        <v>8570</v>
      </c>
      <c r="U793" s="122">
        <f>+T793+I793</f>
        <v>206570</v>
      </c>
      <c r="V793" s="141">
        <f>+V791+500</f>
        <v>198000</v>
      </c>
      <c r="W793" s="130"/>
      <c r="X793" s="116">
        <f>+X791+5</f>
        <v>3195</v>
      </c>
      <c r="Y793" s="124">
        <f t="shared" si="193"/>
        <v>198240</v>
      </c>
      <c r="Z793" s="125">
        <f>+V793+X793</f>
        <v>201195</v>
      </c>
      <c r="AA793" s="126"/>
      <c r="AB793" s="127">
        <f>+AB791+10</f>
        <v>6390</v>
      </c>
      <c r="AC793" s="119">
        <f>+V793+AB793</f>
        <v>204390</v>
      </c>
      <c r="AD793" s="127"/>
      <c r="AE793" s="127">
        <f>+AE791+5</f>
        <v>3220</v>
      </c>
      <c r="AF793" s="120">
        <f>+AE793+V793</f>
        <v>201220</v>
      </c>
      <c r="AG793" s="127"/>
      <c r="AH793" s="127">
        <f>+AH791+5</f>
        <v>3245</v>
      </c>
      <c r="AI793" s="119">
        <f>+AH793+V793</f>
        <v>201245</v>
      </c>
      <c r="AJ793" s="126"/>
      <c r="AK793" s="128">
        <f>+AK791+5</f>
        <v>3270</v>
      </c>
      <c r="AL793" s="129">
        <f>+AK793+V793</f>
        <v>201270</v>
      </c>
      <c r="AM793" s="397"/>
    </row>
    <row r="794" spans="1:39" ht="15.75" x14ac:dyDescent="0.25">
      <c r="A794" s="93">
        <f t="shared" si="194"/>
        <v>0</v>
      </c>
      <c r="B794" s="94">
        <f t="shared" si="189"/>
        <v>0</v>
      </c>
      <c r="C794" s="95">
        <f>+$D$3*T794</f>
        <v>7150</v>
      </c>
      <c r="D794" s="95">
        <f t="shared" si="190"/>
        <v>7150</v>
      </c>
      <c r="E794" s="95">
        <f>+$F$3*K794</f>
        <v>1500</v>
      </c>
      <c r="F794" s="95">
        <f t="shared" si="191"/>
        <v>1500</v>
      </c>
      <c r="G794" s="96">
        <f>+$H$3*Q794</f>
        <v>1500</v>
      </c>
      <c r="H794" s="95">
        <f t="shared" si="192"/>
        <v>1500</v>
      </c>
      <c r="I794" s="395"/>
      <c r="J794" s="130">
        <f>((K795-K793)/500)</f>
        <v>0.02</v>
      </c>
      <c r="K794" s="116">
        <f>(((I794-I793)*J794)+K793)+I794</f>
        <v>150</v>
      </c>
      <c r="L794" s="131">
        <f>ROUNDUP(K794,0)</f>
        <v>150</v>
      </c>
      <c r="M794" s="132">
        <f>((N795-N793)/500)</f>
        <v>0.02</v>
      </c>
      <c r="N794" s="101">
        <f>(((I794-I793)*M794)+N793)+I794</f>
        <v>250</v>
      </c>
      <c r="O794" s="101">
        <f>ROUNDUP(N794,0)</f>
        <v>250</v>
      </c>
      <c r="P794" s="101">
        <f>((Q795-Q793)/500)</f>
        <v>0.02</v>
      </c>
      <c r="Q794" s="101">
        <f>(((I794-I793)*P794)+Q793)+I794</f>
        <v>500</v>
      </c>
      <c r="R794" s="133">
        <f>ROUNDUP(Q794,0)</f>
        <v>500</v>
      </c>
      <c r="S794" s="132">
        <f>((T795-T793)/500)</f>
        <v>0.04</v>
      </c>
      <c r="T794" s="134">
        <f>(((I794-I793)*S794)+T793)+I794</f>
        <v>650</v>
      </c>
      <c r="U794" s="134">
        <f>ROUNDUP(T794,0)</f>
        <v>650</v>
      </c>
      <c r="V794" s="396"/>
      <c r="W794" s="130">
        <f>((X795-X793)/500)</f>
        <v>0.02</v>
      </c>
      <c r="X794" s="116">
        <f>(((V794-V793)*W794)+X793)+V794</f>
        <v>-765</v>
      </c>
      <c r="Y794" s="135">
        <f t="shared" si="193"/>
        <v>240</v>
      </c>
      <c r="Z794" s="106">
        <f>ROUNDUP(X794,0)</f>
        <v>-765</v>
      </c>
      <c r="AA794" s="136">
        <f>((AB795-AB793)/500)</f>
        <v>0.04</v>
      </c>
      <c r="AB794" s="137">
        <f>(((V794-V793)*AA794)+AB793)+V794</f>
        <v>-1530</v>
      </c>
      <c r="AC794" s="101">
        <f>ROUNDUP(AB794,0)</f>
        <v>-1530</v>
      </c>
      <c r="AD794" s="137">
        <f>((AE795-AE793)/500)</f>
        <v>0.02</v>
      </c>
      <c r="AE794" s="137">
        <f>(((V794-V793)*AD794)+AE793)+V794</f>
        <v>-740</v>
      </c>
      <c r="AF794" s="133">
        <f>ROUNDUP(AE794,0)</f>
        <v>-740</v>
      </c>
      <c r="AG794" s="137">
        <f>((AH795-AH793)/500)</f>
        <v>0.02</v>
      </c>
      <c r="AH794" s="137">
        <f>(((V794-V793)*AG794)+AH793)+V794</f>
        <v>-715</v>
      </c>
      <c r="AI794" s="101">
        <f>ROUNDUP(AH794,0)</f>
        <v>-715</v>
      </c>
      <c r="AJ794" s="136">
        <f>((AK795-AK793)/500)</f>
        <v>0.02</v>
      </c>
      <c r="AK794" s="138">
        <f>(((V794-V793)*AJ794)+AK793)+V794</f>
        <v>-690</v>
      </c>
      <c r="AL794" s="139">
        <f>ROUNDUP(AK794,0)</f>
        <v>-690</v>
      </c>
      <c r="AM794" s="397"/>
    </row>
    <row r="795" spans="1:39" ht="15.75" x14ac:dyDescent="0.25">
      <c r="A795" s="93">
        <f t="shared" si="194"/>
        <v>0</v>
      </c>
      <c r="B795" s="93">
        <f t="shared" ref="B795:B858" si="195">ROUNDUP(A795,0)</f>
        <v>0</v>
      </c>
      <c r="C795" s="112">
        <f>+$D$3*U795</f>
        <v>2277990</v>
      </c>
      <c r="D795" s="112">
        <f t="shared" ref="D795:D858" si="196">ROUNDUP(C795,0)</f>
        <v>2277990</v>
      </c>
      <c r="E795" s="112">
        <f>+$F$3*L795</f>
        <v>2026200</v>
      </c>
      <c r="F795" s="112">
        <f t="shared" ref="F795:F858" si="197">ROUNDUP(E795,0)</f>
        <v>2026200</v>
      </c>
      <c r="G795" s="113">
        <f>+$H$3*R795</f>
        <v>608910</v>
      </c>
      <c r="H795" s="112">
        <f t="shared" ref="H795:H858" si="198">ROUNDUP(G795,0)</f>
        <v>608910</v>
      </c>
      <c r="I795" s="140">
        <f>+I793+500</f>
        <v>198500</v>
      </c>
      <c r="J795" s="130"/>
      <c r="K795" s="116">
        <f>+K793+10</f>
        <v>4120</v>
      </c>
      <c r="L795" s="117">
        <f>+I795+K795</f>
        <v>202620</v>
      </c>
      <c r="M795" s="118"/>
      <c r="N795" s="119">
        <f>+N793+10</f>
        <v>4220</v>
      </c>
      <c r="O795" s="119">
        <f>+N795+I795</f>
        <v>202720</v>
      </c>
      <c r="P795" s="119"/>
      <c r="Q795" s="119">
        <f>+Q793+10</f>
        <v>4470</v>
      </c>
      <c r="R795" s="120">
        <f>+Q795+I795</f>
        <v>202970</v>
      </c>
      <c r="S795" s="121"/>
      <c r="T795" s="122">
        <f>+T793+20</f>
        <v>8590</v>
      </c>
      <c r="U795" s="122">
        <f>+T795+I795</f>
        <v>207090</v>
      </c>
      <c r="V795" s="141">
        <f>+V793+500</f>
        <v>198500</v>
      </c>
      <c r="W795" s="130"/>
      <c r="X795" s="116">
        <f>+X793+10</f>
        <v>3205</v>
      </c>
      <c r="Y795" s="124">
        <f t="shared" si="193"/>
        <v>198740</v>
      </c>
      <c r="Z795" s="125">
        <f>+V795+X795</f>
        <v>201705</v>
      </c>
      <c r="AA795" s="126"/>
      <c r="AB795" s="127">
        <f>+AB793+20</f>
        <v>6410</v>
      </c>
      <c r="AC795" s="119">
        <f>+V795+AB795</f>
        <v>204910</v>
      </c>
      <c r="AD795" s="127"/>
      <c r="AE795" s="127">
        <f>+AE793+10</f>
        <v>3230</v>
      </c>
      <c r="AF795" s="120">
        <f>+AE795+V795</f>
        <v>201730</v>
      </c>
      <c r="AG795" s="127"/>
      <c r="AH795" s="127">
        <f>+AH793+10</f>
        <v>3255</v>
      </c>
      <c r="AI795" s="119">
        <f>+AH795+V795</f>
        <v>201755</v>
      </c>
      <c r="AJ795" s="126"/>
      <c r="AK795" s="128">
        <f>+AK793+10</f>
        <v>3280</v>
      </c>
      <c r="AL795" s="129">
        <f>+AK795+V795</f>
        <v>201780</v>
      </c>
      <c r="AM795" s="397"/>
    </row>
    <row r="796" spans="1:39" ht="15.75" x14ac:dyDescent="0.25">
      <c r="A796" s="93">
        <f t="shared" si="194"/>
        <v>0</v>
      </c>
      <c r="B796" s="94">
        <f t="shared" si="195"/>
        <v>0</v>
      </c>
      <c r="C796" s="95">
        <f>+$D$3*T796</f>
        <v>7150</v>
      </c>
      <c r="D796" s="95">
        <f t="shared" si="196"/>
        <v>7150</v>
      </c>
      <c r="E796" s="95">
        <f>+$F$3*K796</f>
        <v>1500</v>
      </c>
      <c r="F796" s="95">
        <f t="shared" si="197"/>
        <v>1500</v>
      </c>
      <c r="G796" s="96">
        <f>+$H$3*Q796</f>
        <v>1500</v>
      </c>
      <c r="H796" s="433">
        <f t="shared" si="198"/>
        <v>1500</v>
      </c>
      <c r="I796" s="395"/>
      <c r="J796" s="130">
        <f>((K797-K795)/500)</f>
        <v>0.02</v>
      </c>
      <c r="K796" s="116">
        <f>(((I796-I795)*J796)+K795)+I796</f>
        <v>150</v>
      </c>
      <c r="L796" s="131">
        <f>ROUNDUP(K796,0)</f>
        <v>150</v>
      </c>
      <c r="M796" s="132">
        <f>((N797-N795)/500)</f>
        <v>0.02</v>
      </c>
      <c r="N796" s="101">
        <f>(((I796-I795)*M796)+N795)+I796</f>
        <v>250</v>
      </c>
      <c r="O796" s="101">
        <f>ROUNDUP(N796,0)</f>
        <v>250</v>
      </c>
      <c r="P796" s="101">
        <f>((Q797-Q795)/500)</f>
        <v>0.02</v>
      </c>
      <c r="Q796" s="101">
        <f>(((I796-I795)*P796)+Q795)+I796</f>
        <v>500</v>
      </c>
      <c r="R796" s="133">
        <f>ROUNDUP(Q796,0)</f>
        <v>500</v>
      </c>
      <c r="S796" s="132">
        <f>((T797-T795)/500)</f>
        <v>0.04</v>
      </c>
      <c r="T796" s="134">
        <f>(((I796-I795)*S796)+T795)+I796</f>
        <v>650</v>
      </c>
      <c r="U796" s="134">
        <f>ROUNDUP(T796,0)</f>
        <v>650</v>
      </c>
      <c r="V796" s="396"/>
      <c r="W796" s="130">
        <f>((X797-X795)/500)</f>
        <v>0.01</v>
      </c>
      <c r="X796" s="116">
        <f>(((V796-V795)*W796)+X795)+V796</f>
        <v>1220</v>
      </c>
      <c r="Y796" s="135">
        <f t="shared" si="193"/>
        <v>240</v>
      </c>
      <c r="Z796" s="106">
        <f>ROUNDUP(X796,0)</f>
        <v>1220</v>
      </c>
      <c r="AA796" s="136">
        <f>((AB797-AB795)/500)</f>
        <v>0.02</v>
      </c>
      <c r="AB796" s="137">
        <f>(((V796-V795)*AA796)+AB795)+V796</f>
        <v>2440</v>
      </c>
      <c r="AC796" s="101">
        <f>ROUNDUP(AB796,0)</f>
        <v>2440</v>
      </c>
      <c r="AD796" s="137">
        <f>((AE797-AE795)/500)</f>
        <v>0.01</v>
      </c>
      <c r="AE796" s="137">
        <f>(((V796-V795)*AD796)+AE795)+V796</f>
        <v>1245</v>
      </c>
      <c r="AF796" s="133">
        <f>ROUNDUP(AE796,0)</f>
        <v>1245</v>
      </c>
      <c r="AG796" s="137">
        <f>((AH797-AH795)/500)</f>
        <v>0.01</v>
      </c>
      <c r="AH796" s="137">
        <f>(((V796-V795)*AG796)+AH795)+V796</f>
        <v>1270</v>
      </c>
      <c r="AI796" s="101">
        <f>ROUNDUP(AH796,0)</f>
        <v>1270</v>
      </c>
      <c r="AJ796" s="136">
        <f>((AK797-AK795)/500)</f>
        <v>0.01</v>
      </c>
      <c r="AK796" s="138">
        <f>(((V796-V795)*AJ796)+AK795)+V796</f>
        <v>1295</v>
      </c>
      <c r="AL796" s="139">
        <f>ROUNDUP(AK796,0)</f>
        <v>1295</v>
      </c>
    </row>
    <row r="797" spans="1:39" ht="15.75" x14ac:dyDescent="0.25">
      <c r="A797" s="93">
        <f t="shared" si="194"/>
        <v>0</v>
      </c>
      <c r="B797" s="93">
        <f t="shared" si="195"/>
        <v>0</v>
      </c>
      <c r="C797" s="112">
        <f>+$D$3*U797</f>
        <v>2283710</v>
      </c>
      <c r="D797" s="112">
        <f t="shared" si="196"/>
        <v>2283710</v>
      </c>
      <c r="E797" s="112">
        <f>+$F$3*L797</f>
        <v>2031300</v>
      </c>
      <c r="F797" s="112">
        <f t="shared" si="197"/>
        <v>2031300</v>
      </c>
      <c r="G797" s="113">
        <f>+$H$3*R797</f>
        <v>610440</v>
      </c>
      <c r="H797" s="112">
        <f t="shared" si="198"/>
        <v>610440</v>
      </c>
      <c r="I797" s="140">
        <f>+I795+500</f>
        <v>199000</v>
      </c>
      <c r="J797" s="130"/>
      <c r="K797" s="116">
        <f>+K795+10</f>
        <v>4130</v>
      </c>
      <c r="L797" s="117">
        <f>+I797+K797</f>
        <v>203130</v>
      </c>
      <c r="M797" s="118"/>
      <c r="N797" s="119">
        <f>+N795+10</f>
        <v>4230</v>
      </c>
      <c r="O797" s="119">
        <f>+N797+I797</f>
        <v>203230</v>
      </c>
      <c r="P797" s="119"/>
      <c r="Q797" s="119">
        <f>+Q795+10</f>
        <v>4480</v>
      </c>
      <c r="R797" s="120">
        <f>+Q797+I797</f>
        <v>203480</v>
      </c>
      <c r="S797" s="121"/>
      <c r="T797" s="122">
        <f>+T795+20</f>
        <v>8610</v>
      </c>
      <c r="U797" s="122">
        <f>+T797+I797</f>
        <v>207610</v>
      </c>
      <c r="V797" s="141">
        <f>+V795+500</f>
        <v>199000</v>
      </c>
      <c r="W797" s="130"/>
      <c r="X797" s="116">
        <f>+X795+5</f>
        <v>3210</v>
      </c>
      <c r="Y797" s="124">
        <f t="shared" si="193"/>
        <v>199240</v>
      </c>
      <c r="Z797" s="125">
        <f>+V797+X797</f>
        <v>202210</v>
      </c>
      <c r="AA797" s="126"/>
      <c r="AB797" s="127">
        <f>+AB795+10</f>
        <v>6420</v>
      </c>
      <c r="AC797" s="119">
        <f>+V797+AB797</f>
        <v>205420</v>
      </c>
      <c r="AD797" s="127"/>
      <c r="AE797" s="127">
        <f>+AE795+5</f>
        <v>3235</v>
      </c>
      <c r="AF797" s="120">
        <f>+AE797+V797</f>
        <v>202235</v>
      </c>
      <c r="AG797" s="127"/>
      <c r="AH797" s="127">
        <f>+AH795+5</f>
        <v>3260</v>
      </c>
      <c r="AI797" s="119">
        <f>+AH797+V797</f>
        <v>202260</v>
      </c>
      <c r="AJ797" s="126"/>
      <c r="AK797" s="128">
        <f>+AK795+5</f>
        <v>3285</v>
      </c>
      <c r="AL797" s="129">
        <f>+AK797+V797</f>
        <v>202285</v>
      </c>
      <c r="AM797" s="397"/>
    </row>
    <row r="798" spans="1:39" ht="15.75" x14ac:dyDescent="0.25">
      <c r="A798" s="93">
        <f t="shared" si="194"/>
        <v>0</v>
      </c>
      <c r="B798" s="94">
        <f t="shared" si="195"/>
        <v>0</v>
      </c>
      <c r="C798" s="95">
        <f>+$D$3*T798</f>
        <v>7150</v>
      </c>
      <c r="D798" s="95">
        <f t="shared" si="196"/>
        <v>7150</v>
      </c>
      <c r="E798" s="95">
        <f>+$F$3*K798</f>
        <v>1500</v>
      </c>
      <c r="F798" s="95">
        <f t="shared" si="197"/>
        <v>1500</v>
      </c>
      <c r="G798" s="96">
        <f>+$H$3*Q798</f>
        <v>1500</v>
      </c>
      <c r="H798" s="95">
        <f t="shared" si="198"/>
        <v>1500</v>
      </c>
      <c r="I798" s="395"/>
      <c r="J798" s="130">
        <f>((K799-K797)/500)</f>
        <v>0.02</v>
      </c>
      <c r="K798" s="116">
        <f>(((I798-I797)*J798)+K797)+I798</f>
        <v>150</v>
      </c>
      <c r="L798" s="131">
        <f>ROUNDUP(K798,0)</f>
        <v>150</v>
      </c>
      <c r="M798" s="132">
        <f>((N799-N797)/500)</f>
        <v>0.02</v>
      </c>
      <c r="N798" s="101">
        <f>(((I798-I797)*M798)+N797)+I798</f>
        <v>250</v>
      </c>
      <c r="O798" s="101">
        <f>ROUNDUP(N798,0)</f>
        <v>250</v>
      </c>
      <c r="P798" s="101">
        <f>((Q799-Q797)/500)</f>
        <v>0.02</v>
      </c>
      <c r="Q798" s="101">
        <f>(((I798-I797)*P798)+Q797)+I798</f>
        <v>500</v>
      </c>
      <c r="R798" s="133">
        <f>ROUNDUP(Q798,0)</f>
        <v>500</v>
      </c>
      <c r="S798" s="132">
        <f>((T799-T797)/500)</f>
        <v>0.04</v>
      </c>
      <c r="T798" s="134">
        <f>(((I798-I797)*S798)+T797)+I798</f>
        <v>650</v>
      </c>
      <c r="U798" s="134">
        <f>ROUNDUP(T798,0)</f>
        <v>650</v>
      </c>
      <c r="V798" s="396"/>
      <c r="W798" s="130">
        <f>((X799-X797)/500)</f>
        <v>0.02</v>
      </c>
      <c r="X798" s="116">
        <f>(((V798-V797)*W798)+X797)+V798</f>
        <v>-770</v>
      </c>
      <c r="Y798" s="135">
        <f t="shared" si="193"/>
        <v>240</v>
      </c>
      <c r="Z798" s="106">
        <f>ROUNDUP(X798,0)</f>
        <v>-770</v>
      </c>
      <c r="AA798" s="136">
        <f>((AB799-AB797)/500)</f>
        <v>0.04</v>
      </c>
      <c r="AB798" s="137">
        <f>(((V798-V797)*AA798)+AB797)+V798</f>
        <v>-1540</v>
      </c>
      <c r="AC798" s="101">
        <f>ROUNDUP(AB798,0)</f>
        <v>-1540</v>
      </c>
      <c r="AD798" s="137">
        <f>((AE799-AE797)/500)</f>
        <v>0.02</v>
      </c>
      <c r="AE798" s="137">
        <f>(((V798-V797)*AD798)+AE797)+V798</f>
        <v>-745</v>
      </c>
      <c r="AF798" s="133">
        <f>ROUNDUP(AE798,0)</f>
        <v>-745</v>
      </c>
      <c r="AG798" s="137">
        <f>((AH799-AH797)/500)</f>
        <v>0.02</v>
      </c>
      <c r="AH798" s="137">
        <f>(((V798-V797)*AG798)+AH797)+V798</f>
        <v>-720</v>
      </c>
      <c r="AI798" s="101">
        <f>ROUNDUP(AH798,0)</f>
        <v>-720</v>
      </c>
      <c r="AJ798" s="136">
        <f>((AK799-AK797)/500)</f>
        <v>0.02</v>
      </c>
      <c r="AK798" s="138">
        <f>(((V798-V797)*AJ798)+AK797)+V798</f>
        <v>-695</v>
      </c>
      <c r="AL798" s="139">
        <f>ROUNDUP(AK798,0)</f>
        <v>-695</v>
      </c>
    </row>
    <row r="799" spans="1:39" ht="15.75" x14ac:dyDescent="0.25">
      <c r="A799" s="93">
        <f t="shared" si="194"/>
        <v>0</v>
      </c>
      <c r="B799" s="93">
        <f t="shared" si="195"/>
        <v>0</v>
      </c>
      <c r="C799" s="112">
        <f>+$D$3*U799</f>
        <v>2289430</v>
      </c>
      <c r="D799" s="112">
        <f t="shared" si="196"/>
        <v>2289430</v>
      </c>
      <c r="E799" s="112">
        <f>+$F$3*L799</f>
        <v>2036400</v>
      </c>
      <c r="F799" s="112">
        <f t="shared" si="197"/>
        <v>2036400</v>
      </c>
      <c r="G799" s="113">
        <f>+$H$3*R799</f>
        <v>611970</v>
      </c>
      <c r="H799" s="112">
        <f t="shared" si="198"/>
        <v>611970</v>
      </c>
      <c r="I799" s="140">
        <f>+I797+500</f>
        <v>199500</v>
      </c>
      <c r="J799" s="130"/>
      <c r="K799" s="116">
        <f>+K797+10</f>
        <v>4140</v>
      </c>
      <c r="L799" s="117">
        <f>+I799+K799</f>
        <v>203640</v>
      </c>
      <c r="M799" s="118"/>
      <c r="N799" s="119">
        <f>+N797+10</f>
        <v>4240</v>
      </c>
      <c r="O799" s="119">
        <f>+N799+I799</f>
        <v>203740</v>
      </c>
      <c r="P799" s="119"/>
      <c r="Q799" s="119">
        <f>+Q797+10</f>
        <v>4490</v>
      </c>
      <c r="R799" s="120">
        <f>+Q799+I799</f>
        <v>203990</v>
      </c>
      <c r="S799" s="121"/>
      <c r="T799" s="122">
        <f>+T797+20</f>
        <v>8630</v>
      </c>
      <c r="U799" s="122">
        <f>+T799+I799</f>
        <v>208130</v>
      </c>
      <c r="V799" s="141">
        <f>+V797+500</f>
        <v>199500</v>
      </c>
      <c r="W799" s="130"/>
      <c r="X799" s="116">
        <f>+X797+10</f>
        <v>3220</v>
      </c>
      <c r="Y799" s="124">
        <f t="shared" si="193"/>
        <v>199740</v>
      </c>
      <c r="Z799" s="125">
        <f>+V799+X799</f>
        <v>202720</v>
      </c>
      <c r="AA799" s="126"/>
      <c r="AB799" s="127">
        <f>+AB797+20</f>
        <v>6440</v>
      </c>
      <c r="AC799" s="119">
        <f>+V799+AB799</f>
        <v>205940</v>
      </c>
      <c r="AD799" s="127"/>
      <c r="AE799" s="127">
        <f>+AE797+10</f>
        <v>3245</v>
      </c>
      <c r="AF799" s="120">
        <f>+AE799+V799</f>
        <v>202745</v>
      </c>
      <c r="AG799" s="127"/>
      <c r="AH799" s="127">
        <f>+AH797+10</f>
        <v>3270</v>
      </c>
      <c r="AI799" s="119">
        <f>+AH799+V799</f>
        <v>202770</v>
      </c>
      <c r="AJ799" s="126"/>
      <c r="AK799" s="128">
        <f>+AK797+10</f>
        <v>3295</v>
      </c>
      <c r="AL799" s="129">
        <f>+AK799+V799</f>
        <v>202795</v>
      </c>
      <c r="AM799" s="397"/>
    </row>
    <row r="800" spans="1:39" ht="15.75" x14ac:dyDescent="0.25">
      <c r="A800" s="93">
        <f t="shared" si="194"/>
        <v>0</v>
      </c>
      <c r="B800" s="94">
        <f t="shared" si="195"/>
        <v>0</v>
      </c>
      <c r="C800" s="95">
        <f>+$D$3*T800</f>
        <v>7150</v>
      </c>
      <c r="D800" s="95">
        <f t="shared" si="196"/>
        <v>7150</v>
      </c>
      <c r="E800" s="95">
        <f>+$F$3*K800</f>
        <v>1500</v>
      </c>
      <c r="F800" s="95">
        <f t="shared" si="197"/>
        <v>1500</v>
      </c>
      <c r="G800" s="96">
        <f>+$H$3*Q800</f>
        <v>1500</v>
      </c>
      <c r="H800" s="433">
        <f t="shared" si="198"/>
        <v>1500</v>
      </c>
      <c r="I800" s="395"/>
      <c r="J800" s="130">
        <f>((K801-K799)/500)</f>
        <v>0.02</v>
      </c>
      <c r="K800" s="116">
        <f>(((I800-I799)*J800)+K799)+I800</f>
        <v>150</v>
      </c>
      <c r="L800" s="131">
        <f>ROUNDUP(K800,0)</f>
        <v>150</v>
      </c>
      <c r="M800" s="132">
        <f>((N801-N799)/500)</f>
        <v>0.02</v>
      </c>
      <c r="N800" s="101">
        <f>(((I800-I799)*M800)+N799)+I800</f>
        <v>250</v>
      </c>
      <c r="O800" s="101">
        <f>ROUNDUP(N800,0)</f>
        <v>250</v>
      </c>
      <c r="P800" s="101">
        <f>((Q801-Q799)/500)</f>
        <v>0.02</v>
      </c>
      <c r="Q800" s="101">
        <f>(((I800-I799)*P800)+Q799)+I800</f>
        <v>500</v>
      </c>
      <c r="R800" s="133">
        <f>ROUNDUP(Q800,0)</f>
        <v>500</v>
      </c>
      <c r="S800" s="132">
        <f>((T801-T799)/500)</f>
        <v>0.04</v>
      </c>
      <c r="T800" s="134">
        <f>(((I800-I799)*S800)+T799)+I800</f>
        <v>650</v>
      </c>
      <c r="U800" s="134">
        <f>ROUNDUP(T800,0)</f>
        <v>650</v>
      </c>
      <c r="V800" s="396"/>
      <c r="W800" s="130">
        <f>((X801-X799)/500)</f>
        <v>0.01</v>
      </c>
      <c r="X800" s="116">
        <f>(((V800-V799)*W800)+X799)+V800</f>
        <v>1225</v>
      </c>
      <c r="Y800" s="135">
        <f t="shared" si="193"/>
        <v>240</v>
      </c>
      <c r="Z800" s="106">
        <f>ROUNDUP(X800,0)</f>
        <v>1225</v>
      </c>
      <c r="AA800" s="136">
        <f>((AB801-AB799)/500)</f>
        <v>0.02</v>
      </c>
      <c r="AB800" s="137">
        <f>(((V800-V799)*AA800)+AB799)+V800</f>
        <v>2450</v>
      </c>
      <c r="AC800" s="101">
        <f>ROUNDUP(AB800,0)</f>
        <v>2450</v>
      </c>
      <c r="AD800" s="137">
        <f>((AE801-AE799)/500)</f>
        <v>0.01</v>
      </c>
      <c r="AE800" s="137">
        <f>(((V800-V799)*AD800)+AE799)+V800</f>
        <v>1250</v>
      </c>
      <c r="AF800" s="133">
        <f>ROUNDUP(AE800,0)</f>
        <v>1250</v>
      </c>
      <c r="AG800" s="137">
        <f>((AH801-AH799)/500)</f>
        <v>0.01</v>
      </c>
      <c r="AH800" s="137">
        <f>(((V800-V799)*AG800)+AH799)+V800</f>
        <v>1275</v>
      </c>
      <c r="AI800" s="101">
        <f>ROUNDUP(AH800,0)</f>
        <v>1275</v>
      </c>
      <c r="AJ800" s="136">
        <f>((AK801-AK799)/500)</f>
        <v>0.01</v>
      </c>
      <c r="AK800" s="138">
        <f>(((V800-V799)*AJ800)+AK799)+V800</f>
        <v>1300</v>
      </c>
      <c r="AL800" s="139">
        <f>ROUNDUP(AK800,0)</f>
        <v>1300</v>
      </c>
    </row>
    <row r="801" spans="1:39" ht="15.75" x14ac:dyDescent="0.25">
      <c r="A801" s="93">
        <f t="shared" si="194"/>
        <v>0</v>
      </c>
      <c r="B801" s="93">
        <f t="shared" si="195"/>
        <v>0</v>
      </c>
      <c r="C801" s="112">
        <f>+$D$3*U801</f>
        <v>2295150</v>
      </c>
      <c r="D801" s="112">
        <f t="shared" si="196"/>
        <v>2295150</v>
      </c>
      <c r="E801" s="112">
        <f>+$F$3*L801</f>
        <v>2041500</v>
      </c>
      <c r="F801" s="112">
        <f t="shared" si="197"/>
        <v>2041500</v>
      </c>
      <c r="G801" s="113">
        <f>+$H$3*R801</f>
        <v>613500</v>
      </c>
      <c r="H801" s="112">
        <f t="shared" si="198"/>
        <v>613500</v>
      </c>
      <c r="I801" s="140">
        <f>+I799+500</f>
        <v>200000</v>
      </c>
      <c r="J801" s="130"/>
      <c r="K801" s="116">
        <f>+K799+10</f>
        <v>4150</v>
      </c>
      <c r="L801" s="117">
        <f>+I801+K801</f>
        <v>204150</v>
      </c>
      <c r="M801" s="118"/>
      <c r="N801" s="119">
        <f>+N799+10</f>
        <v>4250</v>
      </c>
      <c r="O801" s="119">
        <f>+N801+I801</f>
        <v>204250</v>
      </c>
      <c r="P801" s="119"/>
      <c r="Q801" s="119">
        <f>+Q799+10</f>
        <v>4500</v>
      </c>
      <c r="R801" s="120">
        <f>+Q801+I801</f>
        <v>204500</v>
      </c>
      <c r="S801" s="121"/>
      <c r="T801" s="122">
        <f>+T799+20</f>
        <v>8650</v>
      </c>
      <c r="U801" s="122">
        <f>+T801+I801</f>
        <v>208650</v>
      </c>
      <c r="V801" s="141">
        <f>+V799+500</f>
        <v>200000</v>
      </c>
      <c r="W801" s="130"/>
      <c r="X801" s="116">
        <f>+X799+5</f>
        <v>3225</v>
      </c>
      <c r="Y801" s="124">
        <f t="shared" ref="Y801:Y864" si="199">+V801+240</f>
        <v>200240</v>
      </c>
      <c r="Z801" s="125">
        <f>+V801+X801</f>
        <v>203225</v>
      </c>
      <c r="AA801" s="126"/>
      <c r="AB801" s="127">
        <f>+AB799+10</f>
        <v>6450</v>
      </c>
      <c r="AC801" s="119">
        <f>+V801+AB801</f>
        <v>206450</v>
      </c>
      <c r="AD801" s="127"/>
      <c r="AE801" s="127">
        <f>+AE799+5</f>
        <v>3250</v>
      </c>
      <c r="AF801" s="120">
        <f>+AE801+V801</f>
        <v>203250</v>
      </c>
      <c r="AG801" s="127"/>
      <c r="AH801" s="127">
        <f>+AH799+5</f>
        <v>3275</v>
      </c>
      <c r="AI801" s="119">
        <f>+AH801+V801</f>
        <v>203275</v>
      </c>
      <c r="AJ801" s="126"/>
      <c r="AK801" s="128">
        <f>+AK799+5</f>
        <v>3300</v>
      </c>
      <c r="AL801" s="129">
        <f>+AK801+V801</f>
        <v>203300</v>
      </c>
      <c r="AM801" s="397"/>
    </row>
    <row r="802" spans="1:39" ht="15.75" x14ac:dyDescent="0.25">
      <c r="A802" s="93">
        <f t="shared" si="194"/>
        <v>0</v>
      </c>
      <c r="B802" s="94">
        <f t="shared" si="195"/>
        <v>0</v>
      </c>
      <c r="C802" s="95">
        <f>+$D$3*T802</f>
        <v>7150</v>
      </c>
      <c r="D802" s="95">
        <f t="shared" si="196"/>
        <v>7150</v>
      </c>
      <c r="E802" s="95">
        <f>+$F$3*K802</f>
        <v>1500</v>
      </c>
      <c r="F802" s="95">
        <f t="shared" si="197"/>
        <v>1500</v>
      </c>
      <c r="G802" s="96">
        <f>+$H$3*Q802</f>
        <v>1500</v>
      </c>
      <c r="H802" s="95">
        <f t="shared" si="198"/>
        <v>1500</v>
      </c>
      <c r="I802" s="395"/>
      <c r="J802" s="130">
        <f>((K803-K801)/500)</f>
        <v>0.02</v>
      </c>
      <c r="K802" s="116">
        <f>(((I802-I801)*J802)+K801)+I802</f>
        <v>150</v>
      </c>
      <c r="L802" s="131">
        <f>ROUNDUP(K802,0)</f>
        <v>150</v>
      </c>
      <c r="M802" s="132">
        <f>((N803-N801)/500)</f>
        <v>0.02</v>
      </c>
      <c r="N802" s="101">
        <f>(((I802-I801)*M802)+N801)+I802</f>
        <v>250</v>
      </c>
      <c r="O802" s="101">
        <f>ROUNDUP(N802,0)</f>
        <v>250</v>
      </c>
      <c r="P802" s="101">
        <f>((Q803-Q801)/500)</f>
        <v>0.02</v>
      </c>
      <c r="Q802" s="101">
        <f>(((I802-I801)*P802)+Q801)+I802</f>
        <v>500</v>
      </c>
      <c r="R802" s="133">
        <f>ROUNDUP(Q802,0)</f>
        <v>500</v>
      </c>
      <c r="S802" s="132">
        <f>((T803-T801)/500)</f>
        <v>0.04</v>
      </c>
      <c r="T802" s="134">
        <f>(((I802-I801)*S802)+T801)+I802</f>
        <v>650</v>
      </c>
      <c r="U802" s="134">
        <f>ROUNDUP(T802,0)</f>
        <v>650</v>
      </c>
      <c r="V802" s="396"/>
      <c r="W802" s="130">
        <f>((X803-X801)/500)</f>
        <v>0.02</v>
      </c>
      <c r="X802" s="116">
        <f>(((V802-V801)*W802)+X801)+V802</f>
        <v>-775</v>
      </c>
      <c r="Y802" s="135">
        <f t="shared" si="199"/>
        <v>240</v>
      </c>
      <c r="Z802" s="106">
        <f>ROUNDUP(X802,0)</f>
        <v>-775</v>
      </c>
      <c r="AA802" s="136">
        <f>((AB803-AB801)/500)</f>
        <v>0.04</v>
      </c>
      <c r="AB802" s="137">
        <f>(((V802-V801)*AA802)+AB801)+V802</f>
        <v>-1550</v>
      </c>
      <c r="AC802" s="101">
        <f>ROUNDUP(AB802,0)</f>
        <v>-1550</v>
      </c>
      <c r="AD802" s="137">
        <f>((AE803-AE801)/500)</f>
        <v>0.02</v>
      </c>
      <c r="AE802" s="137">
        <f>(((V802-V801)*AD802)+AE801)+V802</f>
        <v>-750</v>
      </c>
      <c r="AF802" s="133">
        <f>ROUNDUP(AE802,0)</f>
        <v>-750</v>
      </c>
      <c r="AG802" s="137">
        <f>((AH803-AH801)/500)</f>
        <v>0.02</v>
      </c>
      <c r="AH802" s="137">
        <f>(((V802-V801)*AG802)+AH801)+V802</f>
        <v>-725</v>
      </c>
      <c r="AI802" s="101">
        <f>ROUNDUP(AH802,0)</f>
        <v>-725</v>
      </c>
      <c r="AJ802" s="136">
        <f>((AK803-AK801)/500)</f>
        <v>0.02</v>
      </c>
      <c r="AK802" s="138">
        <f>(((V802-V801)*AJ802)+AK801)+V802</f>
        <v>-700</v>
      </c>
      <c r="AL802" s="139">
        <f>ROUNDUP(AK802,0)</f>
        <v>-700</v>
      </c>
      <c r="AM802" s="397"/>
    </row>
    <row r="803" spans="1:39" ht="15.75" x14ac:dyDescent="0.25">
      <c r="A803" s="93">
        <f t="shared" si="194"/>
        <v>0</v>
      </c>
      <c r="B803" s="93">
        <f t="shared" si="195"/>
        <v>0</v>
      </c>
      <c r="C803" s="112">
        <f>+$D$3*U803</f>
        <v>2300870</v>
      </c>
      <c r="D803" s="112">
        <f t="shared" si="196"/>
        <v>2300870</v>
      </c>
      <c r="E803" s="112">
        <f>+$F$3*L803</f>
        <v>2046600</v>
      </c>
      <c r="F803" s="112">
        <f t="shared" si="197"/>
        <v>2046600</v>
      </c>
      <c r="G803" s="113">
        <f>+$H$3*R803</f>
        <v>615030</v>
      </c>
      <c r="H803" s="112">
        <f t="shared" si="198"/>
        <v>615030</v>
      </c>
      <c r="I803" s="140">
        <f>+I801+500</f>
        <v>200500</v>
      </c>
      <c r="J803" s="130"/>
      <c r="K803" s="116">
        <f>+K801+10</f>
        <v>4160</v>
      </c>
      <c r="L803" s="117">
        <f>+I803+K803</f>
        <v>204660</v>
      </c>
      <c r="M803" s="118"/>
      <c r="N803" s="119">
        <f>+N801+10</f>
        <v>4260</v>
      </c>
      <c r="O803" s="119">
        <f>+N803+I803</f>
        <v>204760</v>
      </c>
      <c r="P803" s="119"/>
      <c r="Q803" s="119">
        <f>+Q801+10</f>
        <v>4510</v>
      </c>
      <c r="R803" s="120">
        <f>+Q803+I803</f>
        <v>205010</v>
      </c>
      <c r="S803" s="121"/>
      <c r="T803" s="122">
        <f>+T801+20</f>
        <v>8670</v>
      </c>
      <c r="U803" s="122">
        <f>+T803+I803</f>
        <v>209170</v>
      </c>
      <c r="V803" s="141">
        <f>+V801+500</f>
        <v>200500</v>
      </c>
      <c r="W803" s="130"/>
      <c r="X803" s="116">
        <f>+X801+10</f>
        <v>3235</v>
      </c>
      <c r="Y803" s="124">
        <f t="shared" si="199"/>
        <v>200740</v>
      </c>
      <c r="Z803" s="125">
        <f>+V803+X803</f>
        <v>203735</v>
      </c>
      <c r="AA803" s="126"/>
      <c r="AB803" s="127">
        <f>+AB801+20</f>
        <v>6470</v>
      </c>
      <c r="AC803" s="119">
        <f>+V803+AB803</f>
        <v>206970</v>
      </c>
      <c r="AD803" s="127"/>
      <c r="AE803" s="127">
        <f>+AE801+10</f>
        <v>3260</v>
      </c>
      <c r="AF803" s="120">
        <f>+AE803+V803</f>
        <v>203760</v>
      </c>
      <c r="AG803" s="127"/>
      <c r="AH803" s="127">
        <f>+AH801+10</f>
        <v>3285</v>
      </c>
      <c r="AI803" s="119">
        <f>+AH803+V803</f>
        <v>203785</v>
      </c>
      <c r="AJ803" s="126"/>
      <c r="AK803" s="128">
        <f>+AK801+10</f>
        <v>3310</v>
      </c>
      <c r="AL803" s="129">
        <f>+AK803+V803</f>
        <v>203810</v>
      </c>
      <c r="AM803" s="397"/>
    </row>
    <row r="804" spans="1:39" ht="15.75" x14ac:dyDescent="0.25">
      <c r="A804" s="93">
        <f t="shared" si="194"/>
        <v>0</v>
      </c>
      <c r="B804" s="94">
        <f t="shared" si="195"/>
        <v>0</v>
      </c>
      <c r="C804" s="95">
        <f>+$D$3*T804</f>
        <v>7150</v>
      </c>
      <c r="D804" s="95">
        <f t="shared" si="196"/>
        <v>7150</v>
      </c>
      <c r="E804" s="95">
        <f>+$F$3*K804</f>
        <v>1500</v>
      </c>
      <c r="F804" s="95">
        <f t="shared" si="197"/>
        <v>1500</v>
      </c>
      <c r="G804" s="96">
        <f>+$H$3*Q804</f>
        <v>1500</v>
      </c>
      <c r="H804" s="433">
        <f t="shared" si="198"/>
        <v>1500</v>
      </c>
      <c r="I804" s="395"/>
      <c r="J804" s="130">
        <f>((K805-K803)/500)</f>
        <v>0.02</v>
      </c>
      <c r="K804" s="116">
        <f>(((I804-I803)*J804)+K803)+I804</f>
        <v>150</v>
      </c>
      <c r="L804" s="131">
        <f>ROUNDUP(K804,0)</f>
        <v>150</v>
      </c>
      <c r="M804" s="132">
        <f>((N805-N803)/500)</f>
        <v>0.02</v>
      </c>
      <c r="N804" s="101">
        <f>(((I804-I803)*M804)+N803)+I804</f>
        <v>250</v>
      </c>
      <c r="O804" s="101">
        <f>ROUNDUP(N804,0)</f>
        <v>250</v>
      </c>
      <c r="P804" s="101">
        <f>((Q805-Q803)/500)</f>
        <v>0.02</v>
      </c>
      <c r="Q804" s="101">
        <f>(((I804-I803)*P804)+Q803)+I804</f>
        <v>500</v>
      </c>
      <c r="R804" s="133">
        <f>ROUNDUP(Q804,0)</f>
        <v>500</v>
      </c>
      <c r="S804" s="132">
        <f>((T805-T803)/500)</f>
        <v>0.04</v>
      </c>
      <c r="T804" s="134">
        <f>(((I804-I803)*S804)+T803)+I804</f>
        <v>650</v>
      </c>
      <c r="U804" s="134">
        <f>ROUNDUP(T804,0)</f>
        <v>650</v>
      </c>
      <c r="V804" s="396"/>
      <c r="W804" s="130">
        <f>((X805-X803)/500)</f>
        <v>0.01</v>
      </c>
      <c r="X804" s="116">
        <f>(((V804-V803)*W804)+X803)+V804</f>
        <v>1230</v>
      </c>
      <c r="Y804" s="135">
        <f t="shared" si="199"/>
        <v>240</v>
      </c>
      <c r="Z804" s="106">
        <f>ROUNDUP(X804,0)</f>
        <v>1230</v>
      </c>
      <c r="AA804" s="136">
        <f>((AB805-AB803)/500)</f>
        <v>0.02</v>
      </c>
      <c r="AB804" s="137">
        <f>(((V804-V803)*AA804)+AB803)+V804</f>
        <v>2460</v>
      </c>
      <c r="AC804" s="101">
        <f>ROUNDUP(AB804,0)</f>
        <v>2460</v>
      </c>
      <c r="AD804" s="137">
        <f>((AE805-AE803)/500)</f>
        <v>0.01</v>
      </c>
      <c r="AE804" s="137">
        <f>(((V804-V803)*AD804)+AE803)+V804</f>
        <v>1255</v>
      </c>
      <c r="AF804" s="133">
        <f>ROUNDUP(AE804,0)</f>
        <v>1255</v>
      </c>
      <c r="AG804" s="137">
        <f>((AH805-AH803)/500)</f>
        <v>0.01</v>
      </c>
      <c r="AH804" s="137">
        <f>(((V804-V803)*AG804)+AH803)+V804</f>
        <v>1280</v>
      </c>
      <c r="AI804" s="101">
        <f>ROUNDUP(AH804,0)</f>
        <v>1280</v>
      </c>
      <c r="AJ804" s="136">
        <f>((AK805-AK803)/500)</f>
        <v>0.01</v>
      </c>
      <c r="AK804" s="138">
        <f>(((V804-V803)*AJ804)+AK803)+V804</f>
        <v>1305</v>
      </c>
      <c r="AL804" s="139">
        <f>ROUNDUP(AK804,0)</f>
        <v>1305</v>
      </c>
    </row>
    <row r="805" spans="1:39" ht="15.75" x14ac:dyDescent="0.25">
      <c r="A805" s="93">
        <f t="shared" si="194"/>
        <v>0</v>
      </c>
      <c r="B805" s="93">
        <f t="shared" si="195"/>
        <v>0</v>
      </c>
      <c r="C805" s="112">
        <f>+$D$3*U805</f>
        <v>2306590</v>
      </c>
      <c r="D805" s="112">
        <f t="shared" si="196"/>
        <v>2306590</v>
      </c>
      <c r="E805" s="112">
        <f>+$F$3*L805</f>
        <v>2051700</v>
      </c>
      <c r="F805" s="112">
        <f t="shared" si="197"/>
        <v>2051700</v>
      </c>
      <c r="G805" s="113">
        <f>+$H$3*R805</f>
        <v>616560</v>
      </c>
      <c r="H805" s="112">
        <f t="shared" si="198"/>
        <v>616560</v>
      </c>
      <c r="I805" s="140">
        <f>+I803+500</f>
        <v>201000</v>
      </c>
      <c r="J805" s="130"/>
      <c r="K805" s="116">
        <f>+K803+10</f>
        <v>4170</v>
      </c>
      <c r="L805" s="117">
        <f>+I805+K805</f>
        <v>205170</v>
      </c>
      <c r="M805" s="118"/>
      <c r="N805" s="119">
        <f>+N803+10</f>
        <v>4270</v>
      </c>
      <c r="O805" s="119">
        <f>+N805+I805</f>
        <v>205270</v>
      </c>
      <c r="P805" s="119"/>
      <c r="Q805" s="119">
        <f>+Q803+10</f>
        <v>4520</v>
      </c>
      <c r="R805" s="120">
        <f>+Q805+I805</f>
        <v>205520</v>
      </c>
      <c r="S805" s="121"/>
      <c r="T805" s="122">
        <f>+T803+20</f>
        <v>8690</v>
      </c>
      <c r="U805" s="122">
        <f>+T805+I805</f>
        <v>209690</v>
      </c>
      <c r="V805" s="141">
        <f>+V803+500</f>
        <v>201000</v>
      </c>
      <c r="W805" s="130"/>
      <c r="X805" s="116">
        <f>+X803+5</f>
        <v>3240</v>
      </c>
      <c r="Y805" s="124">
        <f t="shared" si="199"/>
        <v>201240</v>
      </c>
      <c r="Z805" s="125">
        <f>+V805+X805</f>
        <v>204240</v>
      </c>
      <c r="AA805" s="126"/>
      <c r="AB805" s="127">
        <f>+AB803+10</f>
        <v>6480</v>
      </c>
      <c r="AC805" s="119">
        <f>+V805+AB805</f>
        <v>207480</v>
      </c>
      <c r="AD805" s="127"/>
      <c r="AE805" s="127">
        <f>+AE803+5</f>
        <v>3265</v>
      </c>
      <c r="AF805" s="120">
        <f>+AE805+V805</f>
        <v>204265</v>
      </c>
      <c r="AG805" s="127"/>
      <c r="AH805" s="127">
        <f>+AH803+5</f>
        <v>3290</v>
      </c>
      <c r="AI805" s="119">
        <f>+AH805+V805</f>
        <v>204290</v>
      </c>
      <c r="AJ805" s="126"/>
      <c r="AK805" s="128">
        <f>+AK803+5</f>
        <v>3315</v>
      </c>
      <c r="AL805" s="129">
        <f>+AK805+V805</f>
        <v>204315</v>
      </c>
      <c r="AM805" s="397"/>
    </row>
    <row r="806" spans="1:39" ht="15.75" x14ac:dyDescent="0.25">
      <c r="A806" s="93">
        <f t="shared" si="194"/>
        <v>0</v>
      </c>
      <c r="B806" s="94">
        <f t="shared" si="195"/>
        <v>0</v>
      </c>
      <c r="C806" s="95">
        <f>+$D$3*T806</f>
        <v>7150</v>
      </c>
      <c r="D806" s="95">
        <f t="shared" si="196"/>
        <v>7150</v>
      </c>
      <c r="E806" s="95">
        <f>+$F$3*K806</f>
        <v>1500</v>
      </c>
      <c r="F806" s="95">
        <f t="shared" si="197"/>
        <v>1500</v>
      </c>
      <c r="G806" s="96">
        <f>+$H$3*Q806</f>
        <v>1500</v>
      </c>
      <c r="H806" s="95">
        <f t="shared" si="198"/>
        <v>1500</v>
      </c>
      <c r="I806" s="395"/>
      <c r="J806" s="130">
        <f>((K807-K805)/500)</f>
        <v>0.02</v>
      </c>
      <c r="K806" s="116">
        <f>(((I806-I805)*J806)+K805)+I806</f>
        <v>150</v>
      </c>
      <c r="L806" s="131">
        <f>ROUNDUP(K806,0)</f>
        <v>150</v>
      </c>
      <c r="M806" s="132">
        <f>((N807-N805)/500)</f>
        <v>0.02</v>
      </c>
      <c r="N806" s="101">
        <f>(((I806-I805)*M806)+N805)+I806</f>
        <v>250</v>
      </c>
      <c r="O806" s="101">
        <f>ROUNDUP(N806,0)</f>
        <v>250</v>
      </c>
      <c r="P806" s="101">
        <f>((Q807-Q805)/500)</f>
        <v>0.02</v>
      </c>
      <c r="Q806" s="101">
        <f>(((I806-I805)*P806)+Q805)+I806</f>
        <v>500</v>
      </c>
      <c r="R806" s="133">
        <f>ROUNDUP(Q806,0)</f>
        <v>500</v>
      </c>
      <c r="S806" s="132">
        <f>((T807-T805)/500)</f>
        <v>0.04</v>
      </c>
      <c r="T806" s="134">
        <f>(((I806-I805)*S806)+T805)+I806</f>
        <v>650</v>
      </c>
      <c r="U806" s="134">
        <f>ROUNDUP(T806,0)</f>
        <v>650</v>
      </c>
      <c r="V806" s="396"/>
      <c r="W806" s="130">
        <f>((X807-X805)/500)</f>
        <v>0.02</v>
      </c>
      <c r="X806" s="116">
        <f>(((V806-V805)*W806)+X805)+V806</f>
        <v>-780</v>
      </c>
      <c r="Y806" s="135">
        <f t="shared" si="199"/>
        <v>240</v>
      </c>
      <c r="Z806" s="106">
        <f>ROUNDUP(X806,0)</f>
        <v>-780</v>
      </c>
      <c r="AA806" s="136">
        <f>((AB807-AB805)/500)</f>
        <v>0.04</v>
      </c>
      <c r="AB806" s="137">
        <f>(((V806-V805)*AA806)+AB805)+V806</f>
        <v>-1560</v>
      </c>
      <c r="AC806" s="101">
        <f>ROUNDUP(AB806,0)</f>
        <v>-1560</v>
      </c>
      <c r="AD806" s="137">
        <f>((AE807-AE805)/500)</f>
        <v>0.02</v>
      </c>
      <c r="AE806" s="137">
        <f>(((V806-V805)*AD806)+AE805)+V806</f>
        <v>-755</v>
      </c>
      <c r="AF806" s="133">
        <f>ROUNDUP(AE806,0)</f>
        <v>-755</v>
      </c>
      <c r="AG806" s="137">
        <f>((AH807-AH805)/500)</f>
        <v>0.02</v>
      </c>
      <c r="AH806" s="137">
        <f>(((V806-V805)*AG806)+AH805)+V806</f>
        <v>-730</v>
      </c>
      <c r="AI806" s="101">
        <f>ROUNDUP(AH806,0)</f>
        <v>-730</v>
      </c>
      <c r="AJ806" s="136">
        <f>((AK807-AK805)/500)</f>
        <v>0.02</v>
      </c>
      <c r="AK806" s="138">
        <f>(((V806-V805)*AJ806)+AK805)+V806</f>
        <v>-705</v>
      </c>
      <c r="AL806" s="139">
        <f>ROUNDUP(AK806,0)</f>
        <v>-705</v>
      </c>
    </row>
    <row r="807" spans="1:39" ht="15.75" x14ac:dyDescent="0.25">
      <c r="A807" s="93">
        <f t="shared" si="194"/>
        <v>0</v>
      </c>
      <c r="B807" s="93">
        <f t="shared" si="195"/>
        <v>0</v>
      </c>
      <c r="C807" s="112">
        <f>+$D$3*U807</f>
        <v>2312310</v>
      </c>
      <c r="D807" s="112">
        <f t="shared" si="196"/>
        <v>2312310</v>
      </c>
      <c r="E807" s="112">
        <f>+$F$3*L807</f>
        <v>2056800</v>
      </c>
      <c r="F807" s="112">
        <f t="shared" si="197"/>
        <v>2056800</v>
      </c>
      <c r="G807" s="113">
        <f>+$H$3*R807</f>
        <v>618090</v>
      </c>
      <c r="H807" s="112">
        <f t="shared" si="198"/>
        <v>618090</v>
      </c>
      <c r="I807" s="140">
        <f>+I805+500</f>
        <v>201500</v>
      </c>
      <c r="J807" s="130"/>
      <c r="K807" s="116">
        <f>+K805+10</f>
        <v>4180</v>
      </c>
      <c r="L807" s="117">
        <f>+I807+K807</f>
        <v>205680</v>
      </c>
      <c r="M807" s="118"/>
      <c r="N807" s="119">
        <f>+N805+10</f>
        <v>4280</v>
      </c>
      <c r="O807" s="119">
        <f>+N807+I807</f>
        <v>205780</v>
      </c>
      <c r="P807" s="119"/>
      <c r="Q807" s="119">
        <f>+Q805+10</f>
        <v>4530</v>
      </c>
      <c r="R807" s="120">
        <f>+Q807+I807</f>
        <v>206030</v>
      </c>
      <c r="S807" s="121"/>
      <c r="T807" s="122">
        <f>+T805+20</f>
        <v>8710</v>
      </c>
      <c r="U807" s="122">
        <f>+T807+I807</f>
        <v>210210</v>
      </c>
      <c r="V807" s="141">
        <f>+V805+500</f>
        <v>201500</v>
      </c>
      <c r="W807" s="130"/>
      <c r="X807" s="116">
        <f>+X805+10</f>
        <v>3250</v>
      </c>
      <c r="Y807" s="124">
        <f t="shared" si="199"/>
        <v>201740</v>
      </c>
      <c r="Z807" s="125">
        <f>+V807+X807</f>
        <v>204750</v>
      </c>
      <c r="AA807" s="126"/>
      <c r="AB807" s="127">
        <f>+AB805+20</f>
        <v>6500</v>
      </c>
      <c r="AC807" s="119">
        <f>+V807+AB807</f>
        <v>208000</v>
      </c>
      <c r="AD807" s="127"/>
      <c r="AE807" s="127">
        <f>+AE805+10</f>
        <v>3275</v>
      </c>
      <c r="AF807" s="120">
        <f>+AE807+V807</f>
        <v>204775</v>
      </c>
      <c r="AG807" s="127"/>
      <c r="AH807" s="127">
        <f>+AH805+10</f>
        <v>3300</v>
      </c>
      <c r="AI807" s="119">
        <f>+AH807+V807</f>
        <v>204800</v>
      </c>
      <c r="AJ807" s="126"/>
      <c r="AK807" s="128">
        <f>+AK805+10</f>
        <v>3325</v>
      </c>
      <c r="AL807" s="129">
        <f>+AK807+V807</f>
        <v>204825</v>
      </c>
      <c r="AM807" s="397"/>
    </row>
    <row r="808" spans="1:39" ht="15.75" x14ac:dyDescent="0.25">
      <c r="A808" s="93">
        <f t="shared" si="194"/>
        <v>0</v>
      </c>
      <c r="B808" s="94">
        <f t="shared" si="195"/>
        <v>0</v>
      </c>
      <c r="C808" s="95">
        <f>+$D$3*T808</f>
        <v>7150</v>
      </c>
      <c r="D808" s="95">
        <f t="shared" si="196"/>
        <v>7150</v>
      </c>
      <c r="E808" s="95">
        <f>+$F$3*K808</f>
        <v>1500</v>
      </c>
      <c r="F808" s="95">
        <f t="shared" si="197"/>
        <v>1500</v>
      </c>
      <c r="G808" s="96">
        <f>+$H$3*Q808</f>
        <v>1500</v>
      </c>
      <c r="H808" s="433">
        <f t="shared" si="198"/>
        <v>1500</v>
      </c>
      <c r="I808" s="395"/>
      <c r="J808" s="130">
        <f>((K809-K807)/500)</f>
        <v>0.02</v>
      </c>
      <c r="K808" s="116">
        <f>(((I808-I807)*J808)+K807)+I808</f>
        <v>150</v>
      </c>
      <c r="L808" s="131">
        <f>ROUNDUP(K808,0)</f>
        <v>150</v>
      </c>
      <c r="M808" s="132">
        <f>((N809-N807)/500)</f>
        <v>0.02</v>
      </c>
      <c r="N808" s="101">
        <f>(((I808-I807)*M808)+N807)+I808</f>
        <v>250</v>
      </c>
      <c r="O808" s="101">
        <f>ROUNDUP(N808,0)</f>
        <v>250</v>
      </c>
      <c r="P808" s="101">
        <f>((Q809-Q807)/500)</f>
        <v>0.02</v>
      </c>
      <c r="Q808" s="101">
        <f>(((I808-I807)*P808)+Q807)+I808</f>
        <v>500</v>
      </c>
      <c r="R808" s="133">
        <f>ROUNDUP(Q808,0)</f>
        <v>500</v>
      </c>
      <c r="S808" s="132">
        <f>((T809-T807)/500)</f>
        <v>0.04</v>
      </c>
      <c r="T808" s="134">
        <f>(((I808-I807)*S808)+T807)+I808</f>
        <v>650</v>
      </c>
      <c r="U808" s="134">
        <f>ROUNDUP(T808,0)</f>
        <v>650</v>
      </c>
      <c r="V808" s="396"/>
      <c r="W808" s="130">
        <f>((X809-X807)/500)</f>
        <v>0.01</v>
      </c>
      <c r="X808" s="116">
        <f>(((V808-V807)*W808)+X807)+V808</f>
        <v>1235</v>
      </c>
      <c r="Y808" s="135">
        <f t="shared" si="199"/>
        <v>240</v>
      </c>
      <c r="Z808" s="106">
        <f>ROUNDUP(X808,0)</f>
        <v>1235</v>
      </c>
      <c r="AA808" s="136">
        <f>((AB809-AB807)/500)</f>
        <v>0.02</v>
      </c>
      <c r="AB808" s="137">
        <f>(((V808-V807)*AA808)+AB807)+V808</f>
        <v>2470</v>
      </c>
      <c r="AC808" s="101">
        <f>ROUNDUP(AB808,0)</f>
        <v>2470</v>
      </c>
      <c r="AD808" s="137">
        <f>((AE809-AE807)/500)</f>
        <v>0.01</v>
      </c>
      <c r="AE808" s="137">
        <f>(((V808-V807)*AD808)+AE807)+V808</f>
        <v>1260</v>
      </c>
      <c r="AF808" s="133">
        <f>ROUNDUP(AE808,0)</f>
        <v>1260</v>
      </c>
      <c r="AG808" s="137">
        <f>((AH809-AH807)/500)</f>
        <v>0.01</v>
      </c>
      <c r="AH808" s="137">
        <f>(((V808-V807)*AG808)+AH807)+V808</f>
        <v>1285</v>
      </c>
      <c r="AI808" s="101">
        <f>ROUNDUP(AH808,0)</f>
        <v>1285</v>
      </c>
      <c r="AJ808" s="136">
        <f>((AK809-AK807)/500)</f>
        <v>0.01</v>
      </c>
      <c r="AK808" s="138">
        <f>(((V808-V807)*AJ808)+AK807)+V808</f>
        <v>1310</v>
      </c>
      <c r="AL808" s="139">
        <f>ROUNDUP(AK808,0)</f>
        <v>1310</v>
      </c>
    </row>
    <row r="809" spans="1:39" ht="15.75" x14ac:dyDescent="0.25">
      <c r="A809" s="93">
        <f t="shared" ref="A809:A872" si="200">+$B$3*O809</f>
        <v>0</v>
      </c>
      <c r="B809" s="93">
        <f t="shared" si="195"/>
        <v>0</v>
      </c>
      <c r="C809" s="112">
        <f>+$D$3*U809</f>
        <v>2318030</v>
      </c>
      <c r="D809" s="112">
        <f t="shared" si="196"/>
        <v>2318030</v>
      </c>
      <c r="E809" s="112">
        <f>+$F$3*L809</f>
        <v>2061900</v>
      </c>
      <c r="F809" s="112">
        <f t="shared" si="197"/>
        <v>2061900</v>
      </c>
      <c r="G809" s="113">
        <f>+$H$3*R809</f>
        <v>619620</v>
      </c>
      <c r="H809" s="112">
        <f t="shared" si="198"/>
        <v>619620</v>
      </c>
      <c r="I809" s="140">
        <f>+I807+500</f>
        <v>202000</v>
      </c>
      <c r="J809" s="130"/>
      <c r="K809" s="116">
        <f>+K807+10</f>
        <v>4190</v>
      </c>
      <c r="L809" s="117">
        <f>+I809+K809</f>
        <v>206190</v>
      </c>
      <c r="M809" s="118"/>
      <c r="N809" s="119">
        <f>+N807+10</f>
        <v>4290</v>
      </c>
      <c r="O809" s="119">
        <f>+N809+I809</f>
        <v>206290</v>
      </c>
      <c r="P809" s="119"/>
      <c r="Q809" s="119">
        <f>+Q807+10</f>
        <v>4540</v>
      </c>
      <c r="R809" s="120">
        <f>+Q809+I809</f>
        <v>206540</v>
      </c>
      <c r="S809" s="121"/>
      <c r="T809" s="122">
        <f>+T807+20</f>
        <v>8730</v>
      </c>
      <c r="U809" s="122">
        <f>+T809+I809</f>
        <v>210730</v>
      </c>
      <c r="V809" s="141">
        <f>+V807+500</f>
        <v>202000</v>
      </c>
      <c r="W809" s="130"/>
      <c r="X809" s="116">
        <f>+X807+5</f>
        <v>3255</v>
      </c>
      <c r="Y809" s="124">
        <f t="shared" si="199"/>
        <v>202240</v>
      </c>
      <c r="Z809" s="125">
        <f>+V809+X809</f>
        <v>205255</v>
      </c>
      <c r="AA809" s="126"/>
      <c r="AB809" s="127">
        <f>+AB807+10</f>
        <v>6510</v>
      </c>
      <c r="AC809" s="119">
        <f>+V809+AB809</f>
        <v>208510</v>
      </c>
      <c r="AD809" s="127"/>
      <c r="AE809" s="127">
        <f>+AE807+5</f>
        <v>3280</v>
      </c>
      <c r="AF809" s="120">
        <f>+AE809+V809</f>
        <v>205280</v>
      </c>
      <c r="AG809" s="127"/>
      <c r="AH809" s="127">
        <f>+AH807+5</f>
        <v>3305</v>
      </c>
      <c r="AI809" s="119">
        <f>+AH809+V809</f>
        <v>205305</v>
      </c>
      <c r="AJ809" s="126"/>
      <c r="AK809" s="128">
        <f>+AK807+5</f>
        <v>3330</v>
      </c>
      <c r="AL809" s="129">
        <f>+AK809+V809</f>
        <v>205330</v>
      </c>
      <c r="AM809" s="397"/>
    </row>
    <row r="810" spans="1:39" ht="15.75" x14ac:dyDescent="0.25">
      <c r="A810" s="93">
        <f t="shared" si="200"/>
        <v>0</v>
      </c>
      <c r="B810" s="94">
        <f t="shared" si="195"/>
        <v>0</v>
      </c>
      <c r="C810" s="95">
        <f>+$D$3*T810</f>
        <v>7150</v>
      </c>
      <c r="D810" s="95">
        <f t="shared" si="196"/>
        <v>7150</v>
      </c>
      <c r="E810" s="95">
        <f>+$F$3*K810</f>
        <v>1500</v>
      </c>
      <c r="F810" s="95">
        <f t="shared" si="197"/>
        <v>1500</v>
      </c>
      <c r="G810" s="96">
        <f>+$H$3*Q810</f>
        <v>1500</v>
      </c>
      <c r="H810" s="95">
        <f t="shared" si="198"/>
        <v>1500</v>
      </c>
      <c r="I810" s="395"/>
      <c r="J810" s="130">
        <f>((K811-K809)/500)</f>
        <v>0.02</v>
      </c>
      <c r="K810" s="116">
        <f>(((I810-I809)*J810)+K809)+I810</f>
        <v>150</v>
      </c>
      <c r="L810" s="131">
        <f>ROUNDUP(K810,0)</f>
        <v>150</v>
      </c>
      <c r="M810" s="132">
        <f>((N811-N809)/500)</f>
        <v>0.02</v>
      </c>
      <c r="N810" s="101">
        <f>(((I810-I809)*M810)+N809)+I810</f>
        <v>250</v>
      </c>
      <c r="O810" s="101">
        <f>ROUNDUP(N810,0)</f>
        <v>250</v>
      </c>
      <c r="P810" s="101">
        <f>((Q811-Q809)/500)</f>
        <v>0.02</v>
      </c>
      <c r="Q810" s="101">
        <f>(((I810-I809)*P810)+Q809)+I810</f>
        <v>500</v>
      </c>
      <c r="R810" s="133">
        <f>ROUNDUP(Q810,0)</f>
        <v>500</v>
      </c>
      <c r="S810" s="132">
        <f>((T811-T809)/500)</f>
        <v>0.04</v>
      </c>
      <c r="T810" s="134">
        <f>(((I810-I809)*S810)+T809)+I810</f>
        <v>650</v>
      </c>
      <c r="U810" s="134">
        <f>ROUNDUP(T810,0)</f>
        <v>650</v>
      </c>
      <c r="V810" s="396"/>
      <c r="W810" s="130">
        <f>((X811-X809)/500)</f>
        <v>0.02</v>
      </c>
      <c r="X810" s="116">
        <f>(((V810-V809)*W810)+X809)+V810</f>
        <v>-785</v>
      </c>
      <c r="Y810" s="135">
        <f t="shared" si="199"/>
        <v>240</v>
      </c>
      <c r="Z810" s="106">
        <f>ROUNDUP(X810,0)</f>
        <v>-785</v>
      </c>
      <c r="AA810" s="136">
        <f>((AB811-AB809)/500)</f>
        <v>0.04</v>
      </c>
      <c r="AB810" s="137">
        <f>(((V810-V809)*AA810)+AB809)+V810</f>
        <v>-1570</v>
      </c>
      <c r="AC810" s="101">
        <f>ROUNDUP(AB810,0)</f>
        <v>-1570</v>
      </c>
      <c r="AD810" s="137">
        <f>((AE811-AE809)/500)</f>
        <v>0.02</v>
      </c>
      <c r="AE810" s="137">
        <f>(((V810-V809)*AD810)+AE809)+V810</f>
        <v>-760</v>
      </c>
      <c r="AF810" s="133">
        <f>ROUNDUP(AE810,0)</f>
        <v>-760</v>
      </c>
      <c r="AG810" s="137">
        <f>((AH811-AH809)/500)</f>
        <v>0.02</v>
      </c>
      <c r="AH810" s="137">
        <f>(((V810-V809)*AG810)+AH809)+V810</f>
        <v>-735</v>
      </c>
      <c r="AI810" s="101">
        <f>ROUNDUP(AH810,0)</f>
        <v>-735</v>
      </c>
      <c r="AJ810" s="136">
        <f>((AK811-AK809)/500)</f>
        <v>0.02</v>
      </c>
      <c r="AK810" s="138">
        <f>(((V810-V809)*AJ810)+AK809)+V810</f>
        <v>-710</v>
      </c>
      <c r="AL810" s="139">
        <f>ROUNDUP(AK810,0)</f>
        <v>-710</v>
      </c>
      <c r="AM810" s="397"/>
    </row>
    <row r="811" spans="1:39" ht="15.75" x14ac:dyDescent="0.25">
      <c r="A811" s="93">
        <f t="shared" si="200"/>
        <v>0</v>
      </c>
      <c r="B811" s="93">
        <f t="shared" si="195"/>
        <v>0</v>
      </c>
      <c r="C811" s="112">
        <f>+$D$3*U811</f>
        <v>2323750</v>
      </c>
      <c r="D811" s="112">
        <f t="shared" si="196"/>
        <v>2323750</v>
      </c>
      <c r="E811" s="112">
        <f>+$F$3*L811</f>
        <v>2067000</v>
      </c>
      <c r="F811" s="112">
        <f t="shared" si="197"/>
        <v>2067000</v>
      </c>
      <c r="G811" s="113">
        <f>+$H$3*R811</f>
        <v>621150</v>
      </c>
      <c r="H811" s="112">
        <f t="shared" si="198"/>
        <v>621150</v>
      </c>
      <c r="I811" s="140">
        <f>+I809+500</f>
        <v>202500</v>
      </c>
      <c r="J811" s="130"/>
      <c r="K811" s="116">
        <f>+K809+10</f>
        <v>4200</v>
      </c>
      <c r="L811" s="117">
        <f>+I811+K811</f>
        <v>206700</v>
      </c>
      <c r="M811" s="118"/>
      <c r="N811" s="119">
        <f>+N809+10</f>
        <v>4300</v>
      </c>
      <c r="O811" s="119">
        <f>+N811+I811</f>
        <v>206800</v>
      </c>
      <c r="P811" s="119"/>
      <c r="Q811" s="119">
        <f>+Q809+10</f>
        <v>4550</v>
      </c>
      <c r="R811" s="120">
        <f>+Q811+I811</f>
        <v>207050</v>
      </c>
      <c r="S811" s="121"/>
      <c r="T811" s="122">
        <f>+T809+20</f>
        <v>8750</v>
      </c>
      <c r="U811" s="122">
        <f>+T811+I811</f>
        <v>211250</v>
      </c>
      <c r="V811" s="141">
        <f>+V809+500</f>
        <v>202500</v>
      </c>
      <c r="W811" s="130"/>
      <c r="X811" s="116">
        <f>+X809+10</f>
        <v>3265</v>
      </c>
      <c r="Y811" s="124">
        <f t="shared" si="199"/>
        <v>202740</v>
      </c>
      <c r="Z811" s="125">
        <f>+V811+X811</f>
        <v>205765</v>
      </c>
      <c r="AA811" s="126"/>
      <c r="AB811" s="127">
        <f>+AB809+20</f>
        <v>6530</v>
      </c>
      <c r="AC811" s="119">
        <f>+V811+AB811</f>
        <v>209030</v>
      </c>
      <c r="AD811" s="127"/>
      <c r="AE811" s="127">
        <f>+AE809+10</f>
        <v>3290</v>
      </c>
      <c r="AF811" s="120">
        <f>+AE811+V811</f>
        <v>205790</v>
      </c>
      <c r="AG811" s="127"/>
      <c r="AH811" s="127">
        <f>+AH809+10</f>
        <v>3315</v>
      </c>
      <c r="AI811" s="119">
        <f>+AH811+V811</f>
        <v>205815</v>
      </c>
      <c r="AJ811" s="126"/>
      <c r="AK811" s="128">
        <f>+AK809+10</f>
        <v>3340</v>
      </c>
      <c r="AL811" s="129">
        <f>+AK811+V811</f>
        <v>205840</v>
      </c>
      <c r="AM811" s="397"/>
    </row>
    <row r="812" spans="1:39" ht="15.75" x14ac:dyDescent="0.25">
      <c r="A812" s="93">
        <f t="shared" si="200"/>
        <v>0</v>
      </c>
      <c r="B812" s="94">
        <f t="shared" si="195"/>
        <v>0</v>
      </c>
      <c r="C812" s="95">
        <f>+$D$3*T812</f>
        <v>7150</v>
      </c>
      <c r="D812" s="95">
        <f t="shared" si="196"/>
        <v>7150</v>
      </c>
      <c r="E812" s="95">
        <f>+$F$3*K812</f>
        <v>1500</v>
      </c>
      <c r="F812" s="95">
        <f t="shared" si="197"/>
        <v>1500</v>
      </c>
      <c r="G812" s="96">
        <f>+$H$3*Q812</f>
        <v>1500</v>
      </c>
      <c r="H812" s="433">
        <f t="shared" si="198"/>
        <v>1500</v>
      </c>
      <c r="I812" s="395"/>
      <c r="J812" s="130">
        <f>((K813-K811)/500)</f>
        <v>0.02</v>
      </c>
      <c r="K812" s="116">
        <f>(((I812-I811)*J812)+K811)+I812</f>
        <v>150</v>
      </c>
      <c r="L812" s="131">
        <f>ROUNDUP(K812,0)</f>
        <v>150</v>
      </c>
      <c r="M812" s="132">
        <f>((N813-N811)/500)</f>
        <v>0.02</v>
      </c>
      <c r="N812" s="101">
        <f>(((I812-I811)*M812)+N811)+I812</f>
        <v>250</v>
      </c>
      <c r="O812" s="101">
        <f>ROUNDUP(N812,0)</f>
        <v>250</v>
      </c>
      <c r="P812" s="101">
        <f>((Q813-Q811)/500)</f>
        <v>0.02</v>
      </c>
      <c r="Q812" s="101">
        <f>(((I812-I811)*P812)+Q811)+I812</f>
        <v>500</v>
      </c>
      <c r="R812" s="133">
        <f>ROUNDUP(Q812,0)</f>
        <v>500</v>
      </c>
      <c r="S812" s="132">
        <f>((T813-T811)/500)</f>
        <v>0.04</v>
      </c>
      <c r="T812" s="134">
        <f>(((I812-I811)*S812)+T811)+I812</f>
        <v>650</v>
      </c>
      <c r="U812" s="134">
        <f>ROUNDUP(T812,0)</f>
        <v>650</v>
      </c>
      <c r="V812" s="396"/>
      <c r="W812" s="130">
        <f>((X813-X811)/500)</f>
        <v>0.01</v>
      </c>
      <c r="X812" s="116">
        <f>(((V812-V811)*W812)+X811)+V812</f>
        <v>1240</v>
      </c>
      <c r="Y812" s="135">
        <f t="shared" si="199"/>
        <v>240</v>
      </c>
      <c r="Z812" s="106">
        <f>ROUNDUP(X812,0)</f>
        <v>1240</v>
      </c>
      <c r="AA812" s="136">
        <f>((AB813-AB811)/500)</f>
        <v>0.02</v>
      </c>
      <c r="AB812" s="137">
        <f>(((V812-V811)*AA812)+AB811)+V812</f>
        <v>2480</v>
      </c>
      <c r="AC812" s="101">
        <f>ROUNDUP(AB812,0)</f>
        <v>2480</v>
      </c>
      <c r="AD812" s="137">
        <f>((AE813-AE811)/500)</f>
        <v>0.01</v>
      </c>
      <c r="AE812" s="137">
        <f>(((V812-V811)*AD812)+AE811)+V812</f>
        <v>1265</v>
      </c>
      <c r="AF812" s="133">
        <f>ROUNDUP(AE812,0)</f>
        <v>1265</v>
      </c>
      <c r="AG812" s="137">
        <f>((AH813-AH811)/500)</f>
        <v>0.01</v>
      </c>
      <c r="AH812" s="137">
        <f>(((V812-V811)*AG812)+AH811)+V812</f>
        <v>1290</v>
      </c>
      <c r="AI812" s="101">
        <f>ROUNDUP(AH812,0)</f>
        <v>1290</v>
      </c>
      <c r="AJ812" s="136">
        <f>((AK813-AK811)/500)</f>
        <v>0.01</v>
      </c>
      <c r="AK812" s="138">
        <f>(((V812-V811)*AJ812)+AK811)+V812</f>
        <v>1315</v>
      </c>
      <c r="AL812" s="139">
        <f>ROUNDUP(AK812,0)</f>
        <v>1315</v>
      </c>
    </row>
    <row r="813" spans="1:39" ht="15.75" x14ac:dyDescent="0.25">
      <c r="A813" s="93">
        <f t="shared" si="200"/>
        <v>0</v>
      </c>
      <c r="B813" s="93">
        <f t="shared" si="195"/>
        <v>0</v>
      </c>
      <c r="C813" s="112">
        <f>+$D$3*U813</f>
        <v>2329470</v>
      </c>
      <c r="D813" s="112">
        <f t="shared" si="196"/>
        <v>2329470</v>
      </c>
      <c r="E813" s="112">
        <f>+$F$3*L813</f>
        <v>2072100</v>
      </c>
      <c r="F813" s="112">
        <f t="shared" si="197"/>
        <v>2072100</v>
      </c>
      <c r="G813" s="113">
        <f>+$H$3*R813</f>
        <v>622680</v>
      </c>
      <c r="H813" s="112">
        <f t="shared" si="198"/>
        <v>622680</v>
      </c>
      <c r="I813" s="140">
        <f>+I811+500</f>
        <v>203000</v>
      </c>
      <c r="J813" s="130"/>
      <c r="K813" s="116">
        <f>+K811+10</f>
        <v>4210</v>
      </c>
      <c r="L813" s="117">
        <f>+I813+K813</f>
        <v>207210</v>
      </c>
      <c r="M813" s="118"/>
      <c r="N813" s="119">
        <f>+N811+10</f>
        <v>4310</v>
      </c>
      <c r="O813" s="119">
        <f>+N813+I813</f>
        <v>207310</v>
      </c>
      <c r="P813" s="119"/>
      <c r="Q813" s="119">
        <f>+Q811+10</f>
        <v>4560</v>
      </c>
      <c r="R813" s="120">
        <f>+Q813+I813</f>
        <v>207560</v>
      </c>
      <c r="S813" s="121"/>
      <c r="T813" s="122">
        <f>+T811+20</f>
        <v>8770</v>
      </c>
      <c r="U813" s="122">
        <f>+T813+I813</f>
        <v>211770</v>
      </c>
      <c r="V813" s="141">
        <f>+V811+500</f>
        <v>203000</v>
      </c>
      <c r="W813" s="130"/>
      <c r="X813" s="116">
        <f>+X811+5</f>
        <v>3270</v>
      </c>
      <c r="Y813" s="124">
        <f t="shared" si="199"/>
        <v>203240</v>
      </c>
      <c r="Z813" s="125">
        <f>+V813+X813</f>
        <v>206270</v>
      </c>
      <c r="AA813" s="126"/>
      <c r="AB813" s="127">
        <f>+AB811+10</f>
        <v>6540</v>
      </c>
      <c r="AC813" s="119">
        <f>+V813+AB813</f>
        <v>209540</v>
      </c>
      <c r="AD813" s="127"/>
      <c r="AE813" s="127">
        <f>+AE811+5</f>
        <v>3295</v>
      </c>
      <c r="AF813" s="120">
        <f>+AE813+V813</f>
        <v>206295</v>
      </c>
      <c r="AG813" s="127"/>
      <c r="AH813" s="127">
        <f>+AH811+5</f>
        <v>3320</v>
      </c>
      <c r="AI813" s="119">
        <f>+AH813+V813</f>
        <v>206320</v>
      </c>
      <c r="AJ813" s="126"/>
      <c r="AK813" s="128">
        <f>+AK811+5</f>
        <v>3345</v>
      </c>
      <c r="AL813" s="129">
        <f>+AK813+V813</f>
        <v>206345</v>
      </c>
      <c r="AM813" s="397"/>
    </row>
    <row r="814" spans="1:39" ht="15.75" x14ac:dyDescent="0.25">
      <c r="A814" s="93">
        <f t="shared" si="200"/>
        <v>0</v>
      </c>
      <c r="B814" s="94">
        <f t="shared" si="195"/>
        <v>0</v>
      </c>
      <c r="C814" s="95">
        <f>+$D$3*T814</f>
        <v>7150</v>
      </c>
      <c r="D814" s="95">
        <f t="shared" si="196"/>
        <v>7150</v>
      </c>
      <c r="E814" s="95">
        <f>+$F$3*K814</f>
        <v>1500</v>
      </c>
      <c r="F814" s="95">
        <f t="shared" si="197"/>
        <v>1500</v>
      </c>
      <c r="G814" s="96">
        <f>+$H$3*Q814</f>
        <v>1500</v>
      </c>
      <c r="H814" s="95">
        <f t="shared" si="198"/>
        <v>1500</v>
      </c>
      <c r="I814" s="395"/>
      <c r="J814" s="130">
        <f>((K815-K813)/500)</f>
        <v>0.02</v>
      </c>
      <c r="K814" s="116">
        <f>(((I814-I813)*J814)+K813)+I814</f>
        <v>150</v>
      </c>
      <c r="L814" s="131">
        <f>ROUNDUP(K814,0)</f>
        <v>150</v>
      </c>
      <c r="M814" s="132">
        <f>((N815-N813)/500)</f>
        <v>0.02</v>
      </c>
      <c r="N814" s="101">
        <f>(((I814-I813)*M814)+N813)+I814</f>
        <v>250</v>
      </c>
      <c r="O814" s="101">
        <f>ROUNDUP(N814,0)</f>
        <v>250</v>
      </c>
      <c r="P814" s="101">
        <f>((Q815-Q813)/500)</f>
        <v>0.02</v>
      </c>
      <c r="Q814" s="101">
        <f>(((I814-I813)*P814)+Q813)+I814</f>
        <v>500</v>
      </c>
      <c r="R814" s="133">
        <f>ROUNDUP(Q814,0)</f>
        <v>500</v>
      </c>
      <c r="S814" s="132">
        <f>((T815-T813)/500)</f>
        <v>0.04</v>
      </c>
      <c r="T814" s="134">
        <f>(((I814-I813)*S814)+T813)+I814</f>
        <v>650</v>
      </c>
      <c r="U814" s="134">
        <f>ROUNDUP(T814,0)</f>
        <v>650</v>
      </c>
      <c r="V814" s="396"/>
      <c r="W814" s="130">
        <f>((X815-X813)/500)</f>
        <v>0.02</v>
      </c>
      <c r="X814" s="116">
        <f>(((V814-V813)*W814)+X813)+V814</f>
        <v>-790</v>
      </c>
      <c r="Y814" s="135">
        <f t="shared" si="199"/>
        <v>240</v>
      </c>
      <c r="Z814" s="106">
        <f>ROUNDUP(X814,0)</f>
        <v>-790</v>
      </c>
      <c r="AA814" s="136">
        <f>((AB815-AB813)/500)</f>
        <v>0.04</v>
      </c>
      <c r="AB814" s="137">
        <f>(((V814-V813)*AA814)+AB813)+V814</f>
        <v>-1580</v>
      </c>
      <c r="AC814" s="101">
        <f>ROUNDUP(AB814,0)</f>
        <v>-1580</v>
      </c>
      <c r="AD814" s="137">
        <f>((AE815-AE813)/500)</f>
        <v>0.02</v>
      </c>
      <c r="AE814" s="137">
        <f>(((V814-V813)*AD814)+AE813)+V814</f>
        <v>-765</v>
      </c>
      <c r="AF814" s="133">
        <f>ROUNDUP(AE814,0)</f>
        <v>-765</v>
      </c>
      <c r="AG814" s="137">
        <f>((AH815-AH813)/500)</f>
        <v>0.02</v>
      </c>
      <c r="AH814" s="137">
        <f>(((V814-V813)*AG814)+AH813)+V814</f>
        <v>-740</v>
      </c>
      <c r="AI814" s="101">
        <f>ROUNDUP(AH814,0)</f>
        <v>-740</v>
      </c>
      <c r="AJ814" s="136">
        <f>((AK815-AK813)/500)</f>
        <v>0.02</v>
      </c>
      <c r="AK814" s="138">
        <f>(((V814-V813)*AJ814)+AK813)+V814</f>
        <v>-715</v>
      </c>
      <c r="AL814" s="139">
        <f>ROUNDUP(AK814,0)</f>
        <v>-715</v>
      </c>
    </row>
    <row r="815" spans="1:39" ht="15.75" x14ac:dyDescent="0.25">
      <c r="A815" s="93">
        <f t="shared" si="200"/>
        <v>0</v>
      </c>
      <c r="B815" s="93">
        <f t="shared" si="195"/>
        <v>0</v>
      </c>
      <c r="C815" s="112">
        <f>+$D$3*U815</f>
        <v>2335190</v>
      </c>
      <c r="D815" s="112">
        <f t="shared" si="196"/>
        <v>2335190</v>
      </c>
      <c r="E815" s="112">
        <f>+$F$3*L815</f>
        <v>2077200</v>
      </c>
      <c r="F815" s="112">
        <f t="shared" si="197"/>
        <v>2077200</v>
      </c>
      <c r="G815" s="113">
        <f>+$H$3*R815</f>
        <v>624210</v>
      </c>
      <c r="H815" s="112">
        <f t="shared" si="198"/>
        <v>624210</v>
      </c>
      <c r="I815" s="140">
        <f>+I813+500</f>
        <v>203500</v>
      </c>
      <c r="J815" s="130"/>
      <c r="K815" s="116">
        <f>+K813+10</f>
        <v>4220</v>
      </c>
      <c r="L815" s="117">
        <f>+I815+K815</f>
        <v>207720</v>
      </c>
      <c r="M815" s="118"/>
      <c r="N815" s="119">
        <f>+N813+10</f>
        <v>4320</v>
      </c>
      <c r="O815" s="119">
        <f>+N815+I815</f>
        <v>207820</v>
      </c>
      <c r="P815" s="119"/>
      <c r="Q815" s="119">
        <f>+Q813+10</f>
        <v>4570</v>
      </c>
      <c r="R815" s="120">
        <f>+Q815+I815</f>
        <v>208070</v>
      </c>
      <c r="S815" s="121"/>
      <c r="T815" s="122">
        <f>+T813+20</f>
        <v>8790</v>
      </c>
      <c r="U815" s="122">
        <f>+T815+I815</f>
        <v>212290</v>
      </c>
      <c r="V815" s="141">
        <f>+V813+500</f>
        <v>203500</v>
      </c>
      <c r="W815" s="130"/>
      <c r="X815" s="116">
        <f>+X813+10</f>
        <v>3280</v>
      </c>
      <c r="Y815" s="124">
        <f t="shared" si="199"/>
        <v>203740</v>
      </c>
      <c r="Z815" s="125">
        <f>+V815+X815</f>
        <v>206780</v>
      </c>
      <c r="AA815" s="126"/>
      <c r="AB815" s="127">
        <f>+AB813+20</f>
        <v>6560</v>
      </c>
      <c r="AC815" s="119">
        <f>+V815+AB815</f>
        <v>210060</v>
      </c>
      <c r="AD815" s="127"/>
      <c r="AE815" s="127">
        <f>+AE813+10</f>
        <v>3305</v>
      </c>
      <c r="AF815" s="120">
        <f>+AE815+V815</f>
        <v>206805</v>
      </c>
      <c r="AG815" s="127"/>
      <c r="AH815" s="127">
        <f>+AH813+10</f>
        <v>3330</v>
      </c>
      <c r="AI815" s="119">
        <f>+AH815+V815</f>
        <v>206830</v>
      </c>
      <c r="AJ815" s="126"/>
      <c r="AK815" s="128">
        <f>+AK813+10</f>
        <v>3355</v>
      </c>
      <c r="AL815" s="129">
        <f>+AK815+V815</f>
        <v>206855</v>
      </c>
      <c r="AM815" s="397"/>
    </row>
    <row r="816" spans="1:39" ht="15.75" x14ac:dyDescent="0.25">
      <c r="A816" s="93">
        <f t="shared" si="200"/>
        <v>0</v>
      </c>
      <c r="B816" s="94">
        <f t="shared" si="195"/>
        <v>0</v>
      </c>
      <c r="C816" s="95">
        <f>+$D$3*T816</f>
        <v>7150</v>
      </c>
      <c r="D816" s="95">
        <f t="shared" si="196"/>
        <v>7150</v>
      </c>
      <c r="E816" s="95">
        <f>+$F$3*K816</f>
        <v>1500</v>
      </c>
      <c r="F816" s="95">
        <f t="shared" si="197"/>
        <v>1500</v>
      </c>
      <c r="G816" s="96">
        <f>+$H$3*Q816</f>
        <v>1500</v>
      </c>
      <c r="H816" s="433">
        <f t="shared" si="198"/>
        <v>1500</v>
      </c>
      <c r="I816" s="395"/>
      <c r="J816" s="130">
        <f>((K817-K815)/500)</f>
        <v>0.02</v>
      </c>
      <c r="K816" s="116">
        <f>(((I816-I815)*J816)+K815)+I816</f>
        <v>150</v>
      </c>
      <c r="L816" s="131">
        <f>ROUNDUP(K816,0)</f>
        <v>150</v>
      </c>
      <c r="M816" s="132">
        <f>((N817-N815)/500)</f>
        <v>0.02</v>
      </c>
      <c r="N816" s="101">
        <f>(((I816-I815)*M816)+N815)+I816</f>
        <v>250</v>
      </c>
      <c r="O816" s="101">
        <f>ROUNDUP(N816,0)</f>
        <v>250</v>
      </c>
      <c r="P816" s="101">
        <f>((Q817-Q815)/500)</f>
        <v>0.02</v>
      </c>
      <c r="Q816" s="101">
        <f>(((I816-I815)*P816)+Q815)+I816</f>
        <v>500</v>
      </c>
      <c r="R816" s="133">
        <f>ROUNDUP(Q816,0)</f>
        <v>500</v>
      </c>
      <c r="S816" s="132">
        <f>((T817-T815)/500)</f>
        <v>0.04</v>
      </c>
      <c r="T816" s="134">
        <f>(((I816-I815)*S816)+T815)+I816</f>
        <v>650</v>
      </c>
      <c r="U816" s="134">
        <f>ROUNDUP(T816,0)</f>
        <v>650</v>
      </c>
      <c r="V816" s="396"/>
      <c r="W816" s="130">
        <f>((X817-X815)/500)</f>
        <v>0.01</v>
      </c>
      <c r="X816" s="116">
        <f>(((V816-V815)*W816)+X815)+V816</f>
        <v>1245</v>
      </c>
      <c r="Y816" s="135">
        <f t="shared" si="199"/>
        <v>240</v>
      </c>
      <c r="Z816" s="106">
        <f>ROUNDUP(X816,0)</f>
        <v>1245</v>
      </c>
      <c r="AA816" s="136">
        <f>((AB817-AB815)/500)</f>
        <v>0.02</v>
      </c>
      <c r="AB816" s="137">
        <f>(((V816-V815)*AA816)+AB815)+V816</f>
        <v>2490</v>
      </c>
      <c r="AC816" s="101">
        <f>ROUNDUP(AB816,0)</f>
        <v>2490</v>
      </c>
      <c r="AD816" s="137">
        <f>((AE817-AE815)/500)</f>
        <v>0.01</v>
      </c>
      <c r="AE816" s="137">
        <f>(((V816-V815)*AD816)+AE815)+V816</f>
        <v>1270</v>
      </c>
      <c r="AF816" s="133">
        <f>ROUNDUP(AE816,0)</f>
        <v>1270</v>
      </c>
      <c r="AG816" s="137">
        <f>((AH817-AH815)/500)</f>
        <v>0.01</v>
      </c>
      <c r="AH816" s="137">
        <f>(((V816-V815)*AG816)+AH815)+V816</f>
        <v>1295</v>
      </c>
      <c r="AI816" s="101">
        <f>ROUNDUP(AH816,0)</f>
        <v>1295</v>
      </c>
      <c r="AJ816" s="136">
        <f>((AK817-AK815)/500)</f>
        <v>0.01</v>
      </c>
      <c r="AK816" s="138">
        <f>(((V816-V815)*AJ816)+AK815)+V816</f>
        <v>1320</v>
      </c>
      <c r="AL816" s="139">
        <f>ROUNDUP(AK816,0)</f>
        <v>1320</v>
      </c>
    </row>
    <row r="817" spans="1:39" ht="15.75" x14ac:dyDescent="0.25">
      <c r="A817" s="93">
        <f t="shared" si="200"/>
        <v>0</v>
      </c>
      <c r="B817" s="93">
        <f t="shared" si="195"/>
        <v>0</v>
      </c>
      <c r="C817" s="112">
        <f>+$D$3*U817</f>
        <v>2340910</v>
      </c>
      <c r="D817" s="112">
        <f t="shared" si="196"/>
        <v>2340910</v>
      </c>
      <c r="E817" s="112">
        <f>+$F$3*L817</f>
        <v>2082300</v>
      </c>
      <c r="F817" s="112">
        <f t="shared" si="197"/>
        <v>2082300</v>
      </c>
      <c r="G817" s="113">
        <f>+$H$3*R817</f>
        <v>625740</v>
      </c>
      <c r="H817" s="112">
        <f t="shared" si="198"/>
        <v>625740</v>
      </c>
      <c r="I817" s="140">
        <f>+I815+500</f>
        <v>204000</v>
      </c>
      <c r="J817" s="130"/>
      <c r="K817" s="116">
        <f>+K815+10</f>
        <v>4230</v>
      </c>
      <c r="L817" s="117">
        <f>+I817+K817</f>
        <v>208230</v>
      </c>
      <c r="M817" s="118"/>
      <c r="N817" s="119">
        <f>+N815+10</f>
        <v>4330</v>
      </c>
      <c r="O817" s="119">
        <f>+N817+I817</f>
        <v>208330</v>
      </c>
      <c r="P817" s="119"/>
      <c r="Q817" s="119">
        <f>+Q815+10</f>
        <v>4580</v>
      </c>
      <c r="R817" s="120">
        <f>+Q817+I817</f>
        <v>208580</v>
      </c>
      <c r="S817" s="121"/>
      <c r="T817" s="122">
        <f>+T815+20</f>
        <v>8810</v>
      </c>
      <c r="U817" s="122">
        <f>+T817+I817</f>
        <v>212810</v>
      </c>
      <c r="V817" s="141">
        <f>+V815+500</f>
        <v>204000</v>
      </c>
      <c r="W817" s="130"/>
      <c r="X817" s="116">
        <f>+X815+5</f>
        <v>3285</v>
      </c>
      <c r="Y817" s="124">
        <f t="shared" si="199"/>
        <v>204240</v>
      </c>
      <c r="Z817" s="125">
        <f>+V817+X817</f>
        <v>207285</v>
      </c>
      <c r="AA817" s="126"/>
      <c r="AB817" s="127">
        <f>+AB815+10</f>
        <v>6570</v>
      </c>
      <c r="AC817" s="119">
        <f>+V817+AB817</f>
        <v>210570</v>
      </c>
      <c r="AD817" s="127"/>
      <c r="AE817" s="127">
        <f>+AE815+5</f>
        <v>3310</v>
      </c>
      <c r="AF817" s="120">
        <f>+AE817+V817</f>
        <v>207310</v>
      </c>
      <c r="AG817" s="127"/>
      <c r="AH817" s="127">
        <f>+AH815+5</f>
        <v>3335</v>
      </c>
      <c r="AI817" s="119">
        <f>+AH817+V817</f>
        <v>207335</v>
      </c>
      <c r="AJ817" s="126"/>
      <c r="AK817" s="128">
        <f>+AK815+5</f>
        <v>3360</v>
      </c>
      <c r="AL817" s="129">
        <f>+AK817+V817</f>
        <v>207360</v>
      </c>
      <c r="AM817" s="397"/>
    </row>
    <row r="818" spans="1:39" ht="15.75" x14ac:dyDescent="0.25">
      <c r="A818" s="93">
        <f t="shared" si="200"/>
        <v>0</v>
      </c>
      <c r="B818" s="94">
        <f t="shared" si="195"/>
        <v>0</v>
      </c>
      <c r="C818" s="95">
        <f>+$D$3*T818</f>
        <v>7150</v>
      </c>
      <c r="D818" s="95">
        <f t="shared" si="196"/>
        <v>7150</v>
      </c>
      <c r="E818" s="95">
        <f>+$F$3*K818</f>
        <v>1500</v>
      </c>
      <c r="F818" s="95">
        <f t="shared" si="197"/>
        <v>1500</v>
      </c>
      <c r="G818" s="96">
        <f>+$H$3*Q818</f>
        <v>1500</v>
      </c>
      <c r="H818" s="95">
        <f t="shared" si="198"/>
        <v>1500</v>
      </c>
      <c r="I818" s="395"/>
      <c r="J818" s="130">
        <f>((K819-K817)/500)</f>
        <v>0.02</v>
      </c>
      <c r="K818" s="116">
        <f>(((I818-I817)*J818)+K817)+I818</f>
        <v>150</v>
      </c>
      <c r="L818" s="131">
        <f>ROUNDUP(K818,0)</f>
        <v>150</v>
      </c>
      <c r="M818" s="132">
        <f>((N819-N817)/500)</f>
        <v>0.02</v>
      </c>
      <c r="N818" s="101">
        <f>(((I818-I817)*M818)+N817)+I818</f>
        <v>250</v>
      </c>
      <c r="O818" s="101">
        <f>ROUNDUP(N818,0)</f>
        <v>250</v>
      </c>
      <c r="P818" s="101">
        <f>((Q819-Q817)/500)</f>
        <v>0.02</v>
      </c>
      <c r="Q818" s="101">
        <f>(((I818-I817)*P818)+Q817)+I818</f>
        <v>500</v>
      </c>
      <c r="R818" s="133">
        <f>ROUNDUP(Q818,0)</f>
        <v>500</v>
      </c>
      <c r="S818" s="132">
        <f>((T819-T817)/500)</f>
        <v>0.04</v>
      </c>
      <c r="T818" s="134">
        <f>(((I818-I817)*S818)+T817)+I818</f>
        <v>650</v>
      </c>
      <c r="U818" s="134">
        <f>ROUNDUP(T818,0)</f>
        <v>650</v>
      </c>
      <c r="V818" s="396"/>
      <c r="W818" s="130">
        <f>((X819-X817)/500)</f>
        <v>0.02</v>
      </c>
      <c r="X818" s="116">
        <f>(((V818-V817)*W818)+X817)+V818</f>
        <v>-795</v>
      </c>
      <c r="Y818" s="135">
        <f t="shared" si="199"/>
        <v>240</v>
      </c>
      <c r="Z818" s="106">
        <f>ROUNDUP(X818,0)</f>
        <v>-795</v>
      </c>
      <c r="AA818" s="136">
        <f>((AB819-AB817)/500)</f>
        <v>0.04</v>
      </c>
      <c r="AB818" s="137">
        <f>(((V818-V817)*AA818)+AB817)+V818</f>
        <v>-1590</v>
      </c>
      <c r="AC818" s="101">
        <f>ROUNDUP(AB818,0)</f>
        <v>-1590</v>
      </c>
      <c r="AD818" s="137">
        <f>((AE819-AE817)/500)</f>
        <v>0.02</v>
      </c>
      <c r="AE818" s="137">
        <f>(((V818-V817)*AD818)+AE817)+V818</f>
        <v>-770</v>
      </c>
      <c r="AF818" s="133">
        <f>ROUNDUP(AE818,0)</f>
        <v>-770</v>
      </c>
      <c r="AG818" s="137">
        <f>((AH819-AH817)/500)</f>
        <v>0.02</v>
      </c>
      <c r="AH818" s="137">
        <f>(((V818-V817)*AG818)+AH817)+V818</f>
        <v>-745</v>
      </c>
      <c r="AI818" s="101">
        <f>ROUNDUP(AH818,0)</f>
        <v>-745</v>
      </c>
      <c r="AJ818" s="136">
        <f>((AK819-AK817)/500)</f>
        <v>0.02</v>
      </c>
      <c r="AK818" s="138">
        <f>(((V818-V817)*AJ818)+AK817)+V818</f>
        <v>-720</v>
      </c>
      <c r="AL818" s="139">
        <f>ROUNDUP(AK818,0)</f>
        <v>-720</v>
      </c>
      <c r="AM818" s="397"/>
    </row>
    <row r="819" spans="1:39" ht="15.75" x14ac:dyDescent="0.25">
      <c r="A819" s="93">
        <f t="shared" si="200"/>
        <v>0</v>
      </c>
      <c r="B819" s="93">
        <f t="shared" si="195"/>
        <v>0</v>
      </c>
      <c r="C819" s="112">
        <f>+$D$3*U819</f>
        <v>2346630</v>
      </c>
      <c r="D819" s="112">
        <f t="shared" si="196"/>
        <v>2346630</v>
      </c>
      <c r="E819" s="112">
        <f>+$F$3*L819</f>
        <v>2087400</v>
      </c>
      <c r="F819" s="112">
        <f t="shared" si="197"/>
        <v>2087400</v>
      </c>
      <c r="G819" s="113">
        <f>+$H$3*R819</f>
        <v>627270</v>
      </c>
      <c r="H819" s="112">
        <f t="shared" si="198"/>
        <v>627270</v>
      </c>
      <c r="I819" s="140">
        <f>+I817+500</f>
        <v>204500</v>
      </c>
      <c r="J819" s="130"/>
      <c r="K819" s="116">
        <f>+K817+10</f>
        <v>4240</v>
      </c>
      <c r="L819" s="117">
        <f>+I819+K819</f>
        <v>208740</v>
      </c>
      <c r="M819" s="118"/>
      <c r="N819" s="119">
        <f>+N817+10</f>
        <v>4340</v>
      </c>
      <c r="O819" s="119">
        <f>+N819+I819</f>
        <v>208840</v>
      </c>
      <c r="P819" s="119"/>
      <c r="Q819" s="119">
        <f>+Q817+10</f>
        <v>4590</v>
      </c>
      <c r="R819" s="120">
        <f>+Q819+I819</f>
        <v>209090</v>
      </c>
      <c r="S819" s="121"/>
      <c r="T819" s="122">
        <f>+T817+20</f>
        <v>8830</v>
      </c>
      <c r="U819" s="122">
        <f>+T819+I819</f>
        <v>213330</v>
      </c>
      <c r="V819" s="141">
        <f>+V817+500</f>
        <v>204500</v>
      </c>
      <c r="W819" s="130"/>
      <c r="X819" s="116">
        <f>+X817+10</f>
        <v>3295</v>
      </c>
      <c r="Y819" s="124">
        <f t="shared" si="199"/>
        <v>204740</v>
      </c>
      <c r="Z819" s="125">
        <f>+V819+X819</f>
        <v>207795</v>
      </c>
      <c r="AA819" s="126"/>
      <c r="AB819" s="127">
        <f>+AB817+20</f>
        <v>6590</v>
      </c>
      <c r="AC819" s="119">
        <f>+V819+AB819</f>
        <v>211090</v>
      </c>
      <c r="AD819" s="127"/>
      <c r="AE819" s="127">
        <f>+AE817+10</f>
        <v>3320</v>
      </c>
      <c r="AF819" s="120">
        <f>+AE819+V819</f>
        <v>207820</v>
      </c>
      <c r="AG819" s="127"/>
      <c r="AH819" s="127">
        <f>+AH817+10</f>
        <v>3345</v>
      </c>
      <c r="AI819" s="119">
        <f>+AH819+V819</f>
        <v>207845</v>
      </c>
      <c r="AJ819" s="126"/>
      <c r="AK819" s="128">
        <f>+AK817+10</f>
        <v>3370</v>
      </c>
      <c r="AL819" s="129">
        <f>+AK819+V819</f>
        <v>207870</v>
      </c>
      <c r="AM819" s="397"/>
    </row>
    <row r="820" spans="1:39" ht="15.75" x14ac:dyDescent="0.25">
      <c r="A820" s="93">
        <f t="shared" si="200"/>
        <v>0</v>
      </c>
      <c r="B820" s="94">
        <f t="shared" si="195"/>
        <v>0</v>
      </c>
      <c r="C820" s="95">
        <f>+$D$3*T820</f>
        <v>7150</v>
      </c>
      <c r="D820" s="95">
        <f t="shared" si="196"/>
        <v>7150</v>
      </c>
      <c r="E820" s="95">
        <f>+$F$3*K820</f>
        <v>1500</v>
      </c>
      <c r="F820" s="95">
        <f t="shared" si="197"/>
        <v>1500</v>
      </c>
      <c r="G820" s="96">
        <f>+$H$3*Q820</f>
        <v>1500</v>
      </c>
      <c r="H820" s="433">
        <f t="shared" si="198"/>
        <v>1500</v>
      </c>
      <c r="I820" s="395"/>
      <c r="J820" s="130">
        <f>((K821-K819)/500)</f>
        <v>0.02</v>
      </c>
      <c r="K820" s="116">
        <f>(((I820-I819)*J820)+K819)+I820</f>
        <v>150</v>
      </c>
      <c r="L820" s="131">
        <f>ROUNDUP(K820,0)</f>
        <v>150</v>
      </c>
      <c r="M820" s="132">
        <f>((N821-N819)/500)</f>
        <v>0.02</v>
      </c>
      <c r="N820" s="101">
        <f>(((I820-I819)*M820)+N819)+I820</f>
        <v>250</v>
      </c>
      <c r="O820" s="101">
        <f>ROUNDUP(N820,0)</f>
        <v>250</v>
      </c>
      <c r="P820" s="101">
        <f>((Q821-Q819)/500)</f>
        <v>0.02</v>
      </c>
      <c r="Q820" s="101">
        <f>(((I820-I819)*P820)+Q819)+I820</f>
        <v>500</v>
      </c>
      <c r="R820" s="133">
        <f>ROUNDUP(Q820,0)</f>
        <v>500</v>
      </c>
      <c r="S820" s="132">
        <f>((T821-T819)/500)</f>
        <v>0.04</v>
      </c>
      <c r="T820" s="134">
        <f>(((I820-I819)*S820)+T819)+I820</f>
        <v>650</v>
      </c>
      <c r="U820" s="134">
        <f>ROUNDUP(T820,0)</f>
        <v>650</v>
      </c>
      <c r="V820" s="396"/>
      <c r="W820" s="130">
        <f>((X821-X819)/500)</f>
        <v>0.01</v>
      </c>
      <c r="X820" s="116">
        <f>(((V820-V819)*W820)+X819)+V820</f>
        <v>1250</v>
      </c>
      <c r="Y820" s="135">
        <f t="shared" si="199"/>
        <v>240</v>
      </c>
      <c r="Z820" s="106">
        <f>ROUNDUP(X820,0)</f>
        <v>1250</v>
      </c>
      <c r="AA820" s="136">
        <f>((AB821-AB819)/500)</f>
        <v>0.02</v>
      </c>
      <c r="AB820" s="137">
        <f>(((V820-V819)*AA820)+AB819)+V820</f>
        <v>2500</v>
      </c>
      <c r="AC820" s="101">
        <f>ROUNDUP(AB820,0)</f>
        <v>2500</v>
      </c>
      <c r="AD820" s="137">
        <f>((AE821-AE819)/500)</f>
        <v>0.01</v>
      </c>
      <c r="AE820" s="137">
        <f>(((V820-V819)*AD820)+AE819)+V820</f>
        <v>1275</v>
      </c>
      <c r="AF820" s="133">
        <f>ROUNDUP(AE820,0)</f>
        <v>1275</v>
      </c>
      <c r="AG820" s="137">
        <f>((AH821-AH819)/500)</f>
        <v>0.01</v>
      </c>
      <c r="AH820" s="137">
        <f>(((V820-V819)*AG820)+AH819)+V820</f>
        <v>1300</v>
      </c>
      <c r="AI820" s="101">
        <f>ROUNDUP(AH820,0)</f>
        <v>1300</v>
      </c>
      <c r="AJ820" s="136">
        <f>((AK821-AK819)/500)</f>
        <v>0.01</v>
      </c>
      <c r="AK820" s="138">
        <f>(((V820-V819)*AJ820)+AK819)+V820</f>
        <v>1325</v>
      </c>
      <c r="AL820" s="139">
        <f>ROUNDUP(AK820,0)</f>
        <v>1325</v>
      </c>
    </row>
    <row r="821" spans="1:39" ht="15.75" x14ac:dyDescent="0.25">
      <c r="A821" s="93">
        <f t="shared" si="200"/>
        <v>0</v>
      </c>
      <c r="B821" s="93">
        <f t="shared" si="195"/>
        <v>0</v>
      </c>
      <c r="C821" s="112">
        <f>+$D$3*U821</f>
        <v>2352350</v>
      </c>
      <c r="D821" s="112">
        <f t="shared" si="196"/>
        <v>2352350</v>
      </c>
      <c r="E821" s="112">
        <f>+$F$3*L821</f>
        <v>2092500</v>
      </c>
      <c r="F821" s="112">
        <f t="shared" si="197"/>
        <v>2092500</v>
      </c>
      <c r="G821" s="113">
        <f>+$H$3*R821</f>
        <v>628800</v>
      </c>
      <c r="H821" s="112">
        <f t="shared" si="198"/>
        <v>628800</v>
      </c>
      <c r="I821" s="140">
        <f>+I819+500</f>
        <v>205000</v>
      </c>
      <c r="J821" s="130"/>
      <c r="K821" s="116">
        <f>+K819+10</f>
        <v>4250</v>
      </c>
      <c r="L821" s="117">
        <f>+I821+K821</f>
        <v>209250</v>
      </c>
      <c r="M821" s="118"/>
      <c r="N821" s="119">
        <f>+N819+10</f>
        <v>4350</v>
      </c>
      <c r="O821" s="119">
        <f>+N821+I821</f>
        <v>209350</v>
      </c>
      <c r="P821" s="119"/>
      <c r="Q821" s="119">
        <f>+Q819+10</f>
        <v>4600</v>
      </c>
      <c r="R821" s="120">
        <f>+Q821+I821</f>
        <v>209600</v>
      </c>
      <c r="S821" s="121"/>
      <c r="T821" s="122">
        <f>+T819+20</f>
        <v>8850</v>
      </c>
      <c r="U821" s="122">
        <f>+T821+I821</f>
        <v>213850</v>
      </c>
      <c r="V821" s="141">
        <f>+V819+500</f>
        <v>205000</v>
      </c>
      <c r="W821" s="130"/>
      <c r="X821" s="116">
        <f>+X819+5</f>
        <v>3300</v>
      </c>
      <c r="Y821" s="124">
        <f t="shared" si="199"/>
        <v>205240</v>
      </c>
      <c r="Z821" s="125">
        <f>+V821+X821</f>
        <v>208300</v>
      </c>
      <c r="AA821" s="126"/>
      <c r="AB821" s="127">
        <f>+AB819+10</f>
        <v>6600</v>
      </c>
      <c r="AC821" s="119">
        <f>+V821+AB821</f>
        <v>211600</v>
      </c>
      <c r="AD821" s="127"/>
      <c r="AE821" s="127">
        <f>+AE819+5</f>
        <v>3325</v>
      </c>
      <c r="AF821" s="120">
        <f>+AE821+V821</f>
        <v>208325</v>
      </c>
      <c r="AG821" s="127"/>
      <c r="AH821" s="127">
        <f>+AH819+5</f>
        <v>3350</v>
      </c>
      <c r="AI821" s="119">
        <f>+AH821+V821</f>
        <v>208350</v>
      </c>
      <c r="AJ821" s="126"/>
      <c r="AK821" s="128">
        <f>+AK819+5</f>
        <v>3375</v>
      </c>
      <c r="AL821" s="129">
        <f>+AK821+V821</f>
        <v>208375</v>
      </c>
      <c r="AM821" s="397"/>
    </row>
    <row r="822" spans="1:39" ht="15.75" x14ac:dyDescent="0.25">
      <c r="A822" s="93">
        <f t="shared" si="200"/>
        <v>0</v>
      </c>
      <c r="B822" s="94">
        <f t="shared" si="195"/>
        <v>0</v>
      </c>
      <c r="C822" s="95">
        <f>+$D$3*T822</f>
        <v>7150</v>
      </c>
      <c r="D822" s="95">
        <f t="shared" si="196"/>
        <v>7150</v>
      </c>
      <c r="E822" s="95">
        <f>+$F$3*K822</f>
        <v>1500</v>
      </c>
      <c r="F822" s="95">
        <f t="shared" si="197"/>
        <v>1500</v>
      </c>
      <c r="G822" s="96">
        <f>+$H$3*Q822</f>
        <v>1500</v>
      </c>
      <c r="H822" s="95">
        <f t="shared" si="198"/>
        <v>1500</v>
      </c>
      <c r="I822" s="395"/>
      <c r="J822" s="130">
        <f>((K823-K821)/500)</f>
        <v>0.02</v>
      </c>
      <c r="K822" s="116">
        <f>(((I822-I821)*J822)+K821)+I822</f>
        <v>150</v>
      </c>
      <c r="L822" s="131">
        <f>ROUNDUP(K822,0)</f>
        <v>150</v>
      </c>
      <c r="M822" s="132">
        <f>((N823-N821)/500)</f>
        <v>0.02</v>
      </c>
      <c r="N822" s="101">
        <f>(((I822-I821)*M822)+N821)+I822</f>
        <v>250</v>
      </c>
      <c r="O822" s="101">
        <f>ROUNDUP(N822,0)</f>
        <v>250</v>
      </c>
      <c r="P822" s="101">
        <f>((Q823-Q821)/500)</f>
        <v>0.02</v>
      </c>
      <c r="Q822" s="101">
        <f>(((I822-I821)*P822)+Q821)+I822</f>
        <v>500</v>
      </c>
      <c r="R822" s="133">
        <f>ROUNDUP(Q822,0)</f>
        <v>500</v>
      </c>
      <c r="S822" s="132">
        <f>((T823-T821)/500)</f>
        <v>0.04</v>
      </c>
      <c r="T822" s="134">
        <f>(((I822-I821)*S822)+T821)+I822</f>
        <v>650</v>
      </c>
      <c r="U822" s="134">
        <f>ROUNDUP(T822,0)</f>
        <v>650</v>
      </c>
      <c r="V822" s="396"/>
      <c r="W822" s="130">
        <f>((X823-X821)/500)</f>
        <v>0.02</v>
      </c>
      <c r="X822" s="116">
        <f>(((V822-V821)*W822)+X821)+V822</f>
        <v>-800</v>
      </c>
      <c r="Y822" s="135">
        <f t="shared" si="199"/>
        <v>240</v>
      </c>
      <c r="Z822" s="106">
        <f>ROUNDUP(X822,0)</f>
        <v>-800</v>
      </c>
      <c r="AA822" s="136">
        <f>((AB823-AB821)/500)</f>
        <v>0.04</v>
      </c>
      <c r="AB822" s="137">
        <f>(((V822-V821)*AA822)+AB821)+V822</f>
        <v>-1600</v>
      </c>
      <c r="AC822" s="101">
        <f>ROUNDUP(AB822,0)</f>
        <v>-1600</v>
      </c>
      <c r="AD822" s="137">
        <f>((AE823-AE821)/500)</f>
        <v>0.02</v>
      </c>
      <c r="AE822" s="137">
        <f>(((V822-V821)*AD822)+AE821)+V822</f>
        <v>-775</v>
      </c>
      <c r="AF822" s="133">
        <f>ROUNDUP(AE822,0)</f>
        <v>-775</v>
      </c>
      <c r="AG822" s="137">
        <f>((AH823-AH821)/500)</f>
        <v>0.02</v>
      </c>
      <c r="AH822" s="137">
        <f>(((V822-V821)*AG822)+AH821)+V822</f>
        <v>-750</v>
      </c>
      <c r="AI822" s="101">
        <f>ROUNDUP(AH822,0)</f>
        <v>-750</v>
      </c>
      <c r="AJ822" s="136">
        <f>((AK823-AK821)/500)</f>
        <v>0.02</v>
      </c>
      <c r="AK822" s="138">
        <f>(((V822-V821)*AJ822)+AK821)+V822</f>
        <v>-725</v>
      </c>
      <c r="AL822" s="139">
        <f>ROUNDUP(AK822,0)</f>
        <v>-725</v>
      </c>
    </row>
    <row r="823" spans="1:39" ht="15.75" x14ac:dyDescent="0.25">
      <c r="A823" s="93">
        <f t="shared" si="200"/>
        <v>0</v>
      </c>
      <c r="B823" s="93">
        <f t="shared" si="195"/>
        <v>0</v>
      </c>
      <c r="C823" s="112">
        <f>+$D$3*U823</f>
        <v>2358070</v>
      </c>
      <c r="D823" s="112">
        <f t="shared" si="196"/>
        <v>2358070</v>
      </c>
      <c r="E823" s="112">
        <f>+$F$3*L823</f>
        <v>2097600</v>
      </c>
      <c r="F823" s="112">
        <f t="shared" si="197"/>
        <v>2097600</v>
      </c>
      <c r="G823" s="113">
        <f>+$H$3*R823</f>
        <v>630330</v>
      </c>
      <c r="H823" s="112">
        <f t="shared" si="198"/>
        <v>630330</v>
      </c>
      <c r="I823" s="140">
        <f>+I821+500</f>
        <v>205500</v>
      </c>
      <c r="J823" s="130"/>
      <c r="K823" s="116">
        <f>+K821+10</f>
        <v>4260</v>
      </c>
      <c r="L823" s="117">
        <f>+I823+K823</f>
        <v>209760</v>
      </c>
      <c r="M823" s="118"/>
      <c r="N823" s="119">
        <f>+N821+10</f>
        <v>4360</v>
      </c>
      <c r="O823" s="119">
        <f>+N823+I823</f>
        <v>209860</v>
      </c>
      <c r="P823" s="119"/>
      <c r="Q823" s="119">
        <f>+Q821+10</f>
        <v>4610</v>
      </c>
      <c r="R823" s="120">
        <f>+Q823+I823</f>
        <v>210110</v>
      </c>
      <c r="S823" s="121"/>
      <c r="T823" s="122">
        <f>+T821+20</f>
        <v>8870</v>
      </c>
      <c r="U823" s="122">
        <f>+T823+I823</f>
        <v>214370</v>
      </c>
      <c r="V823" s="141">
        <f>+V821+500</f>
        <v>205500</v>
      </c>
      <c r="W823" s="130"/>
      <c r="X823" s="116">
        <f>+X821+10</f>
        <v>3310</v>
      </c>
      <c r="Y823" s="124">
        <f t="shared" si="199"/>
        <v>205740</v>
      </c>
      <c r="Z823" s="125">
        <f>+V823+X823</f>
        <v>208810</v>
      </c>
      <c r="AA823" s="126"/>
      <c r="AB823" s="127">
        <f>+AB821+20</f>
        <v>6620</v>
      </c>
      <c r="AC823" s="119">
        <f>+V823+AB823</f>
        <v>212120</v>
      </c>
      <c r="AD823" s="127"/>
      <c r="AE823" s="127">
        <f>+AE821+10</f>
        <v>3335</v>
      </c>
      <c r="AF823" s="120">
        <f>+AE823+V823</f>
        <v>208835</v>
      </c>
      <c r="AG823" s="127"/>
      <c r="AH823" s="127">
        <f>+AH821+10</f>
        <v>3360</v>
      </c>
      <c r="AI823" s="119">
        <f>+AH823+V823</f>
        <v>208860</v>
      </c>
      <c r="AJ823" s="126"/>
      <c r="AK823" s="128">
        <f>+AK821+10</f>
        <v>3385</v>
      </c>
      <c r="AL823" s="129">
        <f>+AK823+V823</f>
        <v>208885</v>
      </c>
      <c r="AM823" s="397"/>
    </row>
    <row r="824" spans="1:39" ht="15.75" x14ac:dyDescent="0.25">
      <c r="A824" s="93">
        <f t="shared" si="200"/>
        <v>0</v>
      </c>
      <c r="B824" s="94">
        <f t="shared" si="195"/>
        <v>0</v>
      </c>
      <c r="C824" s="95">
        <f>+$D$3*T824</f>
        <v>7150</v>
      </c>
      <c r="D824" s="95">
        <f t="shared" si="196"/>
        <v>7150</v>
      </c>
      <c r="E824" s="95">
        <f>+$F$3*K824</f>
        <v>1500</v>
      </c>
      <c r="F824" s="95">
        <f t="shared" si="197"/>
        <v>1500</v>
      </c>
      <c r="G824" s="96">
        <f>+$H$3*Q824</f>
        <v>1500</v>
      </c>
      <c r="H824" s="433">
        <f t="shared" si="198"/>
        <v>1500</v>
      </c>
      <c r="I824" s="395"/>
      <c r="J824" s="130">
        <f>((K825-K823)/500)</f>
        <v>0.02</v>
      </c>
      <c r="K824" s="116">
        <f>(((I824-I823)*J824)+K823)+I824</f>
        <v>150</v>
      </c>
      <c r="L824" s="131">
        <f>ROUNDUP(K824,0)</f>
        <v>150</v>
      </c>
      <c r="M824" s="132">
        <f>((N825-N823)/500)</f>
        <v>0.02</v>
      </c>
      <c r="N824" s="101">
        <f>(((I824-I823)*M824)+N823)+I824</f>
        <v>250</v>
      </c>
      <c r="O824" s="101">
        <f>ROUNDUP(N824,0)</f>
        <v>250</v>
      </c>
      <c r="P824" s="101">
        <f>((Q825-Q823)/500)</f>
        <v>0.02</v>
      </c>
      <c r="Q824" s="101">
        <f>(((I824-I823)*P824)+Q823)+I824</f>
        <v>500</v>
      </c>
      <c r="R824" s="133">
        <f>ROUNDUP(Q824,0)</f>
        <v>500</v>
      </c>
      <c r="S824" s="132">
        <f>((T825-T823)/500)</f>
        <v>0.04</v>
      </c>
      <c r="T824" s="134">
        <f>(((I824-I823)*S824)+T823)+I824</f>
        <v>650</v>
      </c>
      <c r="U824" s="134">
        <f>ROUNDUP(T824,0)</f>
        <v>650</v>
      </c>
      <c r="V824" s="396"/>
      <c r="W824" s="130">
        <f>((X825-X823)/500)</f>
        <v>0.01</v>
      </c>
      <c r="X824" s="116">
        <f>(((V824-V823)*W824)+X823)+V824</f>
        <v>1255</v>
      </c>
      <c r="Y824" s="135">
        <f t="shared" si="199"/>
        <v>240</v>
      </c>
      <c r="Z824" s="106">
        <f>ROUNDUP(X824,0)</f>
        <v>1255</v>
      </c>
      <c r="AA824" s="136">
        <f>((AB825-AB823)/500)</f>
        <v>0.02</v>
      </c>
      <c r="AB824" s="137">
        <f>(((V824-V823)*AA824)+AB823)+V824</f>
        <v>2510</v>
      </c>
      <c r="AC824" s="101">
        <f>ROUNDUP(AB824,0)</f>
        <v>2510</v>
      </c>
      <c r="AD824" s="137">
        <f>((AE825-AE823)/500)</f>
        <v>0.01</v>
      </c>
      <c r="AE824" s="137">
        <f>(((V824-V823)*AD824)+AE823)+V824</f>
        <v>1280</v>
      </c>
      <c r="AF824" s="133">
        <f>ROUNDUP(AE824,0)</f>
        <v>1280</v>
      </c>
      <c r="AG824" s="137">
        <f>((AH825-AH823)/500)</f>
        <v>0.01</v>
      </c>
      <c r="AH824" s="137">
        <f>(((V824-V823)*AG824)+AH823)+V824</f>
        <v>1305</v>
      </c>
      <c r="AI824" s="101">
        <f>ROUNDUP(AH824,0)</f>
        <v>1305</v>
      </c>
      <c r="AJ824" s="136">
        <f>((AK825-AK823)/500)</f>
        <v>0.01</v>
      </c>
      <c r="AK824" s="138">
        <f>(((V824-V823)*AJ824)+AK823)+V824</f>
        <v>1330</v>
      </c>
      <c r="AL824" s="139">
        <f>ROUNDUP(AK824,0)</f>
        <v>1330</v>
      </c>
    </row>
    <row r="825" spans="1:39" ht="15.75" x14ac:dyDescent="0.25">
      <c r="A825" s="93">
        <f t="shared" si="200"/>
        <v>0</v>
      </c>
      <c r="B825" s="93">
        <f t="shared" si="195"/>
        <v>0</v>
      </c>
      <c r="C825" s="112">
        <f>+$D$3*U825</f>
        <v>2363790</v>
      </c>
      <c r="D825" s="112">
        <f t="shared" si="196"/>
        <v>2363790</v>
      </c>
      <c r="E825" s="112">
        <f>+$F$3*L825</f>
        <v>2102700</v>
      </c>
      <c r="F825" s="112">
        <f t="shared" si="197"/>
        <v>2102700</v>
      </c>
      <c r="G825" s="113">
        <f>+$H$3*R825</f>
        <v>631860</v>
      </c>
      <c r="H825" s="112">
        <f t="shared" si="198"/>
        <v>631860</v>
      </c>
      <c r="I825" s="140">
        <f>+I823+500</f>
        <v>206000</v>
      </c>
      <c r="J825" s="130"/>
      <c r="K825" s="116">
        <f>+K823+10</f>
        <v>4270</v>
      </c>
      <c r="L825" s="117">
        <f>+I825+K825</f>
        <v>210270</v>
      </c>
      <c r="M825" s="118"/>
      <c r="N825" s="119">
        <f>+N823+10</f>
        <v>4370</v>
      </c>
      <c r="O825" s="119">
        <f>+N825+I825</f>
        <v>210370</v>
      </c>
      <c r="P825" s="119"/>
      <c r="Q825" s="119">
        <f>+Q823+10</f>
        <v>4620</v>
      </c>
      <c r="R825" s="120">
        <f>+Q825+I825</f>
        <v>210620</v>
      </c>
      <c r="S825" s="121"/>
      <c r="T825" s="122">
        <f>+T823+20</f>
        <v>8890</v>
      </c>
      <c r="U825" s="122">
        <f>+T825+I825</f>
        <v>214890</v>
      </c>
      <c r="V825" s="141">
        <f>+V823+500</f>
        <v>206000</v>
      </c>
      <c r="W825" s="130"/>
      <c r="X825" s="116">
        <f>+X823+5</f>
        <v>3315</v>
      </c>
      <c r="Y825" s="124">
        <f t="shared" si="199"/>
        <v>206240</v>
      </c>
      <c r="Z825" s="125">
        <f>+V825+X825</f>
        <v>209315</v>
      </c>
      <c r="AA825" s="126"/>
      <c r="AB825" s="127">
        <f>+AB823+10</f>
        <v>6630</v>
      </c>
      <c r="AC825" s="119">
        <f>+V825+AB825</f>
        <v>212630</v>
      </c>
      <c r="AD825" s="127"/>
      <c r="AE825" s="127">
        <f>+AE823+5</f>
        <v>3340</v>
      </c>
      <c r="AF825" s="120">
        <f>+AE825+V825</f>
        <v>209340</v>
      </c>
      <c r="AG825" s="127"/>
      <c r="AH825" s="127">
        <f>+AH823+5</f>
        <v>3365</v>
      </c>
      <c r="AI825" s="119">
        <f>+AH825+V825</f>
        <v>209365</v>
      </c>
      <c r="AJ825" s="126"/>
      <c r="AK825" s="128">
        <f>+AK823+5</f>
        <v>3390</v>
      </c>
      <c r="AL825" s="129">
        <f>+AK825+V825</f>
        <v>209390</v>
      </c>
      <c r="AM825" s="397"/>
    </row>
    <row r="826" spans="1:39" ht="15.75" x14ac:dyDescent="0.25">
      <c r="A826" s="93">
        <f t="shared" si="200"/>
        <v>0</v>
      </c>
      <c r="B826" s="94">
        <f t="shared" si="195"/>
        <v>0</v>
      </c>
      <c r="C826" s="95">
        <f>+$D$3*T826</f>
        <v>7150</v>
      </c>
      <c r="D826" s="95">
        <f t="shared" si="196"/>
        <v>7150</v>
      </c>
      <c r="E826" s="95">
        <f>+$F$3*K826</f>
        <v>1500</v>
      </c>
      <c r="F826" s="95">
        <f t="shared" si="197"/>
        <v>1500</v>
      </c>
      <c r="G826" s="96">
        <f>+$H$3*Q826</f>
        <v>1500</v>
      </c>
      <c r="H826" s="95">
        <f t="shared" si="198"/>
        <v>1500</v>
      </c>
      <c r="I826" s="395"/>
      <c r="J826" s="130">
        <f>((K827-K825)/500)</f>
        <v>0.02</v>
      </c>
      <c r="K826" s="116">
        <f>(((I826-I825)*J826)+K825)+I826</f>
        <v>150</v>
      </c>
      <c r="L826" s="131">
        <f>ROUNDUP(K826,0)</f>
        <v>150</v>
      </c>
      <c r="M826" s="132">
        <f>((N827-N825)/500)</f>
        <v>0.02</v>
      </c>
      <c r="N826" s="101">
        <f>(((I826-I825)*M826)+N825)+I826</f>
        <v>250</v>
      </c>
      <c r="O826" s="101">
        <f>ROUNDUP(N826,0)</f>
        <v>250</v>
      </c>
      <c r="P826" s="101">
        <f>((Q827-Q825)/500)</f>
        <v>0.02</v>
      </c>
      <c r="Q826" s="101">
        <f>(((I826-I825)*P826)+Q825)+I826</f>
        <v>500</v>
      </c>
      <c r="R826" s="133">
        <f>ROUNDUP(Q826,0)</f>
        <v>500</v>
      </c>
      <c r="S826" s="132">
        <f>((T827-T825)/500)</f>
        <v>0.04</v>
      </c>
      <c r="T826" s="134">
        <f>(((I826-I825)*S826)+T825)+I826</f>
        <v>650</v>
      </c>
      <c r="U826" s="134">
        <f>ROUNDUP(T826,0)</f>
        <v>650</v>
      </c>
      <c r="V826" s="396"/>
      <c r="W826" s="130">
        <f>((X827-X825)/500)</f>
        <v>0.02</v>
      </c>
      <c r="X826" s="116">
        <f>(((V826-V825)*W826)+X825)+V826</f>
        <v>-805</v>
      </c>
      <c r="Y826" s="135">
        <f t="shared" si="199"/>
        <v>240</v>
      </c>
      <c r="Z826" s="106">
        <f>ROUNDUP(X826,0)</f>
        <v>-805</v>
      </c>
      <c r="AA826" s="136">
        <f>((AB827-AB825)/500)</f>
        <v>0.04</v>
      </c>
      <c r="AB826" s="137">
        <f>(((V826-V825)*AA826)+AB825)+V826</f>
        <v>-1610</v>
      </c>
      <c r="AC826" s="101">
        <f>ROUNDUP(AB826,0)</f>
        <v>-1610</v>
      </c>
      <c r="AD826" s="137">
        <f>((AE827-AE825)/500)</f>
        <v>0.02</v>
      </c>
      <c r="AE826" s="137">
        <f>(((V826-V825)*AD826)+AE825)+V826</f>
        <v>-780</v>
      </c>
      <c r="AF826" s="133">
        <f>ROUNDUP(AE826,0)</f>
        <v>-780</v>
      </c>
      <c r="AG826" s="137">
        <f>((AH827-AH825)/500)</f>
        <v>0.02</v>
      </c>
      <c r="AH826" s="137">
        <f>(((V826-V825)*AG826)+AH825)+V826</f>
        <v>-755</v>
      </c>
      <c r="AI826" s="101">
        <f>ROUNDUP(AH826,0)</f>
        <v>-755</v>
      </c>
      <c r="AJ826" s="136">
        <f>((AK827-AK825)/500)</f>
        <v>0.02</v>
      </c>
      <c r="AK826" s="138">
        <f>(((V826-V825)*AJ826)+AK825)+V826</f>
        <v>-730</v>
      </c>
      <c r="AL826" s="139">
        <f>ROUNDUP(AK826,0)</f>
        <v>-730</v>
      </c>
      <c r="AM826" s="397"/>
    </row>
    <row r="827" spans="1:39" ht="15.75" x14ac:dyDescent="0.25">
      <c r="A827" s="93">
        <f t="shared" si="200"/>
        <v>0</v>
      </c>
      <c r="B827" s="93">
        <f t="shared" si="195"/>
        <v>0</v>
      </c>
      <c r="C827" s="112">
        <f>+$D$3*U827</f>
        <v>2369510</v>
      </c>
      <c r="D827" s="112">
        <f t="shared" si="196"/>
        <v>2369510</v>
      </c>
      <c r="E827" s="112">
        <f>+$F$3*L827</f>
        <v>2107800</v>
      </c>
      <c r="F827" s="112">
        <f t="shared" si="197"/>
        <v>2107800</v>
      </c>
      <c r="G827" s="113">
        <f>+$H$3*R827</f>
        <v>633390</v>
      </c>
      <c r="H827" s="112">
        <f t="shared" si="198"/>
        <v>633390</v>
      </c>
      <c r="I827" s="140">
        <f>+I825+500</f>
        <v>206500</v>
      </c>
      <c r="J827" s="130"/>
      <c r="K827" s="116">
        <f>+K825+10</f>
        <v>4280</v>
      </c>
      <c r="L827" s="117">
        <f>+I827+K827</f>
        <v>210780</v>
      </c>
      <c r="M827" s="118"/>
      <c r="N827" s="119">
        <f>+N825+10</f>
        <v>4380</v>
      </c>
      <c r="O827" s="119">
        <f>+N827+I827</f>
        <v>210880</v>
      </c>
      <c r="P827" s="119"/>
      <c r="Q827" s="119">
        <f>+Q825+10</f>
        <v>4630</v>
      </c>
      <c r="R827" s="120">
        <f>+Q827+I827</f>
        <v>211130</v>
      </c>
      <c r="S827" s="121"/>
      <c r="T827" s="122">
        <f>+T825+20</f>
        <v>8910</v>
      </c>
      <c r="U827" s="122">
        <f>+T827+I827</f>
        <v>215410</v>
      </c>
      <c r="V827" s="141">
        <f>+V825+500</f>
        <v>206500</v>
      </c>
      <c r="W827" s="130"/>
      <c r="X827" s="116">
        <f>+X825+10</f>
        <v>3325</v>
      </c>
      <c r="Y827" s="124">
        <f t="shared" si="199"/>
        <v>206740</v>
      </c>
      <c r="Z827" s="125">
        <f>+V827+X827</f>
        <v>209825</v>
      </c>
      <c r="AA827" s="126"/>
      <c r="AB827" s="127">
        <f>+AB825+20</f>
        <v>6650</v>
      </c>
      <c r="AC827" s="119">
        <f>+V827+AB827</f>
        <v>213150</v>
      </c>
      <c r="AD827" s="127"/>
      <c r="AE827" s="127">
        <f>+AE825+10</f>
        <v>3350</v>
      </c>
      <c r="AF827" s="120">
        <f>+AE827+V827</f>
        <v>209850</v>
      </c>
      <c r="AG827" s="127"/>
      <c r="AH827" s="127">
        <f>+AH825+10</f>
        <v>3375</v>
      </c>
      <c r="AI827" s="119">
        <f>+AH827+V827</f>
        <v>209875</v>
      </c>
      <c r="AJ827" s="126"/>
      <c r="AK827" s="128">
        <f>+AK825+10</f>
        <v>3400</v>
      </c>
      <c r="AL827" s="129">
        <f>+AK827+V827</f>
        <v>209900</v>
      </c>
      <c r="AM827" s="397"/>
    </row>
    <row r="828" spans="1:39" ht="15.75" x14ac:dyDescent="0.25">
      <c r="A828" s="93">
        <f t="shared" si="200"/>
        <v>0</v>
      </c>
      <c r="B828" s="94">
        <f t="shared" si="195"/>
        <v>0</v>
      </c>
      <c r="C828" s="95">
        <f>+$D$3*T828</f>
        <v>7150</v>
      </c>
      <c r="D828" s="95">
        <f t="shared" si="196"/>
        <v>7150</v>
      </c>
      <c r="E828" s="95">
        <f>+$F$3*K828</f>
        <v>1500</v>
      </c>
      <c r="F828" s="95">
        <f t="shared" si="197"/>
        <v>1500</v>
      </c>
      <c r="G828" s="96">
        <f>+$H$3*Q828</f>
        <v>1500</v>
      </c>
      <c r="H828" s="433">
        <f t="shared" si="198"/>
        <v>1500</v>
      </c>
      <c r="I828" s="395"/>
      <c r="J828" s="130">
        <f>((K829-K827)/500)</f>
        <v>0.02</v>
      </c>
      <c r="K828" s="116">
        <f>(((I828-I827)*J828)+K827)+I828</f>
        <v>150</v>
      </c>
      <c r="L828" s="131">
        <f>ROUNDUP(K828,0)</f>
        <v>150</v>
      </c>
      <c r="M828" s="132">
        <f>((N829-N827)/500)</f>
        <v>0.02</v>
      </c>
      <c r="N828" s="101">
        <f>(((I828-I827)*M828)+N827)+I828</f>
        <v>250</v>
      </c>
      <c r="O828" s="101">
        <f>ROUNDUP(N828,0)</f>
        <v>250</v>
      </c>
      <c r="P828" s="101">
        <f>((Q829-Q827)/500)</f>
        <v>0.02</v>
      </c>
      <c r="Q828" s="101">
        <f>(((I828-I827)*P828)+Q827)+I828</f>
        <v>500</v>
      </c>
      <c r="R828" s="133">
        <f>ROUNDUP(Q828,0)</f>
        <v>500</v>
      </c>
      <c r="S828" s="132">
        <f>((T829-T827)/500)</f>
        <v>0.04</v>
      </c>
      <c r="T828" s="134">
        <f>(((I828-I827)*S828)+T827)+I828</f>
        <v>650</v>
      </c>
      <c r="U828" s="134">
        <f>ROUNDUP(T828,0)</f>
        <v>650</v>
      </c>
      <c r="V828" s="396"/>
      <c r="W828" s="130">
        <f>((X829-X827)/500)</f>
        <v>0.01</v>
      </c>
      <c r="X828" s="116">
        <f>(((V828-V827)*W828)+X827)+V828</f>
        <v>1260</v>
      </c>
      <c r="Y828" s="135">
        <f t="shared" si="199"/>
        <v>240</v>
      </c>
      <c r="Z828" s="106">
        <f>ROUNDUP(X828,0)</f>
        <v>1260</v>
      </c>
      <c r="AA828" s="136">
        <f>((AB829-AB827)/500)</f>
        <v>0.02</v>
      </c>
      <c r="AB828" s="137">
        <f>(((V828-V827)*AA828)+AB827)+V828</f>
        <v>2520</v>
      </c>
      <c r="AC828" s="101">
        <f>ROUNDUP(AB828,0)</f>
        <v>2520</v>
      </c>
      <c r="AD828" s="137">
        <f>((AE829-AE827)/500)</f>
        <v>0.01</v>
      </c>
      <c r="AE828" s="137">
        <f>(((V828-V827)*AD828)+AE827)+V828</f>
        <v>1285</v>
      </c>
      <c r="AF828" s="133">
        <f>ROUNDUP(AE828,0)</f>
        <v>1285</v>
      </c>
      <c r="AG828" s="137">
        <f>((AH829-AH827)/500)</f>
        <v>0.01</v>
      </c>
      <c r="AH828" s="137">
        <f>(((V828-V827)*AG828)+AH827)+V828</f>
        <v>1310</v>
      </c>
      <c r="AI828" s="101">
        <f>ROUNDUP(AH828,0)</f>
        <v>1310</v>
      </c>
      <c r="AJ828" s="136">
        <f>((AK829-AK827)/500)</f>
        <v>0.01</v>
      </c>
      <c r="AK828" s="138">
        <f>(((V828-V827)*AJ828)+AK827)+V828</f>
        <v>1335</v>
      </c>
      <c r="AL828" s="139">
        <f>ROUNDUP(AK828,0)</f>
        <v>1335</v>
      </c>
    </row>
    <row r="829" spans="1:39" ht="15.75" x14ac:dyDescent="0.25">
      <c r="A829" s="93">
        <f t="shared" si="200"/>
        <v>0</v>
      </c>
      <c r="B829" s="93">
        <f t="shared" si="195"/>
        <v>0</v>
      </c>
      <c r="C829" s="112">
        <f>+$D$3*U829</f>
        <v>2375230</v>
      </c>
      <c r="D829" s="112">
        <f t="shared" si="196"/>
        <v>2375230</v>
      </c>
      <c r="E829" s="112">
        <f>+$F$3*L829</f>
        <v>2112900</v>
      </c>
      <c r="F829" s="112">
        <f t="shared" si="197"/>
        <v>2112900</v>
      </c>
      <c r="G829" s="113">
        <f>+$H$3*R829</f>
        <v>634920</v>
      </c>
      <c r="H829" s="112">
        <f t="shared" si="198"/>
        <v>634920</v>
      </c>
      <c r="I829" s="140">
        <f>+I827+500</f>
        <v>207000</v>
      </c>
      <c r="J829" s="130"/>
      <c r="K829" s="116">
        <f>+K827+10</f>
        <v>4290</v>
      </c>
      <c r="L829" s="117">
        <f>+I829+K829</f>
        <v>211290</v>
      </c>
      <c r="M829" s="118"/>
      <c r="N829" s="119">
        <f>+N827+10</f>
        <v>4390</v>
      </c>
      <c r="O829" s="119">
        <f>+N829+I829</f>
        <v>211390</v>
      </c>
      <c r="P829" s="119"/>
      <c r="Q829" s="119">
        <f>+Q827+10</f>
        <v>4640</v>
      </c>
      <c r="R829" s="120">
        <f>+Q829+I829</f>
        <v>211640</v>
      </c>
      <c r="S829" s="121"/>
      <c r="T829" s="122">
        <f>+T827+20</f>
        <v>8930</v>
      </c>
      <c r="U829" s="122">
        <f>+T829+I829</f>
        <v>215930</v>
      </c>
      <c r="V829" s="141">
        <f>+V827+500</f>
        <v>207000</v>
      </c>
      <c r="W829" s="130"/>
      <c r="X829" s="116">
        <f>+X827+5</f>
        <v>3330</v>
      </c>
      <c r="Y829" s="124">
        <f t="shared" si="199"/>
        <v>207240</v>
      </c>
      <c r="Z829" s="125">
        <f>+V829+X829</f>
        <v>210330</v>
      </c>
      <c r="AA829" s="126"/>
      <c r="AB829" s="127">
        <f>+AB827+10</f>
        <v>6660</v>
      </c>
      <c r="AC829" s="119">
        <f>+V829+AB829</f>
        <v>213660</v>
      </c>
      <c r="AD829" s="127"/>
      <c r="AE829" s="127">
        <f>+AE827+5</f>
        <v>3355</v>
      </c>
      <c r="AF829" s="120">
        <f>+AE829+V829</f>
        <v>210355</v>
      </c>
      <c r="AG829" s="127"/>
      <c r="AH829" s="127">
        <f>+AH827+5</f>
        <v>3380</v>
      </c>
      <c r="AI829" s="119">
        <f>+AH829+V829</f>
        <v>210380</v>
      </c>
      <c r="AJ829" s="126"/>
      <c r="AK829" s="128">
        <f>+AK827+5</f>
        <v>3405</v>
      </c>
      <c r="AL829" s="129">
        <f>+AK829+V829</f>
        <v>210405</v>
      </c>
      <c r="AM829" s="397"/>
    </row>
    <row r="830" spans="1:39" ht="15.75" x14ac:dyDescent="0.25">
      <c r="A830" s="93">
        <f t="shared" si="200"/>
        <v>0</v>
      </c>
      <c r="B830" s="94">
        <f t="shared" si="195"/>
        <v>0</v>
      </c>
      <c r="C830" s="95">
        <f>+$D$3*T830</f>
        <v>7150</v>
      </c>
      <c r="D830" s="95">
        <f t="shared" si="196"/>
        <v>7150</v>
      </c>
      <c r="E830" s="95">
        <f>+$F$3*K830</f>
        <v>1500</v>
      </c>
      <c r="F830" s="95">
        <f t="shared" si="197"/>
        <v>1500</v>
      </c>
      <c r="G830" s="96">
        <f>+$H$3*Q830</f>
        <v>1500</v>
      </c>
      <c r="H830" s="95">
        <f t="shared" si="198"/>
        <v>1500</v>
      </c>
      <c r="I830" s="395"/>
      <c r="J830" s="130">
        <f>((K831-K829)/500)</f>
        <v>0.02</v>
      </c>
      <c r="K830" s="116">
        <f>(((I830-I829)*J830)+K829)+I830</f>
        <v>150</v>
      </c>
      <c r="L830" s="131">
        <f>ROUNDUP(K830,0)</f>
        <v>150</v>
      </c>
      <c r="M830" s="132">
        <f>((N831-N829)/500)</f>
        <v>0.02</v>
      </c>
      <c r="N830" s="101">
        <f>(((I830-I829)*M830)+N829)+I830</f>
        <v>250</v>
      </c>
      <c r="O830" s="101">
        <f>ROUNDUP(N830,0)</f>
        <v>250</v>
      </c>
      <c r="P830" s="101">
        <f>((Q831-Q829)/500)</f>
        <v>0.02</v>
      </c>
      <c r="Q830" s="101">
        <f>(((I830-I829)*P830)+Q829)+I830</f>
        <v>500</v>
      </c>
      <c r="R830" s="133">
        <f>ROUNDUP(Q830,0)</f>
        <v>500</v>
      </c>
      <c r="S830" s="132">
        <f>((T831-T829)/500)</f>
        <v>0.04</v>
      </c>
      <c r="T830" s="134">
        <f>(((I830-I829)*S830)+T829)+I830</f>
        <v>650</v>
      </c>
      <c r="U830" s="134">
        <f>ROUNDUP(T830,0)</f>
        <v>650</v>
      </c>
      <c r="V830" s="396"/>
      <c r="W830" s="130">
        <f>((X831-X829)/500)</f>
        <v>0.02</v>
      </c>
      <c r="X830" s="116">
        <f>(((V830-V829)*W830)+X829)+V830</f>
        <v>-810</v>
      </c>
      <c r="Y830" s="135">
        <f t="shared" si="199"/>
        <v>240</v>
      </c>
      <c r="Z830" s="106">
        <f>ROUNDUP(X830,0)</f>
        <v>-810</v>
      </c>
      <c r="AA830" s="136">
        <f>((AB831-AB829)/500)</f>
        <v>0.04</v>
      </c>
      <c r="AB830" s="137">
        <f>(((V830-V829)*AA830)+AB829)+V830</f>
        <v>-1620</v>
      </c>
      <c r="AC830" s="101">
        <f>ROUNDUP(AB830,0)</f>
        <v>-1620</v>
      </c>
      <c r="AD830" s="137">
        <f>((AE831-AE829)/500)</f>
        <v>0.02</v>
      </c>
      <c r="AE830" s="137">
        <f>(((V830-V829)*AD830)+AE829)+V830</f>
        <v>-785</v>
      </c>
      <c r="AF830" s="133">
        <f>ROUNDUP(AE830,0)</f>
        <v>-785</v>
      </c>
      <c r="AG830" s="137">
        <f>((AH831-AH829)/500)</f>
        <v>0.02</v>
      </c>
      <c r="AH830" s="137">
        <f>(((V830-V829)*AG830)+AH829)+V830</f>
        <v>-760</v>
      </c>
      <c r="AI830" s="101">
        <f>ROUNDUP(AH830,0)</f>
        <v>-760</v>
      </c>
      <c r="AJ830" s="136">
        <f>((AK831-AK829)/500)</f>
        <v>0.02</v>
      </c>
      <c r="AK830" s="138">
        <f>(((V830-V829)*AJ830)+AK829)+V830</f>
        <v>-735</v>
      </c>
      <c r="AL830" s="139">
        <f>ROUNDUP(AK830,0)</f>
        <v>-735</v>
      </c>
    </row>
    <row r="831" spans="1:39" ht="15.75" x14ac:dyDescent="0.25">
      <c r="A831" s="93">
        <f t="shared" si="200"/>
        <v>0</v>
      </c>
      <c r="B831" s="93">
        <f t="shared" si="195"/>
        <v>0</v>
      </c>
      <c r="C831" s="112">
        <f>+$D$3*U831</f>
        <v>2380950</v>
      </c>
      <c r="D831" s="112">
        <f t="shared" si="196"/>
        <v>2380950</v>
      </c>
      <c r="E831" s="112">
        <f>+$F$3*L831</f>
        <v>2118000</v>
      </c>
      <c r="F831" s="112">
        <f t="shared" si="197"/>
        <v>2118000</v>
      </c>
      <c r="G831" s="113">
        <f>+$H$3*R831</f>
        <v>636450</v>
      </c>
      <c r="H831" s="112">
        <f t="shared" si="198"/>
        <v>636450</v>
      </c>
      <c r="I831" s="140">
        <f>+I829+500</f>
        <v>207500</v>
      </c>
      <c r="J831" s="130"/>
      <c r="K831" s="116">
        <f>+K829+10</f>
        <v>4300</v>
      </c>
      <c r="L831" s="117">
        <f>+I831+K831</f>
        <v>211800</v>
      </c>
      <c r="M831" s="118"/>
      <c r="N831" s="119">
        <f>+N829+10</f>
        <v>4400</v>
      </c>
      <c r="O831" s="119">
        <f>+N831+I831</f>
        <v>211900</v>
      </c>
      <c r="P831" s="119"/>
      <c r="Q831" s="119">
        <f>+Q829+10</f>
        <v>4650</v>
      </c>
      <c r="R831" s="120">
        <f>+Q831+I831</f>
        <v>212150</v>
      </c>
      <c r="S831" s="121"/>
      <c r="T831" s="122">
        <f>+T829+20</f>
        <v>8950</v>
      </c>
      <c r="U831" s="122">
        <f>+T831+I831</f>
        <v>216450</v>
      </c>
      <c r="V831" s="141">
        <f>+V829+500</f>
        <v>207500</v>
      </c>
      <c r="W831" s="130"/>
      <c r="X831" s="116">
        <f>+X829+10</f>
        <v>3340</v>
      </c>
      <c r="Y831" s="124">
        <f t="shared" si="199"/>
        <v>207740</v>
      </c>
      <c r="Z831" s="125">
        <f>+V831+X831</f>
        <v>210840</v>
      </c>
      <c r="AA831" s="126"/>
      <c r="AB831" s="127">
        <f>+AB829+20</f>
        <v>6680</v>
      </c>
      <c r="AC831" s="119">
        <f>+V831+AB831</f>
        <v>214180</v>
      </c>
      <c r="AD831" s="127"/>
      <c r="AE831" s="127">
        <f>+AE829+10</f>
        <v>3365</v>
      </c>
      <c r="AF831" s="120">
        <f>+AE831+V831</f>
        <v>210865</v>
      </c>
      <c r="AG831" s="127"/>
      <c r="AH831" s="127">
        <f>+AH829+10</f>
        <v>3390</v>
      </c>
      <c r="AI831" s="119">
        <f>+AH831+V831</f>
        <v>210890</v>
      </c>
      <c r="AJ831" s="126"/>
      <c r="AK831" s="128">
        <f>+AK829+10</f>
        <v>3415</v>
      </c>
      <c r="AL831" s="129">
        <f>+AK831+V831</f>
        <v>210915</v>
      </c>
      <c r="AM831" s="397"/>
    </row>
    <row r="832" spans="1:39" ht="15.75" x14ac:dyDescent="0.25">
      <c r="A832" s="93">
        <f t="shared" si="200"/>
        <v>0</v>
      </c>
      <c r="B832" s="94">
        <f t="shared" si="195"/>
        <v>0</v>
      </c>
      <c r="C832" s="95">
        <f>+$D$3*T832</f>
        <v>7150</v>
      </c>
      <c r="D832" s="95">
        <f t="shared" si="196"/>
        <v>7150</v>
      </c>
      <c r="E832" s="95">
        <f>+$F$3*K832</f>
        <v>1500</v>
      </c>
      <c r="F832" s="95">
        <f t="shared" si="197"/>
        <v>1500</v>
      </c>
      <c r="G832" s="96">
        <f>+$H$3*Q832</f>
        <v>1500</v>
      </c>
      <c r="H832" s="433">
        <f t="shared" si="198"/>
        <v>1500</v>
      </c>
      <c r="I832" s="395"/>
      <c r="J832" s="130">
        <f>((K833-K831)/500)</f>
        <v>0.02</v>
      </c>
      <c r="K832" s="116">
        <f>(((I832-I831)*J832)+K831)+I832</f>
        <v>150</v>
      </c>
      <c r="L832" s="131">
        <f>ROUNDUP(K832,0)</f>
        <v>150</v>
      </c>
      <c r="M832" s="132">
        <f>((N833-N831)/500)</f>
        <v>0.02</v>
      </c>
      <c r="N832" s="101">
        <f>(((I832-I831)*M832)+N831)+I832</f>
        <v>250</v>
      </c>
      <c r="O832" s="101">
        <f>ROUNDUP(N832,0)</f>
        <v>250</v>
      </c>
      <c r="P832" s="101">
        <f>((Q833-Q831)/500)</f>
        <v>0.02</v>
      </c>
      <c r="Q832" s="101">
        <f>(((I832-I831)*P832)+Q831)+I832</f>
        <v>500</v>
      </c>
      <c r="R832" s="133">
        <f>ROUNDUP(Q832,0)</f>
        <v>500</v>
      </c>
      <c r="S832" s="132">
        <f>((T833-T831)/500)</f>
        <v>0.04</v>
      </c>
      <c r="T832" s="134">
        <f>(((I832-I831)*S832)+T831)+I832</f>
        <v>650</v>
      </c>
      <c r="U832" s="134">
        <f>ROUNDUP(T832,0)</f>
        <v>650</v>
      </c>
      <c r="V832" s="396"/>
      <c r="W832" s="130">
        <f>((X833-X831)/500)</f>
        <v>0.01</v>
      </c>
      <c r="X832" s="116">
        <f>(((V832-V831)*W832)+X831)+V832</f>
        <v>1265</v>
      </c>
      <c r="Y832" s="135">
        <f t="shared" si="199"/>
        <v>240</v>
      </c>
      <c r="Z832" s="106">
        <f>ROUNDUP(X832,0)</f>
        <v>1265</v>
      </c>
      <c r="AA832" s="136">
        <f>((AB833-AB831)/500)</f>
        <v>0.02</v>
      </c>
      <c r="AB832" s="137">
        <f>(((V832-V831)*AA832)+AB831)+V832</f>
        <v>2530</v>
      </c>
      <c r="AC832" s="101">
        <f>ROUNDUP(AB832,0)</f>
        <v>2530</v>
      </c>
      <c r="AD832" s="137">
        <f>((AE833-AE831)/500)</f>
        <v>0.01</v>
      </c>
      <c r="AE832" s="137">
        <f>(((V832-V831)*AD832)+AE831)+V832</f>
        <v>1290</v>
      </c>
      <c r="AF832" s="133">
        <f>ROUNDUP(AE832,0)</f>
        <v>1290</v>
      </c>
      <c r="AG832" s="137">
        <f>((AH833-AH831)/500)</f>
        <v>0.01</v>
      </c>
      <c r="AH832" s="137">
        <f>(((V832-V831)*AG832)+AH831)+V832</f>
        <v>1315</v>
      </c>
      <c r="AI832" s="101">
        <f>ROUNDUP(AH832,0)</f>
        <v>1315</v>
      </c>
      <c r="AJ832" s="136">
        <f>((AK833-AK831)/500)</f>
        <v>0.01</v>
      </c>
      <c r="AK832" s="138">
        <f>(((V832-V831)*AJ832)+AK831)+V832</f>
        <v>1340</v>
      </c>
      <c r="AL832" s="139">
        <f>ROUNDUP(AK832,0)</f>
        <v>1340</v>
      </c>
    </row>
    <row r="833" spans="1:39" ht="15.75" x14ac:dyDescent="0.25">
      <c r="A833" s="93">
        <f t="shared" si="200"/>
        <v>0</v>
      </c>
      <c r="B833" s="93">
        <f t="shared" si="195"/>
        <v>0</v>
      </c>
      <c r="C833" s="112">
        <f>+$D$3*U833</f>
        <v>2386670</v>
      </c>
      <c r="D833" s="112">
        <f t="shared" si="196"/>
        <v>2386670</v>
      </c>
      <c r="E833" s="112">
        <f>+$F$3*L833</f>
        <v>2123100</v>
      </c>
      <c r="F833" s="112">
        <f t="shared" si="197"/>
        <v>2123100</v>
      </c>
      <c r="G833" s="113">
        <f>+$H$3*R833</f>
        <v>637980</v>
      </c>
      <c r="H833" s="112">
        <f t="shared" si="198"/>
        <v>637980</v>
      </c>
      <c r="I833" s="140">
        <f>+I831+500</f>
        <v>208000</v>
      </c>
      <c r="J833" s="130"/>
      <c r="K833" s="116">
        <f>+K831+10</f>
        <v>4310</v>
      </c>
      <c r="L833" s="117">
        <f>+I833+K833</f>
        <v>212310</v>
      </c>
      <c r="M833" s="118"/>
      <c r="N833" s="119">
        <f>+N831+10</f>
        <v>4410</v>
      </c>
      <c r="O833" s="119">
        <f>+N833+I833</f>
        <v>212410</v>
      </c>
      <c r="P833" s="119"/>
      <c r="Q833" s="119">
        <f>+Q831+10</f>
        <v>4660</v>
      </c>
      <c r="R833" s="120">
        <f>+Q833+I833</f>
        <v>212660</v>
      </c>
      <c r="S833" s="121"/>
      <c r="T833" s="122">
        <f>+T831+20</f>
        <v>8970</v>
      </c>
      <c r="U833" s="122">
        <f>+T833+I833</f>
        <v>216970</v>
      </c>
      <c r="V833" s="141">
        <f>+V831+500</f>
        <v>208000</v>
      </c>
      <c r="W833" s="130"/>
      <c r="X833" s="116">
        <f>+X831+5</f>
        <v>3345</v>
      </c>
      <c r="Y833" s="124">
        <f t="shared" si="199"/>
        <v>208240</v>
      </c>
      <c r="Z833" s="125">
        <f>+V833+X833</f>
        <v>211345</v>
      </c>
      <c r="AA833" s="126"/>
      <c r="AB833" s="127">
        <f>+AB831+10</f>
        <v>6690</v>
      </c>
      <c r="AC833" s="119">
        <f>+V833+AB833</f>
        <v>214690</v>
      </c>
      <c r="AD833" s="127"/>
      <c r="AE833" s="127">
        <f>+AE831+5</f>
        <v>3370</v>
      </c>
      <c r="AF833" s="120">
        <f>+AE833+V833</f>
        <v>211370</v>
      </c>
      <c r="AG833" s="127"/>
      <c r="AH833" s="127">
        <f>+AH831+5</f>
        <v>3395</v>
      </c>
      <c r="AI833" s="119">
        <f>+AH833+V833</f>
        <v>211395</v>
      </c>
      <c r="AJ833" s="126"/>
      <c r="AK833" s="128">
        <f>+AK831+5</f>
        <v>3420</v>
      </c>
      <c r="AL833" s="129">
        <f>+AK833+V833</f>
        <v>211420</v>
      </c>
      <c r="AM833" s="397"/>
    </row>
    <row r="834" spans="1:39" ht="15.75" x14ac:dyDescent="0.25">
      <c r="A834" s="93">
        <f t="shared" si="200"/>
        <v>0</v>
      </c>
      <c r="B834" s="94">
        <f t="shared" si="195"/>
        <v>0</v>
      </c>
      <c r="C834" s="95">
        <f>+$D$3*T834</f>
        <v>7150</v>
      </c>
      <c r="D834" s="95">
        <f t="shared" si="196"/>
        <v>7150</v>
      </c>
      <c r="E834" s="95">
        <f>+$F$3*K834</f>
        <v>1500</v>
      </c>
      <c r="F834" s="95">
        <f t="shared" si="197"/>
        <v>1500</v>
      </c>
      <c r="G834" s="96">
        <f>+$H$3*Q834</f>
        <v>1500</v>
      </c>
      <c r="H834" s="95">
        <f t="shared" si="198"/>
        <v>1500</v>
      </c>
      <c r="I834" s="395"/>
      <c r="J834" s="130">
        <f>((K835-K833)/500)</f>
        <v>0.02</v>
      </c>
      <c r="K834" s="116">
        <f>(((I834-I833)*J834)+K833)+I834</f>
        <v>150</v>
      </c>
      <c r="L834" s="131">
        <f>ROUNDUP(K834,0)</f>
        <v>150</v>
      </c>
      <c r="M834" s="132">
        <f>((N835-N833)/500)</f>
        <v>0.02</v>
      </c>
      <c r="N834" s="101">
        <f>(((I834-I833)*M834)+N833)+I834</f>
        <v>250</v>
      </c>
      <c r="O834" s="101">
        <f>ROUNDUP(N834,0)</f>
        <v>250</v>
      </c>
      <c r="P834" s="101">
        <f>((Q835-Q833)/500)</f>
        <v>0.02</v>
      </c>
      <c r="Q834" s="101">
        <f>(((I834-I833)*P834)+Q833)+I834</f>
        <v>500</v>
      </c>
      <c r="R834" s="133">
        <f>ROUNDUP(Q834,0)</f>
        <v>500</v>
      </c>
      <c r="S834" s="132">
        <f>((T835-T833)/500)</f>
        <v>0.04</v>
      </c>
      <c r="T834" s="134">
        <f>(((I834-I833)*S834)+T833)+I834</f>
        <v>650</v>
      </c>
      <c r="U834" s="134">
        <f>ROUNDUP(T834,0)</f>
        <v>650</v>
      </c>
      <c r="V834" s="396"/>
      <c r="W834" s="130">
        <f>((X835-X833)/500)</f>
        <v>0.02</v>
      </c>
      <c r="X834" s="116">
        <f>(((V834-V833)*W834)+X833)+V834</f>
        <v>-815</v>
      </c>
      <c r="Y834" s="135">
        <f t="shared" si="199"/>
        <v>240</v>
      </c>
      <c r="Z834" s="106">
        <f>ROUNDUP(X834,0)</f>
        <v>-815</v>
      </c>
      <c r="AA834" s="136">
        <f>((AB835-AB833)/500)</f>
        <v>0.04</v>
      </c>
      <c r="AB834" s="137">
        <f>(((V834-V833)*AA834)+AB833)+V834</f>
        <v>-1630</v>
      </c>
      <c r="AC834" s="101">
        <f>ROUNDUP(AB834,0)</f>
        <v>-1630</v>
      </c>
      <c r="AD834" s="137">
        <f>((AE835-AE833)/500)</f>
        <v>0.02</v>
      </c>
      <c r="AE834" s="137">
        <f>(((V834-V833)*AD834)+AE833)+V834</f>
        <v>-790</v>
      </c>
      <c r="AF834" s="133">
        <f>ROUNDUP(AE834,0)</f>
        <v>-790</v>
      </c>
      <c r="AG834" s="137">
        <f>((AH835-AH833)/500)</f>
        <v>0.02</v>
      </c>
      <c r="AH834" s="137">
        <f>(((V834-V833)*AG834)+AH833)+V834</f>
        <v>-765</v>
      </c>
      <c r="AI834" s="101">
        <f>ROUNDUP(AH834,0)</f>
        <v>-765</v>
      </c>
      <c r="AJ834" s="136">
        <f>((AK835-AK833)/500)</f>
        <v>0.02</v>
      </c>
      <c r="AK834" s="138">
        <f>(((V834-V833)*AJ834)+AK833)+V834</f>
        <v>-740</v>
      </c>
      <c r="AL834" s="139">
        <f>ROUNDUP(AK834,0)</f>
        <v>-740</v>
      </c>
      <c r="AM834" s="397"/>
    </row>
    <row r="835" spans="1:39" ht="15.75" x14ac:dyDescent="0.25">
      <c r="A835" s="93">
        <f t="shared" si="200"/>
        <v>0</v>
      </c>
      <c r="B835" s="93">
        <f t="shared" si="195"/>
        <v>0</v>
      </c>
      <c r="C835" s="112">
        <f>+$D$3*U835</f>
        <v>2392390</v>
      </c>
      <c r="D835" s="112">
        <f t="shared" si="196"/>
        <v>2392390</v>
      </c>
      <c r="E835" s="112">
        <f>+$F$3*L835</f>
        <v>2128200</v>
      </c>
      <c r="F835" s="112">
        <f t="shared" si="197"/>
        <v>2128200</v>
      </c>
      <c r="G835" s="113">
        <f>+$H$3*R835</f>
        <v>639510</v>
      </c>
      <c r="H835" s="112">
        <f t="shared" si="198"/>
        <v>639510</v>
      </c>
      <c r="I835" s="140">
        <f>+I833+500</f>
        <v>208500</v>
      </c>
      <c r="J835" s="130"/>
      <c r="K835" s="116">
        <f>+K833+10</f>
        <v>4320</v>
      </c>
      <c r="L835" s="117">
        <f>+I835+K835</f>
        <v>212820</v>
      </c>
      <c r="M835" s="118"/>
      <c r="N835" s="119">
        <f>+N833+10</f>
        <v>4420</v>
      </c>
      <c r="O835" s="119">
        <f>+N835+I835</f>
        <v>212920</v>
      </c>
      <c r="P835" s="119"/>
      <c r="Q835" s="119">
        <f>+Q833+10</f>
        <v>4670</v>
      </c>
      <c r="R835" s="120">
        <f>+Q835+I835</f>
        <v>213170</v>
      </c>
      <c r="S835" s="121"/>
      <c r="T835" s="122">
        <f>+T833+20</f>
        <v>8990</v>
      </c>
      <c r="U835" s="122">
        <f>+T835+I835</f>
        <v>217490</v>
      </c>
      <c r="V835" s="141">
        <f>+V833+500</f>
        <v>208500</v>
      </c>
      <c r="W835" s="130"/>
      <c r="X835" s="116">
        <f>+X833+10</f>
        <v>3355</v>
      </c>
      <c r="Y835" s="124">
        <f t="shared" si="199"/>
        <v>208740</v>
      </c>
      <c r="Z835" s="125">
        <f>+V835+X835</f>
        <v>211855</v>
      </c>
      <c r="AA835" s="126"/>
      <c r="AB835" s="127">
        <f>+AB833+20</f>
        <v>6710</v>
      </c>
      <c r="AC835" s="119">
        <f>+V835+AB835</f>
        <v>215210</v>
      </c>
      <c r="AD835" s="127"/>
      <c r="AE835" s="127">
        <f>+AE833+10</f>
        <v>3380</v>
      </c>
      <c r="AF835" s="120">
        <f>+AE835+V835</f>
        <v>211880</v>
      </c>
      <c r="AG835" s="127"/>
      <c r="AH835" s="127">
        <f>+AH833+10</f>
        <v>3405</v>
      </c>
      <c r="AI835" s="119">
        <f>+AH835+V835</f>
        <v>211905</v>
      </c>
      <c r="AJ835" s="126"/>
      <c r="AK835" s="128">
        <f>+AK833+10</f>
        <v>3430</v>
      </c>
      <c r="AL835" s="129">
        <f>+AK835+V835</f>
        <v>211930</v>
      </c>
      <c r="AM835" s="397"/>
    </row>
    <row r="836" spans="1:39" ht="15.75" x14ac:dyDescent="0.25">
      <c r="A836" s="93">
        <f t="shared" si="200"/>
        <v>0</v>
      </c>
      <c r="B836" s="94">
        <f t="shared" si="195"/>
        <v>0</v>
      </c>
      <c r="C836" s="95">
        <f>+$D$3*T836</f>
        <v>7150</v>
      </c>
      <c r="D836" s="95">
        <f t="shared" si="196"/>
        <v>7150</v>
      </c>
      <c r="E836" s="95">
        <f>+$F$3*K836</f>
        <v>1500</v>
      </c>
      <c r="F836" s="95">
        <f t="shared" si="197"/>
        <v>1500</v>
      </c>
      <c r="G836" s="96">
        <f>+$H$3*Q836</f>
        <v>1500</v>
      </c>
      <c r="H836" s="433">
        <f t="shared" si="198"/>
        <v>1500</v>
      </c>
      <c r="I836" s="395"/>
      <c r="J836" s="130">
        <f>((K837-K835)/500)</f>
        <v>0.02</v>
      </c>
      <c r="K836" s="116">
        <f>(((I836-I835)*J836)+K835)+I836</f>
        <v>150</v>
      </c>
      <c r="L836" s="131">
        <f>ROUNDUP(K836,0)</f>
        <v>150</v>
      </c>
      <c r="M836" s="132">
        <f>((N837-N835)/500)</f>
        <v>0.02</v>
      </c>
      <c r="N836" s="101">
        <f>(((I836-I835)*M836)+N835)+I836</f>
        <v>250</v>
      </c>
      <c r="O836" s="101">
        <f>ROUNDUP(N836,0)</f>
        <v>250</v>
      </c>
      <c r="P836" s="101">
        <f>((Q837-Q835)/500)</f>
        <v>0.02</v>
      </c>
      <c r="Q836" s="101">
        <f>(((I836-I835)*P836)+Q835)+I836</f>
        <v>500</v>
      </c>
      <c r="R836" s="133">
        <f>ROUNDUP(Q836,0)</f>
        <v>500</v>
      </c>
      <c r="S836" s="132">
        <f>((T837-T835)/500)</f>
        <v>0.04</v>
      </c>
      <c r="T836" s="134">
        <f>(((I836-I835)*S836)+T835)+I836</f>
        <v>650</v>
      </c>
      <c r="U836" s="134">
        <f>ROUNDUP(T836,0)</f>
        <v>650</v>
      </c>
      <c r="V836" s="396"/>
      <c r="W836" s="130">
        <f>((X837-X835)/500)</f>
        <v>0.01</v>
      </c>
      <c r="X836" s="116">
        <f>(((V836-V835)*W836)+X835)+V836</f>
        <v>1270</v>
      </c>
      <c r="Y836" s="135">
        <f t="shared" si="199"/>
        <v>240</v>
      </c>
      <c r="Z836" s="106">
        <f>ROUNDUP(X836,0)</f>
        <v>1270</v>
      </c>
      <c r="AA836" s="136">
        <f>((AB837-AB835)/500)</f>
        <v>0.02</v>
      </c>
      <c r="AB836" s="137">
        <f>(((V836-V835)*AA836)+AB835)+V836</f>
        <v>2540</v>
      </c>
      <c r="AC836" s="101">
        <f>ROUNDUP(AB836,0)</f>
        <v>2540</v>
      </c>
      <c r="AD836" s="137">
        <f>((AE837-AE835)/500)</f>
        <v>0.01</v>
      </c>
      <c r="AE836" s="137">
        <f>(((V836-V835)*AD836)+AE835)+V836</f>
        <v>1295</v>
      </c>
      <c r="AF836" s="133">
        <f>ROUNDUP(AE836,0)</f>
        <v>1295</v>
      </c>
      <c r="AG836" s="137">
        <f>((AH837-AH835)/500)</f>
        <v>0.01</v>
      </c>
      <c r="AH836" s="137">
        <f>(((V836-V835)*AG836)+AH835)+V836</f>
        <v>1320</v>
      </c>
      <c r="AI836" s="101">
        <f>ROUNDUP(AH836,0)</f>
        <v>1320</v>
      </c>
      <c r="AJ836" s="136">
        <f>((AK837-AK835)/500)</f>
        <v>0.01</v>
      </c>
      <c r="AK836" s="138">
        <f>(((V836-V835)*AJ836)+AK835)+V836</f>
        <v>1345</v>
      </c>
      <c r="AL836" s="139">
        <f>ROUNDUP(AK836,0)</f>
        <v>1345</v>
      </c>
    </row>
    <row r="837" spans="1:39" ht="15.75" x14ac:dyDescent="0.25">
      <c r="A837" s="93">
        <f t="shared" si="200"/>
        <v>0</v>
      </c>
      <c r="B837" s="93">
        <f t="shared" si="195"/>
        <v>0</v>
      </c>
      <c r="C837" s="112">
        <f>+$D$3*U837</f>
        <v>2398110</v>
      </c>
      <c r="D837" s="112">
        <f t="shared" si="196"/>
        <v>2398110</v>
      </c>
      <c r="E837" s="112">
        <f>+$F$3*L837</f>
        <v>2133300</v>
      </c>
      <c r="F837" s="112">
        <f t="shared" si="197"/>
        <v>2133300</v>
      </c>
      <c r="G837" s="113">
        <f>+$H$3*R837</f>
        <v>641040</v>
      </c>
      <c r="H837" s="112">
        <f t="shared" si="198"/>
        <v>641040</v>
      </c>
      <c r="I837" s="140">
        <f>+I835+500</f>
        <v>209000</v>
      </c>
      <c r="J837" s="130"/>
      <c r="K837" s="116">
        <f>+K835+10</f>
        <v>4330</v>
      </c>
      <c r="L837" s="117">
        <f>+I837+K837</f>
        <v>213330</v>
      </c>
      <c r="M837" s="118"/>
      <c r="N837" s="119">
        <f>+N835+10</f>
        <v>4430</v>
      </c>
      <c r="O837" s="119">
        <f>+N837+I837</f>
        <v>213430</v>
      </c>
      <c r="P837" s="119"/>
      <c r="Q837" s="119">
        <f>+Q835+10</f>
        <v>4680</v>
      </c>
      <c r="R837" s="120">
        <f>+Q837+I837</f>
        <v>213680</v>
      </c>
      <c r="S837" s="121"/>
      <c r="T837" s="122">
        <f>+T835+20</f>
        <v>9010</v>
      </c>
      <c r="U837" s="122">
        <f>+T837+I837</f>
        <v>218010</v>
      </c>
      <c r="V837" s="141">
        <f>+V835+500</f>
        <v>209000</v>
      </c>
      <c r="W837" s="130"/>
      <c r="X837" s="116">
        <f>+X835+5</f>
        <v>3360</v>
      </c>
      <c r="Y837" s="124">
        <f t="shared" si="199"/>
        <v>209240</v>
      </c>
      <c r="Z837" s="125">
        <f>+V837+X837</f>
        <v>212360</v>
      </c>
      <c r="AA837" s="126"/>
      <c r="AB837" s="127">
        <f>+AB835+10</f>
        <v>6720</v>
      </c>
      <c r="AC837" s="119">
        <f>+V837+AB837</f>
        <v>215720</v>
      </c>
      <c r="AD837" s="127"/>
      <c r="AE837" s="127">
        <f>+AE835+5</f>
        <v>3385</v>
      </c>
      <c r="AF837" s="120">
        <f>+AE837+V837</f>
        <v>212385</v>
      </c>
      <c r="AG837" s="127"/>
      <c r="AH837" s="127">
        <f>+AH835+5</f>
        <v>3410</v>
      </c>
      <c r="AI837" s="119">
        <f>+AH837+V837</f>
        <v>212410</v>
      </c>
      <c r="AJ837" s="126"/>
      <c r="AK837" s="128">
        <f>+AK835+5</f>
        <v>3435</v>
      </c>
      <c r="AL837" s="129">
        <f>+AK837+V837</f>
        <v>212435</v>
      </c>
      <c r="AM837" s="397"/>
    </row>
    <row r="838" spans="1:39" ht="15.75" x14ac:dyDescent="0.25">
      <c r="A838" s="93">
        <f t="shared" si="200"/>
        <v>0</v>
      </c>
      <c r="B838" s="94">
        <f t="shared" si="195"/>
        <v>0</v>
      </c>
      <c r="C838" s="95">
        <f>+$D$3*T838</f>
        <v>7150</v>
      </c>
      <c r="D838" s="95">
        <f t="shared" si="196"/>
        <v>7150</v>
      </c>
      <c r="E838" s="95">
        <f>+$F$3*K838</f>
        <v>1500</v>
      </c>
      <c r="F838" s="95">
        <f t="shared" si="197"/>
        <v>1500</v>
      </c>
      <c r="G838" s="96">
        <f>+$H$3*Q838</f>
        <v>1500</v>
      </c>
      <c r="H838" s="95">
        <f t="shared" si="198"/>
        <v>1500</v>
      </c>
      <c r="I838" s="395"/>
      <c r="J838" s="130">
        <f>((K839-K837)/500)</f>
        <v>0.02</v>
      </c>
      <c r="K838" s="116">
        <f>(((I838-I837)*J838)+K837)+I838</f>
        <v>150</v>
      </c>
      <c r="L838" s="131">
        <f>ROUNDUP(K838,0)</f>
        <v>150</v>
      </c>
      <c r="M838" s="132">
        <f>((N839-N837)/500)</f>
        <v>0.02</v>
      </c>
      <c r="N838" s="101">
        <f>(((I838-I837)*M838)+N837)+I838</f>
        <v>250</v>
      </c>
      <c r="O838" s="101">
        <f>ROUNDUP(N838,0)</f>
        <v>250</v>
      </c>
      <c r="P838" s="101">
        <f>((Q839-Q837)/500)</f>
        <v>0.02</v>
      </c>
      <c r="Q838" s="101">
        <f>(((I838-I837)*P838)+Q837)+I838</f>
        <v>500</v>
      </c>
      <c r="R838" s="133">
        <f>ROUNDUP(Q838,0)</f>
        <v>500</v>
      </c>
      <c r="S838" s="132">
        <f>((T839-T837)/500)</f>
        <v>0.04</v>
      </c>
      <c r="T838" s="134">
        <f>(((I838-I837)*S838)+T837)+I838</f>
        <v>650</v>
      </c>
      <c r="U838" s="134">
        <f>ROUNDUP(T838,0)</f>
        <v>650</v>
      </c>
      <c r="V838" s="396"/>
      <c r="W838" s="130">
        <f>((X839-X837)/500)</f>
        <v>0.02</v>
      </c>
      <c r="X838" s="116">
        <f>(((V838-V837)*W838)+X837)+V838</f>
        <v>-820</v>
      </c>
      <c r="Y838" s="135">
        <f t="shared" si="199"/>
        <v>240</v>
      </c>
      <c r="Z838" s="106">
        <f>ROUNDUP(X838,0)</f>
        <v>-820</v>
      </c>
      <c r="AA838" s="136">
        <f>((AB839-AB837)/500)</f>
        <v>0.04</v>
      </c>
      <c r="AB838" s="137">
        <f>(((V838-V837)*AA838)+AB837)+V838</f>
        <v>-1640</v>
      </c>
      <c r="AC838" s="101">
        <f>ROUNDUP(AB838,0)</f>
        <v>-1640</v>
      </c>
      <c r="AD838" s="137">
        <f>((AE839-AE837)/500)</f>
        <v>0.02</v>
      </c>
      <c r="AE838" s="137">
        <f>(((V838-V837)*AD838)+AE837)+V838</f>
        <v>-795</v>
      </c>
      <c r="AF838" s="133">
        <f>ROUNDUP(AE838,0)</f>
        <v>-795</v>
      </c>
      <c r="AG838" s="137">
        <f>((AH839-AH837)/500)</f>
        <v>0.02</v>
      </c>
      <c r="AH838" s="137">
        <f>(((V838-V837)*AG838)+AH837)+V838</f>
        <v>-770</v>
      </c>
      <c r="AI838" s="101">
        <f>ROUNDUP(AH838,0)</f>
        <v>-770</v>
      </c>
      <c r="AJ838" s="136">
        <f>((AK839-AK837)/500)</f>
        <v>0.02</v>
      </c>
      <c r="AK838" s="138">
        <f>(((V838-V837)*AJ838)+AK837)+V838</f>
        <v>-745</v>
      </c>
      <c r="AL838" s="139">
        <f>ROUNDUP(AK838,0)</f>
        <v>-745</v>
      </c>
    </row>
    <row r="839" spans="1:39" ht="15.75" x14ac:dyDescent="0.25">
      <c r="A839" s="93">
        <f t="shared" si="200"/>
        <v>0</v>
      </c>
      <c r="B839" s="93">
        <f t="shared" si="195"/>
        <v>0</v>
      </c>
      <c r="C839" s="112">
        <f>+$D$3*U839</f>
        <v>2403830</v>
      </c>
      <c r="D839" s="112">
        <f t="shared" si="196"/>
        <v>2403830</v>
      </c>
      <c r="E839" s="112">
        <f>+$F$3*L839</f>
        <v>2138400</v>
      </c>
      <c r="F839" s="112">
        <f t="shared" si="197"/>
        <v>2138400</v>
      </c>
      <c r="G839" s="113">
        <f>+$H$3*R839</f>
        <v>642570</v>
      </c>
      <c r="H839" s="112">
        <f t="shared" si="198"/>
        <v>642570</v>
      </c>
      <c r="I839" s="140">
        <f>+I837+500</f>
        <v>209500</v>
      </c>
      <c r="J839" s="130"/>
      <c r="K839" s="116">
        <f>+K837+10</f>
        <v>4340</v>
      </c>
      <c r="L839" s="117">
        <f>+I839+K839</f>
        <v>213840</v>
      </c>
      <c r="M839" s="118"/>
      <c r="N839" s="119">
        <f>+N837+10</f>
        <v>4440</v>
      </c>
      <c r="O839" s="119">
        <f>+N839+I839</f>
        <v>213940</v>
      </c>
      <c r="P839" s="119"/>
      <c r="Q839" s="119">
        <f>+Q837+10</f>
        <v>4690</v>
      </c>
      <c r="R839" s="120">
        <f>+Q839+I839</f>
        <v>214190</v>
      </c>
      <c r="S839" s="121"/>
      <c r="T839" s="122">
        <f>+T837+20</f>
        <v>9030</v>
      </c>
      <c r="U839" s="122">
        <f>+T839+I839</f>
        <v>218530</v>
      </c>
      <c r="V839" s="141">
        <f>+V837+500</f>
        <v>209500</v>
      </c>
      <c r="W839" s="130"/>
      <c r="X839" s="116">
        <f>+X837+10</f>
        <v>3370</v>
      </c>
      <c r="Y839" s="124">
        <f t="shared" si="199"/>
        <v>209740</v>
      </c>
      <c r="Z839" s="125">
        <f>+V839+X839</f>
        <v>212870</v>
      </c>
      <c r="AA839" s="126"/>
      <c r="AB839" s="127">
        <f>+AB837+20</f>
        <v>6740</v>
      </c>
      <c r="AC839" s="119">
        <f>+V839+AB839</f>
        <v>216240</v>
      </c>
      <c r="AD839" s="127"/>
      <c r="AE839" s="127">
        <f>+AE837+10</f>
        <v>3395</v>
      </c>
      <c r="AF839" s="120">
        <f>+AE839+V839</f>
        <v>212895</v>
      </c>
      <c r="AG839" s="127"/>
      <c r="AH839" s="127">
        <f>+AH837+10</f>
        <v>3420</v>
      </c>
      <c r="AI839" s="119">
        <f>+AH839+V839</f>
        <v>212920</v>
      </c>
      <c r="AJ839" s="126"/>
      <c r="AK839" s="128">
        <f>+AK837+10</f>
        <v>3445</v>
      </c>
      <c r="AL839" s="129">
        <f>+AK839+V839</f>
        <v>212945</v>
      </c>
      <c r="AM839" s="397"/>
    </row>
    <row r="840" spans="1:39" ht="15.75" x14ac:dyDescent="0.25">
      <c r="A840" s="93">
        <f t="shared" si="200"/>
        <v>0</v>
      </c>
      <c r="B840" s="94">
        <f t="shared" si="195"/>
        <v>0</v>
      </c>
      <c r="C840" s="95">
        <f>+$D$3*T840</f>
        <v>7150</v>
      </c>
      <c r="D840" s="95">
        <f t="shared" si="196"/>
        <v>7150</v>
      </c>
      <c r="E840" s="95">
        <f>+$F$3*K840</f>
        <v>1500</v>
      </c>
      <c r="F840" s="95">
        <f t="shared" si="197"/>
        <v>1500</v>
      </c>
      <c r="G840" s="96">
        <f>+$H$3*Q840</f>
        <v>1500</v>
      </c>
      <c r="H840" s="433">
        <f t="shared" si="198"/>
        <v>1500</v>
      </c>
      <c r="I840" s="395"/>
      <c r="J840" s="130">
        <f>((K841-K839)/500)</f>
        <v>0.02</v>
      </c>
      <c r="K840" s="116">
        <f>(((I840-I839)*J840)+K839)+I840</f>
        <v>150</v>
      </c>
      <c r="L840" s="131">
        <f>ROUNDUP(K840,0)</f>
        <v>150</v>
      </c>
      <c r="M840" s="132">
        <f>((N841-N839)/500)</f>
        <v>0.02</v>
      </c>
      <c r="N840" s="101">
        <f>(((I840-I839)*M840)+N839)+I840</f>
        <v>250</v>
      </c>
      <c r="O840" s="101">
        <f>ROUNDUP(N840,0)</f>
        <v>250</v>
      </c>
      <c r="P840" s="101">
        <f>((Q841-Q839)/500)</f>
        <v>0.02</v>
      </c>
      <c r="Q840" s="101">
        <f>(((I840-I839)*P840)+Q839)+I840</f>
        <v>500</v>
      </c>
      <c r="R840" s="133">
        <f>ROUNDUP(Q840,0)</f>
        <v>500</v>
      </c>
      <c r="S840" s="132">
        <f>((T841-T839)/500)</f>
        <v>0.04</v>
      </c>
      <c r="T840" s="134">
        <f>(((I840-I839)*S840)+T839)+I840</f>
        <v>650</v>
      </c>
      <c r="U840" s="134">
        <f>ROUNDUP(T840,0)</f>
        <v>650</v>
      </c>
      <c r="V840" s="396"/>
      <c r="W840" s="130">
        <f>((X841-X839)/500)</f>
        <v>0.01</v>
      </c>
      <c r="X840" s="116">
        <f>(((V840-V839)*W840)+X839)+V840</f>
        <v>1275</v>
      </c>
      <c r="Y840" s="135">
        <f t="shared" si="199"/>
        <v>240</v>
      </c>
      <c r="Z840" s="106">
        <f>ROUNDUP(X840,0)</f>
        <v>1275</v>
      </c>
      <c r="AA840" s="136">
        <f>((AB841-AB839)/500)</f>
        <v>0.02</v>
      </c>
      <c r="AB840" s="137">
        <f>(((V840-V839)*AA840)+AB839)+V840</f>
        <v>2550</v>
      </c>
      <c r="AC840" s="101">
        <f>ROUNDUP(AB840,0)</f>
        <v>2550</v>
      </c>
      <c r="AD840" s="137">
        <f>((AE841-AE839)/500)</f>
        <v>0.01</v>
      </c>
      <c r="AE840" s="137">
        <f>(((V840-V839)*AD840)+AE839)+V840</f>
        <v>1300</v>
      </c>
      <c r="AF840" s="133">
        <f>ROUNDUP(AE840,0)</f>
        <v>1300</v>
      </c>
      <c r="AG840" s="137">
        <f>((AH841-AH839)/500)</f>
        <v>0.01</v>
      </c>
      <c r="AH840" s="137">
        <f>(((V840-V839)*AG840)+AH839)+V840</f>
        <v>1325</v>
      </c>
      <c r="AI840" s="101">
        <f>ROUNDUP(AH840,0)</f>
        <v>1325</v>
      </c>
      <c r="AJ840" s="136">
        <f>((AK841-AK839)/500)</f>
        <v>0.01</v>
      </c>
      <c r="AK840" s="138">
        <f>(((V840-V839)*AJ840)+AK839)+V840</f>
        <v>1350</v>
      </c>
      <c r="AL840" s="139">
        <f>ROUNDUP(AK840,0)</f>
        <v>1350</v>
      </c>
    </row>
    <row r="841" spans="1:39" ht="15.75" x14ac:dyDescent="0.25">
      <c r="A841" s="93">
        <f t="shared" si="200"/>
        <v>0</v>
      </c>
      <c r="B841" s="93">
        <f t="shared" si="195"/>
        <v>0</v>
      </c>
      <c r="C841" s="112">
        <f>+$D$3*U841</f>
        <v>2409550</v>
      </c>
      <c r="D841" s="112">
        <f t="shared" si="196"/>
        <v>2409550</v>
      </c>
      <c r="E841" s="112">
        <f>+$F$3*L841</f>
        <v>2143500</v>
      </c>
      <c r="F841" s="112">
        <f t="shared" si="197"/>
        <v>2143500</v>
      </c>
      <c r="G841" s="113">
        <f>+$H$3*R841</f>
        <v>644100</v>
      </c>
      <c r="H841" s="112">
        <f t="shared" si="198"/>
        <v>644100</v>
      </c>
      <c r="I841" s="140">
        <f>+I839+500</f>
        <v>210000</v>
      </c>
      <c r="J841" s="130"/>
      <c r="K841" s="116">
        <f>+K839+10</f>
        <v>4350</v>
      </c>
      <c r="L841" s="117">
        <f>+I841+K841</f>
        <v>214350</v>
      </c>
      <c r="M841" s="118"/>
      <c r="N841" s="119">
        <f>+N839+10</f>
        <v>4450</v>
      </c>
      <c r="O841" s="119">
        <f>+N841+I841</f>
        <v>214450</v>
      </c>
      <c r="P841" s="119"/>
      <c r="Q841" s="119">
        <f>+Q839+10</f>
        <v>4700</v>
      </c>
      <c r="R841" s="120">
        <f>+Q841+I841</f>
        <v>214700</v>
      </c>
      <c r="S841" s="121"/>
      <c r="T841" s="122">
        <f>+T839+20</f>
        <v>9050</v>
      </c>
      <c r="U841" s="122">
        <f>+T841+I841</f>
        <v>219050</v>
      </c>
      <c r="V841" s="141">
        <f>+V839+500</f>
        <v>210000</v>
      </c>
      <c r="W841" s="130"/>
      <c r="X841" s="116">
        <f>+X839+5</f>
        <v>3375</v>
      </c>
      <c r="Y841" s="124">
        <f t="shared" si="199"/>
        <v>210240</v>
      </c>
      <c r="Z841" s="125">
        <f>+V841+X841</f>
        <v>213375</v>
      </c>
      <c r="AA841" s="126"/>
      <c r="AB841" s="127">
        <f>+AB839+10</f>
        <v>6750</v>
      </c>
      <c r="AC841" s="119">
        <f>+V841+AB841</f>
        <v>216750</v>
      </c>
      <c r="AD841" s="127"/>
      <c r="AE841" s="127">
        <f>+AE839+5</f>
        <v>3400</v>
      </c>
      <c r="AF841" s="120">
        <f>+AE841+V841</f>
        <v>213400</v>
      </c>
      <c r="AG841" s="127"/>
      <c r="AH841" s="127">
        <f>+AH839+5</f>
        <v>3425</v>
      </c>
      <c r="AI841" s="119">
        <f>+AH841+V841</f>
        <v>213425</v>
      </c>
      <c r="AJ841" s="126"/>
      <c r="AK841" s="128">
        <f>+AK839+5</f>
        <v>3450</v>
      </c>
      <c r="AL841" s="129">
        <f>+AK841+V841</f>
        <v>213450</v>
      </c>
      <c r="AM841" s="397"/>
    </row>
    <row r="842" spans="1:39" ht="15.75" x14ac:dyDescent="0.25">
      <c r="A842" s="93">
        <f t="shared" si="200"/>
        <v>0</v>
      </c>
      <c r="B842" s="94">
        <f t="shared" si="195"/>
        <v>0</v>
      </c>
      <c r="C842" s="95">
        <f>+$D$3*T842</f>
        <v>7150</v>
      </c>
      <c r="D842" s="95">
        <f t="shared" si="196"/>
        <v>7150</v>
      </c>
      <c r="E842" s="95">
        <f>+$F$3*K842</f>
        <v>1500</v>
      </c>
      <c r="F842" s="95">
        <f t="shared" si="197"/>
        <v>1500</v>
      </c>
      <c r="G842" s="96">
        <f>+$H$3*Q842</f>
        <v>1500</v>
      </c>
      <c r="H842" s="95">
        <f t="shared" si="198"/>
        <v>1500</v>
      </c>
      <c r="I842" s="395"/>
      <c r="J842" s="130">
        <f>((K843-K841)/500)</f>
        <v>0.02</v>
      </c>
      <c r="K842" s="116">
        <f>(((I842-I841)*J842)+K841)+I842</f>
        <v>150</v>
      </c>
      <c r="L842" s="131">
        <f>ROUNDUP(K842,0)</f>
        <v>150</v>
      </c>
      <c r="M842" s="132">
        <f>((N843-N841)/500)</f>
        <v>0.02</v>
      </c>
      <c r="N842" s="101">
        <f>(((I842-I841)*M842)+N841)+I842</f>
        <v>250</v>
      </c>
      <c r="O842" s="101">
        <f>ROUNDUP(N842,0)</f>
        <v>250</v>
      </c>
      <c r="P842" s="101">
        <f>((Q843-Q841)/500)</f>
        <v>0.02</v>
      </c>
      <c r="Q842" s="101">
        <f>(((I842-I841)*P842)+Q841)+I842</f>
        <v>500</v>
      </c>
      <c r="R842" s="133">
        <f>ROUNDUP(Q842,0)</f>
        <v>500</v>
      </c>
      <c r="S842" s="132">
        <f>((T843-T841)/500)</f>
        <v>0.04</v>
      </c>
      <c r="T842" s="134">
        <f>(((I842-I841)*S842)+T841)+I842</f>
        <v>650</v>
      </c>
      <c r="U842" s="134">
        <f>ROUNDUP(T842,0)</f>
        <v>650</v>
      </c>
      <c r="V842" s="396"/>
      <c r="W842" s="130">
        <f>((X843-X841)/500)</f>
        <v>0.02</v>
      </c>
      <c r="X842" s="116">
        <f>(((V842-V841)*W842)+X841)+V842</f>
        <v>-825</v>
      </c>
      <c r="Y842" s="135">
        <f t="shared" si="199"/>
        <v>240</v>
      </c>
      <c r="Z842" s="106">
        <f>ROUNDUP(X842,0)</f>
        <v>-825</v>
      </c>
      <c r="AA842" s="136">
        <f>((AB843-AB841)/500)</f>
        <v>0.04</v>
      </c>
      <c r="AB842" s="137">
        <f>(((V842-V841)*AA842)+AB841)+V842</f>
        <v>-1650</v>
      </c>
      <c r="AC842" s="101">
        <f>ROUNDUP(AB842,0)</f>
        <v>-1650</v>
      </c>
      <c r="AD842" s="137">
        <f>((AE843-AE841)/500)</f>
        <v>0.02</v>
      </c>
      <c r="AE842" s="137">
        <f>(((V842-V841)*AD842)+AE841)+V842</f>
        <v>-800</v>
      </c>
      <c r="AF842" s="133">
        <f>ROUNDUP(AE842,0)</f>
        <v>-800</v>
      </c>
      <c r="AG842" s="137">
        <f>((AH843-AH841)/500)</f>
        <v>0.02</v>
      </c>
      <c r="AH842" s="137">
        <f>(((V842-V841)*AG842)+AH841)+V842</f>
        <v>-775</v>
      </c>
      <c r="AI842" s="101">
        <f>ROUNDUP(AH842,0)</f>
        <v>-775</v>
      </c>
      <c r="AJ842" s="136">
        <f>((AK843-AK841)/500)</f>
        <v>0.02</v>
      </c>
      <c r="AK842" s="138">
        <f>(((V842-V841)*AJ842)+AK841)+V842</f>
        <v>-750</v>
      </c>
      <c r="AL842" s="139">
        <f>ROUNDUP(AK842,0)</f>
        <v>-750</v>
      </c>
      <c r="AM842" s="397"/>
    </row>
    <row r="843" spans="1:39" ht="15.75" x14ac:dyDescent="0.25">
      <c r="A843" s="93">
        <f t="shared" si="200"/>
        <v>0</v>
      </c>
      <c r="B843" s="93">
        <f t="shared" si="195"/>
        <v>0</v>
      </c>
      <c r="C843" s="112">
        <f>+$D$3*U843</f>
        <v>2415270</v>
      </c>
      <c r="D843" s="112">
        <f t="shared" si="196"/>
        <v>2415270</v>
      </c>
      <c r="E843" s="112">
        <f>+$F$3*L843</f>
        <v>2148600</v>
      </c>
      <c r="F843" s="112">
        <f t="shared" si="197"/>
        <v>2148600</v>
      </c>
      <c r="G843" s="113">
        <f>+$H$3*R843</f>
        <v>645630</v>
      </c>
      <c r="H843" s="112">
        <f t="shared" si="198"/>
        <v>645630</v>
      </c>
      <c r="I843" s="140">
        <f>+I841+500</f>
        <v>210500</v>
      </c>
      <c r="J843" s="130"/>
      <c r="K843" s="116">
        <f>+K841+10</f>
        <v>4360</v>
      </c>
      <c r="L843" s="117">
        <f>+I843+K843</f>
        <v>214860</v>
      </c>
      <c r="M843" s="118"/>
      <c r="N843" s="119">
        <f>+N841+10</f>
        <v>4460</v>
      </c>
      <c r="O843" s="119">
        <f>+N843+I843</f>
        <v>214960</v>
      </c>
      <c r="P843" s="119"/>
      <c r="Q843" s="119">
        <f>+Q841+10</f>
        <v>4710</v>
      </c>
      <c r="R843" s="120">
        <f>+Q843+I843</f>
        <v>215210</v>
      </c>
      <c r="S843" s="121"/>
      <c r="T843" s="122">
        <f>+T841+20</f>
        <v>9070</v>
      </c>
      <c r="U843" s="122">
        <f>+T843+I843</f>
        <v>219570</v>
      </c>
      <c r="V843" s="141">
        <f>+V841+500</f>
        <v>210500</v>
      </c>
      <c r="W843" s="130"/>
      <c r="X843" s="116">
        <f>+X841+10</f>
        <v>3385</v>
      </c>
      <c r="Y843" s="124">
        <f t="shared" si="199"/>
        <v>210740</v>
      </c>
      <c r="Z843" s="125">
        <f>+V843+X843</f>
        <v>213885</v>
      </c>
      <c r="AA843" s="126"/>
      <c r="AB843" s="127">
        <f>+AB841+20</f>
        <v>6770</v>
      </c>
      <c r="AC843" s="119">
        <f>+V843+AB843</f>
        <v>217270</v>
      </c>
      <c r="AD843" s="127"/>
      <c r="AE843" s="127">
        <f>+AE841+10</f>
        <v>3410</v>
      </c>
      <c r="AF843" s="120">
        <f>+AE843+V843</f>
        <v>213910</v>
      </c>
      <c r="AG843" s="127"/>
      <c r="AH843" s="127">
        <f>+AH841+10</f>
        <v>3435</v>
      </c>
      <c r="AI843" s="119">
        <f>+AH843+V843</f>
        <v>213935</v>
      </c>
      <c r="AJ843" s="126"/>
      <c r="AK843" s="128">
        <f>+AK841+10</f>
        <v>3460</v>
      </c>
      <c r="AL843" s="129">
        <f>+AK843+V843</f>
        <v>213960</v>
      </c>
      <c r="AM843" s="397"/>
    </row>
    <row r="844" spans="1:39" ht="15.75" x14ac:dyDescent="0.25">
      <c r="A844" s="93">
        <f t="shared" si="200"/>
        <v>0</v>
      </c>
      <c r="B844" s="94">
        <f t="shared" si="195"/>
        <v>0</v>
      </c>
      <c r="C844" s="95">
        <f>+$D$3*T844</f>
        <v>7150</v>
      </c>
      <c r="D844" s="95">
        <f t="shared" si="196"/>
        <v>7150</v>
      </c>
      <c r="E844" s="95">
        <f>+$F$3*K844</f>
        <v>1500</v>
      </c>
      <c r="F844" s="95">
        <f t="shared" si="197"/>
        <v>1500</v>
      </c>
      <c r="G844" s="96">
        <f>+$H$3*Q844</f>
        <v>1500</v>
      </c>
      <c r="H844" s="433">
        <f t="shared" si="198"/>
        <v>1500</v>
      </c>
      <c r="I844" s="395"/>
      <c r="J844" s="130">
        <f>((K845-K843)/500)</f>
        <v>0.02</v>
      </c>
      <c r="K844" s="116">
        <f>(((I844-I843)*J844)+K843)+I844</f>
        <v>150</v>
      </c>
      <c r="L844" s="131">
        <f>ROUNDUP(K844,0)</f>
        <v>150</v>
      </c>
      <c r="M844" s="132">
        <f>((N845-N843)/500)</f>
        <v>0.02</v>
      </c>
      <c r="N844" s="101">
        <f>(((I844-I843)*M844)+N843)+I844</f>
        <v>250</v>
      </c>
      <c r="O844" s="101">
        <f>ROUNDUP(N844,0)</f>
        <v>250</v>
      </c>
      <c r="P844" s="101">
        <f>((Q845-Q843)/500)</f>
        <v>0.02</v>
      </c>
      <c r="Q844" s="101">
        <f>(((I844-I843)*P844)+Q843)+I844</f>
        <v>500</v>
      </c>
      <c r="R844" s="133">
        <f>ROUNDUP(Q844,0)</f>
        <v>500</v>
      </c>
      <c r="S844" s="132">
        <f>((T845-T843)/500)</f>
        <v>0.04</v>
      </c>
      <c r="T844" s="134">
        <f>(((I844-I843)*S844)+T843)+I844</f>
        <v>650</v>
      </c>
      <c r="U844" s="134">
        <f>ROUNDUP(T844,0)</f>
        <v>650</v>
      </c>
      <c r="V844" s="396"/>
      <c r="W844" s="130">
        <f>((X845-X843)/500)</f>
        <v>0.01</v>
      </c>
      <c r="X844" s="116">
        <f>(((V844-V843)*W844)+X843)+V844</f>
        <v>1280</v>
      </c>
      <c r="Y844" s="135">
        <f t="shared" si="199"/>
        <v>240</v>
      </c>
      <c r="Z844" s="106">
        <f>ROUNDUP(X844,0)</f>
        <v>1280</v>
      </c>
      <c r="AA844" s="136">
        <f>((AB845-AB843)/500)</f>
        <v>0.02</v>
      </c>
      <c r="AB844" s="137">
        <f>(((V844-V843)*AA844)+AB843)+V844</f>
        <v>2560</v>
      </c>
      <c r="AC844" s="101">
        <f>ROUNDUP(AB844,0)</f>
        <v>2560</v>
      </c>
      <c r="AD844" s="137">
        <f>((AE845-AE843)/500)</f>
        <v>0.01</v>
      </c>
      <c r="AE844" s="137">
        <f>(((V844-V843)*AD844)+AE843)+V844</f>
        <v>1305</v>
      </c>
      <c r="AF844" s="133">
        <f>ROUNDUP(AE844,0)</f>
        <v>1305</v>
      </c>
      <c r="AG844" s="137">
        <f>((AH845-AH843)/500)</f>
        <v>0.01</v>
      </c>
      <c r="AH844" s="137">
        <f>(((V844-V843)*AG844)+AH843)+V844</f>
        <v>1330</v>
      </c>
      <c r="AI844" s="101">
        <f>ROUNDUP(AH844,0)</f>
        <v>1330</v>
      </c>
      <c r="AJ844" s="136">
        <f>((AK845-AK843)/500)</f>
        <v>0.01</v>
      </c>
      <c r="AK844" s="138">
        <f>(((V844-V843)*AJ844)+AK843)+V844</f>
        <v>1355</v>
      </c>
      <c r="AL844" s="139">
        <f>ROUNDUP(AK844,0)</f>
        <v>1355</v>
      </c>
    </row>
    <row r="845" spans="1:39" ht="15.75" x14ac:dyDescent="0.25">
      <c r="A845" s="93">
        <f t="shared" si="200"/>
        <v>0</v>
      </c>
      <c r="B845" s="93">
        <f t="shared" si="195"/>
        <v>0</v>
      </c>
      <c r="C845" s="112">
        <f>+$D$3*U845</f>
        <v>2420990</v>
      </c>
      <c r="D845" s="112">
        <f t="shared" si="196"/>
        <v>2420990</v>
      </c>
      <c r="E845" s="112">
        <f>+$F$3*L845</f>
        <v>2153700</v>
      </c>
      <c r="F845" s="112">
        <f t="shared" si="197"/>
        <v>2153700</v>
      </c>
      <c r="G845" s="113">
        <f>+$H$3*R845</f>
        <v>647160</v>
      </c>
      <c r="H845" s="112">
        <f t="shared" si="198"/>
        <v>647160</v>
      </c>
      <c r="I845" s="140">
        <f>+I843+500</f>
        <v>211000</v>
      </c>
      <c r="J845" s="130"/>
      <c r="K845" s="116">
        <f>+K843+10</f>
        <v>4370</v>
      </c>
      <c r="L845" s="117">
        <f>+I845+K845</f>
        <v>215370</v>
      </c>
      <c r="M845" s="118"/>
      <c r="N845" s="119">
        <f>+N843+10</f>
        <v>4470</v>
      </c>
      <c r="O845" s="119">
        <f>+N845+I845</f>
        <v>215470</v>
      </c>
      <c r="P845" s="119"/>
      <c r="Q845" s="119">
        <f>+Q843+10</f>
        <v>4720</v>
      </c>
      <c r="R845" s="120">
        <f>+Q845+I845</f>
        <v>215720</v>
      </c>
      <c r="S845" s="121"/>
      <c r="T845" s="122">
        <f>+T843+20</f>
        <v>9090</v>
      </c>
      <c r="U845" s="122">
        <f>+T845+I845</f>
        <v>220090</v>
      </c>
      <c r="V845" s="141">
        <f>+V843+500</f>
        <v>211000</v>
      </c>
      <c r="W845" s="130"/>
      <c r="X845" s="116">
        <f>+X843+5</f>
        <v>3390</v>
      </c>
      <c r="Y845" s="124">
        <f t="shared" si="199"/>
        <v>211240</v>
      </c>
      <c r="Z845" s="125">
        <f>+V845+X845</f>
        <v>214390</v>
      </c>
      <c r="AA845" s="126"/>
      <c r="AB845" s="127">
        <f>+AB843+10</f>
        <v>6780</v>
      </c>
      <c r="AC845" s="119">
        <f>+V845+AB845</f>
        <v>217780</v>
      </c>
      <c r="AD845" s="127"/>
      <c r="AE845" s="127">
        <f>+AE843+5</f>
        <v>3415</v>
      </c>
      <c r="AF845" s="120">
        <f>+AE845+V845</f>
        <v>214415</v>
      </c>
      <c r="AG845" s="127"/>
      <c r="AH845" s="127">
        <f>+AH843+5</f>
        <v>3440</v>
      </c>
      <c r="AI845" s="119">
        <f>+AH845+V845</f>
        <v>214440</v>
      </c>
      <c r="AJ845" s="126"/>
      <c r="AK845" s="128">
        <f>+AK843+5</f>
        <v>3465</v>
      </c>
      <c r="AL845" s="129">
        <f>+AK845+V845</f>
        <v>214465</v>
      </c>
      <c r="AM845" s="397"/>
    </row>
    <row r="846" spans="1:39" ht="15.75" x14ac:dyDescent="0.25">
      <c r="A846" s="93">
        <f t="shared" si="200"/>
        <v>0</v>
      </c>
      <c r="B846" s="94">
        <f t="shared" si="195"/>
        <v>0</v>
      </c>
      <c r="C846" s="95">
        <f>+$D$3*T846</f>
        <v>7150</v>
      </c>
      <c r="D846" s="95">
        <f t="shared" si="196"/>
        <v>7150</v>
      </c>
      <c r="E846" s="95">
        <f>+$F$3*K846</f>
        <v>1500</v>
      </c>
      <c r="F846" s="95">
        <f t="shared" si="197"/>
        <v>1500</v>
      </c>
      <c r="G846" s="96">
        <f>+$H$3*Q846</f>
        <v>1500</v>
      </c>
      <c r="H846" s="95">
        <f t="shared" si="198"/>
        <v>1500</v>
      </c>
      <c r="I846" s="395"/>
      <c r="J846" s="130">
        <f>((K847-K845)/500)</f>
        <v>0.02</v>
      </c>
      <c r="K846" s="116">
        <f>(((I846-I845)*J846)+K845)+I846</f>
        <v>150</v>
      </c>
      <c r="L846" s="131">
        <f>ROUNDUP(K846,0)</f>
        <v>150</v>
      </c>
      <c r="M846" s="132">
        <f>((N847-N845)/500)</f>
        <v>0.02</v>
      </c>
      <c r="N846" s="101">
        <f>(((I846-I845)*M846)+N845)+I846</f>
        <v>250</v>
      </c>
      <c r="O846" s="101">
        <f>ROUNDUP(N846,0)</f>
        <v>250</v>
      </c>
      <c r="P846" s="101">
        <f>((Q847-Q845)/500)</f>
        <v>0.02</v>
      </c>
      <c r="Q846" s="101">
        <f>(((I846-I845)*P846)+Q845)+I846</f>
        <v>500</v>
      </c>
      <c r="R846" s="133">
        <f>ROUNDUP(Q846,0)</f>
        <v>500</v>
      </c>
      <c r="S846" s="132">
        <f>((T847-T845)/500)</f>
        <v>0.04</v>
      </c>
      <c r="T846" s="134">
        <f>(((I846-I845)*S846)+T845)+I846</f>
        <v>650</v>
      </c>
      <c r="U846" s="134">
        <f>ROUNDUP(T846,0)</f>
        <v>650</v>
      </c>
      <c r="V846" s="396"/>
      <c r="W846" s="130">
        <f>((X847-X845)/500)</f>
        <v>0.02</v>
      </c>
      <c r="X846" s="116">
        <f>(((V846-V845)*W846)+X845)+V846</f>
        <v>-830</v>
      </c>
      <c r="Y846" s="135">
        <f t="shared" si="199"/>
        <v>240</v>
      </c>
      <c r="Z846" s="106">
        <f>ROUNDUP(X846,0)</f>
        <v>-830</v>
      </c>
      <c r="AA846" s="136">
        <f>((AB847-AB845)/500)</f>
        <v>0.04</v>
      </c>
      <c r="AB846" s="137">
        <f>(((V846-V845)*AA846)+AB845)+V846</f>
        <v>-1660</v>
      </c>
      <c r="AC846" s="101">
        <f>ROUNDUP(AB846,0)</f>
        <v>-1660</v>
      </c>
      <c r="AD846" s="137">
        <f>((AE847-AE845)/500)</f>
        <v>0.02</v>
      </c>
      <c r="AE846" s="137">
        <f>(((V846-V845)*AD846)+AE845)+V846</f>
        <v>-805</v>
      </c>
      <c r="AF846" s="133">
        <f>ROUNDUP(AE846,0)</f>
        <v>-805</v>
      </c>
      <c r="AG846" s="137">
        <f>((AH847-AH845)/500)</f>
        <v>0.02</v>
      </c>
      <c r="AH846" s="137">
        <f>(((V846-V845)*AG846)+AH845)+V846</f>
        <v>-780</v>
      </c>
      <c r="AI846" s="101">
        <f>ROUNDUP(AH846,0)</f>
        <v>-780</v>
      </c>
      <c r="AJ846" s="136">
        <f>((AK847-AK845)/500)</f>
        <v>0.02</v>
      </c>
      <c r="AK846" s="138">
        <f>(((V846-V845)*AJ846)+AK845)+V846</f>
        <v>-755</v>
      </c>
      <c r="AL846" s="139">
        <f>ROUNDUP(AK846,0)</f>
        <v>-755</v>
      </c>
    </row>
    <row r="847" spans="1:39" ht="15.75" x14ac:dyDescent="0.25">
      <c r="A847" s="93">
        <f t="shared" si="200"/>
        <v>0</v>
      </c>
      <c r="B847" s="93">
        <f t="shared" si="195"/>
        <v>0</v>
      </c>
      <c r="C847" s="112">
        <f>+$D$3*U847</f>
        <v>2426710</v>
      </c>
      <c r="D847" s="112">
        <f t="shared" si="196"/>
        <v>2426710</v>
      </c>
      <c r="E847" s="112">
        <f>+$F$3*L847</f>
        <v>2158800</v>
      </c>
      <c r="F847" s="112">
        <f t="shared" si="197"/>
        <v>2158800</v>
      </c>
      <c r="G847" s="113">
        <f>+$H$3*R847</f>
        <v>648690</v>
      </c>
      <c r="H847" s="112">
        <f t="shared" si="198"/>
        <v>648690</v>
      </c>
      <c r="I847" s="140">
        <f>+I845+500</f>
        <v>211500</v>
      </c>
      <c r="J847" s="130"/>
      <c r="K847" s="116">
        <f>+K845+10</f>
        <v>4380</v>
      </c>
      <c r="L847" s="117">
        <f>+I847+K847</f>
        <v>215880</v>
      </c>
      <c r="M847" s="118"/>
      <c r="N847" s="119">
        <f>+N845+10</f>
        <v>4480</v>
      </c>
      <c r="O847" s="119">
        <f>+N847+I847</f>
        <v>215980</v>
      </c>
      <c r="P847" s="119"/>
      <c r="Q847" s="119">
        <f>+Q845+10</f>
        <v>4730</v>
      </c>
      <c r="R847" s="120">
        <f>+Q847+I847</f>
        <v>216230</v>
      </c>
      <c r="S847" s="121"/>
      <c r="T847" s="122">
        <f>+T845+20</f>
        <v>9110</v>
      </c>
      <c r="U847" s="122">
        <f>+T847+I847</f>
        <v>220610</v>
      </c>
      <c r="V847" s="141">
        <f>+V845+500</f>
        <v>211500</v>
      </c>
      <c r="W847" s="130"/>
      <c r="X847" s="116">
        <f>+X845+10</f>
        <v>3400</v>
      </c>
      <c r="Y847" s="124">
        <f t="shared" si="199"/>
        <v>211740</v>
      </c>
      <c r="Z847" s="125">
        <f>+V847+X847</f>
        <v>214900</v>
      </c>
      <c r="AA847" s="126"/>
      <c r="AB847" s="127">
        <f>+AB845+20</f>
        <v>6800</v>
      </c>
      <c r="AC847" s="119">
        <f>+V847+AB847</f>
        <v>218300</v>
      </c>
      <c r="AD847" s="127"/>
      <c r="AE847" s="127">
        <f>+AE845+10</f>
        <v>3425</v>
      </c>
      <c r="AF847" s="120">
        <f>+AE847+V847</f>
        <v>214925</v>
      </c>
      <c r="AG847" s="127"/>
      <c r="AH847" s="127">
        <f>+AH845+10</f>
        <v>3450</v>
      </c>
      <c r="AI847" s="119">
        <f>+AH847+V847</f>
        <v>214950</v>
      </c>
      <c r="AJ847" s="126"/>
      <c r="AK847" s="128">
        <f>+AK845+10</f>
        <v>3475</v>
      </c>
      <c r="AL847" s="129">
        <f>+AK847+V847</f>
        <v>214975</v>
      </c>
      <c r="AM847" s="397"/>
    </row>
    <row r="848" spans="1:39" ht="15.75" x14ac:dyDescent="0.25">
      <c r="A848" s="93">
        <f t="shared" si="200"/>
        <v>0</v>
      </c>
      <c r="B848" s="94">
        <f t="shared" si="195"/>
        <v>0</v>
      </c>
      <c r="C848" s="95">
        <f>+$D$3*T848</f>
        <v>7150</v>
      </c>
      <c r="D848" s="95">
        <f t="shared" si="196"/>
        <v>7150</v>
      </c>
      <c r="E848" s="95">
        <f>+$F$3*K848</f>
        <v>1500</v>
      </c>
      <c r="F848" s="95">
        <f t="shared" si="197"/>
        <v>1500</v>
      </c>
      <c r="G848" s="96">
        <f>+$H$3*Q848</f>
        <v>1500</v>
      </c>
      <c r="H848" s="433">
        <f t="shared" si="198"/>
        <v>1500</v>
      </c>
      <c r="I848" s="395"/>
      <c r="J848" s="130">
        <f>((K849-K847)/500)</f>
        <v>0.02</v>
      </c>
      <c r="K848" s="116">
        <f>(((I848-I847)*J848)+K847)+I848</f>
        <v>150</v>
      </c>
      <c r="L848" s="131">
        <f>ROUNDUP(K848,0)</f>
        <v>150</v>
      </c>
      <c r="M848" s="132">
        <f>((N849-N847)/500)</f>
        <v>0.02</v>
      </c>
      <c r="N848" s="101">
        <f>(((I848-I847)*M848)+N847)+I848</f>
        <v>250</v>
      </c>
      <c r="O848" s="101">
        <f>ROUNDUP(N848,0)</f>
        <v>250</v>
      </c>
      <c r="P848" s="101">
        <f>((Q849-Q847)/500)</f>
        <v>0.02</v>
      </c>
      <c r="Q848" s="101">
        <f>(((I848-I847)*P848)+Q847)+I848</f>
        <v>500</v>
      </c>
      <c r="R848" s="133">
        <f>ROUNDUP(Q848,0)</f>
        <v>500</v>
      </c>
      <c r="S848" s="132">
        <f>((T849-T847)/500)</f>
        <v>0.04</v>
      </c>
      <c r="T848" s="134">
        <f>(((I848-I847)*S848)+T847)+I848</f>
        <v>650</v>
      </c>
      <c r="U848" s="134">
        <f>ROUNDUP(T848,0)</f>
        <v>650</v>
      </c>
      <c r="V848" s="396"/>
      <c r="W848" s="130">
        <f>((X849-X847)/500)</f>
        <v>0.01</v>
      </c>
      <c r="X848" s="116">
        <f>(((V848-V847)*W848)+X847)+V848</f>
        <v>1285</v>
      </c>
      <c r="Y848" s="135">
        <f t="shared" si="199"/>
        <v>240</v>
      </c>
      <c r="Z848" s="106">
        <f>ROUNDUP(X848,0)</f>
        <v>1285</v>
      </c>
      <c r="AA848" s="136">
        <f>((AB849-AB847)/500)</f>
        <v>0.02</v>
      </c>
      <c r="AB848" s="137">
        <f>(((V848-V847)*AA848)+AB847)+V848</f>
        <v>2570</v>
      </c>
      <c r="AC848" s="101">
        <f>ROUNDUP(AB848,0)</f>
        <v>2570</v>
      </c>
      <c r="AD848" s="137">
        <f>((AE849-AE847)/500)</f>
        <v>0.01</v>
      </c>
      <c r="AE848" s="137">
        <f>(((V848-V847)*AD848)+AE847)+V848</f>
        <v>1310</v>
      </c>
      <c r="AF848" s="133">
        <f>ROUNDUP(AE848,0)</f>
        <v>1310</v>
      </c>
      <c r="AG848" s="137">
        <f>((AH849-AH847)/500)</f>
        <v>0.01</v>
      </c>
      <c r="AH848" s="137">
        <f>(((V848-V847)*AG848)+AH847)+V848</f>
        <v>1335</v>
      </c>
      <c r="AI848" s="101">
        <f>ROUNDUP(AH848,0)</f>
        <v>1335</v>
      </c>
      <c r="AJ848" s="136">
        <f>((AK849-AK847)/500)</f>
        <v>0.01</v>
      </c>
      <c r="AK848" s="138">
        <f>(((V848-V847)*AJ848)+AK847)+V848</f>
        <v>1360</v>
      </c>
      <c r="AL848" s="139">
        <f>ROUNDUP(AK848,0)</f>
        <v>1360</v>
      </c>
    </row>
    <row r="849" spans="1:39" ht="15.75" x14ac:dyDescent="0.25">
      <c r="A849" s="93">
        <f t="shared" si="200"/>
        <v>0</v>
      </c>
      <c r="B849" s="93">
        <f t="shared" si="195"/>
        <v>0</v>
      </c>
      <c r="C849" s="112">
        <f>+$D$3*U849</f>
        <v>2432430</v>
      </c>
      <c r="D849" s="112">
        <f t="shared" si="196"/>
        <v>2432430</v>
      </c>
      <c r="E849" s="112">
        <f>+$F$3*L849</f>
        <v>2163900</v>
      </c>
      <c r="F849" s="112">
        <f t="shared" si="197"/>
        <v>2163900</v>
      </c>
      <c r="G849" s="113">
        <f>+$H$3*R849</f>
        <v>650220</v>
      </c>
      <c r="H849" s="112">
        <f t="shared" si="198"/>
        <v>650220</v>
      </c>
      <c r="I849" s="140">
        <f>+I847+500</f>
        <v>212000</v>
      </c>
      <c r="J849" s="130"/>
      <c r="K849" s="116">
        <f>+K847+10</f>
        <v>4390</v>
      </c>
      <c r="L849" s="117">
        <f>+I849+K849</f>
        <v>216390</v>
      </c>
      <c r="M849" s="118"/>
      <c r="N849" s="119">
        <f>+N847+10</f>
        <v>4490</v>
      </c>
      <c r="O849" s="119">
        <f>+N849+I849</f>
        <v>216490</v>
      </c>
      <c r="P849" s="119"/>
      <c r="Q849" s="119">
        <f>+Q847+10</f>
        <v>4740</v>
      </c>
      <c r="R849" s="120">
        <f>+Q849+I849</f>
        <v>216740</v>
      </c>
      <c r="S849" s="121"/>
      <c r="T849" s="122">
        <f>+T847+20</f>
        <v>9130</v>
      </c>
      <c r="U849" s="122">
        <f>+T849+I849</f>
        <v>221130</v>
      </c>
      <c r="V849" s="141">
        <f>+V847+500</f>
        <v>212000</v>
      </c>
      <c r="W849" s="130"/>
      <c r="X849" s="116">
        <f>+X847+5</f>
        <v>3405</v>
      </c>
      <c r="Y849" s="124">
        <f t="shared" si="199"/>
        <v>212240</v>
      </c>
      <c r="Z849" s="125">
        <f>+V849+X849</f>
        <v>215405</v>
      </c>
      <c r="AA849" s="126"/>
      <c r="AB849" s="127">
        <f>+AB847+10</f>
        <v>6810</v>
      </c>
      <c r="AC849" s="119">
        <f>+V849+AB849</f>
        <v>218810</v>
      </c>
      <c r="AD849" s="127"/>
      <c r="AE849" s="127">
        <f>+AE847+5</f>
        <v>3430</v>
      </c>
      <c r="AF849" s="120">
        <f>+AE849+V849</f>
        <v>215430</v>
      </c>
      <c r="AG849" s="127"/>
      <c r="AH849" s="127">
        <f>+AH847+5</f>
        <v>3455</v>
      </c>
      <c r="AI849" s="119">
        <f>+AH849+V849</f>
        <v>215455</v>
      </c>
      <c r="AJ849" s="126"/>
      <c r="AK849" s="128">
        <f>+AK847+5</f>
        <v>3480</v>
      </c>
      <c r="AL849" s="129">
        <f>+AK849+V849</f>
        <v>215480</v>
      </c>
      <c r="AM849" s="397"/>
    </row>
    <row r="850" spans="1:39" ht="15.75" x14ac:dyDescent="0.25">
      <c r="A850" s="93">
        <f t="shared" si="200"/>
        <v>0</v>
      </c>
      <c r="B850" s="94">
        <f t="shared" si="195"/>
        <v>0</v>
      </c>
      <c r="C850" s="95">
        <f>+$D$3*T850</f>
        <v>7150</v>
      </c>
      <c r="D850" s="95">
        <f t="shared" si="196"/>
        <v>7150</v>
      </c>
      <c r="E850" s="95">
        <f>+$F$3*K850</f>
        <v>1500</v>
      </c>
      <c r="F850" s="95">
        <f t="shared" si="197"/>
        <v>1500</v>
      </c>
      <c r="G850" s="96">
        <f>+$H$3*Q850</f>
        <v>1500</v>
      </c>
      <c r="H850" s="95">
        <f t="shared" si="198"/>
        <v>1500</v>
      </c>
      <c r="I850" s="395"/>
      <c r="J850" s="130">
        <f>((K851-K849)/500)</f>
        <v>0.02</v>
      </c>
      <c r="K850" s="116">
        <f>(((I850-I849)*J850)+K849)+I850</f>
        <v>150</v>
      </c>
      <c r="L850" s="131">
        <f>ROUNDUP(K850,0)</f>
        <v>150</v>
      </c>
      <c r="M850" s="132">
        <f>((N851-N849)/500)</f>
        <v>0.02</v>
      </c>
      <c r="N850" s="101">
        <f>(((I850-I849)*M850)+N849)+I850</f>
        <v>250</v>
      </c>
      <c r="O850" s="101">
        <f>ROUNDUP(N850,0)</f>
        <v>250</v>
      </c>
      <c r="P850" s="101">
        <f>((Q851-Q849)/500)</f>
        <v>0.02</v>
      </c>
      <c r="Q850" s="101">
        <f>(((I850-I849)*P850)+Q849)+I850</f>
        <v>500</v>
      </c>
      <c r="R850" s="133">
        <f>ROUNDUP(Q850,0)</f>
        <v>500</v>
      </c>
      <c r="S850" s="132">
        <f>((T851-T849)/500)</f>
        <v>0.04</v>
      </c>
      <c r="T850" s="134">
        <f>(((I850-I849)*S850)+T849)+I850</f>
        <v>650</v>
      </c>
      <c r="U850" s="134">
        <f>ROUNDUP(T850,0)</f>
        <v>650</v>
      </c>
      <c r="V850" s="396"/>
      <c r="W850" s="130">
        <f>((X851-X849)/500)</f>
        <v>0.02</v>
      </c>
      <c r="X850" s="116">
        <f>(((V850-V849)*W850)+X849)+V850</f>
        <v>-835</v>
      </c>
      <c r="Y850" s="135">
        <f t="shared" si="199"/>
        <v>240</v>
      </c>
      <c r="Z850" s="106">
        <f>ROUNDUP(X850,0)</f>
        <v>-835</v>
      </c>
      <c r="AA850" s="136">
        <f>((AB851-AB849)/500)</f>
        <v>0.04</v>
      </c>
      <c r="AB850" s="137">
        <f>(((V850-V849)*AA850)+AB849)+V850</f>
        <v>-1670</v>
      </c>
      <c r="AC850" s="101">
        <f>ROUNDUP(AB850,0)</f>
        <v>-1670</v>
      </c>
      <c r="AD850" s="137">
        <f>((AE851-AE849)/500)</f>
        <v>0.02</v>
      </c>
      <c r="AE850" s="137">
        <f>(((V850-V849)*AD850)+AE849)+V850</f>
        <v>-810</v>
      </c>
      <c r="AF850" s="133">
        <f>ROUNDUP(AE850,0)</f>
        <v>-810</v>
      </c>
      <c r="AG850" s="137">
        <f>((AH851-AH849)/500)</f>
        <v>0.02</v>
      </c>
      <c r="AH850" s="137">
        <f>(((V850-V849)*AG850)+AH849)+V850</f>
        <v>-785</v>
      </c>
      <c r="AI850" s="101">
        <f>ROUNDUP(AH850,0)</f>
        <v>-785</v>
      </c>
      <c r="AJ850" s="136">
        <f>((AK851-AK849)/500)</f>
        <v>0.02</v>
      </c>
      <c r="AK850" s="138">
        <f>(((V850-V849)*AJ850)+AK849)+V850</f>
        <v>-760</v>
      </c>
      <c r="AL850" s="139">
        <f>ROUNDUP(AK850,0)</f>
        <v>-760</v>
      </c>
      <c r="AM850" s="397"/>
    </row>
    <row r="851" spans="1:39" ht="15.75" x14ac:dyDescent="0.25">
      <c r="A851" s="93">
        <f t="shared" si="200"/>
        <v>0</v>
      </c>
      <c r="B851" s="93">
        <f t="shared" si="195"/>
        <v>0</v>
      </c>
      <c r="C851" s="112">
        <f>+$D$3*U851</f>
        <v>2438150</v>
      </c>
      <c r="D851" s="112">
        <f t="shared" si="196"/>
        <v>2438150</v>
      </c>
      <c r="E851" s="112">
        <f>+$F$3*L851</f>
        <v>2169000</v>
      </c>
      <c r="F851" s="112">
        <f t="shared" si="197"/>
        <v>2169000</v>
      </c>
      <c r="G851" s="113">
        <f>+$H$3*R851</f>
        <v>651750</v>
      </c>
      <c r="H851" s="112">
        <f t="shared" si="198"/>
        <v>651750</v>
      </c>
      <c r="I851" s="140">
        <f>+I849+500</f>
        <v>212500</v>
      </c>
      <c r="J851" s="130"/>
      <c r="K851" s="116">
        <f>+K849+10</f>
        <v>4400</v>
      </c>
      <c r="L851" s="117">
        <f>+I851+K851</f>
        <v>216900</v>
      </c>
      <c r="M851" s="118"/>
      <c r="N851" s="119">
        <f>+N849+10</f>
        <v>4500</v>
      </c>
      <c r="O851" s="119">
        <f>+N851+I851</f>
        <v>217000</v>
      </c>
      <c r="P851" s="119"/>
      <c r="Q851" s="119">
        <f>+Q849+10</f>
        <v>4750</v>
      </c>
      <c r="R851" s="120">
        <f>+Q851+I851</f>
        <v>217250</v>
      </c>
      <c r="S851" s="121"/>
      <c r="T851" s="122">
        <f>+T849+20</f>
        <v>9150</v>
      </c>
      <c r="U851" s="122">
        <f>+T851+I851</f>
        <v>221650</v>
      </c>
      <c r="V851" s="141">
        <f>+V849+500</f>
        <v>212500</v>
      </c>
      <c r="W851" s="130"/>
      <c r="X851" s="116">
        <f>+X849+10</f>
        <v>3415</v>
      </c>
      <c r="Y851" s="124">
        <f t="shared" si="199"/>
        <v>212740</v>
      </c>
      <c r="Z851" s="125">
        <f>+V851+X851</f>
        <v>215915</v>
      </c>
      <c r="AA851" s="126"/>
      <c r="AB851" s="127">
        <f>+AB849+20</f>
        <v>6830</v>
      </c>
      <c r="AC851" s="119">
        <f>+V851+AB851</f>
        <v>219330</v>
      </c>
      <c r="AD851" s="127"/>
      <c r="AE851" s="127">
        <f>+AE849+10</f>
        <v>3440</v>
      </c>
      <c r="AF851" s="120">
        <f>+AE851+V851</f>
        <v>215940</v>
      </c>
      <c r="AG851" s="127"/>
      <c r="AH851" s="127">
        <f>+AH849+10</f>
        <v>3465</v>
      </c>
      <c r="AI851" s="119">
        <f>+AH851+V851</f>
        <v>215965</v>
      </c>
      <c r="AJ851" s="126"/>
      <c r="AK851" s="128">
        <f>+AK849+10</f>
        <v>3490</v>
      </c>
      <c r="AL851" s="129">
        <f>+AK851+V851</f>
        <v>215990</v>
      </c>
      <c r="AM851" s="397"/>
    </row>
    <row r="852" spans="1:39" ht="15.75" x14ac:dyDescent="0.25">
      <c r="A852" s="93">
        <f t="shared" si="200"/>
        <v>0</v>
      </c>
      <c r="B852" s="94">
        <f t="shared" si="195"/>
        <v>0</v>
      </c>
      <c r="C852" s="95">
        <f>+$D$3*T852</f>
        <v>7150</v>
      </c>
      <c r="D852" s="95">
        <f t="shared" si="196"/>
        <v>7150</v>
      </c>
      <c r="E852" s="95">
        <f>+$F$3*K852</f>
        <v>1500</v>
      </c>
      <c r="F852" s="95">
        <f t="shared" si="197"/>
        <v>1500</v>
      </c>
      <c r="G852" s="96">
        <f>+$H$3*Q852</f>
        <v>1500</v>
      </c>
      <c r="H852" s="433">
        <f t="shared" si="198"/>
        <v>1500</v>
      </c>
      <c r="I852" s="395"/>
      <c r="J852" s="130">
        <f>((K853-K851)/500)</f>
        <v>0.02</v>
      </c>
      <c r="K852" s="116">
        <f>(((I852-I851)*J852)+K851)+I852</f>
        <v>150</v>
      </c>
      <c r="L852" s="131">
        <f>ROUNDUP(K852,0)</f>
        <v>150</v>
      </c>
      <c r="M852" s="132">
        <f>((N853-N851)/500)</f>
        <v>0.02</v>
      </c>
      <c r="N852" s="101">
        <f>(((I852-I851)*M852)+N851)+I852</f>
        <v>250</v>
      </c>
      <c r="O852" s="101">
        <f>ROUNDUP(N852,0)</f>
        <v>250</v>
      </c>
      <c r="P852" s="101">
        <f>((Q853-Q851)/500)</f>
        <v>0.02</v>
      </c>
      <c r="Q852" s="101">
        <f>(((I852-I851)*P852)+Q851)+I852</f>
        <v>500</v>
      </c>
      <c r="R852" s="133">
        <f>ROUNDUP(Q852,0)</f>
        <v>500</v>
      </c>
      <c r="S852" s="132">
        <f>((T853-T851)/500)</f>
        <v>0.04</v>
      </c>
      <c r="T852" s="134">
        <f>(((I852-I851)*S852)+T851)+I852</f>
        <v>650</v>
      </c>
      <c r="U852" s="134">
        <f>ROUNDUP(T852,0)</f>
        <v>650</v>
      </c>
      <c r="V852" s="396"/>
      <c r="W852" s="130">
        <f>((X853-X851)/500)</f>
        <v>0.01</v>
      </c>
      <c r="X852" s="116">
        <f>(((V852-V851)*W852)+X851)+V852</f>
        <v>1290</v>
      </c>
      <c r="Y852" s="135">
        <f t="shared" si="199"/>
        <v>240</v>
      </c>
      <c r="Z852" s="106">
        <f>ROUNDUP(X852,0)</f>
        <v>1290</v>
      </c>
      <c r="AA852" s="136">
        <f>((AB853-AB851)/500)</f>
        <v>0.02</v>
      </c>
      <c r="AB852" s="137">
        <f>(((V852-V851)*AA852)+AB851)+V852</f>
        <v>2580</v>
      </c>
      <c r="AC852" s="101">
        <f>ROUNDUP(AB852,0)</f>
        <v>2580</v>
      </c>
      <c r="AD852" s="137">
        <f>((AE853-AE851)/500)</f>
        <v>0.01</v>
      </c>
      <c r="AE852" s="137">
        <f>(((V852-V851)*AD852)+AE851)+V852</f>
        <v>1315</v>
      </c>
      <c r="AF852" s="133">
        <f>ROUNDUP(AE852,0)</f>
        <v>1315</v>
      </c>
      <c r="AG852" s="137">
        <f>((AH853-AH851)/500)</f>
        <v>0.01</v>
      </c>
      <c r="AH852" s="137">
        <f>(((V852-V851)*AG852)+AH851)+V852</f>
        <v>1340</v>
      </c>
      <c r="AI852" s="101">
        <f>ROUNDUP(AH852,0)</f>
        <v>1340</v>
      </c>
      <c r="AJ852" s="136">
        <f>((AK853-AK851)/500)</f>
        <v>0.01</v>
      </c>
      <c r="AK852" s="138">
        <f>(((V852-V851)*AJ852)+AK851)+V852</f>
        <v>1365</v>
      </c>
      <c r="AL852" s="139">
        <f>ROUNDUP(AK852,0)</f>
        <v>1365</v>
      </c>
    </row>
    <row r="853" spans="1:39" ht="15.75" x14ac:dyDescent="0.25">
      <c r="A853" s="93">
        <f t="shared" si="200"/>
        <v>0</v>
      </c>
      <c r="B853" s="93">
        <f t="shared" si="195"/>
        <v>0</v>
      </c>
      <c r="C853" s="112">
        <f>+$D$3*U853</f>
        <v>2443870</v>
      </c>
      <c r="D853" s="112">
        <f t="shared" si="196"/>
        <v>2443870</v>
      </c>
      <c r="E853" s="112">
        <f>+$F$3*L853</f>
        <v>2174100</v>
      </c>
      <c r="F853" s="112">
        <f t="shared" si="197"/>
        <v>2174100</v>
      </c>
      <c r="G853" s="113">
        <f>+$H$3*R853</f>
        <v>653280</v>
      </c>
      <c r="H853" s="112">
        <f t="shared" si="198"/>
        <v>653280</v>
      </c>
      <c r="I853" s="140">
        <f>+I851+500</f>
        <v>213000</v>
      </c>
      <c r="J853" s="130"/>
      <c r="K853" s="116">
        <f>+K851+10</f>
        <v>4410</v>
      </c>
      <c r="L853" s="117">
        <f>+I853+K853</f>
        <v>217410</v>
      </c>
      <c r="M853" s="118"/>
      <c r="N853" s="119">
        <f>+N851+10</f>
        <v>4510</v>
      </c>
      <c r="O853" s="119">
        <f>+N853+I853</f>
        <v>217510</v>
      </c>
      <c r="P853" s="119"/>
      <c r="Q853" s="119">
        <f>+Q851+10</f>
        <v>4760</v>
      </c>
      <c r="R853" s="120">
        <f>+Q853+I853</f>
        <v>217760</v>
      </c>
      <c r="S853" s="121"/>
      <c r="T853" s="122">
        <f>+T851+20</f>
        <v>9170</v>
      </c>
      <c r="U853" s="122">
        <f>+T853+I853</f>
        <v>222170</v>
      </c>
      <c r="V853" s="141">
        <f>+V851+500</f>
        <v>213000</v>
      </c>
      <c r="W853" s="130"/>
      <c r="X853" s="116">
        <f>+X851+5</f>
        <v>3420</v>
      </c>
      <c r="Y853" s="124">
        <f t="shared" si="199"/>
        <v>213240</v>
      </c>
      <c r="Z853" s="125">
        <f>+V853+X853</f>
        <v>216420</v>
      </c>
      <c r="AA853" s="126"/>
      <c r="AB853" s="127">
        <f>+AB851+10</f>
        <v>6840</v>
      </c>
      <c r="AC853" s="119">
        <f>+V853+AB853</f>
        <v>219840</v>
      </c>
      <c r="AD853" s="127"/>
      <c r="AE853" s="127">
        <f>+AE851+5</f>
        <v>3445</v>
      </c>
      <c r="AF853" s="120">
        <f>+AE853+V853</f>
        <v>216445</v>
      </c>
      <c r="AG853" s="127"/>
      <c r="AH853" s="127">
        <f>+AH851+5</f>
        <v>3470</v>
      </c>
      <c r="AI853" s="119">
        <f>+AH853+V853</f>
        <v>216470</v>
      </c>
      <c r="AJ853" s="126"/>
      <c r="AK853" s="128">
        <f>+AK851+5</f>
        <v>3495</v>
      </c>
      <c r="AL853" s="129">
        <f>+AK853+V853</f>
        <v>216495</v>
      </c>
      <c r="AM853" s="397"/>
    </row>
    <row r="854" spans="1:39" ht="15.75" x14ac:dyDescent="0.25">
      <c r="A854" s="93">
        <f t="shared" si="200"/>
        <v>0</v>
      </c>
      <c r="B854" s="94">
        <f t="shared" si="195"/>
        <v>0</v>
      </c>
      <c r="C854" s="95">
        <f>+$D$3*T854</f>
        <v>7150</v>
      </c>
      <c r="D854" s="95">
        <f t="shared" si="196"/>
        <v>7150</v>
      </c>
      <c r="E854" s="95">
        <f>+$F$3*K854</f>
        <v>1500</v>
      </c>
      <c r="F854" s="95">
        <f t="shared" si="197"/>
        <v>1500</v>
      </c>
      <c r="G854" s="96">
        <f>+$H$3*Q854</f>
        <v>1500</v>
      </c>
      <c r="H854" s="95">
        <f t="shared" si="198"/>
        <v>1500</v>
      </c>
      <c r="I854" s="395"/>
      <c r="J854" s="130">
        <f>((K855-K853)/500)</f>
        <v>0.02</v>
      </c>
      <c r="K854" s="116">
        <f>(((I854-I853)*J854)+K853)+I854</f>
        <v>150</v>
      </c>
      <c r="L854" s="131">
        <f>ROUNDUP(K854,0)</f>
        <v>150</v>
      </c>
      <c r="M854" s="132">
        <f>((N855-N853)/500)</f>
        <v>0.02</v>
      </c>
      <c r="N854" s="101">
        <f>(((I854-I853)*M854)+N853)+I854</f>
        <v>250</v>
      </c>
      <c r="O854" s="101">
        <f>ROUNDUP(N854,0)</f>
        <v>250</v>
      </c>
      <c r="P854" s="101">
        <f>((Q855-Q853)/500)</f>
        <v>0.02</v>
      </c>
      <c r="Q854" s="101">
        <f>(((I854-I853)*P854)+Q853)+I854</f>
        <v>500</v>
      </c>
      <c r="R854" s="133">
        <f>ROUNDUP(Q854,0)</f>
        <v>500</v>
      </c>
      <c r="S854" s="132">
        <f>((T855-T853)/500)</f>
        <v>0.04</v>
      </c>
      <c r="T854" s="134">
        <f>(((I854-I853)*S854)+T853)+I854</f>
        <v>650</v>
      </c>
      <c r="U854" s="134">
        <f>ROUNDUP(T854,0)</f>
        <v>650</v>
      </c>
      <c r="V854" s="396"/>
      <c r="W854" s="130">
        <f>((X855-X853)/500)</f>
        <v>0.02</v>
      </c>
      <c r="X854" s="116">
        <f>(((V854-V853)*W854)+X853)+V854</f>
        <v>-840</v>
      </c>
      <c r="Y854" s="135">
        <f t="shared" si="199"/>
        <v>240</v>
      </c>
      <c r="Z854" s="106">
        <f>ROUNDUP(X854,0)</f>
        <v>-840</v>
      </c>
      <c r="AA854" s="136">
        <f>((AB855-AB853)/500)</f>
        <v>0.04</v>
      </c>
      <c r="AB854" s="137">
        <f>(((V854-V853)*AA854)+AB853)+V854</f>
        <v>-1680</v>
      </c>
      <c r="AC854" s="101">
        <f>ROUNDUP(AB854,0)</f>
        <v>-1680</v>
      </c>
      <c r="AD854" s="137">
        <f>((AE855-AE853)/500)</f>
        <v>0.02</v>
      </c>
      <c r="AE854" s="137">
        <f>(((V854-V853)*AD854)+AE853)+V854</f>
        <v>-815</v>
      </c>
      <c r="AF854" s="133">
        <f>ROUNDUP(AE854,0)</f>
        <v>-815</v>
      </c>
      <c r="AG854" s="137">
        <f>((AH855-AH853)/500)</f>
        <v>0.02</v>
      </c>
      <c r="AH854" s="137">
        <f>(((V854-V853)*AG854)+AH853)+V854</f>
        <v>-790</v>
      </c>
      <c r="AI854" s="101">
        <f>ROUNDUP(AH854,0)</f>
        <v>-790</v>
      </c>
      <c r="AJ854" s="136">
        <f>((AK855-AK853)/500)</f>
        <v>0.02</v>
      </c>
      <c r="AK854" s="138">
        <f>(((V854-V853)*AJ854)+AK853)+V854</f>
        <v>-765</v>
      </c>
      <c r="AL854" s="139">
        <f>ROUNDUP(AK854,0)</f>
        <v>-765</v>
      </c>
    </row>
    <row r="855" spans="1:39" ht="15.75" x14ac:dyDescent="0.25">
      <c r="A855" s="93">
        <f t="shared" si="200"/>
        <v>0</v>
      </c>
      <c r="B855" s="93">
        <f t="shared" si="195"/>
        <v>0</v>
      </c>
      <c r="C855" s="112">
        <f>+$D$3*U855</f>
        <v>2449590</v>
      </c>
      <c r="D855" s="112">
        <f t="shared" si="196"/>
        <v>2449590</v>
      </c>
      <c r="E855" s="112">
        <f>+$F$3*L855</f>
        <v>2179200</v>
      </c>
      <c r="F855" s="112">
        <f t="shared" si="197"/>
        <v>2179200</v>
      </c>
      <c r="G855" s="113">
        <f>+$H$3*R855</f>
        <v>654810</v>
      </c>
      <c r="H855" s="112">
        <f t="shared" si="198"/>
        <v>654810</v>
      </c>
      <c r="I855" s="140">
        <f>+I853+500</f>
        <v>213500</v>
      </c>
      <c r="J855" s="130"/>
      <c r="K855" s="116">
        <f>+K853+10</f>
        <v>4420</v>
      </c>
      <c r="L855" s="117">
        <f>+I855+K855</f>
        <v>217920</v>
      </c>
      <c r="M855" s="118"/>
      <c r="N855" s="119">
        <f>+N853+10</f>
        <v>4520</v>
      </c>
      <c r="O855" s="119">
        <f>+N855+I855</f>
        <v>218020</v>
      </c>
      <c r="P855" s="119"/>
      <c r="Q855" s="119">
        <f>+Q853+10</f>
        <v>4770</v>
      </c>
      <c r="R855" s="120">
        <f>+Q855+I855</f>
        <v>218270</v>
      </c>
      <c r="S855" s="121"/>
      <c r="T855" s="122">
        <f>+T853+20</f>
        <v>9190</v>
      </c>
      <c r="U855" s="122">
        <f>+T855+I855</f>
        <v>222690</v>
      </c>
      <c r="V855" s="141">
        <f>+V853+500</f>
        <v>213500</v>
      </c>
      <c r="W855" s="130"/>
      <c r="X855" s="116">
        <f>+X853+10</f>
        <v>3430</v>
      </c>
      <c r="Y855" s="124">
        <f t="shared" si="199"/>
        <v>213740</v>
      </c>
      <c r="Z855" s="125">
        <f>+V855+X855</f>
        <v>216930</v>
      </c>
      <c r="AA855" s="126"/>
      <c r="AB855" s="127">
        <f>+AB853+20</f>
        <v>6860</v>
      </c>
      <c r="AC855" s="119">
        <f>+V855+AB855</f>
        <v>220360</v>
      </c>
      <c r="AD855" s="127"/>
      <c r="AE855" s="127">
        <f>+AE853+10</f>
        <v>3455</v>
      </c>
      <c r="AF855" s="120">
        <f>+AE855+V855</f>
        <v>216955</v>
      </c>
      <c r="AG855" s="127"/>
      <c r="AH855" s="127">
        <f>+AH853+10</f>
        <v>3480</v>
      </c>
      <c r="AI855" s="119">
        <f>+AH855+V855</f>
        <v>216980</v>
      </c>
      <c r="AJ855" s="126"/>
      <c r="AK855" s="128">
        <f>+AK853+10</f>
        <v>3505</v>
      </c>
      <c r="AL855" s="129">
        <f>+AK855+V855</f>
        <v>217005</v>
      </c>
      <c r="AM855" s="397"/>
    </row>
    <row r="856" spans="1:39" ht="15.75" x14ac:dyDescent="0.25">
      <c r="A856" s="93">
        <f t="shared" si="200"/>
        <v>0</v>
      </c>
      <c r="B856" s="94">
        <f t="shared" si="195"/>
        <v>0</v>
      </c>
      <c r="C856" s="95">
        <f>+$D$3*T856</f>
        <v>7150</v>
      </c>
      <c r="D856" s="95">
        <f t="shared" si="196"/>
        <v>7150</v>
      </c>
      <c r="E856" s="95">
        <f>+$F$3*K856</f>
        <v>1500</v>
      </c>
      <c r="F856" s="95">
        <f t="shared" si="197"/>
        <v>1500</v>
      </c>
      <c r="G856" s="96">
        <f>+$H$3*Q856</f>
        <v>1500</v>
      </c>
      <c r="H856" s="433">
        <f t="shared" si="198"/>
        <v>1500</v>
      </c>
      <c r="I856" s="395"/>
      <c r="J856" s="130">
        <f>((K857-K855)/500)</f>
        <v>0.02</v>
      </c>
      <c r="K856" s="116">
        <f>(((I856-I855)*J856)+K855)+I856</f>
        <v>150</v>
      </c>
      <c r="L856" s="131">
        <f>ROUNDUP(K856,0)</f>
        <v>150</v>
      </c>
      <c r="M856" s="132">
        <f>((N857-N855)/500)</f>
        <v>0.02</v>
      </c>
      <c r="N856" s="101">
        <f>(((I856-I855)*M856)+N855)+I856</f>
        <v>250</v>
      </c>
      <c r="O856" s="101">
        <f>ROUNDUP(N856,0)</f>
        <v>250</v>
      </c>
      <c r="P856" s="101">
        <f>((Q857-Q855)/500)</f>
        <v>0.02</v>
      </c>
      <c r="Q856" s="101">
        <f>(((I856-I855)*P856)+Q855)+I856</f>
        <v>500</v>
      </c>
      <c r="R856" s="133">
        <f>ROUNDUP(Q856,0)</f>
        <v>500</v>
      </c>
      <c r="S856" s="132">
        <f>((T857-T855)/500)</f>
        <v>0.04</v>
      </c>
      <c r="T856" s="134">
        <f>(((I856-I855)*S856)+T855)+I856</f>
        <v>650</v>
      </c>
      <c r="U856" s="134">
        <f>ROUNDUP(T856,0)</f>
        <v>650</v>
      </c>
      <c r="V856" s="396"/>
      <c r="W856" s="130">
        <f>((X857-X855)/500)</f>
        <v>0.01</v>
      </c>
      <c r="X856" s="116">
        <f>(((V856-V855)*W856)+X855)+V856</f>
        <v>1295</v>
      </c>
      <c r="Y856" s="135">
        <f t="shared" si="199"/>
        <v>240</v>
      </c>
      <c r="Z856" s="106">
        <f>ROUNDUP(X856,0)</f>
        <v>1295</v>
      </c>
      <c r="AA856" s="136">
        <f>((AB857-AB855)/500)</f>
        <v>0.02</v>
      </c>
      <c r="AB856" s="137">
        <f>(((V856-V855)*AA856)+AB855)+V856</f>
        <v>2590</v>
      </c>
      <c r="AC856" s="101">
        <f>ROUNDUP(AB856,0)</f>
        <v>2590</v>
      </c>
      <c r="AD856" s="137">
        <f>((AE857-AE855)/500)</f>
        <v>0.01</v>
      </c>
      <c r="AE856" s="137">
        <f>(((V856-V855)*AD856)+AE855)+V856</f>
        <v>1320</v>
      </c>
      <c r="AF856" s="133">
        <f>ROUNDUP(AE856,0)</f>
        <v>1320</v>
      </c>
      <c r="AG856" s="137">
        <f>((AH857-AH855)/500)</f>
        <v>0.01</v>
      </c>
      <c r="AH856" s="137">
        <f>(((V856-V855)*AG856)+AH855)+V856</f>
        <v>1345</v>
      </c>
      <c r="AI856" s="101">
        <f>ROUNDUP(AH856,0)</f>
        <v>1345</v>
      </c>
      <c r="AJ856" s="136">
        <f>((AK857-AK855)/500)</f>
        <v>0.01</v>
      </c>
      <c r="AK856" s="138">
        <f>(((V856-V855)*AJ856)+AK855)+V856</f>
        <v>1370</v>
      </c>
      <c r="AL856" s="139">
        <f>ROUNDUP(AK856,0)</f>
        <v>1370</v>
      </c>
    </row>
    <row r="857" spans="1:39" ht="15.75" x14ac:dyDescent="0.25">
      <c r="A857" s="93">
        <f t="shared" si="200"/>
        <v>0</v>
      </c>
      <c r="B857" s="93">
        <f t="shared" si="195"/>
        <v>0</v>
      </c>
      <c r="C857" s="112">
        <f>+$D$3*U857</f>
        <v>2455310</v>
      </c>
      <c r="D857" s="112">
        <f t="shared" si="196"/>
        <v>2455310</v>
      </c>
      <c r="E857" s="112">
        <f>+$F$3*L857</f>
        <v>2184300</v>
      </c>
      <c r="F857" s="112">
        <f t="shared" si="197"/>
        <v>2184300</v>
      </c>
      <c r="G857" s="113">
        <f>+$H$3*R857</f>
        <v>656340</v>
      </c>
      <c r="H857" s="112">
        <f t="shared" si="198"/>
        <v>656340</v>
      </c>
      <c r="I857" s="140">
        <f>+I855+500</f>
        <v>214000</v>
      </c>
      <c r="J857" s="130"/>
      <c r="K857" s="116">
        <f>+K855+10</f>
        <v>4430</v>
      </c>
      <c r="L857" s="117">
        <f>+I857+K857</f>
        <v>218430</v>
      </c>
      <c r="M857" s="118"/>
      <c r="N857" s="119">
        <f>+N855+10</f>
        <v>4530</v>
      </c>
      <c r="O857" s="119">
        <f>+N857+I857</f>
        <v>218530</v>
      </c>
      <c r="P857" s="119"/>
      <c r="Q857" s="119">
        <f>+Q855+10</f>
        <v>4780</v>
      </c>
      <c r="R857" s="120">
        <f>+Q857+I857</f>
        <v>218780</v>
      </c>
      <c r="S857" s="121"/>
      <c r="T857" s="122">
        <f>+T855+20</f>
        <v>9210</v>
      </c>
      <c r="U857" s="122">
        <f>+T857+I857</f>
        <v>223210</v>
      </c>
      <c r="V857" s="141">
        <f>+V855+500</f>
        <v>214000</v>
      </c>
      <c r="W857" s="130"/>
      <c r="X857" s="116">
        <f>+X855+5</f>
        <v>3435</v>
      </c>
      <c r="Y857" s="124">
        <f t="shared" si="199"/>
        <v>214240</v>
      </c>
      <c r="Z857" s="125">
        <f>+V857+X857</f>
        <v>217435</v>
      </c>
      <c r="AA857" s="126"/>
      <c r="AB857" s="127">
        <f>+AB855+10</f>
        <v>6870</v>
      </c>
      <c r="AC857" s="119">
        <f>+V857+AB857</f>
        <v>220870</v>
      </c>
      <c r="AD857" s="127"/>
      <c r="AE857" s="127">
        <f>+AE855+5</f>
        <v>3460</v>
      </c>
      <c r="AF857" s="120">
        <f>+AE857+V857</f>
        <v>217460</v>
      </c>
      <c r="AG857" s="127"/>
      <c r="AH857" s="127">
        <f>+AH855+5</f>
        <v>3485</v>
      </c>
      <c r="AI857" s="119">
        <f>+AH857+V857</f>
        <v>217485</v>
      </c>
      <c r="AJ857" s="126"/>
      <c r="AK857" s="128">
        <f>+AK855+5</f>
        <v>3510</v>
      </c>
      <c r="AL857" s="129">
        <f>+AK857+V857</f>
        <v>217510</v>
      </c>
      <c r="AM857" s="397"/>
    </row>
    <row r="858" spans="1:39" ht="15.75" x14ac:dyDescent="0.25">
      <c r="A858" s="93">
        <f t="shared" si="200"/>
        <v>0</v>
      </c>
      <c r="B858" s="94">
        <f t="shared" si="195"/>
        <v>0</v>
      </c>
      <c r="C858" s="95">
        <f>+$D$3*T858</f>
        <v>7150</v>
      </c>
      <c r="D858" s="95">
        <f t="shared" si="196"/>
        <v>7150</v>
      </c>
      <c r="E858" s="95">
        <f>+$F$3*K858</f>
        <v>1500</v>
      </c>
      <c r="F858" s="95">
        <f t="shared" si="197"/>
        <v>1500</v>
      </c>
      <c r="G858" s="96">
        <f>+$H$3*Q858</f>
        <v>1500</v>
      </c>
      <c r="H858" s="95">
        <f t="shared" si="198"/>
        <v>1500</v>
      </c>
      <c r="I858" s="395"/>
      <c r="J858" s="130">
        <f>((K859-K857)/500)</f>
        <v>0.02</v>
      </c>
      <c r="K858" s="116">
        <f>(((I858-I857)*J858)+K857)+I858</f>
        <v>150</v>
      </c>
      <c r="L858" s="131">
        <f>ROUNDUP(K858,0)</f>
        <v>150</v>
      </c>
      <c r="M858" s="132">
        <f>((N859-N857)/500)</f>
        <v>0.02</v>
      </c>
      <c r="N858" s="101">
        <f>(((I858-I857)*M858)+N857)+I858</f>
        <v>250</v>
      </c>
      <c r="O858" s="101">
        <f>ROUNDUP(N858,0)</f>
        <v>250</v>
      </c>
      <c r="P858" s="101">
        <f>((Q859-Q857)/500)</f>
        <v>0.02</v>
      </c>
      <c r="Q858" s="101">
        <f>(((I858-I857)*P858)+Q857)+I858</f>
        <v>500</v>
      </c>
      <c r="R858" s="133">
        <f>ROUNDUP(Q858,0)</f>
        <v>500</v>
      </c>
      <c r="S858" s="132">
        <f>((T859-T857)/500)</f>
        <v>0.04</v>
      </c>
      <c r="T858" s="134">
        <f>(((I858-I857)*S858)+T857)+I858</f>
        <v>650</v>
      </c>
      <c r="U858" s="134">
        <f>ROUNDUP(T858,0)</f>
        <v>650</v>
      </c>
      <c r="V858" s="396"/>
      <c r="W858" s="130">
        <f>((X859-X857)/500)</f>
        <v>0.02</v>
      </c>
      <c r="X858" s="116">
        <f>(((V858-V857)*W858)+X857)+V858</f>
        <v>-845</v>
      </c>
      <c r="Y858" s="135">
        <f t="shared" si="199"/>
        <v>240</v>
      </c>
      <c r="Z858" s="106">
        <f>ROUNDUP(X858,0)</f>
        <v>-845</v>
      </c>
      <c r="AA858" s="136">
        <f>((AB859-AB857)/500)</f>
        <v>0.04</v>
      </c>
      <c r="AB858" s="137">
        <f>(((V858-V857)*AA858)+AB857)+V858</f>
        <v>-1690</v>
      </c>
      <c r="AC858" s="101">
        <f>ROUNDUP(AB858,0)</f>
        <v>-1690</v>
      </c>
      <c r="AD858" s="137">
        <f>((AE859-AE857)/500)</f>
        <v>0.02</v>
      </c>
      <c r="AE858" s="137">
        <f>(((V858-V857)*AD858)+AE857)+V858</f>
        <v>-820</v>
      </c>
      <c r="AF858" s="133">
        <f>ROUNDUP(AE858,0)</f>
        <v>-820</v>
      </c>
      <c r="AG858" s="137">
        <f>((AH859-AH857)/500)</f>
        <v>0.02</v>
      </c>
      <c r="AH858" s="137">
        <f>(((V858-V857)*AG858)+AH857)+V858</f>
        <v>-795</v>
      </c>
      <c r="AI858" s="101">
        <f>ROUNDUP(AH858,0)</f>
        <v>-795</v>
      </c>
      <c r="AJ858" s="136">
        <f>((AK859-AK857)/500)</f>
        <v>0.02</v>
      </c>
      <c r="AK858" s="138">
        <f>(((V858-V857)*AJ858)+AK857)+V858</f>
        <v>-770</v>
      </c>
      <c r="AL858" s="139">
        <f>ROUNDUP(AK858,0)</f>
        <v>-770</v>
      </c>
      <c r="AM858" s="397"/>
    </row>
    <row r="859" spans="1:39" ht="15.75" x14ac:dyDescent="0.25">
      <c r="A859" s="93">
        <f t="shared" si="200"/>
        <v>0</v>
      </c>
      <c r="B859" s="93">
        <f t="shared" ref="B859:B922" si="201">ROUNDUP(A859,0)</f>
        <v>0</v>
      </c>
      <c r="C859" s="112">
        <f>+$D$3*U859</f>
        <v>2461030</v>
      </c>
      <c r="D859" s="112">
        <f t="shared" ref="D859:D922" si="202">ROUNDUP(C859,0)</f>
        <v>2461030</v>
      </c>
      <c r="E859" s="112">
        <f>+$F$3*L859</f>
        <v>2189400</v>
      </c>
      <c r="F859" s="112">
        <f t="shared" ref="F859:F922" si="203">ROUNDUP(E859,0)</f>
        <v>2189400</v>
      </c>
      <c r="G859" s="113">
        <f>+$H$3*R859</f>
        <v>657870</v>
      </c>
      <c r="H859" s="112">
        <f t="shared" ref="H859:H922" si="204">ROUNDUP(G859,0)</f>
        <v>657870</v>
      </c>
      <c r="I859" s="140">
        <f>+I857+500</f>
        <v>214500</v>
      </c>
      <c r="J859" s="130"/>
      <c r="K859" s="116">
        <f>+K857+10</f>
        <v>4440</v>
      </c>
      <c r="L859" s="117">
        <f>+I859+K859</f>
        <v>218940</v>
      </c>
      <c r="M859" s="118"/>
      <c r="N859" s="119">
        <f>+N857+10</f>
        <v>4540</v>
      </c>
      <c r="O859" s="119">
        <f>+N859+I859</f>
        <v>219040</v>
      </c>
      <c r="P859" s="119"/>
      <c r="Q859" s="119">
        <f>+Q857+10</f>
        <v>4790</v>
      </c>
      <c r="R859" s="120">
        <f>+Q859+I859</f>
        <v>219290</v>
      </c>
      <c r="S859" s="121"/>
      <c r="T859" s="122">
        <f>+T857+20</f>
        <v>9230</v>
      </c>
      <c r="U859" s="122">
        <f>+T859+I859</f>
        <v>223730</v>
      </c>
      <c r="V859" s="141">
        <f>+V857+500</f>
        <v>214500</v>
      </c>
      <c r="W859" s="130"/>
      <c r="X859" s="116">
        <f>+X857+10</f>
        <v>3445</v>
      </c>
      <c r="Y859" s="124">
        <f t="shared" si="199"/>
        <v>214740</v>
      </c>
      <c r="Z859" s="125">
        <f>+V859+X859</f>
        <v>217945</v>
      </c>
      <c r="AA859" s="126"/>
      <c r="AB859" s="127">
        <f>+AB857+20</f>
        <v>6890</v>
      </c>
      <c r="AC859" s="119">
        <f>+V859+AB859</f>
        <v>221390</v>
      </c>
      <c r="AD859" s="127"/>
      <c r="AE859" s="127">
        <f>+AE857+10</f>
        <v>3470</v>
      </c>
      <c r="AF859" s="120">
        <f>+AE859+V859</f>
        <v>217970</v>
      </c>
      <c r="AG859" s="127"/>
      <c r="AH859" s="127">
        <f>+AH857+10</f>
        <v>3495</v>
      </c>
      <c r="AI859" s="119">
        <f>+AH859+V859</f>
        <v>217995</v>
      </c>
      <c r="AJ859" s="126"/>
      <c r="AK859" s="128">
        <f>+AK857+10</f>
        <v>3520</v>
      </c>
      <c r="AL859" s="129">
        <f>+AK859+V859</f>
        <v>218020</v>
      </c>
      <c r="AM859" s="397"/>
    </row>
    <row r="860" spans="1:39" ht="15.75" x14ac:dyDescent="0.25">
      <c r="A860" s="93">
        <f t="shared" si="200"/>
        <v>0</v>
      </c>
      <c r="B860" s="94">
        <f t="shared" si="201"/>
        <v>0</v>
      </c>
      <c r="C860" s="95">
        <f>+$D$3*T860</f>
        <v>7150</v>
      </c>
      <c r="D860" s="95">
        <f t="shared" si="202"/>
        <v>7150</v>
      </c>
      <c r="E860" s="95">
        <f>+$F$3*K860</f>
        <v>1500</v>
      </c>
      <c r="F860" s="95">
        <f t="shared" si="203"/>
        <v>1500</v>
      </c>
      <c r="G860" s="96">
        <f>+$H$3*Q860</f>
        <v>1500</v>
      </c>
      <c r="H860" s="433">
        <f t="shared" si="204"/>
        <v>1500</v>
      </c>
      <c r="I860" s="395"/>
      <c r="J860" s="130">
        <f>((K861-K859)/500)</f>
        <v>0.02</v>
      </c>
      <c r="K860" s="116">
        <f>(((I860-I859)*J860)+K859)+I860</f>
        <v>150</v>
      </c>
      <c r="L860" s="131">
        <f>ROUNDUP(K860,0)</f>
        <v>150</v>
      </c>
      <c r="M860" s="132">
        <f>((N861-N859)/500)</f>
        <v>0.02</v>
      </c>
      <c r="N860" s="101">
        <f>(((I860-I859)*M860)+N859)+I860</f>
        <v>250</v>
      </c>
      <c r="O860" s="101">
        <f>ROUNDUP(N860,0)</f>
        <v>250</v>
      </c>
      <c r="P860" s="101">
        <f>((Q861-Q859)/500)</f>
        <v>0.02</v>
      </c>
      <c r="Q860" s="101">
        <f>(((I860-I859)*P860)+Q859)+I860</f>
        <v>500</v>
      </c>
      <c r="R860" s="133">
        <f>ROUNDUP(Q860,0)</f>
        <v>500</v>
      </c>
      <c r="S860" s="132">
        <f>((T861-T859)/500)</f>
        <v>0.04</v>
      </c>
      <c r="T860" s="134">
        <f>(((I860-I859)*S860)+T859)+I860</f>
        <v>650</v>
      </c>
      <c r="U860" s="134">
        <f>ROUNDUP(T860,0)</f>
        <v>650</v>
      </c>
      <c r="V860" s="396"/>
      <c r="W860" s="130">
        <f>((X861-X859)/500)</f>
        <v>0.01</v>
      </c>
      <c r="X860" s="116">
        <f>(((V860-V859)*W860)+X859)+V860</f>
        <v>1300</v>
      </c>
      <c r="Y860" s="135">
        <f t="shared" si="199"/>
        <v>240</v>
      </c>
      <c r="Z860" s="106">
        <f>ROUNDUP(X860,0)</f>
        <v>1300</v>
      </c>
      <c r="AA860" s="136">
        <f>((AB861-AB859)/500)</f>
        <v>0.02</v>
      </c>
      <c r="AB860" s="137">
        <f>(((V860-V859)*AA860)+AB859)+V860</f>
        <v>2600</v>
      </c>
      <c r="AC860" s="101">
        <f>ROUNDUP(AB860,0)</f>
        <v>2600</v>
      </c>
      <c r="AD860" s="137">
        <f>((AE861-AE859)/500)</f>
        <v>0.01</v>
      </c>
      <c r="AE860" s="137">
        <f>(((V860-V859)*AD860)+AE859)+V860</f>
        <v>1325</v>
      </c>
      <c r="AF860" s="133">
        <f>ROUNDUP(AE860,0)</f>
        <v>1325</v>
      </c>
      <c r="AG860" s="137">
        <f>((AH861-AH859)/500)</f>
        <v>0.01</v>
      </c>
      <c r="AH860" s="137">
        <f>(((V860-V859)*AG860)+AH859)+V860</f>
        <v>1350</v>
      </c>
      <c r="AI860" s="101">
        <f>ROUNDUP(AH860,0)</f>
        <v>1350</v>
      </c>
      <c r="AJ860" s="136">
        <f>((AK861-AK859)/500)</f>
        <v>0.01</v>
      </c>
      <c r="AK860" s="138">
        <f>(((V860-V859)*AJ860)+AK859)+V860</f>
        <v>1375</v>
      </c>
      <c r="AL860" s="139">
        <f>ROUNDUP(AK860,0)</f>
        <v>1375</v>
      </c>
    </row>
    <row r="861" spans="1:39" ht="15.75" x14ac:dyDescent="0.25">
      <c r="A861" s="93">
        <f t="shared" si="200"/>
        <v>0</v>
      </c>
      <c r="B861" s="93">
        <f t="shared" si="201"/>
        <v>0</v>
      </c>
      <c r="C861" s="112">
        <f>+$D$3*U861</f>
        <v>2466750</v>
      </c>
      <c r="D861" s="112">
        <f t="shared" si="202"/>
        <v>2466750</v>
      </c>
      <c r="E861" s="112">
        <f>+$F$3*L861</f>
        <v>2194500</v>
      </c>
      <c r="F861" s="112">
        <f t="shared" si="203"/>
        <v>2194500</v>
      </c>
      <c r="G861" s="113">
        <f>+$H$3*R861</f>
        <v>659400</v>
      </c>
      <c r="H861" s="112">
        <f t="shared" si="204"/>
        <v>659400</v>
      </c>
      <c r="I861" s="140">
        <f>+I859+500</f>
        <v>215000</v>
      </c>
      <c r="J861" s="130"/>
      <c r="K861" s="116">
        <f>+K859+10</f>
        <v>4450</v>
      </c>
      <c r="L861" s="117">
        <f>+I861+K861</f>
        <v>219450</v>
      </c>
      <c r="M861" s="118"/>
      <c r="N861" s="119">
        <f>+N859+10</f>
        <v>4550</v>
      </c>
      <c r="O861" s="119">
        <f>+N861+I861</f>
        <v>219550</v>
      </c>
      <c r="P861" s="119"/>
      <c r="Q861" s="119">
        <f>+Q859+10</f>
        <v>4800</v>
      </c>
      <c r="R861" s="120">
        <f>+Q861+I861</f>
        <v>219800</v>
      </c>
      <c r="S861" s="121"/>
      <c r="T861" s="122">
        <f>+T859+20</f>
        <v>9250</v>
      </c>
      <c r="U861" s="122">
        <f>+T861+I861</f>
        <v>224250</v>
      </c>
      <c r="V861" s="141">
        <f>+V859+500</f>
        <v>215000</v>
      </c>
      <c r="W861" s="130"/>
      <c r="X861" s="116">
        <f>+X859+5</f>
        <v>3450</v>
      </c>
      <c r="Y861" s="124">
        <f t="shared" si="199"/>
        <v>215240</v>
      </c>
      <c r="Z861" s="125">
        <f>+V861+X861</f>
        <v>218450</v>
      </c>
      <c r="AA861" s="126"/>
      <c r="AB861" s="127">
        <f>+AB859+10</f>
        <v>6900</v>
      </c>
      <c r="AC861" s="119">
        <f>+V861+AB861</f>
        <v>221900</v>
      </c>
      <c r="AD861" s="127"/>
      <c r="AE861" s="127">
        <f>+AE859+5</f>
        <v>3475</v>
      </c>
      <c r="AF861" s="120">
        <f>+AE861+V861</f>
        <v>218475</v>
      </c>
      <c r="AG861" s="127"/>
      <c r="AH861" s="127">
        <f>+AH859+5</f>
        <v>3500</v>
      </c>
      <c r="AI861" s="119">
        <f>+AH861+V861</f>
        <v>218500</v>
      </c>
      <c r="AJ861" s="126"/>
      <c r="AK861" s="128">
        <f>+AK859+5</f>
        <v>3525</v>
      </c>
      <c r="AL861" s="129">
        <f>+AK861+V861</f>
        <v>218525</v>
      </c>
      <c r="AM861" s="397"/>
    </row>
    <row r="862" spans="1:39" ht="15.75" x14ac:dyDescent="0.25">
      <c r="A862" s="93">
        <f t="shared" si="200"/>
        <v>0</v>
      </c>
      <c r="B862" s="94">
        <f t="shared" si="201"/>
        <v>0</v>
      </c>
      <c r="C862" s="95">
        <f>+$D$3*T862</f>
        <v>7150</v>
      </c>
      <c r="D862" s="95">
        <f t="shared" si="202"/>
        <v>7150</v>
      </c>
      <c r="E862" s="95">
        <f>+$F$3*K862</f>
        <v>1500</v>
      </c>
      <c r="F862" s="95">
        <f t="shared" si="203"/>
        <v>1500</v>
      </c>
      <c r="G862" s="96">
        <f>+$H$3*Q862</f>
        <v>1500</v>
      </c>
      <c r="H862" s="95">
        <f t="shared" si="204"/>
        <v>1500</v>
      </c>
      <c r="I862" s="395"/>
      <c r="J862" s="130">
        <f>((K863-K861)/500)</f>
        <v>0.02</v>
      </c>
      <c r="K862" s="116">
        <f>(((I862-I861)*J862)+K861)+I862</f>
        <v>150</v>
      </c>
      <c r="L862" s="131">
        <f>ROUNDUP(K862,0)</f>
        <v>150</v>
      </c>
      <c r="M862" s="132">
        <f>((N863-N861)/500)</f>
        <v>0.02</v>
      </c>
      <c r="N862" s="101">
        <f>(((I862-I861)*M862)+N861)+I862</f>
        <v>250</v>
      </c>
      <c r="O862" s="101">
        <f>ROUNDUP(N862,0)</f>
        <v>250</v>
      </c>
      <c r="P862" s="101">
        <f>((Q863-Q861)/500)</f>
        <v>0.02</v>
      </c>
      <c r="Q862" s="101">
        <f>(((I862-I861)*P862)+Q861)+I862</f>
        <v>500</v>
      </c>
      <c r="R862" s="133">
        <f>ROUNDUP(Q862,0)</f>
        <v>500</v>
      </c>
      <c r="S862" s="132">
        <f>((T863-T861)/500)</f>
        <v>0.04</v>
      </c>
      <c r="T862" s="134">
        <f>(((I862-I861)*S862)+T861)+I862</f>
        <v>650</v>
      </c>
      <c r="U862" s="134">
        <f>ROUNDUP(T862,0)</f>
        <v>650</v>
      </c>
      <c r="V862" s="396"/>
      <c r="W862" s="130">
        <f>((X863-X861)/500)</f>
        <v>0.02</v>
      </c>
      <c r="X862" s="116">
        <f>(((V862-V861)*W862)+X861)+V862</f>
        <v>-850</v>
      </c>
      <c r="Y862" s="135">
        <f t="shared" si="199"/>
        <v>240</v>
      </c>
      <c r="Z862" s="106">
        <f>ROUNDUP(X862,0)</f>
        <v>-850</v>
      </c>
      <c r="AA862" s="136">
        <f>((AB863-AB861)/500)</f>
        <v>0.04</v>
      </c>
      <c r="AB862" s="137">
        <f>(((V862-V861)*AA862)+AB861)+V862</f>
        <v>-1700</v>
      </c>
      <c r="AC862" s="101">
        <f>ROUNDUP(AB862,0)</f>
        <v>-1700</v>
      </c>
      <c r="AD862" s="137">
        <f>((AE863-AE861)/500)</f>
        <v>0.02</v>
      </c>
      <c r="AE862" s="137">
        <f>(((V862-V861)*AD862)+AE861)+V862</f>
        <v>-825</v>
      </c>
      <c r="AF862" s="133">
        <f>ROUNDUP(AE862,0)</f>
        <v>-825</v>
      </c>
      <c r="AG862" s="137">
        <f>((AH863-AH861)/500)</f>
        <v>0.02</v>
      </c>
      <c r="AH862" s="137">
        <f>(((V862-V861)*AG862)+AH861)+V862</f>
        <v>-800</v>
      </c>
      <c r="AI862" s="101">
        <f>ROUNDUP(AH862,0)</f>
        <v>-800</v>
      </c>
      <c r="AJ862" s="136">
        <f>((AK863-AK861)/500)</f>
        <v>0.02</v>
      </c>
      <c r="AK862" s="138">
        <f>(((V862-V861)*AJ862)+AK861)+V862</f>
        <v>-775</v>
      </c>
      <c r="AL862" s="139">
        <f>ROUNDUP(AK862,0)</f>
        <v>-775</v>
      </c>
    </row>
    <row r="863" spans="1:39" ht="15.75" x14ac:dyDescent="0.25">
      <c r="A863" s="93">
        <f t="shared" si="200"/>
        <v>0</v>
      </c>
      <c r="B863" s="93">
        <f t="shared" si="201"/>
        <v>0</v>
      </c>
      <c r="C863" s="112">
        <f>+$D$3*U863</f>
        <v>2472470</v>
      </c>
      <c r="D863" s="112">
        <f t="shared" si="202"/>
        <v>2472470</v>
      </c>
      <c r="E863" s="112">
        <f>+$F$3*L863</f>
        <v>2199600</v>
      </c>
      <c r="F863" s="112">
        <f t="shared" si="203"/>
        <v>2199600</v>
      </c>
      <c r="G863" s="113">
        <f>+$H$3*R863</f>
        <v>660930</v>
      </c>
      <c r="H863" s="112">
        <f t="shared" si="204"/>
        <v>660930</v>
      </c>
      <c r="I863" s="140">
        <f>+I861+500</f>
        <v>215500</v>
      </c>
      <c r="J863" s="130"/>
      <c r="K863" s="116">
        <f>+K861+10</f>
        <v>4460</v>
      </c>
      <c r="L863" s="117">
        <f>+I863+K863</f>
        <v>219960</v>
      </c>
      <c r="M863" s="118"/>
      <c r="N863" s="119">
        <f>+N861+10</f>
        <v>4560</v>
      </c>
      <c r="O863" s="119">
        <f>+N863+I863</f>
        <v>220060</v>
      </c>
      <c r="P863" s="119"/>
      <c r="Q863" s="119">
        <f>+Q861+10</f>
        <v>4810</v>
      </c>
      <c r="R863" s="120">
        <f>+Q863+I863</f>
        <v>220310</v>
      </c>
      <c r="S863" s="121"/>
      <c r="T863" s="122">
        <f>+T861+20</f>
        <v>9270</v>
      </c>
      <c r="U863" s="122">
        <f>+T863+I863</f>
        <v>224770</v>
      </c>
      <c r="V863" s="141">
        <f>+V861+500</f>
        <v>215500</v>
      </c>
      <c r="W863" s="130"/>
      <c r="X863" s="116">
        <f>+X861+10</f>
        <v>3460</v>
      </c>
      <c r="Y863" s="124">
        <f t="shared" si="199"/>
        <v>215740</v>
      </c>
      <c r="Z863" s="125">
        <f>+V863+X863</f>
        <v>218960</v>
      </c>
      <c r="AA863" s="126"/>
      <c r="AB863" s="127">
        <f>+AB861+20</f>
        <v>6920</v>
      </c>
      <c r="AC863" s="119">
        <f>+V863+AB863</f>
        <v>222420</v>
      </c>
      <c r="AD863" s="127"/>
      <c r="AE863" s="127">
        <f>+AE861+10</f>
        <v>3485</v>
      </c>
      <c r="AF863" s="120">
        <f>+AE863+V863</f>
        <v>218985</v>
      </c>
      <c r="AG863" s="127"/>
      <c r="AH863" s="127">
        <f>+AH861+10</f>
        <v>3510</v>
      </c>
      <c r="AI863" s="119">
        <f>+AH863+V863</f>
        <v>219010</v>
      </c>
      <c r="AJ863" s="126"/>
      <c r="AK863" s="128">
        <f>+AK861+10</f>
        <v>3535</v>
      </c>
      <c r="AL863" s="129">
        <f>+AK863+V863</f>
        <v>219035</v>
      </c>
      <c r="AM863" s="397"/>
    </row>
    <row r="864" spans="1:39" ht="15.75" x14ac:dyDescent="0.25">
      <c r="A864" s="93">
        <f t="shared" si="200"/>
        <v>0</v>
      </c>
      <c r="B864" s="94">
        <f t="shared" si="201"/>
        <v>0</v>
      </c>
      <c r="C864" s="95">
        <f>+$D$3*T864</f>
        <v>7150</v>
      </c>
      <c r="D864" s="95">
        <f t="shared" si="202"/>
        <v>7150</v>
      </c>
      <c r="E864" s="95">
        <f>+$F$3*K864</f>
        <v>1500</v>
      </c>
      <c r="F864" s="95">
        <f t="shared" si="203"/>
        <v>1500</v>
      </c>
      <c r="G864" s="96">
        <f>+$H$3*Q864</f>
        <v>1500</v>
      </c>
      <c r="H864" s="433">
        <f t="shared" si="204"/>
        <v>1500</v>
      </c>
      <c r="I864" s="395"/>
      <c r="J864" s="130">
        <f>((K865-K863)/500)</f>
        <v>0.02</v>
      </c>
      <c r="K864" s="116">
        <f>(((I864-I863)*J864)+K863)+I864</f>
        <v>150</v>
      </c>
      <c r="L864" s="131">
        <f>ROUNDUP(K864,0)</f>
        <v>150</v>
      </c>
      <c r="M864" s="132">
        <f>((N865-N863)/500)</f>
        <v>0.02</v>
      </c>
      <c r="N864" s="101">
        <f>(((I864-I863)*M864)+N863)+I864</f>
        <v>250</v>
      </c>
      <c r="O864" s="101">
        <f>ROUNDUP(N864,0)</f>
        <v>250</v>
      </c>
      <c r="P864" s="101">
        <f>((Q865-Q863)/500)</f>
        <v>0.02</v>
      </c>
      <c r="Q864" s="101">
        <f>(((I864-I863)*P864)+Q863)+I864</f>
        <v>500</v>
      </c>
      <c r="R864" s="133">
        <f>ROUNDUP(Q864,0)</f>
        <v>500</v>
      </c>
      <c r="S864" s="132">
        <f>((T865-T863)/500)</f>
        <v>0.04</v>
      </c>
      <c r="T864" s="134">
        <f>(((I864-I863)*S864)+T863)+I864</f>
        <v>650</v>
      </c>
      <c r="U864" s="134">
        <f>ROUNDUP(T864,0)</f>
        <v>650</v>
      </c>
      <c r="V864" s="396"/>
      <c r="W864" s="130">
        <f>((X865-X863)/500)</f>
        <v>0.01</v>
      </c>
      <c r="X864" s="116">
        <f>(((V864-V863)*W864)+X863)+V864</f>
        <v>1305</v>
      </c>
      <c r="Y864" s="135">
        <f t="shared" si="199"/>
        <v>240</v>
      </c>
      <c r="Z864" s="106">
        <f>ROUNDUP(X864,0)</f>
        <v>1305</v>
      </c>
      <c r="AA864" s="136">
        <f>((AB865-AB863)/500)</f>
        <v>0.02</v>
      </c>
      <c r="AB864" s="137">
        <f>(((V864-V863)*AA864)+AB863)+V864</f>
        <v>2610</v>
      </c>
      <c r="AC864" s="101">
        <f>ROUNDUP(AB864,0)</f>
        <v>2610</v>
      </c>
      <c r="AD864" s="137">
        <f>((AE865-AE863)/500)</f>
        <v>0.01</v>
      </c>
      <c r="AE864" s="137">
        <f>(((V864-V863)*AD864)+AE863)+V864</f>
        <v>1330</v>
      </c>
      <c r="AF864" s="133">
        <f>ROUNDUP(AE864,0)</f>
        <v>1330</v>
      </c>
      <c r="AG864" s="137">
        <f>((AH865-AH863)/500)</f>
        <v>0.01</v>
      </c>
      <c r="AH864" s="137">
        <f>(((V864-V863)*AG864)+AH863)+V864</f>
        <v>1355</v>
      </c>
      <c r="AI864" s="101">
        <f>ROUNDUP(AH864,0)</f>
        <v>1355</v>
      </c>
      <c r="AJ864" s="136">
        <f>((AK865-AK863)/500)</f>
        <v>0.01</v>
      </c>
      <c r="AK864" s="138">
        <f>(((V864-V863)*AJ864)+AK863)+V864</f>
        <v>1380</v>
      </c>
      <c r="AL864" s="139">
        <f>ROUNDUP(AK864,0)</f>
        <v>1380</v>
      </c>
    </row>
    <row r="865" spans="1:39" ht="15.75" x14ac:dyDescent="0.25">
      <c r="A865" s="93">
        <f t="shared" si="200"/>
        <v>0</v>
      </c>
      <c r="B865" s="93">
        <f t="shared" si="201"/>
        <v>0</v>
      </c>
      <c r="C865" s="112">
        <f>+$D$3*U865</f>
        <v>2478190</v>
      </c>
      <c r="D865" s="112">
        <f t="shared" si="202"/>
        <v>2478190</v>
      </c>
      <c r="E865" s="112">
        <f>+$F$3*L865</f>
        <v>2204700</v>
      </c>
      <c r="F865" s="112">
        <f t="shared" si="203"/>
        <v>2204700</v>
      </c>
      <c r="G865" s="113">
        <f>+$H$3*R865</f>
        <v>662460</v>
      </c>
      <c r="H865" s="112">
        <f t="shared" si="204"/>
        <v>662460</v>
      </c>
      <c r="I865" s="140">
        <f>+I863+500</f>
        <v>216000</v>
      </c>
      <c r="J865" s="130"/>
      <c r="K865" s="116">
        <f>+K863+10</f>
        <v>4470</v>
      </c>
      <c r="L865" s="117">
        <f>+I865+K865</f>
        <v>220470</v>
      </c>
      <c r="M865" s="118"/>
      <c r="N865" s="119">
        <f>+N863+10</f>
        <v>4570</v>
      </c>
      <c r="O865" s="119">
        <f>+N865+I865</f>
        <v>220570</v>
      </c>
      <c r="P865" s="119"/>
      <c r="Q865" s="119">
        <f>+Q863+10</f>
        <v>4820</v>
      </c>
      <c r="R865" s="120">
        <f>+Q865+I865</f>
        <v>220820</v>
      </c>
      <c r="S865" s="121"/>
      <c r="T865" s="122">
        <f>+T863+20</f>
        <v>9290</v>
      </c>
      <c r="U865" s="122">
        <f>+T865+I865</f>
        <v>225290</v>
      </c>
      <c r="V865" s="141">
        <f>+V863+500</f>
        <v>216000</v>
      </c>
      <c r="W865" s="130"/>
      <c r="X865" s="116">
        <f>+X863+5</f>
        <v>3465</v>
      </c>
      <c r="Y865" s="124">
        <f t="shared" ref="Y865:Y928" si="205">+V865+240</f>
        <v>216240</v>
      </c>
      <c r="Z865" s="125">
        <f>+V865+X865</f>
        <v>219465</v>
      </c>
      <c r="AA865" s="126"/>
      <c r="AB865" s="127">
        <f>+AB863+10</f>
        <v>6930</v>
      </c>
      <c r="AC865" s="119">
        <f>+V865+AB865</f>
        <v>222930</v>
      </c>
      <c r="AD865" s="127"/>
      <c r="AE865" s="127">
        <f>+AE863+5</f>
        <v>3490</v>
      </c>
      <c r="AF865" s="120">
        <f>+AE865+V865</f>
        <v>219490</v>
      </c>
      <c r="AG865" s="127"/>
      <c r="AH865" s="127">
        <f>+AH863+5</f>
        <v>3515</v>
      </c>
      <c r="AI865" s="119">
        <f>+AH865+V865</f>
        <v>219515</v>
      </c>
      <c r="AJ865" s="126"/>
      <c r="AK865" s="128">
        <f>+AK863+5</f>
        <v>3540</v>
      </c>
      <c r="AL865" s="129">
        <f>+AK865+V865</f>
        <v>219540</v>
      </c>
      <c r="AM865" s="397"/>
    </row>
    <row r="866" spans="1:39" ht="15.75" x14ac:dyDescent="0.25">
      <c r="A866" s="93">
        <f t="shared" si="200"/>
        <v>0</v>
      </c>
      <c r="B866" s="94">
        <f t="shared" si="201"/>
        <v>0</v>
      </c>
      <c r="C866" s="95">
        <f>+$D$3*T866</f>
        <v>7150</v>
      </c>
      <c r="D866" s="95">
        <f t="shared" si="202"/>
        <v>7150</v>
      </c>
      <c r="E866" s="95">
        <f>+$F$3*K866</f>
        <v>1500</v>
      </c>
      <c r="F866" s="95">
        <f t="shared" si="203"/>
        <v>1500</v>
      </c>
      <c r="G866" s="96">
        <f>+$H$3*Q866</f>
        <v>1500</v>
      </c>
      <c r="H866" s="95">
        <f t="shared" si="204"/>
        <v>1500</v>
      </c>
      <c r="I866" s="395"/>
      <c r="J866" s="130">
        <f>((K867-K865)/500)</f>
        <v>0.02</v>
      </c>
      <c r="K866" s="116">
        <f>(((I866-I865)*J866)+K865)+I866</f>
        <v>150</v>
      </c>
      <c r="L866" s="131">
        <f>ROUNDUP(K866,0)</f>
        <v>150</v>
      </c>
      <c r="M866" s="132">
        <f>((N867-N865)/500)</f>
        <v>0.02</v>
      </c>
      <c r="N866" s="101">
        <f>(((I866-I865)*M866)+N865)+I866</f>
        <v>250</v>
      </c>
      <c r="O866" s="101">
        <f>ROUNDUP(N866,0)</f>
        <v>250</v>
      </c>
      <c r="P866" s="101">
        <f>((Q867-Q865)/500)</f>
        <v>0.02</v>
      </c>
      <c r="Q866" s="101">
        <f>(((I866-I865)*P866)+Q865)+I866</f>
        <v>500</v>
      </c>
      <c r="R866" s="133">
        <f>ROUNDUP(Q866,0)</f>
        <v>500</v>
      </c>
      <c r="S866" s="132">
        <f>((T867-T865)/500)</f>
        <v>0.04</v>
      </c>
      <c r="T866" s="134">
        <f>(((I866-I865)*S866)+T865)+I866</f>
        <v>650</v>
      </c>
      <c r="U866" s="134">
        <f>ROUNDUP(T866,0)</f>
        <v>650</v>
      </c>
      <c r="V866" s="396"/>
      <c r="W866" s="130">
        <f>((X867-X865)/500)</f>
        <v>0.02</v>
      </c>
      <c r="X866" s="116">
        <f>(((V866-V865)*W866)+X865)+V866</f>
        <v>-855</v>
      </c>
      <c r="Y866" s="135">
        <f t="shared" si="205"/>
        <v>240</v>
      </c>
      <c r="Z866" s="106">
        <f>ROUNDUP(X866,0)</f>
        <v>-855</v>
      </c>
      <c r="AA866" s="136">
        <f>((AB867-AB865)/500)</f>
        <v>0.04</v>
      </c>
      <c r="AB866" s="137">
        <f>(((V866-V865)*AA866)+AB865)+V866</f>
        <v>-1710</v>
      </c>
      <c r="AC866" s="101">
        <f>ROUNDUP(AB866,0)</f>
        <v>-1710</v>
      </c>
      <c r="AD866" s="137">
        <f>((AE867-AE865)/500)</f>
        <v>0.02</v>
      </c>
      <c r="AE866" s="137">
        <f>(((V866-V865)*AD866)+AE865)+V866</f>
        <v>-830</v>
      </c>
      <c r="AF866" s="133">
        <f>ROUNDUP(AE866,0)</f>
        <v>-830</v>
      </c>
      <c r="AG866" s="137">
        <f>((AH867-AH865)/500)</f>
        <v>0.02</v>
      </c>
      <c r="AH866" s="137">
        <f>(((V866-V865)*AG866)+AH865)+V866</f>
        <v>-805</v>
      </c>
      <c r="AI866" s="101">
        <f>ROUNDUP(AH866,0)</f>
        <v>-805</v>
      </c>
      <c r="AJ866" s="136">
        <f>((AK867-AK865)/500)</f>
        <v>0.02</v>
      </c>
      <c r="AK866" s="138">
        <f>(((V866-V865)*AJ866)+AK865)+V866</f>
        <v>-780</v>
      </c>
      <c r="AL866" s="139">
        <f>ROUNDUP(AK866,0)</f>
        <v>-780</v>
      </c>
      <c r="AM866" s="397"/>
    </row>
    <row r="867" spans="1:39" ht="15.75" x14ac:dyDescent="0.25">
      <c r="A867" s="93">
        <f t="shared" si="200"/>
        <v>0</v>
      </c>
      <c r="B867" s="93">
        <f t="shared" si="201"/>
        <v>0</v>
      </c>
      <c r="C867" s="112">
        <f>+$D$3*U867</f>
        <v>2483910</v>
      </c>
      <c r="D867" s="112">
        <f t="shared" si="202"/>
        <v>2483910</v>
      </c>
      <c r="E867" s="112">
        <f>+$F$3*L867</f>
        <v>2209800</v>
      </c>
      <c r="F867" s="112">
        <f t="shared" si="203"/>
        <v>2209800</v>
      </c>
      <c r="G867" s="113">
        <f>+$H$3*R867</f>
        <v>663990</v>
      </c>
      <c r="H867" s="112">
        <f t="shared" si="204"/>
        <v>663990</v>
      </c>
      <c r="I867" s="140">
        <f>+I865+500</f>
        <v>216500</v>
      </c>
      <c r="J867" s="130"/>
      <c r="K867" s="116">
        <f>+K865+10</f>
        <v>4480</v>
      </c>
      <c r="L867" s="117">
        <f>+I867+K867</f>
        <v>220980</v>
      </c>
      <c r="M867" s="118"/>
      <c r="N867" s="119">
        <f>+N865+10</f>
        <v>4580</v>
      </c>
      <c r="O867" s="119">
        <f>+N867+I867</f>
        <v>221080</v>
      </c>
      <c r="P867" s="119"/>
      <c r="Q867" s="119">
        <f>+Q865+10</f>
        <v>4830</v>
      </c>
      <c r="R867" s="120">
        <f>+Q867+I867</f>
        <v>221330</v>
      </c>
      <c r="S867" s="121"/>
      <c r="T867" s="122">
        <f>+T865+20</f>
        <v>9310</v>
      </c>
      <c r="U867" s="122">
        <f>+T867+I867</f>
        <v>225810</v>
      </c>
      <c r="V867" s="141">
        <f>+V865+500</f>
        <v>216500</v>
      </c>
      <c r="W867" s="130"/>
      <c r="X867" s="116">
        <f>+X865+10</f>
        <v>3475</v>
      </c>
      <c r="Y867" s="124">
        <f t="shared" si="205"/>
        <v>216740</v>
      </c>
      <c r="Z867" s="125">
        <f>+V867+X867</f>
        <v>219975</v>
      </c>
      <c r="AA867" s="126"/>
      <c r="AB867" s="127">
        <f>+AB865+20</f>
        <v>6950</v>
      </c>
      <c r="AC867" s="119">
        <f>+V867+AB867</f>
        <v>223450</v>
      </c>
      <c r="AD867" s="127"/>
      <c r="AE867" s="127">
        <f>+AE865+10</f>
        <v>3500</v>
      </c>
      <c r="AF867" s="120">
        <f>+AE867+V867</f>
        <v>220000</v>
      </c>
      <c r="AG867" s="127"/>
      <c r="AH867" s="127">
        <f>+AH865+10</f>
        <v>3525</v>
      </c>
      <c r="AI867" s="119">
        <f>+AH867+V867</f>
        <v>220025</v>
      </c>
      <c r="AJ867" s="126"/>
      <c r="AK867" s="128">
        <f>+AK865+10</f>
        <v>3550</v>
      </c>
      <c r="AL867" s="129">
        <f>+AK867+V867</f>
        <v>220050</v>
      </c>
      <c r="AM867" s="397"/>
    </row>
    <row r="868" spans="1:39" ht="15.75" x14ac:dyDescent="0.25">
      <c r="A868" s="93">
        <f t="shared" si="200"/>
        <v>0</v>
      </c>
      <c r="B868" s="94">
        <f t="shared" si="201"/>
        <v>0</v>
      </c>
      <c r="C868" s="95">
        <f>+$D$3*T868</f>
        <v>7150</v>
      </c>
      <c r="D868" s="95">
        <f t="shared" si="202"/>
        <v>7150</v>
      </c>
      <c r="E868" s="95">
        <f>+$F$3*K868</f>
        <v>1500</v>
      </c>
      <c r="F868" s="95">
        <f t="shared" si="203"/>
        <v>1500</v>
      </c>
      <c r="G868" s="96">
        <f>+$H$3*Q868</f>
        <v>1500</v>
      </c>
      <c r="H868" s="433">
        <f t="shared" si="204"/>
        <v>1500</v>
      </c>
      <c r="I868" s="395"/>
      <c r="J868" s="130">
        <f>((K869-K867)/500)</f>
        <v>0.02</v>
      </c>
      <c r="K868" s="116">
        <f>(((I868-I867)*J868)+K867)+I868</f>
        <v>150</v>
      </c>
      <c r="L868" s="131">
        <f>ROUNDUP(K868,0)</f>
        <v>150</v>
      </c>
      <c r="M868" s="132">
        <f>((N869-N867)/500)</f>
        <v>0.02</v>
      </c>
      <c r="N868" s="101">
        <f>(((I868-I867)*M868)+N867)+I868</f>
        <v>250</v>
      </c>
      <c r="O868" s="101">
        <f>ROUNDUP(N868,0)</f>
        <v>250</v>
      </c>
      <c r="P868" s="101">
        <f>((Q869-Q867)/500)</f>
        <v>0.02</v>
      </c>
      <c r="Q868" s="101">
        <f>(((I868-I867)*P868)+Q867)+I868</f>
        <v>500</v>
      </c>
      <c r="R868" s="133">
        <f>ROUNDUP(Q868,0)</f>
        <v>500</v>
      </c>
      <c r="S868" s="132">
        <f>((T869-T867)/500)</f>
        <v>0.04</v>
      </c>
      <c r="T868" s="134">
        <f>(((I868-I867)*S868)+T867)+I868</f>
        <v>650</v>
      </c>
      <c r="U868" s="134">
        <f>ROUNDUP(T868,0)</f>
        <v>650</v>
      </c>
      <c r="V868" s="396"/>
      <c r="W868" s="130">
        <f>((X869-X867)/500)</f>
        <v>0.01</v>
      </c>
      <c r="X868" s="116">
        <f>(((V868-V867)*W868)+X867)+V868</f>
        <v>1310</v>
      </c>
      <c r="Y868" s="135">
        <f t="shared" si="205"/>
        <v>240</v>
      </c>
      <c r="Z868" s="106">
        <f>ROUNDUP(X868,0)</f>
        <v>1310</v>
      </c>
      <c r="AA868" s="136">
        <f>((AB869-AB867)/500)</f>
        <v>0.02</v>
      </c>
      <c r="AB868" s="137">
        <f>(((V868-V867)*AA868)+AB867)+V868</f>
        <v>2620</v>
      </c>
      <c r="AC868" s="101">
        <f>ROUNDUP(AB868,0)</f>
        <v>2620</v>
      </c>
      <c r="AD868" s="137">
        <f>((AE869-AE867)/500)</f>
        <v>0.01</v>
      </c>
      <c r="AE868" s="137">
        <f>(((V868-V867)*AD868)+AE867)+V868</f>
        <v>1335</v>
      </c>
      <c r="AF868" s="133">
        <f>ROUNDUP(AE868,0)</f>
        <v>1335</v>
      </c>
      <c r="AG868" s="137">
        <f>((AH869-AH867)/500)</f>
        <v>0.01</v>
      </c>
      <c r="AH868" s="137">
        <f>(((V868-V867)*AG868)+AH867)+V868</f>
        <v>1360</v>
      </c>
      <c r="AI868" s="101">
        <f>ROUNDUP(AH868,0)</f>
        <v>1360</v>
      </c>
      <c r="AJ868" s="136">
        <f>((AK869-AK867)/500)</f>
        <v>0.01</v>
      </c>
      <c r="AK868" s="138">
        <f>(((V868-V867)*AJ868)+AK867)+V868</f>
        <v>1385</v>
      </c>
      <c r="AL868" s="139">
        <f>ROUNDUP(AK868,0)</f>
        <v>1385</v>
      </c>
    </row>
    <row r="869" spans="1:39" ht="15.75" x14ac:dyDescent="0.25">
      <c r="A869" s="93">
        <f t="shared" si="200"/>
        <v>0</v>
      </c>
      <c r="B869" s="93">
        <f t="shared" si="201"/>
        <v>0</v>
      </c>
      <c r="C869" s="112">
        <f>+$D$3*U869</f>
        <v>2489630</v>
      </c>
      <c r="D869" s="112">
        <f t="shared" si="202"/>
        <v>2489630</v>
      </c>
      <c r="E869" s="112">
        <f>+$F$3*L869</f>
        <v>2214900</v>
      </c>
      <c r="F869" s="112">
        <f t="shared" si="203"/>
        <v>2214900</v>
      </c>
      <c r="G869" s="113">
        <f>+$H$3*R869</f>
        <v>665520</v>
      </c>
      <c r="H869" s="112">
        <f t="shared" si="204"/>
        <v>665520</v>
      </c>
      <c r="I869" s="140">
        <f>+I867+500</f>
        <v>217000</v>
      </c>
      <c r="J869" s="130"/>
      <c r="K869" s="116">
        <f>+K867+10</f>
        <v>4490</v>
      </c>
      <c r="L869" s="117">
        <f>+I869+K869</f>
        <v>221490</v>
      </c>
      <c r="M869" s="118"/>
      <c r="N869" s="119">
        <f>+N867+10</f>
        <v>4590</v>
      </c>
      <c r="O869" s="119">
        <f>+N869+I869</f>
        <v>221590</v>
      </c>
      <c r="P869" s="119"/>
      <c r="Q869" s="119">
        <f>+Q867+10</f>
        <v>4840</v>
      </c>
      <c r="R869" s="120">
        <f>+Q869+I869</f>
        <v>221840</v>
      </c>
      <c r="S869" s="121"/>
      <c r="T869" s="122">
        <f>+T867+20</f>
        <v>9330</v>
      </c>
      <c r="U869" s="122">
        <f>+T869+I869</f>
        <v>226330</v>
      </c>
      <c r="V869" s="141">
        <f>+V867+500</f>
        <v>217000</v>
      </c>
      <c r="W869" s="130"/>
      <c r="X869" s="116">
        <f>+X867+5</f>
        <v>3480</v>
      </c>
      <c r="Y869" s="124">
        <f t="shared" si="205"/>
        <v>217240</v>
      </c>
      <c r="Z869" s="125">
        <f>+V869+X869</f>
        <v>220480</v>
      </c>
      <c r="AA869" s="126"/>
      <c r="AB869" s="127">
        <f>+AB867+10</f>
        <v>6960</v>
      </c>
      <c r="AC869" s="119">
        <f>+V869+AB869</f>
        <v>223960</v>
      </c>
      <c r="AD869" s="127"/>
      <c r="AE869" s="127">
        <f>+AE867+5</f>
        <v>3505</v>
      </c>
      <c r="AF869" s="120">
        <f>+AE869+V869</f>
        <v>220505</v>
      </c>
      <c r="AG869" s="127"/>
      <c r="AH869" s="127">
        <f>+AH867+5</f>
        <v>3530</v>
      </c>
      <c r="AI869" s="119">
        <f>+AH869+V869</f>
        <v>220530</v>
      </c>
      <c r="AJ869" s="126"/>
      <c r="AK869" s="128">
        <f>+AK867+5</f>
        <v>3555</v>
      </c>
      <c r="AL869" s="129">
        <f>+AK869+V869</f>
        <v>220555</v>
      </c>
      <c r="AM869" s="397"/>
    </row>
    <row r="870" spans="1:39" ht="15.75" x14ac:dyDescent="0.25">
      <c r="A870" s="93">
        <f t="shared" si="200"/>
        <v>0</v>
      </c>
      <c r="B870" s="94">
        <f t="shared" si="201"/>
        <v>0</v>
      </c>
      <c r="C870" s="95">
        <f>+$D$3*T870</f>
        <v>7150</v>
      </c>
      <c r="D870" s="95">
        <f t="shared" si="202"/>
        <v>7150</v>
      </c>
      <c r="E870" s="95">
        <f>+$F$3*K870</f>
        <v>1500</v>
      </c>
      <c r="F870" s="95">
        <f t="shared" si="203"/>
        <v>1500</v>
      </c>
      <c r="G870" s="96">
        <f>+$H$3*Q870</f>
        <v>1500</v>
      </c>
      <c r="H870" s="95">
        <f t="shared" si="204"/>
        <v>1500</v>
      </c>
      <c r="I870" s="395"/>
      <c r="J870" s="130">
        <f>((K871-K869)/500)</f>
        <v>0.02</v>
      </c>
      <c r="K870" s="116">
        <f>(((I870-I869)*J870)+K869)+I870</f>
        <v>150</v>
      </c>
      <c r="L870" s="131">
        <f>ROUNDUP(K870,0)</f>
        <v>150</v>
      </c>
      <c r="M870" s="132">
        <f>((N871-N869)/500)</f>
        <v>0.02</v>
      </c>
      <c r="N870" s="101">
        <f>(((I870-I869)*M870)+N869)+I870</f>
        <v>250</v>
      </c>
      <c r="O870" s="101">
        <f>ROUNDUP(N870,0)</f>
        <v>250</v>
      </c>
      <c r="P870" s="101">
        <f>((Q871-Q869)/500)</f>
        <v>0.02</v>
      </c>
      <c r="Q870" s="101">
        <f>(((I870-I869)*P870)+Q869)+I870</f>
        <v>500</v>
      </c>
      <c r="R870" s="133">
        <f>ROUNDUP(Q870,0)</f>
        <v>500</v>
      </c>
      <c r="S870" s="132">
        <f>((T871-T869)/500)</f>
        <v>0.04</v>
      </c>
      <c r="T870" s="134">
        <f>(((I870-I869)*S870)+T869)+I870</f>
        <v>650</v>
      </c>
      <c r="U870" s="134">
        <f>ROUNDUP(T870,0)</f>
        <v>650</v>
      </c>
      <c r="V870" s="396"/>
      <c r="W870" s="130">
        <f>((X871-X869)/500)</f>
        <v>0.02</v>
      </c>
      <c r="X870" s="116">
        <f>(((V870-V869)*W870)+X869)+V870</f>
        <v>-860</v>
      </c>
      <c r="Y870" s="135">
        <f t="shared" si="205"/>
        <v>240</v>
      </c>
      <c r="Z870" s="106">
        <f>ROUNDUP(X870,0)</f>
        <v>-860</v>
      </c>
      <c r="AA870" s="136">
        <f>((AB871-AB869)/500)</f>
        <v>0.04</v>
      </c>
      <c r="AB870" s="137">
        <f>(((V870-V869)*AA870)+AB869)+V870</f>
        <v>-1720</v>
      </c>
      <c r="AC870" s="101">
        <f>ROUNDUP(AB870,0)</f>
        <v>-1720</v>
      </c>
      <c r="AD870" s="137">
        <f>((AE871-AE869)/500)</f>
        <v>0.02</v>
      </c>
      <c r="AE870" s="137">
        <f>(((V870-V869)*AD870)+AE869)+V870</f>
        <v>-835</v>
      </c>
      <c r="AF870" s="133">
        <f>ROUNDUP(AE870,0)</f>
        <v>-835</v>
      </c>
      <c r="AG870" s="137">
        <f>((AH871-AH869)/500)</f>
        <v>0.02</v>
      </c>
      <c r="AH870" s="137">
        <f>(((V870-V869)*AG870)+AH869)+V870</f>
        <v>-810</v>
      </c>
      <c r="AI870" s="101">
        <f>ROUNDUP(AH870,0)</f>
        <v>-810</v>
      </c>
      <c r="AJ870" s="136">
        <f>((AK871-AK869)/500)</f>
        <v>0.02</v>
      </c>
      <c r="AK870" s="138">
        <f>(((V870-V869)*AJ870)+AK869)+V870</f>
        <v>-785</v>
      </c>
      <c r="AL870" s="139">
        <f>ROUNDUP(AK870,0)</f>
        <v>-785</v>
      </c>
    </row>
    <row r="871" spans="1:39" ht="15.75" x14ac:dyDescent="0.25">
      <c r="A871" s="93">
        <f t="shared" si="200"/>
        <v>0</v>
      </c>
      <c r="B871" s="93">
        <f t="shared" si="201"/>
        <v>0</v>
      </c>
      <c r="C871" s="112">
        <f>+$D$3*U871</f>
        <v>2495350</v>
      </c>
      <c r="D871" s="112">
        <f t="shared" si="202"/>
        <v>2495350</v>
      </c>
      <c r="E871" s="112">
        <f>+$F$3*L871</f>
        <v>2220000</v>
      </c>
      <c r="F871" s="112">
        <f t="shared" si="203"/>
        <v>2220000</v>
      </c>
      <c r="G871" s="113">
        <f>+$H$3*R871</f>
        <v>667050</v>
      </c>
      <c r="H871" s="112">
        <f t="shared" si="204"/>
        <v>667050</v>
      </c>
      <c r="I871" s="140">
        <f>+I869+500</f>
        <v>217500</v>
      </c>
      <c r="J871" s="130"/>
      <c r="K871" s="116">
        <f>+K869+10</f>
        <v>4500</v>
      </c>
      <c r="L871" s="117">
        <f>+I871+K871</f>
        <v>222000</v>
      </c>
      <c r="M871" s="118"/>
      <c r="N871" s="119">
        <f>+N869+10</f>
        <v>4600</v>
      </c>
      <c r="O871" s="119">
        <f>+N871+I871</f>
        <v>222100</v>
      </c>
      <c r="P871" s="119"/>
      <c r="Q871" s="119">
        <f>+Q869+10</f>
        <v>4850</v>
      </c>
      <c r="R871" s="120">
        <f>+Q871+I871</f>
        <v>222350</v>
      </c>
      <c r="S871" s="121"/>
      <c r="T871" s="122">
        <f>+T869+20</f>
        <v>9350</v>
      </c>
      <c r="U871" s="122">
        <f>+T871+I871</f>
        <v>226850</v>
      </c>
      <c r="V871" s="141">
        <f>+V869+500</f>
        <v>217500</v>
      </c>
      <c r="W871" s="130"/>
      <c r="X871" s="116">
        <f>+X869+10</f>
        <v>3490</v>
      </c>
      <c r="Y871" s="124">
        <f t="shared" si="205"/>
        <v>217740</v>
      </c>
      <c r="Z871" s="125">
        <f>+V871+X871</f>
        <v>220990</v>
      </c>
      <c r="AA871" s="126"/>
      <c r="AB871" s="127">
        <f>+AB869+20</f>
        <v>6980</v>
      </c>
      <c r="AC871" s="119">
        <f>+V871+AB871</f>
        <v>224480</v>
      </c>
      <c r="AD871" s="127"/>
      <c r="AE871" s="127">
        <f>+AE869+10</f>
        <v>3515</v>
      </c>
      <c r="AF871" s="120">
        <f>+AE871+V871</f>
        <v>221015</v>
      </c>
      <c r="AG871" s="127"/>
      <c r="AH871" s="127">
        <f>+AH869+10</f>
        <v>3540</v>
      </c>
      <c r="AI871" s="119">
        <f>+AH871+V871</f>
        <v>221040</v>
      </c>
      <c r="AJ871" s="126"/>
      <c r="AK871" s="128">
        <f>+AK869+10</f>
        <v>3565</v>
      </c>
      <c r="AL871" s="129">
        <f>+AK871+V871</f>
        <v>221065</v>
      </c>
      <c r="AM871" s="397"/>
    </row>
    <row r="872" spans="1:39" ht="15.75" x14ac:dyDescent="0.25">
      <c r="A872" s="93">
        <f t="shared" si="200"/>
        <v>0</v>
      </c>
      <c r="B872" s="94">
        <f t="shared" si="201"/>
        <v>0</v>
      </c>
      <c r="C872" s="95">
        <f>+$D$3*T872</f>
        <v>7150</v>
      </c>
      <c r="D872" s="95">
        <f t="shared" si="202"/>
        <v>7150</v>
      </c>
      <c r="E872" s="95">
        <f>+$F$3*K872</f>
        <v>1500</v>
      </c>
      <c r="F872" s="95">
        <f t="shared" si="203"/>
        <v>1500</v>
      </c>
      <c r="G872" s="96">
        <f>+$H$3*Q872</f>
        <v>1500</v>
      </c>
      <c r="H872" s="433">
        <f t="shared" si="204"/>
        <v>1500</v>
      </c>
      <c r="I872" s="395"/>
      <c r="J872" s="130">
        <f>((K873-K871)/500)</f>
        <v>0.02</v>
      </c>
      <c r="K872" s="116">
        <f>(((I872-I871)*J872)+K871)+I872</f>
        <v>150</v>
      </c>
      <c r="L872" s="131">
        <f>ROUNDUP(K872,0)</f>
        <v>150</v>
      </c>
      <c r="M872" s="132">
        <f>((N873-N871)/500)</f>
        <v>0.02</v>
      </c>
      <c r="N872" s="101">
        <f>(((I872-I871)*M872)+N871)+I872</f>
        <v>250</v>
      </c>
      <c r="O872" s="101">
        <f>ROUNDUP(N872,0)</f>
        <v>250</v>
      </c>
      <c r="P872" s="101">
        <f>((Q873-Q871)/500)</f>
        <v>0.02</v>
      </c>
      <c r="Q872" s="101">
        <f>(((I872-I871)*P872)+Q871)+I872</f>
        <v>500</v>
      </c>
      <c r="R872" s="133">
        <f>ROUNDUP(Q872,0)</f>
        <v>500</v>
      </c>
      <c r="S872" s="132">
        <f>((T873-T871)/500)</f>
        <v>0.04</v>
      </c>
      <c r="T872" s="134">
        <f>(((I872-I871)*S872)+T871)+I872</f>
        <v>650</v>
      </c>
      <c r="U872" s="134">
        <f>ROUNDUP(T872,0)</f>
        <v>650</v>
      </c>
      <c r="V872" s="396"/>
      <c r="W872" s="130">
        <f>((X873-X871)/500)</f>
        <v>0.01</v>
      </c>
      <c r="X872" s="116">
        <f>(((V872-V871)*W872)+X871)+V872</f>
        <v>1315</v>
      </c>
      <c r="Y872" s="135">
        <f t="shared" si="205"/>
        <v>240</v>
      </c>
      <c r="Z872" s="106">
        <f>ROUNDUP(X872,0)</f>
        <v>1315</v>
      </c>
      <c r="AA872" s="136">
        <f>((AB873-AB871)/500)</f>
        <v>0.02</v>
      </c>
      <c r="AB872" s="137">
        <f>(((V872-V871)*AA872)+AB871)+V872</f>
        <v>2630</v>
      </c>
      <c r="AC872" s="101">
        <f>ROUNDUP(AB872,0)</f>
        <v>2630</v>
      </c>
      <c r="AD872" s="137">
        <f>((AE873-AE871)/500)</f>
        <v>0.01</v>
      </c>
      <c r="AE872" s="137">
        <f>(((V872-V871)*AD872)+AE871)+V872</f>
        <v>1340</v>
      </c>
      <c r="AF872" s="133">
        <f>ROUNDUP(AE872,0)</f>
        <v>1340</v>
      </c>
      <c r="AG872" s="137">
        <f>((AH873-AH871)/500)</f>
        <v>0.01</v>
      </c>
      <c r="AH872" s="137">
        <f>(((V872-V871)*AG872)+AH871)+V872</f>
        <v>1365</v>
      </c>
      <c r="AI872" s="101">
        <f>ROUNDUP(AH872,0)</f>
        <v>1365</v>
      </c>
      <c r="AJ872" s="136">
        <f>((AK873-AK871)/500)</f>
        <v>0.01</v>
      </c>
      <c r="AK872" s="138">
        <f>(((V872-V871)*AJ872)+AK871)+V872</f>
        <v>1390</v>
      </c>
      <c r="AL872" s="139">
        <f>ROUNDUP(AK872,0)</f>
        <v>1390</v>
      </c>
    </row>
    <row r="873" spans="1:39" ht="15.75" x14ac:dyDescent="0.25">
      <c r="A873" s="93">
        <f t="shared" ref="A873:A936" si="206">+$B$3*O873</f>
        <v>0</v>
      </c>
      <c r="B873" s="93">
        <f t="shared" si="201"/>
        <v>0</v>
      </c>
      <c r="C873" s="112">
        <f>+$D$3*U873</f>
        <v>2501070</v>
      </c>
      <c r="D873" s="112">
        <f t="shared" si="202"/>
        <v>2501070</v>
      </c>
      <c r="E873" s="112">
        <f>+$F$3*L873</f>
        <v>2225100</v>
      </c>
      <c r="F873" s="112">
        <f t="shared" si="203"/>
        <v>2225100</v>
      </c>
      <c r="G873" s="113">
        <f>+$H$3*R873</f>
        <v>668580</v>
      </c>
      <c r="H873" s="112">
        <f t="shared" si="204"/>
        <v>668580</v>
      </c>
      <c r="I873" s="140">
        <f>+I871+500</f>
        <v>218000</v>
      </c>
      <c r="J873" s="130"/>
      <c r="K873" s="116">
        <f>+K871+10</f>
        <v>4510</v>
      </c>
      <c r="L873" s="117">
        <f>+I873+K873</f>
        <v>222510</v>
      </c>
      <c r="M873" s="118"/>
      <c r="N873" s="119">
        <f>+N871+10</f>
        <v>4610</v>
      </c>
      <c r="O873" s="119">
        <f>+N873+I873</f>
        <v>222610</v>
      </c>
      <c r="P873" s="119"/>
      <c r="Q873" s="119">
        <f>+Q871+10</f>
        <v>4860</v>
      </c>
      <c r="R873" s="120">
        <f>+Q873+I873</f>
        <v>222860</v>
      </c>
      <c r="S873" s="121"/>
      <c r="T873" s="122">
        <f>+T871+20</f>
        <v>9370</v>
      </c>
      <c r="U873" s="122">
        <f>+T873+I873</f>
        <v>227370</v>
      </c>
      <c r="V873" s="141">
        <f>+V871+500</f>
        <v>218000</v>
      </c>
      <c r="W873" s="130"/>
      <c r="X873" s="116">
        <f>+X871+5</f>
        <v>3495</v>
      </c>
      <c r="Y873" s="124">
        <f t="shared" si="205"/>
        <v>218240</v>
      </c>
      <c r="Z873" s="125">
        <f>+V873+X873</f>
        <v>221495</v>
      </c>
      <c r="AA873" s="126"/>
      <c r="AB873" s="127">
        <f>+AB871+10</f>
        <v>6990</v>
      </c>
      <c r="AC873" s="119">
        <f>+V873+AB873</f>
        <v>224990</v>
      </c>
      <c r="AD873" s="127"/>
      <c r="AE873" s="127">
        <f>+AE871+5</f>
        <v>3520</v>
      </c>
      <c r="AF873" s="120">
        <f>+AE873+V873</f>
        <v>221520</v>
      </c>
      <c r="AG873" s="127"/>
      <c r="AH873" s="127">
        <f>+AH871+5</f>
        <v>3545</v>
      </c>
      <c r="AI873" s="119">
        <f>+AH873+V873</f>
        <v>221545</v>
      </c>
      <c r="AJ873" s="126"/>
      <c r="AK873" s="128">
        <f>+AK871+5</f>
        <v>3570</v>
      </c>
      <c r="AL873" s="129">
        <f>+AK873+V873</f>
        <v>221570</v>
      </c>
      <c r="AM873" s="397"/>
    </row>
    <row r="874" spans="1:39" ht="15.75" x14ac:dyDescent="0.25">
      <c r="A874" s="93">
        <f t="shared" si="206"/>
        <v>0</v>
      </c>
      <c r="B874" s="94">
        <f t="shared" si="201"/>
        <v>0</v>
      </c>
      <c r="C874" s="95">
        <f>+$D$3*T874</f>
        <v>7150</v>
      </c>
      <c r="D874" s="95">
        <f t="shared" si="202"/>
        <v>7150</v>
      </c>
      <c r="E874" s="95">
        <f>+$F$3*K874</f>
        <v>1500</v>
      </c>
      <c r="F874" s="95">
        <f t="shared" si="203"/>
        <v>1500</v>
      </c>
      <c r="G874" s="96">
        <f>+$H$3*Q874</f>
        <v>1500</v>
      </c>
      <c r="H874" s="95">
        <f t="shared" si="204"/>
        <v>1500</v>
      </c>
      <c r="I874" s="395"/>
      <c r="J874" s="130">
        <f>((K875-K873)/500)</f>
        <v>0.02</v>
      </c>
      <c r="K874" s="116">
        <f>(((I874-I873)*J874)+K873)+I874</f>
        <v>150</v>
      </c>
      <c r="L874" s="131">
        <f>ROUNDUP(K874,0)</f>
        <v>150</v>
      </c>
      <c r="M874" s="132">
        <f>((N875-N873)/500)</f>
        <v>0.02</v>
      </c>
      <c r="N874" s="101">
        <f>(((I874-I873)*M874)+N873)+I874</f>
        <v>250</v>
      </c>
      <c r="O874" s="101">
        <f>ROUNDUP(N874,0)</f>
        <v>250</v>
      </c>
      <c r="P874" s="101">
        <f>((Q875-Q873)/500)</f>
        <v>0.02</v>
      </c>
      <c r="Q874" s="101">
        <f>(((I874-I873)*P874)+Q873)+I874</f>
        <v>500</v>
      </c>
      <c r="R874" s="133">
        <f>ROUNDUP(Q874,0)</f>
        <v>500</v>
      </c>
      <c r="S874" s="132">
        <f>((T875-T873)/500)</f>
        <v>0.04</v>
      </c>
      <c r="T874" s="134">
        <f>(((I874-I873)*S874)+T873)+I874</f>
        <v>650</v>
      </c>
      <c r="U874" s="134">
        <f>ROUNDUP(T874,0)</f>
        <v>650</v>
      </c>
      <c r="V874" s="396"/>
      <c r="W874" s="130">
        <f>((X875-X873)/500)</f>
        <v>0.02</v>
      </c>
      <c r="X874" s="116">
        <f>(((V874-V873)*W874)+X873)+V874</f>
        <v>-865</v>
      </c>
      <c r="Y874" s="135">
        <f t="shared" si="205"/>
        <v>240</v>
      </c>
      <c r="Z874" s="106">
        <f>ROUNDUP(X874,0)</f>
        <v>-865</v>
      </c>
      <c r="AA874" s="136">
        <f>((AB875-AB873)/500)</f>
        <v>0.04</v>
      </c>
      <c r="AB874" s="137">
        <f>(((V874-V873)*AA874)+AB873)+V874</f>
        <v>-1730</v>
      </c>
      <c r="AC874" s="101">
        <f>ROUNDUP(AB874,0)</f>
        <v>-1730</v>
      </c>
      <c r="AD874" s="137">
        <f>((AE875-AE873)/500)</f>
        <v>0.02</v>
      </c>
      <c r="AE874" s="137">
        <f>(((V874-V873)*AD874)+AE873)+V874</f>
        <v>-840</v>
      </c>
      <c r="AF874" s="133">
        <f>ROUNDUP(AE874,0)</f>
        <v>-840</v>
      </c>
      <c r="AG874" s="137">
        <f>((AH875-AH873)/500)</f>
        <v>0.02</v>
      </c>
      <c r="AH874" s="137">
        <f>(((V874-V873)*AG874)+AH873)+V874</f>
        <v>-815</v>
      </c>
      <c r="AI874" s="101">
        <f>ROUNDUP(AH874,0)</f>
        <v>-815</v>
      </c>
      <c r="AJ874" s="136">
        <f>((AK875-AK873)/500)</f>
        <v>0.02</v>
      </c>
      <c r="AK874" s="138">
        <f>(((V874-V873)*AJ874)+AK873)+V874</f>
        <v>-790</v>
      </c>
      <c r="AL874" s="139">
        <f>ROUNDUP(AK874,0)</f>
        <v>-790</v>
      </c>
      <c r="AM874" s="397"/>
    </row>
    <row r="875" spans="1:39" ht="15.75" x14ac:dyDescent="0.25">
      <c r="A875" s="93">
        <f t="shared" si="206"/>
        <v>0</v>
      </c>
      <c r="B875" s="93">
        <f t="shared" si="201"/>
        <v>0</v>
      </c>
      <c r="C875" s="112">
        <f>+$D$3*U875</f>
        <v>2506790</v>
      </c>
      <c r="D875" s="112">
        <f t="shared" si="202"/>
        <v>2506790</v>
      </c>
      <c r="E875" s="112">
        <f>+$F$3*L875</f>
        <v>2230200</v>
      </c>
      <c r="F875" s="112">
        <f t="shared" si="203"/>
        <v>2230200</v>
      </c>
      <c r="G875" s="113">
        <f>+$H$3*R875</f>
        <v>670110</v>
      </c>
      <c r="H875" s="112">
        <f t="shared" si="204"/>
        <v>670110</v>
      </c>
      <c r="I875" s="140">
        <f>+I873+500</f>
        <v>218500</v>
      </c>
      <c r="J875" s="130"/>
      <c r="K875" s="116">
        <f>+K873+10</f>
        <v>4520</v>
      </c>
      <c r="L875" s="117">
        <f>+I875+K875</f>
        <v>223020</v>
      </c>
      <c r="M875" s="118"/>
      <c r="N875" s="119">
        <f>+N873+10</f>
        <v>4620</v>
      </c>
      <c r="O875" s="119">
        <f>+N875+I875</f>
        <v>223120</v>
      </c>
      <c r="P875" s="119"/>
      <c r="Q875" s="119">
        <f>+Q873+10</f>
        <v>4870</v>
      </c>
      <c r="R875" s="120">
        <f>+Q875+I875</f>
        <v>223370</v>
      </c>
      <c r="S875" s="121"/>
      <c r="T875" s="122">
        <f>+T873+20</f>
        <v>9390</v>
      </c>
      <c r="U875" s="122">
        <f>+T875+I875</f>
        <v>227890</v>
      </c>
      <c r="V875" s="141">
        <f>+V873+500</f>
        <v>218500</v>
      </c>
      <c r="W875" s="130"/>
      <c r="X875" s="116">
        <f>+X873+10</f>
        <v>3505</v>
      </c>
      <c r="Y875" s="124">
        <f t="shared" si="205"/>
        <v>218740</v>
      </c>
      <c r="Z875" s="125">
        <f>+V875+X875</f>
        <v>222005</v>
      </c>
      <c r="AA875" s="126"/>
      <c r="AB875" s="127">
        <f>+AB873+20</f>
        <v>7010</v>
      </c>
      <c r="AC875" s="119">
        <f>+V875+AB875</f>
        <v>225510</v>
      </c>
      <c r="AD875" s="127"/>
      <c r="AE875" s="127">
        <f>+AE873+10</f>
        <v>3530</v>
      </c>
      <c r="AF875" s="120">
        <f>+AE875+V875</f>
        <v>222030</v>
      </c>
      <c r="AG875" s="127"/>
      <c r="AH875" s="127">
        <f>+AH873+10</f>
        <v>3555</v>
      </c>
      <c r="AI875" s="119">
        <f>+AH875+V875</f>
        <v>222055</v>
      </c>
      <c r="AJ875" s="126"/>
      <c r="AK875" s="128">
        <f>+AK873+10</f>
        <v>3580</v>
      </c>
      <c r="AL875" s="129">
        <f>+AK875+V875</f>
        <v>222080</v>
      </c>
      <c r="AM875" s="397"/>
    </row>
    <row r="876" spans="1:39" ht="15.75" x14ac:dyDescent="0.25">
      <c r="A876" s="93">
        <f t="shared" si="206"/>
        <v>0</v>
      </c>
      <c r="B876" s="94">
        <f t="shared" si="201"/>
        <v>0</v>
      </c>
      <c r="C876" s="95">
        <f>+$D$3*T876</f>
        <v>7150</v>
      </c>
      <c r="D876" s="95">
        <f t="shared" si="202"/>
        <v>7150</v>
      </c>
      <c r="E876" s="95">
        <f>+$F$3*K876</f>
        <v>1500</v>
      </c>
      <c r="F876" s="95">
        <f t="shared" si="203"/>
        <v>1500</v>
      </c>
      <c r="G876" s="96">
        <f>+$H$3*Q876</f>
        <v>1500</v>
      </c>
      <c r="H876" s="433">
        <f t="shared" si="204"/>
        <v>1500</v>
      </c>
      <c r="I876" s="395"/>
      <c r="J876" s="130">
        <f>((K877-K875)/500)</f>
        <v>0.02</v>
      </c>
      <c r="K876" s="116">
        <f>(((I876-I875)*J876)+K875)+I876</f>
        <v>150</v>
      </c>
      <c r="L876" s="131">
        <f>ROUNDUP(K876,0)</f>
        <v>150</v>
      </c>
      <c r="M876" s="132">
        <f>((N877-N875)/500)</f>
        <v>0.02</v>
      </c>
      <c r="N876" s="101">
        <f>(((I876-I875)*M876)+N875)+I876</f>
        <v>250</v>
      </c>
      <c r="O876" s="101">
        <f>ROUNDUP(N876,0)</f>
        <v>250</v>
      </c>
      <c r="P876" s="101">
        <f>((Q877-Q875)/500)</f>
        <v>0.02</v>
      </c>
      <c r="Q876" s="101">
        <f>(((I876-I875)*P876)+Q875)+I876</f>
        <v>500</v>
      </c>
      <c r="R876" s="133">
        <f>ROUNDUP(Q876,0)</f>
        <v>500</v>
      </c>
      <c r="S876" s="132">
        <f>((T877-T875)/500)</f>
        <v>0.04</v>
      </c>
      <c r="T876" s="134">
        <f>(((I876-I875)*S876)+T875)+I876</f>
        <v>650</v>
      </c>
      <c r="U876" s="134">
        <f>ROUNDUP(T876,0)</f>
        <v>650</v>
      </c>
      <c r="V876" s="396"/>
      <c r="W876" s="130">
        <f>((X877-X875)/500)</f>
        <v>0.01</v>
      </c>
      <c r="X876" s="116">
        <f>(((V876-V875)*W876)+X875)+V876</f>
        <v>1320</v>
      </c>
      <c r="Y876" s="135">
        <f t="shared" si="205"/>
        <v>240</v>
      </c>
      <c r="Z876" s="106">
        <f>ROUNDUP(X876,0)</f>
        <v>1320</v>
      </c>
      <c r="AA876" s="136">
        <f>((AB877-AB875)/500)</f>
        <v>0.02</v>
      </c>
      <c r="AB876" s="137">
        <f>(((V876-V875)*AA876)+AB875)+V876</f>
        <v>2640</v>
      </c>
      <c r="AC876" s="101">
        <f>ROUNDUP(AB876,0)</f>
        <v>2640</v>
      </c>
      <c r="AD876" s="137">
        <f>((AE877-AE875)/500)</f>
        <v>0.01</v>
      </c>
      <c r="AE876" s="137">
        <f>(((V876-V875)*AD876)+AE875)+V876</f>
        <v>1345</v>
      </c>
      <c r="AF876" s="133">
        <f>ROUNDUP(AE876,0)</f>
        <v>1345</v>
      </c>
      <c r="AG876" s="137">
        <f>((AH877-AH875)/500)</f>
        <v>0.01</v>
      </c>
      <c r="AH876" s="137">
        <f>(((V876-V875)*AG876)+AH875)+V876</f>
        <v>1370</v>
      </c>
      <c r="AI876" s="101">
        <f>ROUNDUP(AH876,0)</f>
        <v>1370</v>
      </c>
      <c r="AJ876" s="136">
        <f>((AK877-AK875)/500)</f>
        <v>0.01</v>
      </c>
      <c r="AK876" s="138">
        <f>(((V876-V875)*AJ876)+AK875)+V876</f>
        <v>1395</v>
      </c>
      <c r="AL876" s="139">
        <f>ROUNDUP(AK876,0)</f>
        <v>1395</v>
      </c>
    </row>
    <row r="877" spans="1:39" ht="15.75" x14ac:dyDescent="0.25">
      <c r="A877" s="93">
        <f t="shared" si="206"/>
        <v>0</v>
      </c>
      <c r="B877" s="93">
        <f t="shared" si="201"/>
        <v>0</v>
      </c>
      <c r="C877" s="112">
        <f>+$D$3*U877</f>
        <v>2512510</v>
      </c>
      <c r="D877" s="112">
        <f t="shared" si="202"/>
        <v>2512510</v>
      </c>
      <c r="E877" s="112">
        <f>+$F$3*L877</f>
        <v>2235300</v>
      </c>
      <c r="F877" s="112">
        <f t="shared" si="203"/>
        <v>2235300</v>
      </c>
      <c r="G877" s="113">
        <f>+$H$3*R877</f>
        <v>671640</v>
      </c>
      <c r="H877" s="112">
        <f t="shared" si="204"/>
        <v>671640</v>
      </c>
      <c r="I877" s="140">
        <f>+I875+500</f>
        <v>219000</v>
      </c>
      <c r="J877" s="130"/>
      <c r="K877" s="116">
        <f>+K875+10</f>
        <v>4530</v>
      </c>
      <c r="L877" s="117">
        <f>+I877+K877</f>
        <v>223530</v>
      </c>
      <c r="M877" s="118"/>
      <c r="N877" s="119">
        <f>+N875+10</f>
        <v>4630</v>
      </c>
      <c r="O877" s="119">
        <f>+N877+I877</f>
        <v>223630</v>
      </c>
      <c r="P877" s="119"/>
      <c r="Q877" s="119">
        <f>+Q875+10</f>
        <v>4880</v>
      </c>
      <c r="R877" s="120">
        <f>+Q877+I877</f>
        <v>223880</v>
      </c>
      <c r="S877" s="121"/>
      <c r="T877" s="122">
        <f>+T875+20</f>
        <v>9410</v>
      </c>
      <c r="U877" s="122">
        <f>+T877+I877</f>
        <v>228410</v>
      </c>
      <c r="V877" s="141">
        <f>+V875+500</f>
        <v>219000</v>
      </c>
      <c r="W877" s="130"/>
      <c r="X877" s="116">
        <f>+X875+5</f>
        <v>3510</v>
      </c>
      <c r="Y877" s="124">
        <f t="shared" si="205"/>
        <v>219240</v>
      </c>
      <c r="Z877" s="125">
        <f>+V877+X877</f>
        <v>222510</v>
      </c>
      <c r="AA877" s="126"/>
      <c r="AB877" s="127">
        <f>+AB875+10</f>
        <v>7020</v>
      </c>
      <c r="AC877" s="119">
        <f>+V877+AB877</f>
        <v>226020</v>
      </c>
      <c r="AD877" s="127"/>
      <c r="AE877" s="127">
        <f>+AE875+5</f>
        <v>3535</v>
      </c>
      <c r="AF877" s="120">
        <f>+AE877+V877</f>
        <v>222535</v>
      </c>
      <c r="AG877" s="127"/>
      <c r="AH877" s="127">
        <f>+AH875+5</f>
        <v>3560</v>
      </c>
      <c r="AI877" s="119">
        <f>+AH877+V877</f>
        <v>222560</v>
      </c>
      <c r="AJ877" s="126"/>
      <c r="AK877" s="128">
        <f>+AK875+5</f>
        <v>3585</v>
      </c>
      <c r="AL877" s="129">
        <f>+AK877+V877</f>
        <v>222585</v>
      </c>
      <c r="AM877" s="397"/>
    </row>
    <row r="878" spans="1:39" ht="15.75" x14ac:dyDescent="0.25">
      <c r="A878" s="93">
        <f t="shared" si="206"/>
        <v>0</v>
      </c>
      <c r="B878" s="94">
        <f t="shared" si="201"/>
        <v>0</v>
      </c>
      <c r="C878" s="95">
        <f>+$D$3*T878</f>
        <v>7150</v>
      </c>
      <c r="D878" s="95">
        <f t="shared" si="202"/>
        <v>7150</v>
      </c>
      <c r="E878" s="95">
        <f>+$F$3*K878</f>
        <v>1500</v>
      </c>
      <c r="F878" s="95">
        <f t="shared" si="203"/>
        <v>1500</v>
      </c>
      <c r="G878" s="96">
        <f>+$H$3*Q878</f>
        <v>1500</v>
      </c>
      <c r="H878" s="95">
        <f t="shared" si="204"/>
        <v>1500</v>
      </c>
      <c r="I878" s="395"/>
      <c r="J878" s="130">
        <f>((K879-K877)/500)</f>
        <v>0.02</v>
      </c>
      <c r="K878" s="116">
        <f>(((I878-I877)*J878)+K877)+I878</f>
        <v>150</v>
      </c>
      <c r="L878" s="131">
        <f>ROUNDUP(K878,0)</f>
        <v>150</v>
      </c>
      <c r="M878" s="132">
        <f>((N879-N877)/500)</f>
        <v>0.02</v>
      </c>
      <c r="N878" s="101">
        <f>(((I878-I877)*M878)+N877)+I878</f>
        <v>250</v>
      </c>
      <c r="O878" s="101">
        <f>ROUNDUP(N878,0)</f>
        <v>250</v>
      </c>
      <c r="P878" s="101">
        <f>((Q879-Q877)/500)</f>
        <v>0.02</v>
      </c>
      <c r="Q878" s="101">
        <f>(((I878-I877)*P878)+Q877)+I878</f>
        <v>500</v>
      </c>
      <c r="R878" s="133">
        <f>ROUNDUP(Q878,0)</f>
        <v>500</v>
      </c>
      <c r="S878" s="132">
        <f>((T879-T877)/500)</f>
        <v>0.04</v>
      </c>
      <c r="T878" s="134">
        <f>(((I878-I877)*S878)+T877)+I878</f>
        <v>650</v>
      </c>
      <c r="U878" s="134">
        <f>ROUNDUP(T878,0)</f>
        <v>650</v>
      </c>
      <c r="V878" s="396"/>
      <c r="W878" s="130">
        <f>((X879-X877)/500)</f>
        <v>0.02</v>
      </c>
      <c r="X878" s="116">
        <f>(((V878-V877)*W878)+X877)+V878</f>
        <v>-870</v>
      </c>
      <c r="Y878" s="135">
        <f t="shared" si="205"/>
        <v>240</v>
      </c>
      <c r="Z878" s="106">
        <f>ROUNDUP(X878,0)</f>
        <v>-870</v>
      </c>
      <c r="AA878" s="136">
        <f>((AB879-AB877)/500)</f>
        <v>0.04</v>
      </c>
      <c r="AB878" s="137">
        <f>(((V878-V877)*AA878)+AB877)+V878</f>
        <v>-1740</v>
      </c>
      <c r="AC878" s="101">
        <f>ROUNDUP(AB878,0)</f>
        <v>-1740</v>
      </c>
      <c r="AD878" s="137">
        <f>((AE879-AE877)/500)</f>
        <v>0.02</v>
      </c>
      <c r="AE878" s="137">
        <f>(((V878-V877)*AD878)+AE877)+V878</f>
        <v>-845</v>
      </c>
      <c r="AF878" s="133">
        <f>ROUNDUP(AE878,0)</f>
        <v>-845</v>
      </c>
      <c r="AG878" s="137">
        <f>((AH879-AH877)/500)</f>
        <v>0.02</v>
      </c>
      <c r="AH878" s="137">
        <f>(((V878-V877)*AG878)+AH877)+V878</f>
        <v>-820</v>
      </c>
      <c r="AI878" s="101">
        <f>ROUNDUP(AH878,0)</f>
        <v>-820</v>
      </c>
      <c r="AJ878" s="136">
        <f>((AK879-AK877)/500)</f>
        <v>0.02</v>
      </c>
      <c r="AK878" s="138">
        <f>(((V878-V877)*AJ878)+AK877)+V878</f>
        <v>-795</v>
      </c>
      <c r="AL878" s="139">
        <f>ROUNDUP(AK878,0)</f>
        <v>-795</v>
      </c>
    </row>
    <row r="879" spans="1:39" ht="15.75" x14ac:dyDescent="0.25">
      <c r="A879" s="93">
        <f t="shared" si="206"/>
        <v>0</v>
      </c>
      <c r="B879" s="93">
        <f t="shared" si="201"/>
        <v>0</v>
      </c>
      <c r="C879" s="112">
        <f>+$D$3*U879</f>
        <v>2518230</v>
      </c>
      <c r="D879" s="112">
        <f t="shared" si="202"/>
        <v>2518230</v>
      </c>
      <c r="E879" s="112">
        <f>+$F$3*L879</f>
        <v>2240400</v>
      </c>
      <c r="F879" s="112">
        <f t="shared" si="203"/>
        <v>2240400</v>
      </c>
      <c r="G879" s="113">
        <f>+$H$3*R879</f>
        <v>673170</v>
      </c>
      <c r="H879" s="112">
        <f t="shared" si="204"/>
        <v>673170</v>
      </c>
      <c r="I879" s="140">
        <f>+I877+500</f>
        <v>219500</v>
      </c>
      <c r="J879" s="130"/>
      <c r="K879" s="116">
        <f>+K877+10</f>
        <v>4540</v>
      </c>
      <c r="L879" s="117">
        <f>+I879+K879</f>
        <v>224040</v>
      </c>
      <c r="M879" s="118"/>
      <c r="N879" s="119">
        <f>+N877+10</f>
        <v>4640</v>
      </c>
      <c r="O879" s="119">
        <f>+N879+I879</f>
        <v>224140</v>
      </c>
      <c r="P879" s="119"/>
      <c r="Q879" s="119">
        <f>+Q877+10</f>
        <v>4890</v>
      </c>
      <c r="R879" s="120">
        <f>+Q879+I879</f>
        <v>224390</v>
      </c>
      <c r="S879" s="121"/>
      <c r="T879" s="122">
        <f>+T877+20</f>
        <v>9430</v>
      </c>
      <c r="U879" s="122">
        <f>+T879+I879</f>
        <v>228930</v>
      </c>
      <c r="V879" s="141">
        <f>+V877+500</f>
        <v>219500</v>
      </c>
      <c r="W879" s="130"/>
      <c r="X879" s="116">
        <f>+X877+10</f>
        <v>3520</v>
      </c>
      <c r="Y879" s="124">
        <f t="shared" si="205"/>
        <v>219740</v>
      </c>
      <c r="Z879" s="125">
        <f>+V879+X879</f>
        <v>223020</v>
      </c>
      <c r="AA879" s="126"/>
      <c r="AB879" s="127">
        <f>+AB877+20</f>
        <v>7040</v>
      </c>
      <c r="AC879" s="119">
        <f>+V879+AB879</f>
        <v>226540</v>
      </c>
      <c r="AD879" s="127"/>
      <c r="AE879" s="127">
        <f>+AE877+10</f>
        <v>3545</v>
      </c>
      <c r="AF879" s="120">
        <f>+AE879+V879</f>
        <v>223045</v>
      </c>
      <c r="AG879" s="127"/>
      <c r="AH879" s="127">
        <f>+AH877+10</f>
        <v>3570</v>
      </c>
      <c r="AI879" s="119">
        <f>+AH879+V879</f>
        <v>223070</v>
      </c>
      <c r="AJ879" s="126"/>
      <c r="AK879" s="128">
        <f>+AK877+10</f>
        <v>3595</v>
      </c>
      <c r="AL879" s="129">
        <f>+AK879+V879</f>
        <v>223095</v>
      </c>
      <c r="AM879" s="397"/>
    </row>
    <row r="880" spans="1:39" ht="15.75" x14ac:dyDescent="0.25">
      <c r="A880" s="93">
        <f t="shared" si="206"/>
        <v>0</v>
      </c>
      <c r="B880" s="94">
        <f t="shared" si="201"/>
        <v>0</v>
      </c>
      <c r="C880" s="95">
        <f>+$D$3*T880</f>
        <v>7150</v>
      </c>
      <c r="D880" s="95">
        <f t="shared" si="202"/>
        <v>7150</v>
      </c>
      <c r="E880" s="95">
        <f>+$F$3*K880</f>
        <v>1500</v>
      </c>
      <c r="F880" s="95">
        <f t="shared" si="203"/>
        <v>1500</v>
      </c>
      <c r="G880" s="96">
        <f>+$H$3*Q880</f>
        <v>1500</v>
      </c>
      <c r="H880" s="433">
        <f t="shared" si="204"/>
        <v>1500</v>
      </c>
      <c r="I880" s="395"/>
      <c r="J880" s="130">
        <f>((K881-K879)/500)</f>
        <v>0.02</v>
      </c>
      <c r="K880" s="116">
        <f>(((I880-I879)*J880)+K879)+I880</f>
        <v>150</v>
      </c>
      <c r="L880" s="131">
        <f>ROUNDUP(K880,0)</f>
        <v>150</v>
      </c>
      <c r="M880" s="132">
        <f>((N881-N879)/500)</f>
        <v>0.02</v>
      </c>
      <c r="N880" s="101">
        <f>(((I880-I879)*M880)+N879)+I880</f>
        <v>250</v>
      </c>
      <c r="O880" s="101">
        <f>ROUNDUP(N880,0)</f>
        <v>250</v>
      </c>
      <c r="P880" s="101">
        <f>((Q881-Q879)/500)</f>
        <v>0.02</v>
      </c>
      <c r="Q880" s="101">
        <f>(((I880-I879)*P880)+Q879)+I880</f>
        <v>500</v>
      </c>
      <c r="R880" s="133">
        <f>ROUNDUP(Q880,0)</f>
        <v>500</v>
      </c>
      <c r="S880" s="132">
        <f>((T881-T879)/500)</f>
        <v>0.04</v>
      </c>
      <c r="T880" s="134">
        <f>(((I880-I879)*S880)+T879)+I880</f>
        <v>650</v>
      </c>
      <c r="U880" s="134">
        <f>ROUNDUP(T880,0)</f>
        <v>650</v>
      </c>
      <c r="V880" s="396"/>
      <c r="W880" s="130">
        <f>((X881-X879)/500)</f>
        <v>0.01</v>
      </c>
      <c r="X880" s="116">
        <f>(((V880-V879)*W880)+X879)+V880</f>
        <v>1325</v>
      </c>
      <c r="Y880" s="135">
        <f t="shared" si="205"/>
        <v>240</v>
      </c>
      <c r="Z880" s="106">
        <f>ROUNDUP(X880,0)</f>
        <v>1325</v>
      </c>
      <c r="AA880" s="136">
        <f>((AB881-AB879)/500)</f>
        <v>0.02</v>
      </c>
      <c r="AB880" s="137">
        <f>(((V880-V879)*AA880)+AB879)+V880</f>
        <v>2650</v>
      </c>
      <c r="AC880" s="101">
        <f>ROUNDUP(AB880,0)</f>
        <v>2650</v>
      </c>
      <c r="AD880" s="137">
        <f>((AE881-AE879)/500)</f>
        <v>0.01</v>
      </c>
      <c r="AE880" s="137">
        <f>(((V880-V879)*AD880)+AE879)+V880</f>
        <v>1350</v>
      </c>
      <c r="AF880" s="133">
        <f>ROUNDUP(AE880,0)</f>
        <v>1350</v>
      </c>
      <c r="AG880" s="137">
        <f>((AH881-AH879)/500)</f>
        <v>0.01</v>
      </c>
      <c r="AH880" s="137">
        <f>(((V880-V879)*AG880)+AH879)+V880</f>
        <v>1375</v>
      </c>
      <c r="AI880" s="101">
        <f>ROUNDUP(AH880,0)</f>
        <v>1375</v>
      </c>
      <c r="AJ880" s="136">
        <f>((AK881-AK879)/500)</f>
        <v>0.01</v>
      </c>
      <c r="AK880" s="138">
        <f>(((V880-V879)*AJ880)+AK879)+V880</f>
        <v>1400</v>
      </c>
      <c r="AL880" s="139">
        <f>ROUNDUP(AK880,0)</f>
        <v>1400</v>
      </c>
    </row>
    <row r="881" spans="1:39" ht="15.75" x14ac:dyDescent="0.25">
      <c r="A881" s="93">
        <f t="shared" si="206"/>
        <v>0</v>
      </c>
      <c r="B881" s="93">
        <f t="shared" si="201"/>
        <v>0</v>
      </c>
      <c r="C881" s="112">
        <f>+$D$3*U881</f>
        <v>2523950</v>
      </c>
      <c r="D881" s="112">
        <f t="shared" si="202"/>
        <v>2523950</v>
      </c>
      <c r="E881" s="112">
        <f>+$F$3*L881</f>
        <v>2245500</v>
      </c>
      <c r="F881" s="112">
        <f t="shared" si="203"/>
        <v>2245500</v>
      </c>
      <c r="G881" s="113">
        <f>+$H$3*R881</f>
        <v>674700</v>
      </c>
      <c r="H881" s="112">
        <f t="shared" si="204"/>
        <v>674700</v>
      </c>
      <c r="I881" s="140">
        <f>+I879+500</f>
        <v>220000</v>
      </c>
      <c r="J881" s="130"/>
      <c r="K881" s="116">
        <f>+K879+10</f>
        <v>4550</v>
      </c>
      <c r="L881" s="117">
        <f>+I881+K881</f>
        <v>224550</v>
      </c>
      <c r="M881" s="118"/>
      <c r="N881" s="119">
        <f>+N879+10</f>
        <v>4650</v>
      </c>
      <c r="O881" s="119">
        <f>+N881+I881</f>
        <v>224650</v>
      </c>
      <c r="P881" s="119"/>
      <c r="Q881" s="119">
        <f>+Q879+10</f>
        <v>4900</v>
      </c>
      <c r="R881" s="120">
        <f>+Q881+I881</f>
        <v>224900</v>
      </c>
      <c r="S881" s="121"/>
      <c r="T881" s="122">
        <f>+T879+20</f>
        <v>9450</v>
      </c>
      <c r="U881" s="122">
        <f>+T881+I881</f>
        <v>229450</v>
      </c>
      <c r="V881" s="141">
        <f>+V879+500</f>
        <v>220000</v>
      </c>
      <c r="W881" s="130"/>
      <c r="X881" s="116">
        <f>+X879+5</f>
        <v>3525</v>
      </c>
      <c r="Y881" s="124">
        <f t="shared" si="205"/>
        <v>220240</v>
      </c>
      <c r="Z881" s="125">
        <f>+V881+X881</f>
        <v>223525</v>
      </c>
      <c r="AA881" s="126"/>
      <c r="AB881" s="127">
        <f>+AB879+10</f>
        <v>7050</v>
      </c>
      <c r="AC881" s="119">
        <f>+V881+AB881</f>
        <v>227050</v>
      </c>
      <c r="AD881" s="127"/>
      <c r="AE881" s="127">
        <f>+AE879+5</f>
        <v>3550</v>
      </c>
      <c r="AF881" s="120">
        <f>+AE881+V881</f>
        <v>223550</v>
      </c>
      <c r="AG881" s="127"/>
      <c r="AH881" s="127">
        <f>+AH879+5</f>
        <v>3575</v>
      </c>
      <c r="AI881" s="119">
        <f>+AH881+V881</f>
        <v>223575</v>
      </c>
      <c r="AJ881" s="126"/>
      <c r="AK881" s="128">
        <f>+AK879+5</f>
        <v>3600</v>
      </c>
      <c r="AL881" s="129">
        <f>+AK881+V881</f>
        <v>223600</v>
      </c>
      <c r="AM881" s="397"/>
    </row>
    <row r="882" spans="1:39" ht="15.75" x14ac:dyDescent="0.25">
      <c r="A882" s="93">
        <f t="shared" si="206"/>
        <v>0</v>
      </c>
      <c r="B882" s="94">
        <f t="shared" si="201"/>
        <v>0</v>
      </c>
      <c r="C882" s="95">
        <f>+$D$3*T882</f>
        <v>7150</v>
      </c>
      <c r="D882" s="95">
        <f t="shared" si="202"/>
        <v>7150</v>
      </c>
      <c r="E882" s="95">
        <f>+$F$3*K882</f>
        <v>1500</v>
      </c>
      <c r="F882" s="95">
        <f t="shared" si="203"/>
        <v>1500</v>
      </c>
      <c r="G882" s="96">
        <f>+$H$3*Q882</f>
        <v>1500</v>
      </c>
      <c r="H882" s="95">
        <f t="shared" si="204"/>
        <v>1500</v>
      </c>
      <c r="I882" s="395"/>
      <c r="J882" s="130">
        <f>((K883-K881)/500)</f>
        <v>0.02</v>
      </c>
      <c r="K882" s="116">
        <f>(((I882-I881)*J882)+K881)+I882</f>
        <v>150</v>
      </c>
      <c r="L882" s="131">
        <f>ROUNDUP(K882,0)</f>
        <v>150</v>
      </c>
      <c r="M882" s="132">
        <f>((N883-N881)/500)</f>
        <v>0.02</v>
      </c>
      <c r="N882" s="101">
        <f>(((I882-I881)*M882)+N881)+I882</f>
        <v>250</v>
      </c>
      <c r="O882" s="101">
        <f>ROUNDUP(N882,0)</f>
        <v>250</v>
      </c>
      <c r="P882" s="101">
        <f>((Q883-Q881)/500)</f>
        <v>0.02</v>
      </c>
      <c r="Q882" s="101">
        <f>(((I882-I881)*P882)+Q881)+I882</f>
        <v>500</v>
      </c>
      <c r="R882" s="133">
        <f>ROUNDUP(Q882,0)</f>
        <v>500</v>
      </c>
      <c r="S882" s="132">
        <f>((T883-T881)/500)</f>
        <v>0.04</v>
      </c>
      <c r="T882" s="134">
        <f>(((I882-I881)*S882)+T881)+I882</f>
        <v>650</v>
      </c>
      <c r="U882" s="134">
        <f>ROUNDUP(T882,0)</f>
        <v>650</v>
      </c>
      <c r="V882" s="396"/>
      <c r="W882" s="130">
        <f>((X883-X881)/500)</f>
        <v>0.02</v>
      </c>
      <c r="X882" s="116">
        <f>(((V882-V881)*W882)+X881)+V882</f>
        <v>-875</v>
      </c>
      <c r="Y882" s="135">
        <f t="shared" si="205"/>
        <v>240</v>
      </c>
      <c r="Z882" s="106">
        <f>ROUNDUP(X882,0)</f>
        <v>-875</v>
      </c>
      <c r="AA882" s="136">
        <f>((AB883-AB881)/500)</f>
        <v>0.04</v>
      </c>
      <c r="AB882" s="137">
        <f>(((V882-V881)*AA882)+AB881)+V882</f>
        <v>-1750</v>
      </c>
      <c r="AC882" s="101">
        <f>ROUNDUP(AB882,0)</f>
        <v>-1750</v>
      </c>
      <c r="AD882" s="137">
        <f>((AE883-AE881)/500)</f>
        <v>0.02</v>
      </c>
      <c r="AE882" s="137">
        <f>(((V882-V881)*AD882)+AE881)+V882</f>
        <v>-850</v>
      </c>
      <c r="AF882" s="133">
        <f>ROUNDUP(AE882,0)</f>
        <v>-850</v>
      </c>
      <c r="AG882" s="137">
        <f>((AH883-AH881)/500)</f>
        <v>0.02</v>
      </c>
      <c r="AH882" s="137">
        <f>(((V882-V881)*AG882)+AH881)+V882</f>
        <v>-825</v>
      </c>
      <c r="AI882" s="101">
        <f>ROUNDUP(AH882,0)</f>
        <v>-825</v>
      </c>
      <c r="AJ882" s="136">
        <f>((AK883-AK881)/500)</f>
        <v>0.02</v>
      </c>
      <c r="AK882" s="138">
        <f>(((V882-V881)*AJ882)+AK881)+V882</f>
        <v>-800</v>
      </c>
      <c r="AL882" s="139">
        <f>ROUNDUP(AK882,0)</f>
        <v>-800</v>
      </c>
      <c r="AM882" s="397"/>
    </row>
    <row r="883" spans="1:39" ht="15.75" x14ac:dyDescent="0.25">
      <c r="A883" s="93">
        <f t="shared" si="206"/>
        <v>0</v>
      </c>
      <c r="B883" s="93">
        <f t="shared" si="201"/>
        <v>0</v>
      </c>
      <c r="C883" s="112">
        <f>+$D$3*U883</f>
        <v>2529670</v>
      </c>
      <c r="D883" s="112">
        <f t="shared" si="202"/>
        <v>2529670</v>
      </c>
      <c r="E883" s="112">
        <f>+$F$3*L883</f>
        <v>2250600</v>
      </c>
      <c r="F883" s="112">
        <f t="shared" si="203"/>
        <v>2250600</v>
      </c>
      <c r="G883" s="113">
        <f>+$H$3*R883</f>
        <v>676230</v>
      </c>
      <c r="H883" s="112">
        <f t="shared" si="204"/>
        <v>676230</v>
      </c>
      <c r="I883" s="140">
        <f>+I881+500</f>
        <v>220500</v>
      </c>
      <c r="J883" s="130"/>
      <c r="K883" s="116">
        <f>+K881+10</f>
        <v>4560</v>
      </c>
      <c r="L883" s="117">
        <f>+I883+K883</f>
        <v>225060</v>
      </c>
      <c r="M883" s="118"/>
      <c r="N883" s="119">
        <f>+N881+10</f>
        <v>4660</v>
      </c>
      <c r="O883" s="119">
        <f>+N883+I883</f>
        <v>225160</v>
      </c>
      <c r="P883" s="119"/>
      <c r="Q883" s="119">
        <f>+Q881+10</f>
        <v>4910</v>
      </c>
      <c r="R883" s="120">
        <f>+Q883+I883</f>
        <v>225410</v>
      </c>
      <c r="S883" s="121"/>
      <c r="T883" s="122">
        <f>+T881+20</f>
        <v>9470</v>
      </c>
      <c r="U883" s="122">
        <f>+T883+I883</f>
        <v>229970</v>
      </c>
      <c r="V883" s="141">
        <f>+V881+500</f>
        <v>220500</v>
      </c>
      <c r="W883" s="130"/>
      <c r="X883" s="116">
        <f>+X881+10</f>
        <v>3535</v>
      </c>
      <c r="Y883" s="124">
        <f t="shared" si="205"/>
        <v>220740</v>
      </c>
      <c r="Z883" s="125">
        <f>+V883+X883</f>
        <v>224035</v>
      </c>
      <c r="AA883" s="126"/>
      <c r="AB883" s="127">
        <f>+AB881+20</f>
        <v>7070</v>
      </c>
      <c r="AC883" s="119">
        <f>+V883+AB883</f>
        <v>227570</v>
      </c>
      <c r="AD883" s="127"/>
      <c r="AE883" s="127">
        <f>+AE881+10</f>
        <v>3560</v>
      </c>
      <c r="AF883" s="120">
        <f>+AE883+V883</f>
        <v>224060</v>
      </c>
      <c r="AG883" s="127"/>
      <c r="AH883" s="127">
        <f>+AH881+10</f>
        <v>3585</v>
      </c>
      <c r="AI883" s="119">
        <f>+AH883+V883</f>
        <v>224085</v>
      </c>
      <c r="AJ883" s="126"/>
      <c r="AK883" s="128">
        <f>+AK881+10</f>
        <v>3610</v>
      </c>
      <c r="AL883" s="129">
        <f>+AK883+V883</f>
        <v>224110</v>
      </c>
      <c r="AM883" s="397"/>
    </row>
    <row r="884" spans="1:39" ht="15.75" x14ac:dyDescent="0.25">
      <c r="A884" s="93">
        <f t="shared" si="206"/>
        <v>0</v>
      </c>
      <c r="B884" s="94">
        <f t="shared" si="201"/>
        <v>0</v>
      </c>
      <c r="C884" s="95">
        <f>+$D$3*T884</f>
        <v>7150</v>
      </c>
      <c r="D884" s="95">
        <f t="shared" si="202"/>
        <v>7150</v>
      </c>
      <c r="E884" s="95">
        <f>+$F$3*K884</f>
        <v>1500</v>
      </c>
      <c r="F884" s="95">
        <f t="shared" si="203"/>
        <v>1500</v>
      </c>
      <c r="G884" s="96">
        <f>+$H$3*Q884</f>
        <v>1500</v>
      </c>
      <c r="H884" s="433">
        <f t="shared" si="204"/>
        <v>1500</v>
      </c>
      <c r="I884" s="395"/>
      <c r="J884" s="130">
        <f>((K885-K883)/500)</f>
        <v>0.02</v>
      </c>
      <c r="K884" s="116">
        <f>(((I884-I883)*J884)+K883)+I884</f>
        <v>150</v>
      </c>
      <c r="L884" s="131">
        <f>ROUNDUP(K884,0)</f>
        <v>150</v>
      </c>
      <c r="M884" s="132">
        <f>((N885-N883)/500)</f>
        <v>0.02</v>
      </c>
      <c r="N884" s="101">
        <f>(((I884-I883)*M884)+N883)+I884</f>
        <v>250</v>
      </c>
      <c r="O884" s="101">
        <f>ROUNDUP(N884,0)</f>
        <v>250</v>
      </c>
      <c r="P884" s="101">
        <f>((Q885-Q883)/500)</f>
        <v>0.02</v>
      </c>
      <c r="Q884" s="101">
        <f>(((I884-I883)*P884)+Q883)+I884</f>
        <v>500</v>
      </c>
      <c r="R884" s="133">
        <f>ROUNDUP(Q884,0)</f>
        <v>500</v>
      </c>
      <c r="S884" s="132">
        <f>((T885-T883)/500)</f>
        <v>0.04</v>
      </c>
      <c r="T884" s="134">
        <f>(((I884-I883)*S884)+T883)+I884</f>
        <v>650</v>
      </c>
      <c r="U884" s="134">
        <f>ROUNDUP(T884,0)</f>
        <v>650</v>
      </c>
      <c r="V884" s="396"/>
      <c r="W884" s="130">
        <f>((X885-X883)/500)</f>
        <v>0.01</v>
      </c>
      <c r="X884" s="116">
        <f>(((V884-V883)*W884)+X883)+V884</f>
        <v>1330</v>
      </c>
      <c r="Y884" s="135">
        <f t="shared" si="205"/>
        <v>240</v>
      </c>
      <c r="Z884" s="106">
        <f>ROUNDUP(X884,0)</f>
        <v>1330</v>
      </c>
      <c r="AA884" s="136">
        <f>((AB885-AB883)/500)</f>
        <v>0.02</v>
      </c>
      <c r="AB884" s="137">
        <f>(((V884-V883)*AA884)+AB883)+V884</f>
        <v>2660</v>
      </c>
      <c r="AC884" s="101">
        <f>ROUNDUP(AB884,0)</f>
        <v>2660</v>
      </c>
      <c r="AD884" s="137">
        <f>((AE885-AE883)/500)</f>
        <v>0.01</v>
      </c>
      <c r="AE884" s="137">
        <f>(((V884-V883)*AD884)+AE883)+V884</f>
        <v>1355</v>
      </c>
      <c r="AF884" s="133">
        <f>ROUNDUP(AE884,0)</f>
        <v>1355</v>
      </c>
      <c r="AG884" s="137">
        <f>((AH885-AH883)/500)</f>
        <v>0.01</v>
      </c>
      <c r="AH884" s="137">
        <f>(((V884-V883)*AG884)+AH883)+V884</f>
        <v>1380</v>
      </c>
      <c r="AI884" s="101">
        <f>ROUNDUP(AH884,0)</f>
        <v>1380</v>
      </c>
      <c r="AJ884" s="136">
        <f>((AK885-AK883)/500)</f>
        <v>0.01</v>
      </c>
      <c r="AK884" s="138">
        <f>(((V884-V883)*AJ884)+AK883)+V884</f>
        <v>1405</v>
      </c>
      <c r="AL884" s="139">
        <f>ROUNDUP(AK884,0)</f>
        <v>1405</v>
      </c>
    </row>
    <row r="885" spans="1:39" ht="15.75" x14ac:dyDescent="0.25">
      <c r="A885" s="93">
        <f t="shared" si="206"/>
        <v>0</v>
      </c>
      <c r="B885" s="93">
        <f t="shared" si="201"/>
        <v>0</v>
      </c>
      <c r="C885" s="112">
        <f>+$D$3*U885</f>
        <v>2535390</v>
      </c>
      <c r="D885" s="112">
        <f t="shared" si="202"/>
        <v>2535390</v>
      </c>
      <c r="E885" s="112">
        <f>+$F$3*L885</f>
        <v>2255700</v>
      </c>
      <c r="F885" s="112">
        <f t="shared" si="203"/>
        <v>2255700</v>
      </c>
      <c r="G885" s="113">
        <f>+$H$3*R885</f>
        <v>677760</v>
      </c>
      <c r="H885" s="112">
        <f t="shared" si="204"/>
        <v>677760</v>
      </c>
      <c r="I885" s="140">
        <f>+I883+500</f>
        <v>221000</v>
      </c>
      <c r="J885" s="130"/>
      <c r="K885" s="116">
        <f>+K883+10</f>
        <v>4570</v>
      </c>
      <c r="L885" s="117">
        <f>+I885+K885</f>
        <v>225570</v>
      </c>
      <c r="M885" s="118"/>
      <c r="N885" s="119">
        <f>+N883+10</f>
        <v>4670</v>
      </c>
      <c r="O885" s="119">
        <f>+N885+I885</f>
        <v>225670</v>
      </c>
      <c r="P885" s="119"/>
      <c r="Q885" s="119">
        <f>+Q883+10</f>
        <v>4920</v>
      </c>
      <c r="R885" s="120">
        <f>+Q885+I885</f>
        <v>225920</v>
      </c>
      <c r="S885" s="121"/>
      <c r="T885" s="122">
        <f>+T883+20</f>
        <v>9490</v>
      </c>
      <c r="U885" s="122">
        <f>+T885+I885</f>
        <v>230490</v>
      </c>
      <c r="V885" s="141">
        <f>+V883+500</f>
        <v>221000</v>
      </c>
      <c r="W885" s="130"/>
      <c r="X885" s="116">
        <f>+X883+5</f>
        <v>3540</v>
      </c>
      <c r="Y885" s="124">
        <f t="shared" si="205"/>
        <v>221240</v>
      </c>
      <c r="Z885" s="125">
        <f>+V885+X885</f>
        <v>224540</v>
      </c>
      <c r="AA885" s="126"/>
      <c r="AB885" s="127">
        <f>+AB883+10</f>
        <v>7080</v>
      </c>
      <c r="AC885" s="119">
        <f>+V885+AB885</f>
        <v>228080</v>
      </c>
      <c r="AD885" s="127"/>
      <c r="AE885" s="127">
        <f>+AE883+5</f>
        <v>3565</v>
      </c>
      <c r="AF885" s="120">
        <f>+AE885+V885</f>
        <v>224565</v>
      </c>
      <c r="AG885" s="127"/>
      <c r="AH885" s="127">
        <f>+AH883+5</f>
        <v>3590</v>
      </c>
      <c r="AI885" s="119">
        <f>+AH885+V885</f>
        <v>224590</v>
      </c>
      <c r="AJ885" s="126"/>
      <c r="AK885" s="128">
        <f>+AK883+5</f>
        <v>3615</v>
      </c>
      <c r="AL885" s="129">
        <f>+AK885+V885</f>
        <v>224615</v>
      </c>
      <c r="AM885" s="397"/>
    </row>
    <row r="886" spans="1:39" ht="15.75" x14ac:dyDescent="0.25">
      <c r="A886" s="93">
        <f t="shared" si="206"/>
        <v>0</v>
      </c>
      <c r="B886" s="94">
        <f t="shared" si="201"/>
        <v>0</v>
      </c>
      <c r="C886" s="95">
        <f>+$D$3*T886</f>
        <v>7150</v>
      </c>
      <c r="D886" s="95">
        <f t="shared" si="202"/>
        <v>7150</v>
      </c>
      <c r="E886" s="95">
        <f>+$F$3*K886</f>
        <v>1500</v>
      </c>
      <c r="F886" s="95">
        <f t="shared" si="203"/>
        <v>1500</v>
      </c>
      <c r="G886" s="96">
        <f>+$H$3*Q886</f>
        <v>1500</v>
      </c>
      <c r="H886" s="95">
        <f t="shared" si="204"/>
        <v>1500</v>
      </c>
      <c r="I886" s="395"/>
      <c r="J886" s="130">
        <f>((K887-K885)/500)</f>
        <v>0.02</v>
      </c>
      <c r="K886" s="116">
        <f>(((I886-I885)*J886)+K885)+I886</f>
        <v>150</v>
      </c>
      <c r="L886" s="131">
        <f>ROUNDUP(K886,0)</f>
        <v>150</v>
      </c>
      <c r="M886" s="132">
        <f>((N887-N885)/500)</f>
        <v>0.02</v>
      </c>
      <c r="N886" s="101">
        <f>(((I886-I885)*M886)+N885)+I886</f>
        <v>250</v>
      </c>
      <c r="O886" s="101">
        <f>ROUNDUP(N886,0)</f>
        <v>250</v>
      </c>
      <c r="P886" s="101">
        <f>((Q887-Q885)/500)</f>
        <v>0.02</v>
      </c>
      <c r="Q886" s="101">
        <f>(((I886-I885)*P886)+Q885)+I886</f>
        <v>500</v>
      </c>
      <c r="R886" s="133">
        <f>ROUNDUP(Q886,0)</f>
        <v>500</v>
      </c>
      <c r="S886" s="132">
        <f>((T887-T885)/500)</f>
        <v>0.04</v>
      </c>
      <c r="T886" s="134">
        <f>(((I886-I885)*S886)+T885)+I886</f>
        <v>650</v>
      </c>
      <c r="U886" s="134">
        <f>ROUNDUP(T886,0)</f>
        <v>650</v>
      </c>
      <c r="V886" s="396"/>
      <c r="W886" s="130">
        <f>((X887-X885)/500)</f>
        <v>0.02</v>
      </c>
      <c r="X886" s="116">
        <f>(((V886-V885)*W886)+X885)+V886</f>
        <v>-880</v>
      </c>
      <c r="Y886" s="135">
        <f t="shared" si="205"/>
        <v>240</v>
      </c>
      <c r="Z886" s="106">
        <f>ROUNDUP(X886,0)</f>
        <v>-880</v>
      </c>
      <c r="AA886" s="136">
        <f>((AB887-AB885)/500)</f>
        <v>0.04</v>
      </c>
      <c r="AB886" s="137">
        <f>(((V886-V885)*AA886)+AB885)+V886</f>
        <v>-1760</v>
      </c>
      <c r="AC886" s="101">
        <f>ROUNDUP(AB886,0)</f>
        <v>-1760</v>
      </c>
      <c r="AD886" s="137">
        <f>((AE887-AE885)/500)</f>
        <v>0.02</v>
      </c>
      <c r="AE886" s="137">
        <f>(((V886-V885)*AD886)+AE885)+V886</f>
        <v>-855</v>
      </c>
      <c r="AF886" s="133">
        <f>ROUNDUP(AE886,0)</f>
        <v>-855</v>
      </c>
      <c r="AG886" s="137">
        <f>((AH887-AH885)/500)</f>
        <v>0.02</v>
      </c>
      <c r="AH886" s="137">
        <f>(((V886-V885)*AG886)+AH885)+V886</f>
        <v>-830</v>
      </c>
      <c r="AI886" s="101">
        <f>ROUNDUP(AH886,0)</f>
        <v>-830</v>
      </c>
      <c r="AJ886" s="136">
        <f>((AK887-AK885)/500)</f>
        <v>0.02</v>
      </c>
      <c r="AK886" s="138">
        <f>(((V886-V885)*AJ886)+AK885)+V886</f>
        <v>-805</v>
      </c>
      <c r="AL886" s="139">
        <f>ROUNDUP(AK886,0)</f>
        <v>-805</v>
      </c>
    </row>
    <row r="887" spans="1:39" ht="15.75" x14ac:dyDescent="0.25">
      <c r="A887" s="93">
        <f t="shared" si="206"/>
        <v>0</v>
      </c>
      <c r="B887" s="93">
        <f t="shared" si="201"/>
        <v>0</v>
      </c>
      <c r="C887" s="112">
        <f>+$D$3*U887</f>
        <v>2541110</v>
      </c>
      <c r="D887" s="112">
        <f t="shared" si="202"/>
        <v>2541110</v>
      </c>
      <c r="E887" s="112">
        <f>+$F$3*L887</f>
        <v>2260800</v>
      </c>
      <c r="F887" s="112">
        <f t="shared" si="203"/>
        <v>2260800</v>
      </c>
      <c r="G887" s="113">
        <f>+$H$3*R887</f>
        <v>679290</v>
      </c>
      <c r="H887" s="112">
        <f t="shared" si="204"/>
        <v>679290</v>
      </c>
      <c r="I887" s="140">
        <f>+I885+500</f>
        <v>221500</v>
      </c>
      <c r="J887" s="130"/>
      <c r="K887" s="116">
        <f>+K885+10</f>
        <v>4580</v>
      </c>
      <c r="L887" s="117">
        <f>+I887+K887</f>
        <v>226080</v>
      </c>
      <c r="M887" s="118"/>
      <c r="N887" s="119">
        <f>+N885+10</f>
        <v>4680</v>
      </c>
      <c r="O887" s="119">
        <f>+N887+I887</f>
        <v>226180</v>
      </c>
      <c r="P887" s="119"/>
      <c r="Q887" s="119">
        <f>+Q885+10</f>
        <v>4930</v>
      </c>
      <c r="R887" s="120">
        <f>+Q887+I887</f>
        <v>226430</v>
      </c>
      <c r="S887" s="121"/>
      <c r="T887" s="122">
        <f>+T885+20</f>
        <v>9510</v>
      </c>
      <c r="U887" s="122">
        <f>+T887+I887</f>
        <v>231010</v>
      </c>
      <c r="V887" s="141">
        <f>+V885+500</f>
        <v>221500</v>
      </c>
      <c r="W887" s="130"/>
      <c r="X887" s="116">
        <f>+X885+10</f>
        <v>3550</v>
      </c>
      <c r="Y887" s="124">
        <f t="shared" si="205"/>
        <v>221740</v>
      </c>
      <c r="Z887" s="125">
        <f>+V887+X887</f>
        <v>225050</v>
      </c>
      <c r="AA887" s="126"/>
      <c r="AB887" s="127">
        <f>+AB885+20</f>
        <v>7100</v>
      </c>
      <c r="AC887" s="119">
        <f>+V887+AB887</f>
        <v>228600</v>
      </c>
      <c r="AD887" s="127"/>
      <c r="AE887" s="127">
        <f>+AE885+10</f>
        <v>3575</v>
      </c>
      <c r="AF887" s="120">
        <f>+AE887+V887</f>
        <v>225075</v>
      </c>
      <c r="AG887" s="127"/>
      <c r="AH887" s="127">
        <f>+AH885+10</f>
        <v>3600</v>
      </c>
      <c r="AI887" s="119">
        <f>+AH887+V887</f>
        <v>225100</v>
      </c>
      <c r="AJ887" s="126"/>
      <c r="AK887" s="128">
        <f>+AK885+10</f>
        <v>3625</v>
      </c>
      <c r="AL887" s="129">
        <f>+AK887+V887</f>
        <v>225125</v>
      </c>
      <c r="AM887" s="397"/>
    </row>
    <row r="888" spans="1:39" ht="15.75" x14ac:dyDescent="0.25">
      <c r="A888" s="93">
        <f t="shared" si="206"/>
        <v>0</v>
      </c>
      <c r="B888" s="94">
        <f t="shared" si="201"/>
        <v>0</v>
      </c>
      <c r="C888" s="95">
        <f>+$D$3*T888</f>
        <v>7150</v>
      </c>
      <c r="D888" s="95">
        <f t="shared" si="202"/>
        <v>7150</v>
      </c>
      <c r="E888" s="95">
        <f>+$F$3*K888</f>
        <v>1500</v>
      </c>
      <c r="F888" s="95">
        <f t="shared" si="203"/>
        <v>1500</v>
      </c>
      <c r="G888" s="96">
        <f>+$H$3*Q888</f>
        <v>1500</v>
      </c>
      <c r="H888" s="433">
        <f t="shared" si="204"/>
        <v>1500</v>
      </c>
      <c r="I888" s="395"/>
      <c r="J888" s="130">
        <f>((K889-K887)/500)</f>
        <v>0.02</v>
      </c>
      <c r="K888" s="116">
        <f>(((I888-I887)*J888)+K887)+I888</f>
        <v>150</v>
      </c>
      <c r="L888" s="131">
        <f>ROUNDUP(K888,0)</f>
        <v>150</v>
      </c>
      <c r="M888" s="132">
        <f>((N889-N887)/500)</f>
        <v>0.02</v>
      </c>
      <c r="N888" s="101">
        <f>(((I888-I887)*M888)+N887)+I888</f>
        <v>250</v>
      </c>
      <c r="O888" s="101">
        <f>ROUNDUP(N888,0)</f>
        <v>250</v>
      </c>
      <c r="P888" s="101">
        <f>((Q889-Q887)/500)</f>
        <v>0.02</v>
      </c>
      <c r="Q888" s="101">
        <f>(((I888-I887)*P888)+Q887)+I888</f>
        <v>500</v>
      </c>
      <c r="R888" s="133">
        <f>ROUNDUP(Q888,0)</f>
        <v>500</v>
      </c>
      <c r="S888" s="132">
        <f>((T889-T887)/500)</f>
        <v>0.04</v>
      </c>
      <c r="T888" s="134">
        <f>(((I888-I887)*S888)+T887)+I888</f>
        <v>650</v>
      </c>
      <c r="U888" s="134">
        <f>ROUNDUP(T888,0)</f>
        <v>650</v>
      </c>
      <c r="V888" s="396"/>
      <c r="W888" s="130">
        <f>((X889-X887)/500)</f>
        <v>0.01</v>
      </c>
      <c r="X888" s="116">
        <f>(((V888-V887)*W888)+X887)+V888</f>
        <v>1335</v>
      </c>
      <c r="Y888" s="135">
        <f t="shared" si="205"/>
        <v>240</v>
      </c>
      <c r="Z888" s="106">
        <f>ROUNDUP(X888,0)</f>
        <v>1335</v>
      </c>
      <c r="AA888" s="136">
        <f>((AB889-AB887)/500)</f>
        <v>0.02</v>
      </c>
      <c r="AB888" s="137">
        <f>(((V888-V887)*AA888)+AB887)+V888</f>
        <v>2670</v>
      </c>
      <c r="AC888" s="101">
        <f>ROUNDUP(AB888,0)</f>
        <v>2670</v>
      </c>
      <c r="AD888" s="137">
        <f>((AE889-AE887)/500)</f>
        <v>0.01</v>
      </c>
      <c r="AE888" s="137">
        <f>(((V888-V887)*AD888)+AE887)+V888</f>
        <v>1360</v>
      </c>
      <c r="AF888" s="133">
        <f>ROUNDUP(AE888,0)</f>
        <v>1360</v>
      </c>
      <c r="AG888" s="137">
        <f>((AH889-AH887)/500)</f>
        <v>0.01</v>
      </c>
      <c r="AH888" s="137">
        <f>(((V888-V887)*AG888)+AH887)+V888</f>
        <v>1385</v>
      </c>
      <c r="AI888" s="101">
        <f>ROUNDUP(AH888,0)</f>
        <v>1385</v>
      </c>
      <c r="AJ888" s="136">
        <f>((AK889-AK887)/500)</f>
        <v>0.01</v>
      </c>
      <c r="AK888" s="138">
        <f>(((V888-V887)*AJ888)+AK887)+V888</f>
        <v>1410</v>
      </c>
      <c r="AL888" s="139">
        <f>ROUNDUP(AK888,0)</f>
        <v>1410</v>
      </c>
    </row>
    <row r="889" spans="1:39" ht="15.75" x14ac:dyDescent="0.25">
      <c r="A889" s="93">
        <f t="shared" si="206"/>
        <v>0</v>
      </c>
      <c r="B889" s="93">
        <f t="shared" si="201"/>
        <v>0</v>
      </c>
      <c r="C889" s="112">
        <f>+$D$3*U889</f>
        <v>2546830</v>
      </c>
      <c r="D889" s="112">
        <f t="shared" si="202"/>
        <v>2546830</v>
      </c>
      <c r="E889" s="112">
        <f>+$F$3*L889</f>
        <v>2265900</v>
      </c>
      <c r="F889" s="112">
        <f t="shared" si="203"/>
        <v>2265900</v>
      </c>
      <c r="G889" s="113">
        <f>+$H$3*R889</f>
        <v>680820</v>
      </c>
      <c r="H889" s="112">
        <f t="shared" si="204"/>
        <v>680820</v>
      </c>
      <c r="I889" s="140">
        <f>+I887+500</f>
        <v>222000</v>
      </c>
      <c r="J889" s="130"/>
      <c r="K889" s="116">
        <f>+K887+10</f>
        <v>4590</v>
      </c>
      <c r="L889" s="117">
        <f>+I889+K889</f>
        <v>226590</v>
      </c>
      <c r="M889" s="118"/>
      <c r="N889" s="119">
        <f>+N887+10</f>
        <v>4690</v>
      </c>
      <c r="O889" s="119">
        <f>+N889+I889</f>
        <v>226690</v>
      </c>
      <c r="P889" s="119"/>
      <c r="Q889" s="119">
        <f>+Q887+10</f>
        <v>4940</v>
      </c>
      <c r="R889" s="120">
        <f>+Q889+I889</f>
        <v>226940</v>
      </c>
      <c r="S889" s="121"/>
      <c r="T889" s="122">
        <f>+T887+20</f>
        <v>9530</v>
      </c>
      <c r="U889" s="122">
        <f>+T889+I889</f>
        <v>231530</v>
      </c>
      <c r="V889" s="141">
        <f>+V887+500</f>
        <v>222000</v>
      </c>
      <c r="W889" s="130"/>
      <c r="X889" s="116">
        <f>+X887+5</f>
        <v>3555</v>
      </c>
      <c r="Y889" s="124">
        <f t="shared" si="205"/>
        <v>222240</v>
      </c>
      <c r="Z889" s="125">
        <f>+V889+X889</f>
        <v>225555</v>
      </c>
      <c r="AA889" s="126"/>
      <c r="AB889" s="127">
        <f>+AB887+10</f>
        <v>7110</v>
      </c>
      <c r="AC889" s="119">
        <f>+V889+AB889</f>
        <v>229110</v>
      </c>
      <c r="AD889" s="127"/>
      <c r="AE889" s="127">
        <f>+AE887+5</f>
        <v>3580</v>
      </c>
      <c r="AF889" s="120">
        <f>+AE889+V889</f>
        <v>225580</v>
      </c>
      <c r="AG889" s="127"/>
      <c r="AH889" s="127">
        <f>+AH887+5</f>
        <v>3605</v>
      </c>
      <c r="AI889" s="119">
        <f>+AH889+V889</f>
        <v>225605</v>
      </c>
      <c r="AJ889" s="126"/>
      <c r="AK889" s="128">
        <f>+AK887+5</f>
        <v>3630</v>
      </c>
      <c r="AL889" s="129">
        <f>+AK889+V889</f>
        <v>225630</v>
      </c>
      <c r="AM889" s="397"/>
    </row>
    <row r="890" spans="1:39" ht="15.75" x14ac:dyDescent="0.25">
      <c r="A890" s="93">
        <f t="shared" si="206"/>
        <v>0</v>
      </c>
      <c r="B890" s="94">
        <f t="shared" si="201"/>
        <v>0</v>
      </c>
      <c r="C890" s="95">
        <f>+$D$3*T890</f>
        <v>7150</v>
      </c>
      <c r="D890" s="95">
        <f t="shared" si="202"/>
        <v>7150</v>
      </c>
      <c r="E890" s="95">
        <f>+$F$3*K890</f>
        <v>1500</v>
      </c>
      <c r="F890" s="95">
        <f t="shared" si="203"/>
        <v>1500</v>
      </c>
      <c r="G890" s="96">
        <f>+$H$3*Q890</f>
        <v>1500</v>
      </c>
      <c r="H890" s="95">
        <f t="shared" si="204"/>
        <v>1500</v>
      </c>
      <c r="I890" s="395"/>
      <c r="J890" s="130">
        <f>((K891-K889)/500)</f>
        <v>0.02</v>
      </c>
      <c r="K890" s="116">
        <f>(((I890-I889)*J890)+K889)+I890</f>
        <v>150</v>
      </c>
      <c r="L890" s="131">
        <f>ROUNDUP(K890,0)</f>
        <v>150</v>
      </c>
      <c r="M890" s="132">
        <f>((N891-N889)/500)</f>
        <v>0.02</v>
      </c>
      <c r="N890" s="101">
        <f>(((I890-I889)*M890)+N889)+I890</f>
        <v>250</v>
      </c>
      <c r="O890" s="101">
        <f>ROUNDUP(N890,0)</f>
        <v>250</v>
      </c>
      <c r="P890" s="101">
        <f>((Q891-Q889)/500)</f>
        <v>0.02</v>
      </c>
      <c r="Q890" s="101">
        <f>(((I890-I889)*P890)+Q889)+I890</f>
        <v>500</v>
      </c>
      <c r="R890" s="133">
        <f>ROUNDUP(Q890,0)</f>
        <v>500</v>
      </c>
      <c r="S890" s="132">
        <f>((T891-T889)/500)</f>
        <v>0.04</v>
      </c>
      <c r="T890" s="134">
        <f>(((I890-I889)*S890)+T889)+I890</f>
        <v>650</v>
      </c>
      <c r="U890" s="134">
        <f>ROUNDUP(T890,0)</f>
        <v>650</v>
      </c>
      <c r="V890" s="396"/>
      <c r="W890" s="130">
        <f>((X891-X889)/500)</f>
        <v>0.02</v>
      </c>
      <c r="X890" s="116">
        <f>(((V890-V889)*W890)+X889)+V890</f>
        <v>-885</v>
      </c>
      <c r="Y890" s="135">
        <f t="shared" si="205"/>
        <v>240</v>
      </c>
      <c r="Z890" s="106">
        <f>ROUNDUP(X890,0)</f>
        <v>-885</v>
      </c>
      <c r="AA890" s="136">
        <f>((AB891-AB889)/500)</f>
        <v>0.04</v>
      </c>
      <c r="AB890" s="137">
        <f>(((V890-V889)*AA890)+AB889)+V890</f>
        <v>-1770</v>
      </c>
      <c r="AC890" s="101">
        <f>ROUNDUP(AB890,0)</f>
        <v>-1770</v>
      </c>
      <c r="AD890" s="137">
        <f>((AE891-AE889)/500)</f>
        <v>0.02</v>
      </c>
      <c r="AE890" s="137">
        <f>(((V890-V889)*AD890)+AE889)+V890</f>
        <v>-860</v>
      </c>
      <c r="AF890" s="133">
        <f>ROUNDUP(AE890,0)</f>
        <v>-860</v>
      </c>
      <c r="AG890" s="137">
        <f>((AH891-AH889)/500)</f>
        <v>0.02</v>
      </c>
      <c r="AH890" s="137">
        <f>(((V890-V889)*AG890)+AH889)+V890</f>
        <v>-835</v>
      </c>
      <c r="AI890" s="101">
        <f>ROUNDUP(AH890,0)</f>
        <v>-835</v>
      </c>
      <c r="AJ890" s="136">
        <f>((AK891-AK889)/500)</f>
        <v>0.02</v>
      </c>
      <c r="AK890" s="138">
        <f>(((V890-V889)*AJ890)+AK889)+V890</f>
        <v>-810</v>
      </c>
      <c r="AL890" s="139">
        <f>ROUNDUP(AK890,0)</f>
        <v>-810</v>
      </c>
      <c r="AM890" s="397"/>
    </row>
    <row r="891" spans="1:39" ht="15.75" x14ac:dyDescent="0.25">
      <c r="A891" s="93">
        <f t="shared" si="206"/>
        <v>0</v>
      </c>
      <c r="B891" s="93">
        <f t="shared" si="201"/>
        <v>0</v>
      </c>
      <c r="C891" s="112">
        <f>+$D$3*U891</f>
        <v>2552550</v>
      </c>
      <c r="D891" s="112">
        <f t="shared" si="202"/>
        <v>2552550</v>
      </c>
      <c r="E891" s="112">
        <f>+$F$3*L891</f>
        <v>2271000</v>
      </c>
      <c r="F891" s="112">
        <f t="shared" si="203"/>
        <v>2271000</v>
      </c>
      <c r="G891" s="113">
        <f>+$H$3*R891</f>
        <v>682350</v>
      </c>
      <c r="H891" s="112">
        <f t="shared" si="204"/>
        <v>682350</v>
      </c>
      <c r="I891" s="140">
        <f>+I889+500</f>
        <v>222500</v>
      </c>
      <c r="J891" s="130"/>
      <c r="K891" s="116">
        <f>+K889+10</f>
        <v>4600</v>
      </c>
      <c r="L891" s="117">
        <f>+I891+K891</f>
        <v>227100</v>
      </c>
      <c r="M891" s="118"/>
      <c r="N891" s="119">
        <f>+N889+10</f>
        <v>4700</v>
      </c>
      <c r="O891" s="119">
        <f>+N891+I891</f>
        <v>227200</v>
      </c>
      <c r="P891" s="119"/>
      <c r="Q891" s="119">
        <f>+Q889+10</f>
        <v>4950</v>
      </c>
      <c r="R891" s="120">
        <f>+Q891+I891</f>
        <v>227450</v>
      </c>
      <c r="S891" s="121"/>
      <c r="T891" s="122">
        <f>+T889+20</f>
        <v>9550</v>
      </c>
      <c r="U891" s="122">
        <f>+T891+I891</f>
        <v>232050</v>
      </c>
      <c r="V891" s="141">
        <f>+V889+500</f>
        <v>222500</v>
      </c>
      <c r="W891" s="130"/>
      <c r="X891" s="116">
        <f>+X889+10</f>
        <v>3565</v>
      </c>
      <c r="Y891" s="124">
        <f t="shared" si="205"/>
        <v>222740</v>
      </c>
      <c r="Z891" s="125">
        <f>+V891+X891</f>
        <v>226065</v>
      </c>
      <c r="AA891" s="126"/>
      <c r="AB891" s="127">
        <f>+AB889+20</f>
        <v>7130</v>
      </c>
      <c r="AC891" s="119">
        <f>+V891+AB891</f>
        <v>229630</v>
      </c>
      <c r="AD891" s="127"/>
      <c r="AE891" s="127">
        <f>+AE889+10</f>
        <v>3590</v>
      </c>
      <c r="AF891" s="120">
        <f>+AE891+V891</f>
        <v>226090</v>
      </c>
      <c r="AG891" s="127"/>
      <c r="AH891" s="127">
        <f>+AH889+10</f>
        <v>3615</v>
      </c>
      <c r="AI891" s="119">
        <f>+AH891+V891</f>
        <v>226115</v>
      </c>
      <c r="AJ891" s="126"/>
      <c r="AK891" s="128">
        <f>+AK889+10</f>
        <v>3640</v>
      </c>
      <c r="AL891" s="129">
        <f>+AK891+V891</f>
        <v>226140</v>
      </c>
      <c r="AM891" s="397"/>
    </row>
    <row r="892" spans="1:39" ht="15.75" x14ac:dyDescent="0.25">
      <c r="A892" s="93">
        <f t="shared" si="206"/>
        <v>0</v>
      </c>
      <c r="B892" s="94">
        <f t="shared" si="201"/>
        <v>0</v>
      </c>
      <c r="C892" s="95">
        <f>+$D$3*T892</f>
        <v>7150</v>
      </c>
      <c r="D892" s="95">
        <f t="shared" si="202"/>
        <v>7150</v>
      </c>
      <c r="E892" s="95">
        <f>+$F$3*K892</f>
        <v>1500</v>
      </c>
      <c r="F892" s="95">
        <f t="shared" si="203"/>
        <v>1500</v>
      </c>
      <c r="G892" s="96">
        <f>+$H$3*Q892</f>
        <v>1500</v>
      </c>
      <c r="H892" s="433">
        <f t="shared" si="204"/>
        <v>1500</v>
      </c>
      <c r="I892" s="395"/>
      <c r="J892" s="130">
        <f>((K893-K891)/500)</f>
        <v>0.02</v>
      </c>
      <c r="K892" s="116">
        <f>(((I892-I891)*J892)+K891)+I892</f>
        <v>150</v>
      </c>
      <c r="L892" s="131">
        <f>ROUNDUP(K892,0)</f>
        <v>150</v>
      </c>
      <c r="M892" s="132">
        <f>((N893-N891)/500)</f>
        <v>0.02</v>
      </c>
      <c r="N892" s="101">
        <f>(((I892-I891)*M892)+N891)+I892</f>
        <v>250</v>
      </c>
      <c r="O892" s="101">
        <f>ROUNDUP(N892,0)</f>
        <v>250</v>
      </c>
      <c r="P892" s="101">
        <f>((Q893-Q891)/500)</f>
        <v>0.02</v>
      </c>
      <c r="Q892" s="101">
        <f>(((I892-I891)*P892)+Q891)+I892</f>
        <v>500</v>
      </c>
      <c r="R892" s="133">
        <f>ROUNDUP(Q892,0)</f>
        <v>500</v>
      </c>
      <c r="S892" s="132">
        <f>((T893-T891)/500)</f>
        <v>0.04</v>
      </c>
      <c r="T892" s="134">
        <f>(((I892-I891)*S892)+T891)+I892</f>
        <v>650</v>
      </c>
      <c r="U892" s="134">
        <f>ROUNDUP(T892,0)</f>
        <v>650</v>
      </c>
      <c r="V892" s="396"/>
      <c r="W892" s="130">
        <f>((X893-X891)/500)</f>
        <v>0.01</v>
      </c>
      <c r="X892" s="116">
        <f>(((V892-V891)*W892)+X891)+V892</f>
        <v>1340</v>
      </c>
      <c r="Y892" s="135">
        <f t="shared" si="205"/>
        <v>240</v>
      </c>
      <c r="Z892" s="106">
        <f>ROUNDUP(X892,0)</f>
        <v>1340</v>
      </c>
      <c r="AA892" s="136">
        <f>((AB893-AB891)/500)</f>
        <v>0.02</v>
      </c>
      <c r="AB892" s="137">
        <f>(((V892-V891)*AA892)+AB891)+V892</f>
        <v>2680</v>
      </c>
      <c r="AC892" s="101">
        <f>ROUNDUP(AB892,0)</f>
        <v>2680</v>
      </c>
      <c r="AD892" s="137">
        <f>((AE893-AE891)/500)</f>
        <v>0.01</v>
      </c>
      <c r="AE892" s="137">
        <f>(((V892-V891)*AD892)+AE891)+V892</f>
        <v>1365</v>
      </c>
      <c r="AF892" s="133">
        <f>ROUNDUP(AE892,0)</f>
        <v>1365</v>
      </c>
      <c r="AG892" s="137">
        <f>((AH893-AH891)/500)</f>
        <v>0.01</v>
      </c>
      <c r="AH892" s="137">
        <f>(((V892-V891)*AG892)+AH891)+V892</f>
        <v>1390</v>
      </c>
      <c r="AI892" s="101">
        <f>ROUNDUP(AH892,0)</f>
        <v>1390</v>
      </c>
      <c r="AJ892" s="136">
        <f>((AK893-AK891)/500)</f>
        <v>0.01</v>
      </c>
      <c r="AK892" s="138">
        <f>(((V892-V891)*AJ892)+AK891)+V892</f>
        <v>1415</v>
      </c>
      <c r="AL892" s="139">
        <f>ROUNDUP(AK892,0)</f>
        <v>1415</v>
      </c>
    </row>
    <row r="893" spans="1:39" ht="15.75" x14ac:dyDescent="0.25">
      <c r="A893" s="93">
        <f t="shared" si="206"/>
        <v>0</v>
      </c>
      <c r="B893" s="93">
        <f t="shared" si="201"/>
        <v>0</v>
      </c>
      <c r="C893" s="112">
        <f>+$D$3*U893</f>
        <v>2558270</v>
      </c>
      <c r="D893" s="112">
        <f t="shared" si="202"/>
        <v>2558270</v>
      </c>
      <c r="E893" s="112">
        <f>+$F$3*L893</f>
        <v>2276100</v>
      </c>
      <c r="F893" s="112">
        <f t="shared" si="203"/>
        <v>2276100</v>
      </c>
      <c r="G893" s="113">
        <f>+$H$3*R893</f>
        <v>683880</v>
      </c>
      <c r="H893" s="112">
        <f t="shared" si="204"/>
        <v>683880</v>
      </c>
      <c r="I893" s="140">
        <f>+I891+500</f>
        <v>223000</v>
      </c>
      <c r="J893" s="130"/>
      <c r="K893" s="116">
        <f>+K891+10</f>
        <v>4610</v>
      </c>
      <c r="L893" s="117">
        <f>+I893+K893</f>
        <v>227610</v>
      </c>
      <c r="M893" s="118"/>
      <c r="N893" s="119">
        <f>+N891+10</f>
        <v>4710</v>
      </c>
      <c r="O893" s="119">
        <f>+N893+I893</f>
        <v>227710</v>
      </c>
      <c r="P893" s="119"/>
      <c r="Q893" s="119">
        <f>+Q891+10</f>
        <v>4960</v>
      </c>
      <c r="R893" s="120">
        <f>+Q893+I893</f>
        <v>227960</v>
      </c>
      <c r="S893" s="121"/>
      <c r="T893" s="122">
        <f>+T891+20</f>
        <v>9570</v>
      </c>
      <c r="U893" s="122">
        <f>+T893+I893</f>
        <v>232570</v>
      </c>
      <c r="V893" s="141">
        <f>+V891+500</f>
        <v>223000</v>
      </c>
      <c r="W893" s="130"/>
      <c r="X893" s="116">
        <f>+X891+5</f>
        <v>3570</v>
      </c>
      <c r="Y893" s="124">
        <f t="shared" si="205"/>
        <v>223240</v>
      </c>
      <c r="Z893" s="125">
        <f>+V893+X893</f>
        <v>226570</v>
      </c>
      <c r="AA893" s="126"/>
      <c r="AB893" s="127">
        <f>+AB891+10</f>
        <v>7140</v>
      </c>
      <c r="AC893" s="119">
        <f>+V893+AB893</f>
        <v>230140</v>
      </c>
      <c r="AD893" s="127"/>
      <c r="AE893" s="127">
        <f>+AE891+5</f>
        <v>3595</v>
      </c>
      <c r="AF893" s="120">
        <f>+AE893+V893</f>
        <v>226595</v>
      </c>
      <c r="AG893" s="127"/>
      <c r="AH893" s="127">
        <f>+AH891+5</f>
        <v>3620</v>
      </c>
      <c r="AI893" s="119">
        <f>+AH893+V893</f>
        <v>226620</v>
      </c>
      <c r="AJ893" s="126"/>
      <c r="AK893" s="128">
        <f>+AK891+5</f>
        <v>3645</v>
      </c>
      <c r="AL893" s="129">
        <f>+AK893+V893</f>
        <v>226645</v>
      </c>
      <c r="AM893" s="397"/>
    </row>
    <row r="894" spans="1:39" ht="15.75" x14ac:dyDescent="0.25">
      <c r="A894" s="93">
        <f t="shared" si="206"/>
        <v>0</v>
      </c>
      <c r="B894" s="94">
        <f t="shared" si="201"/>
        <v>0</v>
      </c>
      <c r="C894" s="95">
        <f>+$D$3*T894</f>
        <v>7150</v>
      </c>
      <c r="D894" s="95">
        <f t="shared" si="202"/>
        <v>7150</v>
      </c>
      <c r="E894" s="95">
        <f>+$F$3*K894</f>
        <v>1500</v>
      </c>
      <c r="F894" s="95">
        <f t="shared" si="203"/>
        <v>1500</v>
      </c>
      <c r="G894" s="96">
        <f>+$H$3*Q894</f>
        <v>1500</v>
      </c>
      <c r="H894" s="95">
        <f t="shared" si="204"/>
        <v>1500</v>
      </c>
      <c r="I894" s="395"/>
      <c r="J894" s="130">
        <f>((K895-K893)/500)</f>
        <v>0.02</v>
      </c>
      <c r="K894" s="116">
        <f>(((I894-I893)*J894)+K893)+I894</f>
        <v>150</v>
      </c>
      <c r="L894" s="131">
        <f>ROUNDUP(K894,0)</f>
        <v>150</v>
      </c>
      <c r="M894" s="132">
        <f>((N895-N893)/500)</f>
        <v>0.02</v>
      </c>
      <c r="N894" s="101">
        <f>(((I894-I893)*M894)+N893)+I894</f>
        <v>250</v>
      </c>
      <c r="O894" s="101">
        <f>ROUNDUP(N894,0)</f>
        <v>250</v>
      </c>
      <c r="P894" s="101">
        <f>((Q895-Q893)/500)</f>
        <v>0.02</v>
      </c>
      <c r="Q894" s="101">
        <f>(((I894-I893)*P894)+Q893)+I894</f>
        <v>500</v>
      </c>
      <c r="R894" s="133">
        <f>ROUNDUP(Q894,0)</f>
        <v>500</v>
      </c>
      <c r="S894" s="132">
        <f>((T895-T893)/500)</f>
        <v>0.04</v>
      </c>
      <c r="T894" s="134">
        <f>(((I894-I893)*S894)+T893)+I894</f>
        <v>650</v>
      </c>
      <c r="U894" s="134">
        <f>ROUNDUP(T894,0)</f>
        <v>650</v>
      </c>
      <c r="V894" s="396"/>
      <c r="W894" s="130">
        <f>((X895-X893)/500)</f>
        <v>0.02</v>
      </c>
      <c r="X894" s="116">
        <f>(((V894-V893)*W894)+X893)+V894</f>
        <v>-890</v>
      </c>
      <c r="Y894" s="135">
        <f t="shared" si="205"/>
        <v>240</v>
      </c>
      <c r="Z894" s="106">
        <f>ROUNDUP(X894,0)</f>
        <v>-890</v>
      </c>
      <c r="AA894" s="136">
        <f>((AB895-AB893)/500)</f>
        <v>0.04</v>
      </c>
      <c r="AB894" s="137">
        <f>(((V894-V893)*AA894)+AB893)+V894</f>
        <v>-1780</v>
      </c>
      <c r="AC894" s="101">
        <f>ROUNDUP(AB894,0)</f>
        <v>-1780</v>
      </c>
      <c r="AD894" s="137">
        <f>((AE895-AE893)/500)</f>
        <v>0.02</v>
      </c>
      <c r="AE894" s="137">
        <f>(((V894-V893)*AD894)+AE893)+V894</f>
        <v>-865</v>
      </c>
      <c r="AF894" s="133">
        <f>ROUNDUP(AE894,0)</f>
        <v>-865</v>
      </c>
      <c r="AG894" s="137">
        <f>((AH895-AH893)/500)</f>
        <v>0.02</v>
      </c>
      <c r="AH894" s="137">
        <f>(((V894-V893)*AG894)+AH893)+V894</f>
        <v>-840</v>
      </c>
      <c r="AI894" s="101">
        <f>ROUNDUP(AH894,0)</f>
        <v>-840</v>
      </c>
      <c r="AJ894" s="136">
        <f>((AK895-AK893)/500)</f>
        <v>0.02</v>
      </c>
      <c r="AK894" s="138">
        <f>(((V894-V893)*AJ894)+AK893)+V894</f>
        <v>-815</v>
      </c>
      <c r="AL894" s="139">
        <f>ROUNDUP(AK894,0)</f>
        <v>-815</v>
      </c>
    </row>
    <row r="895" spans="1:39" ht="15.75" x14ac:dyDescent="0.25">
      <c r="A895" s="93">
        <f t="shared" si="206"/>
        <v>0</v>
      </c>
      <c r="B895" s="93">
        <f t="shared" si="201"/>
        <v>0</v>
      </c>
      <c r="C895" s="112">
        <f>+$D$3*U895</f>
        <v>2563990</v>
      </c>
      <c r="D895" s="112">
        <f t="shared" si="202"/>
        <v>2563990</v>
      </c>
      <c r="E895" s="112">
        <f>+$F$3*L895</f>
        <v>2281200</v>
      </c>
      <c r="F895" s="112">
        <f t="shared" si="203"/>
        <v>2281200</v>
      </c>
      <c r="G895" s="113">
        <f>+$H$3*R895</f>
        <v>685410</v>
      </c>
      <c r="H895" s="112">
        <f t="shared" si="204"/>
        <v>685410</v>
      </c>
      <c r="I895" s="140">
        <f>+I893+500</f>
        <v>223500</v>
      </c>
      <c r="J895" s="130"/>
      <c r="K895" s="116">
        <f>+K893+10</f>
        <v>4620</v>
      </c>
      <c r="L895" s="117">
        <f>+I895+K895</f>
        <v>228120</v>
      </c>
      <c r="M895" s="118"/>
      <c r="N895" s="119">
        <f>+N893+10</f>
        <v>4720</v>
      </c>
      <c r="O895" s="119">
        <f>+N895+I895</f>
        <v>228220</v>
      </c>
      <c r="P895" s="119"/>
      <c r="Q895" s="119">
        <f>+Q893+10</f>
        <v>4970</v>
      </c>
      <c r="R895" s="120">
        <f>+Q895+I895</f>
        <v>228470</v>
      </c>
      <c r="S895" s="121"/>
      <c r="T895" s="122">
        <f>+T893+20</f>
        <v>9590</v>
      </c>
      <c r="U895" s="122">
        <f>+T895+I895</f>
        <v>233090</v>
      </c>
      <c r="V895" s="141">
        <f>+V893+500</f>
        <v>223500</v>
      </c>
      <c r="W895" s="130"/>
      <c r="X895" s="116">
        <f>+X893+10</f>
        <v>3580</v>
      </c>
      <c r="Y895" s="124">
        <f t="shared" si="205"/>
        <v>223740</v>
      </c>
      <c r="Z895" s="125">
        <f>+V895+X895</f>
        <v>227080</v>
      </c>
      <c r="AA895" s="126"/>
      <c r="AB895" s="127">
        <f>+AB893+20</f>
        <v>7160</v>
      </c>
      <c r="AC895" s="119">
        <f>+V895+AB895</f>
        <v>230660</v>
      </c>
      <c r="AD895" s="127"/>
      <c r="AE895" s="127">
        <f>+AE893+10</f>
        <v>3605</v>
      </c>
      <c r="AF895" s="120">
        <f>+AE895+V895</f>
        <v>227105</v>
      </c>
      <c r="AG895" s="127"/>
      <c r="AH895" s="127">
        <f>+AH893+10</f>
        <v>3630</v>
      </c>
      <c r="AI895" s="119">
        <f>+AH895+V895</f>
        <v>227130</v>
      </c>
      <c r="AJ895" s="126"/>
      <c r="AK895" s="128">
        <f>+AK893+10</f>
        <v>3655</v>
      </c>
      <c r="AL895" s="129">
        <f>+AK895+V895</f>
        <v>227155</v>
      </c>
      <c r="AM895" s="397"/>
    </row>
    <row r="896" spans="1:39" ht="15.75" x14ac:dyDescent="0.25">
      <c r="A896" s="93">
        <f t="shared" si="206"/>
        <v>0</v>
      </c>
      <c r="B896" s="94">
        <f t="shared" si="201"/>
        <v>0</v>
      </c>
      <c r="C896" s="95">
        <f>+$D$3*T896</f>
        <v>7150</v>
      </c>
      <c r="D896" s="95">
        <f t="shared" si="202"/>
        <v>7150</v>
      </c>
      <c r="E896" s="95">
        <f>+$F$3*K896</f>
        <v>1500</v>
      </c>
      <c r="F896" s="95">
        <f t="shared" si="203"/>
        <v>1500</v>
      </c>
      <c r="G896" s="96">
        <f>+$H$3*Q896</f>
        <v>1500</v>
      </c>
      <c r="H896" s="433">
        <f t="shared" si="204"/>
        <v>1500</v>
      </c>
      <c r="I896" s="395"/>
      <c r="J896" s="130">
        <f>((K897-K895)/500)</f>
        <v>0.02</v>
      </c>
      <c r="K896" s="116">
        <f>(((I896-I895)*J896)+K895)+I896</f>
        <v>150</v>
      </c>
      <c r="L896" s="131">
        <f>ROUNDUP(K896,0)</f>
        <v>150</v>
      </c>
      <c r="M896" s="132">
        <f>((N897-N895)/500)</f>
        <v>0.02</v>
      </c>
      <c r="N896" s="101">
        <f>(((I896-I895)*M896)+N895)+I896</f>
        <v>250</v>
      </c>
      <c r="O896" s="101">
        <f>ROUNDUP(N896,0)</f>
        <v>250</v>
      </c>
      <c r="P896" s="101">
        <f>((Q897-Q895)/500)</f>
        <v>0.02</v>
      </c>
      <c r="Q896" s="101">
        <f>(((I896-I895)*P896)+Q895)+I896</f>
        <v>500</v>
      </c>
      <c r="R896" s="133">
        <f>ROUNDUP(Q896,0)</f>
        <v>500</v>
      </c>
      <c r="S896" s="132">
        <f>((T897-T895)/500)</f>
        <v>0.04</v>
      </c>
      <c r="T896" s="134">
        <f>(((I896-I895)*S896)+T895)+I896</f>
        <v>650</v>
      </c>
      <c r="U896" s="134">
        <f>ROUNDUP(T896,0)</f>
        <v>650</v>
      </c>
      <c r="V896" s="396"/>
      <c r="W896" s="130">
        <f>((X897-X895)/500)</f>
        <v>0.01</v>
      </c>
      <c r="X896" s="116">
        <f>(((V896-V895)*W896)+X895)+V896</f>
        <v>1345</v>
      </c>
      <c r="Y896" s="135">
        <f t="shared" si="205"/>
        <v>240</v>
      </c>
      <c r="Z896" s="106">
        <f>ROUNDUP(X896,0)</f>
        <v>1345</v>
      </c>
      <c r="AA896" s="136">
        <f>((AB897-AB895)/500)</f>
        <v>0.02</v>
      </c>
      <c r="AB896" s="137">
        <f>(((V896-V895)*AA896)+AB895)+V896</f>
        <v>2690</v>
      </c>
      <c r="AC896" s="101">
        <f>ROUNDUP(AB896,0)</f>
        <v>2690</v>
      </c>
      <c r="AD896" s="137">
        <f>((AE897-AE895)/500)</f>
        <v>0.01</v>
      </c>
      <c r="AE896" s="137">
        <f>(((V896-V895)*AD896)+AE895)+V896</f>
        <v>1370</v>
      </c>
      <c r="AF896" s="133">
        <f>ROUNDUP(AE896,0)</f>
        <v>1370</v>
      </c>
      <c r="AG896" s="137">
        <f>((AH897-AH895)/500)</f>
        <v>0.01</v>
      </c>
      <c r="AH896" s="137">
        <f>(((V896-V895)*AG896)+AH895)+V896</f>
        <v>1395</v>
      </c>
      <c r="AI896" s="101">
        <f>ROUNDUP(AH896,0)</f>
        <v>1395</v>
      </c>
      <c r="AJ896" s="136">
        <f>((AK897-AK895)/500)</f>
        <v>0.01</v>
      </c>
      <c r="AK896" s="138">
        <f>(((V896-V895)*AJ896)+AK895)+V896</f>
        <v>1420</v>
      </c>
      <c r="AL896" s="139">
        <f>ROUNDUP(AK896,0)</f>
        <v>1420</v>
      </c>
    </row>
    <row r="897" spans="1:39" ht="15.75" x14ac:dyDescent="0.25">
      <c r="A897" s="93">
        <f t="shared" si="206"/>
        <v>0</v>
      </c>
      <c r="B897" s="93">
        <f t="shared" si="201"/>
        <v>0</v>
      </c>
      <c r="C897" s="112">
        <f>+$D$3*U897</f>
        <v>2569710</v>
      </c>
      <c r="D897" s="112">
        <f t="shared" si="202"/>
        <v>2569710</v>
      </c>
      <c r="E897" s="112">
        <f>+$F$3*L897</f>
        <v>2286300</v>
      </c>
      <c r="F897" s="112">
        <f t="shared" si="203"/>
        <v>2286300</v>
      </c>
      <c r="G897" s="113">
        <f>+$H$3*R897</f>
        <v>686940</v>
      </c>
      <c r="H897" s="112">
        <f t="shared" si="204"/>
        <v>686940</v>
      </c>
      <c r="I897" s="140">
        <f>+I895+500</f>
        <v>224000</v>
      </c>
      <c r="J897" s="130"/>
      <c r="K897" s="116">
        <f>+K895+10</f>
        <v>4630</v>
      </c>
      <c r="L897" s="117">
        <f>+I897+K897</f>
        <v>228630</v>
      </c>
      <c r="M897" s="118"/>
      <c r="N897" s="119">
        <f>+N895+10</f>
        <v>4730</v>
      </c>
      <c r="O897" s="119">
        <f>+N897+I897</f>
        <v>228730</v>
      </c>
      <c r="P897" s="119"/>
      <c r="Q897" s="119">
        <f>+Q895+10</f>
        <v>4980</v>
      </c>
      <c r="R897" s="120">
        <f>+Q897+I897</f>
        <v>228980</v>
      </c>
      <c r="S897" s="121"/>
      <c r="T897" s="122">
        <f>+T895+20</f>
        <v>9610</v>
      </c>
      <c r="U897" s="122">
        <f>+T897+I897</f>
        <v>233610</v>
      </c>
      <c r="V897" s="141">
        <f>+V895+500</f>
        <v>224000</v>
      </c>
      <c r="W897" s="130"/>
      <c r="X897" s="116">
        <f>+X895+5</f>
        <v>3585</v>
      </c>
      <c r="Y897" s="124">
        <f t="shared" si="205"/>
        <v>224240</v>
      </c>
      <c r="Z897" s="125">
        <f>+V897+X897</f>
        <v>227585</v>
      </c>
      <c r="AA897" s="126"/>
      <c r="AB897" s="127">
        <f>+AB895+10</f>
        <v>7170</v>
      </c>
      <c r="AC897" s="119">
        <f>+V897+AB897</f>
        <v>231170</v>
      </c>
      <c r="AD897" s="127"/>
      <c r="AE897" s="127">
        <f>+AE895+5</f>
        <v>3610</v>
      </c>
      <c r="AF897" s="120">
        <f>+AE897+V897</f>
        <v>227610</v>
      </c>
      <c r="AG897" s="127"/>
      <c r="AH897" s="127">
        <f>+AH895+5</f>
        <v>3635</v>
      </c>
      <c r="AI897" s="119">
        <f>+AH897+V897</f>
        <v>227635</v>
      </c>
      <c r="AJ897" s="126"/>
      <c r="AK897" s="128">
        <f>+AK895+5</f>
        <v>3660</v>
      </c>
      <c r="AL897" s="129">
        <f>+AK897+V897</f>
        <v>227660</v>
      </c>
      <c r="AM897" s="397"/>
    </row>
    <row r="898" spans="1:39" ht="15.75" x14ac:dyDescent="0.25">
      <c r="A898" s="93">
        <f t="shared" si="206"/>
        <v>0</v>
      </c>
      <c r="B898" s="94">
        <f t="shared" si="201"/>
        <v>0</v>
      </c>
      <c r="C898" s="95">
        <f>+$D$3*T898</f>
        <v>7150</v>
      </c>
      <c r="D898" s="95">
        <f t="shared" si="202"/>
        <v>7150</v>
      </c>
      <c r="E898" s="95">
        <f>+$F$3*K898</f>
        <v>1500</v>
      </c>
      <c r="F898" s="95">
        <f t="shared" si="203"/>
        <v>1500</v>
      </c>
      <c r="G898" s="96">
        <f>+$H$3*Q898</f>
        <v>1500</v>
      </c>
      <c r="H898" s="95">
        <f t="shared" si="204"/>
        <v>1500</v>
      </c>
      <c r="I898" s="395"/>
      <c r="J898" s="130">
        <f>((K899-K897)/500)</f>
        <v>0.02</v>
      </c>
      <c r="K898" s="116">
        <f>(((I898-I897)*J898)+K897)+I898</f>
        <v>150</v>
      </c>
      <c r="L898" s="131">
        <f>ROUNDUP(K898,0)</f>
        <v>150</v>
      </c>
      <c r="M898" s="132">
        <f>((N899-N897)/500)</f>
        <v>0.02</v>
      </c>
      <c r="N898" s="101">
        <f>(((I898-I897)*M898)+N897)+I898</f>
        <v>250</v>
      </c>
      <c r="O898" s="101">
        <f>ROUNDUP(N898,0)</f>
        <v>250</v>
      </c>
      <c r="P898" s="101">
        <f>((Q899-Q897)/500)</f>
        <v>0.02</v>
      </c>
      <c r="Q898" s="101">
        <f>(((I898-I897)*P898)+Q897)+I898</f>
        <v>500</v>
      </c>
      <c r="R898" s="133">
        <f>ROUNDUP(Q898,0)</f>
        <v>500</v>
      </c>
      <c r="S898" s="132">
        <f>((T899-T897)/500)</f>
        <v>0.04</v>
      </c>
      <c r="T898" s="134">
        <f>(((I898-I897)*S898)+T897)+I898</f>
        <v>650</v>
      </c>
      <c r="U898" s="134">
        <f>ROUNDUP(T898,0)</f>
        <v>650</v>
      </c>
      <c r="V898" s="396"/>
      <c r="W898" s="130">
        <f>((X899-X897)/500)</f>
        <v>0.02</v>
      </c>
      <c r="X898" s="116">
        <f>(((V898-V897)*W898)+X897)+V898</f>
        <v>-895</v>
      </c>
      <c r="Y898" s="135">
        <f t="shared" si="205"/>
        <v>240</v>
      </c>
      <c r="Z898" s="106">
        <f>ROUNDUP(X898,0)</f>
        <v>-895</v>
      </c>
      <c r="AA898" s="136">
        <f>((AB899-AB897)/500)</f>
        <v>0.04</v>
      </c>
      <c r="AB898" s="137">
        <f>(((V898-V897)*AA898)+AB897)+V898</f>
        <v>-1790</v>
      </c>
      <c r="AC898" s="101">
        <f>ROUNDUP(AB898,0)</f>
        <v>-1790</v>
      </c>
      <c r="AD898" s="137">
        <f>((AE899-AE897)/500)</f>
        <v>0.02</v>
      </c>
      <c r="AE898" s="137">
        <f>(((V898-V897)*AD898)+AE897)+V898</f>
        <v>-870</v>
      </c>
      <c r="AF898" s="133">
        <f>ROUNDUP(AE898,0)</f>
        <v>-870</v>
      </c>
      <c r="AG898" s="137">
        <f>((AH899-AH897)/500)</f>
        <v>0.02</v>
      </c>
      <c r="AH898" s="137">
        <f>(((V898-V897)*AG898)+AH897)+V898</f>
        <v>-845</v>
      </c>
      <c r="AI898" s="101">
        <f>ROUNDUP(AH898,0)</f>
        <v>-845</v>
      </c>
      <c r="AJ898" s="136">
        <f>((AK899-AK897)/500)</f>
        <v>0.02</v>
      </c>
      <c r="AK898" s="138">
        <f>(((V898-V897)*AJ898)+AK897)+V898</f>
        <v>-820</v>
      </c>
      <c r="AL898" s="139">
        <f>ROUNDUP(AK898,0)</f>
        <v>-820</v>
      </c>
      <c r="AM898" s="397"/>
    </row>
    <row r="899" spans="1:39" ht="15.75" x14ac:dyDescent="0.25">
      <c r="A899" s="93">
        <f t="shared" si="206"/>
        <v>0</v>
      </c>
      <c r="B899" s="93">
        <f t="shared" si="201"/>
        <v>0</v>
      </c>
      <c r="C899" s="112">
        <f>+$D$3*U899</f>
        <v>2575430</v>
      </c>
      <c r="D899" s="112">
        <f t="shared" si="202"/>
        <v>2575430</v>
      </c>
      <c r="E899" s="112">
        <f>+$F$3*L899</f>
        <v>2291400</v>
      </c>
      <c r="F899" s="112">
        <f t="shared" si="203"/>
        <v>2291400</v>
      </c>
      <c r="G899" s="113">
        <f>+$H$3*R899</f>
        <v>688470</v>
      </c>
      <c r="H899" s="112">
        <f t="shared" si="204"/>
        <v>688470</v>
      </c>
      <c r="I899" s="140">
        <f>+I897+500</f>
        <v>224500</v>
      </c>
      <c r="J899" s="130"/>
      <c r="K899" s="116">
        <f>+K897+10</f>
        <v>4640</v>
      </c>
      <c r="L899" s="117">
        <f>+I899+K899</f>
        <v>229140</v>
      </c>
      <c r="M899" s="118"/>
      <c r="N899" s="119">
        <f>+N897+10</f>
        <v>4740</v>
      </c>
      <c r="O899" s="119">
        <f>+N899+I899</f>
        <v>229240</v>
      </c>
      <c r="P899" s="119"/>
      <c r="Q899" s="119">
        <f>+Q897+10</f>
        <v>4990</v>
      </c>
      <c r="R899" s="120">
        <f>+Q899+I899</f>
        <v>229490</v>
      </c>
      <c r="S899" s="121"/>
      <c r="T899" s="122">
        <f>+T897+20</f>
        <v>9630</v>
      </c>
      <c r="U899" s="122">
        <f>+T899+I899</f>
        <v>234130</v>
      </c>
      <c r="V899" s="141">
        <f>+V897+500</f>
        <v>224500</v>
      </c>
      <c r="W899" s="130"/>
      <c r="X899" s="116">
        <f>+X897+10</f>
        <v>3595</v>
      </c>
      <c r="Y899" s="124">
        <f t="shared" si="205"/>
        <v>224740</v>
      </c>
      <c r="Z899" s="125">
        <f>+V899+X899</f>
        <v>228095</v>
      </c>
      <c r="AA899" s="126"/>
      <c r="AB899" s="127">
        <f>+AB897+20</f>
        <v>7190</v>
      </c>
      <c r="AC899" s="119">
        <f>+V899+AB899</f>
        <v>231690</v>
      </c>
      <c r="AD899" s="127"/>
      <c r="AE899" s="127">
        <f>+AE897+10</f>
        <v>3620</v>
      </c>
      <c r="AF899" s="120">
        <f>+AE899+V899</f>
        <v>228120</v>
      </c>
      <c r="AG899" s="127"/>
      <c r="AH899" s="127">
        <f>+AH897+10</f>
        <v>3645</v>
      </c>
      <c r="AI899" s="119">
        <f>+AH899+V899</f>
        <v>228145</v>
      </c>
      <c r="AJ899" s="126"/>
      <c r="AK899" s="128">
        <f>+AK897+10</f>
        <v>3670</v>
      </c>
      <c r="AL899" s="129">
        <f>+AK899+V899</f>
        <v>228170</v>
      </c>
      <c r="AM899" s="397"/>
    </row>
    <row r="900" spans="1:39" ht="15.75" x14ac:dyDescent="0.25">
      <c r="A900" s="93">
        <f t="shared" si="206"/>
        <v>0</v>
      </c>
      <c r="B900" s="94">
        <f t="shared" si="201"/>
        <v>0</v>
      </c>
      <c r="C900" s="95">
        <f>+$D$3*T900</f>
        <v>7150</v>
      </c>
      <c r="D900" s="95">
        <f t="shared" si="202"/>
        <v>7150</v>
      </c>
      <c r="E900" s="95">
        <f>+$F$3*K900</f>
        <v>1500</v>
      </c>
      <c r="F900" s="95">
        <f t="shared" si="203"/>
        <v>1500</v>
      </c>
      <c r="G900" s="96">
        <f>+$H$3*Q900</f>
        <v>1500</v>
      </c>
      <c r="H900" s="433">
        <f t="shared" si="204"/>
        <v>1500</v>
      </c>
      <c r="I900" s="395"/>
      <c r="J900" s="130">
        <f>((K901-K899)/500)</f>
        <v>0.02</v>
      </c>
      <c r="K900" s="116">
        <f>(((I900-I899)*J900)+K899)+I900</f>
        <v>150</v>
      </c>
      <c r="L900" s="131">
        <f>ROUNDUP(K900,0)</f>
        <v>150</v>
      </c>
      <c r="M900" s="132">
        <f>((N901-N899)/500)</f>
        <v>0.02</v>
      </c>
      <c r="N900" s="101">
        <f>(((I900-I899)*M900)+N899)+I900</f>
        <v>250</v>
      </c>
      <c r="O900" s="101">
        <f>ROUNDUP(N900,0)</f>
        <v>250</v>
      </c>
      <c r="P900" s="101">
        <f>((Q901-Q899)/500)</f>
        <v>0.02</v>
      </c>
      <c r="Q900" s="101">
        <f>(((I900-I899)*P900)+Q899)+I900</f>
        <v>500</v>
      </c>
      <c r="R900" s="133">
        <f>ROUNDUP(Q900,0)</f>
        <v>500</v>
      </c>
      <c r="S900" s="132">
        <f>((T901-T899)/500)</f>
        <v>0.04</v>
      </c>
      <c r="T900" s="134">
        <f>(((I900-I899)*S900)+T899)+I900</f>
        <v>650</v>
      </c>
      <c r="U900" s="134">
        <f>ROUNDUP(T900,0)</f>
        <v>650</v>
      </c>
      <c r="V900" s="396"/>
      <c r="W900" s="130">
        <f>((X901-X899)/500)</f>
        <v>0.01</v>
      </c>
      <c r="X900" s="116">
        <f>(((V900-V899)*W900)+X899)+V900</f>
        <v>1350</v>
      </c>
      <c r="Y900" s="135">
        <f t="shared" si="205"/>
        <v>240</v>
      </c>
      <c r="Z900" s="106">
        <f>ROUNDUP(X900,0)</f>
        <v>1350</v>
      </c>
      <c r="AA900" s="136">
        <f>((AB901-AB899)/500)</f>
        <v>0.02</v>
      </c>
      <c r="AB900" s="137">
        <f>(((V900-V899)*AA900)+AB899)+V900</f>
        <v>2700</v>
      </c>
      <c r="AC900" s="101">
        <f>ROUNDUP(AB900,0)</f>
        <v>2700</v>
      </c>
      <c r="AD900" s="137">
        <f>((AE901-AE899)/500)</f>
        <v>0.01</v>
      </c>
      <c r="AE900" s="137">
        <f>(((V900-V899)*AD900)+AE899)+V900</f>
        <v>1375</v>
      </c>
      <c r="AF900" s="133">
        <f>ROUNDUP(AE900,0)</f>
        <v>1375</v>
      </c>
      <c r="AG900" s="137">
        <f>((AH901-AH899)/500)</f>
        <v>0.01</v>
      </c>
      <c r="AH900" s="137">
        <f>(((V900-V899)*AG900)+AH899)+V900</f>
        <v>1400</v>
      </c>
      <c r="AI900" s="101">
        <f>ROUNDUP(AH900,0)</f>
        <v>1400</v>
      </c>
      <c r="AJ900" s="136">
        <f>((AK901-AK899)/500)</f>
        <v>0.01</v>
      </c>
      <c r="AK900" s="138">
        <f>(((V900-V899)*AJ900)+AK899)+V900</f>
        <v>1425</v>
      </c>
      <c r="AL900" s="139">
        <f>ROUNDUP(AK900,0)</f>
        <v>1425</v>
      </c>
    </row>
    <row r="901" spans="1:39" ht="15.75" x14ac:dyDescent="0.25">
      <c r="A901" s="93">
        <f t="shared" si="206"/>
        <v>0</v>
      </c>
      <c r="B901" s="93">
        <f t="shared" si="201"/>
        <v>0</v>
      </c>
      <c r="C901" s="112">
        <f>+$D$3*U901</f>
        <v>2581150</v>
      </c>
      <c r="D901" s="112">
        <f t="shared" si="202"/>
        <v>2581150</v>
      </c>
      <c r="E901" s="112">
        <f>+$F$3*L901</f>
        <v>2296500</v>
      </c>
      <c r="F901" s="112">
        <f t="shared" si="203"/>
        <v>2296500</v>
      </c>
      <c r="G901" s="113">
        <f>+$H$3*R901</f>
        <v>690000</v>
      </c>
      <c r="H901" s="112">
        <f t="shared" si="204"/>
        <v>690000</v>
      </c>
      <c r="I901" s="140">
        <f>+I899+500</f>
        <v>225000</v>
      </c>
      <c r="J901" s="130"/>
      <c r="K901" s="116">
        <f>+K899+10</f>
        <v>4650</v>
      </c>
      <c r="L901" s="117">
        <f>+I901+K901</f>
        <v>229650</v>
      </c>
      <c r="M901" s="118"/>
      <c r="N901" s="119">
        <f>+N899+10</f>
        <v>4750</v>
      </c>
      <c r="O901" s="119">
        <f>+N901+I901</f>
        <v>229750</v>
      </c>
      <c r="P901" s="119"/>
      <c r="Q901" s="119">
        <f>+Q899+10</f>
        <v>5000</v>
      </c>
      <c r="R901" s="120">
        <f>+Q901+I901</f>
        <v>230000</v>
      </c>
      <c r="S901" s="121"/>
      <c r="T901" s="122">
        <f>+T899+20</f>
        <v>9650</v>
      </c>
      <c r="U901" s="122">
        <f>+T901+I901</f>
        <v>234650</v>
      </c>
      <c r="V901" s="141">
        <f>+V899+500</f>
        <v>225000</v>
      </c>
      <c r="W901" s="130"/>
      <c r="X901" s="116">
        <f>+X899+5</f>
        <v>3600</v>
      </c>
      <c r="Y901" s="124">
        <f t="shared" si="205"/>
        <v>225240</v>
      </c>
      <c r="Z901" s="125">
        <f>+V901+X901</f>
        <v>228600</v>
      </c>
      <c r="AA901" s="126"/>
      <c r="AB901" s="127">
        <f>+AB899+10</f>
        <v>7200</v>
      </c>
      <c r="AC901" s="119">
        <f>+V901+AB901</f>
        <v>232200</v>
      </c>
      <c r="AD901" s="127"/>
      <c r="AE901" s="127">
        <f>+AE899+5</f>
        <v>3625</v>
      </c>
      <c r="AF901" s="120">
        <f>+AE901+V901</f>
        <v>228625</v>
      </c>
      <c r="AG901" s="127"/>
      <c r="AH901" s="127">
        <f>+AH899+5</f>
        <v>3650</v>
      </c>
      <c r="AI901" s="119">
        <f>+AH901+V901</f>
        <v>228650</v>
      </c>
      <c r="AJ901" s="126"/>
      <c r="AK901" s="128">
        <f>+AK899+5</f>
        <v>3675</v>
      </c>
      <c r="AL901" s="129">
        <f>+AK901+V901</f>
        <v>228675</v>
      </c>
      <c r="AM901" s="397"/>
    </row>
    <row r="902" spans="1:39" ht="15.75" x14ac:dyDescent="0.25">
      <c r="A902" s="93">
        <f t="shared" si="206"/>
        <v>0</v>
      </c>
      <c r="B902" s="94">
        <f t="shared" si="201"/>
        <v>0</v>
      </c>
      <c r="C902" s="95">
        <f>+$D$3*T902</f>
        <v>7150</v>
      </c>
      <c r="D902" s="95">
        <f t="shared" si="202"/>
        <v>7150</v>
      </c>
      <c r="E902" s="95">
        <f>+$F$3*K902</f>
        <v>1500</v>
      </c>
      <c r="F902" s="95">
        <f t="shared" si="203"/>
        <v>1500</v>
      </c>
      <c r="G902" s="96">
        <f>+$H$3*Q902</f>
        <v>1500</v>
      </c>
      <c r="H902" s="95">
        <f t="shared" si="204"/>
        <v>1500</v>
      </c>
      <c r="I902" s="395"/>
      <c r="J902" s="130">
        <f>((K903-K901)/500)</f>
        <v>0.02</v>
      </c>
      <c r="K902" s="116">
        <f>(((I902-I901)*J902)+K901)+I902</f>
        <v>150</v>
      </c>
      <c r="L902" s="131">
        <f>ROUNDUP(K902,0)</f>
        <v>150</v>
      </c>
      <c r="M902" s="132">
        <f>((N903-N901)/500)</f>
        <v>0.02</v>
      </c>
      <c r="N902" s="101">
        <f>(((I902-I901)*M902)+N901)+I902</f>
        <v>250</v>
      </c>
      <c r="O902" s="101">
        <f>ROUNDUP(N902,0)</f>
        <v>250</v>
      </c>
      <c r="P902" s="101">
        <f>((Q903-Q901)/500)</f>
        <v>0.02</v>
      </c>
      <c r="Q902" s="101">
        <f>(((I902-I901)*P902)+Q901)+I902</f>
        <v>500</v>
      </c>
      <c r="R902" s="133">
        <f>ROUNDUP(Q902,0)</f>
        <v>500</v>
      </c>
      <c r="S902" s="132">
        <f>((T903-T901)/500)</f>
        <v>0.04</v>
      </c>
      <c r="T902" s="134">
        <f>(((I902-I901)*S902)+T901)+I902</f>
        <v>650</v>
      </c>
      <c r="U902" s="134">
        <f>ROUNDUP(T902,0)</f>
        <v>650</v>
      </c>
      <c r="V902" s="396"/>
      <c r="W902" s="130">
        <f>((X903-X901)/500)</f>
        <v>0.02</v>
      </c>
      <c r="X902" s="116">
        <f>(((V902-V901)*W902)+X901)+V902</f>
        <v>-900</v>
      </c>
      <c r="Y902" s="135">
        <f t="shared" si="205"/>
        <v>240</v>
      </c>
      <c r="Z902" s="106">
        <f>ROUNDUP(X902,0)</f>
        <v>-900</v>
      </c>
      <c r="AA902" s="136">
        <f>((AB903-AB901)/500)</f>
        <v>0.04</v>
      </c>
      <c r="AB902" s="137">
        <f>(((V902-V901)*AA902)+AB901)+V902</f>
        <v>-1800</v>
      </c>
      <c r="AC902" s="101">
        <f>ROUNDUP(AB902,0)</f>
        <v>-1800</v>
      </c>
      <c r="AD902" s="137">
        <f>((AE903-AE901)/500)</f>
        <v>0.02</v>
      </c>
      <c r="AE902" s="137">
        <f>(((V902-V901)*AD902)+AE901)+V902</f>
        <v>-875</v>
      </c>
      <c r="AF902" s="133">
        <f>ROUNDUP(AE902,0)</f>
        <v>-875</v>
      </c>
      <c r="AG902" s="137">
        <f>((AH903-AH901)/500)</f>
        <v>0.02</v>
      </c>
      <c r="AH902" s="137">
        <f>(((V902-V901)*AG902)+AH901)+V902</f>
        <v>-850</v>
      </c>
      <c r="AI902" s="101">
        <f>ROUNDUP(AH902,0)</f>
        <v>-850</v>
      </c>
      <c r="AJ902" s="136">
        <f>((AK903-AK901)/500)</f>
        <v>0.02</v>
      </c>
      <c r="AK902" s="138">
        <f>(((V902-V901)*AJ902)+AK901)+V902</f>
        <v>-825</v>
      </c>
      <c r="AL902" s="139">
        <f>ROUNDUP(AK902,0)</f>
        <v>-825</v>
      </c>
    </row>
    <row r="903" spans="1:39" ht="15.75" x14ac:dyDescent="0.25">
      <c r="A903" s="93">
        <f t="shared" si="206"/>
        <v>0</v>
      </c>
      <c r="B903" s="93">
        <f t="shared" si="201"/>
        <v>0</v>
      </c>
      <c r="C903" s="112">
        <f>+$D$3*U903</f>
        <v>2586870</v>
      </c>
      <c r="D903" s="112">
        <f t="shared" si="202"/>
        <v>2586870</v>
      </c>
      <c r="E903" s="112">
        <f>+$F$3*L903</f>
        <v>2301600</v>
      </c>
      <c r="F903" s="112">
        <f t="shared" si="203"/>
        <v>2301600</v>
      </c>
      <c r="G903" s="113">
        <f>+$H$3*R903</f>
        <v>691530</v>
      </c>
      <c r="H903" s="112">
        <f t="shared" si="204"/>
        <v>691530</v>
      </c>
      <c r="I903" s="140">
        <f>+I901+500</f>
        <v>225500</v>
      </c>
      <c r="J903" s="130"/>
      <c r="K903" s="116">
        <f>+K901+10</f>
        <v>4660</v>
      </c>
      <c r="L903" s="117">
        <f>+I903+K903</f>
        <v>230160</v>
      </c>
      <c r="M903" s="118"/>
      <c r="N903" s="119">
        <f>+N901+10</f>
        <v>4760</v>
      </c>
      <c r="O903" s="119">
        <f>+N903+I903</f>
        <v>230260</v>
      </c>
      <c r="P903" s="119"/>
      <c r="Q903" s="119">
        <f>+Q901+10</f>
        <v>5010</v>
      </c>
      <c r="R903" s="120">
        <f>+Q903+I903</f>
        <v>230510</v>
      </c>
      <c r="S903" s="121"/>
      <c r="T903" s="122">
        <f>+T901+20</f>
        <v>9670</v>
      </c>
      <c r="U903" s="122">
        <f>+T903+I903</f>
        <v>235170</v>
      </c>
      <c r="V903" s="141">
        <f>+V901+500</f>
        <v>225500</v>
      </c>
      <c r="W903" s="130"/>
      <c r="X903" s="116">
        <f>+X901+10</f>
        <v>3610</v>
      </c>
      <c r="Y903" s="124">
        <f t="shared" si="205"/>
        <v>225740</v>
      </c>
      <c r="Z903" s="125">
        <f>+V903+X903</f>
        <v>229110</v>
      </c>
      <c r="AA903" s="126"/>
      <c r="AB903" s="127">
        <f>+AB901+20</f>
        <v>7220</v>
      </c>
      <c r="AC903" s="119">
        <f>+V903+AB903</f>
        <v>232720</v>
      </c>
      <c r="AD903" s="127"/>
      <c r="AE903" s="127">
        <f>+AE901+10</f>
        <v>3635</v>
      </c>
      <c r="AF903" s="120">
        <f>+AE903+V903</f>
        <v>229135</v>
      </c>
      <c r="AG903" s="127"/>
      <c r="AH903" s="127">
        <f>+AH901+10</f>
        <v>3660</v>
      </c>
      <c r="AI903" s="119">
        <f>+AH903+V903</f>
        <v>229160</v>
      </c>
      <c r="AJ903" s="126"/>
      <c r="AK903" s="128">
        <f>+AK901+10</f>
        <v>3685</v>
      </c>
      <c r="AL903" s="129">
        <f>+AK903+V903</f>
        <v>229185</v>
      </c>
      <c r="AM903" s="397"/>
    </row>
    <row r="904" spans="1:39" ht="15.75" x14ac:dyDescent="0.25">
      <c r="A904" s="93">
        <f t="shared" si="206"/>
        <v>0</v>
      </c>
      <c r="B904" s="94">
        <f t="shared" si="201"/>
        <v>0</v>
      </c>
      <c r="C904" s="95">
        <f>+$D$3*T904</f>
        <v>7150</v>
      </c>
      <c r="D904" s="95">
        <f t="shared" si="202"/>
        <v>7150</v>
      </c>
      <c r="E904" s="95">
        <f>+$F$3*K904</f>
        <v>1500</v>
      </c>
      <c r="F904" s="95">
        <f t="shared" si="203"/>
        <v>1500</v>
      </c>
      <c r="G904" s="96">
        <f>+$H$3*Q904</f>
        <v>1500</v>
      </c>
      <c r="H904" s="433">
        <f t="shared" si="204"/>
        <v>1500</v>
      </c>
      <c r="I904" s="395"/>
      <c r="J904" s="130">
        <f>((K905-K903)/500)</f>
        <v>0.02</v>
      </c>
      <c r="K904" s="116">
        <f>(((I904-I903)*J904)+K903)+I904</f>
        <v>150</v>
      </c>
      <c r="L904" s="131">
        <f>ROUNDUP(K904,0)</f>
        <v>150</v>
      </c>
      <c r="M904" s="132">
        <f>((N905-N903)/500)</f>
        <v>0.02</v>
      </c>
      <c r="N904" s="101">
        <f>(((I904-I903)*M904)+N903)+I904</f>
        <v>250</v>
      </c>
      <c r="O904" s="101">
        <f>ROUNDUP(N904,0)</f>
        <v>250</v>
      </c>
      <c r="P904" s="101">
        <f>((Q905-Q903)/500)</f>
        <v>0.02</v>
      </c>
      <c r="Q904" s="101">
        <f>(((I904-I903)*P904)+Q903)+I904</f>
        <v>500</v>
      </c>
      <c r="R904" s="133">
        <f>ROUNDUP(Q904,0)</f>
        <v>500</v>
      </c>
      <c r="S904" s="132">
        <f>((T905-T903)/500)</f>
        <v>0.04</v>
      </c>
      <c r="T904" s="134">
        <f>(((I904-I903)*S904)+T903)+I904</f>
        <v>650</v>
      </c>
      <c r="U904" s="134">
        <f>ROUNDUP(T904,0)</f>
        <v>650</v>
      </c>
      <c r="V904" s="396"/>
      <c r="W904" s="130">
        <f>((X905-X903)/500)</f>
        <v>0.01</v>
      </c>
      <c r="X904" s="116">
        <f>(((V904-V903)*W904)+X903)+V904</f>
        <v>1355</v>
      </c>
      <c r="Y904" s="135">
        <f t="shared" si="205"/>
        <v>240</v>
      </c>
      <c r="Z904" s="106">
        <f>ROUNDUP(X904,0)</f>
        <v>1355</v>
      </c>
      <c r="AA904" s="136">
        <f>((AB905-AB903)/500)</f>
        <v>0.02</v>
      </c>
      <c r="AB904" s="137">
        <f>(((V904-V903)*AA904)+AB903)+V904</f>
        <v>2710</v>
      </c>
      <c r="AC904" s="101">
        <f>ROUNDUP(AB904,0)</f>
        <v>2710</v>
      </c>
      <c r="AD904" s="137">
        <f>((AE905-AE903)/500)</f>
        <v>0.01</v>
      </c>
      <c r="AE904" s="137">
        <f>(((V904-V903)*AD904)+AE903)+V904</f>
        <v>1380</v>
      </c>
      <c r="AF904" s="133">
        <f>ROUNDUP(AE904,0)</f>
        <v>1380</v>
      </c>
      <c r="AG904" s="137">
        <f>((AH905-AH903)/500)</f>
        <v>0.01</v>
      </c>
      <c r="AH904" s="137">
        <f>(((V904-V903)*AG904)+AH903)+V904</f>
        <v>1405</v>
      </c>
      <c r="AI904" s="101">
        <f>ROUNDUP(AH904,0)</f>
        <v>1405</v>
      </c>
      <c r="AJ904" s="136">
        <f>((AK905-AK903)/500)</f>
        <v>0.01</v>
      </c>
      <c r="AK904" s="138">
        <f>(((V904-V903)*AJ904)+AK903)+V904</f>
        <v>1430</v>
      </c>
      <c r="AL904" s="139">
        <f>ROUNDUP(AK904,0)</f>
        <v>1430</v>
      </c>
    </row>
    <row r="905" spans="1:39" ht="15.75" x14ac:dyDescent="0.25">
      <c r="A905" s="93">
        <f t="shared" si="206"/>
        <v>0</v>
      </c>
      <c r="B905" s="93">
        <f t="shared" si="201"/>
        <v>0</v>
      </c>
      <c r="C905" s="112">
        <f>+$D$3*U905</f>
        <v>2592590</v>
      </c>
      <c r="D905" s="112">
        <f t="shared" si="202"/>
        <v>2592590</v>
      </c>
      <c r="E905" s="112">
        <f>+$F$3*L905</f>
        <v>2306700</v>
      </c>
      <c r="F905" s="112">
        <f t="shared" si="203"/>
        <v>2306700</v>
      </c>
      <c r="G905" s="113">
        <f>+$H$3*R905</f>
        <v>693060</v>
      </c>
      <c r="H905" s="112">
        <f t="shared" si="204"/>
        <v>693060</v>
      </c>
      <c r="I905" s="140">
        <f>+I903+500</f>
        <v>226000</v>
      </c>
      <c r="J905" s="130"/>
      <c r="K905" s="116">
        <f>+K903+10</f>
        <v>4670</v>
      </c>
      <c r="L905" s="117">
        <f>+I905+K905</f>
        <v>230670</v>
      </c>
      <c r="M905" s="118"/>
      <c r="N905" s="119">
        <f>+N903+10</f>
        <v>4770</v>
      </c>
      <c r="O905" s="119">
        <f>+N905+I905</f>
        <v>230770</v>
      </c>
      <c r="P905" s="119"/>
      <c r="Q905" s="119">
        <f>+Q903+10</f>
        <v>5020</v>
      </c>
      <c r="R905" s="120">
        <f>+Q905+I905</f>
        <v>231020</v>
      </c>
      <c r="S905" s="121"/>
      <c r="T905" s="122">
        <f>+T903+20</f>
        <v>9690</v>
      </c>
      <c r="U905" s="122">
        <f>+T905+I905</f>
        <v>235690</v>
      </c>
      <c r="V905" s="141">
        <f>+V903+500</f>
        <v>226000</v>
      </c>
      <c r="W905" s="130"/>
      <c r="X905" s="116">
        <f>+X903+5</f>
        <v>3615</v>
      </c>
      <c r="Y905" s="124">
        <f t="shared" si="205"/>
        <v>226240</v>
      </c>
      <c r="Z905" s="125">
        <f>+V905+X905</f>
        <v>229615</v>
      </c>
      <c r="AA905" s="126"/>
      <c r="AB905" s="127">
        <f>+AB903+10</f>
        <v>7230</v>
      </c>
      <c r="AC905" s="119">
        <f>+V905+AB905</f>
        <v>233230</v>
      </c>
      <c r="AD905" s="127"/>
      <c r="AE905" s="127">
        <f>+AE903+5</f>
        <v>3640</v>
      </c>
      <c r="AF905" s="120">
        <f>+AE905+V905</f>
        <v>229640</v>
      </c>
      <c r="AG905" s="127"/>
      <c r="AH905" s="127">
        <f>+AH903+5</f>
        <v>3665</v>
      </c>
      <c r="AI905" s="119">
        <f>+AH905+V905</f>
        <v>229665</v>
      </c>
      <c r="AJ905" s="126"/>
      <c r="AK905" s="128">
        <f>+AK903+5</f>
        <v>3690</v>
      </c>
      <c r="AL905" s="129">
        <f>+AK905+V905</f>
        <v>229690</v>
      </c>
      <c r="AM905" s="397"/>
    </row>
    <row r="906" spans="1:39" ht="15.75" x14ac:dyDescent="0.25">
      <c r="A906" s="93">
        <f t="shared" si="206"/>
        <v>0</v>
      </c>
      <c r="B906" s="94">
        <f t="shared" si="201"/>
        <v>0</v>
      </c>
      <c r="C906" s="95">
        <f>+$D$3*T906</f>
        <v>7150</v>
      </c>
      <c r="D906" s="95">
        <f t="shared" si="202"/>
        <v>7150</v>
      </c>
      <c r="E906" s="95">
        <f>+$F$3*K906</f>
        <v>1500</v>
      </c>
      <c r="F906" s="95">
        <f t="shared" si="203"/>
        <v>1500</v>
      </c>
      <c r="G906" s="96">
        <f>+$H$3*Q906</f>
        <v>1500</v>
      </c>
      <c r="H906" s="95">
        <f t="shared" si="204"/>
        <v>1500</v>
      </c>
      <c r="I906" s="395"/>
      <c r="J906" s="130">
        <f>((K907-K905)/500)</f>
        <v>0.02</v>
      </c>
      <c r="K906" s="116">
        <f>(((I906-I905)*J906)+K905)+I906</f>
        <v>150</v>
      </c>
      <c r="L906" s="131">
        <f>ROUNDUP(K906,0)</f>
        <v>150</v>
      </c>
      <c r="M906" s="132">
        <f>((N907-N905)/500)</f>
        <v>0.02</v>
      </c>
      <c r="N906" s="101">
        <f>(((I906-I905)*M906)+N905)+I906</f>
        <v>250</v>
      </c>
      <c r="O906" s="101">
        <f>ROUNDUP(N906,0)</f>
        <v>250</v>
      </c>
      <c r="P906" s="101">
        <f>((Q907-Q905)/500)</f>
        <v>0.02</v>
      </c>
      <c r="Q906" s="101">
        <f>(((I906-I905)*P906)+Q905)+I906</f>
        <v>500</v>
      </c>
      <c r="R906" s="133">
        <f>ROUNDUP(Q906,0)</f>
        <v>500</v>
      </c>
      <c r="S906" s="132">
        <f>((T907-T905)/500)</f>
        <v>0.04</v>
      </c>
      <c r="T906" s="134">
        <f>(((I906-I905)*S906)+T905)+I906</f>
        <v>650</v>
      </c>
      <c r="U906" s="134">
        <f>ROUNDUP(T906,0)</f>
        <v>650</v>
      </c>
      <c r="V906" s="396"/>
      <c r="W906" s="130">
        <f>((X907-X905)/500)</f>
        <v>0.02</v>
      </c>
      <c r="X906" s="116">
        <f>(((V906-V905)*W906)+X905)+V906</f>
        <v>-905</v>
      </c>
      <c r="Y906" s="135">
        <f t="shared" si="205"/>
        <v>240</v>
      </c>
      <c r="Z906" s="106">
        <f>ROUNDUP(X906,0)</f>
        <v>-905</v>
      </c>
      <c r="AA906" s="136">
        <f>((AB907-AB905)/500)</f>
        <v>0.04</v>
      </c>
      <c r="AB906" s="137">
        <f>(((V906-V905)*AA906)+AB905)+V906</f>
        <v>-1810</v>
      </c>
      <c r="AC906" s="101">
        <f>ROUNDUP(AB906,0)</f>
        <v>-1810</v>
      </c>
      <c r="AD906" s="137">
        <f>((AE907-AE905)/500)</f>
        <v>0.02</v>
      </c>
      <c r="AE906" s="137">
        <f>(((V906-V905)*AD906)+AE905)+V906</f>
        <v>-880</v>
      </c>
      <c r="AF906" s="133">
        <f>ROUNDUP(AE906,0)</f>
        <v>-880</v>
      </c>
      <c r="AG906" s="137">
        <f>((AH907-AH905)/500)</f>
        <v>0.02</v>
      </c>
      <c r="AH906" s="137">
        <f>(((V906-V905)*AG906)+AH905)+V906</f>
        <v>-855</v>
      </c>
      <c r="AI906" s="101">
        <f>ROUNDUP(AH906,0)</f>
        <v>-855</v>
      </c>
      <c r="AJ906" s="136">
        <f>((AK907-AK905)/500)</f>
        <v>0.02</v>
      </c>
      <c r="AK906" s="138">
        <f>(((V906-V905)*AJ906)+AK905)+V906</f>
        <v>-830</v>
      </c>
      <c r="AL906" s="139">
        <f>ROUNDUP(AK906,0)</f>
        <v>-830</v>
      </c>
      <c r="AM906" s="397"/>
    </row>
    <row r="907" spans="1:39" ht="15.75" x14ac:dyDescent="0.25">
      <c r="A907" s="93">
        <f t="shared" si="206"/>
        <v>0</v>
      </c>
      <c r="B907" s="93">
        <f t="shared" si="201"/>
        <v>0</v>
      </c>
      <c r="C907" s="112">
        <f>+$D$3*U907</f>
        <v>2598310</v>
      </c>
      <c r="D907" s="112">
        <f t="shared" si="202"/>
        <v>2598310</v>
      </c>
      <c r="E907" s="112">
        <f>+$F$3*L907</f>
        <v>2311800</v>
      </c>
      <c r="F907" s="112">
        <f t="shared" si="203"/>
        <v>2311800</v>
      </c>
      <c r="G907" s="113">
        <f>+$H$3*R907</f>
        <v>694590</v>
      </c>
      <c r="H907" s="112">
        <f t="shared" si="204"/>
        <v>694590</v>
      </c>
      <c r="I907" s="140">
        <f>+I905+500</f>
        <v>226500</v>
      </c>
      <c r="J907" s="130"/>
      <c r="K907" s="116">
        <f>+K905+10</f>
        <v>4680</v>
      </c>
      <c r="L907" s="117">
        <f>+I907+K907</f>
        <v>231180</v>
      </c>
      <c r="M907" s="118"/>
      <c r="N907" s="119">
        <f>+N905+10</f>
        <v>4780</v>
      </c>
      <c r="O907" s="119">
        <f>+N907+I907</f>
        <v>231280</v>
      </c>
      <c r="P907" s="119"/>
      <c r="Q907" s="119">
        <f>+Q905+10</f>
        <v>5030</v>
      </c>
      <c r="R907" s="120">
        <f>+Q907+I907</f>
        <v>231530</v>
      </c>
      <c r="S907" s="121"/>
      <c r="T907" s="122">
        <f>+T905+20</f>
        <v>9710</v>
      </c>
      <c r="U907" s="122">
        <f>+T907+I907</f>
        <v>236210</v>
      </c>
      <c r="V907" s="141">
        <f>+V905+500</f>
        <v>226500</v>
      </c>
      <c r="W907" s="130"/>
      <c r="X907" s="116">
        <f>+X905+10</f>
        <v>3625</v>
      </c>
      <c r="Y907" s="124">
        <f t="shared" si="205"/>
        <v>226740</v>
      </c>
      <c r="Z907" s="125">
        <f>+V907+X907</f>
        <v>230125</v>
      </c>
      <c r="AA907" s="126"/>
      <c r="AB907" s="127">
        <f>+AB905+20</f>
        <v>7250</v>
      </c>
      <c r="AC907" s="119">
        <f>+V907+AB907</f>
        <v>233750</v>
      </c>
      <c r="AD907" s="127"/>
      <c r="AE907" s="127">
        <f>+AE905+10</f>
        <v>3650</v>
      </c>
      <c r="AF907" s="120">
        <f>+AE907+V907</f>
        <v>230150</v>
      </c>
      <c r="AG907" s="127"/>
      <c r="AH907" s="127">
        <f>+AH905+10</f>
        <v>3675</v>
      </c>
      <c r="AI907" s="119">
        <f>+AH907+V907</f>
        <v>230175</v>
      </c>
      <c r="AJ907" s="126"/>
      <c r="AK907" s="128">
        <f>+AK905+10</f>
        <v>3700</v>
      </c>
      <c r="AL907" s="129">
        <f>+AK907+V907</f>
        <v>230200</v>
      </c>
      <c r="AM907" s="397"/>
    </row>
    <row r="908" spans="1:39" ht="15.75" x14ac:dyDescent="0.25">
      <c r="A908" s="93">
        <f t="shared" si="206"/>
        <v>0</v>
      </c>
      <c r="B908" s="94">
        <f t="shared" si="201"/>
        <v>0</v>
      </c>
      <c r="C908" s="95">
        <f>+$D$3*T908</f>
        <v>7150</v>
      </c>
      <c r="D908" s="95">
        <f t="shared" si="202"/>
        <v>7150</v>
      </c>
      <c r="E908" s="95">
        <f>+$F$3*K908</f>
        <v>1500</v>
      </c>
      <c r="F908" s="95">
        <f t="shared" si="203"/>
        <v>1500</v>
      </c>
      <c r="G908" s="96">
        <f>+$H$3*Q908</f>
        <v>1500</v>
      </c>
      <c r="H908" s="433">
        <f t="shared" si="204"/>
        <v>1500</v>
      </c>
      <c r="I908" s="395"/>
      <c r="J908" s="130">
        <f>((K909-K907)/500)</f>
        <v>0.02</v>
      </c>
      <c r="K908" s="116">
        <f>(((I908-I907)*J908)+K907)+I908</f>
        <v>150</v>
      </c>
      <c r="L908" s="131">
        <f>ROUNDUP(K908,0)</f>
        <v>150</v>
      </c>
      <c r="M908" s="132">
        <f>((N909-N907)/500)</f>
        <v>0.02</v>
      </c>
      <c r="N908" s="101">
        <f>(((I908-I907)*M908)+N907)+I908</f>
        <v>250</v>
      </c>
      <c r="O908" s="101">
        <f>ROUNDUP(N908,0)</f>
        <v>250</v>
      </c>
      <c r="P908" s="101">
        <f>((Q909-Q907)/500)</f>
        <v>0.02</v>
      </c>
      <c r="Q908" s="101">
        <f>(((I908-I907)*P908)+Q907)+I908</f>
        <v>500</v>
      </c>
      <c r="R908" s="133">
        <f>ROUNDUP(Q908,0)</f>
        <v>500</v>
      </c>
      <c r="S908" s="132">
        <f>((T909-T907)/500)</f>
        <v>0.04</v>
      </c>
      <c r="T908" s="134">
        <f>(((I908-I907)*S908)+T907)+I908</f>
        <v>650</v>
      </c>
      <c r="U908" s="134">
        <f>ROUNDUP(T908,0)</f>
        <v>650</v>
      </c>
      <c r="V908" s="396"/>
      <c r="W908" s="130">
        <f>((X909-X907)/500)</f>
        <v>0.01</v>
      </c>
      <c r="X908" s="116">
        <f>(((V908-V907)*W908)+X907)+V908</f>
        <v>1360</v>
      </c>
      <c r="Y908" s="135">
        <f t="shared" si="205"/>
        <v>240</v>
      </c>
      <c r="Z908" s="106">
        <f>ROUNDUP(X908,0)</f>
        <v>1360</v>
      </c>
      <c r="AA908" s="136">
        <f>((AB909-AB907)/500)</f>
        <v>0.02</v>
      </c>
      <c r="AB908" s="137">
        <f>(((V908-V907)*AA908)+AB907)+V908</f>
        <v>2720</v>
      </c>
      <c r="AC908" s="101">
        <f>ROUNDUP(AB908,0)</f>
        <v>2720</v>
      </c>
      <c r="AD908" s="137">
        <f>((AE909-AE907)/500)</f>
        <v>0.01</v>
      </c>
      <c r="AE908" s="137">
        <f>(((V908-V907)*AD908)+AE907)+V908</f>
        <v>1385</v>
      </c>
      <c r="AF908" s="133">
        <f>ROUNDUP(AE908,0)</f>
        <v>1385</v>
      </c>
      <c r="AG908" s="137">
        <f>((AH909-AH907)/500)</f>
        <v>0.01</v>
      </c>
      <c r="AH908" s="137">
        <f>(((V908-V907)*AG908)+AH907)+V908</f>
        <v>1410</v>
      </c>
      <c r="AI908" s="101">
        <f>ROUNDUP(AH908,0)</f>
        <v>1410</v>
      </c>
      <c r="AJ908" s="136">
        <f>((AK909-AK907)/500)</f>
        <v>0.01</v>
      </c>
      <c r="AK908" s="138">
        <f>(((V908-V907)*AJ908)+AK907)+V908</f>
        <v>1435</v>
      </c>
      <c r="AL908" s="139">
        <f>ROUNDUP(AK908,0)</f>
        <v>1435</v>
      </c>
    </row>
    <row r="909" spans="1:39" ht="15.75" x14ac:dyDescent="0.25">
      <c r="A909" s="93">
        <f t="shared" si="206"/>
        <v>0</v>
      </c>
      <c r="B909" s="93">
        <f t="shared" si="201"/>
        <v>0</v>
      </c>
      <c r="C909" s="112">
        <f>+$D$3*U909</f>
        <v>2604030</v>
      </c>
      <c r="D909" s="112">
        <f t="shared" si="202"/>
        <v>2604030</v>
      </c>
      <c r="E909" s="112">
        <f>+$F$3*L909</f>
        <v>2316900</v>
      </c>
      <c r="F909" s="112">
        <f t="shared" si="203"/>
        <v>2316900</v>
      </c>
      <c r="G909" s="113">
        <f>+$H$3*R909</f>
        <v>696120</v>
      </c>
      <c r="H909" s="112">
        <f t="shared" si="204"/>
        <v>696120</v>
      </c>
      <c r="I909" s="140">
        <f>+I907+500</f>
        <v>227000</v>
      </c>
      <c r="J909" s="130"/>
      <c r="K909" s="116">
        <f>+K907+10</f>
        <v>4690</v>
      </c>
      <c r="L909" s="117">
        <f>+I909+K909</f>
        <v>231690</v>
      </c>
      <c r="M909" s="118"/>
      <c r="N909" s="119">
        <f>+N907+10</f>
        <v>4790</v>
      </c>
      <c r="O909" s="119">
        <f>+N909+I909</f>
        <v>231790</v>
      </c>
      <c r="P909" s="119"/>
      <c r="Q909" s="119">
        <f>+Q907+10</f>
        <v>5040</v>
      </c>
      <c r="R909" s="120">
        <f>+Q909+I909</f>
        <v>232040</v>
      </c>
      <c r="S909" s="121"/>
      <c r="T909" s="122">
        <f>+T907+20</f>
        <v>9730</v>
      </c>
      <c r="U909" s="122">
        <f>+T909+I909</f>
        <v>236730</v>
      </c>
      <c r="V909" s="141">
        <f>+V907+500</f>
        <v>227000</v>
      </c>
      <c r="W909" s="130"/>
      <c r="X909" s="116">
        <f>+X907+5</f>
        <v>3630</v>
      </c>
      <c r="Y909" s="124">
        <f t="shared" si="205"/>
        <v>227240</v>
      </c>
      <c r="Z909" s="125">
        <f>+V909+X909</f>
        <v>230630</v>
      </c>
      <c r="AA909" s="126"/>
      <c r="AB909" s="127">
        <f>+AB907+10</f>
        <v>7260</v>
      </c>
      <c r="AC909" s="119">
        <f>+V909+AB909</f>
        <v>234260</v>
      </c>
      <c r="AD909" s="127"/>
      <c r="AE909" s="127">
        <f>+AE907+5</f>
        <v>3655</v>
      </c>
      <c r="AF909" s="120">
        <f>+AE909+V909</f>
        <v>230655</v>
      </c>
      <c r="AG909" s="127"/>
      <c r="AH909" s="127">
        <f>+AH907+5</f>
        <v>3680</v>
      </c>
      <c r="AI909" s="119">
        <f>+AH909+V909</f>
        <v>230680</v>
      </c>
      <c r="AJ909" s="126"/>
      <c r="AK909" s="128">
        <f>+AK907+5</f>
        <v>3705</v>
      </c>
      <c r="AL909" s="129">
        <f>+AK909+V909</f>
        <v>230705</v>
      </c>
      <c r="AM909" s="397"/>
    </row>
    <row r="910" spans="1:39" ht="15.75" x14ac:dyDescent="0.25">
      <c r="A910" s="93">
        <f t="shared" si="206"/>
        <v>0</v>
      </c>
      <c r="B910" s="94">
        <f t="shared" si="201"/>
        <v>0</v>
      </c>
      <c r="C910" s="95">
        <f>+$D$3*T910</f>
        <v>7150</v>
      </c>
      <c r="D910" s="95">
        <f t="shared" si="202"/>
        <v>7150</v>
      </c>
      <c r="E910" s="95">
        <f>+$F$3*K910</f>
        <v>1500</v>
      </c>
      <c r="F910" s="95">
        <f t="shared" si="203"/>
        <v>1500</v>
      </c>
      <c r="G910" s="96">
        <f>+$H$3*Q910</f>
        <v>1500</v>
      </c>
      <c r="H910" s="95">
        <f t="shared" si="204"/>
        <v>1500</v>
      </c>
      <c r="I910" s="395"/>
      <c r="J910" s="130">
        <f>((K911-K909)/500)</f>
        <v>0.02</v>
      </c>
      <c r="K910" s="116">
        <f>(((I910-I909)*J910)+K909)+I910</f>
        <v>150</v>
      </c>
      <c r="L910" s="131">
        <f>ROUNDUP(K910,0)</f>
        <v>150</v>
      </c>
      <c r="M910" s="132">
        <f>((N911-N909)/500)</f>
        <v>0.02</v>
      </c>
      <c r="N910" s="101">
        <f>(((I910-I909)*M910)+N909)+I910</f>
        <v>250</v>
      </c>
      <c r="O910" s="101">
        <f>ROUNDUP(N910,0)</f>
        <v>250</v>
      </c>
      <c r="P910" s="101">
        <f>((Q911-Q909)/500)</f>
        <v>0.02</v>
      </c>
      <c r="Q910" s="101">
        <f>(((I910-I909)*P910)+Q909)+I910</f>
        <v>500</v>
      </c>
      <c r="R910" s="133">
        <f>ROUNDUP(Q910,0)</f>
        <v>500</v>
      </c>
      <c r="S910" s="132">
        <f>((T911-T909)/500)</f>
        <v>0.04</v>
      </c>
      <c r="T910" s="134">
        <f>(((I910-I909)*S910)+T909)+I910</f>
        <v>650</v>
      </c>
      <c r="U910" s="134">
        <f>ROUNDUP(T910,0)</f>
        <v>650</v>
      </c>
      <c r="V910" s="396"/>
      <c r="W910" s="130">
        <f>((X911-X909)/500)</f>
        <v>0.02</v>
      </c>
      <c r="X910" s="116">
        <f>(((V910-V909)*W910)+X909)+V910</f>
        <v>-910</v>
      </c>
      <c r="Y910" s="135">
        <f t="shared" si="205"/>
        <v>240</v>
      </c>
      <c r="Z910" s="106">
        <f>ROUNDUP(X910,0)</f>
        <v>-910</v>
      </c>
      <c r="AA910" s="136">
        <f>((AB911-AB909)/500)</f>
        <v>0.04</v>
      </c>
      <c r="AB910" s="137">
        <f>(((V910-V909)*AA910)+AB909)+V910</f>
        <v>-1820</v>
      </c>
      <c r="AC910" s="101">
        <f>ROUNDUP(AB910,0)</f>
        <v>-1820</v>
      </c>
      <c r="AD910" s="137">
        <f>((AE911-AE909)/500)</f>
        <v>0.02</v>
      </c>
      <c r="AE910" s="137">
        <f>(((V910-V909)*AD910)+AE909)+V910</f>
        <v>-885</v>
      </c>
      <c r="AF910" s="133">
        <f>ROUNDUP(AE910,0)</f>
        <v>-885</v>
      </c>
      <c r="AG910" s="137">
        <f>((AH911-AH909)/500)</f>
        <v>0.02</v>
      </c>
      <c r="AH910" s="137">
        <f>(((V910-V909)*AG910)+AH909)+V910</f>
        <v>-860</v>
      </c>
      <c r="AI910" s="101">
        <f>ROUNDUP(AH910,0)</f>
        <v>-860</v>
      </c>
      <c r="AJ910" s="136">
        <f>((AK911-AK909)/500)</f>
        <v>0.02</v>
      </c>
      <c r="AK910" s="138">
        <f>(((V910-V909)*AJ910)+AK909)+V910</f>
        <v>-835</v>
      </c>
      <c r="AL910" s="139">
        <f>ROUNDUP(AK910,0)</f>
        <v>-835</v>
      </c>
    </row>
    <row r="911" spans="1:39" ht="15.75" x14ac:dyDescent="0.25">
      <c r="A911" s="93">
        <f t="shared" si="206"/>
        <v>0</v>
      </c>
      <c r="B911" s="93">
        <f t="shared" si="201"/>
        <v>0</v>
      </c>
      <c r="C911" s="112">
        <f>+$D$3*U911</f>
        <v>2609750</v>
      </c>
      <c r="D911" s="112">
        <f t="shared" si="202"/>
        <v>2609750</v>
      </c>
      <c r="E911" s="112">
        <f>+$F$3*L911</f>
        <v>2322000</v>
      </c>
      <c r="F911" s="112">
        <f t="shared" si="203"/>
        <v>2322000</v>
      </c>
      <c r="G911" s="113">
        <f>+$H$3*R911</f>
        <v>697650</v>
      </c>
      <c r="H911" s="112">
        <f t="shared" si="204"/>
        <v>697650</v>
      </c>
      <c r="I911" s="140">
        <f>+I909+500</f>
        <v>227500</v>
      </c>
      <c r="J911" s="130"/>
      <c r="K911" s="116">
        <f>+K909+10</f>
        <v>4700</v>
      </c>
      <c r="L911" s="117">
        <f>+I911+K911</f>
        <v>232200</v>
      </c>
      <c r="M911" s="118"/>
      <c r="N911" s="119">
        <f>+N909+10</f>
        <v>4800</v>
      </c>
      <c r="O911" s="119">
        <f>+N911+I911</f>
        <v>232300</v>
      </c>
      <c r="P911" s="119"/>
      <c r="Q911" s="119">
        <f>+Q909+10</f>
        <v>5050</v>
      </c>
      <c r="R911" s="120">
        <f>+Q911+I911</f>
        <v>232550</v>
      </c>
      <c r="S911" s="121"/>
      <c r="T911" s="122">
        <f>+T909+20</f>
        <v>9750</v>
      </c>
      <c r="U911" s="122">
        <f>+T911+I911</f>
        <v>237250</v>
      </c>
      <c r="V911" s="141">
        <f>+V909+500</f>
        <v>227500</v>
      </c>
      <c r="W911" s="130"/>
      <c r="X911" s="116">
        <f>+X909+10</f>
        <v>3640</v>
      </c>
      <c r="Y911" s="124">
        <f t="shared" si="205"/>
        <v>227740</v>
      </c>
      <c r="Z911" s="125">
        <f>+V911+X911</f>
        <v>231140</v>
      </c>
      <c r="AA911" s="126"/>
      <c r="AB911" s="127">
        <f>+AB909+20</f>
        <v>7280</v>
      </c>
      <c r="AC911" s="119">
        <f>+V911+AB911</f>
        <v>234780</v>
      </c>
      <c r="AD911" s="127"/>
      <c r="AE911" s="127">
        <f>+AE909+10</f>
        <v>3665</v>
      </c>
      <c r="AF911" s="120">
        <f>+AE911+V911</f>
        <v>231165</v>
      </c>
      <c r="AG911" s="127"/>
      <c r="AH911" s="127">
        <f>+AH909+10</f>
        <v>3690</v>
      </c>
      <c r="AI911" s="119">
        <f>+AH911+V911</f>
        <v>231190</v>
      </c>
      <c r="AJ911" s="126"/>
      <c r="AK911" s="128">
        <f>+AK909+10</f>
        <v>3715</v>
      </c>
      <c r="AL911" s="129">
        <f>+AK911+V911</f>
        <v>231215</v>
      </c>
      <c r="AM911" s="397"/>
    </row>
    <row r="912" spans="1:39" ht="15.75" x14ac:dyDescent="0.25">
      <c r="A912" s="93">
        <f t="shared" si="206"/>
        <v>0</v>
      </c>
      <c r="B912" s="94">
        <f t="shared" si="201"/>
        <v>0</v>
      </c>
      <c r="C912" s="95">
        <f>+$D$3*T912</f>
        <v>7150</v>
      </c>
      <c r="D912" s="95">
        <f t="shared" si="202"/>
        <v>7150</v>
      </c>
      <c r="E912" s="95">
        <f>+$F$3*K912</f>
        <v>1500</v>
      </c>
      <c r="F912" s="95">
        <f t="shared" si="203"/>
        <v>1500</v>
      </c>
      <c r="G912" s="96">
        <f>+$H$3*Q912</f>
        <v>1500</v>
      </c>
      <c r="H912" s="433">
        <f t="shared" si="204"/>
        <v>1500</v>
      </c>
      <c r="I912" s="395"/>
      <c r="J912" s="130">
        <f>((K913-K911)/500)</f>
        <v>0.02</v>
      </c>
      <c r="K912" s="116">
        <f>(((I912-I911)*J912)+K911)+I912</f>
        <v>150</v>
      </c>
      <c r="L912" s="131">
        <f>ROUNDUP(K912,0)</f>
        <v>150</v>
      </c>
      <c r="M912" s="132">
        <f>((N913-N911)/500)</f>
        <v>0.02</v>
      </c>
      <c r="N912" s="101">
        <f>(((I912-I911)*M912)+N911)+I912</f>
        <v>250</v>
      </c>
      <c r="O912" s="101">
        <f>ROUNDUP(N912,0)</f>
        <v>250</v>
      </c>
      <c r="P912" s="101">
        <f>((Q913-Q911)/500)</f>
        <v>0.02</v>
      </c>
      <c r="Q912" s="101">
        <f>(((I912-I911)*P912)+Q911)+I912</f>
        <v>500</v>
      </c>
      <c r="R912" s="133">
        <f>ROUNDUP(Q912,0)</f>
        <v>500</v>
      </c>
      <c r="S912" s="132">
        <f>((T913-T911)/500)</f>
        <v>0.04</v>
      </c>
      <c r="T912" s="134">
        <f>(((I912-I911)*S912)+T911)+I912</f>
        <v>650</v>
      </c>
      <c r="U912" s="134">
        <f>ROUNDUP(T912,0)</f>
        <v>650</v>
      </c>
      <c r="V912" s="396"/>
      <c r="W912" s="130">
        <f>((X913-X911)/500)</f>
        <v>0.01</v>
      </c>
      <c r="X912" s="116">
        <f>(((V912-V911)*W912)+X911)+V912</f>
        <v>1365</v>
      </c>
      <c r="Y912" s="135">
        <f t="shared" si="205"/>
        <v>240</v>
      </c>
      <c r="Z912" s="106">
        <f>ROUNDUP(X912,0)</f>
        <v>1365</v>
      </c>
      <c r="AA912" s="136">
        <f>((AB913-AB911)/500)</f>
        <v>0.02</v>
      </c>
      <c r="AB912" s="137">
        <f>(((V912-V911)*AA912)+AB911)+V912</f>
        <v>2730</v>
      </c>
      <c r="AC912" s="101">
        <f>ROUNDUP(AB912,0)</f>
        <v>2730</v>
      </c>
      <c r="AD912" s="137">
        <f>((AE913-AE911)/500)</f>
        <v>0.01</v>
      </c>
      <c r="AE912" s="137">
        <f>(((V912-V911)*AD912)+AE911)+V912</f>
        <v>1390</v>
      </c>
      <c r="AF912" s="133">
        <f>ROUNDUP(AE912,0)</f>
        <v>1390</v>
      </c>
      <c r="AG912" s="137">
        <f>((AH913-AH911)/500)</f>
        <v>0.01</v>
      </c>
      <c r="AH912" s="137">
        <f>(((V912-V911)*AG912)+AH911)+V912</f>
        <v>1415</v>
      </c>
      <c r="AI912" s="101">
        <f>ROUNDUP(AH912,0)</f>
        <v>1415</v>
      </c>
      <c r="AJ912" s="136">
        <f>((AK913-AK911)/500)</f>
        <v>0.01</v>
      </c>
      <c r="AK912" s="138">
        <f>(((V912-V911)*AJ912)+AK911)+V912</f>
        <v>1440</v>
      </c>
      <c r="AL912" s="139">
        <f>ROUNDUP(AK912,0)</f>
        <v>1440</v>
      </c>
    </row>
    <row r="913" spans="1:39" ht="15.75" x14ac:dyDescent="0.25">
      <c r="A913" s="93">
        <f t="shared" si="206"/>
        <v>0</v>
      </c>
      <c r="B913" s="93">
        <f t="shared" si="201"/>
        <v>0</v>
      </c>
      <c r="C913" s="112">
        <f>+$D$3*U913</f>
        <v>2615470</v>
      </c>
      <c r="D913" s="112">
        <f t="shared" si="202"/>
        <v>2615470</v>
      </c>
      <c r="E913" s="112">
        <f>+$F$3*L913</f>
        <v>2327100</v>
      </c>
      <c r="F913" s="112">
        <f t="shared" si="203"/>
        <v>2327100</v>
      </c>
      <c r="G913" s="113">
        <f>+$H$3*R913</f>
        <v>699180</v>
      </c>
      <c r="H913" s="112">
        <f t="shared" si="204"/>
        <v>699180</v>
      </c>
      <c r="I913" s="140">
        <f>+I911+500</f>
        <v>228000</v>
      </c>
      <c r="J913" s="130"/>
      <c r="K913" s="116">
        <f>+K911+10</f>
        <v>4710</v>
      </c>
      <c r="L913" s="117">
        <f>+I913+K913</f>
        <v>232710</v>
      </c>
      <c r="M913" s="118"/>
      <c r="N913" s="119">
        <f>+N911+10</f>
        <v>4810</v>
      </c>
      <c r="O913" s="119">
        <f>+N913+I913</f>
        <v>232810</v>
      </c>
      <c r="P913" s="119"/>
      <c r="Q913" s="119">
        <f>+Q911+10</f>
        <v>5060</v>
      </c>
      <c r="R913" s="120">
        <f>+Q913+I913</f>
        <v>233060</v>
      </c>
      <c r="S913" s="121"/>
      <c r="T913" s="122">
        <f>+T911+20</f>
        <v>9770</v>
      </c>
      <c r="U913" s="122">
        <f>+T913+I913</f>
        <v>237770</v>
      </c>
      <c r="V913" s="141">
        <f>+V911+500</f>
        <v>228000</v>
      </c>
      <c r="W913" s="130"/>
      <c r="X913" s="116">
        <f>+X911+5</f>
        <v>3645</v>
      </c>
      <c r="Y913" s="124">
        <f t="shared" si="205"/>
        <v>228240</v>
      </c>
      <c r="Z913" s="125">
        <f>+V913+X913</f>
        <v>231645</v>
      </c>
      <c r="AA913" s="126"/>
      <c r="AB913" s="127">
        <f>+AB911+10</f>
        <v>7290</v>
      </c>
      <c r="AC913" s="119">
        <f>+V913+AB913</f>
        <v>235290</v>
      </c>
      <c r="AD913" s="127"/>
      <c r="AE913" s="127">
        <f>+AE911+5</f>
        <v>3670</v>
      </c>
      <c r="AF913" s="120">
        <f>+AE913+V913</f>
        <v>231670</v>
      </c>
      <c r="AG913" s="127"/>
      <c r="AH913" s="127">
        <f>+AH911+5</f>
        <v>3695</v>
      </c>
      <c r="AI913" s="119">
        <f>+AH913+V913</f>
        <v>231695</v>
      </c>
      <c r="AJ913" s="126"/>
      <c r="AK913" s="128">
        <f>+AK911+5</f>
        <v>3720</v>
      </c>
      <c r="AL913" s="129">
        <f>+AK913+V913</f>
        <v>231720</v>
      </c>
      <c r="AM913" s="397"/>
    </row>
    <row r="914" spans="1:39" ht="15.75" x14ac:dyDescent="0.25">
      <c r="A914" s="93">
        <f t="shared" si="206"/>
        <v>0</v>
      </c>
      <c r="B914" s="94">
        <f t="shared" si="201"/>
        <v>0</v>
      </c>
      <c r="C914" s="95">
        <f>+$D$3*T914</f>
        <v>7150</v>
      </c>
      <c r="D914" s="95">
        <f t="shared" si="202"/>
        <v>7150</v>
      </c>
      <c r="E914" s="95">
        <f>+$F$3*K914</f>
        <v>1500</v>
      </c>
      <c r="F914" s="95">
        <f t="shared" si="203"/>
        <v>1500</v>
      </c>
      <c r="G914" s="96">
        <f>+$H$3*Q914</f>
        <v>1500</v>
      </c>
      <c r="H914" s="95">
        <f t="shared" si="204"/>
        <v>1500</v>
      </c>
      <c r="I914" s="395"/>
      <c r="J914" s="130">
        <f>((K915-K913)/500)</f>
        <v>0.02</v>
      </c>
      <c r="K914" s="116">
        <f>(((I914-I913)*J914)+K913)+I914</f>
        <v>150</v>
      </c>
      <c r="L914" s="131">
        <f>ROUNDUP(K914,0)</f>
        <v>150</v>
      </c>
      <c r="M914" s="132">
        <f>((N915-N913)/500)</f>
        <v>0.02</v>
      </c>
      <c r="N914" s="101">
        <f>(((I914-I913)*M914)+N913)+I914</f>
        <v>250</v>
      </c>
      <c r="O914" s="101">
        <f>ROUNDUP(N914,0)</f>
        <v>250</v>
      </c>
      <c r="P914" s="101">
        <f>((Q915-Q913)/500)</f>
        <v>0.02</v>
      </c>
      <c r="Q914" s="101">
        <f>(((I914-I913)*P914)+Q913)+I914</f>
        <v>500</v>
      </c>
      <c r="R914" s="133">
        <f>ROUNDUP(Q914,0)</f>
        <v>500</v>
      </c>
      <c r="S914" s="132">
        <f>((T915-T913)/500)</f>
        <v>0.04</v>
      </c>
      <c r="T914" s="134">
        <f>(((I914-I913)*S914)+T913)+I914</f>
        <v>650</v>
      </c>
      <c r="U914" s="134">
        <f>ROUNDUP(T914,0)</f>
        <v>650</v>
      </c>
      <c r="V914" s="396"/>
      <c r="W914" s="130">
        <f>((X915-X913)/500)</f>
        <v>0.02</v>
      </c>
      <c r="X914" s="116">
        <f>(((V914-V913)*W914)+X913)+V914</f>
        <v>-915</v>
      </c>
      <c r="Y914" s="135">
        <f t="shared" si="205"/>
        <v>240</v>
      </c>
      <c r="Z914" s="106">
        <f>ROUNDUP(X914,0)</f>
        <v>-915</v>
      </c>
      <c r="AA914" s="136">
        <f>((AB915-AB913)/500)</f>
        <v>0.04</v>
      </c>
      <c r="AB914" s="137">
        <f>(((V914-V913)*AA914)+AB913)+V914</f>
        <v>-1830</v>
      </c>
      <c r="AC914" s="101">
        <f>ROUNDUP(AB914,0)</f>
        <v>-1830</v>
      </c>
      <c r="AD914" s="137">
        <f>((AE915-AE913)/500)</f>
        <v>0.02</v>
      </c>
      <c r="AE914" s="137">
        <f>(((V914-V913)*AD914)+AE913)+V914</f>
        <v>-890</v>
      </c>
      <c r="AF914" s="133">
        <f>ROUNDUP(AE914,0)</f>
        <v>-890</v>
      </c>
      <c r="AG914" s="137">
        <f>((AH915-AH913)/500)</f>
        <v>0.02</v>
      </c>
      <c r="AH914" s="137">
        <f>(((V914-V913)*AG914)+AH913)+V914</f>
        <v>-865</v>
      </c>
      <c r="AI914" s="101">
        <f>ROUNDUP(AH914,0)</f>
        <v>-865</v>
      </c>
      <c r="AJ914" s="136">
        <f>((AK915-AK913)/500)</f>
        <v>0.02</v>
      </c>
      <c r="AK914" s="138">
        <f>(((V914-V913)*AJ914)+AK913)+V914</f>
        <v>-840</v>
      </c>
      <c r="AL914" s="139">
        <f>ROUNDUP(AK914,0)</f>
        <v>-840</v>
      </c>
      <c r="AM914" s="397"/>
    </row>
    <row r="915" spans="1:39" ht="15.75" x14ac:dyDescent="0.25">
      <c r="A915" s="93">
        <f t="shared" si="206"/>
        <v>0</v>
      </c>
      <c r="B915" s="93">
        <f t="shared" si="201"/>
        <v>0</v>
      </c>
      <c r="C915" s="112">
        <f>+$D$3*U915</f>
        <v>2621190</v>
      </c>
      <c r="D915" s="112">
        <f t="shared" si="202"/>
        <v>2621190</v>
      </c>
      <c r="E915" s="112">
        <f>+$F$3*L915</f>
        <v>2332200</v>
      </c>
      <c r="F915" s="112">
        <f t="shared" si="203"/>
        <v>2332200</v>
      </c>
      <c r="G915" s="113">
        <f>+$H$3*R915</f>
        <v>700710</v>
      </c>
      <c r="H915" s="112">
        <f t="shared" si="204"/>
        <v>700710</v>
      </c>
      <c r="I915" s="140">
        <f>+I913+500</f>
        <v>228500</v>
      </c>
      <c r="J915" s="130"/>
      <c r="K915" s="116">
        <f>+K913+10</f>
        <v>4720</v>
      </c>
      <c r="L915" s="117">
        <f>+I915+K915</f>
        <v>233220</v>
      </c>
      <c r="M915" s="118"/>
      <c r="N915" s="119">
        <f>+N913+10</f>
        <v>4820</v>
      </c>
      <c r="O915" s="119">
        <f>+N915+I915</f>
        <v>233320</v>
      </c>
      <c r="P915" s="119"/>
      <c r="Q915" s="119">
        <f>+Q913+10</f>
        <v>5070</v>
      </c>
      <c r="R915" s="120">
        <f>+Q915+I915</f>
        <v>233570</v>
      </c>
      <c r="S915" s="121"/>
      <c r="T915" s="122">
        <f>+T913+20</f>
        <v>9790</v>
      </c>
      <c r="U915" s="122">
        <f>+T915+I915</f>
        <v>238290</v>
      </c>
      <c r="V915" s="141">
        <f>+V913+500</f>
        <v>228500</v>
      </c>
      <c r="W915" s="130"/>
      <c r="X915" s="116">
        <f>+X913+10</f>
        <v>3655</v>
      </c>
      <c r="Y915" s="124">
        <f t="shared" si="205"/>
        <v>228740</v>
      </c>
      <c r="Z915" s="125">
        <f>+V915+X915</f>
        <v>232155</v>
      </c>
      <c r="AA915" s="126"/>
      <c r="AB915" s="127">
        <f>+AB913+20</f>
        <v>7310</v>
      </c>
      <c r="AC915" s="119">
        <f>+V915+AB915</f>
        <v>235810</v>
      </c>
      <c r="AD915" s="127"/>
      <c r="AE915" s="127">
        <f>+AE913+10</f>
        <v>3680</v>
      </c>
      <c r="AF915" s="120">
        <f>+AE915+V915</f>
        <v>232180</v>
      </c>
      <c r="AG915" s="127"/>
      <c r="AH915" s="127">
        <f>+AH913+10</f>
        <v>3705</v>
      </c>
      <c r="AI915" s="119">
        <f>+AH915+V915</f>
        <v>232205</v>
      </c>
      <c r="AJ915" s="126"/>
      <c r="AK915" s="128">
        <f>+AK913+10</f>
        <v>3730</v>
      </c>
      <c r="AL915" s="129">
        <f>+AK915+V915</f>
        <v>232230</v>
      </c>
      <c r="AM915" s="397"/>
    </row>
    <row r="916" spans="1:39" ht="15.75" x14ac:dyDescent="0.25">
      <c r="A916" s="93">
        <f t="shared" si="206"/>
        <v>0</v>
      </c>
      <c r="B916" s="94">
        <f t="shared" si="201"/>
        <v>0</v>
      </c>
      <c r="C916" s="95">
        <f>+$D$3*T916</f>
        <v>7150</v>
      </c>
      <c r="D916" s="95">
        <f t="shared" si="202"/>
        <v>7150</v>
      </c>
      <c r="E916" s="95">
        <f>+$F$3*K916</f>
        <v>1500</v>
      </c>
      <c r="F916" s="95">
        <f t="shared" si="203"/>
        <v>1500</v>
      </c>
      <c r="G916" s="96">
        <f>+$H$3*Q916</f>
        <v>1500</v>
      </c>
      <c r="H916" s="433">
        <f t="shared" si="204"/>
        <v>1500</v>
      </c>
      <c r="I916" s="395"/>
      <c r="J916" s="130">
        <f>((K917-K915)/500)</f>
        <v>0.02</v>
      </c>
      <c r="K916" s="116">
        <f>(((I916-I915)*J916)+K915)+I916</f>
        <v>150</v>
      </c>
      <c r="L916" s="131">
        <f>ROUNDUP(K916,0)</f>
        <v>150</v>
      </c>
      <c r="M916" s="132">
        <f>((N917-N915)/500)</f>
        <v>0.02</v>
      </c>
      <c r="N916" s="101">
        <f>(((I916-I915)*M916)+N915)+I916</f>
        <v>250</v>
      </c>
      <c r="O916" s="101">
        <f>ROUNDUP(N916,0)</f>
        <v>250</v>
      </c>
      <c r="P916" s="101">
        <f>((Q917-Q915)/500)</f>
        <v>0.02</v>
      </c>
      <c r="Q916" s="101">
        <f>(((I916-I915)*P916)+Q915)+I916</f>
        <v>500</v>
      </c>
      <c r="R916" s="133">
        <f>ROUNDUP(Q916,0)</f>
        <v>500</v>
      </c>
      <c r="S916" s="132">
        <f>((T917-T915)/500)</f>
        <v>0.04</v>
      </c>
      <c r="T916" s="134">
        <f>(((I916-I915)*S916)+T915)+I916</f>
        <v>650</v>
      </c>
      <c r="U916" s="134">
        <f>ROUNDUP(T916,0)</f>
        <v>650</v>
      </c>
      <c r="V916" s="396"/>
      <c r="W916" s="130">
        <f>((X917-X915)/500)</f>
        <v>0.01</v>
      </c>
      <c r="X916" s="116">
        <f>(((V916-V915)*W916)+X915)+V916</f>
        <v>1370</v>
      </c>
      <c r="Y916" s="135">
        <f t="shared" si="205"/>
        <v>240</v>
      </c>
      <c r="Z916" s="106">
        <f>ROUNDUP(X916,0)</f>
        <v>1370</v>
      </c>
      <c r="AA916" s="136">
        <f>((AB917-AB915)/500)</f>
        <v>0.02</v>
      </c>
      <c r="AB916" s="137">
        <f>(((V916-V915)*AA916)+AB915)+V916</f>
        <v>2740</v>
      </c>
      <c r="AC916" s="101">
        <f>ROUNDUP(AB916,0)</f>
        <v>2740</v>
      </c>
      <c r="AD916" s="137">
        <f>((AE917-AE915)/500)</f>
        <v>0.01</v>
      </c>
      <c r="AE916" s="137">
        <f>(((V916-V915)*AD916)+AE915)+V916</f>
        <v>1395</v>
      </c>
      <c r="AF916" s="133">
        <f>ROUNDUP(AE916,0)</f>
        <v>1395</v>
      </c>
      <c r="AG916" s="137">
        <f>((AH917-AH915)/500)</f>
        <v>0.01</v>
      </c>
      <c r="AH916" s="137">
        <f>(((V916-V915)*AG916)+AH915)+V916</f>
        <v>1420</v>
      </c>
      <c r="AI916" s="101">
        <f>ROUNDUP(AH916,0)</f>
        <v>1420</v>
      </c>
      <c r="AJ916" s="136">
        <f>((AK917-AK915)/500)</f>
        <v>0.01</v>
      </c>
      <c r="AK916" s="138">
        <f>(((V916-V915)*AJ916)+AK915)+V916</f>
        <v>1445</v>
      </c>
      <c r="AL916" s="139">
        <f>ROUNDUP(AK916,0)</f>
        <v>1445</v>
      </c>
    </row>
    <row r="917" spans="1:39" ht="15.75" x14ac:dyDescent="0.25">
      <c r="A917" s="93">
        <f t="shared" si="206"/>
        <v>0</v>
      </c>
      <c r="B917" s="93">
        <f t="shared" si="201"/>
        <v>0</v>
      </c>
      <c r="C917" s="112">
        <f>+$D$3*U917</f>
        <v>2626910</v>
      </c>
      <c r="D917" s="112">
        <f t="shared" si="202"/>
        <v>2626910</v>
      </c>
      <c r="E917" s="112">
        <f>+$F$3*L917</f>
        <v>2337300</v>
      </c>
      <c r="F917" s="112">
        <f t="shared" si="203"/>
        <v>2337300</v>
      </c>
      <c r="G917" s="113">
        <f>+$H$3*R917</f>
        <v>702240</v>
      </c>
      <c r="H917" s="112">
        <f t="shared" si="204"/>
        <v>702240</v>
      </c>
      <c r="I917" s="140">
        <f>+I915+500</f>
        <v>229000</v>
      </c>
      <c r="J917" s="130"/>
      <c r="K917" s="116">
        <f>+K915+10</f>
        <v>4730</v>
      </c>
      <c r="L917" s="117">
        <f>+I917+K917</f>
        <v>233730</v>
      </c>
      <c r="M917" s="118"/>
      <c r="N917" s="119">
        <f>+N915+10</f>
        <v>4830</v>
      </c>
      <c r="O917" s="119">
        <f>+N917+I917</f>
        <v>233830</v>
      </c>
      <c r="P917" s="119"/>
      <c r="Q917" s="119">
        <f>+Q915+10</f>
        <v>5080</v>
      </c>
      <c r="R917" s="120">
        <f>+Q917+I917</f>
        <v>234080</v>
      </c>
      <c r="S917" s="121"/>
      <c r="T917" s="122">
        <f>+T915+20</f>
        <v>9810</v>
      </c>
      <c r="U917" s="122">
        <f>+T917+I917</f>
        <v>238810</v>
      </c>
      <c r="V917" s="141">
        <f>+V915+500</f>
        <v>229000</v>
      </c>
      <c r="W917" s="130"/>
      <c r="X917" s="116">
        <f>+X915+5</f>
        <v>3660</v>
      </c>
      <c r="Y917" s="124">
        <f t="shared" si="205"/>
        <v>229240</v>
      </c>
      <c r="Z917" s="125">
        <f>+V917+X917</f>
        <v>232660</v>
      </c>
      <c r="AA917" s="126"/>
      <c r="AB917" s="127">
        <f>+AB915+10</f>
        <v>7320</v>
      </c>
      <c r="AC917" s="119">
        <f>+V917+AB917</f>
        <v>236320</v>
      </c>
      <c r="AD917" s="127"/>
      <c r="AE917" s="127">
        <f>+AE915+5</f>
        <v>3685</v>
      </c>
      <c r="AF917" s="120">
        <f>+AE917+V917</f>
        <v>232685</v>
      </c>
      <c r="AG917" s="127"/>
      <c r="AH917" s="127">
        <f>+AH915+5</f>
        <v>3710</v>
      </c>
      <c r="AI917" s="119">
        <f>+AH917+V917</f>
        <v>232710</v>
      </c>
      <c r="AJ917" s="126"/>
      <c r="AK917" s="128">
        <f>+AK915+5</f>
        <v>3735</v>
      </c>
      <c r="AL917" s="129">
        <f>+AK917+V917</f>
        <v>232735</v>
      </c>
      <c r="AM917" s="397"/>
    </row>
    <row r="918" spans="1:39" ht="15.75" x14ac:dyDescent="0.25">
      <c r="A918" s="93">
        <f t="shared" si="206"/>
        <v>0</v>
      </c>
      <c r="B918" s="94">
        <f t="shared" si="201"/>
        <v>0</v>
      </c>
      <c r="C918" s="95">
        <f>+$D$3*T918</f>
        <v>7150</v>
      </c>
      <c r="D918" s="95">
        <f t="shared" si="202"/>
        <v>7150</v>
      </c>
      <c r="E918" s="95">
        <f>+$F$3*K918</f>
        <v>1500</v>
      </c>
      <c r="F918" s="95">
        <f t="shared" si="203"/>
        <v>1500</v>
      </c>
      <c r="G918" s="96">
        <f>+$H$3*Q918</f>
        <v>1500</v>
      </c>
      <c r="H918" s="95">
        <f t="shared" si="204"/>
        <v>1500</v>
      </c>
      <c r="I918" s="395"/>
      <c r="J918" s="130">
        <f>((K919-K917)/500)</f>
        <v>0.02</v>
      </c>
      <c r="K918" s="116">
        <f>(((I918-I917)*J918)+K917)+I918</f>
        <v>150</v>
      </c>
      <c r="L918" s="131">
        <f>ROUNDUP(K918,0)</f>
        <v>150</v>
      </c>
      <c r="M918" s="132">
        <f>((N919-N917)/500)</f>
        <v>0.02</v>
      </c>
      <c r="N918" s="101">
        <f>(((I918-I917)*M918)+N917)+I918</f>
        <v>250</v>
      </c>
      <c r="O918" s="101">
        <f>ROUNDUP(N918,0)</f>
        <v>250</v>
      </c>
      <c r="P918" s="101">
        <f>((Q919-Q917)/500)</f>
        <v>0.02</v>
      </c>
      <c r="Q918" s="101">
        <f>(((I918-I917)*P918)+Q917)+I918</f>
        <v>500</v>
      </c>
      <c r="R918" s="133">
        <f>ROUNDUP(Q918,0)</f>
        <v>500</v>
      </c>
      <c r="S918" s="132">
        <f>((T919-T917)/500)</f>
        <v>0.04</v>
      </c>
      <c r="T918" s="134">
        <f>(((I918-I917)*S918)+T917)+I918</f>
        <v>650</v>
      </c>
      <c r="U918" s="134">
        <f>ROUNDUP(T918,0)</f>
        <v>650</v>
      </c>
      <c r="V918" s="396"/>
      <c r="W918" s="130">
        <f>((X919-X917)/500)</f>
        <v>0.02</v>
      </c>
      <c r="X918" s="116">
        <f>(((V918-V917)*W918)+X917)+V918</f>
        <v>-920</v>
      </c>
      <c r="Y918" s="135">
        <f t="shared" si="205"/>
        <v>240</v>
      </c>
      <c r="Z918" s="106">
        <f>ROUNDUP(X918,0)</f>
        <v>-920</v>
      </c>
      <c r="AA918" s="136">
        <f>((AB919-AB917)/500)</f>
        <v>0.04</v>
      </c>
      <c r="AB918" s="137">
        <f>(((V918-V917)*AA918)+AB917)+V918</f>
        <v>-1840</v>
      </c>
      <c r="AC918" s="101">
        <f>ROUNDUP(AB918,0)</f>
        <v>-1840</v>
      </c>
      <c r="AD918" s="137">
        <f>((AE919-AE917)/500)</f>
        <v>0.02</v>
      </c>
      <c r="AE918" s="137">
        <f>(((V918-V917)*AD918)+AE917)+V918</f>
        <v>-895</v>
      </c>
      <c r="AF918" s="133">
        <f>ROUNDUP(AE918,0)</f>
        <v>-895</v>
      </c>
      <c r="AG918" s="137">
        <f>((AH919-AH917)/500)</f>
        <v>0.02</v>
      </c>
      <c r="AH918" s="137">
        <f>(((V918-V917)*AG918)+AH917)+V918</f>
        <v>-870</v>
      </c>
      <c r="AI918" s="101">
        <f>ROUNDUP(AH918,0)</f>
        <v>-870</v>
      </c>
      <c r="AJ918" s="136">
        <f>((AK919-AK917)/500)</f>
        <v>0.02</v>
      </c>
      <c r="AK918" s="138">
        <f>(((V918-V917)*AJ918)+AK917)+V918</f>
        <v>-845</v>
      </c>
      <c r="AL918" s="139">
        <f>ROUNDUP(AK918,0)</f>
        <v>-845</v>
      </c>
    </row>
    <row r="919" spans="1:39" ht="15.75" x14ac:dyDescent="0.25">
      <c r="A919" s="93">
        <f t="shared" si="206"/>
        <v>0</v>
      </c>
      <c r="B919" s="93">
        <f t="shared" si="201"/>
        <v>0</v>
      </c>
      <c r="C919" s="112">
        <f>+$D$3*U919</f>
        <v>2632630</v>
      </c>
      <c r="D919" s="112">
        <f t="shared" si="202"/>
        <v>2632630</v>
      </c>
      <c r="E919" s="112">
        <f>+$F$3*L919</f>
        <v>2342400</v>
      </c>
      <c r="F919" s="112">
        <f t="shared" si="203"/>
        <v>2342400</v>
      </c>
      <c r="G919" s="113">
        <f>+$H$3*R919</f>
        <v>703770</v>
      </c>
      <c r="H919" s="112">
        <f t="shared" si="204"/>
        <v>703770</v>
      </c>
      <c r="I919" s="140">
        <f>+I917+500</f>
        <v>229500</v>
      </c>
      <c r="J919" s="130"/>
      <c r="K919" s="116">
        <f>+K917+10</f>
        <v>4740</v>
      </c>
      <c r="L919" s="117">
        <f>+I919+K919</f>
        <v>234240</v>
      </c>
      <c r="M919" s="118"/>
      <c r="N919" s="119">
        <f>+N917+10</f>
        <v>4840</v>
      </c>
      <c r="O919" s="119">
        <f>+N919+I919</f>
        <v>234340</v>
      </c>
      <c r="P919" s="119"/>
      <c r="Q919" s="119">
        <f>+Q917+10</f>
        <v>5090</v>
      </c>
      <c r="R919" s="120">
        <f>+Q919+I919</f>
        <v>234590</v>
      </c>
      <c r="S919" s="121"/>
      <c r="T919" s="122">
        <f>+T917+20</f>
        <v>9830</v>
      </c>
      <c r="U919" s="122">
        <f>+T919+I919</f>
        <v>239330</v>
      </c>
      <c r="V919" s="141">
        <f>+V917+500</f>
        <v>229500</v>
      </c>
      <c r="W919" s="130"/>
      <c r="X919" s="116">
        <f>+X917+10</f>
        <v>3670</v>
      </c>
      <c r="Y919" s="124">
        <f t="shared" si="205"/>
        <v>229740</v>
      </c>
      <c r="Z919" s="125">
        <f>+V919+X919</f>
        <v>233170</v>
      </c>
      <c r="AA919" s="126"/>
      <c r="AB919" s="127">
        <f>+AB917+20</f>
        <v>7340</v>
      </c>
      <c r="AC919" s="119">
        <f>+V919+AB919</f>
        <v>236840</v>
      </c>
      <c r="AD919" s="127"/>
      <c r="AE919" s="127">
        <f>+AE917+10</f>
        <v>3695</v>
      </c>
      <c r="AF919" s="120">
        <f>+AE919+V919</f>
        <v>233195</v>
      </c>
      <c r="AG919" s="127"/>
      <c r="AH919" s="127">
        <f>+AH917+10</f>
        <v>3720</v>
      </c>
      <c r="AI919" s="119">
        <f>+AH919+V919</f>
        <v>233220</v>
      </c>
      <c r="AJ919" s="126"/>
      <c r="AK919" s="128">
        <f>+AK917+10</f>
        <v>3745</v>
      </c>
      <c r="AL919" s="129">
        <f>+AK919+V919</f>
        <v>233245</v>
      </c>
      <c r="AM919" s="397"/>
    </row>
    <row r="920" spans="1:39" ht="15.75" x14ac:dyDescent="0.25">
      <c r="A920" s="93">
        <f t="shared" si="206"/>
        <v>0</v>
      </c>
      <c r="B920" s="94">
        <f t="shared" si="201"/>
        <v>0</v>
      </c>
      <c r="C920" s="95">
        <f>+$D$3*T920</f>
        <v>7150</v>
      </c>
      <c r="D920" s="95">
        <f t="shared" si="202"/>
        <v>7150</v>
      </c>
      <c r="E920" s="95">
        <f>+$F$3*K920</f>
        <v>1500</v>
      </c>
      <c r="F920" s="95">
        <f t="shared" si="203"/>
        <v>1500</v>
      </c>
      <c r="G920" s="96">
        <f>+$H$3*Q920</f>
        <v>1500</v>
      </c>
      <c r="H920" s="433">
        <f t="shared" si="204"/>
        <v>1500</v>
      </c>
      <c r="I920" s="395"/>
      <c r="J920" s="130">
        <f>((K921-K919)/500)</f>
        <v>0.02</v>
      </c>
      <c r="K920" s="116">
        <f>(((I920-I919)*J920)+K919)+I920</f>
        <v>150</v>
      </c>
      <c r="L920" s="131">
        <f>ROUNDUP(K920,0)</f>
        <v>150</v>
      </c>
      <c r="M920" s="132">
        <f>((N921-N919)/500)</f>
        <v>0.02</v>
      </c>
      <c r="N920" s="101">
        <f>(((I920-I919)*M920)+N919)+I920</f>
        <v>250</v>
      </c>
      <c r="O920" s="101">
        <f>ROUNDUP(N920,0)</f>
        <v>250</v>
      </c>
      <c r="P920" s="101">
        <f>((Q921-Q919)/500)</f>
        <v>0.02</v>
      </c>
      <c r="Q920" s="101">
        <f>(((I920-I919)*P920)+Q919)+I920</f>
        <v>500</v>
      </c>
      <c r="R920" s="133">
        <f>ROUNDUP(Q920,0)</f>
        <v>500</v>
      </c>
      <c r="S920" s="132">
        <f>((T921-T919)/500)</f>
        <v>0.04</v>
      </c>
      <c r="T920" s="134">
        <f>(((I920-I919)*S920)+T919)+I920</f>
        <v>650</v>
      </c>
      <c r="U920" s="134">
        <f>ROUNDUP(T920,0)</f>
        <v>650</v>
      </c>
      <c r="V920" s="396"/>
      <c r="W920" s="130">
        <f>((X921-X919)/500)</f>
        <v>0.01</v>
      </c>
      <c r="X920" s="116">
        <f>(((V920-V919)*W920)+X919)+V920</f>
        <v>1375</v>
      </c>
      <c r="Y920" s="135">
        <f t="shared" si="205"/>
        <v>240</v>
      </c>
      <c r="Z920" s="106">
        <f>ROUNDUP(X920,0)</f>
        <v>1375</v>
      </c>
      <c r="AA920" s="136">
        <f>((AB921-AB919)/500)</f>
        <v>0.02</v>
      </c>
      <c r="AB920" s="137">
        <f>(((V920-V919)*AA920)+AB919)+V920</f>
        <v>2750</v>
      </c>
      <c r="AC920" s="101">
        <f>ROUNDUP(AB920,0)</f>
        <v>2750</v>
      </c>
      <c r="AD920" s="137">
        <f>((AE921-AE919)/500)</f>
        <v>0.01</v>
      </c>
      <c r="AE920" s="137">
        <f>(((V920-V919)*AD920)+AE919)+V920</f>
        <v>1400</v>
      </c>
      <c r="AF920" s="133">
        <f>ROUNDUP(AE920,0)</f>
        <v>1400</v>
      </c>
      <c r="AG920" s="137">
        <f>((AH921-AH919)/500)</f>
        <v>0.01</v>
      </c>
      <c r="AH920" s="137">
        <f>(((V920-V919)*AG920)+AH919)+V920</f>
        <v>1425</v>
      </c>
      <c r="AI920" s="101">
        <f>ROUNDUP(AH920,0)</f>
        <v>1425</v>
      </c>
      <c r="AJ920" s="136">
        <f>((AK921-AK919)/500)</f>
        <v>0.01</v>
      </c>
      <c r="AK920" s="138">
        <f>(((V920-V919)*AJ920)+AK919)+V920</f>
        <v>1450</v>
      </c>
      <c r="AL920" s="139">
        <f>ROUNDUP(AK920,0)</f>
        <v>1450</v>
      </c>
    </row>
    <row r="921" spans="1:39" ht="15.75" x14ac:dyDescent="0.25">
      <c r="A921" s="93">
        <f t="shared" si="206"/>
        <v>0</v>
      </c>
      <c r="B921" s="93">
        <f t="shared" si="201"/>
        <v>0</v>
      </c>
      <c r="C921" s="112">
        <f>+$D$3*U921</f>
        <v>2638350</v>
      </c>
      <c r="D921" s="112">
        <f t="shared" si="202"/>
        <v>2638350</v>
      </c>
      <c r="E921" s="112">
        <f>+$F$3*L921</f>
        <v>2347500</v>
      </c>
      <c r="F921" s="112">
        <f t="shared" si="203"/>
        <v>2347500</v>
      </c>
      <c r="G921" s="113">
        <f>+$H$3*R921</f>
        <v>705300</v>
      </c>
      <c r="H921" s="112">
        <f t="shared" si="204"/>
        <v>705300</v>
      </c>
      <c r="I921" s="140">
        <f>+I919+500</f>
        <v>230000</v>
      </c>
      <c r="J921" s="130"/>
      <c r="K921" s="116">
        <f>+K919+10</f>
        <v>4750</v>
      </c>
      <c r="L921" s="117">
        <f>+I921+K921</f>
        <v>234750</v>
      </c>
      <c r="M921" s="118"/>
      <c r="N921" s="119">
        <f>+N919+10</f>
        <v>4850</v>
      </c>
      <c r="O921" s="119">
        <f>+N921+I921</f>
        <v>234850</v>
      </c>
      <c r="P921" s="119"/>
      <c r="Q921" s="119">
        <f>+Q919+10</f>
        <v>5100</v>
      </c>
      <c r="R921" s="120">
        <f>+Q921+I921</f>
        <v>235100</v>
      </c>
      <c r="S921" s="121"/>
      <c r="T921" s="122">
        <f>+T919+20</f>
        <v>9850</v>
      </c>
      <c r="U921" s="122">
        <f>+T921+I921</f>
        <v>239850</v>
      </c>
      <c r="V921" s="141">
        <f>+V919+500</f>
        <v>230000</v>
      </c>
      <c r="W921" s="130"/>
      <c r="X921" s="116">
        <f>+X919+5</f>
        <v>3675</v>
      </c>
      <c r="Y921" s="124">
        <f t="shared" si="205"/>
        <v>230240</v>
      </c>
      <c r="Z921" s="125">
        <f>+V921+X921</f>
        <v>233675</v>
      </c>
      <c r="AA921" s="126"/>
      <c r="AB921" s="127">
        <f>+AB919+10</f>
        <v>7350</v>
      </c>
      <c r="AC921" s="119">
        <f>+V921+AB921</f>
        <v>237350</v>
      </c>
      <c r="AD921" s="127"/>
      <c r="AE921" s="127">
        <f>+AE919+5</f>
        <v>3700</v>
      </c>
      <c r="AF921" s="120">
        <f>+AE921+V921</f>
        <v>233700</v>
      </c>
      <c r="AG921" s="127"/>
      <c r="AH921" s="127">
        <f>+AH919+5</f>
        <v>3725</v>
      </c>
      <c r="AI921" s="119">
        <f>+AH921+V921</f>
        <v>233725</v>
      </c>
      <c r="AJ921" s="126"/>
      <c r="AK921" s="128">
        <f>+AK919+5</f>
        <v>3750</v>
      </c>
      <c r="AL921" s="129">
        <f>+AK921+V921</f>
        <v>233750</v>
      </c>
      <c r="AM921" s="397"/>
    </row>
    <row r="922" spans="1:39" ht="15.75" x14ac:dyDescent="0.25">
      <c r="A922" s="93">
        <f t="shared" si="206"/>
        <v>0</v>
      </c>
      <c r="B922" s="94">
        <f t="shared" si="201"/>
        <v>0</v>
      </c>
      <c r="C922" s="95">
        <f>+$D$3*T922</f>
        <v>7150</v>
      </c>
      <c r="D922" s="95">
        <f t="shared" si="202"/>
        <v>7150</v>
      </c>
      <c r="E922" s="95">
        <f>+$F$3*K922</f>
        <v>1500</v>
      </c>
      <c r="F922" s="95">
        <f t="shared" si="203"/>
        <v>1500</v>
      </c>
      <c r="G922" s="96">
        <f>+$H$3*Q922</f>
        <v>1500</v>
      </c>
      <c r="H922" s="95">
        <f t="shared" si="204"/>
        <v>1500</v>
      </c>
      <c r="I922" s="395"/>
      <c r="J922" s="130">
        <f>((K923-K921)/500)</f>
        <v>0.02</v>
      </c>
      <c r="K922" s="116">
        <f>(((I922-I921)*J922)+K921)+I922</f>
        <v>150</v>
      </c>
      <c r="L922" s="131">
        <f>ROUNDUP(K922,0)</f>
        <v>150</v>
      </c>
      <c r="M922" s="132">
        <f>((N923-N921)/500)</f>
        <v>0.02</v>
      </c>
      <c r="N922" s="101">
        <f>(((I922-I921)*M922)+N921)+I922</f>
        <v>250</v>
      </c>
      <c r="O922" s="101">
        <f>ROUNDUP(N922,0)</f>
        <v>250</v>
      </c>
      <c r="P922" s="101">
        <f>((Q923-Q921)/500)</f>
        <v>0.02</v>
      </c>
      <c r="Q922" s="101">
        <f>(((I922-I921)*P922)+Q921)+I922</f>
        <v>500</v>
      </c>
      <c r="R922" s="133">
        <f>ROUNDUP(Q922,0)</f>
        <v>500</v>
      </c>
      <c r="S922" s="132">
        <f>((T923-T921)/500)</f>
        <v>0.04</v>
      </c>
      <c r="T922" s="134">
        <f>(((I922-I921)*S922)+T921)+I922</f>
        <v>650</v>
      </c>
      <c r="U922" s="134">
        <f>ROUNDUP(T922,0)</f>
        <v>650</v>
      </c>
      <c r="V922" s="396"/>
      <c r="W922" s="130">
        <f>((X923-X921)/500)</f>
        <v>0.02</v>
      </c>
      <c r="X922" s="116">
        <f>(((V922-V921)*W922)+X921)+V922</f>
        <v>-925</v>
      </c>
      <c r="Y922" s="135">
        <f t="shared" si="205"/>
        <v>240</v>
      </c>
      <c r="Z922" s="106">
        <f>ROUNDUP(X922,0)</f>
        <v>-925</v>
      </c>
      <c r="AA922" s="136">
        <f>((AB923-AB921)/500)</f>
        <v>0.04</v>
      </c>
      <c r="AB922" s="137">
        <f>(((V922-V921)*AA922)+AB921)+V922</f>
        <v>-1850</v>
      </c>
      <c r="AC922" s="101">
        <f>ROUNDUP(AB922,0)</f>
        <v>-1850</v>
      </c>
      <c r="AD922" s="137">
        <f>((AE923-AE921)/500)</f>
        <v>0.02</v>
      </c>
      <c r="AE922" s="137">
        <f>(((V922-V921)*AD922)+AE921)+V922</f>
        <v>-900</v>
      </c>
      <c r="AF922" s="133">
        <f>ROUNDUP(AE922,0)</f>
        <v>-900</v>
      </c>
      <c r="AG922" s="137">
        <f>((AH923-AH921)/500)</f>
        <v>0.02</v>
      </c>
      <c r="AH922" s="137">
        <f>(((V922-V921)*AG922)+AH921)+V922</f>
        <v>-875</v>
      </c>
      <c r="AI922" s="101">
        <f>ROUNDUP(AH922,0)</f>
        <v>-875</v>
      </c>
      <c r="AJ922" s="136">
        <f>((AK923-AK921)/500)</f>
        <v>0.02</v>
      </c>
      <c r="AK922" s="138">
        <f>(((V922-V921)*AJ922)+AK921)+V922</f>
        <v>-850</v>
      </c>
      <c r="AL922" s="139">
        <f>ROUNDUP(AK922,0)</f>
        <v>-850</v>
      </c>
      <c r="AM922" s="397"/>
    </row>
    <row r="923" spans="1:39" ht="15.75" x14ac:dyDescent="0.25">
      <c r="A923" s="93">
        <f t="shared" si="206"/>
        <v>0</v>
      </c>
      <c r="B923" s="93">
        <f t="shared" ref="B923:B986" si="207">ROUNDUP(A923,0)</f>
        <v>0</v>
      </c>
      <c r="C923" s="112">
        <f>+$D$3*U923</f>
        <v>2644070</v>
      </c>
      <c r="D923" s="112">
        <f t="shared" ref="D923:D986" si="208">ROUNDUP(C923,0)</f>
        <v>2644070</v>
      </c>
      <c r="E923" s="112">
        <f>+$F$3*L923</f>
        <v>2352600</v>
      </c>
      <c r="F923" s="112">
        <f t="shared" ref="F923:F986" si="209">ROUNDUP(E923,0)</f>
        <v>2352600</v>
      </c>
      <c r="G923" s="113">
        <f>+$H$3*R923</f>
        <v>706830</v>
      </c>
      <c r="H923" s="112">
        <f t="shared" ref="H923:H986" si="210">ROUNDUP(G923,0)</f>
        <v>706830</v>
      </c>
      <c r="I923" s="140">
        <f>+I921+500</f>
        <v>230500</v>
      </c>
      <c r="J923" s="130"/>
      <c r="K923" s="116">
        <f>+K921+10</f>
        <v>4760</v>
      </c>
      <c r="L923" s="117">
        <f>+I923+K923</f>
        <v>235260</v>
      </c>
      <c r="M923" s="118"/>
      <c r="N923" s="119">
        <f>+N921+10</f>
        <v>4860</v>
      </c>
      <c r="O923" s="119">
        <f>+N923+I923</f>
        <v>235360</v>
      </c>
      <c r="P923" s="119"/>
      <c r="Q923" s="119">
        <f>+Q921+10</f>
        <v>5110</v>
      </c>
      <c r="R923" s="120">
        <f>+Q923+I923</f>
        <v>235610</v>
      </c>
      <c r="S923" s="121"/>
      <c r="T923" s="122">
        <f>+T921+20</f>
        <v>9870</v>
      </c>
      <c r="U923" s="122">
        <f>+T923+I923</f>
        <v>240370</v>
      </c>
      <c r="V923" s="141">
        <f>+V921+500</f>
        <v>230500</v>
      </c>
      <c r="W923" s="130"/>
      <c r="X923" s="116">
        <f>+X921+10</f>
        <v>3685</v>
      </c>
      <c r="Y923" s="124">
        <f t="shared" si="205"/>
        <v>230740</v>
      </c>
      <c r="Z923" s="125">
        <f>+V923+X923</f>
        <v>234185</v>
      </c>
      <c r="AA923" s="126"/>
      <c r="AB923" s="127">
        <f>+AB921+20</f>
        <v>7370</v>
      </c>
      <c r="AC923" s="119">
        <f>+V923+AB923</f>
        <v>237870</v>
      </c>
      <c r="AD923" s="127"/>
      <c r="AE923" s="127">
        <f>+AE921+10</f>
        <v>3710</v>
      </c>
      <c r="AF923" s="120">
        <f>+AE923+V923</f>
        <v>234210</v>
      </c>
      <c r="AG923" s="127"/>
      <c r="AH923" s="127">
        <f>+AH921+10</f>
        <v>3735</v>
      </c>
      <c r="AI923" s="119">
        <f>+AH923+V923</f>
        <v>234235</v>
      </c>
      <c r="AJ923" s="126"/>
      <c r="AK923" s="128">
        <f>+AK921+10</f>
        <v>3760</v>
      </c>
      <c r="AL923" s="129">
        <f>+AK923+V923</f>
        <v>234260</v>
      </c>
      <c r="AM923" s="397"/>
    </row>
    <row r="924" spans="1:39" ht="15.75" x14ac:dyDescent="0.25">
      <c r="A924" s="93">
        <f t="shared" si="206"/>
        <v>0</v>
      </c>
      <c r="B924" s="94">
        <f t="shared" si="207"/>
        <v>0</v>
      </c>
      <c r="C924" s="95">
        <f>+$D$3*T924</f>
        <v>7150</v>
      </c>
      <c r="D924" s="95">
        <f t="shared" si="208"/>
        <v>7150</v>
      </c>
      <c r="E924" s="95">
        <f>+$F$3*K924</f>
        <v>1500</v>
      </c>
      <c r="F924" s="95">
        <f t="shared" si="209"/>
        <v>1500</v>
      </c>
      <c r="G924" s="96">
        <f>+$H$3*Q924</f>
        <v>1500</v>
      </c>
      <c r="H924" s="433">
        <f t="shared" si="210"/>
        <v>1500</v>
      </c>
      <c r="I924" s="395"/>
      <c r="J924" s="130">
        <f>((K925-K923)/500)</f>
        <v>0.02</v>
      </c>
      <c r="K924" s="116">
        <f>(((I924-I923)*J924)+K923)+I924</f>
        <v>150</v>
      </c>
      <c r="L924" s="131">
        <f>ROUNDUP(K924,0)</f>
        <v>150</v>
      </c>
      <c r="M924" s="132">
        <f>((N925-N923)/500)</f>
        <v>0.02</v>
      </c>
      <c r="N924" s="101">
        <f>(((I924-I923)*M924)+N923)+I924</f>
        <v>250</v>
      </c>
      <c r="O924" s="101">
        <f>ROUNDUP(N924,0)</f>
        <v>250</v>
      </c>
      <c r="P924" s="101">
        <f>((Q925-Q923)/500)</f>
        <v>0.02</v>
      </c>
      <c r="Q924" s="101">
        <f>(((I924-I923)*P924)+Q923)+I924</f>
        <v>500</v>
      </c>
      <c r="R924" s="133">
        <f>ROUNDUP(Q924,0)</f>
        <v>500</v>
      </c>
      <c r="S924" s="132">
        <f>((T925-T923)/500)</f>
        <v>0.04</v>
      </c>
      <c r="T924" s="134">
        <f>(((I924-I923)*S924)+T923)+I924</f>
        <v>650</v>
      </c>
      <c r="U924" s="134">
        <f>ROUNDUP(T924,0)</f>
        <v>650</v>
      </c>
      <c r="V924" s="396"/>
      <c r="W924" s="130">
        <f>((X925-X923)/500)</f>
        <v>0.01</v>
      </c>
      <c r="X924" s="116">
        <f>(((V924-V923)*W924)+X923)+V924</f>
        <v>1380</v>
      </c>
      <c r="Y924" s="135">
        <f t="shared" si="205"/>
        <v>240</v>
      </c>
      <c r="Z924" s="106">
        <f>ROUNDUP(X924,0)</f>
        <v>1380</v>
      </c>
      <c r="AA924" s="136">
        <f>((AB925-AB923)/500)</f>
        <v>0.02</v>
      </c>
      <c r="AB924" s="137">
        <f>(((V924-V923)*AA924)+AB923)+V924</f>
        <v>2760</v>
      </c>
      <c r="AC924" s="101">
        <f>ROUNDUP(AB924,0)</f>
        <v>2760</v>
      </c>
      <c r="AD924" s="137">
        <f>((AE925-AE923)/500)</f>
        <v>0.01</v>
      </c>
      <c r="AE924" s="137">
        <f>(((V924-V923)*AD924)+AE923)+V924</f>
        <v>1405</v>
      </c>
      <c r="AF924" s="133">
        <f>ROUNDUP(AE924,0)</f>
        <v>1405</v>
      </c>
      <c r="AG924" s="137">
        <f>((AH925-AH923)/500)</f>
        <v>0.01</v>
      </c>
      <c r="AH924" s="137">
        <f>(((V924-V923)*AG924)+AH923)+V924</f>
        <v>1430</v>
      </c>
      <c r="AI924" s="101">
        <f>ROUNDUP(AH924,0)</f>
        <v>1430</v>
      </c>
      <c r="AJ924" s="136">
        <f>((AK925-AK923)/500)</f>
        <v>0.01</v>
      </c>
      <c r="AK924" s="138">
        <f>(((V924-V923)*AJ924)+AK923)+V924</f>
        <v>1455</v>
      </c>
      <c r="AL924" s="139">
        <f>ROUNDUP(AK924,0)</f>
        <v>1455</v>
      </c>
    </row>
    <row r="925" spans="1:39" ht="15.75" x14ac:dyDescent="0.25">
      <c r="A925" s="93">
        <f t="shared" si="206"/>
        <v>0</v>
      </c>
      <c r="B925" s="93">
        <f t="shared" si="207"/>
        <v>0</v>
      </c>
      <c r="C925" s="112">
        <f>+$D$3*U925</f>
        <v>2649790</v>
      </c>
      <c r="D925" s="112">
        <f t="shared" si="208"/>
        <v>2649790</v>
      </c>
      <c r="E925" s="112">
        <f>+$F$3*L925</f>
        <v>2357700</v>
      </c>
      <c r="F925" s="112">
        <f t="shared" si="209"/>
        <v>2357700</v>
      </c>
      <c r="G925" s="113">
        <f>+$H$3*R925</f>
        <v>708360</v>
      </c>
      <c r="H925" s="112">
        <f t="shared" si="210"/>
        <v>708360</v>
      </c>
      <c r="I925" s="140">
        <f>+I923+500</f>
        <v>231000</v>
      </c>
      <c r="J925" s="130"/>
      <c r="K925" s="116">
        <f>+K923+10</f>
        <v>4770</v>
      </c>
      <c r="L925" s="117">
        <f>+I925+K925</f>
        <v>235770</v>
      </c>
      <c r="M925" s="118"/>
      <c r="N925" s="119">
        <f>+N923+10</f>
        <v>4870</v>
      </c>
      <c r="O925" s="119">
        <f>+N925+I925</f>
        <v>235870</v>
      </c>
      <c r="P925" s="119"/>
      <c r="Q925" s="119">
        <f>+Q923+10</f>
        <v>5120</v>
      </c>
      <c r="R925" s="120">
        <f>+Q925+I925</f>
        <v>236120</v>
      </c>
      <c r="S925" s="121"/>
      <c r="T925" s="122">
        <f>+T923+20</f>
        <v>9890</v>
      </c>
      <c r="U925" s="122">
        <f>+T925+I925</f>
        <v>240890</v>
      </c>
      <c r="V925" s="141">
        <f>+V923+500</f>
        <v>231000</v>
      </c>
      <c r="W925" s="130"/>
      <c r="X925" s="116">
        <f>+X923+5</f>
        <v>3690</v>
      </c>
      <c r="Y925" s="124">
        <f t="shared" si="205"/>
        <v>231240</v>
      </c>
      <c r="Z925" s="125">
        <f>+V925+X925</f>
        <v>234690</v>
      </c>
      <c r="AA925" s="126"/>
      <c r="AB925" s="127">
        <f>+AB923+10</f>
        <v>7380</v>
      </c>
      <c r="AC925" s="119">
        <f>+V925+AB925</f>
        <v>238380</v>
      </c>
      <c r="AD925" s="127"/>
      <c r="AE925" s="127">
        <f>+AE923+5</f>
        <v>3715</v>
      </c>
      <c r="AF925" s="120">
        <f>+AE925+V925</f>
        <v>234715</v>
      </c>
      <c r="AG925" s="127"/>
      <c r="AH925" s="127">
        <f>+AH923+5</f>
        <v>3740</v>
      </c>
      <c r="AI925" s="119">
        <f>+AH925+V925</f>
        <v>234740</v>
      </c>
      <c r="AJ925" s="126"/>
      <c r="AK925" s="128">
        <f>+AK923+5</f>
        <v>3765</v>
      </c>
      <c r="AL925" s="129">
        <f>+AK925+V925</f>
        <v>234765</v>
      </c>
      <c r="AM925" s="397"/>
    </row>
    <row r="926" spans="1:39" ht="15.75" x14ac:dyDescent="0.25">
      <c r="A926" s="93">
        <f t="shared" si="206"/>
        <v>0</v>
      </c>
      <c r="B926" s="94">
        <f t="shared" si="207"/>
        <v>0</v>
      </c>
      <c r="C926" s="95">
        <f>+$D$3*T926</f>
        <v>7150</v>
      </c>
      <c r="D926" s="95">
        <f t="shared" si="208"/>
        <v>7150</v>
      </c>
      <c r="E926" s="95">
        <f>+$F$3*K926</f>
        <v>1500</v>
      </c>
      <c r="F926" s="95">
        <f t="shared" si="209"/>
        <v>1500</v>
      </c>
      <c r="G926" s="96">
        <f>+$H$3*Q926</f>
        <v>1500</v>
      </c>
      <c r="H926" s="95">
        <f t="shared" si="210"/>
        <v>1500</v>
      </c>
      <c r="I926" s="395"/>
      <c r="J926" s="130">
        <f>((K927-K925)/500)</f>
        <v>0.02</v>
      </c>
      <c r="K926" s="116">
        <f>(((I926-I925)*J926)+K925)+I926</f>
        <v>150</v>
      </c>
      <c r="L926" s="131">
        <f>ROUNDUP(K926,0)</f>
        <v>150</v>
      </c>
      <c r="M926" s="132">
        <f>((N927-N925)/500)</f>
        <v>0.02</v>
      </c>
      <c r="N926" s="101">
        <f>(((I926-I925)*M926)+N925)+I926</f>
        <v>250</v>
      </c>
      <c r="O926" s="101">
        <f>ROUNDUP(N926,0)</f>
        <v>250</v>
      </c>
      <c r="P926" s="101">
        <f>((Q927-Q925)/500)</f>
        <v>0.02</v>
      </c>
      <c r="Q926" s="101">
        <f>(((I926-I925)*P926)+Q925)+I926</f>
        <v>500</v>
      </c>
      <c r="R926" s="133">
        <f>ROUNDUP(Q926,0)</f>
        <v>500</v>
      </c>
      <c r="S926" s="132">
        <f>((T927-T925)/500)</f>
        <v>0.04</v>
      </c>
      <c r="T926" s="134">
        <f>(((I926-I925)*S926)+T925)+I926</f>
        <v>650</v>
      </c>
      <c r="U926" s="134">
        <f>ROUNDUP(T926,0)</f>
        <v>650</v>
      </c>
      <c r="V926" s="396"/>
      <c r="W926" s="130">
        <f>((X927-X925)/500)</f>
        <v>0.02</v>
      </c>
      <c r="X926" s="116">
        <f>(((V926-V925)*W926)+X925)+V926</f>
        <v>-930</v>
      </c>
      <c r="Y926" s="135">
        <f t="shared" si="205"/>
        <v>240</v>
      </c>
      <c r="Z926" s="106">
        <f>ROUNDUP(X926,0)</f>
        <v>-930</v>
      </c>
      <c r="AA926" s="136">
        <f>((AB927-AB925)/500)</f>
        <v>0.04</v>
      </c>
      <c r="AB926" s="137">
        <f>(((V926-V925)*AA926)+AB925)+V926</f>
        <v>-1860</v>
      </c>
      <c r="AC926" s="101">
        <f>ROUNDUP(AB926,0)</f>
        <v>-1860</v>
      </c>
      <c r="AD926" s="137">
        <f>((AE927-AE925)/500)</f>
        <v>0.02</v>
      </c>
      <c r="AE926" s="137">
        <f>(((V926-V925)*AD926)+AE925)+V926</f>
        <v>-905</v>
      </c>
      <c r="AF926" s="133">
        <f>ROUNDUP(AE926,0)</f>
        <v>-905</v>
      </c>
      <c r="AG926" s="137">
        <f>((AH927-AH925)/500)</f>
        <v>0.02</v>
      </c>
      <c r="AH926" s="137">
        <f>(((V926-V925)*AG926)+AH925)+V926</f>
        <v>-880</v>
      </c>
      <c r="AI926" s="101">
        <f>ROUNDUP(AH926,0)</f>
        <v>-880</v>
      </c>
      <c r="AJ926" s="136">
        <f>((AK927-AK925)/500)</f>
        <v>0.02</v>
      </c>
      <c r="AK926" s="138">
        <f>(((V926-V925)*AJ926)+AK925)+V926</f>
        <v>-855</v>
      </c>
      <c r="AL926" s="139">
        <f>ROUNDUP(AK926,0)</f>
        <v>-855</v>
      </c>
    </row>
    <row r="927" spans="1:39" ht="15.75" x14ac:dyDescent="0.25">
      <c r="A927" s="93">
        <f t="shared" si="206"/>
        <v>0</v>
      </c>
      <c r="B927" s="93">
        <f t="shared" si="207"/>
        <v>0</v>
      </c>
      <c r="C927" s="112">
        <f>+$D$3*U927</f>
        <v>2655510</v>
      </c>
      <c r="D927" s="112">
        <f t="shared" si="208"/>
        <v>2655510</v>
      </c>
      <c r="E927" s="112">
        <f>+$F$3*L927</f>
        <v>2362800</v>
      </c>
      <c r="F927" s="112">
        <f t="shared" si="209"/>
        <v>2362800</v>
      </c>
      <c r="G927" s="113">
        <f>+$H$3*R927</f>
        <v>709890</v>
      </c>
      <c r="H927" s="112">
        <f t="shared" si="210"/>
        <v>709890</v>
      </c>
      <c r="I927" s="140">
        <f>+I925+500</f>
        <v>231500</v>
      </c>
      <c r="J927" s="130"/>
      <c r="K927" s="116">
        <f>+K925+10</f>
        <v>4780</v>
      </c>
      <c r="L927" s="117">
        <f>+I927+K927</f>
        <v>236280</v>
      </c>
      <c r="M927" s="118"/>
      <c r="N927" s="119">
        <f>+N925+10</f>
        <v>4880</v>
      </c>
      <c r="O927" s="119">
        <f>+N927+I927</f>
        <v>236380</v>
      </c>
      <c r="P927" s="119"/>
      <c r="Q927" s="119">
        <f>+Q925+10</f>
        <v>5130</v>
      </c>
      <c r="R927" s="120">
        <f>+Q927+I927</f>
        <v>236630</v>
      </c>
      <c r="S927" s="121"/>
      <c r="T927" s="122">
        <f>+T925+20</f>
        <v>9910</v>
      </c>
      <c r="U927" s="122">
        <f>+T927+I927</f>
        <v>241410</v>
      </c>
      <c r="V927" s="141">
        <f>+V925+500</f>
        <v>231500</v>
      </c>
      <c r="W927" s="130"/>
      <c r="X927" s="116">
        <f>+X925+10</f>
        <v>3700</v>
      </c>
      <c r="Y927" s="124">
        <f t="shared" si="205"/>
        <v>231740</v>
      </c>
      <c r="Z927" s="125">
        <f>+V927+X927</f>
        <v>235200</v>
      </c>
      <c r="AA927" s="126"/>
      <c r="AB927" s="127">
        <f>+AB925+20</f>
        <v>7400</v>
      </c>
      <c r="AC927" s="119">
        <f>+V927+AB927</f>
        <v>238900</v>
      </c>
      <c r="AD927" s="127"/>
      <c r="AE927" s="127">
        <f>+AE925+10</f>
        <v>3725</v>
      </c>
      <c r="AF927" s="120">
        <f>+AE927+V927</f>
        <v>235225</v>
      </c>
      <c r="AG927" s="127"/>
      <c r="AH927" s="127">
        <f>+AH925+10</f>
        <v>3750</v>
      </c>
      <c r="AI927" s="119">
        <f>+AH927+V927</f>
        <v>235250</v>
      </c>
      <c r="AJ927" s="126"/>
      <c r="AK927" s="128">
        <f>+AK925+10</f>
        <v>3775</v>
      </c>
      <c r="AL927" s="129">
        <f>+AK927+V927</f>
        <v>235275</v>
      </c>
      <c r="AM927" s="397"/>
    </row>
    <row r="928" spans="1:39" ht="15.75" x14ac:dyDescent="0.25">
      <c r="A928" s="93">
        <f t="shared" si="206"/>
        <v>0</v>
      </c>
      <c r="B928" s="94">
        <f t="shared" si="207"/>
        <v>0</v>
      </c>
      <c r="C928" s="95">
        <f>+$D$3*T928</f>
        <v>7150</v>
      </c>
      <c r="D928" s="95">
        <f t="shared" si="208"/>
        <v>7150</v>
      </c>
      <c r="E928" s="95">
        <f>+$F$3*K928</f>
        <v>1500</v>
      </c>
      <c r="F928" s="95">
        <f t="shared" si="209"/>
        <v>1500</v>
      </c>
      <c r="G928" s="96">
        <f>+$H$3*Q928</f>
        <v>1500</v>
      </c>
      <c r="H928" s="433">
        <f t="shared" si="210"/>
        <v>1500</v>
      </c>
      <c r="I928" s="395"/>
      <c r="J928" s="130">
        <f>((K929-K927)/500)</f>
        <v>0.02</v>
      </c>
      <c r="K928" s="116">
        <f>(((I928-I927)*J928)+K927)+I928</f>
        <v>150</v>
      </c>
      <c r="L928" s="131">
        <f>ROUNDUP(K928,0)</f>
        <v>150</v>
      </c>
      <c r="M928" s="132">
        <f>((N929-N927)/500)</f>
        <v>0.02</v>
      </c>
      <c r="N928" s="101">
        <f>(((I928-I927)*M928)+N927)+I928</f>
        <v>250</v>
      </c>
      <c r="O928" s="101">
        <f>ROUNDUP(N928,0)</f>
        <v>250</v>
      </c>
      <c r="P928" s="101">
        <f>((Q929-Q927)/500)</f>
        <v>0.02</v>
      </c>
      <c r="Q928" s="101">
        <f>(((I928-I927)*P928)+Q927)+I928</f>
        <v>500</v>
      </c>
      <c r="R928" s="133">
        <f>ROUNDUP(Q928,0)</f>
        <v>500</v>
      </c>
      <c r="S928" s="132">
        <f>((T929-T927)/500)</f>
        <v>0.04</v>
      </c>
      <c r="T928" s="134">
        <f>(((I928-I927)*S928)+T927)+I928</f>
        <v>650</v>
      </c>
      <c r="U928" s="134">
        <f>ROUNDUP(T928,0)</f>
        <v>650</v>
      </c>
      <c r="V928" s="396"/>
      <c r="W928" s="130">
        <f>((X929-X927)/500)</f>
        <v>0.01</v>
      </c>
      <c r="X928" s="116">
        <f>(((V928-V927)*W928)+X927)+V928</f>
        <v>1385</v>
      </c>
      <c r="Y928" s="135">
        <f t="shared" si="205"/>
        <v>240</v>
      </c>
      <c r="Z928" s="106">
        <f>ROUNDUP(X928,0)</f>
        <v>1385</v>
      </c>
      <c r="AA928" s="136">
        <f>((AB929-AB927)/500)</f>
        <v>0.02</v>
      </c>
      <c r="AB928" s="137">
        <f>(((V928-V927)*AA928)+AB927)+V928</f>
        <v>2770</v>
      </c>
      <c r="AC928" s="101">
        <f>ROUNDUP(AB928,0)</f>
        <v>2770</v>
      </c>
      <c r="AD928" s="137">
        <f>((AE929-AE927)/500)</f>
        <v>0.01</v>
      </c>
      <c r="AE928" s="137">
        <f>(((V928-V927)*AD928)+AE927)+V928</f>
        <v>1410</v>
      </c>
      <c r="AF928" s="133">
        <f>ROUNDUP(AE928,0)</f>
        <v>1410</v>
      </c>
      <c r="AG928" s="137">
        <f>((AH929-AH927)/500)</f>
        <v>0.01</v>
      </c>
      <c r="AH928" s="137">
        <f>(((V928-V927)*AG928)+AH927)+V928</f>
        <v>1435</v>
      </c>
      <c r="AI928" s="101">
        <f>ROUNDUP(AH928,0)</f>
        <v>1435</v>
      </c>
      <c r="AJ928" s="136">
        <f>((AK929-AK927)/500)</f>
        <v>0.01</v>
      </c>
      <c r="AK928" s="138">
        <f>(((V928-V927)*AJ928)+AK927)+V928</f>
        <v>1460</v>
      </c>
      <c r="AL928" s="139">
        <f>ROUNDUP(AK928,0)</f>
        <v>1460</v>
      </c>
    </row>
    <row r="929" spans="1:39" ht="15.75" x14ac:dyDescent="0.25">
      <c r="A929" s="93">
        <f t="shared" si="206"/>
        <v>0</v>
      </c>
      <c r="B929" s="93">
        <f t="shared" si="207"/>
        <v>0</v>
      </c>
      <c r="C929" s="112">
        <f>+$D$3*U929</f>
        <v>2661230</v>
      </c>
      <c r="D929" s="112">
        <f t="shared" si="208"/>
        <v>2661230</v>
      </c>
      <c r="E929" s="112">
        <f>+$F$3*L929</f>
        <v>2367900</v>
      </c>
      <c r="F929" s="112">
        <f t="shared" si="209"/>
        <v>2367900</v>
      </c>
      <c r="G929" s="113">
        <f>+$H$3*R929</f>
        <v>711420</v>
      </c>
      <c r="H929" s="112">
        <f t="shared" si="210"/>
        <v>711420</v>
      </c>
      <c r="I929" s="140">
        <f>+I927+500</f>
        <v>232000</v>
      </c>
      <c r="J929" s="130"/>
      <c r="K929" s="116">
        <f>+K927+10</f>
        <v>4790</v>
      </c>
      <c r="L929" s="117">
        <f>+I929+K929</f>
        <v>236790</v>
      </c>
      <c r="M929" s="118"/>
      <c r="N929" s="119">
        <f>+N927+10</f>
        <v>4890</v>
      </c>
      <c r="O929" s="119">
        <f>+N929+I929</f>
        <v>236890</v>
      </c>
      <c r="P929" s="119"/>
      <c r="Q929" s="119">
        <f>+Q927+10</f>
        <v>5140</v>
      </c>
      <c r="R929" s="120">
        <f>+Q929+I929</f>
        <v>237140</v>
      </c>
      <c r="S929" s="121"/>
      <c r="T929" s="122">
        <f>+T927+20</f>
        <v>9930</v>
      </c>
      <c r="U929" s="122">
        <f>+T929+I929</f>
        <v>241930</v>
      </c>
      <c r="V929" s="141">
        <f>+V927+500</f>
        <v>232000</v>
      </c>
      <c r="W929" s="130"/>
      <c r="X929" s="116">
        <f>+X927+5</f>
        <v>3705</v>
      </c>
      <c r="Y929" s="124">
        <f t="shared" ref="Y929:Y992" si="211">+V929+240</f>
        <v>232240</v>
      </c>
      <c r="Z929" s="125">
        <f>+V929+X929</f>
        <v>235705</v>
      </c>
      <c r="AA929" s="126"/>
      <c r="AB929" s="127">
        <f>+AB927+10</f>
        <v>7410</v>
      </c>
      <c r="AC929" s="119">
        <f>+V929+AB929</f>
        <v>239410</v>
      </c>
      <c r="AD929" s="127"/>
      <c r="AE929" s="127">
        <f>+AE927+5</f>
        <v>3730</v>
      </c>
      <c r="AF929" s="120">
        <f>+AE929+V929</f>
        <v>235730</v>
      </c>
      <c r="AG929" s="127"/>
      <c r="AH929" s="127">
        <f>+AH927+5</f>
        <v>3755</v>
      </c>
      <c r="AI929" s="119">
        <f>+AH929+V929</f>
        <v>235755</v>
      </c>
      <c r="AJ929" s="126"/>
      <c r="AK929" s="128">
        <f>+AK927+5</f>
        <v>3780</v>
      </c>
      <c r="AL929" s="129">
        <f>+AK929+V929</f>
        <v>235780</v>
      </c>
      <c r="AM929" s="397"/>
    </row>
    <row r="930" spans="1:39" ht="15.75" x14ac:dyDescent="0.25">
      <c r="A930" s="93">
        <f t="shared" si="206"/>
        <v>0</v>
      </c>
      <c r="B930" s="94">
        <f t="shared" si="207"/>
        <v>0</v>
      </c>
      <c r="C930" s="95">
        <f>+$D$3*T930</f>
        <v>7150</v>
      </c>
      <c r="D930" s="95">
        <f t="shared" si="208"/>
        <v>7150</v>
      </c>
      <c r="E930" s="95">
        <f>+$F$3*K930</f>
        <v>1500</v>
      </c>
      <c r="F930" s="95">
        <f t="shared" si="209"/>
        <v>1500</v>
      </c>
      <c r="G930" s="96">
        <f>+$H$3*Q930</f>
        <v>1500</v>
      </c>
      <c r="H930" s="95">
        <f t="shared" si="210"/>
        <v>1500</v>
      </c>
      <c r="I930" s="395"/>
      <c r="J930" s="130">
        <f>((K931-K929)/500)</f>
        <v>0.02</v>
      </c>
      <c r="K930" s="116">
        <f>(((I930-I929)*J930)+K929)+I930</f>
        <v>150</v>
      </c>
      <c r="L930" s="131">
        <f>ROUNDUP(K930,0)</f>
        <v>150</v>
      </c>
      <c r="M930" s="132">
        <f>((N931-N929)/500)</f>
        <v>0.02</v>
      </c>
      <c r="N930" s="101">
        <f>(((I930-I929)*M930)+N929)+I930</f>
        <v>250</v>
      </c>
      <c r="O930" s="101">
        <f>ROUNDUP(N930,0)</f>
        <v>250</v>
      </c>
      <c r="P930" s="101">
        <f>((Q931-Q929)/500)</f>
        <v>0.02</v>
      </c>
      <c r="Q930" s="101">
        <f>(((I930-I929)*P930)+Q929)+I930</f>
        <v>500</v>
      </c>
      <c r="R930" s="133">
        <f>ROUNDUP(Q930,0)</f>
        <v>500</v>
      </c>
      <c r="S930" s="132">
        <f>((T931-T929)/500)</f>
        <v>0.04</v>
      </c>
      <c r="T930" s="134">
        <f>(((I930-I929)*S930)+T929)+I930</f>
        <v>650</v>
      </c>
      <c r="U930" s="134">
        <f>ROUNDUP(T930,0)</f>
        <v>650</v>
      </c>
      <c r="V930" s="396"/>
      <c r="W930" s="130">
        <f>((X931-X929)/500)</f>
        <v>0.02</v>
      </c>
      <c r="X930" s="116">
        <f>(((V930-V929)*W930)+X929)+V930</f>
        <v>-935</v>
      </c>
      <c r="Y930" s="135">
        <f t="shared" si="211"/>
        <v>240</v>
      </c>
      <c r="Z930" s="106">
        <f>ROUNDUP(X930,0)</f>
        <v>-935</v>
      </c>
      <c r="AA930" s="136">
        <f>((AB931-AB929)/500)</f>
        <v>0.04</v>
      </c>
      <c r="AB930" s="137">
        <f>(((V930-V929)*AA930)+AB929)+V930</f>
        <v>-1870</v>
      </c>
      <c r="AC930" s="101">
        <f>ROUNDUP(AB930,0)</f>
        <v>-1870</v>
      </c>
      <c r="AD930" s="137">
        <f>((AE931-AE929)/500)</f>
        <v>0.02</v>
      </c>
      <c r="AE930" s="137">
        <f>(((V930-V929)*AD930)+AE929)+V930</f>
        <v>-910</v>
      </c>
      <c r="AF930" s="133">
        <f>ROUNDUP(AE930,0)</f>
        <v>-910</v>
      </c>
      <c r="AG930" s="137">
        <f>((AH931-AH929)/500)</f>
        <v>0.02</v>
      </c>
      <c r="AH930" s="137">
        <f>(((V930-V929)*AG930)+AH929)+V930</f>
        <v>-885</v>
      </c>
      <c r="AI930" s="101">
        <f>ROUNDUP(AH930,0)</f>
        <v>-885</v>
      </c>
      <c r="AJ930" s="136">
        <f>((AK931-AK929)/500)</f>
        <v>0.02</v>
      </c>
      <c r="AK930" s="138">
        <f>(((V930-V929)*AJ930)+AK929)+V930</f>
        <v>-860</v>
      </c>
      <c r="AL930" s="139">
        <f>ROUNDUP(AK930,0)</f>
        <v>-860</v>
      </c>
      <c r="AM930" s="397"/>
    </row>
    <row r="931" spans="1:39" ht="15.75" x14ac:dyDescent="0.25">
      <c r="A931" s="93">
        <f t="shared" si="206"/>
        <v>0</v>
      </c>
      <c r="B931" s="93">
        <f t="shared" si="207"/>
        <v>0</v>
      </c>
      <c r="C931" s="112">
        <f>+$D$3*U931</f>
        <v>2666950</v>
      </c>
      <c r="D931" s="112">
        <f t="shared" si="208"/>
        <v>2666950</v>
      </c>
      <c r="E931" s="112">
        <f>+$F$3*L931</f>
        <v>2373000</v>
      </c>
      <c r="F931" s="112">
        <f t="shared" si="209"/>
        <v>2373000</v>
      </c>
      <c r="G931" s="113">
        <f>+$H$3*R931</f>
        <v>712950</v>
      </c>
      <c r="H931" s="112">
        <f t="shared" si="210"/>
        <v>712950</v>
      </c>
      <c r="I931" s="140">
        <f>+I929+500</f>
        <v>232500</v>
      </c>
      <c r="J931" s="130"/>
      <c r="K931" s="116">
        <f>+K929+10</f>
        <v>4800</v>
      </c>
      <c r="L931" s="117">
        <f>+I931+K931</f>
        <v>237300</v>
      </c>
      <c r="M931" s="118"/>
      <c r="N931" s="119">
        <f>+N929+10</f>
        <v>4900</v>
      </c>
      <c r="O931" s="119">
        <f>+N931+I931</f>
        <v>237400</v>
      </c>
      <c r="P931" s="119"/>
      <c r="Q931" s="119">
        <f>+Q929+10</f>
        <v>5150</v>
      </c>
      <c r="R931" s="120">
        <f>+Q931+I931</f>
        <v>237650</v>
      </c>
      <c r="S931" s="121"/>
      <c r="T931" s="122">
        <f>+T929+20</f>
        <v>9950</v>
      </c>
      <c r="U931" s="122">
        <f>+T931+I931</f>
        <v>242450</v>
      </c>
      <c r="V931" s="141">
        <f>+V929+500</f>
        <v>232500</v>
      </c>
      <c r="W931" s="130"/>
      <c r="X931" s="116">
        <f>+X929+10</f>
        <v>3715</v>
      </c>
      <c r="Y931" s="124">
        <f t="shared" si="211"/>
        <v>232740</v>
      </c>
      <c r="Z931" s="125">
        <f>+V931+X931</f>
        <v>236215</v>
      </c>
      <c r="AA931" s="126"/>
      <c r="AB931" s="127">
        <f>+AB929+20</f>
        <v>7430</v>
      </c>
      <c r="AC931" s="119">
        <f>+V931+AB931</f>
        <v>239930</v>
      </c>
      <c r="AD931" s="127"/>
      <c r="AE931" s="127">
        <f>+AE929+10</f>
        <v>3740</v>
      </c>
      <c r="AF931" s="120">
        <f>+AE931+V931</f>
        <v>236240</v>
      </c>
      <c r="AG931" s="127"/>
      <c r="AH931" s="127">
        <f>+AH929+10</f>
        <v>3765</v>
      </c>
      <c r="AI931" s="119">
        <f>+AH931+V931</f>
        <v>236265</v>
      </c>
      <c r="AJ931" s="126"/>
      <c r="AK931" s="128">
        <f>+AK929+10</f>
        <v>3790</v>
      </c>
      <c r="AL931" s="129">
        <f>+AK931+V931</f>
        <v>236290</v>
      </c>
      <c r="AM931" s="397"/>
    </row>
    <row r="932" spans="1:39" ht="15.75" x14ac:dyDescent="0.25">
      <c r="A932" s="93">
        <f t="shared" si="206"/>
        <v>0</v>
      </c>
      <c r="B932" s="94">
        <f t="shared" si="207"/>
        <v>0</v>
      </c>
      <c r="C932" s="95">
        <f>+$D$3*T932</f>
        <v>7150</v>
      </c>
      <c r="D932" s="95">
        <f t="shared" si="208"/>
        <v>7150</v>
      </c>
      <c r="E932" s="95">
        <f>+$F$3*K932</f>
        <v>1500</v>
      </c>
      <c r="F932" s="95">
        <f t="shared" si="209"/>
        <v>1500</v>
      </c>
      <c r="G932" s="96">
        <f>+$H$3*Q932</f>
        <v>1500</v>
      </c>
      <c r="H932" s="433">
        <f t="shared" si="210"/>
        <v>1500</v>
      </c>
      <c r="I932" s="395"/>
      <c r="J932" s="130">
        <f>((K933-K931)/500)</f>
        <v>0.02</v>
      </c>
      <c r="K932" s="116">
        <f>(((I932-I931)*J932)+K931)+I932</f>
        <v>150</v>
      </c>
      <c r="L932" s="131">
        <f>ROUNDUP(K932,0)</f>
        <v>150</v>
      </c>
      <c r="M932" s="132">
        <f>((N933-N931)/500)</f>
        <v>0.02</v>
      </c>
      <c r="N932" s="101">
        <f>(((I932-I931)*M932)+N931)+I932</f>
        <v>250</v>
      </c>
      <c r="O932" s="101">
        <f>ROUNDUP(N932,0)</f>
        <v>250</v>
      </c>
      <c r="P932" s="101">
        <f>((Q933-Q931)/500)</f>
        <v>0.02</v>
      </c>
      <c r="Q932" s="101">
        <f>(((I932-I931)*P932)+Q931)+I932</f>
        <v>500</v>
      </c>
      <c r="R932" s="133">
        <f>ROUNDUP(Q932,0)</f>
        <v>500</v>
      </c>
      <c r="S932" s="132">
        <f>((T933-T931)/500)</f>
        <v>0.04</v>
      </c>
      <c r="T932" s="134">
        <f>(((I932-I931)*S932)+T931)+I932</f>
        <v>650</v>
      </c>
      <c r="U932" s="134">
        <f>ROUNDUP(T932,0)</f>
        <v>650</v>
      </c>
      <c r="V932" s="396"/>
      <c r="W932" s="130">
        <f>((X933-X931)/500)</f>
        <v>0.01</v>
      </c>
      <c r="X932" s="116">
        <f>(((V932-V931)*W932)+X931)+V932</f>
        <v>1390</v>
      </c>
      <c r="Y932" s="135">
        <f t="shared" si="211"/>
        <v>240</v>
      </c>
      <c r="Z932" s="106">
        <f>ROUNDUP(X932,0)</f>
        <v>1390</v>
      </c>
      <c r="AA932" s="136">
        <f>((AB933-AB931)/500)</f>
        <v>0.02</v>
      </c>
      <c r="AB932" s="137">
        <f>(((V932-V931)*AA932)+AB931)+V932</f>
        <v>2780</v>
      </c>
      <c r="AC932" s="101">
        <f>ROUNDUP(AB932,0)</f>
        <v>2780</v>
      </c>
      <c r="AD932" s="137">
        <f>((AE933-AE931)/500)</f>
        <v>0.01</v>
      </c>
      <c r="AE932" s="137">
        <f>(((V932-V931)*AD932)+AE931)+V932</f>
        <v>1415</v>
      </c>
      <c r="AF932" s="133">
        <f>ROUNDUP(AE932,0)</f>
        <v>1415</v>
      </c>
      <c r="AG932" s="137">
        <f>((AH933-AH931)/500)</f>
        <v>0.01</v>
      </c>
      <c r="AH932" s="137">
        <f>(((V932-V931)*AG932)+AH931)+V932</f>
        <v>1440</v>
      </c>
      <c r="AI932" s="101">
        <f>ROUNDUP(AH932,0)</f>
        <v>1440</v>
      </c>
      <c r="AJ932" s="136">
        <f>((AK933-AK931)/500)</f>
        <v>0.01</v>
      </c>
      <c r="AK932" s="138">
        <f>(((V932-V931)*AJ932)+AK931)+V932</f>
        <v>1465</v>
      </c>
      <c r="AL932" s="139">
        <f>ROUNDUP(AK932,0)</f>
        <v>1465</v>
      </c>
    </row>
    <row r="933" spans="1:39" ht="15.75" x14ac:dyDescent="0.25">
      <c r="A933" s="93">
        <f t="shared" si="206"/>
        <v>0</v>
      </c>
      <c r="B933" s="93">
        <f t="shared" si="207"/>
        <v>0</v>
      </c>
      <c r="C933" s="112">
        <f>+$D$3*U933</f>
        <v>2672670</v>
      </c>
      <c r="D933" s="112">
        <f t="shared" si="208"/>
        <v>2672670</v>
      </c>
      <c r="E933" s="112">
        <f>+$F$3*L933</f>
        <v>2378100</v>
      </c>
      <c r="F933" s="112">
        <f t="shared" si="209"/>
        <v>2378100</v>
      </c>
      <c r="G933" s="113">
        <f>+$H$3*R933</f>
        <v>714480</v>
      </c>
      <c r="H933" s="112">
        <f t="shared" si="210"/>
        <v>714480</v>
      </c>
      <c r="I933" s="140">
        <f>+I931+500</f>
        <v>233000</v>
      </c>
      <c r="J933" s="130"/>
      <c r="K933" s="116">
        <f>+K931+10</f>
        <v>4810</v>
      </c>
      <c r="L933" s="117">
        <f>+I933+K933</f>
        <v>237810</v>
      </c>
      <c r="M933" s="118"/>
      <c r="N933" s="119">
        <f>+N931+10</f>
        <v>4910</v>
      </c>
      <c r="O933" s="119">
        <f>+N933+I933</f>
        <v>237910</v>
      </c>
      <c r="P933" s="119"/>
      <c r="Q933" s="119">
        <f>+Q931+10</f>
        <v>5160</v>
      </c>
      <c r="R933" s="120">
        <f>+Q933+I933</f>
        <v>238160</v>
      </c>
      <c r="S933" s="121"/>
      <c r="T933" s="122">
        <f>+T931+20</f>
        <v>9970</v>
      </c>
      <c r="U933" s="122">
        <f>+T933+I933</f>
        <v>242970</v>
      </c>
      <c r="V933" s="141">
        <f>+V931+500</f>
        <v>233000</v>
      </c>
      <c r="W933" s="130"/>
      <c r="X933" s="116">
        <f>+X931+5</f>
        <v>3720</v>
      </c>
      <c r="Y933" s="124">
        <f t="shared" si="211"/>
        <v>233240</v>
      </c>
      <c r="Z933" s="125">
        <f>+V933+X933</f>
        <v>236720</v>
      </c>
      <c r="AA933" s="126"/>
      <c r="AB933" s="127">
        <f>+AB931+10</f>
        <v>7440</v>
      </c>
      <c r="AC933" s="119">
        <f>+V933+AB933</f>
        <v>240440</v>
      </c>
      <c r="AD933" s="127"/>
      <c r="AE933" s="127">
        <f>+AE931+5</f>
        <v>3745</v>
      </c>
      <c r="AF933" s="120">
        <f>+AE933+V933</f>
        <v>236745</v>
      </c>
      <c r="AG933" s="127"/>
      <c r="AH933" s="127">
        <f>+AH931+5</f>
        <v>3770</v>
      </c>
      <c r="AI933" s="119">
        <f>+AH933+V933</f>
        <v>236770</v>
      </c>
      <c r="AJ933" s="126"/>
      <c r="AK933" s="128">
        <f>+AK931+5</f>
        <v>3795</v>
      </c>
      <c r="AL933" s="129">
        <f>+AK933+V933</f>
        <v>236795</v>
      </c>
      <c r="AM933" s="397"/>
    </row>
    <row r="934" spans="1:39" ht="15.75" x14ac:dyDescent="0.25">
      <c r="A934" s="93">
        <f t="shared" si="206"/>
        <v>0</v>
      </c>
      <c r="B934" s="94">
        <f t="shared" si="207"/>
        <v>0</v>
      </c>
      <c r="C934" s="95">
        <f>+$D$3*T934</f>
        <v>7150</v>
      </c>
      <c r="D934" s="95">
        <f t="shared" si="208"/>
        <v>7150</v>
      </c>
      <c r="E934" s="95">
        <f>+$F$3*K934</f>
        <v>1500</v>
      </c>
      <c r="F934" s="95">
        <f t="shared" si="209"/>
        <v>1500</v>
      </c>
      <c r="G934" s="96">
        <f>+$H$3*Q934</f>
        <v>1500</v>
      </c>
      <c r="H934" s="95">
        <f t="shared" si="210"/>
        <v>1500</v>
      </c>
      <c r="I934" s="395"/>
      <c r="J934" s="130">
        <f>((K935-K933)/500)</f>
        <v>0.02</v>
      </c>
      <c r="K934" s="116">
        <f>(((I934-I933)*J934)+K933)+I934</f>
        <v>150</v>
      </c>
      <c r="L934" s="131">
        <f>ROUNDUP(K934,0)</f>
        <v>150</v>
      </c>
      <c r="M934" s="132">
        <f>((N935-N933)/500)</f>
        <v>0.02</v>
      </c>
      <c r="N934" s="101">
        <f>(((I934-I933)*M934)+N933)+I934</f>
        <v>250</v>
      </c>
      <c r="O934" s="101">
        <f>ROUNDUP(N934,0)</f>
        <v>250</v>
      </c>
      <c r="P934" s="101">
        <f>((Q935-Q933)/500)</f>
        <v>0.02</v>
      </c>
      <c r="Q934" s="101">
        <f>(((I934-I933)*P934)+Q933)+I934</f>
        <v>500</v>
      </c>
      <c r="R934" s="133">
        <f>ROUNDUP(Q934,0)</f>
        <v>500</v>
      </c>
      <c r="S934" s="132">
        <f>((T935-T933)/500)</f>
        <v>0.04</v>
      </c>
      <c r="T934" s="134">
        <f>(((I934-I933)*S934)+T933)+I934</f>
        <v>650</v>
      </c>
      <c r="U934" s="134">
        <f>ROUNDUP(T934,0)</f>
        <v>650</v>
      </c>
      <c r="V934" s="396"/>
      <c r="W934" s="130">
        <f>((X935-X933)/500)</f>
        <v>0.02</v>
      </c>
      <c r="X934" s="116">
        <f>(((V934-V933)*W934)+X933)+V934</f>
        <v>-940</v>
      </c>
      <c r="Y934" s="135">
        <f t="shared" si="211"/>
        <v>240</v>
      </c>
      <c r="Z934" s="106">
        <f>ROUNDUP(X934,0)</f>
        <v>-940</v>
      </c>
      <c r="AA934" s="136">
        <f>((AB935-AB933)/500)</f>
        <v>0.04</v>
      </c>
      <c r="AB934" s="137">
        <f>(((V934-V933)*AA934)+AB933)+V934</f>
        <v>-1880</v>
      </c>
      <c r="AC934" s="101">
        <f>ROUNDUP(AB934,0)</f>
        <v>-1880</v>
      </c>
      <c r="AD934" s="137">
        <f>((AE935-AE933)/500)</f>
        <v>0.02</v>
      </c>
      <c r="AE934" s="137">
        <f>(((V934-V933)*AD934)+AE933)+V934</f>
        <v>-915</v>
      </c>
      <c r="AF934" s="133">
        <f>ROUNDUP(AE934,0)</f>
        <v>-915</v>
      </c>
      <c r="AG934" s="137">
        <f>((AH935-AH933)/500)</f>
        <v>0.02</v>
      </c>
      <c r="AH934" s="137">
        <f>(((V934-V933)*AG934)+AH933)+V934</f>
        <v>-890</v>
      </c>
      <c r="AI934" s="101">
        <f>ROUNDUP(AH934,0)</f>
        <v>-890</v>
      </c>
      <c r="AJ934" s="136">
        <f>((AK935-AK933)/500)</f>
        <v>0.02</v>
      </c>
      <c r="AK934" s="138">
        <f>(((V934-V933)*AJ934)+AK933)+V934</f>
        <v>-865</v>
      </c>
      <c r="AL934" s="139">
        <f>ROUNDUP(AK934,0)</f>
        <v>-865</v>
      </c>
    </row>
    <row r="935" spans="1:39" ht="15.75" x14ac:dyDescent="0.25">
      <c r="A935" s="93">
        <f t="shared" si="206"/>
        <v>0</v>
      </c>
      <c r="B935" s="93">
        <f t="shared" si="207"/>
        <v>0</v>
      </c>
      <c r="C935" s="112">
        <f>+$D$3*U935</f>
        <v>2678390</v>
      </c>
      <c r="D935" s="112">
        <f t="shared" si="208"/>
        <v>2678390</v>
      </c>
      <c r="E935" s="112">
        <f>+$F$3*L935</f>
        <v>2383200</v>
      </c>
      <c r="F935" s="112">
        <f t="shared" si="209"/>
        <v>2383200</v>
      </c>
      <c r="G935" s="113">
        <f>+$H$3*R935</f>
        <v>716010</v>
      </c>
      <c r="H935" s="112">
        <f t="shared" si="210"/>
        <v>716010</v>
      </c>
      <c r="I935" s="140">
        <f>+I933+500</f>
        <v>233500</v>
      </c>
      <c r="J935" s="130"/>
      <c r="K935" s="116">
        <f>+K933+10</f>
        <v>4820</v>
      </c>
      <c r="L935" s="117">
        <f>+I935+K935</f>
        <v>238320</v>
      </c>
      <c r="M935" s="118"/>
      <c r="N935" s="119">
        <f>+N933+10</f>
        <v>4920</v>
      </c>
      <c r="O935" s="119">
        <f>+N935+I935</f>
        <v>238420</v>
      </c>
      <c r="P935" s="119"/>
      <c r="Q935" s="119">
        <f>+Q933+10</f>
        <v>5170</v>
      </c>
      <c r="R935" s="120">
        <f>+Q935+I935</f>
        <v>238670</v>
      </c>
      <c r="S935" s="121"/>
      <c r="T935" s="122">
        <f>+T933+20</f>
        <v>9990</v>
      </c>
      <c r="U935" s="122">
        <f>+T935+I935</f>
        <v>243490</v>
      </c>
      <c r="V935" s="141">
        <f>+V933+500</f>
        <v>233500</v>
      </c>
      <c r="W935" s="130"/>
      <c r="X935" s="116">
        <f>+X933+10</f>
        <v>3730</v>
      </c>
      <c r="Y935" s="124">
        <f t="shared" si="211"/>
        <v>233740</v>
      </c>
      <c r="Z935" s="125">
        <f>+V935+X935</f>
        <v>237230</v>
      </c>
      <c r="AA935" s="126"/>
      <c r="AB935" s="127">
        <f>+AB933+20</f>
        <v>7460</v>
      </c>
      <c r="AC935" s="119">
        <f>+V935+AB935</f>
        <v>240960</v>
      </c>
      <c r="AD935" s="127"/>
      <c r="AE935" s="127">
        <f>+AE933+10</f>
        <v>3755</v>
      </c>
      <c r="AF935" s="120">
        <f>+AE935+V935</f>
        <v>237255</v>
      </c>
      <c r="AG935" s="127"/>
      <c r="AH935" s="127">
        <f>+AH933+10</f>
        <v>3780</v>
      </c>
      <c r="AI935" s="119">
        <f>+AH935+V935</f>
        <v>237280</v>
      </c>
      <c r="AJ935" s="126"/>
      <c r="AK935" s="128">
        <f>+AK933+10</f>
        <v>3805</v>
      </c>
      <c r="AL935" s="129">
        <f>+AK935+V935</f>
        <v>237305</v>
      </c>
      <c r="AM935" s="397"/>
    </row>
    <row r="936" spans="1:39" ht="15.75" x14ac:dyDescent="0.25">
      <c r="A936" s="93">
        <f t="shared" si="206"/>
        <v>0</v>
      </c>
      <c r="B936" s="94">
        <f t="shared" si="207"/>
        <v>0</v>
      </c>
      <c r="C936" s="95">
        <f>+$D$3*T936</f>
        <v>7150</v>
      </c>
      <c r="D936" s="95">
        <f t="shared" si="208"/>
        <v>7150</v>
      </c>
      <c r="E936" s="95">
        <f>+$F$3*K936</f>
        <v>1500</v>
      </c>
      <c r="F936" s="95">
        <f t="shared" si="209"/>
        <v>1500</v>
      </c>
      <c r="G936" s="96">
        <f>+$H$3*Q936</f>
        <v>1500</v>
      </c>
      <c r="H936" s="433">
        <f t="shared" si="210"/>
        <v>1500</v>
      </c>
      <c r="I936" s="395"/>
      <c r="J936" s="130">
        <f>((K937-K935)/500)</f>
        <v>0.02</v>
      </c>
      <c r="K936" s="116">
        <f>(((I936-I935)*J936)+K935)+I936</f>
        <v>150</v>
      </c>
      <c r="L936" s="131">
        <f>ROUNDUP(K936,0)</f>
        <v>150</v>
      </c>
      <c r="M936" s="132">
        <f>((N937-N935)/500)</f>
        <v>0.02</v>
      </c>
      <c r="N936" s="101">
        <f>(((I936-I935)*M936)+N935)+I936</f>
        <v>250</v>
      </c>
      <c r="O936" s="101">
        <f>ROUNDUP(N936,0)</f>
        <v>250</v>
      </c>
      <c r="P936" s="101">
        <f>((Q937-Q935)/500)</f>
        <v>0.02</v>
      </c>
      <c r="Q936" s="101">
        <f>(((I936-I935)*P936)+Q935)+I936</f>
        <v>500</v>
      </c>
      <c r="R936" s="133">
        <f>ROUNDUP(Q936,0)</f>
        <v>500</v>
      </c>
      <c r="S936" s="132">
        <f>((T937-T935)/500)</f>
        <v>0.04</v>
      </c>
      <c r="T936" s="134">
        <f>(((I936-I935)*S936)+T935)+I936</f>
        <v>650</v>
      </c>
      <c r="U936" s="134">
        <f>ROUNDUP(T936,0)</f>
        <v>650</v>
      </c>
      <c r="V936" s="396"/>
      <c r="W936" s="130">
        <f>((X937-X935)/500)</f>
        <v>0.01</v>
      </c>
      <c r="X936" s="116">
        <f>(((V936-V935)*W936)+X935)+V936</f>
        <v>1395</v>
      </c>
      <c r="Y936" s="135">
        <f t="shared" si="211"/>
        <v>240</v>
      </c>
      <c r="Z936" s="106">
        <f>ROUNDUP(X936,0)</f>
        <v>1395</v>
      </c>
      <c r="AA936" s="136">
        <f>((AB937-AB935)/500)</f>
        <v>0.02</v>
      </c>
      <c r="AB936" s="137">
        <f>(((V936-V935)*AA936)+AB935)+V936</f>
        <v>2790</v>
      </c>
      <c r="AC936" s="101">
        <f>ROUNDUP(AB936,0)</f>
        <v>2790</v>
      </c>
      <c r="AD936" s="137">
        <f>((AE937-AE935)/500)</f>
        <v>0.01</v>
      </c>
      <c r="AE936" s="137">
        <f>(((V936-V935)*AD936)+AE935)+V936</f>
        <v>1420</v>
      </c>
      <c r="AF936" s="133">
        <f>ROUNDUP(AE936,0)</f>
        <v>1420</v>
      </c>
      <c r="AG936" s="137">
        <f>((AH937-AH935)/500)</f>
        <v>0.01</v>
      </c>
      <c r="AH936" s="137">
        <f>(((V936-V935)*AG936)+AH935)+V936</f>
        <v>1445</v>
      </c>
      <c r="AI936" s="101">
        <f>ROUNDUP(AH936,0)</f>
        <v>1445</v>
      </c>
      <c r="AJ936" s="136">
        <f>((AK937-AK935)/500)</f>
        <v>0.01</v>
      </c>
      <c r="AK936" s="138">
        <f>(((V936-V935)*AJ936)+AK935)+V936</f>
        <v>1470</v>
      </c>
      <c r="AL936" s="139">
        <f>ROUNDUP(AK936,0)</f>
        <v>1470</v>
      </c>
    </row>
    <row r="937" spans="1:39" ht="15.75" x14ac:dyDescent="0.25">
      <c r="A937" s="93">
        <f t="shared" ref="A937:A1000" si="212">+$B$3*O937</f>
        <v>0</v>
      </c>
      <c r="B937" s="93">
        <f t="shared" si="207"/>
        <v>0</v>
      </c>
      <c r="C937" s="112">
        <f>+$D$3*U937</f>
        <v>2684110</v>
      </c>
      <c r="D937" s="112">
        <f t="shared" si="208"/>
        <v>2684110</v>
      </c>
      <c r="E937" s="112">
        <f>+$F$3*L937</f>
        <v>2388300</v>
      </c>
      <c r="F937" s="112">
        <f t="shared" si="209"/>
        <v>2388300</v>
      </c>
      <c r="G937" s="113">
        <f>+$H$3*R937</f>
        <v>717540</v>
      </c>
      <c r="H937" s="112">
        <f t="shared" si="210"/>
        <v>717540</v>
      </c>
      <c r="I937" s="140">
        <f>+I935+500</f>
        <v>234000</v>
      </c>
      <c r="J937" s="130"/>
      <c r="K937" s="116">
        <f>+K935+10</f>
        <v>4830</v>
      </c>
      <c r="L937" s="117">
        <f>+I937+K937</f>
        <v>238830</v>
      </c>
      <c r="M937" s="118"/>
      <c r="N937" s="119">
        <f>+N935+10</f>
        <v>4930</v>
      </c>
      <c r="O937" s="119">
        <f>+N937+I937</f>
        <v>238930</v>
      </c>
      <c r="P937" s="119"/>
      <c r="Q937" s="119">
        <f>+Q935+10</f>
        <v>5180</v>
      </c>
      <c r="R937" s="120">
        <f>+Q937+I937</f>
        <v>239180</v>
      </c>
      <c r="S937" s="121"/>
      <c r="T937" s="122">
        <f>+T935+20</f>
        <v>10010</v>
      </c>
      <c r="U937" s="122">
        <f>+T937+I937</f>
        <v>244010</v>
      </c>
      <c r="V937" s="141">
        <f>+V935+500</f>
        <v>234000</v>
      </c>
      <c r="W937" s="130"/>
      <c r="X937" s="116">
        <f>+X935+5</f>
        <v>3735</v>
      </c>
      <c r="Y937" s="124">
        <f t="shared" si="211"/>
        <v>234240</v>
      </c>
      <c r="Z937" s="125">
        <f>+V937+X937</f>
        <v>237735</v>
      </c>
      <c r="AA937" s="126"/>
      <c r="AB937" s="127">
        <f>+AB935+10</f>
        <v>7470</v>
      </c>
      <c r="AC937" s="119">
        <f>+V937+AB937</f>
        <v>241470</v>
      </c>
      <c r="AD937" s="127"/>
      <c r="AE937" s="127">
        <f>+AE935+5</f>
        <v>3760</v>
      </c>
      <c r="AF937" s="120">
        <f>+AE937+V937</f>
        <v>237760</v>
      </c>
      <c r="AG937" s="127"/>
      <c r="AH937" s="127">
        <f>+AH935+5</f>
        <v>3785</v>
      </c>
      <c r="AI937" s="119">
        <f>+AH937+V937</f>
        <v>237785</v>
      </c>
      <c r="AJ937" s="126"/>
      <c r="AK937" s="128">
        <f>+AK935+5</f>
        <v>3810</v>
      </c>
      <c r="AL937" s="129">
        <f>+AK937+V937</f>
        <v>237810</v>
      </c>
      <c r="AM937" s="397"/>
    </row>
    <row r="938" spans="1:39" ht="15.75" x14ac:dyDescent="0.25">
      <c r="A938" s="93">
        <f t="shared" si="212"/>
        <v>0</v>
      </c>
      <c r="B938" s="94">
        <f t="shared" si="207"/>
        <v>0</v>
      </c>
      <c r="C938" s="95">
        <f>+$D$3*T938</f>
        <v>7150</v>
      </c>
      <c r="D938" s="95">
        <f t="shared" si="208"/>
        <v>7150</v>
      </c>
      <c r="E938" s="95">
        <f>+$F$3*K938</f>
        <v>1500</v>
      </c>
      <c r="F938" s="95">
        <f t="shared" si="209"/>
        <v>1500</v>
      </c>
      <c r="G938" s="96">
        <f>+$H$3*Q938</f>
        <v>1500</v>
      </c>
      <c r="H938" s="95">
        <f t="shared" si="210"/>
        <v>1500</v>
      </c>
      <c r="I938" s="395"/>
      <c r="J938" s="130">
        <f>((K939-K937)/500)</f>
        <v>0.02</v>
      </c>
      <c r="K938" s="116">
        <f>(((I938-I937)*J938)+K937)+I938</f>
        <v>150</v>
      </c>
      <c r="L938" s="131">
        <f>ROUNDUP(K938,0)</f>
        <v>150</v>
      </c>
      <c r="M938" s="132">
        <f>((N939-N937)/500)</f>
        <v>0.02</v>
      </c>
      <c r="N938" s="101">
        <f>(((I938-I937)*M938)+N937)+I938</f>
        <v>250</v>
      </c>
      <c r="O938" s="101">
        <f>ROUNDUP(N938,0)</f>
        <v>250</v>
      </c>
      <c r="P938" s="101">
        <f>((Q939-Q937)/500)</f>
        <v>0.02</v>
      </c>
      <c r="Q938" s="101">
        <f>(((I938-I937)*P938)+Q937)+I938</f>
        <v>500</v>
      </c>
      <c r="R938" s="133">
        <f>ROUNDUP(Q938,0)</f>
        <v>500</v>
      </c>
      <c r="S938" s="132">
        <f>((T939-T937)/500)</f>
        <v>0.04</v>
      </c>
      <c r="T938" s="134">
        <f>(((I938-I937)*S938)+T937)+I938</f>
        <v>650</v>
      </c>
      <c r="U938" s="134">
        <f>ROUNDUP(T938,0)</f>
        <v>650</v>
      </c>
      <c r="V938" s="396"/>
      <c r="W938" s="130">
        <f>((X939-X937)/500)</f>
        <v>0.02</v>
      </c>
      <c r="X938" s="116">
        <f>(((V938-V937)*W938)+X937)+V938</f>
        <v>-945</v>
      </c>
      <c r="Y938" s="135">
        <f t="shared" si="211"/>
        <v>240</v>
      </c>
      <c r="Z938" s="106">
        <f>ROUNDUP(X938,0)</f>
        <v>-945</v>
      </c>
      <c r="AA938" s="136">
        <f>((AB939-AB937)/500)</f>
        <v>0.04</v>
      </c>
      <c r="AB938" s="137">
        <f>(((V938-V937)*AA938)+AB937)+V938</f>
        <v>-1890</v>
      </c>
      <c r="AC938" s="101">
        <f>ROUNDUP(AB938,0)</f>
        <v>-1890</v>
      </c>
      <c r="AD938" s="137">
        <f>((AE939-AE937)/500)</f>
        <v>0.02</v>
      </c>
      <c r="AE938" s="137">
        <f>(((V938-V937)*AD938)+AE937)+V938</f>
        <v>-920</v>
      </c>
      <c r="AF938" s="133">
        <f>ROUNDUP(AE938,0)</f>
        <v>-920</v>
      </c>
      <c r="AG938" s="137">
        <f>((AH939-AH937)/500)</f>
        <v>0.02</v>
      </c>
      <c r="AH938" s="137">
        <f>(((V938-V937)*AG938)+AH937)+V938</f>
        <v>-895</v>
      </c>
      <c r="AI938" s="101">
        <f>ROUNDUP(AH938,0)</f>
        <v>-895</v>
      </c>
      <c r="AJ938" s="136">
        <f>((AK939-AK937)/500)</f>
        <v>0.02</v>
      </c>
      <c r="AK938" s="138">
        <f>(((V938-V937)*AJ938)+AK937)+V938</f>
        <v>-870</v>
      </c>
      <c r="AL938" s="139">
        <f>ROUNDUP(AK938,0)</f>
        <v>-870</v>
      </c>
      <c r="AM938" s="397"/>
    </row>
    <row r="939" spans="1:39" ht="15.75" x14ac:dyDescent="0.25">
      <c r="A939" s="93">
        <f t="shared" si="212"/>
        <v>0</v>
      </c>
      <c r="B939" s="93">
        <f t="shared" si="207"/>
        <v>0</v>
      </c>
      <c r="C939" s="112">
        <f>+$D$3*U939</f>
        <v>2689830</v>
      </c>
      <c r="D939" s="112">
        <f t="shared" si="208"/>
        <v>2689830</v>
      </c>
      <c r="E939" s="112">
        <f>+$F$3*L939</f>
        <v>2393400</v>
      </c>
      <c r="F939" s="112">
        <f t="shared" si="209"/>
        <v>2393400</v>
      </c>
      <c r="G939" s="113">
        <f>+$H$3*R939</f>
        <v>719070</v>
      </c>
      <c r="H939" s="112">
        <f t="shared" si="210"/>
        <v>719070</v>
      </c>
      <c r="I939" s="140">
        <f>+I937+500</f>
        <v>234500</v>
      </c>
      <c r="J939" s="130"/>
      <c r="K939" s="116">
        <f>+K937+10</f>
        <v>4840</v>
      </c>
      <c r="L939" s="117">
        <f>+I939+K939</f>
        <v>239340</v>
      </c>
      <c r="M939" s="118"/>
      <c r="N939" s="119">
        <f>+N937+10</f>
        <v>4940</v>
      </c>
      <c r="O939" s="119">
        <f>+N939+I939</f>
        <v>239440</v>
      </c>
      <c r="P939" s="119"/>
      <c r="Q939" s="119">
        <f>+Q937+10</f>
        <v>5190</v>
      </c>
      <c r="R939" s="120">
        <f>+Q939+I939</f>
        <v>239690</v>
      </c>
      <c r="S939" s="121"/>
      <c r="T939" s="122">
        <f>+T937+20</f>
        <v>10030</v>
      </c>
      <c r="U939" s="122">
        <f>+T939+I939</f>
        <v>244530</v>
      </c>
      <c r="V939" s="141">
        <f>+V937+500</f>
        <v>234500</v>
      </c>
      <c r="W939" s="130"/>
      <c r="X939" s="116">
        <f>+X937+10</f>
        <v>3745</v>
      </c>
      <c r="Y939" s="124">
        <f t="shared" si="211"/>
        <v>234740</v>
      </c>
      <c r="Z939" s="125">
        <f>+V939+X939</f>
        <v>238245</v>
      </c>
      <c r="AA939" s="126"/>
      <c r="AB939" s="127">
        <f>+AB937+20</f>
        <v>7490</v>
      </c>
      <c r="AC939" s="119">
        <f>+V939+AB939</f>
        <v>241990</v>
      </c>
      <c r="AD939" s="127"/>
      <c r="AE939" s="127">
        <f>+AE937+10</f>
        <v>3770</v>
      </c>
      <c r="AF939" s="120">
        <f>+AE939+V939</f>
        <v>238270</v>
      </c>
      <c r="AG939" s="127"/>
      <c r="AH939" s="127">
        <f>+AH937+10</f>
        <v>3795</v>
      </c>
      <c r="AI939" s="119">
        <f>+AH939+V939</f>
        <v>238295</v>
      </c>
      <c r="AJ939" s="126"/>
      <c r="AK939" s="128">
        <f>+AK937+10</f>
        <v>3820</v>
      </c>
      <c r="AL939" s="129">
        <f>+AK939+V939</f>
        <v>238320</v>
      </c>
      <c r="AM939" s="397"/>
    </row>
    <row r="940" spans="1:39" ht="15.75" x14ac:dyDescent="0.25">
      <c r="A940" s="93">
        <f t="shared" si="212"/>
        <v>0</v>
      </c>
      <c r="B940" s="94">
        <f t="shared" si="207"/>
        <v>0</v>
      </c>
      <c r="C940" s="95">
        <f>+$D$3*T940</f>
        <v>7150</v>
      </c>
      <c r="D940" s="95">
        <f t="shared" si="208"/>
        <v>7150</v>
      </c>
      <c r="E940" s="95">
        <f>+$F$3*K940</f>
        <v>1500</v>
      </c>
      <c r="F940" s="95">
        <f t="shared" si="209"/>
        <v>1500</v>
      </c>
      <c r="G940" s="96">
        <f>+$H$3*Q940</f>
        <v>1500</v>
      </c>
      <c r="H940" s="433">
        <f t="shared" si="210"/>
        <v>1500</v>
      </c>
      <c r="I940" s="395"/>
      <c r="J940" s="130">
        <f>((K941-K939)/500)</f>
        <v>0.02</v>
      </c>
      <c r="K940" s="116">
        <f>(((I940-I939)*J940)+K939)+I940</f>
        <v>150</v>
      </c>
      <c r="L940" s="131">
        <f>ROUNDUP(K940,0)</f>
        <v>150</v>
      </c>
      <c r="M940" s="132">
        <f>((N941-N939)/500)</f>
        <v>0.02</v>
      </c>
      <c r="N940" s="101">
        <f>(((I940-I939)*M940)+N939)+I940</f>
        <v>250</v>
      </c>
      <c r="O940" s="101">
        <f>ROUNDUP(N940,0)</f>
        <v>250</v>
      </c>
      <c r="P940" s="101">
        <f>((Q941-Q939)/500)</f>
        <v>0.02</v>
      </c>
      <c r="Q940" s="101">
        <f>(((I940-I939)*P940)+Q939)+I940</f>
        <v>500</v>
      </c>
      <c r="R940" s="133">
        <f>ROUNDUP(Q940,0)</f>
        <v>500</v>
      </c>
      <c r="S940" s="132">
        <f>((T941-T939)/500)</f>
        <v>0.04</v>
      </c>
      <c r="T940" s="134">
        <f>(((I940-I939)*S940)+T939)+I940</f>
        <v>650</v>
      </c>
      <c r="U940" s="134">
        <f>ROUNDUP(T940,0)</f>
        <v>650</v>
      </c>
      <c r="V940" s="396"/>
      <c r="W940" s="130">
        <f>((X941-X939)/500)</f>
        <v>0.01</v>
      </c>
      <c r="X940" s="116">
        <f>(((V940-V939)*W940)+X939)+V940</f>
        <v>1400</v>
      </c>
      <c r="Y940" s="135">
        <f t="shared" si="211"/>
        <v>240</v>
      </c>
      <c r="Z940" s="106">
        <f>ROUNDUP(X940,0)</f>
        <v>1400</v>
      </c>
      <c r="AA940" s="136">
        <f>((AB941-AB939)/500)</f>
        <v>0.02</v>
      </c>
      <c r="AB940" s="137">
        <f>(((V940-V939)*AA940)+AB939)+V940</f>
        <v>2800</v>
      </c>
      <c r="AC940" s="101">
        <f>ROUNDUP(AB940,0)</f>
        <v>2800</v>
      </c>
      <c r="AD940" s="137">
        <f>((AE941-AE939)/500)</f>
        <v>0.01</v>
      </c>
      <c r="AE940" s="137">
        <f>(((V940-V939)*AD940)+AE939)+V940</f>
        <v>1425</v>
      </c>
      <c r="AF940" s="133">
        <f>ROUNDUP(AE940,0)</f>
        <v>1425</v>
      </c>
      <c r="AG940" s="137">
        <f>((AH941-AH939)/500)</f>
        <v>0.01</v>
      </c>
      <c r="AH940" s="137">
        <f>(((V940-V939)*AG940)+AH939)+V940</f>
        <v>1450</v>
      </c>
      <c r="AI940" s="101">
        <f>ROUNDUP(AH940,0)</f>
        <v>1450</v>
      </c>
      <c r="AJ940" s="136">
        <f>((AK941-AK939)/500)</f>
        <v>0.01</v>
      </c>
      <c r="AK940" s="138">
        <f>(((V940-V939)*AJ940)+AK939)+V940</f>
        <v>1475</v>
      </c>
      <c r="AL940" s="139">
        <f>ROUNDUP(AK940,0)</f>
        <v>1475</v>
      </c>
    </row>
    <row r="941" spans="1:39" ht="15.75" x14ac:dyDescent="0.25">
      <c r="A941" s="93">
        <f t="shared" si="212"/>
        <v>0</v>
      </c>
      <c r="B941" s="93">
        <f t="shared" si="207"/>
        <v>0</v>
      </c>
      <c r="C941" s="112">
        <f>+$D$3*U941</f>
        <v>2695550</v>
      </c>
      <c r="D941" s="112">
        <f t="shared" si="208"/>
        <v>2695550</v>
      </c>
      <c r="E941" s="112">
        <f>+$F$3*L941</f>
        <v>2398500</v>
      </c>
      <c r="F941" s="112">
        <f t="shared" si="209"/>
        <v>2398500</v>
      </c>
      <c r="G941" s="113">
        <f>+$H$3*R941</f>
        <v>720600</v>
      </c>
      <c r="H941" s="112">
        <f t="shared" si="210"/>
        <v>720600</v>
      </c>
      <c r="I941" s="140">
        <f>+I939+500</f>
        <v>235000</v>
      </c>
      <c r="J941" s="130"/>
      <c r="K941" s="116">
        <f>+K939+10</f>
        <v>4850</v>
      </c>
      <c r="L941" s="117">
        <f>+I941+K941</f>
        <v>239850</v>
      </c>
      <c r="M941" s="118"/>
      <c r="N941" s="119">
        <f>+N939+10</f>
        <v>4950</v>
      </c>
      <c r="O941" s="119">
        <f>+N941+I941</f>
        <v>239950</v>
      </c>
      <c r="P941" s="119"/>
      <c r="Q941" s="119">
        <f>+Q939+10</f>
        <v>5200</v>
      </c>
      <c r="R941" s="120">
        <f>+Q941+I941</f>
        <v>240200</v>
      </c>
      <c r="S941" s="121"/>
      <c r="T941" s="122">
        <f>+T939+20</f>
        <v>10050</v>
      </c>
      <c r="U941" s="122">
        <f>+T941+I941</f>
        <v>245050</v>
      </c>
      <c r="V941" s="141">
        <f>+V939+500</f>
        <v>235000</v>
      </c>
      <c r="W941" s="130"/>
      <c r="X941" s="116">
        <f>+X939+5</f>
        <v>3750</v>
      </c>
      <c r="Y941" s="124">
        <f t="shared" si="211"/>
        <v>235240</v>
      </c>
      <c r="Z941" s="125">
        <f>+V941+X941</f>
        <v>238750</v>
      </c>
      <c r="AA941" s="126"/>
      <c r="AB941" s="127">
        <f>+AB939+10</f>
        <v>7500</v>
      </c>
      <c r="AC941" s="119">
        <f>+V941+AB941</f>
        <v>242500</v>
      </c>
      <c r="AD941" s="127"/>
      <c r="AE941" s="127">
        <f>+AE939+5</f>
        <v>3775</v>
      </c>
      <c r="AF941" s="120">
        <f>+AE941+V941</f>
        <v>238775</v>
      </c>
      <c r="AG941" s="127"/>
      <c r="AH941" s="127">
        <f>+AH939+5</f>
        <v>3800</v>
      </c>
      <c r="AI941" s="119">
        <f>+AH941+V941</f>
        <v>238800</v>
      </c>
      <c r="AJ941" s="126"/>
      <c r="AK941" s="128">
        <f>+AK939+5</f>
        <v>3825</v>
      </c>
      <c r="AL941" s="129">
        <f>+AK941+V941</f>
        <v>238825</v>
      </c>
      <c r="AM941" s="397"/>
    </row>
    <row r="942" spans="1:39" ht="15.75" x14ac:dyDescent="0.25">
      <c r="A942" s="93">
        <f t="shared" si="212"/>
        <v>0</v>
      </c>
      <c r="B942" s="94">
        <f t="shared" si="207"/>
        <v>0</v>
      </c>
      <c r="C942" s="95">
        <f>+$D$3*T942</f>
        <v>7150</v>
      </c>
      <c r="D942" s="95">
        <f t="shared" si="208"/>
        <v>7150</v>
      </c>
      <c r="E942" s="95">
        <f>+$F$3*K942</f>
        <v>1500</v>
      </c>
      <c r="F942" s="95">
        <f t="shared" si="209"/>
        <v>1500</v>
      </c>
      <c r="G942" s="96">
        <f>+$H$3*Q942</f>
        <v>1500</v>
      </c>
      <c r="H942" s="95">
        <f t="shared" si="210"/>
        <v>1500</v>
      </c>
      <c r="I942" s="395"/>
      <c r="J942" s="130">
        <f>((K943-K941)/500)</f>
        <v>0.02</v>
      </c>
      <c r="K942" s="116">
        <f>(((I942-I941)*J942)+K941)+I942</f>
        <v>150</v>
      </c>
      <c r="L942" s="131">
        <f>ROUNDUP(K942,0)</f>
        <v>150</v>
      </c>
      <c r="M942" s="132">
        <f>((N943-N941)/500)</f>
        <v>0.02</v>
      </c>
      <c r="N942" s="101">
        <f>(((I942-I941)*M942)+N941)+I942</f>
        <v>250</v>
      </c>
      <c r="O942" s="101">
        <f>ROUNDUP(N942,0)</f>
        <v>250</v>
      </c>
      <c r="P942" s="101">
        <f>((Q943-Q941)/500)</f>
        <v>0.02</v>
      </c>
      <c r="Q942" s="101">
        <f>(((I942-I941)*P942)+Q941)+I942</f>
        <v>500</v>
      </c>
      <c r="R942" s="133">
        <f>ROUNDUP(Q942,0)</f>
        <v>500</v>
      </c>
      <c r="S942" s="132">
        <f>((T943-T941)/500)</f>
        <v>0.04</v>
      </c>
      <c r="T942" s="134">
        <f>(((I942-I941)*S942)+T941)+I942</f>
        <v>650</v>
      </c>
      <c r="U942" s="134">
        <f>ROUNDUP(T942,0)</f>
        <v>650</v>
      </c>
      <c r="V942" s="396"/>
      <c r="W942" s="130">
        <f>((X943-X941)/500)</f>
        <v>0.02</v>
      </c>
      <c r="X942" s="116">
        <f>(((V942-V941)*W942)+X941)+V942</f>
        <v>-950</v>
      </c>
      <c r="Y942" s="135">
        <f t="shared" si="211"/>
        <v>240</v>
      </c>
      <c r="Z942" s="106">
        <f>ROUNDUP(X942,0)</f>
        <v>-950</v>
      </c>
      <c r="AA942" s="136">
        <f>((AB943-AB941)/500)</f>
        <v>0.04</v>
      </c>
      <c r="AB942" s="137">
        <f>(((V942-V941)*AA942)+AB941)+V942</f>
        <v>-1900</v>
      </c>
      <c r="AC942" s="101">
        <f>ROUNDUP(AB942,0)</f>
        <v>-1900</v>
      </c>
      <c r="AD942" s="137">
        <f>((AE943-AE941)/500)</f>
        <v>0.02</v>
      </c>
      <c r="AE942" s="137">
        <f>(((V942-V941)*AD942)+AE941)+V942</f>
        <v>-925</v>
      </c>
      <c r="AF942" s="133">
        <f>ROUNDUP(AE942,0)</f>
        <v>-925</v>
      </c>
      <c r="AG942" s="137">
        <f>((AH943-AH941)/500)</f>
        <v>0.02</v>
      </c>
      <c r="AH942" s="137">
        <f>(((V942-V941)*AG942)+AH941)+V942</f>
        <v>-900</v>
      </c>
      <c r="AI942" s="101">
        <f>ROUNDUP(AH942,0)</f>
        <v>-900</v>
      </c>
      <c r="AJ942" s="136">
        <f>((AK943-AK941)/500)</f>
        <v>0.02</v>
      </c>
      <c r="AK942" s="138">
        <f>(((V942-V941)*AJ942)+AK941)+V942</f>
        <v>-875</v>
      </c>
      <c r="AL942" s="139">
        <f>ROUNDUP(AK942,0)</f>
        <v>-875</v>
      </c>
    </row>
    <row r="943" spans="1:39" ht="15.75" x14ac:dyDescent="0.25">
      <c r="A943" s="93">
        <f t="shared" si="212"/>
        <v>0</v>
      </c>
      <c r="B943" s="93">
        <f t="shared" si="207"/>
        <v>0</v>
      </c>
      <c r="C943" s="112">
        <f>+$D$3*U943</f>
        <v>2701270</v>
      </c>
      <c r="D943" s="112">
        <f t="shared" si="208"/>
        <v>2701270</v>
      </c>
      <c r="E943" s="112">
        <f>+$F$3*L943</f>
        <v>2403600</v>
      </c>
      <c r="F943" s="112">
        <f t="shared" si="209"/>
        <v>2403600</v>
      </c>
      <c r="G943" s="113">
        <f>+$H$3*R943</f>
        <v>722130</v>
      </c>
      <c r="H943" s="112">
        <f t="shared" si="210"/>
        <v>722130</v>
      </c>
      <c r="I943" s="140">
        <f>+I941+500</f>
        <v>235500</v>
      </c>
      <c r="J943" s="130"/>
      <c r="K943" s="116">
        <f>+K941+10</f>
        <v>4860</v>
      </c>
      <c r="L943" s="117">
        <f>+I943+K943</f>
        <v>240360</v>
      </c>
      <c r="M943" s="118"/>
      <c r="N943" s="119">
        <f>+N941+10</f>
        <v>4960</v>
      </c>
      <c r="O943" s="119">
        <f>+N943+I943</f>
        <v>240460</v>
      </c>
      <c r="P943" s="119"/>
      <c r="Q943" s="119">
        <f>+Q941+10</f>
        <v>5210</v>
      </c>
      <c r="R943" s="120">
        <f>+Q943+I943</f>
        <v>240710</v>
      </c>
      <c r="S943" s="121"/>
      <c r="T943" s="122">
        <f>+T941+20</f>
        <v>10070</v>
      </c>
      <c r="U943" s="122">
        <f>+T943+I943</f>
        <v>245570</v>
      </c>
      <c r="V943" s="141">
        <f>+V941+500</f>
        <v>235500</v>
      </c>
      <c r="W943" s="130"/>
      <c r="X943" s="116">
        <f>+X941+10</f>
        <v>3760</v>
      </c>
      <c r="Y943" s="124">
        <f t="shared" si="211"/>
        <v>235740</v>
      </c>
      <c r="Z943" s="125">
        <f>+V943+X943</f>
        <v>239260</v>
      </c>
      <c r="AA943" s="126"/>
      <c r="AB943" s="127">
        <f>+AB941+20</f>
        <v>7520</v>
      </c>
      <c r="AC943" s="119">
        <f>+V943+AB943</f>
        <v>243020</v>
      </c>
      <c r="AD943" s="127"/>
      <c r="AE943" s="127">
        <f>+AE941+10</f>
        <v>3785</v>
      </c>
      <c r="AF943" s="120">
        <f>+AE943+V943</f>
        <v>239285</v>
      </c>
      <c r="AG943" s="127"/>
      <c r="AH943" s="127">
        <f>+AH941+10</f>
        <v>3810</v>
      </c>
      <c r="AI943" s="119">
        <f>+AH943+V943</f>
        <v>239310</v>
      </c>
      <c r="AJ943" s="126"/>
      <c r="AK943" s="128">
        <f>+AK941+10</f>
        <v>3835</v>
      </c>
      <c r="AL943" s="129">
        <f>+AK943+V943</f>
        <v>239335</v>
      </c>
      <c r="AM943" s="397"/>
    </row>
    <row r="944" spans="1:39" ht="15.75" x14ac:dyDescent="0.25">
      <c r="A944" s="93">
        <f t="shared" si="212"/>
        <v>0</v>
      </c>
      <c r="B944" s="94">
        <f t="shared" si="207"/>
        <v>0</v>
      </c>
      <c r="C944" s="95">
        <f>+$D$3*T944</f>
        <v>7150</v>
      </c>
      <c r="D944" s="95">
        <f t="shared" si="208"/>
        <v>7150</v>
      </c>
      <c r="E944" s="95">
        <f>+$F$3*K944</f>
        <v>1500</v>
      </c>
      <c r="F944" s="95">
        <f t="shared" si="209"/>
        <v>1500</v>
      </c>
      <c r="G944" s="96">
        <f>+$H$3*Q944</f>
        <v>1500</v>
      </c>
      <c r="H944" s="433">
        <f t="shared" si="210"/>
        <v>1500</v>
      </c>
      <c r="I944" s="395"/>
      <c r="J944" s="130">
        <f>((K945-K943)/500)</f>
        <v>0.02</v>
      </c>
      <c r="K944" s="116">
        <f>(((I944-I943)*J944)+K943)+I944</f>
        <v>150</v>
      </c>
      <c r="L944" s="131">
        <f>ROUNDUP(K944,0)</f>
        <v>150</v>
      </c>
      <c r="M944" s="132">
        <f>((N945-N943)/500)</f>
        <v>0.02</v>
      </c>
      <c r="N944" s="101">
        <f>(((I944-I943)*M944)+N943)+I944</f>
        <v>250</v>
      </c>
      <c r="O944" s="101">
        <f>ROUNDUP(N944,0)</f>
        <v>250</v>
      </c>
      <c r="P944" s="101">
        <f>((Q945-Q943)/500)</f>
        <v>0.02</v>
      </c>
      <c r="Q944" s="101">
        <f>(((I944-I943)*P944)+Q943)+I944</f>
        <v>500</v>
      </c>
      <c r="R944" s="133">
        <f>ROUNDUP(Q944,0)</f>
        <v>500</v>
      </c>
      <c r="S944" s="132">
        <f>((T945-T943)/500)</f>
        <v>0.04</v>
      </c>
      <c r="T944" s="134">
        <f>(((I944-I943)*S944)+T943)+I944</f>
        <v>650</v>
      </c>
      <c r="U944" s="134">
        <f>ROUNDUP(T944,0)</f>
        <v>650</v>
      </c>
      <c r="V944" s="396"/>
      <c r="W944" s="130">
        <f>((X945-X943)/500)</f>
        <v>0.01</v>
      </c>
      <c r="X944" s="116">
        <f>(((V944-V943)*W944)+X943)+V944</f>
        <v>1405</v>
      </c>
      <c r="Y944" s="135">
        <f t="shared" si="211"/>
        <v>240</v>
      </c>
      <c r="Z944" s="106">
        <f>ROUNDUP(X944,0)</f>
        <v>1405</v>
      </c>
      <c r="AA944" s="136">
        <f>((AB945-AB943)/500)</f>
        <v>0.02</v>
      </c>
      <c r="AB944" s="137">
        <f>(((V944-V943)*AA944)+AB943)+V944</f>
        <v>2810</v>
      </c>
      <c r="AC944" s="101">
        <f>ROUNDUP(AB944,0)</f>
        <v>2810</v>
      </c>
      <c r="AD944" s="137">
        <f>((AE945-AE943)/500)</f>
        <v>0.01</v>
      </c>
      <c r="AE944" s="137">
        <f>(((V944-V943)*AD944)+AE943)+V944</f>
        <v>1430</v>
      </c>
      <c r="AF944" s="133">
        <f>ROUNDUP(AE944,0)</f>
        <v>1430</v>
      </c>
      <c r="AG944" s="137">
        <f>((AH945-AH943)/500)</f>
        <v>0.01</v>
      </c>
      <c r="AH944" s="137">
        <f>(((V944-V943)*AG944)+AH943)+V944</f>
        <v>1455</v>
      </c>
      <c r="AI944" s="101">
        <f>ROUNDUP(AH944,0)</f>
        <v>1455</v>
      </c>
      <c r="AJ944" s="136">
        <f>((AK945-AK943)/500)</f>
        <v>0.01</v>
      </c>
      <c r="AK944" s="138">
        <f>(((V944-V943)*AJ944)+AK943)+V944</f>
        <v>1480</v>
      </c>
      <c r="AL944" s="139">
        <f>ROUNDUP(AK944,0)</f>
        <v>1480</v>
      </c>
    </row>
    <row r="945" spans="1:39" ht="15.75" x14ac:dyDescent="0.25">
      <c r="A945" s="93">
        <f t="shared" si="212"/>
        <v>0</v>
      </c>
      <c r="B945" s="93">
        <f t="shared" si="207"/>
        <v>0</v>
      </c>
      <c r="C945" s="112">
        <f>+$D$3*U945</f>
        <v>2706990</v>
      </c>
      <c r="D945" s="112">
        <f t="shared" si="208"/>
        <v>2706990</v>
      </c>
      <c r="E945" s="112">
        <f>+$F$3*L945</f>
        <v>2408700</v>
      </c>
      <c r="F945" s="112">
        <f t="shared" si="209"/>
        <v>2408700</v>
      </c>
      <c r="G945" s="113">
        <f>+$H$3*R945</f>
        <v>723660</v>
      </c>
      <c r="H945" s="112">
        <f t="shared" si="210"/>
        <v>723660</v>
      </c>
      <c r="I945" s="140">
        <f>+I943+500</f>
        <v>236000</v>
      </c>
      <c r="J945" s="130"/>
      <c r="K945" s="116">
        <f>+K943+10</f>
        <v>4870</v>
      </c>
      <c r="L945" s="117">
        <f>+I945+K945</f>
        <v>240870</v>
      </c>
      <c r="M945" s="118"/>
      <c r="N945" s="119">
        <f>+N943+10</f>
        <v>4970</v>
      </c>
      <c r="O945" s="119">
        <f>+N945+I945</f>
        <v>240970</v>
      </c>
      <c r="P945" s="119"/>
      <c r="Q945" s="119">
        <f>+Q943+10</f>
        <v>5220</v>
      </c>
      <c r="R945" s="120">
        <f>+Q945+I945</f>
        <v>241220</v>
      </c>
      <c r="S945" s="121"/>
      <c r="T945" s="122">
        <f>+T943+20</f>
        <v>10090</v>
      </c>
      <c r="U945" s="122">
        <f>+T945+I945</f>
        <v>246090</v>
      </c>
      <c r="V945" s="141">
        <f>+V943+500</f>
        <v>236000</v>
      </c>
      <c r="W945" s="130"/>
      <c r="X945" s="116">
        <f>+X943+5</f>
        <v>3765</v>
      </c>
      <c r="Y945" s="124">
        <f t="shared" si="211"/>
        <v>236240</v>
      </c>
      <c r="Z945" s="125">
        <f>+V945+X945</f>
        <v>239765</v>
      </c>
      <c r="AA945" s="126"/>
      <c r="AB945" s="127">
        <f>+AB943+10</f>
        <v>7530</v>
      </c>
      <c r="AC945" s="119">
        <f>+V945+AB945</f>
        <v>243530</v>
      </c>
      <c r="AD945" s="127"/>
      <c r="AE945" s="127">
        <f>+AE943+5</f>
        <v>3790</v>
      </c>
      <c r="AF945" s="120">
        <f>+AE945+V945</f>
        <v>239790</v>
      </c>
      <c r="AG945" s="127"/>
      <c r="AH945" s="127">
        <f>+AH943+5</f>
        <v>3815</v>
      </c>
      <c r="AI945" s="119">
        <f>+AH945+V945</f>
        <v>239815</v>
      </c>
      <c r="AJ945" s="126"/>
      <c r="AK945" s="128">
        <f>+AK943+5</f>
        <v>3840</v>
      </c>
      <c r="AL945" s="129">
        <f>+AK945+V945</f>
        <v>239840</v>
      </c>
      <c r="AM945" s="397"/>
    </row>
    <row r="946" spans="1:39" ht="15.75" x14ac:dyDescent="0.25">
      <c r="A946" s="93">
        <f t="shared" si="212"/>
        <v>0</v>
      </c>
      <c r="B946" s="94">
        <f t="shared" si="207"/>
        <v>0</v>
      </c>
      <c r="C946" s="95">
        <f>+$D$3*T946</f>
        <v>7150</v>
      </c>
      <c r="D946" s="95">
        <f t="shared" si="208"/>
        <v>7150</v>
      </c>
      <c r="E946" s="95">
        <f>+$F$3*K946</f>
        <v>1500</v>
      </c>
      <c r="F946" s="95">
        <f t="shared" si="209"/>
        <v>1500</v>
      </c>
      <c r="G946" s="96">
        <f>+$H$3*Q946</f>
        <v>1500</v>
      </c>
      <c r="H946" s="95">
        <f t="shared" si="210"/>
        <v>1500</v>
      </c>
      <c r="I946" s="395"/>
      <c r="J946" s="130">
        <f>((K947-K945)/500)</f>
        <v>0.02</v>
      </c>
      <c r="K946" s="116">
        <f>(((I946-I945)*J946)+K945)+I946</f>
        <v>150</v>
      </c>
      <c r="L946" s="131">
        <f>ROUNDUP(K946,0)</f>
        <v>150</v>
      </c>
      <c r="M946" s="132">
        <f>((N947-N945)/500)</f>
        <v>0.02</v>
      </c>
      <c r="N946" s="101">
        <f>(((I946-I945)*M946)+N945)+I946</f>
        <v>250</v>
      </c>
      <c r="O946" s="101">
        <f>ROUNDUP(N946,0)</f>
        <v>250</v>
      </c>
      <c r="P946" s="101">
        <f>((Q947-Q945)/500)</f>
        <v>0.02</v>
      </c>
      <c r="Q946" s="101">
        <f>(((I946-I945)*P946)+Q945)+I946</f>
        <v>500</v>
      </c>
      <c r="R946" s="133">
        <f>ROUNDUP(Q946,0)</f>
        <v>500</v>
      </c>
      <c r="S946" s="132">
        <f>((T947-T945)/500)</f>
        <v>0.04</v>
      </c>
      <c r="T946" s="134">
        <f>(((I946-I945)*S946)+T945)+I946</f>
        <v>650</v>
      </c>
      <c r="U946" s="134">
        <f>ROUNDUP(T946,0)</f>
        <v>650</v>
      </c>
      <c r="V946" s="396"/>
      <c r="W946" s="130">
        <f>((X947-X945)/500)</f>
        <v>0.02</v>
      </c>
      <c r="X946" s="116">
        <f>(((V946-V945)*W946)+X945)+V946</f>
        <v>-955</v>
      </c>
      <c r="Y946" s="135">
        <f t="shared" si="211"/>
        <v>240</v>
      </c>
      <c r="Z946" s="106">
        <f>ROUNDUP(X946,0)</f>
        <v>-955</v>
      </c>
      <c r="AA946" s="136">
        <f>((AB947-AB945)/500)</f>
        <v>0.04</v>
      </c>
      <c r="AB946" s="137">
        <f>(((V946-V945)*AA946)+AB945)+V946</f>
        <v>-1910</v>
      </c>
      <c r="AC946" s="101">
        <f>ROUNDUP(AB946,0)</f>
        <v>-1910</v>
      </c>
      <c r="AD946" s="137">
        <f>((AE947-AE945)/500)</f>
        <v>0.02</v>
      </c>
      <c r="AE946" s="137">
        <f>(((V946-V945)*AD946)+AE945)+V946</f>
        <v>-930</v>
      </c>
      <c r="AF946" s="133">
        <f>ROUNDUP(AE946,0)</f>
        <v>-930</v>
      </c>
      <c r="AG946" s="137">
        <f>((AH947-AH945)/500)</f>
        <v>0.02</v>
      </c>
      <c r="AH946" s="137">
        <f>(((V946-V945)*AG946)+AH945)+V946</f>
        <v>-905</v>
      </c>
      <c r="AI946" s="101">
        <f>ROUNDUP(AH946,0)</f>
        <v>-905</v>
      </c>
      <c r="AJ946" s="136">
        <f>((AK947-AK945)/500)</f>
        <v>0.02</v>
      </c>
      <c r="AK946" s="138">
        <f>(((V946-V945)*AJ946)+AK945)+V946</f>
        <v>-880</v>
      </c>
      <c r="AL946" s="139">
        <f>ROUNDUP(AK946,0)</f>
        <v>-880</v>
      </c>
      <c r="AM946" s="397"/>
    </row>
    <row r="947" spans="1:39" ht="15.75" x14ac:dyDescent="0.25">
      <c r="A947" s="93">
        <f t="shared" si="212"/>
        <v>0</v>
      </c>
      <c r="B947" s="93">
        <f t="shared" si="207"/>
        <v>0</v>
      </c>
      <c r="C947" s="112">
        <f>+$D$3*U947</f>
        <v>2712710</v>
      </c>
      <c r="D947" s="112">
        <f t="shared" si="208"/>
        <v>2712710</v>
      </c>
      <c r="E947" s="112">
        <f>+$F$3*L947</f>
        <v>2413800</v>
      </c>
      <c r="F947" s="112">
        <f t="shared" si="209"/>
        <v>2413800</v>
      </c>
      <c r="G947" s="113">
        <f>+$H$3*R947</f>
        <v>725190</v>
      </c>
      <c r="H947" s="112">
        <f t="shared" si="210"/>
        <v>725190</v>
      </c>
      <c r="I947" s="140">
        <f>+I945+500</f>
        <v>236500</v>
      </c>
      <c r="J947" s="130"/>
      <c r="K947" s="116">
        <f>+K945+10</f>
        <v>4880</v>
      </c>
      <c r="L947" s="117">
        <f>+I947+K947</f>
        <v>241380</v>
      </c>
      <c r="M947" s="118"/>
      <c r="N947" s="119">
        <f>+N945+10</f>
        <v>4980</v>
      </c>
      <c r="O947" s="119">
        <f>+N947+I947</f>
        <v>241480</v>
      </c>
      <c r="P947" s="119"/>
      <c r="Q947" s="119">
        <f>+Q945+10</f>
        <v>5230</v>
      </c>
      <c r="R947" s="120">
        <f>+Q947+I947</f>
        <v>241730</v>
      </c>
      <c r="S947" s="121"/>
      <c r="T947" s="122">
        <f>+T945+20</f>
        <v>10110</v>
      </c>
      <c r="U947" s="122">
        <f>+T947+I947</f>
        <v>246610</v>
      </c>
      <c r="V947" s="141">
        <f>+V945+500</f>
        <v>236500</v>
      </c>
      <c r="W947" s="130"/>
      <c r="X947" s="116">
        <f>+X945+10</f>
        <v>3775</v>
      </c>
      <c r="Y947" s="124">
        <f t="shared" si="211"/>
        <v>236740</v>
      </c>
      <c r="Z947" s="125">
        <f>+V947+X947</f>
        <v>240275</v>
      </c>
      <c r="AA947" s="126"/>
      <c r="AB947" s="127">
        <f>+AB945+20</f>
        <v>7550</v>
      </c>
      <c r="AC947" s="119">
        <f>+V947+AB947</f>
        <v>244050</v>
      </c>
      <c r="AD947" s="127"/>
      <c r="AE947" s="127">
        <f>+AE945+10</f>
        <v>3800</v>
      </c>
      <c r="AF947" s="120">
        <f>+AE947+V947</f>
        <v>240300</v>
      </c>
      <c r="AG947" s="127"/>
      <c r="AH947" s="127">
        <f>+AH945+10</f>
        <v>3825</v>
      </c>
      <c r="AI947" s="119">
        <f>+AH947+V947</f>
        <v>240325</v>
      </c>
      <c r="AJ947" s="126"/>
      <c r="AK947" s="128">
        <f>+AK945+10</f>
        <v>3850</v>
      </c>
      <c r="AL947" s="129">
        <f>+AK947+V947</f>
        <v>240350</v>
      </c>
      <c r="AM947" s="397"/>
    </row>
    <row r="948" spans="1:39" ht="15.75" x14ac:dyDescent="0.25">
      <c r="A948" s="93">
        <f t="shared" si="212"/>
        <v>0</v>
      </c>
      <c r="B948" s="94">
        <f t="shared" si="207"/>
        <v>0</v>
      </c>
      <c r="C948" s="95">
        <f>+$D$3*T948</f>
        <v>7150</v>
      </c>
      <c r="D948" s="95">
        <f t="shared" si="208"/>
        <v>7150</v>
      </c>
      <c r="E948" s="95">
        <f>+$F$3*K948</f>
        <v>1500</v>
      </c>
      <c r="F948" s="95">
        <f t="shared" si="209"/>
        <v>1500</v>
      </c>
      <c r="G948" s="96">
        <f>+$H$3*Q948</f>
        <v>1500</v>
      </c>
      <c r="H948" s="433">
        <f t="shared" si="210"/>
        <v>1500</v>
      </c>
      <c r="I948" s="395"/>
      <c r="J948" s="130">
        <f>((K949-K947)/500)</f>
        <v>0.02</v>
      </c>
      <c r="K948" s="116">
        <f>(((I948-I947)*J948)+K947)+I948</f>
        <v>150</v>
      </c>
      <c r="L948" s="131">
        <f>ROUNDUP(K948,0)</f>
        <v>150</v>
      </c>
      <c r="M948" s="132">
        <f>((N949-N947)/500)</f>
        <v>0.02</v>
      </c>
      <c r="N948" s="101">
        <f>(((I948-I947)*M948)+N947)+I948</f>
        <v>250</v>
      </c>
      <c r="O948" s="101">
        <f>ROUNDUP(N948,0)</f>
        <v>250</v>
      </c>
      <c r="P948" s="101">
        <f>((Q949-Q947)/500)</f>
        <v>0.02</v>
      </c>
      <c r="Q948" s="101">
        <f>(((I948-I947)*P948)+Q947)+I948</f>
        <v>500</v>
      </c>
      <c r="R948" s="133">
        <f>ROUNDUP(Q948,0)</f>
        <v>500</v>
      </c>
      <c r="S948" s="132">
        <f>((T949-T947)/500)</f>
        <v>0.04</v>
      </c>
      <c r="T948" s="134">
        <f>(((I948-I947)*S948)+T947)+I948</f>
        <v>650</v>
      </c>
      <c r="U948" s="134">
        <f>ROUNDUP(T948,0)</f>
        <v>650</v>
      </c>
      <c r="V948" s="396"/>
      <c r="W948" s="130">
        <f>((X949-X947)/500)</f>
        <v>0.01</v>
      </c>
      <c r="X948" s="116">
        <f>(((V948-V947)*W948)+X947)+V948</f>
        <v>1410</v>
      </c>
      <c r="Y948" s="135">
        <f t="shared" si="211"/>
        <v>240</v>
      </c>
      <c r="Z948" s="106">
        <f>ROUNDUP(X948,0)</f>
        <v>1410</v>
      </c>
      <c r="AA948" s="136">
        <f>((AB949-AB947)/500)</f>
        <v>0.02</v>
      </c>
      <c r="AB948" s="137">
        <f>(((V948-V947)*AA948)+AB947)+V948</f>
        <v>2820</v>
      </c>
      <c r="AC948" s="101">
        <f>ROUNDUP(AB948,0)</f>
        <v>2820</v>
      </c>
      <c r="AD948" s="137">
        <f>((AE949-AE947)/500)</f>
        <v>0.01</v>
      </c>
      <c r="AE948" s="137">
        <f>(((V948-V947)*AD948)+AE947)+V948</f>
        <v>1435</v>
      </c>
      <c r="AF948" s="133">
        <f>ROUNDUP(AE948,0)</f>
        <v>1435</v>
      </c>
      <c r="AG948" s="137">
        <f>((AH949-AH947)/500)</f>
        <v>0.01</v>
      </c>
      <c r="AH948" s="137">
        <f>(((V948-V947)*AG948)+AH947)+V948</f>
        <v>1460</v>
      </c>
      <c r="AI948" s="101">
        <f>ROUNDUP(AH948,0)</f>
        <v>1460</v>
      </c>
      <c r="AJ948" s="136">
        <f>((AK949-AK947)/500)</f>
        <v>0.01</v>
      </c>
      <c r="AK948" s="138">
        <f>(((V948-V947)*AJ948)+AK947)+V948</f>
        <v>1485</v>
      </c>
      <c r="AL948" s="139">
        <f>ROUNDUP(AK948,0)</f>
        <v>1485</v>
      </c>
    </row>
    <row r="949" spans="1:39" ht="15.75" x14ac:dyDescent="0.25">
      <c r="A949" s="93">
        <f t="shared" si="212"/>
        <v>0</v>
      </c>
      <c r="B949" s="93">
        <f t="shared" si="207"/>
        <v>0</v>
      </c>
      <c r="C949" s="112">
        <f>+$D$3*U949</f>
        <v>2718430</v>
      </c>
      <c r="D949" s="112">
        <f t="shared" si="208"/>
        <v>2718430</v>
      </c>
      <c r="E949" s="112">
        <f>+$F$3*L949</f>
        <v>2418900</v>
      </c>
      <c r="F949" s="112">
        <f t="shared" si="209"/>
        <v>2418900</v>
      </c>
      <c r="G949" s="113">
        <f>+$H$3*R949</f>
        <v>726720</v>
      </c>
      <c r="H949" s="112">
        <f t="shared" si="210"/>
        <v>726720</v>
      </c>
      <c r="I949" s="140">
        <f>+I947+500</f>
        <v>237000</v>
      </c>
      <c r="J949" s="130"/>
      <c r="K949" s="116">
        <f>+K947+10</f>
        <v>4890</v>
      </c>
      <c r="L949" s="117">
        <f>+I949+K949</f>
        <v>241890</v>
      </c>
      <c r="M949" s="118"/>
      <c r="N949" s="119">
        <f>+N947+10</f>
        <v>4990</v>
      </c>
      <c r="O949" s="119">
        <f>+N949+I949</f>
        <v>241990</v>
      </c>
      <c r="P949" s="119"/>
      <c r="Q949" s="119">
        <f>+Q947+10</f>
        <v>5240</v>
      </c>
      <c r="R949" s="120">
        <f>+Q949+I949</f>
        <v>242240</v>
      </c>
      <c r="S949" s="121"/>
      <c r="T949" s="122">
        <f>+T947+20</f>
        <v>10130</v>
      </c>
      <c r="U949" s="122">
        <f>+T949+I949</f>
        <v>247130</v>
      </c>
      <c r="V949" s="141">
        <f>+V947+500</f>
        <v>237000</v>
      </c>
      <c r="W949" s="130"/>
      <c r="X949" s="116">
        <f>+X947+5</f>
        <v>3780</v>
      </c>
      <c r="Y949" s="124">
        <f t="shared" si="211"/>
        <v>237240</v>
      </c>
      <c r="Z949" s="125">
        <f>+V949+X949</f>
        <v>240780</v>
      </c>
      <c r="AA949" s="126"/>
      <c r="AB949" s="127">
        <f>+AB947+10</f>
        <v>7560</v>
      </c>
      <c r="AC949" s="119">
        <f>+V949+AB949</f>
        <v>244560</v>
      </c>
      <c r="AD949" s="127"/>
      <c r="AE949" s="127">
        <f>+AE947+5</f>
        <v>3805</v>
      </c>
      <c r="AF949" s="120">
        <f>+AE949+V949</f>
        <v>240805</v>
      </c>
      <c r="AG949" s="127"/>
      <c r="AH949" s="127">
        <f>+AH947+5</f>
        <v>3830</v>
      </c>
      <c r="AI949" s="119">
        <f>+AH949+V949</f>
        <v>240830</v>
      </c>
      <c r="AJ949" s="126"/>
      <c r="AK949" s="128">
        <f>+AK947+5</f>
        <v>3855</v>
      </c>
      <c r="AL949" s="129">
        <f>+AK949+V949</f>
        <v>240855</v>
      </c>
      <c r="AM949" s="397"/>
    </row>
    <row r="950" spans="1:39" ht="15.75" x14ac:dyDescent="0.25">
      <c r="A950" s="93">
        <f t="shared" si="212"/>
        <v>0</v>
      </c>
      <c r="B950" s="94">
        <f t="shared" si="207"/>
        <v>0</v>
      </c>
      <c r="C950" s="95">
        <f>+$D$3*T950</f>
        <v>7150</v>
      </c>
      <c r="D950" s="95">
        <f t="shared" si="208"/>
        <v>7150</v>
      </c>
      <c r="E950" s="95">
        <f>+$F$3*K950</f>
        <v>1500</v>
      </c>
      <c r="F950" s="95">
        <f t="shared" si="209"/>
        <v>1500</v>
      </c>
      <c r="G950" s="96">
        <f>+$H$3*Q950</f>
        <v>1500</v>
      </c>
      <c r="H950" s="95">
        <f t="shared" si="210"/>
        <v>1500</v>
      </c>
      <c r="I950" s="395"/>
      <c r="J950" s="130">
        <f>((K951-K949)/500)</f>
        <v>0.02</v>
      </c>
      <c r="K950" s="116">
        <f>(((I950-I949)*J950)+K949)+I950</f>
        <v>150</v>
      </c>
      <c r="L950" s="131">
        <f>ROUNDUP(K950,0)</f>
        <v>150</v>
      </c>
      <c r="M950" s="132">
        <f>((N951-N949)/500)</f>
        <v>0.02</v>
      </c>
      <c r="N950" s="101">
        <f>(((I950-I949)*M950)+N949)+I950</f>
        <v>250</v>
      </c>
      <c r="O950" s="101">
        <f>ROUNDUP(N950,0)</f>
        <v>250</v>
      </c>
      <c r="P950" s="101">
        <f>((Q951-Q949)/500)</f>
        <v>0.02</v>
      </c>
      <c r="Q950" s="101">
        <f>(((I950-I949)*P950)+Q949)+I950</f>
        <v>500</v>
      </c>
      <c r="R950" s="133">
        <f>ROUNDUP(Q950,0)</f>
        <v>500</v>
      </c>
      <c r="S950" s="132">
        <f>((T951-T949)/500)</f>
        <v>0.04</v>
      </c>
      <c r="T950" s="134">
        <f>(((I950-I949)*S950)+T949)+I950</f>
        <v>650</v>
      </c>
      <c r="U950" s="134">
        <f>ROUNDUP(T950,0)</f>
        <v>650</v>
      </c>
      <c r="V950" s="396"/>
      <c r="W950" s="130">
        <f>((X951-X949)/500)</f>
        <v>0.02</v>
      </c>
      <c r="X950" s="116">
        <f>(((V950-V949)*W950)+X949)+V950</f>
        <v>-960</v>
      </c>
      <c r="Y950" s="135">
        <f t="shared" si="211"/>
        <v>240</v>
      </c>
      <c r="Z950" s="106">
        <f>ROUNDUP(X950,0)</f>
        <v>-960</v>
      </c>
      <c r="AA950" s="136">
        <f>((AB951-AB949)/500)</f>
        <v>0.04</v>
      </c>
      <c r="AB950" s="137">
        <f>(((V950-V949)*AA950)+AB949)+V950</f>
        <v>-1920</v>
      </c>
      <c r="AC950" s="101">
        <f>ROUNDUP(AB950,0)</f>
        <v>-1920</v>
      </c>
      <c r="AD950" s="137">
        <f>((AE951-AE949)/500)</f>
        <v>0.02</v>
      </c>
      <c r="AE950" s="137">
        <f>(((V950-V949)*AD950)+AE949)+V950</f>
        <v>-935</v>
      </c>
      <c r="AF950" s="133">
        <f>ROUNDUP(AE950,0)</f>
        <v>-935</v>
      </c>
      <c r="AG950" s="137">
        <f>((AH951-AH949)/500)</f>
        <v>0.02</v>
      </c>
      <c r="AH950" s="137">
        <f>(((V950-V949)*AG950)+AH949)+V950</f>
        <v>-910</v>
      </c>
      <c r="AI950" s="101">
        <f>ROUNDUP(AH950,0)</f>
        <v>-910</v>
      </c>
      <c r="AJ950" s="136">
        <f>((AK951-AK949)/500)</f>
        <v>0.02</v>
      </c>
      <c r="AK950" s="138">
        <f>(((V950-V949)*AJ950)+AK949)+V950</f>
        <v>-885</v>
      </c>
      <c r="AL950" s="139">
        <f>ROUNDUP(AK950,0)</f>
        <v>-885</v>
      </c>
    </row>
    <row r="951" spans="1:39" ht="15.75" x14ac:dyDescent="0.25">
      <c r="A951" s="93">
        <f t="shared" si="212"/>
        <v>0</v>
      </c>
      <c r="B951" s="93">
        <f t="shared" si="207"/>
        <v>0</v>
      </c>
      <c r="C951" s="112">
        <f>+$D$3*U951</f>
        <v>2724150</v>
      </c>
      <c r="D951" s="112">
        <f t="shared" si="208"/>
        <v>2724150</v>
      </c>
      <c r="E951" s="112">
        <f>+$F$3*L951</f>
        <v>2424000</v>
      </c>
      <c r="F951" s="112">
        <f t="shared" si="209"/>
        <v>2424000</v>
      </c>
      <c r="G951" s="113">
        <f>+$H$3*R951</f>
        <v>728250</v>
      </c>
      <c r="H951" s="112">
        <f t="shared" si="210"/>
        <v>728250</v>
      </c>
      <c r="I951" s="140">
        <f>+I949+500</f>
        <v>237500</v>
      </c>
      <c r="J951" s="130"/>
      <c r="K951" s="116">
        <f>+K949+10</f>
        <v>4900</v>
      </c>
      <c r="L951" s="117">
        <f>+I951+K951</f>
        <v>242400</v>
      </c>
      <c r="M951" s="118"/>
      <c r="N951" s="119">
        <f>+N949+10</f>
        <v>5000</v>
      </c>
      <c r="O951" s="119">
        <f>+N951+I951</f>
        <v>242500</v>
      </c>
      <c r="P951" s="119"/>
      <c r="Q951" s="119">
        <f>+Q949+10</f>
        <v>5250</v>
      </c>
      <c r="R951" s="120">
        <f>+Q951+I951</f>
        <v>242750</v>
      </c>
      <c r="S951" s="121"/>
      <c r="T951" s="122">
        <f>+T949+20</f>
        <v>10150</v>
      </c>
      <c r="U951" s="122">
        <f>+T951+I951</f>
        <v>247650</v>
      </c>
      <c r="V951" s="141">
        <f>+V949+500</f>
        <v>237500</v>
      </c>
      <c r="W951" s="130"/>
      <c r="X951" s="116">
        <f>+X949+10</f>
        <v>3790</v>
      </c>
      <c r="Y951" s="124">
        <f t="shared" si="211"/>
        <v>237740</v>
      </c>
      <c r="Z951" s="125">
        <f>+V951+X951</f>
        <v>241290</v>
      </c>
      <c r="AA951" s="126"/>
      <c r="AB951" s="127">
        <f>+AB949+20</f>
        <v>7580</v>
      </c>
      <c r="AC951" s="119">
        <f>+V951+AB951</f>
        <v>245080</v>
      </c>
      <c r="AD951" s="127"/>
      <c r="AE951" s="127">
        <f>+AE949+10</f>
        <v>3815</v>
      </c>
      <c r="AF951" s="120">
        <f>+AE951+V951</f>
        <v>241315</v>
      </c>
      <c r="AG951" s="127"/>
      <c r="AH951" s="127">
        <f>+AH949+10</f>
        <v>3840</v>
      </c>
      <c r="AI951" s="119">
        <f>+AH951+V951</f>
        <v>241340</v>
      </c>
      <c r="AJ951" s="126"/>
      <c r="AK951" s="128">
        <f>+AK949+10</f>
        <v>3865</v>
      </c>
      <c r="AL951" s="129">
        <f>+AK951+V951</f>
        <v>241365</v>
      </c>
      <c r="AM951" s="397"/>
    </row>
    <row r="952" spans="1:39" ht="15.75" x14ac:dyDescent="0.25">
      <c r="A952" s="93">
        <f t="shared" si="212"/>
        <v>0</v>
      </c>
      <c r="B952" s="94">
        <f t="shared" si="207"/>
        <v>0</v>
      </c>
      <c r="C952" s="95">
        <f>+$D$3*T952</f>
        <v>7150</v>
      </c>
      <c r="D952" s="95">
        <f t="shared" si="208"/>
        <v>7150</v>
      </c>
      <c r="E952" s="95">
        <f>+$F$3*K952</f>
        <v>1500</v>
      </c>
      <c r="F952" s="95">
        <f t="shared" si="209"/>
        <v>1500</v>
      </c>
      <c r="G952" s="96">
        <f>+$H$3*Q952</f>
        <v>1500</v>
      </c>
      <c r="H952" s="433">
        <f t="shared" si="210"/>
        <v>1500</v>
      </c>
      <c r="I952" s="395"/>
      <c r="J952" s="130">
        <f>((K953-K951)/500)</f>
        <v>0.02</v>
      </c>
      <c r="K952" s="116">
        <f>(((I952-I951)*J952)+K951)+I952</f>
        <v>150</v>
      </c>
      <c r="L952" s="131">
        <f>ROUNDUP(K952,0)</f>
        <v>150</v>
      </c>
      <c r="M952" s="132">
        <f>((N953-N951)/500)</f>
        <v>0.02</v>
      </c>
      <c r="N952" s="101">
        <f>(((I952-I951)*M952)+N951)+I952</f>
        <v>250</v>
      </c>
      <c r="O952" s="101">
        <f>ROUNDUP(N952,0)</f>
        <v>250</v>
      </c>
      <c r="P952" s="101">
        <f>((Q953-Q951)/500)</f>
        <v>0.02</v>
      </c>
      <c r="Q952" s="101">
        <f>(((I952-I951)*P952)+Q951)+I952</f>
        <v>500</v>
      </c>
      <c r="R952" s="133">
        <f>ROUNDUP(Q952,0)</f>
        <v>500</v>
      </c>
      <c r="S952" s="132">
        <f>((T953-T951)/500)</f>
        <v>0.04</v>
      </c>
      <c r="T952" s="134">
        <f>(((I952-I951)*S952)+T951)+I952</f>
        <v>650</v>
      </c>
      <c r="U952" s="134">
        <f>ROUNDUP(T952,0)</f>
        <v>650</v>
      </c>
      <c r="V952" s="396"/>
      <c r="W952" s="130">
        <f>((X953-X951)/500)</f>
        <v>0.01</v>
      </c>
      <c r="X952" s="116">
        <f>(((V952-V951)*W952)+X951)+V952</f>
        <v>1415</v>
      </c>
      <c r="Y952" s="135">
        <f t="shared" si="211"/>
        <v>240</v>
      </c>
      <c r="Z952" s="106">
        <f>ROUNDUP(X952,0)</f>
        <v>1415</v>
      </c>
      <c r="AA952" s="136">
        <f>((AB953-AB951)/500)</f>
        <v>0.02</v>
      </c>
      <c r="AB952" s="137">
        <f>(((V952-V951)*AA952)+AB951)+V952</f>
        <v>2830</v>
      </c>
      <c r="AC952" s="101">
        <f>ROUNDUP(AB952,0)</f>
        <v>2830</v>
      </c>
      <c r="AD952" s="137">
        <f>((AE953-AE951)/500)</f>
        <v>0.01</v>
      </c>
      <c r="AE952" s="137">
        <f>(((V952-V951)*AD952)+AE951)+V952</f>
        <v>1440</v>
      </c>
      <c r="AF952" s="133">
        <f>ROUNDUP(AE952,0)</f>
        <v>1440</v>
      </c>
      <c r="AG952" s="137">
        <f>((AH953-AH951)/500)</f>
        <v>0.01</v>
      </c>
      <c r="AH952" s="137">
        <f>(((V952-V951)*AG952)+AH951)+V952</f>
        <v>1465</v>
      </c>
      <c r="AI952" s="101">
        <f>ROUNDUP(AH952,0)</f>
        <v>1465</v>
      </c>
      <c r="AJ952" s="136">
        <f>((AK953-AK951)/500)</f>
        <v>0.01</v>
      </c>
      <c r="AK952" s="138">
        <f>(((V952-V951)*AJ952)+AK951)+V952</f>
        <v>1490</v>
      </c>
      <c r="AL952" s="139">
        <f>ROUNDUP(AK952,0)</f>
        <v>1490</v>
      </c>
    </row>
    <row r="953" spans="1:39" ht="15.75" x14ac:dyDescent="0.25">
      <c r="A953" s="93">
        <f t="shared" si="212"/>
        <v>0</v>
      </c>
      <c r="B953" s="93">
        <f t="shared" si="207"/>
        <v>0</v>
      </c>
      <c r="C953" s="112">
        <f>+$D$3*U953</f>
        <v>2729870</v>
      </c>
      <c r="D953" s="112">
        <f t="shared" si="208"/>
        <v>2729870</v>
      </c>
      <c r="E953" s="112">
        <f>+$F$3*L953</f>
        <v>2429100</v>
      </c>
      <c r="F953" s="112">
        <f t="shared" si="209"/>
        <v>2429100</v>
      </c>
      <c r="G953" s="113">
        <f>+$H$3*R953</f>
        <v>729780</v>
      </c>
      <c r="H953" s="112">
        <f t="shared" si="210"/>
        <v>729780</v>
      </c>
      <c r="I953" s="140">
        <f>+I951+500</f>
        <v>238000</v>
      </c>
      <c r="J953" s="130"/>
      <c r="K953" s="116">
        <f>+K951+10</f>
        <v>4910</v>
      </c>
      <c r="L953" s="117">
        <f>+I953+K953</f>
        <v>242910</v>
      </c>
      <c r="M953" s="118"/>
      <c r="N953" s="119">
        <f>+N951+10</f>
        <v>5010</v>
      </c>
      <c r="O953" s="119">
        <f>+N953+I953</f>
        <v>243010</v>
      </c>
      <c r="P953" s="119"/>
      <c r="Q953" s="119">
        <f>+Q951+10</f>
        <v>5260</v>
      </c>
      <c r="R953" s="120">
        <f>+Q953+I953</f>
        <v>243260</v>
      </c>
      <c r="S953" s="121"/>
      <c r="T953" s="122">
        <f>+T951+20</f>
        <v>10170</v>
      </c>
      <c r="U953" s="122">
        <f>+T953+I953</f>
        <v>248170</v>
      </c>
      <c r="V953" s="141">
        <f>+V951+500</f>
        <v>238000</v>
      </c>
      <c r="W953" s="130"/>
      <c r="X953" s="116">
        <f>+X951+5</f>
        <v>3795</v>
      </c>
      <c r="Y953" s="124">
        <f t="shared" si="211"/>
        <v>238240</v>
      </c>
      <c r="Z953" s="125">
        <f>+V953+X953</f>
        <v>241795</v>
      </c>
      <c r="AA953" s="126"/>
      <c r="AB953" s="127">
        <f>+AB951+10</f>
        <v>7590</v>
      </c>
      <c r="AC953" s="119">
        <f>+V953+AB953</f>
        <v>245590</v>
      </c>
      <c r="AD953" s="127"/>
      <c r="AE953" s="127">
        <f>+AE951+5</f>
        <v>3820</v>
      </c>
      <c r="AF953" s="120">
        <f>+AE953+V953</f>
        <v>241820</v>
      </c>
      <c r="AG953" s="127"/>
      <c r="AH953" s="127">
        <f>+AH951+5</f>
        <v>3845</v>
      </c>
      <c r="AI953" s="119">
        <f>+AH953+V953</f>
        <v>241845</v>
      </c>
      <c r="AJ953" s="126"/>
      <c r="AK953" s="128">
        <f>+AK951+5</f>
        <v>3870</v>
      </c>
      <c r="AL953" s="129">
        <f>+AK953+V953</f>
        <v>241870</v>
      </c>
      <c r="AM953" s="397"/>
    </row>
    <row r="954" spans="1:39" ht="15.75" x14ac:dyDescent="0.25">
      <c r="A954" s="93">
        <f t="shared" si="212"/>
        <v>0</v>
      </c>
      <c r="B954" s="94">
        <f t="shared" si="207"/>
        <v>0</v>
      </c>
      <c r="C954" s="95">
        <f>+$D$3*T954</f>
        <v>7150</v>
      </c>
      <c r="D954" s="95">
        <f t="shared" si="208"/>
        <v>7150</v>
      </c>
      <c r="E954" s="95">
        <f>+$F$3*K954</f>
        <v>1500</v>
      </c>
      <c r="F954" s="95">
        <f t="shared" si="209"/>
        <v>1500</v>
      </c>
      <c r="G954" s="96">
        <f>+$H$3*Q954</f>
        <v>1500</v>
      </c>
      <c r="H954" s="95">
        <f t="shared" si="210"/>
        <v>1500</v>
      </c>
      <c r="I954" s="395"/>
      <c r="J954" s="130">
        <f>((K955-K953)/500)</f>
        <v>0.02</v>
      </c>
      <c r="K954" s="116">
        <f>(((I954-I953)*J954)+K953)+I954</f>
        <v>150</v>
      </c>
      <c r="L954" s="131">
        <f>ROUNDUP(K954,0)</f>
        <v>150</v>
      </c>
      <c r="M954" s="132">
        <f>((N955-N953)/500)</f>
        <v>0.02</v>
      </c>
      <c r="N954" s="101">
        <f>(((I954-I953)*M954)+N953)+I954</f>
        <v>250</v>
      </c>
      <c r="O954" s="101">
        <f>ROUNDUP(N954,0)</f>
        <v>250</v>
      </c>
      <c r="P954" s="101">
        <f>((Q955-Q953)/500)</f>
        <v>0.02</v>
      </c>
      <c r="Q954" s="101">
        <f>(((I954-I953)*P954)+Q953)+I954</f>
        <v>500</v>
      </c>
      <c r="R954" s="133">
        <f>ROUNDUP(Q954,0)</f>
        <v>500</v>
      </c>
      <c r="S954" s="132">
        <f>((T955-T953)/500)</f>
        <v>0.04</v>
      </c>
      <c r="T954" s="134">
        <f>(((I954-I953)*S954)+T953)+I954</f>
        <v>650</v>
      </c>
      <c r="U954" s="134">
        <f>ROUNDUP(T954,0)</f>
        <v>650</v>
      </c>
      <c r="V954" s="396"/>
      <c r="W954" s="130">
        <f>((X955-X953)/500)</f>
        <v>0.02</v>
      </c>
      <c r="X954" s="116">
        <f>(((V954-V953)*W954)+X953)+V954</f>
        <v>-965</v>
      </c>
      <c r="Y954" s="135">
        <f t="shared" si="211"/>
        <v>240</v>
      </c>
      <c r="Z954" s="106">
        <f>ROUNDUP(X954,0)</f>
        <v>-965</v>
      </c>
      <c r="AA954" s="136">
        <f>((AB955-AB953)/500)</f>
        <v>0.04</v>
      </c>
      <c r="AB954" s="137">
        <f>(((V954-V953)*AA954)+AB953)+V954</f>
        <v>-1930</v>
      </c>
      <c r="AC954" s="101">
        <f>ROUNDUP(AB954,0)</f>
        <v>-1930</v>
      </c>
      <c r="AD954" s="137">
        <f>((AE955-AE953)/500)</f>
        <v>0.02</v>
      </c>
      <c r="AE954" s="137">
        <f>(((V954-V953)*AD954)+AE953)+V954</f>
        <v>-940</v>
      </c>
      <c r="AF954" s="133">
        <f>ROUNDUP(AE954,0)</f>
        <v>-940</v>
      </c>
      <c r="AG954" s="137">
        <f>((AH955-AH953)/500)</f>
        <v>0.02</v>
      </c>
      <c r="AH954" s="137">
        <f>(((V954-V953)*AG954)+AH953)+V954</f>
        <v>-915</v>
      </c>
      <c r="AI954" s="101">
        <f>ROUNDUP(AH954,0)</f>
        <v>-915</v>
      </c>
      <c r="AJ954" s="136">
        <f>((AK955-AK953)/500)</f>
        <v>0.02</v>
      </c>
      <c r="AK954" s="138">
        <f>(((V954-V953)*AJ954)+AK953)+V954</f>
        <v>-890</v>
      </c>
      <c r="AL954" s="139">
        <f>ROUNDUP(AK954,0)</f>
        <v>-890</v>
      </c>
      <c r="AM954" s="397"/>
    </row>
    <row r="955" spans="1:39" ht="15.75" x14ac:dyDescent="0.25">
      <c r="A955" s="93">
        <f t="shared" si="212"/>
        <v>0</v>
      </c>
      <c r="B955" s="93">
        <f t="shared" si="207"/>
        <v>0</v>
      </c>
      <c r="C955" s="112">
        <f>+$D$3*U955</f>
        <v>2735590</v>
      </c>
      <c r="D955" s="112">
        <f t="shared" si="208"/>
        <v>2735590</v>
      </c>
      <c r="E955" s="112">
        <f>+$F$3*L955</f>
        <v>2434200</v>
      </c>
      <c r="F955" s="112">
        <f t="shared" si="209"/>
        <v>2434200</v>
      </c>
      <c r="G955" s="113">
        <f>+$H$3*R955</f>
        <v>731310</v>
      </c>
      <c r="H955" s="112">
        <f t="shared" si="210"/>
        <v>731310</v>
      </c>
      <c r="I955" s="140">
        <f>+I953+500</f>
        <v>238500</v>
      </c>
      <c r="J955" s="130"/>
      <c r="K955" s="116">
        <f>+K953+10</f>
        <v>4920</v>
      </c>
      <c r="L955" s="117">
        <f>+I955+K955</f>
        <v>243420</v>
      </c>
      <c r="M955" s="118"/>
      <c r="N955" s="119">
        <f>+N953+10</f>
        <v>5020</v>
      </c>
      <c r="O955" s="119">
        <f>+N955+I955</f>
        <v>243520</v>
      </c>
      <c r="P955" s="119"/>
      <c r="Q955" s="119">
        <f>+Q953+10</f>
        <v>5270</v>
      </c>
      <c r="R955" s="120">
        <f>+Q955+I955</f>
        <v>243770</v>
      </c>
      <c r="S955" s="121"/>
      <c r="T955" s="122">
        <f>+T953+20</f>
        <v>10190</v>
      </c>
      <c r="U955" s="122">
        <f>+T955+I955</f>
        <v>248690</v>
      </c>
      <c r="V955" s="141">
        <f>+V953+500</f>
        <v>238500</v>
      </c>
      <c r="W955" s="130"/>
      <c r="X955" s="116">
        <f>+X953+10</f>
        <v>3805</v>
      </c>
      <c r="Y955" s="124">
        <f t="shared" si="211"/>
        <v>238740</v>
      </c>
      <c r="Z955" s="125">
        <f>+V955+X955</f>
        <v>242305</v>
      </c>
      <c r="AA955" s="126"/>
      <c r="AB955" s="127">
        <f>+AB953+20</f>
        <v>7610</v>
      </c>
      <c r="AC955" s="119">
        <f>+V955+AB955</f>
        <v>246110</v>
      </c>
      <c r="AD955" s="127"/>
      <c r="AE955" s="127">
        <f>+AE953+10</f>
        <v>3830</v>
      </c>
      <c r="AF955" s="120">
        <f>+AE955+V955</f>
        <v>242330</v>
      </c>
      <c r="AG955" s="127"/>
      <c r="AH955" s="127">
        <f>+AH953+10</f>
        <v>3855</v>
      </c>
      <c r="AI955" s="119">
        <f>+AH955+V955</f>
        <v>242355</v>
      </c>
      <c r="AJ955" s="126"/>
      <c r="AK955" s="128">
        <f>+AK953+10</f>
        <v>3880</v>
      </c>
      <c r="AL955" s="129">
        <f>+AK955+V955</f>
        <v>242380</v>
      </c>
      <c r="AM955" s="397"/>
    </row>
    <row r="956" spans="1:39" ht="15.75" x14ac:dyDescent="0.25">
      <c r="A956" s="93">
        <f t="shared" si="212"/>
        <v>0</v>
      </c>
      <c r="B956" s="94">
        <f t="shared" si="207"/>
        <v>0</v>
      </c>
      <c r="C956" s="95">
        <f>+$D$3*T956</f>
        <v>7150</v>
      </c>
      <c r="D956" s="95">
        <f t="shared" si="208"/>
        <v>7150</v>
      </c>
      <c r="E956" s="95">
        <f>+$F$3*K956</f>
        <v>1500</v>
      </c>
      <c r="F956" s="95">
        <f t="shared" si="209"/>
        <v>1500</v>
      </c>
      <c r="G956" s="96">
        <f>+$H$3*Q956</f>
        <v>1500</v>
      </c>
      <c r="H956" s="433">
        <f t="shared" si="210"/>
        <v>1500</v>
      </c>
      <c r="I956" s="395"/>
      <c r="J956" s="130">
        <f>((K957-K955)/500)</f>
        <v>0.02</v>
      </c>
      <c r="K956" s="116">
        <f>(((I956-I955)*J956)+K955)+I956</f>
        <v>150</v>
      </c>
      <c r="L956" s="131">
        <f>ROUNDUP(K956,0)</f>
        <v>150</v>
      </c>
      <c r="M956" s="132">
        <f>((N957-N955)/500)</f>
        <v>0.02</v>
      </c>
      <c r="N956" s="101">
        <f>(((I956-I955)*M956)+N955)+I956</f>
        <v>250</v>
      </c>
      <c r="O956" s="101">
        <f>ROUNDUP(N956,0)</f>
        <v>250</v>
      </c>
      <c r="P956" s="101">
        <f>((Q957-Q955)/500)</f>
        <v>0.02</v>
      </c>
      <c r="Q956" s="101">
        <f>(((I956-I955)*P956)+Q955)+I956</f>
        <v>500</v>
      </c>
      <c r="R956" s="133">
        <f>ROUNDUP(Q956,0)</f>
        <v>500</v>
      </c>
      <c r="S956" s="132">
        <f>((T957-T955)/500)</f>
        <v>0.04</v>
      </c>
      <c r="T956" s="134">
        <f>(((I956-I955)*S956)+T955)+I956</f>
        <v>650</v>
      </c>
      <c r="U956" s="134">
        <f>ROUNDUP(T956,0)</f>
        <v>650</v>
      </c>
      <c r="V956" s="396"/>
      <c r="W956" s="130">
        <f>((X957-X955)/500)</f>
        <v>0.01</v>
      </c>
      <c r="X956" s="116">
        <f>(((V956-V955)*W956)+X955)+V956</f>
        <v>1420</v>
      </c>
      <c r="Y956" s="135">
        <f t="shared" si="211"/>
        <v>240</v>
      </c>
      <c r="Z956" s="106">
        <f>ROUNDUP(X956,0)</f>
        <v>1420</v>
      </c>
      <c r="AA956" s="136">
        <f>((AB957-AB955)/500)</f>
        <v>0.02</v>
      </c>
      <c r="AB956" s="137">
        <f>(((V956-V955)*AA956)+AB955)+V956</f>
        <v>2840</v>
      </c>
      <c r="AC956" s="101">
        <f>ROUNDUP(AB956,0)</f>
        <v>2840</v>
      </c>
      <c r="AD956" s="137">
        <f>((AE957-AE955)/500)</f>
        <v>0.01</v>
      </c>
      <c r="AE956" s="137">
        <f>(((V956-V955)*AD956)+AE955)+V956</f>
        <v>1445</v>
      </c>
      <c r="AF956" s="133">
        <f>ROUNDUP(AE956,0)</f>
        <v>1445</v>
      </c>
      <c r="AG956" s="137">
        <f>((AH957-AH955)/500)</f>
        <v>0.01</v>
      </c>
      <c r="AH956" s="137">
        <f>(((V956-V955)*AG956)+AH955)+V956</f>
        <v>1470</v>
      </c>
      <c r="AI956" s="101">
        <f>ROUNDUP(AH956,0)</f>
        <v>1470</v>
      </c>
      <c r="AJ956" s="136">
        <f>((AK957-AK955)/500)</f>
        <v>0.01</v>
      </c>
      <c r="AK956" s="138">
        <f>(((V956-V955)*AJ956)+AK955)+V956</f>
        <v>1495</v>
      </c>
      <c r="AL956" s="139">
        <f>ROUNDUP(AK956,0)</f>
        <v>1495</v>
      </c>
    </row>
    <row r="957" spans="1:39" ht="15.75" x14ac:dyDescent="0.25">
      <c r="A957" s="93">
        <f t="shared" si="212"/>
        <v>0</v>
      </c>
      <c r="B957" s="93">
        <f t="shared" si="207"/>
        <v>0</v>
      </c>
      <c r="C957" s="112">
        <f>+$D$3*U957</f>
        <v>2741310</v>
      </c>
      <c r="D957" s="112">
        <f t="shared" si="208"/>
        <v>2741310</v>
      </c>
      <c r="E957" s="112">
        <f>+$F$3*L957</f>
        <v>2439300</v>
      </c>
      <c r="F957" s="112">
        <f t="shared" si="209"/>
        <v>2439300</v>
      </c>
      <c r="G957" s="113">
        <f>+$H$3*R957</f>
        <v>732840</v>
      </c>
      <c r="H957" s="112">
        <f t="shared" si="210"/>
        <v>732840</v>
      </c>
      <c r="I957" s="140">
        <f>+I955+500</f>
        <v>239000</v>
      </c>
      <c r="J957" s="130"/>
      <c r="K957" s="116">
        <f>+K955+10</f>
        <v>4930</v>
      </c>
      <c r="L957" s="117">
        <f>+I957+K957</f>
        <v>243930</v>
      </c>
      <c r="M957" s="118"/>
      <c r="N957" s="119">
        <f>+N955+10</f>
        <v>5030</v>
      </c>
      <c r="O957" s="119">
        <f>+N957+I957</f>
        <v>244030</v>
      </c>
      <c r="P957" s="119"/>
      <c r="Q957" s="119">
        <f>+Q955+10</f>
        <v>5280</v>
      </c>
      <c r="R957" s="120">
        <f>+Q957+I957</f>
        <v>244280</v>
      </c>
      <c r="S957" s="121"/>
      <c r="T957" s="122">
        <f>+T955+20</f>
        <v>10210</v>
      </c>
      <c r="U957" s="122">
        <f>+T957+I957</f>
        <v>249210</v>
      </c>
      <c r="V957" s="141">
        <f>+V955+500</f>
        <v>239000</v>
      </c>
      <c r="W957" s="130"/>
      <c r="X957" s="116">
        <f>+X955+5</f>
        <v>3810</v>
      </c>
      <c r="Y957" s="124">
        <f t="shared" si="211"/>
        <v>239240</v>
      </c>
      <c r="Z957" s="125">
        <f>+V957+X957</f>
        <v>242810</v>
      </c>
      <c r="AA957" s="126"/>
      <c r="AB957" s="127">
        <f>+AB955+10</f>
        <v>7620</v>
      </c>
      <c r="AC957" s="119">
        <f>+V957+AB957</f>
        <v>246620</v>
      </c>
      <c r="AD957" s="127"/>
      <c r="AE957" s="127">
        <f>+AE955+5</f>
        <v>3835</v>
      </c>
      <c r="AF957" s="120">
        <f>+AE957+V957</f>
        <v>242835</v>
      </c>
      <c r="AG957" s="127"/>
      <c r="AH957" s="127">
        <f>+AH955+5</f>
        <v>3860</v>
      </c>
      <c r="AI957" s="119">
        <f>+AH957+V957</f>
        <v>242860</v>
      </c>
      <c r="AJ957" s="126"/>
      <c r="AK957" s="128">
        <f>+AK955+5</f>
        <v>3885</v>
      </c>
      <c r="AL957" s="129">
        <f>+AK957+V957</f>
        <v>242885</v>
      </c>
      <c r="AM957" s="397"/>
    </row>
    <row r="958" spans="1:39" ht="15.75" x14ac:dyDescent="0.25">
      <c r="A958" s="93">
        <f t="shared" si="212"/>
        <v>0</v>
      </c>
      <c r="B958" s="94">
        <f t="shared" si="207"/>
        <v>0</v>
      </c>
      <c r="C958" s="95">
        <f>+$D$3*T958</f>
        <v>7150</v>
      </c>
      <c r="D958" s="95">
        <f t="shared" si="208"/>
        <v>7150</v>
      </c>
      <c r="E958" s="95">
        <f>+$F$3*K958</f>
        <v>1500</v>
      </c>
      <c r="F958" s="95">
        <f t="shared" si="209"/>
        <v>1500</v>
      </c>
      <c r="G958" s="96">
        <f>+$H$3*Q958</f>
        <v>1500</v>
      </c>
      <c r="H958" s="95">
        <f t="shared" si="210"/>
        <v>1500</v>
      </c>
      <c r="I958" s="395"/>
      <c r="J958" s="130">
        <f>((K959-K957)/500)</f>
        <v>0.02</v>
      </c>
      <c r="K958" s="116">
        <f>(((I958-I957)*J958)+K957)+I958</f>
        <v>150</v>
      </c>
      <c r="L958" s="131">
        <f>ROUNDUP(K958,0)</f>
        <v>150</v>
      </c>
      <c r="M958" s="132">
        <f>((N959-N957)/500)</f>
        <v>0.02</v>
      </c>
      <c r="N958" s="101">
        <f>(((I958-I957)*M958)+N957)+I958</f>
        <v>250</v>
      </c>
      <c r="O958" s="101">
        <f>ROUNDUP(N958,0)</f>
        <v>250</v>
      </c>
      <c r="P958" s="101">
        <f>((Q959-Q957)/500)</f>
        <v>0.02</v>
      </c>
      <c r="Q958" s="101">
        <f>(((I958-I957)*P958)+Q957)+I958</f>
        <v>500</v>
      </c>
      <c r="R958" s="133">
        <f>ROUNDUP(Q958,0)</f>
        <v>500</v>
      </c>
      <c r="S958" s="132">
        <f>((T959-T957)/500)</f>
        <v>0.04</v>
      </c>
      <c r="T958" s="134">
        <f>(((I958-I957)*S958)+T957)+I958</f>
        <v>650</v>
      </c>
      <c r="U958" s="134">
        <f>ROUNDUP(T958,0)</f>
        <v>650</v>
      </c>
      <c r="V958" s="396"/>
      <c r="W958" s="130">
        <f>((X959-X957)/500)</f>
        <v>0.02</v>
      </c>
      <c r="X958" s="116">
        <f>(((V958-V957)*W958)+X957)+V958</f>
        <v>-970</v>
      </c>
      <c r="Y958" s="135">
        <f t="shared" si="211"/>
        <v>240</v>
      </c>
      <c r="Z958" s="106">
        <f>ROUNDUP(X958,0)</f>
        <v>-970</v>
      </c>
      <c r="AA958" s="136">
        <f>((AB959-AB957)/500)</f>
        <v>0.04</v>
      </c>
      <c r="AB958" s="137">
        <f>(((V958-V957)*AA958)+AB957)+V958</f>
        <v>-1940</v>
      </c>
      <c r="AC958" s="101">
        <f>ROUNDUP(AB958,0)</f>
        <v>-1940</v>
      </c>
      <c r="AD958" s="137">
        <f>((AE959-AE957)/500)</f>
        <v>0.02</v>
      </c>
      <c r="AE958" s="137">
        <f>(((V958-V957)*AD958)+AE957)+V958</f>
        <v>-945</v>
      </c>
      <c r="AF958" s="133">
        <f>ROUNDUP(AE958,0)</f>
        <v>-945</v>
      </c>
      <c r="AG958" s="137">
        <f>((AH959-AH957)/500)</f>
        <v>0.02</v>
      </c>
      <c r="AH958" s="137">
        <f>(((V958-V957)*AG958)+AH957)+V958</f>
        <v>-920</v>
      </c>
      <c r="AI958" s="101">
        <f>ROUNDUP(AH958,0)</f>
        <v>-920</v>
      </c>
      <c r="AJ958" s="136">
        <f>((AK959-AK957)/500)</f>
        <v>0.02</v>
      </c>
      <c r="AK958" s="138">
        <f>(((V958-V957)*AJ958)+AK957)+V958</f>
        <v>-895</v>
      </c>
      <c r="AL958" s="139">
        <f>ROUNDUP(AK958,0)</f>
        <v>-895</v>
      </c>
    </row>
    <row r="959" spans="1:39" ht="15.75" x14ac:dyDescent="0.25">
      <c r="A959" s="93">
        <f t="shared" si="212"/>
        <v>0</v>
      </c>
      <c r="B959" s="93">
        <f t="shared" si="207"/>
        <v>0</v>
      </c>
      <c r="C959" s="112">
        <f>+$D$3*U959</f>
        <v>2747030</v>
      </c>
      <c r="D959" s="112">
        <f t="shared" si="208"/>
        <v>2747030</v>
      </c>
      <c r="E959" s="112">
        <f>+$F$3*L959</f>
        <v>2444400</v>
      </c>
      <c r="F959" s="112">
        <f t="shared" si="209"/>
        <v>2444400</v>
      </c>
      <c r="G959" s="113">
        <f>+$H$3*R959</f>
        <v>734370</v>
      </c>
      <c r="H959" s="112">
        <f t="shared" si="210"/>
        <v>734370</v>
      </c>
      <c r="I959" s="140">
        <f>+I957+500</f>
        <v>239500</v>
      </c>
      <c r="J959" s="130"/>
      <c r="K959" s="116">
        <f>+K957+10</f>
        <v>4940</v>
      </c>
      <c r="L959" s="117">
        <f>+I959+K959</f>
        <v>244440</v>
      </c>
      <c r="M959" s="118"/>
      <c r="N959" s="119">
        <f>+N957+10</f>
        <v>5040</v>
      </c>
      <c r="O959" s="119">
        <f>+N959+I959</f>
        <v>244540</v>
      </c>
      <c r="P959" s="119"/>
      <c r="Q959" s="119">
        <f>+Q957+10</f>
        <v>5290</v>
      </c>
      <c r="R959" s="120">
        <f>+Q959+I959</f>
        <v>244790</v>
      </c>
      <c r="S959" s="121"/>
      <c r="T959" s="122">
        <f>+T957+20</f>
        <v>10230</v>
      </c>
      <c r="U959" s="122">
        <f>+T959+I959</f>
        <v>249730</v>
      </c>
      <c r="V959" s="141">
        <f>+V957+500</f>
        <v>239500</v>
      </c>
      <c r="W959" s="130"/>
      <c r="X959" s="116">
        <f>+X957+10</f>
        <v>3820</v>
      </c>
      <c r="Y959" s="124">
        <f t="shared" si="211"/>
        <v>239740</v>
      </c>
      <c r="Z959" s="125">
        <f>+V959+X959</f>
        <v>243320</v>
      </c>
      <c r="AA959" s="126"/>
      <c r="AB959" s="127">
        <f>+AB957+20</f>
        <v>7640</v>
      </c>
      <c r="AC959" s="119">
        <f>+V959+AB959</f>
        <v>247140</v>
      </c>
      <c r="AD959" s="127"/>
      <c r="AE959" s="127">
        <f>+AE957+10</f>
        <v>3845</v>
      </c>
      <c r="AF959" s="120">
        <f>+AE959+V959</f>
        <v>243345</v>
      </c>
      <c r="AG959" s="127"/>
      <c r="AH959" s="127">
        <f>+AH957+10</f>
        <v>3870</v>
      </c>
      <c r="AI959" s="119">
        <f>+AH959+V959</f>
        <v>243370</v>
      </c>
      <c r="AJ959" s="126"/>
      <c r="AK959" s="128">
        <f>+AK957+10</f>
        <v>3895</v>
      </c>
      <c r="AL959" s="129">
        <f>+AK959+V959</f>
        <v>243395</v>
      </c>
      <c r="AM959" s="397"/>
    </row>
    <row r="960" spans="1:39" ht="15.75" x14ac:dyDescent="0.25">
      <c r="A960" s="93">
        <f t="shared" si="212"/>
        <v>0</v>
      </c>
      <c r="B960" s="94">
        <f t="shared" si="207"/>
        <v>0</v>
      </c>
      <c r="C960" s="95">
        <f>+$D$3*T960</f>
        <v>7150</v>
      </c>
      <c r="D960" s="95">
        <f t="shared" si="208"/>
        <v>7150</v>
      </c>
      <c r="E960" s="95">
        <f>+$F$3*K960</f>
        <v>1500</v>
      </c>
      <c r="F960" s="95">
        <f t="shared" si="209"/>
        <v>1500</v>
      </c>
      <c r="G960" s="96">
        <f>+$H$3*Q960</f>
        <v>1500</v>
      </c>
      <c r="H960" s="433">
        <f t="shared" si="210"/>
        <v>1500</v>
      </c>
      <c r="I960" s="395"/>
      <c r="J960" s="130">
        <f>((K961-K959)/500)</f>
        <v>0.02</v>
      </c>
      <c r="K960" s="116">
        <f>(((I960-I959)*J960)+K959)+I960</f>
        <v>150</v>
      </c>
      <c r="L960" s="131">
        <f>ROUNDUP(K960,0)</f>
        <v>150</v>
      </c>
      <c r="M960" s="132">
        <f>((N961-N959)/500)</f>
        <v>0.02</v>
      </c>
      <c r="N960" s="101">
        <f>(((I960-I959)*M960)+N959)+I960</f>
        <v>250</v>
      </c>
      <c r="O960" s="101">
        <f>ROUNDUP(N960,0)</f>
        <v>250</v>
      </c>
      <c r="P960" s="101">
        <f>((Q961-Q959)/500)</f>
        <v>0.02</v>
      </c>
      <c r="Q960" s="101">
        <f>(((I960-I959)*P960)+Q959)+I960</f>
        <v>500</v>
      </c>
      <c r="R960" s="133">
        <f>ROUNDUP(Q960,0)</f>
        <v>500</v>
      </c>
      <c r="S960" s="132">
        <f>((T961-T959)/500)</f>
        <v>0.04</v>
      </c>
      <c r="T960" s="134">
        <f>(((I960-I959)*S960)+T959)+I960</f>
        <v>650</v>
      </c>
      <c r="U960" s="134">
        <f>ROUNDUP(T960,0)</f>
        <v>650</v>
      </c>
      <c r="V960" s="396"/>
      <c r="W960" s="130">
        <f>((X961-X959)/500)</f>
        <v>0.01</v>
      </c>
      <c r="X960" s="116">
        <f>(((V960-V959)*W960)+X959)+V960</f>
        <v>1425</v>
      </c>
      <c r="Y960" s="135">
        <f t="shared" si="211"/>
        <v>240</v>
      </c>
      <c r="Z960" s="106">
        <f>ROUNDUP(X960,0)</f>
        <v>1425</v>
      </c>
      <c r="AA960" s="136">
        <f>((AB961-AB959)/500)</f>
        <v>0.02</v>
      </c>
      <c r="AB960" s="137">
        <f>(((V960-V959)*AA960)+AB959)+V960</f>
        <v>2850</v>
      </c>
      <c r="AC960" s="101">
        <f>ROUNDUP(AB960,0)</f>
        <v>2850</v>
      </c>
      <c r="AD960" s="137">
        <f>((AE961-AE959)/500)</f>
        <v>0.01</v>
      </c>
      <c r="AE960" s="137">
        <f>(((V960-V959)*AD960)+AE959)+V960</f>
        <v>1450</v>
      </c>
      <c r="AF960" s="133">
        <f>ROUNDUP(AE960,0)</f>
        <v>1450</v>
      </c>
      <c r="AG960" s="137">
        <f>((AH961-AH959)/500)</f>
        <v>0.01</v>
      </c>
      <c r="AH960" s="137">
        <f>(((V960-V959)*AG960)+AH959)+V960</f>
        <v>1475</v>
      </c>
      <c r="AI960" s="101">
        <f>ROUNDUP(AH960,0)</f>
        <v>1475</v>
      </c>
      <c r="AJ960" s="136">
        <f>((AK961-AK959)/500)</f>
        <v>0.01</v>
      </c>
      <c r="AK960" s="138">
        <f>(((V960-V959)*AJ960)+AK959)+V960</f>
        <v>1500</v>
      </c>
      <c r="AL960" s="139">
        <f>ROUNDUP(AK960,0)</f>
        <v>1500</v>
      </c>
    </row>
    <row r="961" spans="1:39" ht="15.75" x14ac:dyDescent="0.25">
      <c r="A961" s="93">
        <f t="shared" si="212"/>
        <v>0</v>
      </c>
      <c r="B961" s="93">
        <f t="shared" si="207"/>
        <v>0</v>
      </c>
      <c r="C961" s="112">
        <f>+$D$3*U961</f>
        <v>2752750</v>
      </c>
      <c r="D961" s="112">
        <f t="shared" si="208"/>
        <v>2752750</v>
      </c>
      <c r="E961" s="112">
        <f>+$F$3*L961</f>
        <v>2449500</v>
      </c>
      <c r="F961" s="112">
        <f t="shared" si="209"/>
        <v>2449500</v>
      </c>
      <c r="G961" s="113">
        <f>+$H$3*R961</f>
        <v>735900</v>
      </c>
      <c r="H961" s="112">
        <f t="shared" si="210"/>
        <v>735900</v>
      </c>
      <c r="I961" s="140">
        <f>+I959+500</f>
        <v>240000</v>
      </c>
      <c r="J961" s="130"/>
      <c r="K961" s="116">
        <f>+K959+10</f>
        <v>4950</v>
      </c>
      <c r="L961" s="117">
        <f>+I961+K961</f>
        <v>244950</v>
      </c>
      <c r="M961" s="118"/>
      <c r="N961" s="119">
        <f>+N959+10</f>
        <v>5050</v>
      </c>
      <c r="O961" s="119">
        <f>+N961+I961</f>
        <v>245050</v>
      </c>
      <c r="P961" s="119"/>
      <c r="Q961" s="119">
        <f>+Q959+10</f>
        <v>5300</v>
      </c>
      <c r="R961" s="120">
        <f>+Q961+I961</f>
        <v>245300</v>
      </c>
      <c r="S961" s="121"/>
      <c r="T961" s="122">
        <f>+T959+20</f>
        <v>10250</v>
      </c>
      <c r="U961" s="122">
        <f>+T961+I961</f>
        <v>250250</v>
      </c>
      <c r="V961" s="141">
        <f>+V959+500</f>
        <v>240000</v>
      </c>
      <c r="W961" s="130"/>
      <c r="X961" s="116">
        <f>+X959+5</f>
        <v>3825</v>
      </c>
      <c r="Y961" s="124">
        <f t="shared" si="211"/>
        <v>240240</v>
      </c>
      <c r="Z961" s="125">
        <f>+V961+X961</f>
        <v>243825</v>
      </c>
      <c r="AA961" s="126"/>
      <c r="AB961" s="127">
        <f>+AB959+10</f>
        <v>7650</v>
      </c>
      <c r="AC961" s="119">
        <f>+V961+AB961</f>
        <v>247650</v>
      </c>
      <c r="AD961" s="127"/>
      <c r="AE961" s="127">
        <f>+AE959+5</f>
        <v>3850</v>
      </c>
      <c r="AF961" s="120">
        <f>+AE961+V961</f>
        <v>243850</v>
      </c>
      <c r="AG961" s="127"/>
      <c r="AH961" s="127">
        <f>+AH959+5</f>
        <v>3875</v>
      </c>
      <c r="AI961" s="119">
        <f>+AH961+V961</f>
        <v>243875</v>
      </c>
      <c r="AJ961" s="126"/>
      <c r="AK961" s="128">
        <f>+AK959+5</f>
        <v>3900</v>
      </c>
      <c r="AL961" s="129">
        <f>+AK961+V961</f>
        <v>243900</v>
      </c>
      <c r="AM961" s="397"/>
    </row>
    <row r="962" spans="1:39" ht="15.75" x14ac:dyDescent="0.25">
      <c r="A962" s="93">
        <f t="shared" si="212"/>
        <v>0</v>
      </c>
      <c r="B962" s="94">
        <f t="shared" si="207"/>
        <v>0</v>
      </c>
      <c r="C962" s="95">
        <f>+$D$3*T962</f>
        <v>7150</v>
      </c>
      <c r="D962" s="95">
        <f t="shared" si="208"/>
        <v>7150</v>
      </c>
      <c r="E962" s="95">
        <f>+$F$3*K962</f>
        <v>1500</v>
      </c>
      <c r="F962" s="95">
        <f t="shared" si="209"/>
        <v>1500</v>
      </c>
      <c r="G962" s="96">
        <f>+$H$3*Q962</f>
        <v>1500</v>
      </c>
      <c r="H962" s="95">
        <f t="shared" si="210"/>
        <v>1500</v>
      </c>
      <c r="I962" s="395"/>
      <c r="J962" s="130">
        <f>((K963-K961)/500)</f>
        <v>0.02</v>
      </c>
      <c r="K962" s="116">
        <f>(((I962-I961)*J962)+K961)+I962</f>
        <v>150</v>
      </c>
      <c r="L962" s="131">
        <f>ROUNDUP(K962,0)</f>
        <v>150</v>
      </c>
      <c r="M962" s="132">
        <f>((N963-N961)/500)</f>
        <v>0.02</v>
      </c>
      <c r="N962" s="101">
        <f>(((I962-I961)*M962)+N961)+I962</f>
        <v>250</v>
      </c>
      <c r="O962" s="101">
        <f>ROUNDUP(N962,0)</f>
        <v>250</v>
      </c>
      <c r="P962" s="101">
        <f>((Q963-Q961)/500)</f>
        <v>0.02</v>
      </c>
      <c r="Q962" s="101">
        <f>(((I962-I961)*P962)+Q961)+I962</f>
        <v>500</v>
      </c>
      <c r="R962" s="133">
        <f>ROUNDUP(Q962,0)</f>
        <v>500</v>
      </c>
      <c r="S962" s="132">
        <f>((T963-T961)/500)</f>
        <v>0.04</v>
      </c>
      <c r="T962" s="134">
        <f>(((I962-I961)*S962)+T961)+I962</f>
        <v>650</v>
      </c>
      <c r="U962" s="134">
        <f>ROUNDUP(T962,0)</f>
        <v>650</v>
      </c>
      <c r="V962" s="396"/>
      <c r="W962" s="130">
        <f>((X963-X961)/500)</f>
        <v>0.02</v>
      </c>
      <c r="X962" s="116">
        <f>(((V962-V961)*W962)+X961)+V962</f>
        <v>-975</v>
      </c>
      <c r="Y962" s="135">
        <f t="shared" si="211"/>
        <v>240</v>
      </c>
      <c r="Z962" s="106">
        <f>ROUNDUP(X962,0)</f>
        <v>-975</v>
      </c>
      <c r="AA962" s="136">
        <f>((AB963-AB961)/500)</f>
        <v>0.04</v>
      </c>
      <c r="AB962" s="137">
        <f>(((V962-V961)*AA962)+AB961)+V962</f>
        <v>-1950</v>
      </c>
      <c r="AC962" s="101">
        <f>ROUNDUP(AB962,0)</f>
        <v>-1950</v>
      </c>
      <c r="AD962" s="137">
        <f>((AE963-AE961)/500)</f>
        <v>0.02</v>
      </c>
      <c r="AE962" s="137">
        <f>(((V962-V961)*AD962)+AE961)+V962</f>
        <v>-950</v>
      </c>
      <c r="AF962" s="133">
        <f>ROUNDUP(AE962,0)</f>
        <v>-950</v>
      </c>
      <c r="AG962" s="137">
        <f>((AH963-AH961)/500)</f>
        <v>0.02</v>
      </c>
      <c r="AH962" s="137">
        <f>(((V962-V961)*AG962)+AH961)+V962</f>
        <v>-925</v>
      </c>
      <c r="AI962" s="101">
        <f>ROUNDUP(AH962,0)</f>
        <v>-925</v>
      </c>
      <c r="AJ962" s="136">
        <f>((AK963-AK961)/500)</f>
        <v>0.02</v>
      </c>
      <c r="AK962" s="138">
        <f>(((V962-V961)*AJ962)+AK961)+V962</f>
        <v>-900</v>
      </c>
      <c r="AL962" s="139">
        <f>ROUNDUP(AK962,0)</f>
        <v>-900</v>
      </c>
      <c r="AM962" s="397"/>
    </row>
    <row r="963" spans="1:39" ht="15.75" x14ac:dyDescent="0.25">
      <c r="A963" s="93">
        <f t="shared" si="212"/>
        <v>0</v>
      </c>
      <c r="B963" s="93">
        <f t="shared" si="207"/>
        <v>0</v>
      </c>
      <c r="C963" s="112">
        <f>+$D$3*U963</f>
        <v>2758470</v>
      </c>
      <c r="D963" s="112">
        <f t="shared" si="208"/>
        <v>2758470</v>
      </c>
      <c r="E963" s="112">
        <f>+$F$3*L963</f>
        <v>2454600</v>
      </c>
      <c r="F963" s="112">
        <f t="shared" si="209"/>
        <v>2454600</v>
      </c>
      <c r="G963" s="113">
        <f>+$H$3*R963</f>
        <v>737430</v>
      </c>
      <c r="H963" s="112">
        <f t="shared" si="210"/>
        <v>737430</v>
      </c>
      <c r="I963" s="140">
        <f>+I961+500</f>
        <v>240500</v>
      </c>
      <c r="J963" s="130"/>
      <c r="K963" s="116">
        <f>+K961+10</f>
        <v>4960</v>
      </c>
      <c r="L963" s="117">
        <f>+I963+K963</f>
        <v>245460</v>
      </c>
      <c r="M963" s="118"/>
      <c r="N963" s="119">
        <f>+N961+10</f>
        <v>5060</v>
      </c>
      <c r="O963" s="119">
        <f>+N963+I963</f>
        <v>245560</v>
      </c>
      <c r="P963" s="119"/>
      <c r="Q963" s="119">
        <f>+Q961+10</f>
        <v>5310</v>
      </c>
      <c r="R963" s="120">
        <f>+Q963+I963</f>
        <v>245810</v>
      </c>
      <c r="S963" s="121"/>
      <c r="T963" s="122">
        <f>+T961+20</f>
        <v>10270</v>
      </c>
      <c r="U963" s="122">
        <f>+T963+I963</f>
        <v>250770</v>
      </c>
      <c r="V963" s="141">
        <f>+V961+500</f>
        <v>240500</v>
      </c>
      <c r="W963" s="130"/>
      <c r="X963" s="116">
        <f>+X961+10</f>
        <v>3835</v>
      </c>
      <c r="Y963" s="124">
        <f t="shared" si="211"/>
        <v>240740</v>
      </c>
      <c r="Z963" s="125">
        <f>+V963+X963</f>
        <v>244335</v>
      </c>
      <c r="AA963" s="126"/>
      <c r="AB963" s="127">
        <f>+AB961+20</f>
        <v>7670</v>
      </c>
      <c r="AC963" s="119">
        <f>+V963+AB963</f>
        <v>248170</v>
      </c>
      <c r="AD963" s="127"/>
      <c r="AE963" s="127">
        <f>+AE961+10</f>
        <v>3860</v>
      </c>
      <c r="AF963" s="120">
        <f>+AE963+V963</f>
        <v>244360</v>
      </c>
      <c r="AG963" s="127"/>
      <c r="AH963" s="127">
        <f>+AH961+10</f>
        <v>3885</v>
      </c>
      <c r="AI963" s="119">
        <f>+AH963+V963</f>
        <v>244385</v>
      </c>
      <c r="AJ963" s="126"/>
      <c r="AK963" s="128">
        <f>+AK961+10</f>
        <v>3910</v>
      </c>
      <c r="AL963" s="129">
        <f>+AK963+V963</f>
        <v>244410</v>
      </c>
      <c r="AM963" s="397"/>
    </row>
    <row r="964" spans="1:39" ht="15.75" x14ac:dyDescent="0.25">
      <c r="A964" s="93">
        <f t="shared" si="212"/>
        <v>0</v>
      </c>
      <c r="B964" s="94">
        <f t="shared" si="207"/>
        <v>0</v>
      </c>
      <c r="C964" s="95">
        <f>+$D$3*T964</f>
        <v>7150</v>
      </c>
      <c r="D964" s="95">
        <f t="shared" si="208"/>
        <v>7150</v>
      </c>
      <c r="E964" s="95">
        <f>+$F$3*K964</f>
        <v>1500</v>
      </c>
      <c r="F964" s="95">
        <f t="shared" si="209"/>
        <v>1500</v>
      </c>
      <c r="G964" s="96">
        <f>+$H$3*Q964</f>
        <v>1500</v>
      </c>
      <c r="H964" s="433">
        <f t="shared" si="210"/>
        <v>1500</v>
      </c>
      <c r="I964" s="395"/>
      <c r="J964" s="130">
        <f>((K965-K963)/500)</f>
        <v>0.02</v>
      </c>
      <c r="K964" s="116">
        <f>(((I964-I963)*J964)+K963)+I964</f>
        <v>150</v>
      </c>
      <c r="L964" s="131">
        <f>ROUNDUP(K964,0)</f>
        <v>150</v>
      </c>
      <c r="M964" s="132">
        <f>((N965-N963)/500)</f>
        <v>0.02</v>
      </c>
      <c r="N964" s="101">
        <f>(((I964-I963)*M964)+N963)+I964</f>
        <v>250</v>
      </c>
      <c r="O964" s="101">
        <f>ROUNDUP(N964,0)</f>
        <v>250</v>
      </c>
      <c r="P964" s="101">
        <f>((Q965-Q963)/500)</f>
        <v>0.02</v>
      </c>
      <c r="Q964" s="101">
        <f>(((I964-I963)*P964)+Q963)+I964</f>
        <v>500</v>
      </c>
      <c r="R964" s="133">
        <f>ROUNDUP(Q964,0)</f>
        <v>500</v>
      </c>
      <c r="S964" s="132">
        <f>((T965-T963)/500)</f>
        <v>0.04</v>
      </c>
      <c r="T964" s="134">
        <f>(((I964-I963)*S964)+T963)+I964</f>
        <v>650</v>
      </c>
      <c r="U964" s="134">
        <f>ROUNDUP(T964,0)</f>
        <v>650</v>
      </c>
      <c r="V964" s="396"/>
      <c r="W964" s="130">
        <f>((X965-X963)/500)</f>
        <v>0.01</v>
      </c>
      <c r="X964" s="116">
        <f>(((V964-V963)*W964)+X963)+V964</f>
        <v>1430</v>
      </c>
      <c r="Y964" s="135">
        <f t="shared" si="211"/>
        <v>240</v>
      </c>
      <c r="Z964" s="106">
        <f>ROUNDUP(X964,0)</f>
        <v>1430</v>
      </c>
      <c r="AA964" s="136">
        <f>((AB965-AB963)/500)</f>
        <v>0.02</v>
      </c>
      <c r="AB964" s="137">
        <f>(((V964-V963)*AA964)+AB963)+V964</f>
        <v>2860</v>
      </c>
      <c r="AC964" s="101">
        <f>ROUNDUP(AB964,0)</f>
        <v>2860</v>
      </c>
      <c r="AD964" s="137">
        <f>((AE965-AE963)/500)</f>
        <v>0.01</v>
      </c>
      <c r="AE964" s="137">
        <f>(((V964-V963)*AD964)+AE963)+V964</f>
        <v>1455</v>
      </c>
      <c r="AF964" s="133">
        <f>ROUNDUP(AE964,0)</f>
        <v>1455</v>
      </c>
      <c r="AG964" s="137">
        <f>((AH965-AH963)/500)</f>
        <v>0.01</v>
      </c>
      <c r="AH964" s="137">
        <f>(((V964-V963)*AG964)+AH963)+V964</f>
        <v>1480</v>
      </c>
      <c r="AI964" s="101">
        <f>ROUNDUP(AH964,0)</f>
        <v>1480</v>
      </c>
      <c r="AJ964" s="136">
        <f>((AK965-AK963)/500)</f>
        <v>0.01</v>
      </c>
      <c r="AK964" s="138">
        <f>(((V964-V963)*AJ964)+AK963)+V964</f>
        <v>1505</v>
      </c>
      <c r="AL964" s="139">
        <f>ROUNDUP(AK964,0)</f>
        <v>1505</v>
      </c>
    </row>
    <row r="965" spans="1:39" ht="15.75" x14ac:dyDescent="0.25">
      <c r="A965" s="93">
        <f t="shared" si="212"/>
        <v>0</v>
      </c>
      <c r="B965" s="93">
        <f t="shared" si="207"/>
        <v>0</v>
      </c>
      <c r="C965" s="112">
        <f>+$D$3*U965</f>
        <v>2764190</v>
      </c>
      <c r="D965" s="112">
        <f t="shared" si="208"/>
        <v>2764190</v>
      </c>
      <c r="E965" s="112">
        <f>+$F$3*L965</f>
        <v>2459700</v>
      </c>
      <c r="F965" s="112">
        <f t="shared" si="209"/>
        <v>2459700</v>
      </c>
      <c r="G965" s="113">
        <f>+$H$3*R965</f>
        <v>738960</v>
      </c>
      <c r="H965" s="112">
        <f t="shared" si="210"/>
        <v>738960</v>
      </c>
      <c r="I965" s="140">
        <f>+I963+500</f>
        <v>241000</v>
      </c>
      <c r="J965" s="130"/>
      <c r="K965" s="116">
        <f>+K963+10</f>
        <v>4970</v>
      </c>
      <c r="L965" s="117">
        <f>+I965+K965</f>
        <v>245970</v>
      </c>
      <c r="M965" s="118"/>
      <c r="N965" s="119">
        <f>+N963+10</f>
        <v>5070</v>
      </c>
      <c r="O965" s="119">
        <f>+N965+I965</f>
        <v>246070</v>
      </c>
      <c r="P965" s="119"/>
      <c r="Q965" s="119">
        <f>+Q963+10</f>
        <v>5320</v>
      </c>
      <c r="R965" s="120">
        <f>+Q965+I965</f>
        <v>246320</v>
      </c>
      <c r="S965" s="121"/>
      <c r="T965" s="122">
        <f>+T963+20</f>
        <v>10290</v>
      </c>
      <c r="U965" s="122">
        <f>+T965+I965</f>
        <v>251290</v>
      </c>
      <c r="V965" s="141">
        <f>+V963+500</f>
        <v>241000</v>
      </c>
      <c r="W965" s="130"/>
      <c r="X965" s="116">
        <f>+X963+5</f>
        <v>3840</v>
      </c>
      <c r="Y965" s="124">
        <f t="shared" si="211"/>
        <v>241240</v>
      </c>
      <c r="Z965" s="125">
        <f>+V965+X965</f>
        <v>244840</v>
      </c>
      <c r="AA965" s="126"/>
      <c r="AB965" s="127">
        <f>+AB963+10</f>
        <v>7680</v>
      </c>
      <c r="AC965" s="119">
        <f>+V965+AB965</f>
        <v>248680</v>
      </c>
      <c r="AD965" s="127"/>
      <c r="AE965" s="127">
        <f>+AE963+5</f>
        <v>3865</v>
      </c>
      <c r="AF965" s="120">
        <f>+AE965+V965</f>
        <v>244865</v>
      </c>
      <c r="AG965" s="127"/>
      <c r="AH965" s="127">
        <f>+AH963+5</f>
        <v>3890</v>
      </c>
      <c r="AI965" s="119">
        <f>+AH965+V965</f>
        <v>244890</v>
      </c>
      <c r="AJ965" s="126"/>
      <c r="AK965" s="128">
        <f>+AK963+5</f>
        <v>3915</v>
      </c>
      <c r="AL965" s="129">
        <f>+AK965+V965</f>
        <v>244915</v>
      </c>
      <c r="AM965" s="397"/>
    </row>
    <row r="966" spans="1:39" ht="15.75" x14ac:dyDescent="0.25">
      <c r="A966" s="93">
        <f t="shared" si="212"/>
        <v>0</v>
      </c>
      <c r="B966" s="94">
        <f t="shared" si="207"/>
        <v>0</v>
      </c>
      <c r="C966" s="95">
        <f>+$D$3*T966</f>
        <v>7150</v>
      </c>
      <c r="D966" s="95">
        <f t="shared" si="208"/>
        <v>7150</v>
      </c>
      <c r="E966" s="95">
        <f>+$F$3*K966</f>
        <v>1500</v>
      </c>
      <c r="F966" s="95">
        <f t="shared" si="209"/>
        <v>1500</v>
      </c>
      <c r="G966" s="96">
        <f>+$H$3*Q966</f>
        <v>1500</v>
      </c>
      <c r="H966" s="95">
        <f t="shared" si="210"/>
        <v>1500</v>
      </c>
      <c r="I966" s="395"/>
      <c r="J966" s="130">
        <f>((K967-K965)/500)</f>
        <v>0.02</v>
      </c>
      <c r="K966" s="116">
        <f>(((I966-I965)*J966)+K965)+I966</f>
        <v>150</v>
      </c>
      <c r="L966" s="131">
        <f>ROUNDUP(K966,0)</f>
        <v>150</v>
      </c>
      <c r="M966" s="132">
        <f>((N967-N965)/500)</f>
        <v>0.02</v>
      </c>
      <c r="N966" s="101">
        <f>(((I966-I965)*M966)+N965)+I966</f>
        <v>250</v>
      </c>
      <c r="O966" s="101">
        <f>ROUNDUP(N966,0)</f>
        <v>250</v>
      </c>
      <c r="P966" s="101">
        <f>((Q967-Q965)/500)</f>
        <v>0.02</v>
      </c>
      <c r="Q966" s="101">
        <f>(((I966-I965)*P966)+Q965)+I966</f>
        <v>500</v>
      </c>
      <c r="R966" s="133">
        <f>ROUNDUP(Q966,0)</f>
        <v>500</v>
      </c>
      <c r="S966" s="132">
        <f>((T967-T965)/500)</f>
        <v>0.04</v>
      </c>
      <c r="T966" s="134">
        <f>(((I966-I965)*S966)+T965)+I966</f>
        <v>650</v>
      </c>
      <c r="U966" s="134">
        <f>ROUNDUP(T966,0)</f>
        <v>650</v>
      </c>
      <c r="V966" s="396"/>
      <c r="W966" s="130">
        <f>((X967-X965)/500)</f>
        <v>0.02</v>
      </c>
      <c r="X966" s="116">
        <f>(((V966-V965)*W966)+X965)+V966</f>
        <v>-980</v>
      </c>
      <c r="Y966" s="135">
        <f t="shared" si="211"/>
        <v>240</v>
      </c>
      <c r="Z966" s="106">
        <f>ROUNDUP(X966,0)</f>
        <v>-980</v>
      </c>
      <c r="AA966" s="136">
        <f>((AB967-AB965)/500)</f>
        <v>0.04</v>
      </c>
      <c r="AB966" s="137">
        <f>(((V966-V965)*AA966)+AB965)+V966</f>
        <v>-1960</v>
      </c>
      <c r="AC966" s="101">
        <f>ROUNDUP(AB966,0)</f>
        <v>-1960</v>
      </c>
      <c r="AD966" s="137">
        <f>((AE967-AE965)/500)</f>
        <v>0.02</v>
      </c>
      <c r="AE966" s="137">
        <f>(((V966-V965)*AD966)+AE965)+V966</f>
        <v>-955</v>
      </c>
      <c r="AF966" s="133">
        <f>ROUNDUP(AE966,0)</f>
        <v>-955</v>
      </c>
      <c r="AG966" s="137">
        <f>((AH967-AH965)/500)</f>
        <v>0.02</v>
      </c>
      <c r="AH966" s="137">
        <f>(((V966-V965)*AG966)+AH965)+V966</f>
        <v>-930</v>
      </c>
      <c r="AI966" s="101">
        <f>ROUNDUP(AH966,0)</f>
        <v>-930</v>
      </c>
      <c r="AJ966" s="136">
        <f>((AK967-AK965)/500)</f>
        <v>0.02</v>
      </c>
      <c r="AK966" s="138">
        <f>(((V966-V965)*AJ966)+AK965)+V966</f>
        <v>-905</v>
      </c>
      <c r="AL966" s="139">
        <f>ROUNDUP(AK966,0)</f>
        <v>-905</v>
      </c>
    </row>
    <row r="967" spans="1:39" ht="15.75" x14ac:dyDescent="0.25">
      <c r="A967" s="93">
        <f t="shared" si="212"/>
        <v>0</v>
      </c>
      <c r="B967" s="93">
        <f t="shared" si="207"/>
        <v>0</v>
      </c>
      <c r="C967" s="112">
        <f>+$D$3*U967</f>
        <v>2769910</v>
      </c>
      <c r="D967" s="112">
        <f t="shared" si="208"/>
        <v>2769910</v>
      </c>
      <c r="E967" s="112">
        <f>+$F$3*L967</f>
        <v>2464800</v>
      </c>
      <c r="F967" s="112">
        <f t="shared" si="209"/>
        <v>2464800</v>
      </c>
      <c r="G967" s="113">
        <f>+$H$3*R967</f>
        <v>740490</v>
      </c>
      <c r="H967" s="112">
        <f t="shared" si="210"/>
        <v>740490</v>
      </c>
      <c r="I967" s="140">
        <f>+I965+500</f>
        <v>241500</v>
      </c>
      <c r="J967" s="130"/>
      <c r="K967" s="116">
        <f>+K965+10</f>
        <v>4980</v>
      </c>
      <c r="L967" s="117">
        <f>+I967+K967</f>
        <v>246480</v>
      </c>
      <c r="M967" s="118"/>
      <c r="N967" s="119">
        <f>+N965+10</f>
        <v>5080</v>
      </c>
      <c r="O967" s="119">
        <f>+N967+I967</f>
        <v>246580</v>
      </c>
      <c r="P967" s="119"/>
      <c r="Q967" s="119">
        <f>+Q965+10</f>
        <v>5330</v>
      </c>
      <c r="R967" s="120">
        <f>+Q967+I967</f>
        <v>246830</v>
      </c>
      <c r="S967" s="121"/>
      <c r="T967" s="122">
        <f>+T965+20</f>
        <v>10310</v>
      </c>
      <c r="U967" s="122">
        <f>+T967+I967</f>
        <v>251810</v>
      </c>
      <c r="V967" s="141">
        <f>+V965+500</f>
        <v>241500</v>
      </c>
      <c r="W967" s="130"/>
      <c r="X967" s="116">
        <f>+X965+10</f>
        <v>3850</v>
      </c>
      <c r="Y967" s="124">
        <f t="shared" si="211"/>
        <v>241740</v>
      </c>
      <c r="Z967" s="125">
        <f>+V967+X967</f>
        <v>245350</v>
      </c>
      <c r="AA967" s="126"/>
      <c r="AB967" s="127">
        <f>+AB965+20</f>
        <v>7700</v>
      </c>
      <c r="AC967" s="119">
        <f>+V967+AB967</f>
        <v>249200</v>
      </c>
      <c r="AD967" s="127"/>
      <c r="AE967" s="127">
        <f>+AE965+10</f>
        <v>3875</v>
      </c>
      <c r="AF967" s="120">
        <f>+AE967+V967</f>
        <v>245375</v>
      </c>
      <c r="AG967" s="127"/>
      <c r="AH967" s="127">
        <f>+AH965+10</f>
        <v>3900</v>
      </c>
      <c r="AI967" s="119">
        <f>+AH967+V967</f>
        <v>245400</v>
      </c>
      <c r="AJ967" s="126"/>
      <c r="AK967" s="128">
        <f>+AK965+10</f>
        <v>3925</v>
      </c>
      <c r="AL967" s="129">
        <f>+AK967+V967</f>
        <v>245425</v>
      </c>
      <c r="AM967" s="397"/>
    </row>
    <row r="968" spans="1:39" ht="15.75" x14ac:dyDescent="0.25">
      <c r="A968" s="93">
        <f t="shared" si="212"/>
        <v>0</v>
      </c>
      <c r="B968" s="94">
        <f t="shared" si="207"/>
        <v>0</v>
      </c>
      <c r="C968" s="95">
        <f>+$D$3*T968</f>
        <v>7150</v>
      </c>
      <c r="D968" s="95">
        <f t="shared" si="208"/>
        <v>7150</v>
      </c>
      <c r="E968" s="95">
        <f>+$F$3*K968</f>
        <v>1500</v>
      </c>
      <c r="F968" s="95">
        <f t="shared" si="209"/>
        <v>1500</v>
      </c>
      <c r="G968" s="96">
        <f>+$H$3*Q968</f>
        <v>1500</v>
      </c>
      <c r="H968" s="433">
        <f t="shared" si="210"/>
        <v>1500</v>
      </c>
      <c r="I968" s="395"/>
      <c r="J968" s="130">
        <f>((K969-K967)/500)</f>
        <v>0.02</v>
      </c>
      <c r="K968" s="116">
        <f>(((I968-I967)*J968)+K967)+I968</f>
        <v>150</v>
      </c>
      <c r="L968" s="131">
        <f>ROUNDUP(K968,0)</f>
        <v>150</v>
      </c>
      <c r="M968" s="132">
        <f>((N969-N967)/500)</f>
        <v>0.02</v>
      </c>
      <c r="N968" s="101">
        <f>(((I968-I967)*M968)+N967)+I968</f>
        <v>250</v>
      </c>
      <c r="O968" s="101">
        <f>ROUNDUP(N968,0)</f>
        <v>250</v>
      </c>
      <c r="P968" s="101">
        <f>((Q969-Q967)/500)</f>
        <v>0.02</v>
      </c>
      <c r="Q968" s="101">
        <f>(((I968-I967)*P968)+Q967)+I968</f>
        <v>500</v>
      </c>
      <c r="R968" s="133">
        <f>ROUNDUP(Q968,0)</f>
        <v>500</v>
      </c>
      <c r="S968" s="132">
        <f>((T969-T967)/500)</f>
        <v>0.04</v>
      </c>
      <c r="T968" s="134">
        <f>(((I968-I967)*S968)+T967)+I968</f>
        <v>650</v>
      </c>
      <c r="U968" s="134">
        <f>ROUNDUP(T968,0)</f>
        <v>650</v>
      </c>
      <c r="V968" s="396"/>
      <c r="W968" s="130">
        <f>((X969-X967)/500)</f>
        <v>0.01</v>
      </c>
      <c r="X968" s="116">
        <f>(((V968-V967)*W968)+X967)+V968</f>
        <v>1435</v>
      </c>
      <c r="Y968" s="135">
        <f t="shared" si="211"/>
        <v>240</v>
      </c>
      <c r="Z968" s="106">
        <f>ROUNDUP(X968,0)</f>
        <v>1435</v>
      </c>
      <c r="AA968" s="136">
        <f>((AB969-AB967)/500)</f>
        <v>0.02</v>
      </c>
      <c r="AB968" s="137">
        <f>(((V968-V967)*AA968)+AB967)+V968</f>
        <v>2870</v>
      </c>
      <c r="AC968" s="101">
        <f>ROUNDUP(AB968,0)</f>
        <v>2870</v>
      </c>
      <c r="AD968" s="137">
        <f>((AE969-AE967)/500)</f>
        <v>0.01</v>
      </c>
      <c r="AE968" s="137">
        <f>(((V968-V967)*AD968)+AE967)+V968</f>
        <v>1460</v>
      </c>
      <c r="AF968" s="133">
        <f>ROUNDUP(AE968,0)</f>
        <v>1460</v>
      </c>
      <c r="AG968" s="137">
        <f>((AH969-AH967)/500)</f>
        <v>0.01</v>
      </c>
      <c r="AH968" s="137">
        <f>(((V968-V967)*AG968)+AH967)+V968</f>
        <v>1485</v>
      </c>
      <c r="AI968" s="101">
        <f>ROUNDUP(AH968,0)</f>
        <v>1485</v>
      </c>
      <c r="AJ968" s="136">
        <f>((AK969-AK967)/500)</f>
        <v>0.01</v>
      </c>
      <c r="AK968" s="138">
        <f>(((V968-V967)*AJ968)+AK967)+V968</f>
        <v>1510</v>
      </c>
      <c r="AL968" s="139">
        <f>ROUNDUP(AK968,0)</f>
        <v>1510</v>
      </c>
    </row>
    <row r="969" spans="1:39" ht="15.75" x14ac:dyDescent="0.25">
      <c r="A969" s="93">
        <f t="shared" si="212"/>
        <v>0</v>
      </c>
      <c r="B969" s="93">
        <f t="shared" si="207"/>
        <v>0</v>
      </c>
      <c r="C969" s="112">
        <f>+$D$3*U969</f>
        <v>2775630</v>
      </c>
      <c r="D969" s="112">
        <f t="shared" si="208"/>
        <v>2775630</v>
      </c>
      <c r="E969" s="112">
        <f>+$F$3*L969</f>
        <v>2469900</v>
      </c>
      <c r="F969" s="112">
        <f t="shared" si="209"/>
        <v>2469900</v>
      </c>
      <c r="G969" s="113">
        <f>+$H$3*R969</f>
        <v>742020</v>
      </c>
      <c r="H969" s="112">
        <f t="shared" si="210"/>
        <v>742020</v>
      </c>
      <c r="I969" s="140">
        <f>+I967+500</f>
        <v>242000</v>
      </c>
      <c r="J969" s="130"/>
      <c r="K969" s="116">
        <f>+K967+10</f>
        <v>4990</v>
      </c>
      <c r="L969" s="117">
        <f>+I969+K969</f>
        <v>246990</v>
      </c>
      <c r="M969" s="118"/>
      <c r="N969" s="119">
        <f>+N967+10</f>
        <v>5090</v>
      </c>
      <c r="O969" s="119">
        <f>+N969+I969</f>
        <v>247090</v>
      </c>
      <c r="P969" s="119"/>
      <c r="Q969" s="119">
        <f>+Q967+10</f>
        <v>5340</v>
      </c>
      <c r="R969" s="120">
        <f>+Q969+I969</f>
        <v>247340</v>
      </c>
      <c r="S969" s="121"/>
      <c r="T969" s="122">
        <f>+T967+20</f>
        <v>10330</v>
      </c>
      <c r="U969" s="122">
        <f>+T969+I969</f>
        <v>252330</v>
      </c>
      <c r="V969" s="141">
        <f>+V967+500</f>
        <v>242000</v>
      </c>
      <c r="W969" s="130"/>
      <c r="X969" s="116">
        <f>+X967+5</f>
        <v>3855</v>
      </c>
      <c r="Y969" s="124">
        <f t="shared" si="211"/>
        <v>242240</v>
      </c>
      <c r="Z969" s="125">
        <f>+V969+X969</f>
        <v>245855</v>
      </c>
      <c r="AA969" s="126"/>
      <c r="AB969" s="127">
        <f>+AB967+10</f>
        <v>7710</v>
      </c>
      <c r="AC969" s="119">
        <f>+V969+AB969</f>
        <v>249710</v>
      </c>
      <c r="AD969" s="127"/>
      <c r="AE969" s="127">
        <f>+AE967+5</f>
        <v>3880</v>
      </c>
      <c r="AF969" s="120">
        <f>+AE969+V969</f>
        <v>245880</v>
      </c>
      <c r="AG969" s="127"/>
      <c r="AH969" s="127">
        <f>+AH967+5</f>
        <v>3905</v>
      </c>
      <c r="AI969" s="119">
        <f>+AH969+V969</f>
        <v>245905</v>
      </c>
      <c r="AJ969" s="126"/>
      <c r="AK969" s="128">
        <f>+AK967+5</f>
        <v>3930</v>
      </c>
      <c r="AL969" s="129">
        <f>+AK969+V969</f>
        <v>245930</v>
      </c>
      <c r="AM969" s="397"/>
    </row>
    <row r="970" spans="1:39" ht="15.75" x14ac:dyDescent="0.25">
      <c r="A970" s="93">
        <f t="shared" si="212"/>
        <v>0</v>
      </c>
      <c r="B970" s="94">
        <f t="shared" si="207"/>
        <v>0</v>
      </c>
      <c r="C970" s="95">
        <f>+$D$3*T970</f>
        <v>7150</v>
      </c>
      <c r="D970" s="95">
        <f t="shared" si="208"/>
        <v>7150</v>
      </c>
      <c r="E970" s="95">
        <f>+$F$3*K970</f>
        <v>1500</v>
      </c>
      <c r="F970" s="95">
        <f t="shared" si="209"/>
        <v>1500</v>
      </c>
      <c r="G970" s="96">
        <f>+$H$3*Q970</f>
        <v>1500</v>
      </c>
      <c r="H970" s="95">
        <f t="shared" si="210"/>
        <v>1500</v>
      </c>
      <c r="I970" s="395"/>
      <c r="J970" s="130">
        <f>((K971-K969)/500)</f>
        <v>0.02</v>
      </c>
      <c r="K970" s="116">
        <f>(((I970-I969)*J970)+K969)+I970</f>
        <v>150</v>
      </c>
      <c r="L970" s="131">
        <f>ROUNDUP(K970,0)</f>
        <v>150</v>
      </c>
      <c r="M970" s="132">
        <f>((N971-N969)/500)</f>
        <v>0.02</v>
      </c>
      <c r="N970" s="101">
        <f>(((I970-I969)*M970)+N969)+I970</f>
        <v>250</v>
      </c>
      <c r="O970" s="101">
        <f>ROUNDUP(N970,0)</f>
        <v>250</v>
      </c>
      <c r="P970" s="101">
        <f>((Q971-Q969)/500)</f>
        <v>0.02</v>
      </c>
      <c r="Q970" s="101">
        <f>(((I970-I969)*P970)+Q969)+I970</f>
        <v>500</v>
      </c>
      <c r="R970" s="133">
        <f>ROUNDUP(Q970,0)</f>
        <v>500</v>
      </c>
      <c r="S970" s="132">
        <f>((T971-T969)/500)</f>
        <v>0.04</v>
      </c>
      <c r="T970" s="134">
        <f>(((I970-I969)*S970)+T969)+I970</f>
        <v>650</v>
      </c>
      <c r="U970" s="134">
        <f>ROUNDUP(T970,0)</f>
        <v>650</v>
      </c>
      <c r="V970" s="396"/>
      <c r="W970" s="130">
        <f>((X971-X969)/500)</f>
        <v>0.02</v>
      </c>
      <c r="X970" s="116">
        <f>(((V970-V969)*W970)+X969)+V970</f>
        <v>-985</v>
      </c>
      <c r="Y970" s="135">
        <f t="shared" si="211"/>
        <v>240</v>
      </c>
      <c r="Z970" s="106">
        <f>ROUNDUP(X970,0)</f>
        <v>-985</v>
      </c>
      <c r="AA970" s="136">
        <f>((AB971-AB969)/500)</f>
        <v>0.04</v>
      </c>
      <c r="AB970" s="137">
        <f>(((V970-V969)*AA970)+AB969)+V970</f>
        <v>-1970</v>
      </c>
      <c r="AC970" s="101">
        <f>ROUNDUP(AB970,0)</f>
        <v>-1970</v>
      </c>
      <c r="AD970" s="137">
        <f>((AE971-AE969)/500)</f>
        <v>0.02</v>
      </c>
      <c r="AE970" s="137">
        <f>(((V970-V969)*AD970)+AE969)+V970</f>
        <v>-960</v>
      </c>
      <c r="AF970" s="133">
        <f>ROUNDUP(AE970,0)</f>
        <v>-960</v>
      </c>
      <c r="AG970" s="137">
        <f>((AH971-AH969)/500)</f>
        <v>0.02</v>
      </c>
      <c r="AH970" s="137">
        <f>(((V970-V969)*AG970)+AH969)+V970</f>
        <v>-935</v>
      </c>
      <c r="AI970" s="101">
        <f>ROUNDUP(AH970,0)</f>
        <v>-935</v>
      </c>
      <c r="AJ970" s="136">
        <f>((AK971-AK969)/500)</f>
        <v>0.02</v>
      </c>
      <c r="AK970" s="138">
        <f>(((V970-V969)*AJ970)+AK969)+V970</f>
        <v>-910</v>
      </c>
      <c r="AL970" s="139">
        <f>ROUNDUP(AK970,0)</f>
        <v>-910</v>
      </c>
      <c r="AM970" s="397"/>
    </row>
    <row r="971" spans="1:39" ht="15.75" x14ac:dyDescent="0.25">
      <c r="A971" s="93">
        <f t="shared" si="212"/>
        <v>0</v>
      </c>
      <c r="B971" s="93">
        <f t="shared" si="207"/>
        <v>0</v>
      </c>
      <c r="C971" s="112">
        <f>+$D$3*U971</f>
        <v>2781350</v>
      </c>
      <c r="D971" s="112">
        <f t="shared" si="208"/>
        <v>2781350</v>
      </c>
      <c r="E971" s="112">
        <f>+$F$3*L971</f>
        <v>2475000</v>
      </c>
      <c r="F971" s="112">
        <f t="shared" si="209"/>
        <v>2475000</v>
      </c>
      <c r="G971" s="113">
        <f>+$H$3*R971</f>
        <v>743550</v>
      </c>
      <c r="H971" s="112">
        <f t="shared" si="210"/>
        <v>743550</v>
      </c>
      <c r="I971" s="140">
        <f>+I969+500</f>
        <v>242500</v>
      </c>
      <c r="J971" s="130"/>
      <c r="K971" s="116">
        <f>+K969+10</f>
        <v>5000</v>
      </c>
      <c r="L971" s="117">
        <f>+I971+K971</f>
        <v>247500</v>
      </c>
      <c r="M971" s="118"/>
      <c r="N971" s="119">
        <f>+N969+10</f>
        <v>5100</v>
      </c>
      <c r="O971" s="119">
        <f>+N971+I971</f>
        <v>247600</v>
      </c>
      <c r="P971" s="119"/>
      <c r="Q971" s="119">
        <f>+Q969+10</f>
        <v>5350</v>
      </c>
      <c r="R971" s="120">
        <f>+Q971+I971</f>
        <v>247850</v>
      </c>
      <c r="S971" s="121"/>
      <c r="T971" s="122">
        <f>+T969+20</f>
        <v>10350</v>
      </c>
      <c r="U971" s="122">
        <f>+T971+I971</f>
        <v>252850</v>
      </c>
      <c r="V971" s="141">
        <f>+V969+500</f>
        <v>242500</v>
      </c>
      <c r="W971" s="130"/>
      <c r="X971" s="116">
        <f>+X969+10</f>
        <v>3865</v>
      </c>
      <c r="Y971" s="124">
        <f t="shared" si="211"/>
        <v>242740</v>
      </c>
      <c r="Z971" s="125">
        <f>+V971+X971</f>
        <v>246365</v>
      </c>
      <c r="AA971" s="126"/>
      <c r="AB971" s="127">
        <f>+AB969+20</f>
        <v>7730</v>
      </c>
      <c r="AC971" s="119">
        <f>+V971+AB971</f>
        <v>250230</v>
      </c>
      <c r="AD971" s="127"/>
      <c r="AE971" s="127">
        <f>+AE969+10</f>
        <v>3890</v>
      </c>
      <c r="AF971" s="120">
        <f>+AE971+V971</f>
        <v>246390</v>
      </c>
      <c r="AG971" s="127"/>
      <c r="AH971" s="127">
        <f>+AH969+10</f>
        <v>3915</v>
      </c>
      <c r="AI971" s="119">
        <f>+AH971+V971</f>
        <v>246415</v>
      </c>
      <c r="AJ971" s="126"/>
      <c r="AK971" s="128">
        <f>+AK969+10</f>
        <v>3940</v>
      </c>
      <c r="AL971" s="129">
        <f>+AK971+V971</f>
        <v>246440</v>
      </c>
      <c r="AM971" s="397"/>
    </row>
    <row r="972" spans="1:39" ht="15.75" x14ac:dyDescent="0.25">
      <c r="A972" s="93">
        <f t="shared" si="212"/>
        <v>0</v>
      </c>
      <c r="B972" s="94">
        <f t="shared" si="207"/>
        <v>0</v>
      </c>
      <c r="C972" s="95">
        <f>+$D$3*T972</f>
        <v>7150</v>
      </c>
      <c r="D972" s="95">
        <f t="shared" si="208"/>
        <v>7150</v>
      </c>
      <c r="E972" s="95">
        <f>+$F$3*K972</f>
        <v>1500</v>
      </c>
      <c r="F972" s="95">
        <f t="shared" si="209"/>
        <v>1500</v>
      </c>
      <c r="G972" s="96">
        <f>+$H$3*Q972</f>
        <v>1500</v>
      </c>
      <c r="H972" s="433">
        <f t="shared" si="210"/>
        <v>1500</v>
      </c>
      <c r="I972" s="395"/>
      <c r="J972" s="130">
        <f>((K973-K971)/500)</f>
        <v>0.02</v>
      </c>
      <c r="K972" s="116">
        <f>(((I972-I971)*J972)+K971)+I972</f>
        <v>150</v>
      </c>
      <c r="L972" s="131">
        <f>ROUNDUP(K972,0)</f>
        <v>150</v>
      </c>
      <c r="M972" s="132">
        <f>((N973-N971)/500)</f>
        <v>0.02</v>
      </c>
      <c r="N972" s="101">
        <f>(((I972-I971)*M972)+N971)+I972</f>
        <v>250</v>
      </c>
      <c r="O972" s="101">
        <f>ROUNDUP(N972,0)</f>
        <v>250</v>
      </c>
      <c r="P972" s="101">
        <f>((Q973-Q971)/500)</f>
        <v>0.02</v>
      </c>
      <c r="Q972" s="101">
        <f>(((I972-I971)*P972)+Q971)+I972</f>
        <v>500</v>
      </c>
      <c r="R972" s="133">
        <f>ROUNDUP(Q972,0)</f>
        <v>500</v>
      </c>
      <c r="S972" s="132">
        <f>((T973-T971)/500)</f>
        <v>0.04</v>
      </c>
      <c r="T972" s="134">
        <f>(((I972-I971)*S972)+T971)+I972</f>
        <v>650</v>
      </c>
      <c r="U972" s="134">
        <f>ROUNDUP(T972,0)</f>
        <v>650</v>
      </c>
      <c r="V972" s="396"/>
      <c r="W972" s="130">
        <f>((X973-X971)/500)</f>
        <v>0.01</v>
      </c>
      <c r="X972" s="116">
        <f>(((V972-V971)*W972)+X971)+V972</f>
        <v>1440</v>
      </c>
      <c r="Y972" s="135">
        <f t="shared" si="211"/>
        <v>240</v>
      </c>
      <c r="Z972" s="106">
        <f>ROUNDUP(X972,0)</f>
        <v>1440</v>
      </c>
      <c r="AA972" s="136">
        <f>((AB973-AB971)/500)</f>
        <v>0.02</v>
      </c>
      <c r="AB972" s="137">
        <f>(((V972-V971)*AA972)+AB971)+V972</f>
        <v>2880</v>
      </c>
      <c r="AC972" s="101">
        <f>ROUNDUP(AB972,0)</f>
        <v>2880</v>
      </c>
      <c r="AD972" s="137">
        <f>((AE973-AE971)/500)</f>
        <v>0.01</v>
      </c>
      <c r="AE972" s="137">
        <f>(((V972-V971)*AD972)+AE971)+V972</f>
        <v>1465</v>
      </c>
      <c r="AF972" s="133">
        <f>ROUNDUP(AE972,0)</f>
        <v>1465</v>
      </c>
      <c r="AG972" s="137">
        <f>((AH973-AH971)/500)</f>
        <v>0.01</v>
      </c>
      <c r="AH972" s="137">
        <f>(((V972-V971)*AG972)+AH971)+V972</f>
        <v>1490</v>
      </c>
      <c r="AI972" s="101">
        <f>ROUNDUP(AH972,0)</f>
        <v>1490</v>
      </c>
      <c r="AJ972" s="136">
        <f>((AK973-AK971)/500)</f>
        <v>0.01</v>
      </c>
      <c r="AK972" s="138">
        <f>(((V972-V971)*AJ972)+AK971)+V972</f>
        <v>1515</v>
      </c>
      <c r="AL972" s="139">
        <f>ROUNDUP(AK972,0)</f>
        <v>1515</v>
      </c>
    </row>
    <row r="973" spans="1:39" ht="15.75" x14ac:dyDescent="0.25">
      <c r="A973" s="93">
        <f t="shared" si="212"/>
        <v>0</v>
      </c>
      <c r="B973" s="93">
        <f t="shared" si="207"/>
        <v>0</v>
      </c>
      <c r="C973" s="112">
        <f>+$D$3*U973</f>
        <v>2787070</v>
      </c>
      <c r="D973" s="112">
        <f t="shared" si="208"/>
        <v>2787070</v>
      </c>
      <c r="E973" s="112">
        <f>+$F$3*L973</f>
        <v>2480100</v>
      </c>
      <c r="F973" s="112">
        <f t="shared" si="209"/>
        <v>2480100</v>
      </c>
      <c r="G973" s="113">
        <f>+$H$3*R973</f>
        <v>745080</v>
      </c>
      <c r="H973" s="112">
        <f t="shared" si="210"/>
        <v>745080</v>
      </c>
      <c r="I973" s="140">
        <f>+I971+500</f>
        <v>243000</v>
      </c>
      <c r="J973" s="130"/>
      <c r="K973" s="116">
        <f>+K971+10</f>
        <v>5010</v>
      </c>
      <c r="L973" s="117">
        <f>+I973+K973</f>
        <v>248010</v>
      </c>
      <c r="M973" s="118"/>
      <c r="N973" s="119">
        <f>+N971+10</f>
        <v>5110</v>
      </c>
      <c r="O973" s="119">
        <f>+N973+I973</f>
        <v>248110</v>
      </c>
      <c r="P973" s="119"/>
      <c r="Q973" s="119">
        <f>+Q971+10</f>
        <v>5360</v>
      </c>
      <c r="R973" s="120">
        <f>+Q973+I973</f>
        <v>248360</v>
      </c>
      <c r="S973" s="121"/>
      <c r="T973" s="122">
        <f>+T971+20</f>
        <v>10370</v>
      </c>
      <c r="U973" s="122">
        <f>+T973+I973</f>
        <v>253370</v>
      </c>
      <c r="V973" s="141">
        <f>+V971+500</f>
        <v>243000</v>
      </c>
      <c r="W973" s="130"/>
      <c r="X973" s="116">
        <f>+X971+5</f>
        <v>3870</v>
      </c>
      <c r="Y973" s="124">
        <f t="shared" si="211"/>
        <v>243240</v>
      </c>
      <c r="Z973" s="125">
        <f>+V973+X973</f>
        <v>246870</v>
      </c>
      <c r="AA973" s="126"/>
      <c r="AB973" s="127">
        <f>+AB971+10</f>
        <v>7740</v>
      </c>
      <c r="AC973" s="119">
        <f>+V973+AB973</f>
        <v>250740</v>
      </c>
      <c r="AD973" s="127"/>
      <c r="AE973" s="127">
        <f>+AE971+5</f>
        <v>3895</v>
      </c>
      <c r="AF973" s="120">
        <f>+AE973+V973</f>
        <v>246895</v>
      </c>
      <c r="AG973" s="127"/>
      <c r="AH973" s="127">
        <f>+AH971+5</f>
        <v>3920</v>
      </c>
      <c r="AI973" s="119">
        <f>+AH973+V973</f>
        <v>246920</v>
      </c>
      <c r="AJ973" s="126"/>
      <c r="AK973" s="128">
        <f>+AK971+5</f>
        <v>3945</v>
      </c>
      <c r="AL973" s="129">
        <f>+AK973+V973</f>
        <v>246945</v>
      </c>
      <c r="AM973" s="397"/>
    </row>
    <row r="974" spans="1:39" ht="15.75" x14ac:dyDescent="0.25">
      <c r="A974" s="93">
        <f t="shared" si="212"/>
        <v>0</v>
      </c>
      <c r="B974" s="94">
        <f t="shared" si="207"/>
        <v>0</v>
      </c>
      <c r="C974" s="95">
        <f>+$D$3*T974</f>
        <v>7150</v>
      </c>
      <c r="D974" s="95">
        <f t="shared" si="208"/>
        <v>7150</v>
      </c>
      <c r="E974" s="95">
        <f>+$F$3*K974</f>
        <v>1500</v>
      </c>
      <c r="F974" s="95">
        <f t="shared" si="209"/>
        <v>1500</v>
      </c>
      <c r="G974" s="96">
        <f>+$H$3*Q974</f>
        <v>1500</v>
      </c>
      <c r="H974" s="95">
        <f t="shared" si="210"/>
        <v>1500</v>
      </c>
      <c r="I974" s="395"/>
      <c r="J974" s="130">
        <f>((K975-K973)/500)</f>
        <v>0.02</v>
      </c>
      <c r="K974" s="116">
        <f>(((I974-I973)*J974)+K973)+I974</f>
        <v>150</v>
      </c>
      <c r="L974" s="131">
        <f>ROUNDUP(K974,0)</f>
        <v>150</v>
      </c>
      <c r="M974" s="132">
        <f>((N975-N973)/500)</f>
        <v>0.02</v>
      </c>
      <c r="N974" s="101">
        <f>(((I974-I973)*M974)+N973)+I974</f>
        <v>250</v>
      </c>
      <c r="O974" s="101">
        <f>ROUNDUP(N974,0)</f>
        <v>250</v>
      </c>
      <c r="P974" s="101">
        <f>((Q975-Q973)/500)</f>
        <v>0.02</v>
      </c>
      <c r="Q974" s="101">
        <f>(((I974-I973)*P974)+Q973)+I974</f>
        <v>500</v>
      </c>
      <c r="R974" s="133">
        <f>ROUNDUP(Q974,0)</f>
        <v>500</v>
      </c>
      <c r="S974" s="132">
        <f>((T975-T973)/500)</f>
        <v>0.04</v>
      </c>
      <c r="T974" s="134">
        <f>(((I974-I973)*S974)+T973)+I974</f>
        <v>650</v>
      </c>
      <c r="U974" s="134">
        <f>ROUNDUP(T974,0)</f>
        <v>650</v>
      </c>
      <c r="V974" s="396"/>
      <c r="W974" s="130">
        <f>((X975-X973)/500)</f>
        <v>0.02</v>
      </c>
      <c r="X974" s="116">
        <f>(((V974-V973)*W974)+X973)+V974</f>
        <v>-990</v>
      </c>
      <c r="Y974" s="135">
        <f t="shared" si="211"/>
        <v>240</v>
      </c>
      <c r="Z974" s="106">
        <f>ROUNDUP(X974,0)</f>
        <v>-990</v>
      </c>
      <c r="AA974" s="136">
        <f>((AB975-AB973)/500)</f>
        <v>0.04</v>
      </c>
      <c r="AB974" s="137">
        <f>(((V974-V973)*AA974)+AB973)+V974</f>
        <v>-1980</v>
      </c>
      <c r="AC974" s="101">
        <f>ROUNDUP(AB974,0)</f>
        <v>-1980</v>
      </c>
      <c r="AD974" s="137">
        <f>((AE975-AE973)/500)</f>
        <v>0.02</v>
      </c>
      <c r="AE974" s="137">
        <f>(((V974-V973)*AD974)+AE973)+V974</f>
        <v>-965</v>
      </c>
      <c r="AF974" s="133">
        <f>ROUNDUP(AE974,0)</f>
        <v>-965</v>
      </c>
      <c r="AG974" s="137">
        <f>((AH975-AH973)/500)</f>
        <v>0.02</v>
      </c>
      <c r="AH974" s="137">
        <f>(((V974-V973)*AG974)+AH973)+V974</f>
        <v>-940</v>
      </c>
      <c r="AI974" s="101">
        <f>ROUNDUP(AH974,0)</f>
        <v>-940</v>
      </c>
      <c r="AJ974" s="136">
        <f>((AK975-AK973)/500)</f>
        <v>0.02</v>
      </c>
      <c r="AK974" s="138">
        <f>(((V974-V973)*AJ974)+AK973)+V974</f>
        <v>-915</v>
      </c>
      <c r="AL974" s="139">
        <f>ROUNDUP(AK974,0)</f>
        <v>-915</v>
      </c>
    </row>
    <row r="975" spans="1:39" ht="15.75" x14ac:dyDescent="0.25">
      <c r="A975" s="93">
        <f t="shared" si="212"/>
        <v>0</v>
      </c>
      <c r="B975" s="93">
        <f t="shared" si="207"/>
        <v>0</v>
      </c>
      <c r="C975" s="112">
        <f>+$D$3*U975</f>
        <v>2792790</v>
      </c>
      <c r="D975" s="112">
        <f t="shared" si="208"/>
        <v>2792790</v>
      </c>
      <c r="E975" s="112">
        <f>+$F$3*L975</f>
        <v>2485200</v>
      </c>
      <c r="F975" s="112">
        <f t="shared" si="209"/>
        <v>2485200</v>
      </c>
      <c r="G975" s="113">
        <f>+$H$3*R975</f>
        <v>746610</v>
      </c>
      <c r="H975" s="112">
        <f t="shared" si="210"/>
        <v>746610</v>
      </c>
      <c r="I975" s="140">
        <f>+I973+500</f>
        <v>243500</v>
      </c>
      <c r="J975" s="130"/>
      <c r="K975" s="116">
        <f>+K973+10</f>
        <v>5020</v>
      </c>
      <c r="L975" s="117">
        <f>+I975+K975</f>
        <v>248520</v>
      </c>
      <c r="M975" s="118"/>
      <c r="N975" s="119">
        <f>+N973+10</f>
        <v>5120</v>
      </c>
      <c r="O975" s="119">
        <f>+N975+I975</f>
        <v>248620</v>
      </c>
      <c r="P975" s="119"/>
      <c r="Q975" s="119">
        <f>+Q973+10</f>
        <v>5370</v>
      </c>
      <c r="R975" s="120">
        <f>+Q975+I975</f>
        <v>248870</v>
      </c>
      <c r="S975" s="121"/>
      <c r="T975" s="122">
        <f>+T973+20</f>
        <v>10390</v>
      </c>
      <c r="U975" s="122">
        <f>+T975+I975</f>
        <v>253890</v>
      </c>
      <c r="V975" s="141">
        <f>+V973+500</f>
        <v>243500</v>
      </c>
      <c r="W975" s="130"/>
      <c r="X975" s="116">
        <f>+X973+10</f>
        <v>3880</v>
      </c>
      <c r="Y975" s="124">
        <f t="shared" si="211"/>
        <v>243740</v>
      </c>
      <c r="Z975" s="125">
        <f>+V975+X975</f>
        <v>247380</v>
      </c>
      <c r="AA975" s="126"/>
      <c r="AB975" s="127">
        <f>+AB973+20</f>
        <v>7760</v>
      </c>
      <c r="AC975" s="119">
        <f>+V975+AB975</f>
        <v>251260</v>
      </c>
      <c r="AD975" s="127"/>
      <c r="AE975" s="127">
        <f>+AE973+10</f>
        <v>3905</v>
      </c>
      <c r="AF975" s="120">
        <f>+AE975+V975</f>
        <v>247405</v>
      </c>
      <c r="AG975" s="127"/>
      <c r="AH975" s="127">
        <f>+AH973+10</f>
        <v>3930</v>
      </c>
      <c r="AI975" s="119">
        <f>+AH975+V975</f>
        <v>247430</v>
      </c>
      <c r="AJ975" s="126"/>
      <c r="AK975" s="128">
        <f>+AK973+10</f>
        <v>3955</v>
      </c>
      <c r="AL975" s="129">
        <f>+AK975+V975</f>
        <v>247455</v>
      </c>
      <c r="AM975" s="397"/>
    </row>
    <row r="976" spans="1:39" ht="15.75" x14ac:dyDescent="0.25">
      <c r="A976" s="93">
        <f t="shared" si="212"/>
        <v>0</v>
      </c>
      <c r="B976" s="94">
        <f t="shared" si="207"/>
        <v>0</v>
      </c>
      <c r="C976" s="95">
        <f>+$D$3*T976</f>
        <v>7150</v>
      </c>
      <c r="D976" s="95">
        <f t="shared" si="208"/>
        <v>7150</v>
      </c>
      <c r="E976" s="95">
        <f>+$F$3*K976</f>
        <v>1500</v>
      </c>
      <c r="F976" s="95">
        <f t="shared" si="209"/>
        <v>1500</v>
      </c>
      <c r="G976" s="96">
        <f>+$H$3*Q976</f>
        <v>1500</v>
      </c>
      <c r="H976" s="433">
        <f t="shared" si="210"/>
        <v>1500</v>
      </c>
      <c r="I976" s="395"/>
      <c r="J976" s="130">
        <f>((K977-K975)/500)</f>
        <v>0.02</v>
      </c>
      <c r="K976" s="116">
        <f>(((I976-I975)*J976)+K975)+I976</f>
        <v>150</v>
      </c>
      <c r="L976" s="131">
        <f>ROUNDUP(K976,0)</f>
        <v>150</v>
      </c>
      <c r="M976" s="132">
        <f>((N977-N975)/500)</f>
        <v>0.02</v>
      </c>
      <c r="N976" s="101">
        <f>(((I976-I975)*M976)+N975)+I976</f>
        <v>250</v>
      </c>
      <c r="O976" s="101">
        <f>ROUNDUP(N976,0)</f>
        <v>250</v>
      </c>
      <c r="P976" s="101">
        <f>((Q977-Q975)/500)</f>
        <v>0.02</v>
      </c>
      <c r="Q976" s="101">
        <f>(((I976-I975)*P976)+Q975)+I976</f>
        <v>500</v>
      </c>
      <c r="R976" s="133">
        <f>ROUNDUP(Q976,0)</f>
        <v>500</v>
      </c>
      <c r="S976" s="132">
        <f>((T977-T975)/500)</f>
        <v>0.04</v>
      </c>
      <c r="T976" s="134">
        <f>(((I976-I975)*S976)+T975)+I976</f>
        <v>650</v>
      </c>
      <c r="U976" s="134">
        <f>ROUNDUP(T976,0)</f>
        <v>650</v>
      </c>
      <c r="V976" s="396"/>
      <c r="W976" s="130">
        <f>((X977-X975)/500)</f>
        <v>0.01</v>
      </c>
      <c r="X976" s="116">
        <f>(((V976-V975)*W976)+X975)+V976</f>
        <v>1445</v>
      </c>
      <c r="Y976" s="135">
        <f t="shared" si="211"/>
        <v>240</v>
      </c>
      <c r="Z976" s="106">
        <f>ROUNDUP(X976,0)</f>
        <v>1445</v>
      </c>
      <c r="AA976" s="136">
        <f>((AB977-AB975)/500)</f>
        <v>0.02</v>
      </c>
      <c r="AB976" s="137">
        <f>(((V976-V975)*AA976)+AB975)+V976</f>
        <v>2890</v>
      </c>
      <c r="AC976" s="101">
        <f>ROUNDUP(AB976,0)</f>
        <v>2890</v>
      </c>
      <c r="AD976" s="137">
        <f>((AE977-AE975)/500)</f>
        <v>0.01</v>
      </c>
      <c r="AE976" s="137">
        <f>(((V976-V975)*AD976)+AE975)+V976</f>
        <v>1470</v>
      </c>
      <c r="AF976" s="133">
        <f>ROUNDUP(AE976,0)</f>
        <v>1470</v>
      </c>
      <c r="AG976" s="137">
        <f>((AH977-AH975)/500)</f>
        <v>0.01</v>
      </c>
      <c r="AH976" s="137">
        <f>(((V976-V975)*AG976)+AH975)+V976</f>
        <v>1495</v>
      </c>
      <c r="AI976" s="101">
        <f>ROUNDUP(AH976,0)</f>
        <v>1495</v>
      </c>
      <c r="AJ976" s="136">
        <f>((AK977-AK975)/500)</f>
        <v>0.01</v>
      </c>
      <c r="AK976" s="138">
        <f>(((V976-V975)*AJ976)+AK975)+V976</f>
        <v>1520</v>
      </c>
      <c r="AL976" s="139">
        <f>ROUNDUP(AK976,0)</f>
        <v>1520</v>
      </c>
    </row>
    <row r="977" spans="1:39" ht="15.75" x14ac:dyDescent="0.25">
      <c r="A977" s="93">
        <f t="shared" si="212"/>
        <v>0</v>
      </c>
      <c r="B977" s="93">
        <f t="shared" si="207"/>
        <v>0</v>
      </c>
      <c r="C977" s="112">
        <f>+$D$3*U977</f>
        <v>2798510</v>
      </c>
      <c r="D977" s="112">
        <f t="shared" si="208"/>
        <v>2798510</v>
      </c>
      <c r="E977" s="112">
        <f>+$F$3*L977</f>
        <v>2490300</v>
      </c>
      <c r="F977" s="112">
        <f t="shared" si="209"/>
        <v>2490300</v>
      </c>
      <c r="G977" s="113">
        <f>+$H$3*R977</f>
        <v>748140</v>
      </c>
      <c r="H977" s="112">
        <f t="shared" si="210"/>
        <v>748140</v>
      </c>
      <c r="I977" s="140">
        <f>+I975+500</f>
        <v>244000</v>
      </c>
      <c r="J977" s="130"/>
      <c r="K977" s="116">
        <f>+K975+10</f>
        <v>5030</v>
      </c>
      <c r="L977" s="117">
        <f>+I977+K977</f>
        <v>249030</v>
      </c>
      <c r="M977" s="118"/>
      <c r="N977" s="119">
        <f>+N975+10</f>
        <v>5130</v>
      </c>
      <c r="O977" s="119">
        <f>+N977+I977</f>
        <v>249130</v>
      </c>
      <c r="P977" s="119"/>
      <c r="Q977" s="119">
        <f>+Q975+10</f>
        <v>5380</v>
      </c>
      <c r="R977" s="120">
        <f>+Q977+I977</f>
        <v>249380</v>
      </c>
      <c r="S977" s="121"/>
      <c r="T977" s="122">
        <f>+T975+20</f>
        <v>10410</v>
      </c>
      <c r="U977" s="122">
        <f>+T977+I977</f>
        <v>254410</v>
      </c>
      <c r="V977" s="141">
        <f>+V975+500</f>
        <v>244000</v>
      </c>
      <c r="W977" s="130"/>
      <c r="X977" s="116">
        <f>+X975+5</f>
        <v>3885</v>
      </c>
      <c r="Y977" s="124">
        <f t="shared" si="211"/>
        <v>244240</v>
      </c>
      <c r="Z977" s="125">
        <f>+V977+X977</f>
        <v>247885</v>
      </c>
      <c r="AA977" s="126"/>
      <c r="AB977" s="127">
        <f>+AB975+10</f>
        <v>7770</v>
      </c>
      <c r="AC977" s="119">
        <f>+V977+AB977</f>
        <v>251770</v>
      </c>
      <c r="AD977" s="127"/>
      <c r="AE977" s="127">
        <f>+AE975+5</f>
        <v>3910</v>
      </c>
      <c r="AF977" s="120">
        <f>+AE977+V977</f>
        <v>247910</v>
      </c>
      <c r="AG977" s="127"/>
      <c r="AH977" s="127">
        <f>+AH975+5</f>
        <v>3935</v>
      </c>
      <c r="AI977" s="119">
        <f>+AH977+V977</f>
        <v>247935</v>
      </c>
      <c r="AJ977" s="126"/>
      <c r="AK977" s="128">
        <f>+AK975+5</f>
        <v>3960</v>
      </c>
      <c r="AL977" s="129">
        <f>+AK977+V977</f>
        <v>247960</v>
      </c>
      <c r="AM977" s="397"/>
    </row>
    <row r="978" spans="1:39" ht="15.75" x14ac:dyDescent="0.25">
      <c r="A978" s="93">
        <f t="shared" si="212"/>
        <v>0</v>
      </c>
      <c r="B978" s="94">
        <f t="shared" si="207"/>
        <v>0</v>
      </c>
      <c r="C978" s="95">
        <f>+$D$3*T978</f>
        <v>7150</v>
      </c>
      <c r="D978" s="95">
        <f t="shared" si="208"/>
        <v>7150</v>
      </c>
      <c r="E978" s="95">
        <f>+$F$3*K978</f>
        <v>1500</v>
      </c>
      <c r="F978" s="95">
        <f t="shared" si="209"/>
        <v>1500</v>
      </c>
      <c r="G978" s="96">
        <f>+$H$3*Q978</f>
        <v>1500</v>
      </c>
      <c r="H978" s="95">
        <f t="shared" si="210"/>
        <v>1500</v>
      </c>
      <c r="I978" s="395"/>
      <c r="J978" s="130">
        <f>((K979-K977)/500)</f>
        <v>0.02</v>
      </c>
      <c r="K978" s="116">
        <f>(((I978-I977)*J978)+K977)+I978</f>
        <v>150</v>
      </c>
      <c r="L978" s="131">
        <f>ROUNDUP(K978,0)</f>
        <v>150</v>
      </c>
      <c r="M978" s="132">
        <f>((N979-N977)/500)</f>
        <v>0.02</v>
      </c>
      <c r="N978" s="101">
        <f>(((I978-I977)*M978)+N977)+I978</f>
        <v>250</v>
      </c>
      <c r="O978" s="101">
        <f>ROUNDUP(N978,0)</f>
        <v>250</v>
      </c>
      <c r="P978" s="101">
        <f>((Q979-Q977)/500)</f>
        <v>0.02</v>
      </c>
      <c r="Q978" s="101">
        <f>(((I978-I977)*P978)+Q977)+I978</f>
        <v>500</v>
      </c>
      <c r="R978" s="133">
        <f>ROUNDUP(Q978,0)</f>
        <v>500</v>
      </c>
      <c r="S978" s="132">
        <f>((T979-T977)/500)</f>
        <v>0.04</v>
      </c>
      <c r="T978" s="134">
        <f>(((I978-I977)*S978)+T977)+I978</f>
        <v>650</v>
      </c>
      <c r="U978" s="134">
        <f>ROUNDUP(T978,0)</f>
        <v>650</v>
      </c>
      <c r="V978" s="396"/>
      <c r="W978" s="130">
        <f>((X979-X977)/500)</f>
        <v>0.02</v>
      </c>
      <c r="X978" s="116">
        <f>(((V978-V977)*W978)+X977)+V978</f>
        <v>-995</v>
      </c>
      <c r="Y978" s="135">
        <f t="shared" si="211"/>
        <v>240</v>
      </c>
      <c r="Z978" s="106">
        <f>ROUNDUP(X978,0)</f>
        <v>-995</v>
      </c>
      <c r="AA978" s="136">
        <f>((AB979-AB977)/500)</f>
        <v>0.04</v>
      </c>
      <c r="AB978" s="137">
        <f>(((V978-V977)*AA978)+AB977)+V978</f>
        <v>-1990</v>
      </c>
      <c r="AC978" s="101">
        <f>ROUNDUP(AB978,0)</f>
        <v>-1990</v>
      </c>
      <c r="AD978" s="137">
        <f>((AE979-AE977)/500)</f>
        <v>0.02</v>
      </c>
      <c r="AE978" s="137">
        <f>(((V978-V977)*AD978)+AE977)+V978</f>
        <v>-970</v>
      </c>
      <c r="AF978" s="133">
        <f>ROUNDUP(AE978,0)</f>
        <v>-970</v>
      </c>
      <c r="AG978" s="137">
        <f>((AH979-AH977)/500)</f>
        <v>0.02</v>
      </c>
      <c r="AH978" s="137">
        <f>(((V978-V977)*AG978)+AH977)+V978</f>
        <v>-945</v>
      </c>
      <c r="AI978" s="101">
        <f>ROUNDUP(AH978,0)</f>
        <v>-945</v>
      </c>
      <c r="AJ978" s="136">
        <f>((AK979-AK977)/500)</f>
        <v>0.02</v>
      </c>
      <c r="AK978" s="138">
        <f>(((V978-V977)*AJ978)+AK977)+V978</f>
        <v>-920</v>
      </c>
      <c r="AL978" s="139">
        <f>ROUNDUP(AK978,0)</f>
        <v>-920</v>
      </c>
      <c r="AM978" s="397"/>
    </row>
    <row r="979" spans="1:39" ht="15.75" x14ac:dyDescent="0.25">
      <c r="A979" s="93">
        <f t="shared" si="212"/>
        <v>0</v>
      </c>
      <c r="B979" s="93">
        <f t="shared" si="207"/>
        <v>0</v>
      </c>
      <c r="C979" s="112">
        <f>+$D$3*U979</f>
        <v>2804230</v>
      </c>
      <c r="D979" s="112">
        <f t="shared" si="208"/>
        <v>2804230</v>
      </c>
      <c r="E979" s="112">
        <f>+$F$3*L979</f>
        <v>2495400</v>
      </c>
      <c r="F979" s="112">
        <f t="shared" si="209"/>
        <v>2495400</v>
      </c>
      <c r="G979" s="113">
        <f>+$H$3*R979</f>
        <v>749670</v>
      </c>
      <c r="H979" s="112">
        <f t="shared" si="210"/>
        <v>749670</v>
      </c>
      <c r="I979" s="140">
        <f>+I977+500</f>
        <v>244500</v>
      </c>
      <c r="J979" s="130"/>
      <c r="K979" s="116">
        <f>+K977+10</f>
        <v>5040</v>
      </c>
      <c r="L979" s="117">
        <f>+I979+K979</f>
        <v>249540</v>
      </c>
      <c r="M979" s="118"/>
      <c r="N979" s="119">
        <f>+N977+10</f>
        <v>5140</v>
      </c>
      <c r="O979" s="119">
        <f>+N979+I979</f>
        <v>249640</v>
      </c>
      <c r="P979" s="119"/>
      <c r="Q979" s="119">
        <f>+Q977+10</f>
        <v>5390</v>
      </c>
      <c r="R979" s="120">
        <f>+Q979+I979</f>
        <v>249890</v>
      </c>
      <c r="S979" s="121"/>
      <c r="T979" s="122">
        <f>+T977+20</f>
        <v>10430</v>
      </c>
      <c r="U979" s="122">
        <f>+T979+I979</f>
        <v>254930</v>
      </c>
      <c r="V979" s="141">
        <f>+V977+500</f>
        <v>244500</v>
      </c>
      <c r="W979" s="130"/>
      <c r="X979" s="116">
        <f>+X977+10</f>
        <v>3895</v>
      </c>
      <c r="Y979" s="124">
        <f t="shared" si="211"/>
        <v>244740</v>
      </c>
      <c r="Z979" s="125">
        <f>+V979+X979</f>
        <v>248395</v>
      </c>
      <c r="AA979" s="126"/>
      <c r="AB979" s="127">
        <f>+AB977+20</f>
        <v>7790</v>
      </c>
      <c r="AC979" s="119">
        <f>+V979+AB979</f>
        <v>252290</v>
      </c>
      <c r="AD979" s="127"/>
      <c r="AE979" s="127">
        <f>+AE977+10</f>
        <v>3920</v>
      </c>
      <c r="AF979" s="120">
        <f>+AE979+V979</f>
        <v>248420</v>
      </c>
      <c r="AG979" s="127"/>
      <c r="AH979" s="127">
        <f>+AH977+10</f>
        <v>3945</v>
      </c>
      <c r="AI979" s="119">
        <f>+AH979+V979</f>
        <v>248445</v>
      </c>
      <c r="AJ979" s="126"/>
      <c r="AK979" s="128">
        <f>+AK977+10</f>
        <v>3970</v>
      </c>
      <c r="AL979" s="129">
        <f>+AK979+V979</f>
        <v>248470</v>
      </c>
      <c r="AM979" s="397"/>
    </row>
    <row r="980" spans="1:39" ht="15.75" x14ac:dyDescent="0.25">
      <c r="A980" s="93">
        <f t="shared" si="212"/>
        <v>0</v>
      </c>
      <c r="B980" s="94">
        <f t="shared" si="207"/>
        <v>0</v>
      </c>
      <c r="C980" s="95">
        <f>+$D$3*T980</f>
        <v>7150</v>
      </c>
      <c r="D980" s="95">
        <f t="shared" si="208"/>
        <v>7150</v>
      </c>
      <c r="E980" s="95">
        <f>+$F$3*K980</f>
        <v>1500</v>
      </c>
      <c r="F980" s="95">
        <f t="shared" si="209"/>
        <v>1500</v>
      </c>
      <c r="G980" s="96">
        <f>+$H$3*Q980</f>
        <v>1500</v>
      </c>
      <c r="H980" s="433">
        <f t="shared" si="210"/>
        <v>1500</v>
      </c>
      <c r="I980" s="395"/>
      <c r="J980" s="130">
        <f>((K981-K979)/500)</f>
        <v>0.02</v>
      </c>
      <c r="K980" s="116">
        <f>(((I980-I979)*J980)+K979)+I980</f>
        <v>150</v>
      </c>
      <c r="L980" s="131">
        <f>ROUNDUP(K980,0)</f>
        <v>150</v>
      </c>
      <c r="M980" s="132">
        <f>((N981-N979)/500)</f>
        <v>0.02</v>
      </c>
      <c r="N980" s="101">
        <f>(((I980-I979)*M980)+N979)+I980</f>
        <v>250</v>
      </c>
      <c r="O980" s="101">
        <f>ROUNDUP(N980,0)</f>
        <v>250</v>
      </c>
      <c r="P980" s="101">
        <f>((Q981-Q979)/500)</f>
        <v>0.02</v>
      </c>
      <c r="Q980" s="101">
        <f>(((I980-I979)*P980)+Q979)+I980</f>
        <v>500</v>
      </c>
      <c r="R980" s="133">
        <f>ROUNDUP(Q980,0)</f>
        <v>500</v>
      </c>
      <c r="S980" s="132">
        <f>((T981-T979)/500)</f>
        <v>0.04</v>
      </c>
      <c r="T980" s="134">
        <f>(((I980-I979)*S980)+T979)+I980</f>
        <v>650</v>
      </c>
      <c r="U980" s="134">
        <f>ROUNDUP(T980,0)</f>
        <v>650</v>
      </c>
      <c r="V980" s="396"/>
      <c r="W980" s="130">
        <f>((X981-X979)/500)</f>
        <v>0.01</v>
      </c>
      <c r="X980" s="116">
        <f>(((V980-V979)*W980)+X979)+V980</f>
        <v>1450</v>
      </c>
      <c r="Y980" s="135">
        <f t="shared" si="211"/>
        <v>240</v>
      </c>
      <c r="Z980" s="106">
        <f>ROUNDUP(X980,0)</f>
        <v>1450</v>
      </c>
      <c r="AA980" s="136">
        <f>((AB981-AB979)/500)</f>
        <v>0.02</v>
      </c>
      <c r="AB980" s="137">
        <f>(((V980-V979)*AA980)+AB979)+V980</f>
        <v>2900</v>
      </c>
      <c r="AC980" s="101">
        <f>ROUNDUP(AB980,0)</f>
        <v>2900</v>
      </c>
      <c r="AD980" s="137">
        <f>((AE981-AE979)/500)</f>
        <v>0.01</v>
      </c>
      <c r="AE980" s="137">
        <f>(((V980-V979)*AD980)+AE979)+V980</f>
        <v>1475</v>
      </c>
      <c r="AF980" s="133">
        <f>ROUNDUP(AE980,0)</f>
        <v>1475</v>
      </c>
      <c r="AG980" s="137">
        <f>((AH981-AH979)/500)</f>
        <v>0.01</v>
      </c>
      <c r="AH980" s="137">
        <f>(((V980-V979)*AG980)+AH979)+V980</f>
        <v>1500</v>
      </c>
      <c r="AI980" s="101">
        <f>ROUNDUP(AH980,0)</f>
        <v>1500</v>
      </c>
      <c r="AJ980" s="136">
        <f>((AK981-AK979)/500)</f>
        <v>0.01</v>
      </c>
      <c r="AK980" s="138">
        <f>(((V980-V979)*AJ980)+AK979)+V980</f>
        <v>1525</v>
      </c>
      <c r="AL980" s="139">
        <f>ROUNDUP(AK980,0)</f>
        <v>1525</v>
      </c>
    </row>
    <row r="981" spans="1:39" ht="15.75" x14ac:dyDescent="0.25">
      <c r="A981" s="93">
        <f t="shared" si="212"/>
        <v>0</v>
      </c>
      <c r="B981" s="93">
        <f t="shared" si="207"/>
        <v>0</v>
      </c>
      <c r="C981" s="112">
        <f>+$D$3*U981</f>
        <v>2809950</v>
      </c>
      <c r="D981" s="112">
        <f t="shared" si="208"/>
        <v>2809950</v>
      </c>
      <c r="E981" s="112">
        <f>+$F$3*L981</f>
        <v>2500500</v>
      </c>
      <c r="F981" s="112">
        <f t="shared" si="209"/>
        <v>2500500</v>
      </c>
      <c r="G981" s="113">
        <f>+$H$3*R981</f>
        <v>751200</v>
      </c>
      <c r="H981" s="112">
        <f t="shared" si="210"/>
        <v>751200</v>
      </c>
      <c r="I981" s="140">
        <f>+I979+500</f>
        <v>245000</v>
      </c>
      <c r="J981" s="130"/>
      <c r="K981" s="116">
        <f>+K979+10</f>
        <v>5050</v>
      </c>
      <c r="L981" s="117">
        <f>+I981+K981</f>
        <v>250050</v>
      </c>
      <c r="M981" s="118"/>
      <c r="N981" s="119">
        <f>+N979+10</f>
        <v>5150</v>
      </c>
      <c r="O981" s="119">
        <f>+N981+I981</f>
        <v>250150</v>
      </c>
      <c r="P981" s="119"/>
      <c r="Q981" s="119">
        <f>+Q979+10</f>
        <v>5400</v>
      </c>
      <c r="R981" s="120">
        <f>+Q981+I981</f>
        <v>250400</v>
      </c>
      <c r="S981" s="121"/>
      <c r="T981" s="122">
        <f>+T979+20</f>
        <v>10450</v>
      </c>
      <c r="U981" s="122">
        <f>+T981+I981</f>
        <v>255450</v>
      </c>
      <c r="V981" s="141">
        <f>+V979+500</f>
        <v>245000</v>
      </c>
      <c r="W981" s="130"/>
      <c r="X981" s="116">
        <f>+X979+5</f>
        <v>3900</v>
      </c>
      <c r="Y981" s="124">
        <f t="shared" si="211"/>
        <v>245240</v>
      </c>
      <c r="Z981" s="125">
        <f>+V981+X981</f>
        <v>248900</v>
      </c>
      <c r="AA981" s="126"/>
      <c r="AB981" s="127">
        <f>+AB979+10</f>
        <v>7800</v>
      </c>
      <c r="AC981" s="119">
        <f>+V981+AB981</f>
        <v>252800</v>
      </c>
      <c r="AD981" s="127"/>
      <c r="AE981" s="127">
        <f>+AE979+5</f>
        <v>3925</v>
      </c>
      <c r="AF981" s="120">
        <f>+AE981+V981</f>
        <v>248925</v>
      </c>
      <c r="AG981" s="127"/>
      <c r="AH981" s="127">
        <f>+AH979+5</f>
        <v>3950</v>
      </c>
      <c r="AI981" s="119">
        <f>+AH981+V981</f>
        <v>248950</v>
      </c>
      <c r="AJ981" s="126"/>
      <c r="AK981" s="128">
        <f>+AK979+5</f>
        <v>3975</v>
      </c>
      <c r="AL981" s="129">
        <f>+AK981+V981</f>
        <v>248975</v>
      </c>
      <c r="AM981" s="397"/>
    </row>
    <row r="982" spans="1:39" ht="15.75" x14ac:dyDescent="0.25">
      <c r="A982" s="93">
        <f t="shared" si="212"/>
        <v>0</v>
      </c>
      <c r="B982" s="94">
        <f t="shared" si="207"/>
        <v>0</v>
      </c>
      <c r="C982" s="95">
        <f>+$D$3*T982</f>
        <v>7150</v>
      </c>
      <c r="D982" s="95">
        <f t="shared" si="208"/>
        <v>7150</v>
      </c>
      <c r="E982" s="95">
        <f>+$F$3*K982</f>
        <v>1500</v>
      </c>
      <c r="F982" s="95">
        <f t="shared" si="209"/>
        <v>1500</v>
      </c>
      <c r="G982" s="96">
        <f>+$H$3*Q982</f>
        <v>1500</v>
      </c>
      <c r="H982" s="95">
        <f t="shared" si="210"/>
        <v>1500</v>
      </c>
      <c r="I982" s="395"/>
      <c r="J982" s="130">
        <f>((K983-K981)/500)</f>
        <v>0.02</v>
      </c>
      <c r="K982" s="116">
        <f>(((I982-I981)*J982)+K981)+I982</f>
        <v>150</v>
      </c>
      <c r="L982" s="131">
        <f>ROUNDUP(K982,0)</f>
        <v>150</v>
      </c>
      <c r="M982" s="132">
        <f>((N983-N981)/500)</f>
        <v>0.02</v>
      </c>
      <c r="N982" s="101">
        <f>(((I982-I981)*M982)+N981)+I982</f>
        <v>250</v>
      </c>
      <c r="O982" s="101">
        <f>ROUNDUP(N982,0)</f>
        <v>250</v>
      </c>
      <c r="P982" s="101">
        <f>((Q983-Q981)/500)</f>
        <v>0.02</v>
      </c>
      <c r="Q982" s="101">
        <f>(((I982-I981)*P982)+Q981)+I982</f>
        <v>500</v>
      </c>
      <c r="R982" s="133">
        <f>ROUNDUP(Q982,0)</f>
        <v>500</v>
      </c>
      <c r="S982" s="132">
        <f>((T983-T981)/500)</f>
        <v>0.04</v>
      </c>
      <c r="T982" s="134">
        <f>(((I982-I981)*S982)+T981)+I982</f>
        <v>650</v>
      </c>
      <c r="U982" s="134">
        <f>ROUNDUP(T982,0)</f>
        <v>650</v>
      </c>
      <c r="V982" s="396"/>
      <c r="W982" s="130">
        <f>((X983-X981)/500)</f>
        <v>0.02</v>
      </c>
      <c r="X982" s="116">
        <f>(((V982-V981)*W982)+X981)+V982</f>
        <v>-1000</v>
      </c>
      <c r="Y982" s="135">
        <f t="shared" si="211"/>
        <v>240</v>
      </c>
      <c r="Z982" s="106">
        <f>ROUNDUP(X982,0)</f>
        <v>-1000</v>
      </c>
      <c r="AA982" s="136">
        <f>((AB983-AB981)/500)</f>
        <v>0.04</v>
      </c>
      <c r="AB982" s="137">
        <f>(((V982-V981)*AA982)+AB981)+V982</f>
        <v>-2000</v>
      </c>
      <c r="AC982" s="101">
        <f>ROUNDUP(AB982,0)</f>
        <v>-2000</v>
      </c>
      <c r="AD982" s="137">
        <f>((AE983-AE981)/500)</f>
        <v>0.02</v>
      </c>
      <c r="AE982" s="137">
        <f>(((V982-V981)*AD982)+AE981)+V982</f>
        <v>-975</v>
      </c>
      <c r="AF982" s="133">
        <f>ROUNDUP(AE982,0)</f>
        <v>-975</v>
      </c>
      <c r="AG982" s="137">
        <f>((AH983-AH981)/500)</f>
        <v>0.02</v>
      </c>
      <c r="AH982" s="137">
        <f>(((V982-V981)*AG982)+AH981)+V982</f>
        <v>-950</v>
      </c>
      <c r="AI982" s="101">
        <f>ROUNDUP(AH982,0)</f>
        <v>-950</v>
      </c>
      <c r="AJ982" s="136">
        <f>((AK983-AK981)/500)</f>
        <v>0.02</v>
      </c>
      <c r="AK982" s="138">
        <f>(((V982-V981)*AJ982)+AK981)+V982</f>
        <v>-925</v>
      </c>
      <c r="AL982" s="139">
        <f>ROUNDUP(AK982,0)</f>
        <v>-925</v>
      </c>
    </row>
    <row r="983" spans="1:39" ht="15.75" x14ac:dyDescent="0.25">
      <c r="A983" s="93">
        <f t="shared" si="212"/>
        <v>0</v>
      </c>
      <c r="B983" s="93">
        <f t="shared" si="207"/>
        <v>0</v>
      </c>
      <c r="C983" s="112">
        <f>+$D$3*U983</f>
        <v>2815670</v>
      </c>
      <c r="D983" s="112">
        <f t="shared" si="208"/>
        <v>2815670</v>
      </c>
      <c r="E983" s="112">
        <f>+$F$3*L983</f>
        <v>2505600</v>
      </c>
      <c r="F983" s="112">
        <f t="shared" si="209"/>
        <v>2505600</v>
      </c>
      <c r="G983" s="113">
        <f>+$H$3*R983</f>
        <v>752730</v>
      </c>
      <c r="H983" s="112">
        <f t="shared" si="210"/>
        <v>752730</v>
      </c>
      <c r="I983" s="140">
        <f>+I981+500</f>
        <v>245500</v>
      </c>
      <c r="J983" s="130"/>
      <c r="K983" s="116">
        <f>+K981+10</f>
        <v>5060</v>
      </c>
      <c r="L983" s="117">
        <f>+I983+K983</f>
        <v>250560</v>
      </c>
      <c r="M983" s="118"/>
      <c r="N983" s="119">
        <f>+N981+10</f>
        <v>5160</v>
      </c>
      <c r="O983" s="119">
        <f>+N983+I983</f>
        <v>250660</v>
      </c>
      <c r="P983" s="119"/>
      <c r="Q983" s="119">
        <f>+Q981+10</f>
        <v>5410</v>
      </c>
      <c r="R983" s="120">
        <f>+Q983+I983</f>
        <v>250910</v>
      </c>
      <c r="S983" s="121"/>
      <c r="T983" s="122">
        <f>+T981+20</f>
        <v>10470</v>
      </c>
      <c r="U983" s="122">
        <f>+T983+I983</f>
        <v>255970</v>
      </c>
      <c r="V983" s="141">
        <f>+V981+500</f>
        <v>245500</v>
      </c>
      <c r="W983" s="130"/>
      <c r="X983" s="116">
        <f>+X981+10</f>
        <v>3910</v>
      </c>
      <c r="Y983" s="124">
        <f t="shared" si="211"/>
        <v>245740</v>
      </c>
      <c r="Z983" s="125">
        <f>+V983+X983</f>
        <v>249410</v>
      </c>
      <c r="AA983" s="126"/>
      <c r="AB983" s="127">
        <f>+AB981+20</f>
        <v>7820</v>
      </c>
      <c r="AC983" s="119">
        <f>+V983+AB983</f>
        <v>253320</v>
      </c>
      <c r="AD983" s="127"/>
      <c r="AE983" s="127">
        <f>+AE981+10</f>
        <v>3935</v>
      </c>
      <c r="AF983" s="120">
        <f>+AE983+V983</f>
        <v>249435</v>
      </c>
      <c r="AG983" s="127"/>
      <c r="AH983" s="127">
        <f>+AH981+10</f>
        <v>3960</v>
      </c>
      <c r="AI983" s="119">
        <f>+AH983+V983</f>
        <v>249460</v>
      </c>
      <c r="AJ983" s="126"/>
      <c r="AK983" s="128">
        <f>+AK981+10</f>
        <v>3985</v>
      </c>
      <c r="AL983" s="129">
        <f>+AK983+V983</f>
        <v>249485</v>
      </c>
      <c r="AM983" s="397"/>
    </row>
    <row r="984" spans="1:39" ht="15.75" x14ac:dyDescent="0.25">
      <c r="A984" s="93">
        <f t="shared" si="212"/>
        <v>0</v>
      </c>
      <c r="B984" s="94">
        <f t="shared" si="207"/>
        <v>0</v>
      </c>
      <c r="C984" s="95">
        <f>+$D$3*T984</f>
        <v>7150</v>
      </c>
      <c r="D984" s="95">
        <f t="shared" si="208"/>
        <v>7150</v>
      </c>
      <c r="E984" s="95">
        <f>+$F$3*K984</f>
        <v>1500</v>
      </c>
      <c r="F984" s="95">
        <f t="shared" si="209"/>
        <v>1500</v>
      </c>
      <c r="G984" s="96">
        <f>+$H$3*Q984</f>
        <v>1500</v>
      </c>
      <c r="H984" s="433">
        <f t="shared" si="210"/>
        <v>1500</v>
      </c>
      <c r="I984" s="395"/>
      <c r="J984" s="130">
        <f>((K985-K983)/500)</f>
        <v>0.02</v>
      </c>
      <c r="K984" s="116">
        <f>(((I984-I983)*J984)+K983)+I984</f>
        <v>150</v>
      </c>
      <c r="L984" s="131">
        <f>ROUNDUP(K984,0)</f>
        <v>150</v>
      </c>
      <c r="M984" s="132">
        <f>((N985-N983)/500)</f>
        <v>0.02</v>
      </c>
      <c r="N984" s="101">
        <f>(((I984-I983)*M984)+N983)+I984</f>
        <v>250</v>
      </c>
      <c r="O984" s="101">
        <f>ROUNDUP(N984,0)</f>
        <v>250</v>
      </c>
      <c r="P984" s="101">
        <f>((Q985-Q983)/500)</f>
        <v>0.02</v>
      </c>
      <c r="Q984" s="101">
        <f>(((I984-I983)*P984)+Q983)+I984</f>
        <v>500</v>
      </c>
      <c r="R984" s="133">
        <f>ROUNDUP(Q984,0)</f>
        <v>500</v>
      </c>
      <c r="S984" s="132">
        <f>((T985-T983)/500)</f>
        <v>0.04</v>
      </c>
      <c r="T984" s="134">
        <f>(((I984-I983)*S984)+T983)+I984</f>
        <v>650</v>
      </c>
      <c r="U984" s="134">
        <f>ROUNDUP(T984,0)</f>
        <v>650</v>
      </c>
      <c r="V984" s="396"/>
      <c r="W984" s="130">
        <f>((X985-X983)/500)</f>
        <v>0.01</v>
      </c>
      <c r="X984" s="116">
        <f>(((V984-V983)*W984)+X983)+V984</f>
        <v>1455</v>
      </c>
      <c r="Y984" s="135">
        <f t="shared" si="211"/>
        <v>240</v>
      </c>
      <c r="Z984" s="106">
        <f>ROUNDUP(X984,0)</f>
        <v>1455</v>
      </c>
      <c r="AA984" s="136">
        <f>((AB985-AB983)/500)</f>
        <v>0.02</v>
      </c>
      <c r="AB984" s="137">
        <f>(((V984-V983)*AA984)+AB983)+V984</f>
        <v>2910</v>
      </c>
      <c r="AC984" s="101">
        <f>ROUNDUP(AB984,0)</f>
        <v>2910</v>
      </c>
      <c r="AD984" s="137">
        <f>((AE985-AE983)/500)</f>
        <v>0.01</v>
      </c>
      <c r="AE984" s="137">
        <f>(((V984-V983)*AD984)+AE983)+V984</f>
        <v>1480</v>
      </c>
      <c r="AF984" s="133">
        <f>ROUNDUP(AE984,0)</f>
        <v>1480</v>
      </c>
      <c r="AG984" s="137">
        <f>((AH985-AH983)/500)</f>
        <v>0.01</v>
      </c>
      <c r="AH984" s="137">
        <f>(((V984-V983)*AG984)+AH983)+V984</f>
        <v>1505</v>
      </c>
      <c r="AI984" s="101">
        <f>ROUNDUP(AH984,0)</f>
        <v>1505</v>
      </c>
      <c r="AJ984" s="136">
        <f>((AK985-AK983)/500)</f>
        <v>0.01</v>
      </c>
      <c r="AK984" s="138">
        <f>(((V984-V983)*AJ984)+AK983)+V984</f>
        <v>1530</v>
      </c>
      <c r="AL984" s="139">
        <f>ROUNDUP(AK984,0)</f>
        <v>1530</v>
      </c>
    </row>
    <row r="985" spans="1:39" ht="15.75" x14ac:dyDescent="0.25">
      <c r="A985" s="93">
        <f t="shared" si="212"/>
        <v>0</v>
      </c>
      <c r="B985" s="93">
        <f t="shared" si="207"/>
        <v>0</v>
      </c>
      <c r="C985" s="112">
        <f>+$D$3*U985</f>
        <v>2821390</v>
      </c>
      <c r="D985" s="112">
        <f t="shared" si="208"/>
        <v>2821390</v>
      </c>
      <c r="E985" s="112">
        <f>+$F$3*L985</f>
        <v>2510700</v>
      </c>
      <c r="F985" s="112">
        <f t="shared" si="209"/>
        <v>2510700</v>
      </c>
      <c r="G985" s="113">
        <f>+$H$3*R985</f>
        <v>754260</v>
      </c>
      <c r="H985" s="112">
        <f t="shared" si="210"/>
        <v>754260</v>
      </c>
      <c r="I985" s="140">
        <f>+I983+500</f>
        <v>246000</v>
      </c>
      <c r="J985" s="130"/>
      <c r="K985" s="116">
        <f>+K983+10</f>
        <v>5070</v>
      </c>
      <c r="L985" s="117">
        <f>+I985+K985</f>
        <v>251070</v>
      </c>
      <c r="M985" s="118"/>
      <c r="N985" s="119">
        <f>+N983+10</f>
        <v>5170</v>
      </c>
      <c r="O985" s="119">
        <f>+N985+I985</f>
        <v>251170</v>
      </c>
      <c r="P985" s="119"/>
      <c r="Q985" s="119">
        <f>+Q983+10</f>
        <v>5420</v>
      </c>
      <c r="R985" s="120">
        <f>+Q985+I985</f>
        <v>251420</v>
      </c>
      <c r="S985" s="121"/>
      <c r="T985" s="122">
        <f>+T983+20</f>
        <v>10490</v>
      </c>
      <c r="U985" s="122">
        <f>+T985+I985</f>
        <v>256490</v>
      </c>
      <c r="V985" s="141">
        <f>+V983+500</f>
        <v>246000</v>
      </c>
      <c r="W985" s="130"/>
      <c r="X985" s="116">
        <f>+X983+5</f>
        <v>3915</v>
      </c>
      <c r="Y985" s="124">
        <f t="shared" si="211"/>
        <v>246240</v>
      </c>
      <c r="Z985" s="125">
        <f>+V985+X985</f>
        <v>249915</v>
      </c>
      <c r="AA985" s="126"/>
      <c r="AB985" s="127">
        <f>+AB983+10</f>
        <v>7830</v>
      </c>
      <c r="AC985" s="119">
        <f>+V985+AB985</f>
        <v>253830</v>
      </c>
      <c r="AD985" s="127"/>
      <c r="AE985" s="127">
        <f>+AE983+5</f>
        <v>3940</v>
      </c>
      <c r="AF985" s="120">
        <f>+AE985+V985</f>
        <v>249940</v>
      </c>
      <c r="AG985" s="127"/>
      <c r="AH985" s="127">
        <f>+AH983+5</f>
        <v>3965</v>
      </c>
      <c r="AI985" s="119">
        <f>+AH985+V985</f>
        <v>249965</v>
      </c>
      <c r="AJ985" s="126"/>
      <c r="AK985" s="128">
        <f>+AK983+5</f>
        <v>3990</v>
      </c>
      <c r="AL985" s="129">
        <f>+AK985+V985</f>
        <v>249990</v>
      </c>
      <c r="AM985" s="397"/>
    </row>
    <row r="986" spans="1:39" ht="15.75" x14ac:dyDescent="0.25">
      <c r="A986" s="93">
        <f t="shared" si="212"/>
        <v>0</v>
      </c>
      <c r="B986" s="94">
        <f t="shared" si="207"/>
        <v>0</v>
      </c>
      <c r="C986" s="95">
        <f>+$D$3*T986</f>
        <v>7150</v>
      </c>
      <c r="D986" s="95">
        <f t="shared" si="208"/>
        <v>7150</v>
      </c>
      <c r="E986" s="95">
        <f>+$F$3*K986</f>
        <v>1500</v>
      </c>
      <c r="F986" s="95">
        <f t="shared" si="209"/>
        <v>1500</v>
      </c>
      <c r="G986" s="96">
        <f>+$H$3*Q986</f>
        <v>1500</v>
      </c>
      <c r="H986" s="95">
        <f t="shared" si="210"/>
        <v>1500</v>
      </c>
      <c r="I986" s="395"/>
      <c r="J986" s="130">
        <f>((K987-K985)/500)</f>
        <v>0.02</v>
      </c>
      <c r="K986" s="116">
        <f>(((I986-I985)*J986)+K985)+I986</f>
        <v>150</v>
      </c>
      <c r="L986" s="131">
        <f>ROUNDUP(K986,0)</f>
        <v>150</v>
      </c>
      <c r="M986" s="132">
        <f>((N987-N985)/500)</f>
        <v>0.02</v>
      </c>
      <c r="N986" s="101">
        <f>(((I986-I985)*M986)+N985)+I986</f>
        <v>250</v>
      </c>
      <c r="O986" s="101">
        <f>ROUNDUP(N986,0)</f>
        <v>250</v>
      </c>
      <c r="P986" s="101">
        <f>((Q987-Q985)/500)</f>
        <v>0.02</v>
      </c>
      <c r="Q986" s="101">
        <f>(((I986-I985)*P986)+Q985)+I986</f>
        <v>500</v>
      </c>
      <c r="R986" s="133">
        <f>ROUNDUP(Q986,0)</f>
        <v>500</v>
      </c>
      <c r="S986" s="132">
        <f>((T987-T985)/500)</f>
        <v>0.04</v>
      </c>
      <c r="T986" s="134">
        <f>(((I986-I985)*S986)+T985)+I986</f>
        <v>650</v>
      </c>
      <c r="U986" s="134">
        <f>ROUNDUP(T986,0)</f>
        <v>650</v>
      </c>
      <c r="V986" s="396"/>
      <c r="W986" s="130">
        <f>((X987-X985)/500)</f>
        <v>0.02</v>
      </c>
      <c r="X986" s="116">
        <f>(((V986-V985)*W986)+X985)+V986</f>
        <v>-1005</v>
      </c>
      <c r="Y986" s="135">
        <f t="shared" si="211"/>
        <v>240</v>
      </c>
      <c r="Z986" s="106">
        <f>ROUNDUP(X986,0)</f>
        <v>-1005</v>
      </c>
      <c r="AA986" s="136">
        <f>((AB987-AB985)/500)</f>
        <v>0.04</v>
      </c>
      <c r="AB986" s="137">
        <f>(((V986-V985)*AA986)+AB985)+V986</f>
        <v>-2010</v>
      </c>
      <c r="AC986" s="101">
        <f>ROUNDUP(AB986,0)</f>
        <v>-2010</v>
      </c>
      <c r="AD986" s="137">
        <f>((AE987-AE985)/500)</f>
        <v>0.02</v>
      </c>
      <c r="AE986" s="137">
        <f>(((V986-V985)*AD986)+AE985)+V986</f>
        <v>-980</v>
      </c>
      <c r="AF986" s="133">
        <f>ROUNDUP(AE986,0)</f>
        <v>-980</v>
      </c>
      <c r="AG986" s="137">
        <f>((AH987-AH985)/500)</f>
        <v>0.02</v>
      </c>
      <c r="AH986" s="137">
        <f>(((V986-V985)*AG986)+AH985)+V986</f>
        <v>-955</v>
      </c>
      <c r="AI986" s="101">
        <f>ROUNDUP(AH986,0)</f>
        <v>-955</v>
      </c>
      <c r="AJ986" s="136">
        <f>((AK987-AK985)/500)</f>
        <v>0.02</v>
      </c>
      <c r="AK986" s="138">
        <f>(((V986-V985)*AJ986)+AK985)+V986</f>
        <v>-930</v>
      </c>
      <c r="AL986" s="139">
        <f>ROUNDUP(AK986,0)</f>
        <v>-930</v>
      </c>
      <c r="AM986" s="397"/>
    </row>
    <row r="987" spans="1:39" ht="15.75" x14ac:dyDescent="0.25">
      <c r="A987" s="93">
        <f t="shared" si="212"/>
        <v>0</v>
      </c>
      <c r="B987" s="93">
        <f t="shared" ref="B987:B1050" si="213">ROUNDUP(A987,0)</f>
        <v>0</v>
      </c>
      <c r="C987" s="112">
        <f>+$D$3*U987</f>
        <v>2827110</v>
      </c>
      <c r="D987" s="112">
        <f t="shared" ref="D987:D1050" si="214">ROUNDUP(C987,0)</f>
        <v>2827110</v>
      </c>
      <c r="E987" s="112">
        <f>+$F$3*L987</f>
        <v>2515800</v>
      </c>
      <c r="F987" s="112">
        <f t="shared" ref="F987:F1050" si="215">ROUNDUP(E987,0)</f>
        <v>2515800</v>
      </c>
      <c r="G987" s="113">
        <f>+$H$3*R987</f>
        <v>755790</v>
      </c>
      <c r="H987" s="112">
        <f t="shared" ref="H987:H1050" si="216">ROUNDUP(G987,0)</f>
        <v>755790</v>
      </c>
      <c r="I987" s="140">
        <f>+I985+500</f>
        <v>246500</v>
      </c>
      <c r="J987" s="130"/>
      <c r="K987" s="116">
        <f>+K985+10</f>
        <v>5080</v>
      </c>
      <c r="L987" s="117">
        <f>+I987+K987</f>
        <v>251580</v>
      </c>
      <c r="M987" s="118"/>
      <c r="N987" s="119">
        <f>+N985+10</f>
        <v>5180</v>
      </c>
      <c r="O987" s="119">
        <f>+N987+I987</f>
        <v>251680</v>
      </c>
      <c r="P987" s="119"/>
      <c r="Q987" s="119">
        <f>+Q985+10</f>
        <v>5430</v>
      </c>
      <c r="R987" s="120">
        <f>+Q987+I987</f>
        <v>251930</v>
      </c>
      <c r="S987" s="121"/>
      <c r="T987" s="122">
        <f>+T985+20</f>
        <v>10510</v>
      </c>
      <c r="U987" s="122">
        <f>+T987+I987</f>
        <v>257010</v>
      </c>
      <c r="V987" s="141">
        <f>+V985+500</f>
        <v>246500</v>
      </c>
      <c r="W987" s="130"/>
      <c r="X987" s="116">
        <f>+X985+10</f>
        <v>3925</v>
      </c>
      <c r="Y987" s="124">
        <f t="shared" si="211"/>
        <v>246740</v>
      </c>
      <c r="Z987" s="125">
        <f>+V987+X987</f>
        <v>250425</v>
      </c>
      <c r="AA987" s="126"/>
      <c r="AB987" s="127">
        <f>+AB985+20</f>
        <v>7850</v>
      </c>
      <c r="AC987" s="119">
        <f>+V987+AB987</f>
        <v>254350</v>
      </c>
      <c r="AD987" s="127"/>
      <c r="AE987" s="127">
        <f>+AE985+10</f>
        <v>3950</v>
      </c>
      <c r="AF987" s="120">
        <f>+AE987+V987</f>
        <v>250450</v>
      </c>
      <c r="AG987" s="127"/>
      <c r="AH987" s="127">
        <f>+AH985+10</f>
        <v>3975</v>
      </c>
      <c r="AI987" s="119">
        <f>+AH987+V987</f>
        <v>250475</v>
      </c>
      <c r="AJ987" s="126"/>
      <c r="AK987" s="128">
        <f>+AK985+10</f>
        <v>4000</v>
      </c>
      <c r="AL987" s="129">
        <f>+AK987+V987</f>
        <v>250500</v>
      </c>
      <c r="AM987" s="397"/>
    </row>
    <row r="988" spans="1:39" ht="15.75" x14ac:dyDescent="0.25">
      <c r="A988" s="93">
        <f t="shared" si="212"/>
        <v>0</v>
      </c>
      <c r="B988" s="94">
        <f t="shared" si="213"/>
        <v>0</v>
      </c>
      <c r="C988" s="95">
        <f>+$D$3*T988</f>
        <v>7150</v>
      </c>
      <c r="D988" s="95">
        <f t="shared" si="214"/>
        <v>7150</v>
      </c>
      <c r="E988" s="95">
        <f>+$F$3*K988</f>
        <v>1500</v>
      </c>
      <c r="F988" s="95">
        <f t="shared" si="215"/>
        <v>1500</v>
      </c>
      <c r="G988" s="96">
        <f>+$H$3*Q988</f>
        <v>1500</v>
      </c>
      <c r="H988" s="433">
        <f t="shared" si="216"/>
        <v>1500</v>
      </c>
      <c r="I988" s="395"/>
      <c r="J988" s="130">
        <f>((K989-K987)/500)</f>
        <v>0.02</v>
      </c>
      <c r="K988" s="116">
        <f>(((I988-I987)*J988)+K987)+I988</f>
        <v>150</v>
      </c>
      <c r="L988" s="131">
        <f>ROUNDUP(K988,0)</f>
        <v>150</v>
      </c>
      <c r="M988" s="132">
        <f>((N989-N987)/500)</f>
        <v>0.02</v>
      </c>
      <c r="N988" s="101">
        <f>(((I988-I987)*M988)+N987)+I988</f>
        <v>250</v>
      </c>
      <c r="O988" s="101">
        <f>ROUNDUP(N988,0)</f>
        <v>250</v>
      </c>
      <c r="P988" s="101">
        <f>((Q989-Q987)/500)</f>
        <v>0.02</v>
      </c>
      <c r="Q988" s="101">
        <f>(((I988-I987)*P988)+Q987)+I988</f>
        <v>500</v>
      </c>
      <c r="R988" s="133">
        <f>ROUNDUP(Q988,0)</f>
        <v>500</v>
      </c>
      <c r="S988" s="132">
        <f>((T989-T987)/500)</f>
        <v>0.04</v>
      </c>
      <c r="T988" s="134">
        <f>(((I988-I987)*S988)+T987)+I988</f>
        <v>650</v>
      </c>
      <c r="U988" s="134">
        <f>ROUNDUP(T988,0)</f>
        <v>650</v>
      </c>
      <c r="V988" s="396"/>
      <c r="W988" s="130">
        <f>((X989-X987)/500)</f>
        <v>0.01</v>
      </c>
      <c r="X988" s="116">
        <f>(((V988-V987)*W988)+X987)+V988</f>
        <v>1460</v>
      </c>
      <c r="Y988" s="135">
        <f t="shared" si="211"/>
        <v>240</v>
      </c>
      <c r="Z988" s="106">
        <f>ROUNDUP(X988,0)</f>
        <v>1460</v>
      </c>
      <c r="AA988" s="136">
        <f>((AB989-AB987)/500)</f>
        <v>0.02</v>
      </c>
      <c r="AB988" s="137">
        <f>(((V988-V987)*AA988)+AB987)+V988</f>
        <v>2920</v>
      </c>
      <c r="AC988" s="101">
        <f>ROUNDUP(AB988,0)</f>
        <v>2920</v>
      </c>
      <c r="AD988" s="137">
        <f>((AE989-AE987)/500)</f>
        <v>0.01</v>
      </c>
      <c r="AE988" s="137">
        <f>(((V988-V987)*AD988)+AE987)+V988</f>
        <v>1485</v>
      </c>
      <c r="AF988" s="133">
        <f>ROUNDUP(AE988,0)</f>
        <v>1485</v>
      </c>
      <c r="AG988" s="137">
        <f>((AH989-AH987)/500)</f>
        <v>0.01</v>
      </c>
      <c r="AH988" s="137">
        <f>(((V988-V987)*AG988)+AH987)+V988</f>
        <v>1510</v>
      </c>
      <c r="AI988" s="101">
        <f>ROUNDUP(AH988,0)</f>
        <v>1510</v>
      </c>
      <c r="AJ988" s="136">
        <f>((AK989-AK987)/500)</f>
        <v>0.01</v>
      </c>
      <c r="AK988" s="138">
        <f>(((V988-V987)*AJ988)+AK987)+V988</f>
        <v>1535</v>
      </c>
      <c r="AL988" s="139">
        <f>ROUNDUP(AK988,0)</f>
        <v>1535</v>
      </c>
    </row>
    <row r="989" spans="1:39" ht="15.75" x14ac:dyDescent="0.25">
      <c r="A989" s="93">
        <f t="shared" si="212"/>
        <v>0</v>
      </c>
      <c r="B989" s="93">
        <f t="shared" si="213"/>
        <v>0</v>
      </c>
      <c r="C989" s="112">
        <f>+$D$3*U989</f>
        <v>2832830</v>
      </c>
      <c r="D989" s="112">
        <f t="shared" si="214"/>
        <v>2832830</v>
      </c>
      <c r="E989" s="112">
        <f>+$F$3*L989</f>
        <v>2520900</v>
      </c>
      <c r="F989" s="112">
        <f t="shared" si="215"/>
        <v>2520900</v>
      </c>
      <c r="G989" s="113">
        <f>+$H$3*R989</f>
        <v>757320</v>
      </c>
      <c r="H989" s="112">
        <f t="shared" si="216"/>
        <v>757320</v>
      </c>
      <c r="I989" s="140">
        <f>+I987+500</f>
        <v>247000</v>
      </c>
      <c r="J989" s="130"/>
      <c r="K989" s="116">
        <f>+K987+10</f>
        <v>5090</v>
      </c>
      <c r="L989" s="117">
        <f>+I989+K989</f>
        <v>252090</v>
      </c>
      <c r="M989" s="118"/>
      <c r="N989" s="119">
        <f>+N987+10</f>
        <v>5190</v>
      </c>
      <c r="O989" s="119">
        <f>+N989+I989</f>
        <v>252190</v>
      </c>
      <c r="P989" s="119"/>
      <c r="Q989" s="119">
        <f>+Q987+10</f>
        <v>5440</v>
      </c>
      <c r="R989" s="120">
        <f>+Q989+I989</f>
        <v>252440</v>
      </c>
      <c r="S989" s="121"/>
      <c r="T989" s="122">
        <f>+T987+20</f>
        <v>10530</v>
      </c>
      <c r="U989" s="122">
        <f>+T989+I989</f>
        <v>257530</v>
      </c>
      <c r="V989" s="141">
        <f>+V987+500</f>
        <v>247000</v>
      </c>
      <c r="W989" s="130"/>
      <c r="X989" s="116">
        <f>+X987+5</f>
        <v>3930</v>
      </c>
      <c r="Y989" s="124">
        <f t="shared" si="211"/>
        <v>247240</v>
      </c>
      <c r="Z989" s="125">
        <f>+V989+X989</f>
        <v>250930</v>
      </c>
      <c r="AA989" s="126"/>
      <c r="AB989" s="127">
        <f>+AB987+10</f>
        <v>7860</v>
      </c>
      <c r="AC989" s="119">
        <f>+V989+AB989</f>
        <v>254860</v>
      </c>
      <c r="AD989" s="127"/>
      <c r="AE989" s="127">
        <f>+AE987+5</f>
        <v>3955</v>
      </c>
      <c r="AF989" s="120">
        <f>+AE989+V989</f>
        <v>250955</v>
      </c>
      <c r="AG989" s="127"/>
      <c r="AH989" s="127">
        <f>+AH987+5</f>
        <v>3980</v>
      </c>
      <c r="AI989" s="119">
        <f>+AH989+V989</f>
        <v>250980</v>
      </c>
      <c r="AJ989" s="126"/>
      <c r="AK989" s="128">
        <f>+AK987+5</f>
        <v>4005</v>
      </c>
      <c r="AL989" s="129">
        <f>+AK989+V989</f>
        <v>251005</v>
      </c>
      <c r="AM989" s="397"/>
    </row>
    <row r="990" spans="1:39" ht="15.75" x14ac:dyDescent="0.25">
      <c r="A990" s="93">
        <f t="shared" si="212"/>
        <v>0</v>
      </c>
      <c r="B990" s="94">
        <f t="shared" si="213"/>
        <v>0</v>
      </c>
      <c r="C990" s="95">
        <f>+$D$3*T990</f>
        <v>7150</v>
      </c>
      <c r="D990" s="95">
        <f t="shared" si="214"/>
        <v>7150</v>
      </c>
      <c r="E990" s="95">
        <f>+$F$3*K990</f>
        <v>1500</v>
      </c>
      <c r="F990" s="95">
        <f t="shared" si="215"/>
        <v>1500</v>
      </c>
      <c r="G990" s="96">
        <f>+$H$3*Q990</f>
        <v>1500</v>
      </c>
      <c r="H990" s="95">
        <f t="shared" si="216"/>
        <v>1500</v>
      </c>
      <c r="I990" s="395"/>
      <c r="J990" s="130">
        <f>((K991-K989)/500)</f>
        <v>0.02</v>
      </c>
      <c r="K990" s="116">
        <f>(((I990-I989)*J990)+K989)+I990</f>
        <v>150</v>
      </c>
      <c r="L990" s="131">
        <f>ROUNDUP(K990,0)</f>
        <v>150</v>
      </c>
      <c r="M990" s="132">
        <f>((N991-N989)/500)</f>
        <v>0.02</v>
      </c>
      <c r="N990" s="101">
        <f>(((I990-I989)*M990)+N989)+I990</f>
        <v>250</v>
      </c>
      <c r="O990" s="101">
        <f>ROUNDUP(N990,0)</f>
        <v>250</v>
      </c>
      <c r="P990" s="101">
        <f>((Q991-Q989)/500)</f>
        <v>0.02</v>
      </c>
      <c r="Q990" s="101">
        <f>(((I990-I989)*P990)+Q989)+I990</f>
        <v>500</v>
      </c>
      <c r="R990" s="133">
        <f>ROUNDUP(Q990,0)</f>
        <v>500</v>
      </c>
      <c r="S990" s="132">
        <f>((T991-T989)/500)</f>
        <v>0.04</v>
      </c>
      <c r="T990" s="134">
        <f>(((I990-I989)*S990)+T989)+I990</f>
        <v>650</v>
      </c>
      <c r="U990" s="134">
        <f>ROUNDUP(T990,0)</f>
        <v>650</v>
      </c>
      <c r="V990" s="396"/>
      <c r="W990" s="130">
        <f>((X991-X989)/500)</f>
        <v>0.02</v>
      </c>
      <c r="X990" s="116">
        <f>(((V990-V989)*W990)+X989)+V990</f>
        <v>-1010</v>
      </c>
      <c r="Y990" s="135">
        <f t="shared" si="211"/>
        <v>240</v>
      </c>
      <c r="Z990" s="106">
        <f>ROUNDUP(X990,0)</f>
        <v>-1010</v>
      </c>
      <c r="AA990" s="136">
        <f>((AB991-AB989)/500)</f>
        <v>0.04</v>
      </c>
      <c r="AB990" s="137">
        <f>(((V990-V989)*AA990)+AB989)+V990</f>
        <v>-2020</v>
      </c>
      <c r="AC990" s="101">
        <f>ROUNDUP(AB990,0)</f>
        <v>-2020</v>
      </c>
      <c r="AD990" s="137">
        <f>((AE991-AE989)/500)</f>
        <v>0.02</v>
      </c>
      <c r="AE990" s="137">
        <f>(((V990-V989)*AD990)+AE989)+V990</f>
        <v>-985</v>
      </c>
      <c r="AF990" s="133">
        <f>ROUNDUP(AE990,0)</f>
        <v>-985</v>
      </c>
      <c r="AG990" s="137">
        <f>((AH991-AH989)/500)</f>
        <v>0.02</v>
      </c>
      <c r="AH990" s="137">
        <f>(((V990-V989)*AG990)+AH989)+V990</f>
        <v>-960</v>
      </c>
      <c r="AI990" s="101">
        <f>ROUNDUP(AH990,0)</f>
        <v>-960</v>
      </c>
      <c r="AJ990" s="136">
        <f>((AK991-AK989)/500)</f>
        <v>0.02</v>
      </c>
      <c r="AK990" s="138">
        <f>(((V990-V989)*AJ990)+AK989)+V990</f>
        <v>-935</v>
      </c>
      <c r="AL990" s="139">
        <f>ROUNDUP(AK990,0)</f>
        <v>-935</v>
      </c>
    </row>
    <row r="991" spans="1:39" ht="15.75" x14ac:dyDescent="0.25">
      <c r="A991" s="93">
        <f t="shared" si="212"/>
        <v>0</v>
      </c>
      <c r="B991" s="93">
        <f t="shared" si="213"/>
        <v>0</v>
      </c>
      <c r="C991" s="112">
        <f>+$D$3*U991</f>
        <v>2838550</v>
      </c>
      <c r="D991" s="112">
        <f t="shared" si="214"/>
        <v>2838550</v>
      </c>
      <c r="E991" s="112">
        <f>+$F$3*L991</f>
        <v>2526000</v>
      </c>
      <c r="F991" s="112">
        <f t="shared" si="215"/>
        <v>2526000</v>
      </c>
      <c r="G991" s="113">
        <f>+$H$3*R991</f>
        <v>758850</v>
      </c>
      <c r="H991" s="112">
        <f t="shared" si="216"/>
        <v>758850</v>
      </c>
      <c r="I991" s="140">
        <f>+I989+500</f>
        <v>247500</v>
      </c>
      <c r="J991" s="130"/>
      <c r="K991" s="116">
        <f>+K989+10</f>
        <v>5100</v>
      </c>
      <c r="L991" s="117">
        <f>+I991+K991</f>
        <v>252600</v>
      </c>
      <c r="M991" s="118"/>
      <c r="N991" s="119">
        <f>+N989+10</f>
        <v>5200</v>
      </c>
      <c r="O991" s="119">
        <f>+N991+I991</f>
        <v>252700</v>
      </c>
      <c r="P991" s="119"/>
      <c r="Q991" s="119">
        <f>+Q989+10</f>
        <v>5450</v>
      </c>
      <c r="R991" s="120">
        <f>+Q991+I991</f>
        <v>252950</v>
      </c>
      <c r="S991" s="121"/>
      <c r="T991" s="122">
        <f>+T989+20</f>
        <v>10550</v>
      </c>
      <c r="U991" s="122">
        <f>+T991+I991</f>
        <v>258050</v>
      </c>
      <c r="V991" s="141">
        <f>+V989+500</f>
        <v>247500</v>
      </c>
      <c r="W991" s="130"/>
      <c r="X991" s="116">
        <f>+X989+10</f>
        <v>3940</v>
      </c>
      <c r="Y991" s="124">
        <f t="shared" si="211"/>
        <v>247740</v>
      </c>
      <c r="Z991" s="125">
        <f>+V991+X991</f>
        <v>251440</v>
      </c>
      <c r="AA991" s="126"/>
      <c r="AB991" s="127">
        <f>+AB989+20</f>
        <v>7880</v>
      </c>
      <c r="AC991" s="119">
        <f>+V991+AB991</f>
        <v>255380</v>
      </c>
      <c r="AD991" s="127"/>
      <c r="AE991" s="127">
        <f>+AE989+10</f>
        <v>3965</v>
      </c>
      <c r="AF991" s="120">
        <f>+AE991+V991</f>
        <v>251465</v>
      </c>
      <c r="AG991" s="127"/>
      <c r="AH991" s="127">
        <f>+AH989+10</f>
        <v>3990</v>
      </c>
      <c r="AI991" s="119">
        <f>+AH991+V991</f>
        <v>251490</v>
      </c>
      <c r="AJ991" s="126"/>
      <c r="AK991" s="128">
        <f>+AK989+10</f>
        <v>4015</v>
      </c>
      <c r="AL991" s="129">
        <f>+AK991+V991</f>
        <v>251515</v>
      </c>
      <c r="AM991" s="397"/>
    </row>
    <row r="992" spans="1:39" ht="15.75" x14ac:dyDescent="0.25">
      <c r="A992" s="93">
        <f t="shared" si="212"/>
        <v>0</v>
      </c>
      <c r="B992" s="94">
        <f t="shared" si="213"/>
        <v>0</v>
      </c>
      <c r="C992" s="95">
        <f>+$D$3*T992</f>
        <v>7150</v>
      </c>
      <c r="D992" s="95">
        <f t="shared" si="214"/>
        <v>7150</v>
      </c>
      <c r="E992" s="95">
        <f>+$F$3*K992</f>
        <v>1500</v>
      </c>
      <c r="F992" s="95">
        <f t="shared" si="215"/>
        <v>1500</v>
      </c>
      <c r="G992" s="96">
        <f>+$H$3*Q992</f>
        <v>1500</v>
      </c>
      <c r="H992" s="433">
        <f t="shared" si="216"/>
        <v>1500</v>
      </c>
      <c r="I992" s="395"/>
      <c r="J992" s="130">
        <f>((K993-K991)/500)</f>
        <v>0.02</v>
      </c>
      <c r="K992" s="116">
        <f>(((I992-I991)*J992)+K991)+I992</f>
        <v>150</v>
      </c>
      <c r="L992" s="131">
        <f>ROUNDUP(K992,0)</f>
        <v>150</v>
      </c>
      <c r="M992" s="132">
        <f>((N993-N991)/500)</f>
        <v>0.02</v>
      </c>
      <c r="N992" s="101">
        <f>(((I992-I991)*M992)+N991)+I992</f>
        <v>250</v>
      </c>
      <c r="O992" s="101">
        <f>ROUNDUP(N992,0)</f>
        <v>250</v>
      </c>
      <c r="P992" s="101">
        <f>((Q993-Q991)/500)</f>
        <v>0.02</v>
      </c>
      <c r="Q992" s="101">
        <f>(((I992-I991)*P992)+Q991)+I992</f>
        <v>500</v>
      </c>
      <c r="R992" s="133">
        <f>ROUNDUP(Q992,0)</f>
        <v>500</v>
      </c>
      <c r="S992" s="132">
        <f>((T993-T991)/500)</f>
        <v>0.04</v>
      </c>
      <c r="T992" s="134">
        <f>(((I992-I991)*S992)+T991)+I992</f>
        <v>650</v>
      </c>
      <c r="U992" s="134">
        <f>ROUNDUP(T992,0)</f>
        <v>650</v>
      </c>
      <c r="V992" s="396"/>
      <c r="W992" s="130">
        <f>((X993-X991)/500)</f>
        <v>0.01</v>
      </c>
      <c r="X992" s="116">
        <f>(((V992-V991)*W992)+X991)+V992</f>
        <v>1465</v>
      </c>
      <c r="Y992" s="135">
        <f t="shared" si="211"/>
        <v>240</v>
      </c>
      <c r="Z992" s="106">
        <f>ROUNDUP(X992,0)</f>
        <v>1465</v>
      </c>
      <c r="AA992" s="136">
        <f>((AB993-AB991)/500)</f>
        <v>0.02</v>
      </c>
      <c r="AB992" s="137">
        <f>(((V992-V991)*AA992)+AB991)+V992</f>
        <v>2930</v>
      </c>
      <c r="AC992" s="101">
        <f>ROUNDUP(AB992,0)</f>
        <v>2930</v>
      </c>
      <c r="AD992" s="137">
        <f>((AE993-AE991)/500)</f>
        <v>0.01</v>
      </c>
      <c r="AE992" s="137">
        <f>(((V992-V991)*AD992)+AE991)+V992</f>
        <v>1490</v>
      </c>
      <c r="AF992" s="133">
        <f>ROUNDUP(AE992,0)</f>
        <v>1490</v>
      </c>
      <c r="AG992" s="137">
        <f>((AH993-AH991)/500)</f>
        <v>0.01</v>
      </c>
      <c r="AH992" s="137">
        <f>(((V992-V991)*AG992)+AH991)+V992</f>
        <v>1515</v>
      </c>
      <c r="AI992" s="101">
        <f>ROUNDUP(AH992,0)</f>
        <v>1515</v>
      </c>
      <c r="AJ992" s="136">
        <f>((AK993-AK991)/500)</f>
        <v>0.01</v>
      </c>
      <c r="AK992" s="138">
        <f>(((V992-V991)*AJ992)+AK991)+V992</f>
        <v>1540</v>
      </c>
      <c r="AL992" s="139">
        <f>ROUNDUP(AK992,0)</f>
        <v>1540</v>
      </c>
    </row>
    <row r="993" spans="1:39" ht="15.75" x14ac:dyDescent="0.25">
      <c r="A993" s="93">
        <f t="shared" si="212"/>
        <v>0</v>
      </c>
      <c r="B993" s="93">
        <f t="shared" si="213"/>
        <v>0</v>
      </c>
      <c r="C993" s="112">
        <f>+$D$3*U993</f>
        <v>2844270</v>
      </c>
      <c r="D993" s="112">
        <f t="shared" si="214"/>
        <v>2844270</v>
      </c>
      <c r="E993" s="112">
        <f>+$F$3*L993</f>
        <v>2531100</v>
      </c>
      <c r="F993" s="112">
        <f t="shared" si="215"/>
        <v>2531100</v>
      </c>
      <c r="G993" s="113">
        <f>+$H$3*R993</f>
        <v>760380</v>
      </c>
      <c r="H993" s="112">
        <f t="shared" si="216"/>
        <v>760380</v>
      </c>
      <c r="I993" s="140">
        <f>+I991+500</f>
        <v>248000</v>
      </c>
      <c r="J993" s="130"/>
      <c r="K993" s="116">
        <f>+K991+10</f>
        <v>5110</v>
      </c>
      <c r="L993" s="117">
        <f>+I993+K993</f>
        <v>253110</v>
      </c>
      <c r="M993" s="118"/>
      <c r="N993" s="119">
        <f>+N991+10</f>
        <v>5210</v>
      </c>
      <c r="O993" s="119">
        <f>+N993+I993</f>
        <v>253210</v>
      </c>
      <c r="P993" s="119"/>
      <c r="Q993" s="119">
        <f>+Q991+10</f>
        <v>5460</v>
      </c>
      <c r="R993" s="120">
        <f>+Q993+I993</f>
        <v>253460</v>
      </c>
      <c r="S993" s="121"/>
      <c r="T993" s="122">
        <f>+T991+20</f>
        <v>10570</v>
      </c>
      <c r="U993" s="122">
        <f>+T993+I993</f>
        <v>258570</v>
      </c>
      <c r="V993" s="141">
        <f>+V991+500</f>
        <v>248000</v>
      </c>
      <c r="W993" s="130"/>
      <c r="X993" s="116">
        <f>+X991+5</f>
        <v>3945</v>
      </c>
      <c r="Y993" s="124">
        <f t="shared" ref="Y993:Y1056" si="217">+V993+240</f>
        <v>248240</v>
      </c>
      <c r="Z993" s="125">
        <f>+V993+X993</f>
        <v>251945</v>
      </c>
      <c r="AA993" s="126"/>
      <c r="AB993" s="127">
        <f>+AB991+10</f>
        <v>7890</v>
      </c>
      <c r="AC993" s="119">
        <f>+V993+AB993</f>
        <v>255890</v>
      </c>
      <c r="AD993" s="127"/>
      <c r="AE993" s="127">
        <f>+AE991+5</f>
        <v>3970</v>
      </c>
      <c r="AF993" s="120">
        <f>+AE993+V993</f>
        <v>251970</v>
      </c>
      <c r="AG993" s="127"/>
      <c r="AH993" s="127">
        <f>+AH991+5</f>
        <v>3995</v>
      </c>
      <c r="AI993" s="119">
        <f>+AH993+V993</f>
        <v>251995</v>
      </c>
      <c r="AJ993" s="126"/>
      <c r="AK993" s="128">
        <f>+AK991+5</f>
        <v>4020</v>
      </c>
      <c r="AL993" s="129">
        <f>+AK993+V993</f>
        <v>252020</v>
      </c>
      <c r="AM993" s="397"/>
    </row>
    <row r="994" spans="1:39" ht="15.75" x14ac:dyDescent="0.25">
      <c r="A994" s="93">
        <f t="shared" si="212"/>
        <v>0</v>
      </c>
      <c r="B994" s="94">
        <f t="shared" si="213"/>
        <v>0</v>
      </c>
      <c r="C994" s="95">
        <f>+$D$3*T994</f>
        <v>7150</v>
      </c>
      <c r="D994" s="95">
        <f t="shared" si="214"/>
        <v>7150</v>
      </c>
      <c r="E994" s="95">
        <f>+$F$3*K994</f>
        <v>1500</v>
      </c>
      <c r="F994" s="95">
        <f t="shared" si="215"/>
        <v>1500</v>
      </c>
      <c r="G994" s="96">
        <f>+$H$3*Q994</f>
        <v>1500</v>
      </c>
      <c r="H994" s="95">
        <f t="shared" si="216"/>
        <v>1500</v>
      </c>
      <c r="I994" s="395"/>
      <c r="J994" s="130">
        <f>((K995-K993)/500)</f>
        <v>0.02</v>
      </c>
      <c r="K994" s="116">
        <f>(((I994-I993)*J994)+K993)+I994</f>
        <v>150</v>
      </c>
      <c r="L994" s="131">
        <f>ROUNDUP(K994,0)</f>
        <v>150</v>
      </c>
      <c r="M994" s="132">
        <f>((N995-N993)/500)</f>
        <v>0.02</v>
      </c>
      <c r="N994" s="101">
        <f>(((I994-I993)*M994)+N993)+I994</f>
        <v>250</v>
      </c>
      <c r="O994" s="101">
        <f>ROUNDUP(N994,0)</f>
        <v>250</v>
      </c>
      <c r="P994" s="101">
        <f>((Q995-Q993)/500)</f>
        <v>0.02</v>
      </c>
      <c r="Q994" s="101">
        <f>(((I994-I993)*P994)+Q993)+I994</f>
        <v>500</v>
      </c>
      <c r="R994" s="133">
        <f>ROUNDUP(Q994,0)</f>
        <v>500</v>
      </c>
      <c r="S994" s="132">
        <f>((T995-T993)/500)</f>
        <v>0.04</v>
      </c>
      <c r="T994" s="134">
        <f>(((I994-I993)*S994)+T993)+I994</f>
        <v>650</v>
      </c>
      <c r="U994" s="134">
        <f>ROUNDUP(T994,0)</f>
        <v>650</v>
      </c>
      <c r="V994" s="396"/>
      <c r="W994" s="130">
        <f>((X995-X993)/500)</f>
        <v>0.02</v>
      </c>
      <c r="X994" s="116">
        <f>(((V994-V993)*W994)+X993)+V994</f>
        <v>-1015</v>
      </c>
      <c r="Y994" s="135">
        <f t="shared" si="217"/>
        <v>240</v>
      </c>
      <c r="Z994" s="106">
        <f>ROUNDUP(X994,0)</f>
        <v>-1015</v>
      </c>
      <c r="AA994" s="136">
        <f>((AB995-AB993)/500)</f>
        <v>0.04</v>
      </c>
      <c r="AB994" s="137">
        <f>(((V994-V993)*AA994)+AB993)+V994</f>
        <v>-2030</v>
      </c>
      <c r="AC994" s="101">
        <f>ROUNDUP(AB994,0)</f>
        <v>-2030</v>
      </c>
      <c r="AD994" s="137">
        <f>((AE995-AE993)/500)</f>
        <v>0.02</v>
      </c>
      <c r="AE994" s="137">
        <f>(((V994-V993)*AD994)+AE993)+V994</f>
        <v>-990</v>
      </c>
      <c r="AF994" s="133">
        <f>ROUNDUP(AE994,0)</f>
        <v>-990</v>
      </c>
      <c r="AG994" s="137">
        <f>((AH995-AH993)/500)</f>
        <v>0.02</v>
      </c>
      <c r="AH994" s="137">
        <f>(((V994-V993)*AG994)+AH993)+V994</f>
        <v>-965</v>
      </c>
      <c r="AI994" s="101">
        <f>ROUNDUP(AH994,0)</f>
        <v>-965</v>
      </c>
      <c r="AJ994" s="136">
        <f>((AK995-AK993)/500)</f>
        <v>0.02</v>
      </c>
      <c r="AK994" s="138">
        <f>(((V994-V993)*AJ994)+AK993)+V994</f>
        <v>-940</v>
      </c>
      <c r="AL994" s="139">
        <f>ROUNDUP(AK994,0)</f>
        <v>-940</v>
      </c>
      <c r="AM994" s="397"/>
    </row>
    <row r="995" spans="1:39" ht="15.75" x14ac:dyDescent="0.25">
      <c r="A995" s="93">
        <f t="shared" si="212"/>
        <v>0</v>
      </c>
      <c r="B995" s="93">
        <f t="shared" si="213"/>
        <v>0</v>
      </c>
      <c r="C995" s="112">
        <f>+$D$3*U995</f>
        <v>2849990</v>
      </c>
      <c r="D995" s="112">
        <f t="shared" si="214"/>
        <v>2849990</v>
      </c>
      <c r="E995" s="112">
        <f>+$F$3*L995</f>
        <v>2536200</v>
      </c>
      <c r="F995" s="112">
        <f t="shared" si="215"/>
        <v>2536200</v>
      </c>
      <c r="G995" s="113">
        <f>+$H$3*R995</f>
        <v>761910</v>
      </c>
      <c r="H995" s="112">
        <f t="shared" si="216"/>
        <v>761910</v>
      </c>
      <c r="I995" s="140">
        <f>+I993+500</f>
        <v>248500</v>
      </c>
      <c r="J995" s="130"/>
      <c r="K995" s="116">
        <f>+K993+10</f>
        <v>5120</v>
      </c>
      <c r="L995" s="117">
        <f>+I995+K995</f>
        <v>253620</v>
      </c>
      <c r="M995" s="118"/>
      <c r="N995" s="119">
        <f>+N993+10</f>
        <v>5220</v>
      </c>
      <c r="O995" s="119">
        <f>+N995+I995</f>
        <v>253720</v>
      </c>
      <c r="P995" s="119"/>
      <c r="Q995" s="119">
        <f>+Q993+10</f>
        <v>5470</v>
      </c>
      <c r="R995" s="120">
        <f>+Q995+I995</f>
        <v>253970</v>
      </c>
      <c r="S995" s="121"/>
      <c r="T995" s="122">
        <f>+T993+20</f>
        <v>10590</v>
      </c>
      <c r="U995" s="122">
        <f>+T995+I995</f>
        <v>259090</v>
      </c>
      <c r="V995" s="141">
        <f>+V993+500</f>
        <v>248500</v>
      </c>
      <c r="W995" s="130"/>
      <c r="X995" s="116">
        <f>+X993+10</f>
        <v>3955</v>
      </c>
      <c r="Y995" s="124">
        <f t="shared" si="217"/>
        <v>248740</v>
      </c>
      <c r="Z995" s="125">
        <f>+V995+X995</f>
        <v>252455</v>
      </c>
      <c r="AA995" s="126"/>
      <c r="AB995" s="127">
        <f>+AB993+20</f>
        <v>7910</v>
      </c>
      <c r="AC995" s="119">
        <f>+V995+AB995</f>
        <v>256410</v>
      </c>
      <c r="AD995" s="127"/>
      <c r="AE995" s="127">
        <f>+AE993+10</f>
        <v>3980</v>
      </c>
      <c r="AF995" s="120">
        <f>+AE995+V995</f>
        <v>252480</v>
      </c>
      <c r="AG995" s="127"/>
      <c r="AH995" s="127">
        <f>+AH993+10</f>
        <v>4005</v>
      </c>
      <c r="AI995" s="119">
        <f>+AH995+V995</f>
        <v>252505</v>
      </c>
      <c r="AJ995" s="126"/>
      <c r="AK995" s="128">
        <f>+AK993+10</f>
        <v>4030</v>
      </c>
      <c r="AL995" s="129">
        <f>+AK995+V995</f>
        <v>252530</v>
      </c>
      <c r="AM995" s="397"/>
    </row>
    <row r="996" spans="1:39" ht="15.75" x14ac:dyDescent="0.25">
      <c r="A996" s="93">
        <f t="shared" si="212"/>
        <v>0</v>
      </c>
      <c r="B996" s="94">
        <f t="shared" si="213"/>
        <v>0</v>
      </c>
      <c r="C996" s="95">
        <f>+$D$3*T996</f>
        <v>7150</v>
      </c>
      <c r="D996" s="95">
        <f t="shared" si="214"/>
        <v>7150</v>
      </c>
      <c r="E996" s="95">
        <f>+$F$3*K996</f>
        <v>1500</v>
      </c>
      <c r="F996" s="95">
        <f t="shared" si="215"/>
        <v>1500</v>
      </c>
      <c r="G996" s="96">
        <f>+$H$3*Q996</f>
        <v>1500</v>
      </c>
      <c r="H996" s="433">
        <f t="shared" si="216"/>
        <v>1500</v>
      </c>
      <c r="I996" s="395"/>
      <c r="J996" s="130">
        <f>((K997-K995)/500)</f>
        <v>0.02</v>
      </c>
      <c r="K996" s="116">
        <f>(((I996-I995)*J996)+K995)+I996</f>
        <v>150</v>
      </c>
      <c r="L996" s="131">
        <f>ROUNDUP(K996,0)</f>
        <v>150</v>
      </c>
      <c r="M996" s="132">
        <f>((N997-N995)/500)</f>
        <v>0.02</v>
      </c>
      <c r="N996" s="101">
        <f>(((I996-I995)*M996)+N995)+I996</f>
        <v>250</v>
      </c>
      <c r="O996" s="101">
        <f>ROUNDUP(N996,0)</f>
        <v>250</v>
      </c>
      <c r="P996" s="101">
        <f>((Q997-Q995)/500)</f>
        <v>0.02</v>
      </c>
      <c r="Q996" s="101">
        <f>(((I996-I995)*P996)+Q995)+I996</f>
        <v>500</v>
      </c>
      <c r="R996" s="133">
        <f>ROUNDUP(Q996,0)</f>
        <v>500</v>
      </c>
      <c r="S996" s="132">
        <f>((T997-T995)/500)</f>
        <v>0.04</v>
      </c>
      <c r="T996" s="134">
        <f>(((I996-I995)*S996)+T995)+I996</f>
        <v>650</v>
      </c>
      <c r="U996" s="134">
        <f>ROUNDUP(T996,0)</f>
        <v>650</v>
      </c>
      <c r="V996" s="396"/>
      <c r="W996" s="130">
        <f>((X997-X995)/500)</f>
        <v>0.01</v>
      </c>
      <c r="X996" s="116">
        <f>(((V996-V995)*W996)+X995)+V996</f>
        <v>1470</v>
      </c>
      <c r="Y996" s="135">
        <f t="shared" si="217"/>
        <v>240</v>
      </c>
      <c r="Z996" s="106">
        <f>ROUNDUP(X996,0)</f>
        <v>1470</v>
      </c>
      <c r="AA996" s="136">
        <f>((AB997-AB995)/500)</f>
        <v>0.02</v>
      </c>
      <c r="AB996" s="137">
        <f>(((V996-V995)*AA996)+AB995)+V996</f>
        <v>2940</v>
      </c>
      <c r="AC996" s="101">
        <f>ROUNDUP(AB996,0)</f>
        <v>2940</v>
      </c>
      <c r="AD996" s="137">
        <f>((AE997-AE995)/500)</f>
        <v>0.01</v>
      </c>
      <c r="AE996" s="137">
        <f>(((V996-V995)*AD996)+AE995)+V996</f>
        <v>1495</v>
      </c>
      <c r="AF996" s="133">
        <f>ROUNDUP(AE996,0)</f>
        <v>1495</v>
      </c>
      <c r="AG996" s="137">
        <f>((AH997-AH995)/500)</f>
        <v>0.01</v>
      </c>
      <c r="AH996" s="137">
        <f>(((V996-V995)*AG996)+AH995)+V996</f>
        <v>1520</v>
      </c>
      <c r="AI996" s="101">
        <f>ROUNDUP(AH996,0)</f>
        <v>1520</v>
      </c>
      <c r="AJ996" s="136">
        <f>((AK997-AK995)/500)</f>
        <v>0.01</v>
      </c>
      <c r="AK996" s="138">
        <f>(((V996-V995)*AJ996)+AK995)+V996</f>
        <v>1545</v>
      </c>
      <c r="AL996" s="139">
        <f>ROUNDUP(AK996,0)</f>
        <v>1545</v>
      </c>
    </row>
    <row r="997" spans="1:39" ht="15.75" x14ac:dyDescent="0.25">
      <c r="A997" s="93">
        <f t="shared" si="212"/>
        <v>0</v>
      </c>
      <c r="B997" s="93">
        <f t="shared" si="213"/>
        <v>0</v>
      </c>
      <c r="C997" s="112">
        <f>+$D$3*U997</f>
        <v>2855710</v>
      </c>
      <c r="D997" s="112">
        <f t="shared" si="214"/>
        <v>2855710</v>
      </c>
      <c r="E997" s="112">
        <f>+$F$3*L997</f>
        <v>2541300</v>
      </c>
      <c r="F997" s="112">
        <f t="shared" si="215"/>
        <v>2541300</v>
      </c>
      <c r="G997" s="113">
        <f>+$H$3*R997</f>
        <v>763440</v>
      </c>
      <c r="H997" s="112">
        <f t="shared" si="216"/>
        <v>763440</v>
      </c>
      <c r="I997" s="140">
        <f>+I995+500</f>
        <v>249000</v>
      </c>
      <c r="J997" s="130"/>
      <c r="K997" s="116">
        <f>+K995+10</f>
        <v>5130</v>
      </c>
      <c r="L997" s="117">
        <f>+I997+K997</f>
        <v>254130</v>
      </c>
      <c r="M997" s="118"/>
      <c r="N997" s="119">
        <f>+N995+10</f>
        <v>5230</v>
      </c>
      <c r="O997" s="119">
        <f>+N997+I997</f>
        <v>254230</v>
      </c>
      <c r="P997" s="119"/>
      <c r="Q997" s="119">
        <f>+Q995+10</f>
        <v>5480</v>
      </c>
      <c r="R997" s="120">
        <f>+Q997+I997</f>
        <v>254480</v>
      </c>
      <c r="S997" s="121"/>
      <c r="T997" s="122">
        <f>+T995+20</f>
        <v>10610</v>
      </c>
      <c r="U997" s="122">
        <f>+T997+I997</f>
        <v>259610</v>
      </c>
      <c r="V997" s="141">
        <f>+V995+500</f>
        <v>249000</v>
      </c>
      <c r="W997" s="130"/>
      <c r="X997" s="116">
        <f>+X995+5</f>
        <v>3960</v>
      </c>
      <c r="Y997" s="124">
        <f t="shared" si="217"/>
        <v>249240</v>
      </c>
      <c r="Z997" s="125">
        <f>+V997+X997</f>
        <v>252960</v>
      </c>
      <c r="AA997" s="126"/>
      <c r="AB997" s="127">
        <f>+AB995+10</f>
        <v>7920</v>
      </c>
      <c r="AC997" s="119">
        <f>+V997+AB997</f>
        <v>256920</v>
      </c>
      <c r="AD997" s="127"/>
      <c r="AE997" s="127">
        <f>+AE995+5</f>
        <v>3985</v>
      </c>
      <c r="AF997" s="120">
        <f>+AE997+V997</f>
        <v>252985</v>
      </c>
      <c r="AG997" s="127"/>
      <c r="AH997" s="127">
        <f>+AH995+5</f>
        <v>4010</v>
      </c>
      <c r="AI997" s="119">
        <f>+AH997+V997</f>
        <v>253010</v>
      </c>
      <c r="AJ997" s="126"/>
      <c r="AK997" s="128">
        <f>+AK995+5</f>
        <v>4035</v>
      </c>
      <c r="AL997" s="129">
        <f>+AK997+V997</f>
        <v>253035</v>
      </c>
      <c r="AM997" s="397"/>
    </row>
    <row r="998" spans="1:39" ht="15.75" x14ac:dyDescent="0.25">
      <c r="A998" s="93">
        <f t="shared" si="212"/>
        <v>0</v>
      </c>
      <c r="B998" s="94">
        <f t="shared" si="213"/>
        <v>0</v>
      </c>
      <c r="C998" s="95">
        <f>+$D$3*T998</f>
        <v>7150</v>
      </c>
      <c r="D998" s="95">
        <f t="shared" si="214"/>
        <v>7150</v>
      </c>
      <c r="E998" s="95">
        <f>+$F$3*K998</f>
        <v>1500</v>
      </c>
      <c r="F998" s="95">
        <f t="shared" si="215"/>
        <v>1500</v>
      </c>
      <c r="G998" s="96">
        <f>+$H$3*Q998</f>
        <v>1500</v>
      </c>
      <c r="H998" s="95">
        <f t="shared" si="216"/>
        <v>1500</v>
      </c>
      <c r="I998" s="395"/>
      <c r="J998" s="130">
        <f>((K999-K997)/500)</f>
        <v>0.02</v>
      </c>
      <c r="K998" s="116">
        <f>(((I998-I997)*J998)+K997)+I998</f>
        <v>150</v>
      </c>
      <c r="L998" s="131">
        <f>ROUNDUP(K998,0)</f>
        <v>150</v>
      </c>
      <c r="M998" s="132">
        <f>((N999-N997)/500)</f>
        <v>0.02</v>
      </c>
      <c r="N998" s="101">
        <f>(((I998-I997)*M998)+N997)+I998</f>
        <v>250</v>
      </c>
      <c r="O998" s="101">
        <f>ROUNDUP(N998,0)</f>
        <v>250</v>
      </c>
      <c r="P998" s="101">
        <f>((Q999-Q997)/500)</f>
        <v>0.02</v>
      </c>
      <c r="Q998" s="101">
        <f>(((I998-I997)*P998)+Q997)+I998</f>
        <v>500</v>
      </c>
      <c r="R998" s="133">
        <f>ROUNDUP(Q998,0)</f>
        <v>500</v>
      </c>
      <c r="S998" s="132">
        <f>((T999-T997)/500)</f>
        <v>0.04</v>
      </c>
      <c r="T998" s="134">
        <f>(((I998-I997)*S998)+T997)+I998</f>
        <v>650</v>
      </c>
      <c r="U998" s="134">
        <f>ROUNDUP(T998,0)</f>
        <v>650</v>
      </c>
      <c r="V998" s="396"/>
      <c r="W998" s="130">
        <f>((X999-X997)/500)</f>
        <v>0.02</v>
      </c>
      <c r="X998" s="116">
        <f>(((V998-V997)*W998)+X997)+V998</f>
        <v>-1020</v>
      </c>
      <c r="Y998" s="135">
        <f t="shared" si="217"/>
        <v>240</v>
      </c>
      <c r="Z998" s="106">
        <f>ROUNDUP(X998,0)</f>
        <v>-1020</v>
      </c>
      <c r="AA998" s="136">
        <f>((AB999-AB997)/500)</f>
        <v>0.04</v>
      </c>
      <c r="AB998" s="137">
        <f>(((V998-V997)*AA998)+AB997)+V998</f>
        <v>-2040</v>
      </c>
      <c r="AC998" s="101">
        <f>ROUNDUP(AB998,0)</f>
        <v>-2040</v>
      </c>
      <c r="AD998" s="137">
        <f>((AE999-AE997)/500)</f>
        <v>0.02</v>
      </c>
      <c r="AE998" s="137">
        <f>(((V998-V997)*AD998)+AE997)+V998</f>
        <v>-995</v>
      </c>
      <c r="AF998" s="133">
        <f>ROUNDUP(AE998,0)</f>
        <v>-995</v>
      </c>
      <c r="AG998" s="137">
        <f>((AH999-AH997)/500)</f>
        <v>0.02</v>
      </c>
      <c r="AH998" s="137">
        <f>(((V998-V997)*AG998)+AH997)+V998</f>
        <v>-970</v>
      </c>
      <c r="AI998" s="101">
        <f>ROUNDUP(AH998,0)</f>
        <v>-970</v>
      </c>
      <c r="AJ998" s="136">
        <f>((AK999-AK997)/500)</f>
        <v>0.02</v>
      </c>
      <c r="AK998" s="138">
        <f>(((V998-V997)*AJ998)+AK997)+V998</f>
        <v>-945</v>
      </c>
      <c r="AL998" s="139">
        <f>ROUNDUP(AK998,0)</f>
        <v>-945</v>
      </c>
    </row>
    <row r="999" spans="1:39" ht="15.75" x14ac:dyDescent="0.25">
      <c r="A999" s="93">
        <f t="shared" si="212"/>
        <v>0</v>
      </c>
      <c r="B999" s="93">
        <f t="shared" si="213"/>
        <v>0</v>
      </c>
      <c r="C999" s="112">
        <f>+$D$3*U999</f>
        <v>2861430</v>
      </c>
      <c r="D999" s="112">
        <f t="shared" si="214"/>
        <v>2861430</v>
      </c>
      <c r="E999" s="112">
        <f>+$F$3*L999</f>
        <v>2546400</v>
      </c>
      <c r="F999" s="112">
        <f t="shared" si="215"/>
        <v>2546400</v>
      </c>
      <c r="G999" s="113">
        <f>+$H$3*R999</f>
        <v>764970</v>
      </c>
      <c r="H999" s="112">
        <f t="shared" si="216"/>
        <v>764970</v>
      </c>
      <c r="I999" s="140">
        <f>+I997+500</f>
        <v>249500</v>
      </c>
      <c r="J999" s="130"/>
      <c r="K999" s="116">
        <f>+K997+10</f>
        <v>5140</v>
      </c>
      <c r="L999" s="117">
        <f>+I999+K999</f>
        <v>254640</v>
      </c>
      <c r="M999" s="118"/>
      <c r="N999" s="119">
        <f>+N997+10</f>
        <v>5240</v>
      </c>
      <c r="O999" s="119">
        <f>+N999+I999</f>
        <v>254740</v>
      </c>
      <c r="P999" s="119"/>
      <c r="Q999" s="119">
        <f>+Q997+10</f>
        <v>5490</v>
      </c>
      <c r="R999" s="120">
        <f>+Q999+I999</f>
        <v>254990</v>
      </c>
      <c r="S999" s="121"/>
      <c r="T999" s="122">
        <f>+T997+20</f>
        <v>10630</v>
      </c>
      <c r="U999" s="122">
        <f>+T999+I999</f>
        <v>260130</v>
      </c>
      <c r="V999" s="141">
        <f>+V997+500</f>
        <v>249500</v>
      </c>
      <c r="W999" s="130"/>
      <c r="X999" s="116">
        <f>+X997+10</f>
        <v>3970</v>
      </c>
      <c r="Y999" s="124">
        <f t="shared" si="217"/>
        <v>249740</v>
      </c>
      <c r="Z999" s="125">
        <f>+V999+X999</f>
        <v>253470</v>
      </c>
      <c r="AA999" s="126"/>
      <c r="AB999" s="127">
        <f>+AB997+20</f>
        <v>7940</v>
      </c>
      <c r="AC999" s="119">
        <f>+V999+AB999</f>
        <v>257440</v>
      </c>
      <c r="AD999" s="127"/>
      <c r="AE999" s="127">
        <f>+AE997+10</f>
        <v>3995</v>
      </c>
      <c r="AF999" s="120">
        <f>+AE999+V999</f>
        <v>253495</v>
      </c>
      <c r="AG999" s="127"/>
      <c r="AH999" s="127">
        <f>+AH997+10</f>
        <v>4020</v>
      </c>
      <c r="AI999" s="119">
        <f>+AH999+V999</f>
        <v>253520</v>
      </c>
      <c r="AJ999" s="126"/>
      <c r="AK999" s="128">
        <f>+AK997+10</f>
        <v>4045</v>
      </c>
      <c r="AL999" s="129">
        <f>+AK999+V999</f>
        <v>253545</v>
      </c>
      <c r="AM999" s="397"/>
    </row>
    <row r="1000" spans="1:39" ht="15.75" x14ac:dyDescent="0.25">
      <c r="A1000" s="93">
        <f t="shared" si="212"/>
        <v>0</v>
      </c>
      <c r="B1000" s="94">
        <f t="shared" si="213"/>
        <v>0</v>
      </c>
      <c r="C1000" s="95">
        <f>+$D$3*T1000</f>
        <v>7150</v>
      </c>
      <c r="D1000" s="95">
        <f t="shared" si="214"/>
        <v>7150</v>
      </c>
      <c r="E1000" s="95">
        <f>+$F$3*K1000</f>
        <v>1500</v>
      </c>
      <c r="F1000" s="95">
        <f t="shared" si="215"/>
        <v>1500</v>
      </c>
      <c r="G1000" s="96">
        <f>+$H$3*Q1000</f>
        <v>1500</v>
      </c>
      <c r="H1000" s="433">
        <f t="shared" si="216"/>
        <v>1500</v>
      </c>
      <c r="I1000" s="395"/>
      <c r="J1000" s="130">
        <f>((K1001-K999)/500)</f>
        <v>0.02</v>
      </c>
      <c r="K1000" s="116">
        <f>(((I1000-I999)*J1000)+K999)+I1000</f>
        <v>150</v>
      </c>
      <c r="L1000" s="131">
        <f>ROUNDUP(K1000,0)</f>
        <v>150</v>
      </c>
      <c r="M1000" s="132">
        <f>((N1001-N999)/500)</f>
        <v>0.02</v>
      </c>
      <c r="N1000" s="101">
        <f>(((I1000-I999)*M1000)+N999)+I1000</f>
        <v>250</v>
      </c>
      <c r="O1000" s="101">
        <f>ROUNDUP(N1000,0)</f>
        <v>250</v>
      </c>
      <c r="P1000" s="101">
        <f>((Q1001-Q999)/500)</f>
        <v>0.02</v>
      </c>
      <c r="Q1000" s="101">
        <f>(((I1000-I999)*P1000)+Q999)+I1000</f>
        <v>500</v>
      </c>
      <c r="R1000" s="133">
        <f>ROUNDUP(Q1000,0)</f>
        <v>500</v>
      </c>
      <c r="S1000" s="132">
        <f>((T1001-T999)/500)</f>
        <v>0.04</v>
      </c>
      <c r="T1000" s="134">
        <f>(((I1000-I999)*S1000)+T999)+I1000</f>
        <v>650</v>
      </c>
      <c r="U1000" s="134">
        <f>ROUNDUP(T1000,0)</f>
        <v>650</v>
      </c>
      <c r="V1000" s="396"/>
      <c r="W1000" s="130">
        <f>((X1001-X999)/500)</f>
        <v>0.01</v>
      </c>
      <c r="X1000" s="116">
        <f>(((V1000-V999)*W1000)+X999)+V1000</f>
        <v>1475</v>
      </c>
      <c r="Y1000" s="135">
        <f t="shared" si="217"/>
        <v>240</v>
      </c>
      <c r="Z1000" s="106">
        <f>ROUNDUP(X1000,0)</f>
        <v>1475</v>
      </c>
      <c r="AA1000" s="136">
        <f>((AB1001-AB999)/500)</f>
        <v>0.02</v>
      </c>
      <c r="AB1000" s="137">
        <f>(((V1000-V999)*AA1000)+AB999)+V1000</f>
        <v>2950</v>
      </c>
      <c r="AC1000" s="101">
        <f>ROUNDUP(AB1000,0)</f>
        <v>2950</v>
      </c>
      <c r="AD1000" s="137">
        <f>((AE1001-AE999)/500)</f>
        <v>0.01</v>
      </c>
      <c r="AE1000" s="137">
        <f>(((V1000-V999)*AD1000)+AE999)+V1000</f>
        <v>1500</v>
      </c>
      <c r="AF1000" s="133">
        <f>ROUNDUP(AE1000,0)</f>
        <v>1500</v>
      </c>
      <c r="AG1000" s="137">
        <f>((AH1001-AH999)/500)</f>
        <v>0.01</v>
      </c>
      <c r="AH1000" s="137">
        <f>(((V1000-V999)*AG1000)+AH999)+V1000</f>
        <v>1525</v>
      </c>
      <c r="AI1000" s="101">
        <f>ROUNDUP(AH1000,0)</f>
        <v>1525</v>
      </c>
      <c r="AJ1000" s="136">
        <f>((AK1001-AK999)/500)</f>
        <v>0.01</v>
      </c>
      <c r="AK1000" s="138">
        <f>(((V1000-V999)*AJ1000)+AK999)+V1000</f>
        <v>1550</v>
      </c>
      <c r="AL1000" s="139">
        <f>ROUNDUP(AK1000,0)</f>
        <v>1550</v>
      </c>
    </row>
    <row r="1001" spans="1:39" ht="15.75" x14ac:dyDescent="0.25">
      <c r="A1001" s="93">
        <f t="shared" ref="A1001:A1064" si="218">+$B$3*O1001</f>
        <v>0</v>
      </c>
      <c r="B1001" s="93">
        <f t="shared" si="213"/>
        <v>0</v>
      </c>
      <c r="C1001" s="112">
        <f>+$D$3*U1001</f>
        <v>2867150</v>
      </c>
      <c r="D1001" s="112">
        <f t="shared" si="214"/>
        <v>2867150</v>
      </c>
      <c r="E1001" s="112">
        <f>+$F$3*L1001</f>
        <v>2551500</v>
      </c>
      <c r="F1001" s="112">
        <f t="shared" si="215"/>
        <v>2551500</v>
      </c>
      <c r="G1001" s="113">
        <f>+$H$3*R1001</f>
        <v>766500</v>
      </c>
      <c r="H1001" s="112">
        <f t="shared" si="216"/>
        <v>766500</v>
      </c>
      <c r="I1001" s="140">
        <f>+I999+500</f>
        <v>250000</v>
      </c>
      <c r="J1001" s="130"/>
      <c r="K1001" s="116">
        <f>+K999+10</f>
        <v>5150</v>
      </c>
      <c r="L1001" s="117">
        <f>+I1001+K1001</f>
        <v>255150</v>
      </c>
      <c r="M1001" s="118"/>
      <c r="N1001" s="119">
        <f>+N999+10</f>
        <v>5250</v>
      </c>
      <c r="O1001" s="119">
        <f>+N1001+I1001</f>
        <v>255250</v>
      </c>
      <c r="P1001" s="119"/>
      <c r="Q1001" s="119">
        <f>+Q999+10</f>
        <v>5500</v>
      </c>
      <c r="R1001" s="120">
        <f>+Q1001+I1001</f>
        <v>255500</v>
      </c>
      <c r="S1001" s="121"/>
      <c r="T1001" s="122">
        <f>+T999+20</f>
        <v>10650</v>
      </c>
      <c r="U1001" s="122">
        <f>+T1001+I1001</f>
        <v>260650</v>
      </c>
      <c r="V1001" s="141">
        <f>+V999+500</f>
        <v>250000</v>
      </c>
      <c r="W1001" s="130"/>
      <c r="X1001" s="116">
        <f>+X999+5</f>
        <v>3975</v>
      </c>
      <c r="Y1001" s="124">
        <f t="shared" si="217"/>
        <v>250240</v>
      </c>
      <c r="Z1001" s="125">
        <f>+V1001+X1001</f>
        <v>253975</v>
      </c>
      <c r="AA1001" s="126"/>
      <c r="AB1001" s="127">
        <f>+AB999+10</f>
        <v>7950</v>
      </c>
      <c r="AC1001" s="119">
        <f>+V1001+AB1001</f>
        <v>257950</v>
      </c>
      <c r="AD1001" s="127"/>
      <c r="AE1001" s="127">
        <f>+AE999+5</f>
        <v>4000</v>
      </c>
      <c r="AF1001" s="120">
        <f>+AE1001+V1001</f>
        <v>254000</v>
      </c>
      <c r="AG1001" s="127"/>
      <c r="AH1001" s="127">
        <f>+AH999+5</f>
        <v>4025</v>
      </c>
      <c r="AI1001" s="119">
        <f>+AH1001+V1001</f>
        <v>254025</v>
      </c>
      <c r="AJ1001" s="126"/>
      <c r="AK1001" s="128">
        <f>+AK999+5</f>
        <v>4050</v>
      </c>
      <c r="AL1001" s="129">
        <f>+AK1001+V1001</f>
        <v>254050</v>
      </c>
      <c r="AM1001" s="397"/>
    </row>
    <row r="1002" spans="1:39" ht="15.75" x14ac:dyDescent="0.25">
      <c r="A1002" s="93">
        <f t="shared" si="218"/>
        <v>0</v>
      </c>
      <c r="B1002" s="94">
        <f t="shared" si="213"/>
        <v>0</v>
      </c>
      <c r="C1002" s="95">
        <f>+$D$3*T1002</f>
        <v>7150</v>
      </c>
      <c r="D1002" s="95">
        <f t="shared" si="214"/>
        <v>7150</v>
      </c>
      <c r="E1002" s="95">
        <f>+$F$3*K1002</f>
        <v>1500</v>
      </c>
      <c r="F1002" s="95">
        <f t="shared" si="215"/>
        <v>1500</v>
      </c>
      <c r="G1002" s="96">
        <f>+$H$3*Q1002</f>
        <v>1500</v>
      </c>
      <c r="H1002" s="95">
        <f t="shared" si="216"/>
        <v>1500</v>
      </c>
      <c r="I1002" s="395"/>
      <c r="J1002" s="130">
        <f>((K1003-K1001)/500)</f>
        <v>0.02</v>
      </c>
      <c r="K1002" s="116">
        <f>(((I1002-I1001)*J1002)+K1001)+I1002</f>
        <v>150</v>
      </c>
      <c r="L1002" s="131">
        <f>ROUNDUP(K1002,0)</f>
        <v>150</v>
      </c>
      <c r="M1002" s="132">
        <f>((N1003-N1001)/500)</f>
        <v>0.02</v>
      </c>
      <c r="N1002" s="101">
        <f>(((I1002-I1001)*M1002)+N1001)+I1002</f>
        <v>250</v>
      </c>
      <c r="O1002" s="101">
        <f>ROUNDUP(N1002,0)</f>
        <v>250</v>
      </c>
      <c r="P1002" s="101">
        <f>((Q1003-Q1001)/500)</f>
        <v>0.02</v>
      </c>
      <c r="Q1002" s="101">
        <f>(((I1002-I1001)*P1002)+Q1001)+I1002</f>
        <v>500</v>
      </c>
      <c r="R1002" s="133">
        <f>ROUNDUP(Q1002,0)</f>
        <v>500</v>
      </c>
      <c r="S1002" s="132">
        <f>((T1003-T1001)/500)</f>
        <v>0.04</v>
      </c>
      <c r="T1002" s="134">
        <f>(((I1002-I1001)*S1002)+T1001)+I1002</f>
        <v>650</v>
      </c>
      <c r="U1002" s="134">
        <f>ROUNDUP(T1002,0)</f>
        <v>650</v>
      </c>
      <c r="V1002" s="396"/>
      <c r="W1002" s="130">
        <f>((X1003-X1001)/500)</f>
        <v>0.02</v>
      </c>
      <c r="X1002" s="116">
        <f>(((V1002-V1001)*W1002)+X1001)+V1002</f>
        <v>-1025</v>
      </c>
      <c r="Y1002" s="135">
        <f t="shared" si="217"/>
        <v>240</v>
      </c>
      <c r="Z1002" s="106">
        <f>ROUNDUP(X1002,0)</f>
        <v>-1025</v>
      </c>
      <c r="AA1002" s="136">
        <f>((AB1003-AB1001)/500)</f>
        <v>0.04</v>
      </c>
      <c r="AB1002" s="137">
        <f>(((V1002-V1001)*AA1002)+AB1001)+V1002</f>
        <v>-2050</v>
      </c>
      <c r="AC1002" s="101">
        <f>ROUNDUP(AB1002,0)</f>
        <v>-2050</v>
      </c>
      <c r="AD1002" s="137">
        <f>((AE1003-AE1001)/500)</f>
        <v>0.02</v>
      </c>
      <c r="AE1002" s="137">
        <f>(((V1002-V1001)*AD1002)+AE1001)+V1002</f>
        <v>-1000</v>
      </c>
      <c r="AF1002" s="133">
        <f>ROUNDUP(AE1002,0)</f>
        <v>-1000</v>
      </c>
      <c r="AG1002" s="137">
        <f>((AH1003-AH1001)/500)</f>
        <v>0.02</v>
      </c>
      <c r="AH1002" s="137">
        <f>(((V1002-V1001)*AG1002)+AH1001)+V1002</f>
        <v>-975</v>
      </c>
      <c r="AI1002" s="101">
        <f>ROUNDUP(AH1002,0)</f>
        <v>-975</v>
      </c>
      <c r="AJ1002" s="136">
        <f>((AK1003-AK1001)/500)</f>
        <v>0.02</v>
      </c>
      <c r="AK1002" s="138">
        <f>(((V1002-V1001)*AJ1002)+AK1001)+V1002</f>
        <v>-950</v>
      </c>
      <c r="AL1002" s="139">
        <f>ROUNDUP(AK1002,0)</f>
        <v>-950</v>
      </c>
      <c r="AM1002" s="397"/>
    </row>
    <row r="1003" spans="1:39" ht="15.75" x14ac:dyDescent="0.25">
      <c r="A1003" s="93">
        <f t="shared" si="218"/>
        <v>0</v>
      </c>
      <c r="B1003" s="93">
        <f t="shared" si="213"/>
        <v>0</v>
      </c>
      <c r="C1003" s="112">
        <f>+$D$3*U1003</f>
        <v>2872870</v>
      </c>
      <c r="D1003" s="112">
        <f t="shared" si="214"/>
        <v>2872870</v>
      </c>
      <c r="E1003" s="112">
        <f>+$F$3*L1003</f>
        <v>2556600</v>
      </c>
      <c r="F1003" s="112">
        <f t="shared" si="215"/>
        <v>2556600</v>
      </c>
      <c r="G1003" s="113">
        <f>+$H$3*R1003</f>
        <v>768030</v>
      </c>
      <c r="H1003" s="112">
        <f t="shared" si="216"/>
        <v>768030</v>
      </c>
      <c r="I1003" s="140">
        <f>+I1001+500</f>
        <v>250500</v>
      </c>
      <c r="J1003" s="130"/>
      <c r="K1003" s="116">
        <f>+K1001+10</f>
        <v>5160</v>
      </c>
      <c r="L1003" s="117">
        <f>+I1003+K1003</f>
        <v>255660</v>
      </c>
      <c r="M1003" s="118"/>
      <c r="N1003" s="119">
        <f>+N1001+10</f>
        <v>5260</v>
      </c>
      <c r="O1003" s="119">
        <f>+N1003+I1003</f>
        <v>255760</v>
      </c>
      <c r="P1003" s="119"/>
      <c r="Q1003" s="119">
        <f>+Q1001+10</f>
        <v>5510</v>
      </c>
      <c r="R1003" s="120">
        <f>+Q1003+I1003</f>
        <v>256010</v>
      </c>
      <c r="S1003" s="121"/>
      <c r="T1003" s="122">
        <f>+T1001+20</f>
        <v>10670</v>
      </c>
      <c r="U1003" s="122">
        <f>+T1003+I1003</f>
        <v>261170</v>
      </c>
      <c r="V1003" s="141">
        <f>+V1001+500</f>
        <v>250500</v>
      </c>
      <c r="W1003" s="130"/>
      <c r="X1003" s="116">
        <f>+X1001+10</f>
        <v>3985</v>
      </c>
      <c r="Y1003" s="124">
        <f t="shared" si="217"/>
        <v>250740</v>
      </c>
      <c r="Z1003" s="125">
        <f>+V1003+X1003</f>
        <v>254485</v>
      </c>
      <c r="AA1003" s="126"/>
      <c r="AB1003" s="127">
        <f>+AB1001+20</f>
        <v>7970</v>
      </c>
      <c r="AC1003" s="119">
        <f>+V1003+AB1003</f>
        <v>258470</v>
      </c>
      <c r="AD1003" s="127"/>
      <c r="AE1003" s="127">
        <f>+AE1001+10</f>
        <v>4010</v>
      </c>
      <c r="AF1003" s="120">
        <f>+AE1003+V1003</f>
        <v>254510</v>
      </c>
      <c r="AG1003" s="127"/>
      <c r="AH1003" s="127">
        <f>+AH1001+10</f>
        <v>4035</v>
      </c>
      <c r="AI1003" s="119">
        <f>+AH1003+V1003</f>
        <v>254535</v>
      </c>
      <c r="AJ1003" s="126"/>
      <c r="AK1003" s="128">
        <f>+AK1001+10</f>
        <v>4060</v>
      </c>
      <c r="AL1003" s="129">
        <f>+AK1003+V1003</f>
        <v>254560</v>
      </c>
      <c r="AM1003" s="397"/>
    </row>
    <row r="1004" spans="1:39" ht="15.75" x14ac:dyDescent="0.25">
      <c r="A1004" s="93">
        <f t="shared" si="218"/>
        <v>0</v>
      </c>
      <c r="B1004" s="94">
        <f t="shared" si="213"/>
        <v>0</v>
      </c>
      <c r="C1004" s="95">
        <f>+$D$3*T1004</f>
        <v>7150</v>
      </c>
      <c r="D1004" s="95">
        <f t="shared" si="214"/>
        <v>7150</v>
      </c>
      <c r="E1004" s="95">
        <f>+$F$3*K1004</f>
        <v>1500</v>
      </c>
      <c r="F1004" s="95">
        <f t="shared" si="215"/>
        <v>1500</v>
      </c>
      <c r="G1004" s="96">
        <f>+$H$3*Q1004</f>
        <v>1500</v>
      </c>
      <c r="H1004" s="433">
        <f t="shared" si="216"/>
        <v>1500</v>
      </c>
      <c r="I1004" s="395"/>
      <c r="J1004" s="130">
        <f>((K1005-K1003)/500)</f>
        <v>0.02</v>
      </c>
      <c r="K1004" s="116">
        <f>(((I1004-I1003)*J1004)+K1003)+I1004</f>
        <v>150</v>
      </c>
      <c r="L1004" s="131">
        <f>ROUNDUP(K1004,0)</f>
        <v>150</v>
      </c>
      <c r="M1004" s="132">
        <f>((N1005-N1003)/500)</f>
        <v>0.02</v>
      </c>
      <c r="N1004" s="101">
        <f>(((I1004-I1003)*M1004)+N1003)+I1004</f>
        <v>250</v>
      </c>
      <c r="O1004" s="101">
        <f>ROUNDUP(N1004,0)</f>
        <v>250</v>
      </c>
      <c r="P1004" s="101">
        <f>((Q1005-Q1003)/500)</f>
        <v>0.02</v>
      </c>
      <c r="Q1004" s="101">
        <f>(((I1004-I1003)*P1004)+Q1003)+I1004</f>
        <v>500</v>
      </c>
      <c r="R1004" s="133">
        <f>ROUNDUP(Q1004,0)</f>
        <v>500</v>
      </c>
      <c r="S1004" s="132">
        <f>((T1005-T1003)/500)</f>
        <v>0.04</v>
      </c>
      <c r="T1004" s="134">
        <f>(((I1004-I1003)*S1004)+T1003)+I1004</f>
        <v>650</v>
      </c>
      <c r="U1004" s="134">
        <f>ROUNDUP(T1004,0)</f>
        <v>650</v>
      </c>
      <c r="V1004" s="396"/>
      <c r="W1004" s="130">
        <f>((X1005-X1003)/500)</f>
        <v>0.01</v>
      </c>
      <c r="X1004" s="116">
        <f>(((V1004-V1003)*W1004)+X1003)+V1004</f>
        <v>1480</v>
      </c>
      <c r="Y1004" s="135">
        <f t="shared" si="217"/>
        <v>240</v>
      </c>
      <c r="Z1004" s="106">
        <f>ROUNDUP(X1004,0)</f>
        <v>1480</v>
      </c>
      <c r="AA1004" s="136">
        <f>((AB1005-AB1003)/500)</f>
        <v>0.02</v>
      </c>
      <c r="AB1004" s="137">
        <f>(((V1004-V1003)*AA1004)+AB1003)+V1004</f>
        <v>2960</v>
      </c>
      <c r="AC1004" s="101">
        <f>ROUNDUP(AB1004,0)</f>
        <v>2960</v>
      </c>
      <c r="AD1004" s="137">
        <f>((AE1005-AE1003)/500)</f>
        <v>0.01</v>
      </c>
      <c r="AE1004" s="137">
        <f>(((V1004-V1003)*AD1004)+AE1003)+V1004</f>
        <v>1505</v>
      </c>
      <c r="AF1004" s="133">
        <f>ROUNDUP(AE1004,0)</f>
        <v>1505</v>
      </c>
      <c r="AG1004" s="137">
        <f>((AH1005-AH1003)/500)</f>
        <v>0.01</v>
      </c>
      <c r="AH1004" s="137">
        <f>(((V1004-V1003)*AG1004)+AH1003)+V1004</f>
        <v>1530</v>
      </c>
      <c r="AI1004" s="101">
        <f>ROUNDUP(AH1004,0)</f>
        <v>1530</v>
      </c>
      <c r="AJ1004" s="136">
        <f>((AK1005-AK1003)/500)</f>
        <v>0.01</v>
      </c>
      <c r="AK1004" s="138">
        <f>(((V1004-V1003)*AJ1004)+AK1003)+V1004</f>
        <v>1555</v>
      </c>
      <c r="AL1004" s="139">
        <f>ROUNDUP(AK1004,0)</f>
        <v>1555</v>
      </c>
    </row>
    <row r="1005" spans="1:39" ht="15.75" x14ac:dyDescent="0.25">
      <c r="A1005" s="93">
        <f t="shared" si="218"/>
        <v>0</v>
      </c>
      <c r="B1005" s="93">
        <f t="shared" si="213"/>
        <v>0</v>
      </c>
      <c r="C1005" s="112">
        <f>+$D$3*U1005</f>
        <v>2878590</v>
      </c>
      <c r="D1005" s="112">
        <f t="shared" si="214"/>
        <v>2878590</v>
      </c>
      <c r="E1005" s="112">
        <f>+$F$3*L1005</f>
        <v>2561700</v>
      </c>
      <c r="F1005" s="112">
        <f t="shared" si="215"/>
        <v>2561700</v>
      </c>
      <c r="G1005" s="113">
        <f>+$H$3*R1005</f>
        <v>769560</v>
      </c>
      <c r="H1005" s="112">
        <f t="shared" si="216"/>
        <v>769560</v>
      </c>
      <c r="I1005" s="140">
        <f>+I1003+500</f>
        <v>251000</v>
      </c>
      <c r="J1005" s="130"/>
      <c r="K1005" s="116">
        <f>+K1003+10</f>
        <v>5170</v>
      </c>
      <c r="L1005" s="117">
        <f>+I1005+K1005</f>
        <v>256170</v>
      </c>
      <c r="M1005" s="118"/>
      <c r="N1005" s="119">
        <f>+N1003+10</f>
        <v>5270</v>
      </c>
      <c r="O1005" s="119">
        <f>+N1005+I1005</f>
        <v>256270</v>
      </c>
      <c r="P1005" s="119"/>
      <c r="Q1005" s="119">
        <f>+Q1003+10</f>
        <v>5520</v>
      </c>
      <c r="R1005" s="120">
        <f>+Q1005+I1005</f>
        <v>256520</v>
      </c>
      <c r="S1005" s="121"/>
      <c r="T1005" s="122">
        <f>+T1003+20</f>
        <v>10690</v>
      </c>
      <c r="U1005" s="122">
        <f>+T1005+I1005</f>
        <v>261690</v>
      </c>
      <c r="V1005" s="141">
        <f>+V1003+500</f>
        <v>251000</v>
      </c>
      <c r="W1005" s="130"/>
      <c r="X1005" s="116">
        <f>+X1003+5</f>
        <v>3990</v>
      </c>
      <c r="Y1005" s="124">
        <f t="shared" si="217"/>
        <v>251240</v>
      </c>
      <c r="Z1005" s="125">
        <f>+V1005+X1005</f>
        <v>254990</v>
      </c>
      <c r="AA1005" s="126"/>
      <c r="AB1005" s="127">
        <f>+AB1003+10</f>
        <v>7980</v>
      </c>
      <c r="AC1005" s="119">
        <f>+V1005+AB1005</f>
        <v>258980</v>
      </c>
      <c r="AD1005" s="127"/>
      <c r="AE1005" s="127">
        <f>+AE1003+5</f>
        <v>4015</v>
      </c>
      <c r="AF1005" s="120">
        <f>+AE1005+V1005</f>
        <v>255015</v>
      </c>
      <c r="AG1005" s="127"/>
      <c r="AH1005" s="127">
        <f>+AH1003+5</f>
        <v>4040</v>
      </c>
      <c r="AI1005" s="119">
        <f>+AH1005+V1005</f>
        <v>255040</v>
      </c>
      <c r="AJ1005" s="126"/>
      <c r="AK1005" s="128">
        <f>+AK1003+5</f>
        <v>4065</v>
      </c>
      <c r="AL1005" s="129">
        <f>+AK1005+V1005</f>
        <v>255065</v>
      </c>
      <c r="AM1005" s="397"/>
    </row>
    <row r="1006" spans="1:39" ht="15.75" x14ac:dyDescent="0.25">
      <c r="A1006" s="93">
        <f t="shared" si="218"/>
        <v>0</v>
      </c>
      <c r="B1006" s="94">
        <f t="shared" si="213"/>
        <v>0</v>
      </c>
      <c r="C1006" s="95">
        <f>+$D$3*T1006</f>
        <v>7150</v>
      </c>
      <c r="D1006" s="95">
        <f t="shared" si="214"/>
        <v>7150</v>
      </c>
      <c r="E1006" s="95">
        <f>+$F$3*K1006</f>
        <v>1500</v>
      </c>
      <c r="F1006" s="95">
        <f t="shared" si="215"/>
        <v>1500</v>
      </c>
      <c r="G1006" s="96">
        <f>+$H$3*Q1006</f>
        <v>1500</v>
      </c>
      <c r="H1006" s="95">
        <f t="shared" si="216"/>
        <v>1500</v>
      </c>
      <c r="I1006" s="395"/>
      <c r="J1006" s="130">
        <f>((K1007-K1005)/500)</f>
        <v>0.02</v>
      </c>
      <c r="K1006" s="116">
        <f>(((I1006-I1005)*J1006)+K1005)+I1006</f>
        <v>150</v>
      </c>
      <c r="L1006" s="131">
        <f>ROUNDUP(K1006,0)</f>
        <v>150</v>
      </c>
      <c r="M1006" s="132">
        <f>((N1007-N1005)/500)</f>
        <v>0.02</v>
      </c>
      <c r="N1006" s="101">
        <f>(((I1006-I1005)*M1006)+N1005)+I1006</f>
        <v>250</v>
      </c>
      <c r="O1006" s="101">
        <f>ROUNDUP(N1006,0)</f>
        <v>250</v>
      </c>
      <c r="P1006" s="101">
        <f>((Q1007-Q1005)/500)</f>
        <v>0.02</v>
      </c>
      <c r="Q1006" s="101">
        <f>(((I1006-I1005)*P1006)+Q1005)+I1006</f>
        <v>500</v>
      </c>
      <c r="R1006" s="133">
        <f>ROUNDUP(Q1006,0)</f>
        <v>500</v>
      </c>
      <c r="S1006" s="132">
        <f>((T1007-T1005)/500)</f>
        <v>0.04</v>
      </c>
      <c r="T1006" s="134">
        <f>(((I1006-I1005)*S1006)+T1005)+I1006</f>
        <v>650</v>
      </c>
      <c r="U1006" s="134">
        <f>ROUNDUP(T1006,0)</f>
        <v>650</v>
      </c>
      <c r="V1006" s="396"/>
      <c r="W1006" s="130">
        <f>((X1007-X1005)/500)</f>
        <v>0.02</v>
      </c>
      <c r="X1006" s="116">
        <f>(((V1006-V1005)*W1006)+X1005)+V1006</f>
        <v>-1030</v>
      </c>
      <c r="Y1006" s="135">
        <f t="shared" si="217"/>
        <v>240</v>
      </c>
      <c r="Z1006" s="106">
        <f>ROUNDUP(X1006,0)</f>
        <v>-1030</v>
      </c>
      <c r="AA1006" s="136">
        <f>((AB1007-AB1005)/500)</f>
        <v>0.04</v>
      </c>
      <c r="AB1006" s="137">
        <f>(((V1006-V1005)*AA1006)+AB1005)+V1006</f>
        <v>-2060</v>
      </c>
      <c r="AC1006" s="101">
        <f>ROUNDUP(AB1006,0)</f>
        <v>-2060</v>
      </c>
      <c r="AD1006" s="137">
        <f>((AE1007-AE1005)/500)</f>
        <v>0.02</v>
      </c>
      <c r="AE1006" s="137">
        <f>(((V1006-V1005)*AD1006)+AE1005)+V1006</f>
        <v>-1005</v>
      </c>
      <c r="AF1006" s="133">
        <f>ROUNDUP(AE1006,0)</f>
        <v>-1005</v>
      </c>
      <c r="AG1006" s="137">
        <f>((AH1007-AH1005)/500)</f>
        <v>0.02</v>
      </c>
      <c r="AH1006" s="137">
        <f>(((V1006-V1005)*AG1006)+AH1005)+V1006</f>
        <v>-980</v>
      </c>
      <c r="AI1006" s="101">
        <f>ROUNDUP(AH1006,0)</f>
        <v>-980</v>
      </c>
      <c r="AJ1006" s="136">
        <f>((AK1007-AK1005)/500)</f>
        <v>0.02</v>
      </c>
      <c r="AK1006" s="138">
        <f>(((V1006-V1005)*AJ1006)+AK1005)+V1006</f>
        <v>-955</v>
      </c>
      <c r="AL1006" s="139">
        <f>ROUNDUP(AK1006,0)</f>
        <v>-955</v>
      </c>
    </row>
    <row r="1007" spans="1:39" ht="15.75" x14ac:dyDescent="0.25">
      <c r="A1007" s="93">
        <f t="shared" si="218"/>
        <v>0</v>
      </c>
      <c r="B1007" s="93">
        <f t="shared" si="213"/>
        <v>0</v>
      </c>
      <c r="C1007" s="112">
        <f>+$D$3*U1007</f>
        <v>2884310</v>
      </c>
      <c r="D1007" s="112">
        <f t="shared" si="214"/>
        <v>2884310</v>
      </c>
      <c r="E1007" s="112">
        <f>+$F$3*L1007</f>
        <v>2566800</v>
      </c>
      <c r="F1007" s="112">
        <f t="shared" si="215"/>
        <v>2566800</v>
      </c>
      <c r="G1007" s="113">
        <f>+$H$3*R1007</f>
        <v>771090</v>
      </c>
      <c r="H1007" s="112">
        <f t="shared" si="216"/>
        <v>771090</v>
      </c>
      <c r="I1007" s="140">
        <f>+I1005+500</f>
        <v>251500</v>
      </c>
      <c r="J1007" s="130"/>
      <c r="K1007" s="116">
        <f>+K1005+10</f>
        <v>5180</v>
      </c>
      <c r="L1007" s="117">
        <f>+I1007+K1007</f>
        <v>256680</v>
      </c>
      <c r="M1007" s="118"/>
      <c r="N1007" s="119">
        <f>+N1005+10</f>
        <v>5280</v>
      </c>
      <c r="O1007" s="119">
        <f>+N1007+I1007</f>
        <v>256780</v>
      </c>
      <c r="P1007" s="119"/>
      <c r="Q1007" s="119">
        <f>+Q1005+10</f>
        <v>5530</v>
      </c>
      <c r="R1007" s="120">
        <f>+Q1007+I1007</f>
        <v>257030</v>
      </c>
      <c r="S1007" s="121"/>
      <c r="T1007" s="122">
        <f>+T1005+20</f>
        <v>10710</v>
      </c>
      <c r="U1007" s="122">
        <f>+T1007+I1007</f>
        <v>262210</v>
      </c>
      <c r="V1007" s="141">
        <f>+V1005+500</f>
        <v>251500</v>
      </c>
      <c r="W1007" s="130"/>
      <c r="X1007" s="116">
        <f>+X1005+10</f>
        <v>4000</v>
      </c>
      <c r="Y1007" s="124">
        <f t="shared" si="217"/>
        <v>251740</v>
      </c>
      <c r="Z1007" s="125">
        <f>+V1007+X1007</f>
        <v>255500</v>
      </c>
      <c r="AA1007" s="126"/>
      <c r="AB1007" s="127">
        <f>+AB1005+20</f>
        <v>8000</v>
      </c>
      <c r="AC1007" s="119">
        <f>+V1007+AB1007</f>
        <v>259500</v>
      </c>
      <c r="AD1007" s="127"/>
      <c r="AE1007" s="127">
        <f>+AE1005+10</f>
        <v>4025</v>
      </c>
      <c r="AF1007" s="120">
        <f>+AE1007+V1007</f>
        <v>255525</v>
      </c>
      <c r="AG1007" s="127"/>
      <c r="AH1007" s="127">
        <f>+AH1005+10</f>
        <v>4050</v>
      </c>
      <c r="AI1007" s="119">
        <f>+AH1007+V1007</f>
        <v>255550</v>
      </c>
      <c r="AJ1007" s="126"/>
      <c r="AK1007" s="128">
        <f>+AK1005+10</f>
        <v>4075</v>
      </c>
      <c r="AL1007" s="129">
        <f>+AK1007+V1007</f>
        <v>255575</v>
      </c>
      <c r="AM1007" s="397"/>
    </row>
    <row r="1008" spans="1:39" ht="15.75" x14ac:dyDescent="0.25">
      <c r="A1008" s="93">
        <f t="shared" si="218"/>
        <v>0</v>
      </c>
      <c r="B1008" s="94">
        <f t="shared" si="213"/>
        <v>0</v>
      </c>
      <c r="C1008" s="95">
        <f>+$D$3*T1008</f>
        <v>7150</v>
      </c>
      <c r="D1008" s="95">
        <f t="shared" si="214"/>
        <v>7150</v>
      </c>
      <c r="E1008" s="95">
        <f>+$F$3*K1008</f>
        <v>1500</v>
      </c>
      <c r="F1008" s="95">
        <f t="shared" si="215"/>
        <v>1500</v>
      </c>
      <c r="G1008" s="96">
        <f>+$H$3*Q1008</f>
        <v>1500</v>
      </c>
      <c r="H1008" s="433">
        <f t="shared" si="216"/>
        <v>1500</v>
      </c>
      <c r="I1008" s="395"/>
      <c r="J1008" s="130">
        <f>((K1009-K1007)/500)</f>
        <v>0.02</v>
      </c>
      <c r="K1008" s="116">
        <f>(((I1008-I1007)*J1008)+K1007)+I1008</f>
        <v>150</v>
      </c>
      <c r="L1008" s="131">
        <f>ROUNDUP(K1008,0)</f>
        <v>150</v>
      </c>
      <c r="M1008" s="132">
        <f>((N1009-N1007)/500)</f>
        <v>0.02</v>
      </c>
      <c r="N1008" s="101">
        <f>(((I1008-I1007)*M1008)+N1007)+I1008</f>
        <v>250</v>
      </c>
      <c r="O1008" s="101">
        <f>ROUNDUP(N1008,0)</f>
        <v>250</v>
      </c>
      <c r="P1008" s="101">
        <f>((Q1009-Q1007)/500)</f>
        <v>0.02</v>
      </c>
      <c r="Q1008" s="101">
        <f>(((I1008-I1007)*P1008)+Q1007)+I1008</f>
        <v>500</v>
      </c>
      <c r="R1008" s="133">
        <f>ROUNDUP(Q1008,0)</f>
        <v>500</v>
      </c>
      <c r="S1008" s="132">
        <f>((T1009-T1007)/500)</f>
        <v>0.04</v>
      </c>
      <c r="T1008" s="134">
        <f>(((I1008-I1007)*S1008)+T1007)+I1008</f>
        <v>650</v>
      </c>
      <c r="U1008" s="134">
        <f>ROUNDUP(T1008,0)</f>
        <v>650</v>
      </c>
      <c r="V1008" s="396"/>
      <c r="W1008" s="130">
        <f>((X1009-X1007)/500)</f>
        <v>0.01</v>
      </c>
      <c r="X1008" s="116">
        <f>(((V1008-V1007)*W1008)+X1007)+V1008</f>
        <v>1485</v>
      </c>
      <c r="Y1008" s="135">
        <f t="shared" si="217"/>
        <v>240</v>
      </c>
      <c r="Z1008" s="106">
        <f>ROUNDUP(X1008,0)</f>
        <v>1485</v>
      </c>
      <c r="AA1008" s="136">
        <f>((AB1009-AB1007)/500)</f>
        <v>0.02</v>
      </c>
      <c r="AB1008" s="137">
        <f>(((V1008-V1007)*AA1008)+AB1007)+V1008</f>
        <v>2970</v>
      </c>
      <c r="AC1008" s="101">
        <f>ROUNDUP(AB1008,0)</f>
        <v>2970</v>
      </c>
      <c r="AD1008" s="137">
        <f>((AE1009-AE1007)/500)</f>
        <v>0.01</v>
      </c>
      <c r="AE1008" s="137">
        <f>(((V1008-V1007)*AD1008)+AE1007)+V1008</f>
        <v>1510</v>
      </c>
      <c r="AF1008" s="133">
        <f>ROUNDUP(AE1008,0)</f>
        <v>1510</v>
      </c>
      <c r="AG1008" s="137">
        <f>((AH1009-AH1007)/500)</f>
        <v>0.01</v>
      </c>
      <c r="AH1008" s="137">
        <f>(((V1008-V1007)*AG1008)+AH1007)+V1008</f>
        <v>1535</v>
      </c>
      <c r="AI1008" s="101">
        <f>ROUNDUP(AH1008,0)</f>
        <v>1535</v>
      </c>
      <c r="AJ1008" s="136">
        <f>((AK1009-AK1007)/500)</f>
        <v>0.01</v>
      </c>
      <c r="AK1008" s="138">
        <f>(((V1008-V1007)*AJ1008)+AK1007)+V1008</f>
        <v>1560</v>
      </c>
      <c r="AL1008" s="139">
        <f>ROUNDUP(AK1008,0)</f>
        <v>1560</v>
      </c>
    </row>
    <row r="1009" spans="1:39" ht="15.75" x14ac:dyDescent="0.25">
      <c r="A1009" s="93">
        <f t="shared" si="218"/>
        <v>0</v>
      </c>
      <c r="B1009" s="93">
        <f t="shared" si="213"/>
        <v>0</v>
      </c>
      <c r="C1009" s="112">
        <f>+$D$3*U1009</f>
        <v>2890030</v>
      </c>
      <c r="D1009" s="112">
        <f t="shared" si="214"/>
        <v>2890030</v>
      </c>
      <c r="E1009" s="112">
        <f>+$F$3*L1009</f>
        <v>2571900</v>
      </c>
      <c r="F1009" s="112">
        <f t="shared" si="215"/>
        <v>2571900</v>
      </c>
      <c r="G1009" s="113">
        <f>+$H$3*R1009</f>
        <v>772620</v>
      </c>
      <c r="H1009" s="112">
        <f t="shared" si="216"/>
        <v>772620</v>
      </c>
      <c r="I1009" s="140">
        <f>+I1007+500</f>
        <v>252000</v>
      </c>
      <c r="J1009" s="130"/>
      <c r="K1009" s="116">
        <f>+K1007+10</f>
        <v>5190</v>
      </c>
      <c r="L1009" s="117">
        <f>+I1009+K1009</f>
        <v>257190</v>
      </c>
      <c r="M1009" s="118"/>
      <c r="N1009" s="119">
        <f>+N1007+10</f>
        <v>5290</v>
      </c>
      <c r="O1009" s="119">
        <f>+N1009+I1009</f>
        <v>257290</v>
      </c>
      <c r="P1009" s="119"/>
      <c r="Q1009" s="119">
        <f>+Q1007+10</f>
        <v>5540</v>
      </c>
      <c r="R1009" s="120">
        <f>+Q1009+I1009</f>
        <v>257540</v>
      </c>
      <c r="S1009" s="121"/>
      <c r="T1009" s="122">
        <f>+T1007+20</f>
        <v>10730</v>
      </c>
      <c r="U1009" s="122">
        <f>+T1009+I1009</f>
        <v>262730</v>
      </c>
      <c r="V1009" s="141">
        <f>+V1007+500</f>
        <v>252000</v>
      </c>
      <c r="W1009" s="130"/>
      <c r="X1009" s="116">
        <f>+X1007+5</f>
        <v>4005</v>
      </c>
      <c r="Y1009" s="124">
        <f t="shared" si="217"/>
        <v>252240</v>
      </c>
      <c r="Z1009" s="125">
        <f>+V1009+X1009</f>
        <v>256005</v>
      </c>
      <c r="AA1009" s="126"/>
      <c r="AB1009" s="127">
        <f>+AB1007+10</f>
        <v>8010</v>
      </c>
      <c r="AC1009" s="119">
        <f>+V1009+AB1009</f>
        <v>260010</v>
      </c>
      <c r="AD1009" s="127"/>
      <c r="AE1009" s="127">
        <f>+AE1007+5</f>
        <v>4030</v>
      </c>
      <c r="AF1009" s="120">
        <f>+AE1009+V1009</f>
        <v>256030</v>
      </c>
      <c r="AG1009" s="127"/>
      <c r="AH1009" s="127">
        <f>+AH1007+5</f>
        <v>4055</v>
      </c>
      <c r="AI1009" s="119">
        <f>+AH1009+V1009</f>
        <v>256055</v>
      </c>
      <c r="AJ1009" s="126"/>
      <c r="AK1009" s="128">
        <f>+AK1007+5</f>
        <v>4080</v>
      </c>
      <c r="AL1009" s="129">
        <f>+AK1009+V1009</f>
        <v>256080</v>
      </c>
      <c r="AM1009" s="397"/>
    </row>
    <row r="1010" spans="1:39" ht="15.75" x14ac:dyDescent="0.25">
      <c r="A1010" s="93">
        <f t="shared" si="218"/>
        <v>0</v>
      </c>
      <c r="B1010" s="94">
        <f t="shared" si="213"/>
        <v>0</v>
      </c>
      <c r="C1010" s="95">
        <f>+$D$3*T1010</f>
        <v>7150</v>
      </c>
      <c r="D1010" s="95">
        <f t="shared" si="214"/>
        <v>7150</v>
      </c>
      <c r="E1010" s="95">
        <f>+$F$3*K1010</f>
        <v>1500</v>
      </c>
      <c r="F1010" s="95">
        <f t="shared" si="215"/>
        <v>1500</v>
      </c>
      <c r="G1010" s="96">
        <f>+$H$3*Q1010</f>
        <v>1500</v>
      </c>
      <c r="H1010" s="95">
        <f t="shared" si="216"/>
        <v>1500</v>
      </c>
      <c r="I1010" s="395"/>
      <c r="J1010" s="130">
        <f>((K1011-K1009)/500)</f>
        <v>0.02</v>
      </c>
      <c r="K1010" s="116">
        <f>(((I1010-I1009)*J1010)+K1009)+I1010</f>
        <v>150</v>
      </c>
      <c r="L1010" s="131">
        <f>ROUNDUP(K1010,0)</f>
        <v>150</v>
      </c>
      <c r="M1010" s="132">
        <f>((N1011-N1009)/500)</f>
        <v>0.02</v>
      </c>
      <c r="N1010" s="101">
        <f>(((I1010-I1009)*M1010)+N1009)+I1010</f>
        <v>250</v>
      </c>
      <c r="O1010" s="101">
        <f>ROUNDUP(N1010,0)</f>
        <v>250</v>
      </c>
      <c r="P1010" s="101">
        <f>((Q1011-Q1009)/500)</f>
        <v>0.02</v>
      </c>
      <c r="Q1010" s="101">
        <f>(((I1010-I1009)*P1010)+Q1009)+I1010</f>
        <v>500</v>
      </c>
      <c r="R1010" s="133">
        <f>ROUNDUP(Q1010,0)</f>
        <v>500</v>
      </c>
      <c r="S1010" s="132">
        <f>((T1011-T1009)/500)</f>
        <v>0.04</v>
      </c>
      <c r="T1010" s="134">
        <f>(((I1010-I1009)*S1010)+T1009)+I1010</f>
        <v>650</v>
      </c>
      <c r="U1010" s="134">
        <f>ROUNDUP(T1010,0)</f>
        <v>650</v>
      </c>
      <c r="V1010" s="396"/>
      <c r="W1010" s="130">
        <f>((X1011-X1009)/500)</f>
        <v>0.02</v>
      </c>
      <c r="X1010" s="116">
        <f>(((V1010-V1009)*W1010)+X1009)+V1010</f>
        <v>-1035</v>
      </c>
      <c r="Y1010" s="135">
        <f t="shared" si="217"/>
        <v>240</v>
      </c>
      <c r="Z1010" s="106">
        <f>ROUNDUP(X1010,0)</f>
        <v>-1035</v>
      </c>
      <c r="AA1010" s="136">
        <f>((AB1011-AB1009)/500)</f>
        <v>0.04</v>
      </c>
      <c r="AB1010" s="137">
        <f>(((V1010-V1009)*AA1010)+AB1009)+V1010</f>
        <v>-2070</v>
      </c>
      <c r="AC1010" s="101">
        <f>ROUNDUP(AB1010,0)</f>
        <v>-2070</v>
      </c>
      <c r="AD1010" s="137">
        <f>((AE1011-AE1009)/500)</f>
        <v>0.02</v>
      </c>
      <c r="AE1010" s="137">
        <f>(((V1010-V1009)*AD1010)+AE1009)+V1010</f>
        <v>-1010</v>
      </c>
      <c r="AF1010" s="133">
        <f>ROUNDUP(AE1010,0)</f>
        <v>-1010</v>
      </c>
      <c r="AG1010" s="137">
        <f>((AH1011-AH1009)/500)</f>
        <v>0.02</v>
      </c>
      <c r="AH1010" s="137">
        <f>(((V1010-V1009)*AG1010)+AH1009)+V1010</f>
        <v>-985</v>
      </c>
      <c r="AI1010" s="101">
        <f>ROUNDUP(AH1010,0)</f>
        <v>-985</v>
      </c>
      <c r="AJ1010" s="136">
        <f>((AK1011-AK1009)/500)</f>
        <v>0.02</v>
      </c>
      <c r="AK1010" s="138">
        <f>(((V1010-V1009)*AJ1010)+AK1009)+V1010</f>
        <v>-960</v>
      </c>
      <c r="AL1010" s="139">
        <f>ROUNDUP(AK1010,0)</f>
        <v>-960</v>
      </c>
      <c r="AM1010" s="397"/>
    </row>
    <row r="1011" spans="1:39" ht="15.75" x14ac:dyDescent="0.25">
      <c r="A1011" s="93">
        <f t="shared" si="218"/>
        <v>0</v>
      </c>
      <c r="B1011" s="93">
        <f t="shared" si="213"/>
        <v>0</v>
      </c>
      <c r="C1011" s="112">
        <f>+$D$3*U1011</f>
        <v>2895750</v>
      </c>
      <c r="D1011" s="112">
        <f t="shared" si="214"/>
        <v>2895750</v>
      </c>
      <c r="E1011" s="112">
        <f>+$F$3*L1011</f>
        <v>2577000</v>
      </c>
      <c r="F1011" s="112">
        <f t="shared" si="215"/>
        <v>2577000</v>
      </c>
      <c r="G1011" s="113">
        <f>+$H$3*R1011</f>
        <v>774150</v>
      </c>
      <c r="H1011" s="112">
        <f t="shared" si="216"/>
        <v>774150</v>
      </c>
      <c r="I1011" s="140">
        <f>+I1009+500</f>
        <v>252500</v>
      </c>
      <c r="J1011" s="130"/>
      <c r="K1011" s="116">
        <f>+K1009+10</f>
        <v>5200</v>
      </c>
      <c r="L1011" s="117">
        <f>+I1011+K1011</f>
        <v>257700</v>
      </c>
      <c r="M1011" s="118"/>
      <c r="N1011" s="119">
        <f>+N1009+10</f>
        <v>5300</v>
      </c>
      <c r="O1011" s="119">
        <f>+N1011+I1011</f>
        <v>257800</v>
      </c>
      <c r="P1011" s="119"/>
      <c r="Q1011" s="119">
        <f>+Q1009+10</f>
        <v>5550</v>
      </c>
      <c r="R1011" s="120">
        <f>+Q1011+I1011</f>
        <v>258050</v>
      </c>
      <c r="S1011" s="121"/>
      <c r="T1011" s="122">
        <f>+T1009+20</f>
        <v>10750</v>
      </c>
      <c r="U1011" s="122">
        <f>+T1011+I1011</f>
        <v>263250</v>
      </c>
      <c r="V1011" s="141">
        <f>+V1009+500</f>
        <v>252500</v>
      </c>
      <c r="W1011" s="130"/>
      <c r="X1011" s="116">
        <f>+X1009+10</f>
        <v>4015</v>
      </c>
      <c r="Y1011" s="124">
        <f t="shared" si="217"/>
        <v>252740</v>
      </c>
      <c r="Z1011" s="125">
        <f>+V1011+X1011</f>
        <v>256515</v>
      </c>
      <c r="AA1011" s="126"/>
      <c r="AB1011" s="127">
        <f>+AB1009+20</f>
        <v>8030</v>
      </c>
      <c r="AC1011" s="119">
        <f>+V1011+AB1011</f>
        <v>260530</v>
      </c>
      <c r="AD1011" s="127"/>
      <c r="AE1011" s="127">
        <f>+AE1009+10</f>
        <v>4040</v>
      </c>
      <c r="AF1011" s="120">
        <f>+AE1011+V1011</f>
        <v>256540</v>
      </c>
      <c r="AG1011" s="127"/>
      <c r="AH1011" s="127">
        <f>+AH1009+10</f>
        <v>4065</v>
      </c>
      <c r="AI1011" s="119">
        <f>+AH1011+V1011</f>
        <v>256565</v>
      </c>
      <c r="AJ1011" s="126"/>
      <c r="AK1011" s="128">
        <f>+AK1009+10</f>
        <v>4090</v>
      </c>
      <c r="AL1011" s="129">
        <f>+AK1011+V1011</f>
        <v>256590</v>
      </c>
      <c r="AM1011" s="397"/>
    </row>
    <row r="1012" spans="1:39" ht="15.75" x14ac:dyDescent="0.25">
      <c r="A1012" s="93">
        <f t="shared" si="218"/>
        <v>0</v>
      </c>
      <c r="B1012" s="94">
        <f t="shared" si="213"/>
        <v>0</v>
      </c>
      <c r="C1012" s="95">
        <f>+$D$3*T1012</f>
        <v>7150</v>
      </c>
      <c r="D1012" s="95">
        <f t="shared" si="214"/>
        <v>7150</v>
      </c>
      <c r="E1012" s="95">
        <f>+$F$3*K1012</f>
        <v>1500</v>
      </c>
      <c r="F1012" s="95">
        <f t="shared" si="215"/>
        <v>1500</v>
      </c>
      <c r="G1012" s="96">
        <f>+$H$3*Q1012</f>
        <v>1500</v>
      </c>
      <c r="H1012" s="433">
        <f t="shared" si="216"/>
        <v>1500</v>
      </c>
      <c r="I1012" s="395"/>
      <c r="J1012" s="130">
        <f>((K1013-K1011)/500)</f>
        <v>0.02</v>
      </c>
      <c r="K1012" s="116">
        <f>(((I1012-I1011)*J1012)+K1011)+I1012</f>
        <v>150</v>
      </c>
      <c r="L1012" s="131">
        <f>ROUNDUP(K1012,0)</f>
        <v>150</v>
      </c>
      <c r="M1012" s="132">
        <f>((N1013-N1011)/500)</f>
        <v>0.02</v>
      </c>
      <c r="N1012" s="101">
        <f>(((I1012-I1011)*M1012)+N1011)+I1012</f>
        <v>250</v>
      </c>
      <c r="O1012" s="101">
        <f>ROUNDUP(N1012,0)</f>
        <v>250</v>
      </c>
      <c r="P1012" s="101">
        <f>((Q1013-Q1011)/500)</f>
        <v>0.02</v>
      </c>
      <c r="Q1012" s="101">
        <f>(((I1012-I1011)*P1012)+Q1011)+I1012</f>
        <v>500</v>
      </c>
      <c r="R1012" s="133">
        <f>ROUNDUP(Q1012,0)</f>
        <v>500</v>
      </c>
      <c r="S1012" s="132">
        <f>((T1013-T1011)/500)</f>
        <v>0.04</v>
      </c>
      <c r="T1012" s="134">
        <f>(((I1012-I1011)*S1012)+T1011)+I1012</f>
        <v>650</v>
      </c>
      <c r="U1012" s="134">
        <f>ROUNDUP(T1012,0)</f>
        <v>650</v>
      </c>
      <c r="V1012" s="396"/>
      <c r="W1012" s="130">
        <f>((X1013-X1011)/500)</f>
        <v>0.01</v>
      </c>
      <c r="X1012" s="116">
        <f>(((V1012-V1011)*W1012)+X1011)+V1012</f>
        <v>1490</v>
      </c>
      <c r="Y1012" s="135">
        <f t="shared" si="217"/>
        <v>240</v>
      </c>
      <c r="Z1012" s="106">
        <f>ROUNDUP(X1012,0)</f>
        <v>1490</v>
      </c>
      <c r="AA1012" s="136">
        <f>((AB1013-AB1011)/500)</f>
        <v>0.02</v>
      </c>
      <c r="AB1012" s="137">
        <f>(((V1012-V1011)*AA1012)+AB1011)+V1012</f>
        <v>2980</v>
      </c>
      <c r="AC1012" s="101">
        <f>ROUNDUP(AB1012,0)</f>
        <v>2980</v>
      </c>
      <c r="AD1012" s="137">
        <f>((AE1013-AE1011)/500)</f>
        <v>0.01</v>
      </c>
      <c r="AE1012" s="137">
        <f>(((V1012-V1011)*AD1012)+AE1011)+V1012</f>
        <v>1515</v>
      </c>
      <c r="AF1012" s="133">
        <f>ROUNDUP(AE1012,0)</f>
        <v>1515</v>
      </c>
      <c r="AG1012" s="137">
        <f>((AH1013-AH1011)/500)</f>
        <v>0.01</v>
      </c>
      <c r="AH1012" s="137">
        <f>(((V1012-V1011)*AG1012)+AH1011)+V1012</f>
        <v>1540</v>
      </c>
      <c r="AI1012" s="101">
        <f>ROUNDUP(AH1012,0)</f>
        <v>1540</v>
      </c>
      <c r="AJ1012" s="136">
        <f>((AK1013-AK1011)/500)</f>
        <v>0.01</v>
      </c>
      <c r="AK1012" s="138">
        <f>(((V1012-V1011)*AJ1012)+AK1011)+V1012</f>
        <v>1565</v>
      </c>
      <c r="AL1012" s="139">
        <f>ROUNDUP(AK1012,0)</f>
        <v>1565</v>
      </c>
    </row>
    <row r="1013" spans="1:39" ht="15.75" x14ac:dyDescent="0.25">
      <c r="A1013" s="93">
        <f t="shared" si="218"/>
        <v>0</v>
      </c>
      <c r="B1013" s="93">
        <f t="shared" si="213"/>
        <v>0</v>
      </c>
      <c r="C1013" s="112">
        <f>+$D$3*U1013</f>
        <v>2901470</v>
      </c>
      <c r="D1013" s="112">
        <f t="shared" si="214"/>
        <v>2901470</v>
      </c>
      <c r="E1013" s="112">
        <f>+$F$3*L1013</f>
        <v>2582100</v>
      </c>
      <c r="F1013" s="112">
        <f t="shared" si="215"/>
        <v>2582100</v>
      </c>
      <c r="G1013" s="113">
        <f>+$H$3*R1013</f>
        <v>775680</v>
      </c>
      <c r="H1013" s="112">
        <f t="shared" si="216"/>
        <v>775680</v>
      </c>
      <c r="I1013" s="140">
        <f>+I1011+500</f>
        <v>253000</v>
      </c>
      <c r="J1013" s="130"/>
      <c r="K1013" s="116">
        <f>+K1011+10</f>
        <v>5210</v>
      </c>
      <c r="L1013" s="117">
        <f>+I1013+K1013</f>
        <v>258210</v>
      </c>
      <c r="M1013" s="118"/>
      <c r="N1013" s="119">
        <f>+N1011+10</f>
        <v>5310</v>
      </c>
      <c r="O1013" s="119">
        <f>+N1013+I1013</f>
        <v>258310</v>
      </c>
      <c r="P1013" s="119"/>
      <c r="Q1013" s="119">
        <f>+Q1011+10</f>
        <v>5560</v>
      </c>
      <c r="R1013" s="120">
        <f>+Q1013+I1013</f>
        <v>258560</v>
      </c>
      <c r="S1013" s="121"/>
      <c r="T1013" s="122">
        <f>+T1011+20</f>
        <v>10770</v>
      </c>
      <c r="U1013" s="122">
        <f>+T1013+I1013</f>
        <v>263770</v>
      </c>
      <c r="V1013" s="141">
        <f>+V1011+500</f>
        <v>253000</v>
      </c>
      <c r="W1013" s="130"/>
      <c r="X1013" s="116">
        <f>+X1011+5</f>
        <v>4020</v>
      </c>
      <c r="Y1013" s="124">
        <f t="shared" si="217"/>
        <v>253240</v>
      </c>
      <c r="Z1013" s="125">
        <f>+V1013+X1013</f>
        <v>257020</v>
      </c>
      <c r="AA1013" s="126"/>
      <c r="AB1013" s="127">
        <f>+AB1011+10</f>
        <v>8040</v>
      </c>
      <c r="AC1013" s="119">
        <f>+V1013+AB1013</f>
        <v>261040</v>
      </c>
      <c r="AD1013" s="127"/>
      <c r="AE1013" s="127">
        <f>+AE1011+5</f>
        <v>4045</v>
      </c>
      <c r="AF1013" s="120">
        <f>+AE1013+V1013</f>
        <v>257045</v>
      </c>
      <c r="AG1013" s="127"/>
      <c r="AH1013" s="127">
        <f>+AH1011+5</f>
        <v>4070</v>
      </c>
      <c r="AI1013" s="119">
        <f>+AH1013+V1013</f>
        <v>257070</v>
      </c>
      <c r="AJ1013" s="126"/>
      <c r="AK1013" s="128">
        <f>+AK1011+5</f>
        <v>4095</v>
      </c>
      <c r="AL1013" s="129">
        <f>+AK1013+V1013</f>
        <v>257095</v>
      </c>
      <c r="AM1013" s="397"/>
    </row>
    <row r="1014" spans="1:39" ht="15.75" x14ac:dyDescent="0.25">
      <c r="A1014" s="93">
        <f t="shared" si="218"/>
        <v>0</v>
      </c>
      <c r="B1014" s="94">
        <f t="shared" si="213"/>
        <v>0</v>
      </c>
      <c r="C1014" s="95">
        <f>+$D$3*T1014</f>
        <v>7150</v>
      </c>
      <c r="D1014" s="95">
        <f t="shared" si="214"/>
        <v>7150</v>
      </c>
      <c r="E1014" s="95">
        <f>+$F$3*K1014</f>
        <v>1500</v>
      </c>
      <c r="F1014" s="95">
        <f t="shared" si="215"/>
        <v>1500</v>
      </c>
      <c r="G1014" s="96">
        <f>+$H$3*Q1014</f>
        <v>1500</v>
      </c>
      <c r="H1014" s="95">
        <f t="shared" si="216"/>
        <v>1500</v>
      </c>
      <c r="I1014" s="395"/>
      <c r="J1014" s="130">
        <f>((K1015-K1013)/500)</f>
        <v>0.02</v>
      </c>
      <c r="K1014" s="116">
        <f>(((I1014-I1013)*J1014)+K1013)+I1014</f>
        <v>150</v>
      </c>
      <c r="L1014" s="131">
        <f>ROUNDUP(K1014,0)</f>
        <v>150</v>
      </c>
      <c r="M1014" s="132">
        <f>((N1015-N1013)/500)</f>
        <v>0.02</v>
      </c>
      <c r="N1014" s="101">
        <f>(((I1014-I1013)*M1014)+N1013)+I1014</f>
        <v>250</v>
      </c>
      <c r="O1014" s="101">
        <f>ROUNDUP(N1014,0)</f>
        <v>250</v>
      </c>
      <c r="P1014" s="101">
        <f>((Q1015-Q1013)/500)</f>
        <v>0.02</v>
      </c>
      <c r="Q1014" s="101">
        <f>(((I1014-I1013)*P1014)+Q1013)+I1014</f>
        <v>500</v>
      </c>
      <c r="R1014" s="133">
        <f>ROUNDUP(Q1014,0)</f>
        <v>500</v>
      </c>
      <c r="S1014" s="132">
        <f>((T1015-T1013)/500)</f>
        <v>0.04</v>
      </c>
      <c r="T1014" s="134">
        <f>(((I1014-I1013)*S1014)+T1013)+I1014</f>
        <v>650</v>
      </c>
      <c r="U1014" s="134">
        <f>ROUNDUP(T1014,0)</f>
        <v>650</v>
      </c>
      <c r="V1014" s="396"/>
      <c r="W1014" s="130">
        <f>((X1015-X1013)/500)</f>
        <v>0.02</v>
      </c>
      <c r="X1014" s="116">
        <f>(((V1014-V1013)*W1014)+X1013)+V1014</f>
        <v>-1040</v>
      </c>
      <c r="Y1014" s="135">
        <f t="shared" si="217"/>
        <v>240</v>
      </c>
      <c r="Z1014" s="106">
        <f>ROUNDUP(X1014,0)</f>
        <v>-1040</v>
      </c>
      <c r="AA1014" s="136">
        <f>((AB1015-AB1013)/500)</f>
        <v>0.04</v>
      </c>
      <c r="AB1014" s="137">
        <f>(((V1014-V1013)*AA1014)+AB1013)+V1014</f>
        <v>-2080</v>
      </c>
      <c r="AC1014" s="101">
        <f>ROUNDUP(AB1014,0)</f>
        <v>-2080</v>
      </c>
      <c r="AD1014" s="137">
        <f>((AE1015-AE1013)/500)</f>
        <v>0.02</v>
      </c>
      <c r="AE1014" s="137">
        <f>(((V1014-V1013)*AD1014)+AE1013)+V1014</f>
        <v>-1015</v>
      </c>
      <c r="AF1014" s="133">
        <f>ROUNDUP(AE1014,0)</f>
        <v>-1015</v>
      </c>
      <c r="AG1014" s="137">
        <f>((AH1015-AH1013)/500)</f>
        <v>0.02</v>
      </c>
      <c r="AH1014" s="137">
        <f>(((V1014-V1013)*AG1014)+AH1013)+V1014</f>
        <v>-990</v>
      </c>
      <c r="AI1014" s="101">
        <f>ROUNDUP(AH1014,0)</f>
        <v>-990</v>
      </c>
      <c r="AJ1014" s="136">
        <f>((AK1015-AK1013)/500)</f>
        <v>0.02</v>
      </c>
      <c r="AK1014" s="138">
        <f>(((V1014-V1013)*AJ1014)+AK1013)+V1014</f>
        <v>-965</v>
      </c>
      <c r="AL1014" s="139">
        <f>ROUNDUP(AK1014,0)</f>
        <v>-965</v>
      </c>
    </row>
    <row r="1015" spans="1:39" ht="15.75" x14ac:dyDescent="0.25">
      <c r="A1015" s="93">
        <f t="shared" si="218"/>
        <v>0</v>
      </c>
      <c r="B1015" s="93">
        <f t="shared" si="213"/>
        <v>0</v>
      </c>
      <c r="C1015" s="112">
        <f>+$D$3*U1015</f>
        <v>2907190</v>
      </c>
      <c r="D1015" s="112">
        <f t="shared" si="214"/>
        <v>2907190</v>
      </c>
      <c r="E1015" s="112">
        <f>+$F$3*L1015</f>
        <v>2587200</v>
      </c>
      <c r="F1015" s="112">
        <f t="shared" si="215"/>
        <v>2587200</v>
      </c>
      <c r="G1015" s="113">
        <f>+$H$3*R1015</f>
        <v>777210</v>
      </c>
      <c r="H1015" s="112">
        <f t="shared" si="216"/>
        <v>777210</v>
      </c>
      <c r="I1015" s="140">
        <f>+I1013+500</f>
        <v>253500</v>
      </c>
      <c r="J1015" s="130"/>
      <c r="K1015" s="116">
        <f>+K1013+10</f>
        <v>5220</v>
      </c>
      <c r="L1015" s="117">
        <f>+I1015+K1015</f>
        <v>258720</v>
      </c>
      <c r="M1015" s="118"/>
      <c r="N1015" s="119">
        <f>+N1013+10</f>
        <v>5320</v>
      </c>
      <c r="O1015" s="119">
        <f>+N1015+I1015</f>
        <v>258820</v>
      </c>
      <c r="P1015" s="119"/>
      <c r="Q1015" s="119">
        <f>+Q1013+10</f>
        <v>5570</v>
      </c>
      <c r="R1015" s="120">
        <f>+Q1015+I1015</f>
        <v>259070</v>
      </c>
      <c r="S1015" s="121"/>
      <c r="T1015" s="122">
        <f>+T1013+20</f>
        <v>10790</v>
      </c>
      <c r="U1015" s="122">
        <f>+T1015+I1015</f>
        <v>264290</v>
      </c>
      <c r="V1015" s="141">
        <f>+V1013+500</f>
        <v>253500</v>
      </c>
      <c r="W1015" s="130"/>
      <c r="X1015" s="116">
        <f>+X1013+10</f>
        <v>4030</v>
      </c>
      <c r="Y1015" s="124">
        <f t="shared" si="217"/>
        <v>253740</v>
      </c>
      <c r="Z1015" s="125">
        <f>+V1015+X1015</f>
        <v>257530</v>
      </c>
      <c r="AA1015" s="126"/>
      <c r="AB1015" s="127">
        <f>+AB1013+20</f>
        <v>8060</v>
      </c>
      <c r="AC1015" s="119">
        <f>+V1015+AB1015</f>
        <v>261560</v>
      </c>
      <c r="AD1015" s="127"/>
      <c r="AE1015" s="127">
        <f>+AE1013+10</f>
        <v>4055</v>
      </c>
      <c r="AF1015" s="120">
        <f>+AE1015+V1015</f>
        <v>257555</v>
      </c>
      <c r="AG1015" s="127"/>
      <c r="AH1015" s="127">
        <f>+AH1013+10</f>
        <v>4080</v>
      </c>
      <c r="AI1015" s="119">
        <f>+AH1015+V1015</f>
        <v>257580</v>
      </c>
      <c r="AJ1015" s="126"/>
      <c r="AK1015" s="128">
        <f>+AK1013+10</f>
        <v>4105</v>
      </c>
      <c r="AL1015" s="129">
        <f>+AK1015+V1015</f>
        <v>257605</v>
      </c>
      <c r="AM1015" s="397"/>
    </row>
    <row r="1016" spans="1:39" ht="15.75" x14ac:dyDescent="0.25">
      <c r="A1016" s="93">
        <f t="shared" si="218"/>
        <v>0</v>
      </c>
      <c r="B1016" s="94">
        <f t="shared" si="213"/>
        <v>0</v>
      </c>
      <c r="C1016" s="95">
        <f>+$D$3*T1016</f>
        <v>7150</v>
      </c>
      <c r="D1016" s="95">
        <f t="shared" si="214"/>
        <v>7150</v>
      </c>
      <c r="E1016" s="95">
        <f>+$F$3*K1016</f>
        <v>1500</v>
      </c>
      <c r="F1016" s="95">
        <f t="shared" si="215"/>
        <v>1500</v>
      </c>
      <c r="G1016" s="96">
        <f>+$H$3*Q1016</f>
        <v>1500</v>
      </c>
      <c r="H1016" s="433">
        <f t="shared" si="216"/>
        <v>1500</v>
      </c>
      <c r="I1016" s="395"/>
      <c r="J1016" s="130">
        <f>((K1017-K1015)/500)</f>
        <v>0.02</v>
      </c>
      <c r="K1016" s="116">
        <f>(((I1016-I1015)*J1016)+K1015)+I1016</f>
        <v>150</v>
      </c>
      <c r="L1016" s="131">
        <f>ROUNDUP(K1016,0)</f>
        <v>150</v>
      </c>
      <c r="M1016" s="132">
        <f>((N1017-N1015)/500)</f>
        <v>0.02</v>
      </c>
      <c r="N1016" s="101">
        <f>(((I1016-I1015)*M1016)+N1015)+I1016</f>
        <v>250</v>
      </c>
      <c r="O1016" s="101">
        <f>ROUNDUP(N1016,0)</f>
        <v>250</v>
      </c>
      <c r="P1016" s="101">
        <f>((Q1017-Q1015)/500)</f>
        <v>0.02</v>
      </c>
      <c r="Q1016" s="101">
        <f>(((I1016-I1015)*P1016)+Q1015)+I1016</f>
        <v>500</v>
      </c>
      <c r="R1016" s="133">
        <f>ROUNDUP(Q1016,0)</f>
        <v>500</v>
      </c>
      <c r="S1016" s="132">
        <f>((T1017-T1015)/500)</f>
        <v>0.04</v>
      </c>
      <c r="T1016" s="134">
        <f>(((I1016-I1015)*S1016)+T1015)+I1016</f>
        <v>650</v>
      </c>
      <c r="U1016" s="134">
        <f>ROUNDUP(T1016,0)</f>
        <v>650</v>
      </c>
      <c r="V1016" s="396"/>
      <c r="W1016" s="130">
        <f>((X1017-X1015)/500)</f>
        <v>0.01</v>
      </c>
      <c r="X1016" s="116">
        <f>(((V1016-V1015)*W1016)+X1015)+V1016</f>
        <v>1495</v>
      </c>
      <c r="Y1016" s="135">
        <f t="shared" si="217"/>
        <v>240</v>
      </c>
      <c r="Z1016" s="106">
        <f>ROUNDUP(X1016,0)</f>
        <v>1495</v>
      </c>
      <c r="AA1016" s="136">
        <f>((AB1017-AB1015)/500)</f>
        <v>0.02</v>
      </c>
      <c r="AB1016" s="137">
        <f>(((V1016-V1015)*AA1016)+AB1015)+V1016</f>
        <v>2990</v>
      </c>
      <c r="AC1016" s="101">
        <f>ROUNDUP(AB1016,0)</f>
        <v>2990</v>
      </c>
      <c r="AD1016" s="137">
        <f>((AE1017-AE1015)/500)</f>
        <v>0.01</v>
      </c>
      <c r="AE1016" s="137">
        <f>(((V1016-V1015)*AD1016)+AE1015)+V1016</f>
        <v>1520</v>
      </c>
      <c r="AF1016" s="133">
        <f>ROUNDUP(AE1016,0)</f>
        <v>1520</v>
      </c>
      <c r="AG1016" s="137">
        <f>((AH1017-AH1015)/500)</f>
        <v>0.01</v>
      </c>
      <c r="AH1016" s="137">
        <f>(((V1016-V1015)*AG1016)+AH1015)+V1016</f>
        <v>1545</v>
      </c>
      <c r="AI1016" s="101">
        <f>ROUNDUP(AH1016,0)</f>
        <v>1545</v>
      </c>
      <c r="AJ1016" s="136">
        <f>((AK1017-AK1015)/500)</f>
        <v>0.01</v>
      </c>
      <c r="AK1016" s="138">
        <f>(((V1016-V1015)*AJ1016)+AK1015)+V1016</f>
        <v>1570</v>
      </c>
      <c r="AL1016" s="139">
        <f>ROUNDUP(AK1016,0)</f>
        <v>1570</v>
      </c>
    </row>
    <row r="1017" spans="1:39" ht="15.75" x14ac:dyDescent="0.25">
      <c r="A1017" s="93">
        <f t="shared" si="218"/>
        <v>0</v>
      </c>
      <c r="B1017" s="93">
        <f t="shared" si="213"/>
        <v>0</v>
      </c>
      <c r="C1017" s="112">
        <f>+$D$3*U1017</f>
        <v>2912910</v>
      </c>
      <c r="D1017" s="112">
        <f t="shared" si="214"/>
        <v>2912910</v>
      </c>
      <c r="E1017" s="112">
        <f>+$F$3*L1017</f>
        <v>2592300</v>
      </c>
      <c r="F1017" s="112">
        <f t="shared" si="215"/>
        <v>2592300</v>
      </c>
      <c r="G1017" s="113">
        <f>+$H$3*R1017</f>
        <v>778740</v>
      </c>
      <c r="H1017" s="112">
        <f t="shared" si="216"/>
        <v>778740</v>
      </c>
      <c r="I1017" s="140">
        <f>+I1015+500</f>
        <v>254000</v>
      </c>
      <c r="J1017" s="130"/>
      <c r="K1017" s="116">
        <f>+K1015+10</f>
        <v>5230</v>
      </c>
      <c r="L1017" s="117">
        <f>+I1017+K1017</f>
        <v>259230</v>
      </c>
      <c r="M1017" s="118"/>
      <c r="N1017" s="119">
        <f>+N1015+10</f>
        <v>5330</v>
      </c>
      <c r="O1017" s="119">
        <f>+N1017+I1017</f>
        <v>259330</v>
      </c>
      <c r="P1017" s="119"/>
      <c r="Q1017" s="119">
        <f>+Q1015+10</f>
        <v>5580</v>
      </c>
      <c r="R1017" s="120">
        <f>+Q1017+I1017</f>
        <v>259580</v>
      </c>
      <c r="S1017" s="121"/>
      <c r="T1017" s="122">
        <f>+T1015+20</f>
        <v>10810</v>
      </c>
      <c r="U1017" s="122">
        <f>+T1017+I1017</f>
        <v>264810</v>
      </c>
      <c r="V1017" s="141">
        <f>+V1015+500</f>
        <v>254000</v>
      </c>
      <c r="W1017" s="130"/>
      <c r="X1017" s="116">
        <f>+X1015+5</f>
        <v>4035</v>
      </c>
      <c r="Y1017" s="124">
        <f t="shared" si="217"/>
        <v>254240</v>
      </c>
      <c r="Z1017" s="125">
        <f>+V1017+X1017</f>
        <v>258035</v>
      </c>
      <c r="AA1017" s="126"/>
      <c r="AB1017" s="127">
        <f>+AB1015+10</f>
        <v>8070</v>
      </c>
      <c r="AC1017" s="119">
        <f>+V1017+AB1017</f>
        <v>262070</v>
      </c>
      <c r="AD1017" s="127"/>
      <c r="AE1017" s="127">
        <f>+AE1015+5</f>
        <v>4060</v>
      </c>
      <c r="AF1017" s="120">
        <f>+AE1017+V1017</f>
        <v>258060</v>
      </c>
      <c r="AG1017" s="127"/>
      <c r="AH1017" s="127">
        <f>+AH1015+5</f>
        <v>4085</v>
      </c>
      <c r="AI1017" s="119">
        <f>+AH1017+V1017</f>
        <v>258085</v>
      </c>
      <c r="AJ1017" s="126"/>
      <c r="AK1017" s="128">
        <f>+AK1015+5</f>
        <v>4110</v>
      </c>
      <c r="AL1017" s="129">
        <f>+AK1017+V1017</f>
        <v>258110</v>
      </c>
      <c r="AM1017" s="397"/>
    </row>
    <row r="1018" spans="1:39" ht="15.75" x14ac:dyDescent="0.25">
      <c r="A1018" s="93">
        <f t="shared" si="218"/>
        <v>0</v>
      </c>
      <c r="B1018" s="94">
        <f t="shared" si="213"/>
        <v>0</v>
      </c>
      <c r="C1018" s="95">
        <f>+$D$3*T1018</f>
        <v>7150</v>
      </c>
      <c r="D1018" s="95">
        <f t="shared" si="214"/>
        <v>7150</v>
      </c>
      <c r="E1018" s="95">
        <f>+$F$3*K1018</f>
        <v>1500</v>
      </c>
      <c r="F1018" s="95">
        <f t="shared" si="215"/>
        <v>1500</v>
      </c>
      <c r="G1018" s="96">
        <f>+$H$3*Q1018</f>
        <v>1500</v>
      </c>
      <c r="H1018" s="95">
        <f t="shared" si="216"/>
        <v>1500</v>
      </c>
      <c r="I1018" s="395"/>
      <c r="J1018" s="130">
        <f>((K1019-K1017)/500)</f>
        <v>0.02</v>
      </c>
      <c r="K1018" s="116">
        <f>(((I1018-I1017)*J1018)+K1017)+I1018</f>
        <v>150</v>
      </c>
      <c r="L1018" s="131">
        <f>ROUNDUP(K1018,0)</f>
        <v>150</v>
      </c>
      <c r="M1018" s="132">
        <f>((N1019-N1017)/500)</f>
        <v>0.02</v>
      </c>
      <c r="N1018" s="101">
        <f>(((I1018-I1017)*M1018)+N1017)+I1018</f>
        <v>250</v>
      </c>
      <c r="O1018" s="101">
        <f>ROUNDUP(N1018,0)</f>
        <v>250</v>
      </c>
      <c r="P1018" s="101">
        <f>((Q1019-Q1017)/500)</f>
        <v>0.02</v>
      </c>
      <c r="Q1018" s="101">
        <f>(((I1018-I1017)*P1018)+Q1017)+I1018</f>
        <v>500</v>
      </c>
      <c r="R1018" s="133">
        <f>ROUNDUP(Q1018,0)</f>
        <v>500</v>
      </c>
      <c r="S1018" s="132">
        <f>((T1019-T1017)/500)</f>
        <v>0.04</v>
      </c>
      <c r="T1018" s="134">
        <f>(((I1018-I1017)*S1018)+T1017)+I1018</f>
        <v>650</v>
      </c>
      <c r="U1018" s="134">
        <f>ROUNDUP(T1018,0)</f>
        <v>650</v>
      </c>
      <c r="V1018" s="396"/>
      <c r="W1018" s="130">
        <f>((X1019-X1017)/500)</f>
        <v>0.02</v>
      </c>
      <c r="X1018" s="116">
        <f>(((V1018-V1017)*W1018)+X1017)+V1018</f>
        <v>-1045</v>
      </c>
      <c r="Y1018" s="135">
        <f t="shared" si="217"/>
        <v>240</v>
      </c>
      <c r="Z1018" s="106">
        <f>ROUNDUP(X1018,0)</f>
        <v>-1045</v>
      </c>
      <c r="AA1018" s="136">
        <f>((AB1019-AB1017)/500)</f>
        <v>0.04</v>
      </c>
      <c r="AB1018" s="137">
        <f>(((V1018-V1017)*AA1018)+AB1017)+V1018</f>
        <v>-2090</v>
      </c>
      <c r="AC1018" s="101">
        <f>ROUNDUP(AB1018,0)</f>
        <v>-2090</v>
      </c>
      <c r="AD1018" s="137">
        <f>((AE1019-AE1017)/500)</f>
        <v>0.02</v>
      </c>
      <c r="AE1018" s="137">
        <f>(((V1018-V1017)*AD1018)+AE1017)+V1018</f>
        <v>-1020</v>
      </c>
      <c r="AF1018" s="133">
        <f>ROUNDUP(AE1018,0)</f>
        <v>-1020</v>
      </c>
      <c r="AG1018" s="137">
        <f>((AH1019-AH1017)/500)</f>
        <v>0.02</v>
      </c>
      <c r="AH1018" s="137">
        <f>(((V1018-V1017)*AG1018)+AH1017)+V1018</f>
        <v>-995</v>
      </c>
      <c r="AI1018" s="101">
        <f>ROUNDUP(AH1018,0)</f>
        <v>-995</v>
      </c>
      <c r="AJ1018" s="136">
        <f>((AK1019-AK1017)/500)</f>
        <v>0.02</v>
      </c>
      <c r="AK1018" s="138">
        <f>(((V1018-V1017)*AJ1018)+AK1017)+V1018</f>
        <v>-970</v>
      </c>
      <c r="AL1018" s="139">
        <f>ROUNDUP(AK1018,0)</f>
        <v>-970</v>
      </c>
      <c r="AM1018" s="397"/>
    </row>
    <row r="1019" spans="1:39" ht="15.75" x14ac:dyDescent="0.25">
      <c r="A1019" s="93">
        <f t="shared" si="218"/>
        <v>0</v>
      </c>
      <c r="B1019" s="93">
        <f t="shared" si="213"/>
        <v>0</v>
      </c>
      <c r="C1019" s="112">
        <f>+$D$3*U1019</f>
        <v>2918630</v>
      </c>
      <c r="D1019" s="112">
        <f t="shared" si="214"/>
        <v>2918630</v>
      </c>
      <c r="E1019" s="112">
        <f>+$F$3*L1019</f>
        <v>2597400</v>
      </c>
      <c r="F1019" s="112">
        <f t="shared" si="215"/>
        <v>2597400</v>
      </c>
      <c r="G1019" s="113">
        <f>+$H$3*R1019</f>
        <v>780270</v>
      </c>
      <c r="H1019" s="112">
        <f t="shared" si="216"/>
        <v>780270</v>
      </c>
      <c r="I1019" s="140">
        <f>+I1017+500</f>
        <v>254500</v>
      </c>
      <c r="J1019" s="130"/>
      <c r="K1019" s="116">
        <f>+K1017+10</f>
        <v>5240</v>
      </c>
      <c r="L1019" s="117">
        <f>+I1019+K1019</f>
        <v>259740</v>
      </c>
      <c r="M1019" s="118"/>
      <c r="N1019" s="119">
        <f>+N1017+10</f>
        <v>5340</v>
      </c>
      <c r="O1019" s="119">
        <f>+N1019+I1019</f>
        <v>259840</v>
      </c>
      <c r="P1019" s="119"/>
      <c r="Q1019" s="119">
        <f>+Q1017+10</f>
        <v>5590</v>
      </c>
      <c r="R1019" s="120">
        <f>+Q1019+I1019</f>
        <v>260090</v>
      </c>
      <c r="S1019" s="121"/>
      <c r="T1019" s="122">
        <f>+T1017+20</f>
        <v>10830</v>
      </c>
      <c r="U1019" s="122">
        <f>+T1019+I1019</f>
        <v>265330</v>
      </c>
      <c r="V1019" s="141">
        <f>+V1017+500</f>
        <v>254500</v>
      </c>
      <c r="W1019" s="130"/>
      <c r="X1019" s="116">
        <f>+X1017+10</f>
        <v>4045</v>
      </c>
      <c r="Y1019" s="124">
        <f t="shared" si="217"/>
        <v>254740</v>
      </c>
      <c r="Z1019" s="125">
        <f>+V1019+X1019</f>
        <v>258545</v>
      </c>
      <c r="AA1019" s="126"/>
      <c r="AB1019" s="127">
        <f>+AB1017+20</f>
        <v>8090</v>
      </c>
      <c r="AC1019" s="119">
        <f>+V1019+AB1019</f>
        <v>262590</v>
      </c>
      <c r="AD1019" s="127"/>
      <c r="AE1019" s="127">
        <f>+AE1017+10</f>
        <v>4070</v>
      </c>
      <c r="AF1019" s="120">
        <f>+AE1019+V1019</f>
        <v>258570</v>
      </c>
      <c r="AG1019" s="127"/>
      <c r="AH1019" s="127">
        <f>+AH1017+10</f>
        <v>4095</v>
      </c>
      <c r="AI1019" s="119">
        <f>+AH1019+V1019</f>
        <v>258595</v>
      </c>
      <c r="AJ1019" s="126"/>
      <c r="AK1019" s="128">
        <f>+AK1017+10</f>
        <v>4120</v>
      </c>
      <c r="AL1019" s="129">
        <f>+AK1019+V1019</f>
        <v>258620</v>
      </c>
      <c r="AM1019" s="397"/>
    </row>
    <row r="1020" spans="1:39" ht="15.75" x14ac:dyDescent="0.25">
      <c r="A1020" s="93">
        <f t="shared" si="218"/>
        <v>0</v>
      </c>
      <c r="B1020" s="94">
        <f t="shared" si="213"/>
        <v>0</v>
      </c>
      <c r="C1020" s="95">
        <f>+$D$3*T1020</f>
        <v>7150</v>
      </c>
      <c r="D1020" s="95">
        <f t="shared" si="214"/>
        <v>7150</v>
      </c>
      <c r="E1020" s="95">
        <f>+$F$3*K1020</f>
        <v>1500</v>
      </c>
      <c r="F1020" s="95">
        <f t="shared" si="215"/>
        <v>1500</v>
      </c>
      <c r="G1020" s="96">
        <f>+$H$3*Q1020</f>
        <v>1500</v>
      </c>
      <c r="H1020" s="433">
        <f t="shared" si="216"/>
        <v>1500</v>
      </c>
      <c r="I1020" s="395"/>
      <c r="J1020" s="130">
        <f>((K1021-K1019)/500)</f>
        <v>0.02</v>
      </c>
      <c r="K1020" s="116">
        <f>(((I1020-I1019)*J1020)+K1019)+I1020</f>
        <v>150</v>
      </c>
      <c r="L1020" s="131">
        <f>ROUNDUP(K1020,0)</f>
        <v>150</v>
      </c>
      <c r="M1020" s="132">
        <f>((N1021-N1019)/500)</f>
        <v>0.02</v>
      </c>
      <c r="N1020" s="101">
        <f>(((I1020-I1019)*M1020)+N1019)+I1020</f>
        <v>250</v>
      </c>
      <c r="O1020" s="101">
        <f>ROUNDUP(N1020,0)</f>
        <v>250</v>
      </c>
      <c r="P1020" s="101">
        <f>((Q1021-Q1019)/500)</f>
        <v>0.02</v>
      </c>
      <c r="Q1020" s="101">
        <f>(((I1020-I1019)*P1020)+Q1019)+I1020</f>
        <v>500</v>
      </c>
      <c r="R1020" s="133">
        <f>ROUNDUP(Q1020,0)</f>
        <v>500</v>
      </c>
      <c r="S1020" s="132">
        <f>((T1021-T1019)/500)</f>
        <v>0.04</v>
      </c>
      <c r="T1020" s="134">
        <f>(((I1020-I1019)*S1020)+T1019)+I1020</f>
        <v>650</v>
      </c>
      <c r="U1020" s="134">
        <f>ROUNDUP(T1020,0)</f>
        <v>650</v>
      </c>
      <c r="V1020" s="396"/>
      <c r="W1020" s="130">
        <f>((X1021-X1019)/500)</f>
        <v>0.01</v>
      </c>
      <c r="X1020" s="116">
        <f>(((V1020-V1019)*W1020)+X1019)+V1020</f>
        <v>1500</v>
      </c>
      <c r="Y1020" s="135">
        <f t="shared" si="217"/>
        <v>240</v>
      </c>
      <c r="Z1020" s="106">
        <f>ROUNDUP(X1020,0)</f>
        <v>1500</v>
      </c>
      <c r="AA1020" s="136">
        <f>((AB1021-AB1019)/500)</f>
        <v>0.02</v>
      </c>
      <c r="AB1020" s="137">
        <f>(((V1020-V1019)*AA1020)+AB1019)+V1020</f>
        <v>3000</v>
      </c>
      <c r="AC1020" s="101">
        <f>ROUNDUP(AB1020,0)</f>
        <v>3000</v>
      </c>
      <c r="AD1020" s="137">
        <f>((AE1021-AE1019)/500)</f>
        <v>0.01</v>
      </c>
      <c r="AE1020" s="137">
        <f>(((V1020-V1019)*AD1020)+AE1019)+V1020</f>
        <v>1525</v>
      </c>
      <c r="AF1020" s="133">
        <f>ROUNDUP(AE1020,0)</f>
        <v>1525</v>
      </c>
      <c r="AG1020" s="137">
        <f>((AH1021-AH1019)/500)</f>
        <v>0.01</v>
      </c>
      <c r="AH1020" s="137">
        <f>(((V1020-V1019)*AG1020)+AH1019)+V1020</f>
        <v>1550</v>
      </c>
      <c r="AI1020" s="101">
        <f>ROUNDUP(AH1020,0)</f>
        <v>1550</v>
      </c>
      <c r="AJ1020" s="136">
        <f>((AK1021-AK1019)/500)</f>
        <v>0.01</v>
      </c>
      <c r="AK1020" s="138">
        <f>(((V1020-V1019)*AJ1020)+AK1019)+V1020</f>
        <v>1575</v>
      </c>
      <c r="AL1020" s="139">
        <f>ROUNDUP(AK1020,0)</f>
        <v>1575</v>
      </c>
    </row>
    <row r="1021" spans="1:39" ht="15.75" x14ac:dyDescent="0.25">
      <c r="A1021" s="93">
        <f t="shared" si="218"/>
        <v>0</v>
      </c>
      <c r="B1021" s="93">
        <f t="shared" si="213"/>
        <v>0</v>
      </c>
      <c r="C1021" s="112">
        <f>+$D$3*U1021</f>
        <v>2924350</v>
      </c>
      <c r="D1021" s="112">
        <f t="shared" si="214"/>
        <v>2924350</v>
      </c>
      <c r="E1021" s="112">
        <f>+$F$3*L1021</f>
        <v>2602500</v>
      </c>
      <c r="F1021" s="112">
        <f t="shared" si="215"/>
        <v>2602500</v>
      </c>
      <c r="G1021" s="113">
        <f>+$H$3*R1021</f>
        <v>781800</v>
      </c>
      <c r="H1021" s="112">
        <f t="shared" si="216"/>
        <v>781800</v>
      </c>
      <c r="I1021" s="140">
        <f>+I1019+500</f>
        <v>255000</v>
      </c>
      <c r="J1021" s="130"/>
      <c r="K1021" s="116">
        <f>+K1019+10</f>
        <v>5250</v>
      </c>
      <c r="L1021" s="117">
        <f>+I1021+K1021</f>
        <v>260250</v>
      </c>
      <c r="M1021" s="118"/>
      <c r="N1021" s="119">
        <f>+N1019+10</f>
        <v>5350</v>
      </c>
      <c r="O1021" s="119">
        <f>+N1021+I1021</f>
        <v>260350</v>
      </c>
      <c r="P1021" s="119"/>
      <c r="Q1021" s="119">
        <f>+Q1019+10</f>
        <v>5600</v>
      </c>
      <c r="R1021" s="120">
        <f>+Q1021+I1021</f>
        <v>260600</v>
      </c>
      <c r="S1021" s="121"/>
      <c r="T1021" s="122">
        <f>+T1019+20</f>
        <v>10850</v>
      </c>
      <c r="U1021" s="122">
        <f>+T1021+I1021</f>
        <v>265850</v>
      </c>
      <c r="V1021" s="141">
        <f>+V1019+500</f>
        <v>255000</v>
      </c>
      <c r="W1021" s="130"/>
      <c r="X1021" s="116">
        <f>+X1019+5</f>
        <v>4050</v>
      </c>
      <c r="Y1021" s="124">
        <f t="shared" si="217"/>
        <v>255240</v>
      </c>
      <c r="Z1021" s="125">
        <f>+V1021+X1021</f>
        <v>259050</v>
      </c>
      <c r="AA1021" s="126"/>
      <c r="AB1021" s="127">
        <f>+AB1019+10</f>
        <v>8100</v>
      </c>
      <c r="AC1021" s="119">
        <f>+V1021+AB1021</f>
        <v>263100</v>
      </c>
      <c r="AD1021" s="127"/>
      <c r="AE1021" s="127">
        <f>+AE1019+5</f>
        <v>4075</v>
      </c>
      <c r="AF1021" s="120">
        <f>+AE1021+V1021</f>
        <v>259075</v>
      </c>
      <c r="AG1021" s="127"/>
      <c r="AH1021" s="127">
        <f>+AH1019+5</f>
        <v>4100</v>
      </c>
      <c r="AI1021" s="119">
        <f>+AH1021+V1021</f>
        <v>259100</v>
      </c>
      <c r="AJ1021" s="126"/>
      <c r="AK1021" s="128">
        <f>+AK1019+5</f>
        <v>4125</v>
      </c>
      <c r="AL1021" s="129">
        <f>+AK1021+V1021</f>
        <v>259125</v>
      </c>
      <c r="AM1021" s="397"/>
    </row>
    <row r="1022" spans="1:39" ht="15.75" x14ac:dyDescent="0.25">
      <c r="A1022" s="93">
        <f t="shared" si="218"/>
        <v>0</v>
      </c>
      <c r="B1022" s="94">
        <f t="shared" si="213"/>
        <v>0</v>
      </c>
      <c r="C1022" s="95">
        <f>+$D$3*T1022</f>
        <v>7150</v>
      </c>
      <c r="D1022" s="95">
        <f t="shared" si="214"/>
        <v>7150</v>
      </c>
      <c r="E1022" s="95">
        <f>+$F$3*K1022</f>
        <v>1500</v>
      </c>
      <c r="F1022" s="95">
        <f t="shared" si="215"/>
        <v>1500</v>
      </c>
      <c r="G1022" s="96">
        <f>+$H$3*Q1022</f>
        <v>1500</v>
      </c>
      <c r="H1022" s="95">
        <f t="shared" si="216"/>
        <v>1500</v>
      </c>
      <c r="I1022" s="395"/>
      <c r="J1022" s="130">
        <f>((K1023-K1021)/500)</f>
        <v>0.02</v>
      </c>
      <c r="K1022" s="116">
        <f>(((I1022-I1021)*J1022)+K1021)+I1022</f>
        <v>150</v>
      </c>
      <c r="L1022" s="131">
        <f>ROUNDUP(K1022,0)</f>
        <v>150</v>
      </c>
      <c r="M1022" s="132">
        <f>((N1023-N1021)/500)</f>
        <v>0.02</v>
      </c>
      <c r="N1022" s="101">
        <f>(((I1022-I1021)*M1022)+N1021)+I1022</f>
        <v>250</v>
      </c>
      <c r="O1022" s="101">
        <f>ROUNDUP(N1022,0)</f>
        <v>250</v>
      </c>
      <c r="P1022" s="101">
        <f>((Q1023-Q1021)/500)</f>
        <v>0.02</v>
      </c>
      <c r="Q1022" s="101">
        <f>(((I1022-I1021)*P1022)+Q1021)+I1022</f>
        <v>500</v>
      </c>
      <c r="R1022" s="133">
        <f>ROUNDUP(Q1022,0)</f>
        <v>500</v>
      </c>
      <c r="S1022" s="132">
        <f>((T1023-T1021)/500)</f>
        <v>0.04</v>
      </c>
      <c r="T1022" s="134">
        <f>(((I1022-I1021)*S1022)+T1021)+I1022</f>
        <v>650</v>
      </c>
      <c r="U1022" s="134">
        <f>ROUNDUP(T1022,0)</f>
        <v>650</v>
      </c>
      <c r="V1022" s="396"/>
      <c r="W1022" s="130">
        <f>((X1023-X1021)/500)</f>
        <v>0.02</v>
      </c>
      <c r="X1022" s="116">
        <f>(((V1022-V1021)*W1022)+X1021)+V1022</f>
        <v>-1050</v>
      </c>
      <c r="Y1022" s="135">
        <f t="shared" si="217"/>
        <v>240</v>
      </c>
      <c r="Z1022" s="106">
        <f>ROUNDUP(X1022,0)</f>
        <v>-1050</v>
      </c>
      <c r="AA1022" s="136">
        <f>((AB1023-AB1021)/500)</f>
        <v>0.04</v>
      </c>
      <c r="AB1022" s="137">
        <f>(((V1022-V1021)*AA1022)+AB1021)+V1022</f>
        <v>-2100</v>
      </c>
      <c r="AC1022" s="101">
        <f>ROUNDUP(AB1022,0)</f>
        <v>-2100</v>
      </c>
      <c r="AD1022" s="137">
        <f>((AE1023-AE1021)/500)</f>
        <v>0.02</v>
      </c>
      <c r="AE1022" s="137">
        <f>(((V1022-V1021)*AD1022)+AE1021)+V1022</f>
        <v>-1025</v>
      </c>
      <c r="AF1022" s="133">
        <f>ROUNDUP(AE1022,0)</f>
        <v>-1025</v>
      </c>
      <c r="AG1022" s="137">
        <f>((AH1023-AH1021)/500)</f>
        <v>0.02</v>
      </c>
      <c r="AH1022" s="137">
        <f>(((V1022-V1021)*AG1022)+AH1021)+V1022</f>
        <v>-1000</v>
      </c>
      <c r="AI1022" s="101">
        <f>ROUNDUP(AH1022,0)</f>
        <v>-1000</v>
      </c>
      <c r="AJ1022" s="136">
        <f>((AK1023-AK1021)/500)</f>
        <v>0.02</v>
      </c>
      <c r="AK1022" s="138">
        <f>(((V1022-V1021)*AJ1022)+AK1021)+V1022</f>
        <v>-975</v>
      </c>
      <c r="AL1022" s="139">
        <f>ROUNDUP(AK1022,0)</f>
        <v>-975</v>
      </c>
    </row>
    <row r="1023" spans="1:39" ht="15.75" x14ac:dyDescent="0.25">
      <c r="A1023" s="93">
        <f t="shared" si="218"/>
        <v>0</v>
      </c>
      <c r="B1023" s="93">
        <f t="shared" si="213"/>
        <v>0</v>
      </c>
      <c r="C1023" s="112">
        <f>+$D$3*U1023</f>
        <v>2930070</v>
      </c>
      <c r="D1023" s="112">
        <f t="shared" si="214"/>
        <v>2930070</v>
      </c>
      <c r="E1023" s="112">
        <f>+$F$3*L1023</f>
        <v>2607600</v>
      </c>
      <c r="F1023" s="112">
        <f t="shared" si="215"/>
        <v>2607600</v>
      </c>
      <c r="G1023" s="113">
        <f>+$H$3*R1023</f>
        <v>783330</v>
      </c>
      <c r="H1023" s="112">
        <f t="shared" si="216"/>
        <v>783330</v>
      </c>
      <c r="I1023" s="140">
        <f>+I1021+500</f>
        <v>255500</v>
      </c>
      <c r="J1023" s="130"/>
      <c r="K1023" s="116">
        <f>+K1021+10</f>
        <v>5260</v>
      </c>
      <c r="L1023" s="117">
        <f>+I1023+K1023</f>
        <v>260760</v>
      </c>
      <c r="M1023" s="118"/>
      <c r="N1023" s="119">
        <f>+N1021+10</f>
        <v>5360</v>
      </c>
      <c r="O1023" s="119">
        <f>+N1023+I1023</f>
        <v>260860</v>
      </c>
      <c r="P1023" s="119"/>
      <c r="Q1023" s="119">
        <f>+Q1021+10</f>
        <v>5610</v>
      </c>
      <c r="R1023" s="120">
        <f>+Q1023+I1023</f>
        <v>261110</v>
      </c>
      <c r="S1023" s="121"/>
      <c r="T1023" s="122">
        <f>+T1021+20</f>
        <v>10870</v>
      </c>
      <c r="U1023" s="122">
        <f>+T1023+I1023</f>
        <v>266370</v>
      </c>
      <c r="V1023" s="141">
        <f>+V1021+500</f>
        <v>255500</v>
      </c>
      <c r="W1023" s="130"/>
      <c r="X1023" s="116">
        <f>+X1021+10</f>
        <v>4060</v>
      </c>
      <c r="Y1023" s="124">
        <f t="shared" si="217"/>
        <v>255740</v>
      </c>
      <c r="Z1023" s="125">
        <f>+V1023+X1023</f>
        <v>259560</v>
      </c>
      <c r="AA1023" s="126"/>
      <c r="AB1023" s="127">
        <f>+AB1021+20</f>
        <v>8120</v>
      </c>
      <c r="AC1023" s="119">
        <f>+V1023+AB1023</f>
        <v>263620</v>
      </c>
      <c r="AD1023" s="127"/>
      <c r="AE1023" s="127">
        <f>+AE1021+10</f>
        <v>4085</v>
      </c>
      <c r="AF1023" s="120">
        <f>+AE1023+V1023</f>
        <v>259585</v>
      </c>
      <c r="AG1023" s="127"/>
      <c r="AH1023" s="127">
        <f>+AH1021+10</f>
        <v>4110</v>
      </c>
      <c r="AI1023" s="119">
        <f>+AH1023+V1023</f>
        <v>259610</v>
      </c>
      <c r="AJ1023" s="126"/>
      <c r="AK1023" s="128">
        <f>+AK1021+10</f>
        <v>4135</v>
      </c>
      <c r="AL1023" s="129">
        <f>+AK1023+V1023</f>
        <v>259635</v>
      </c>
      <c r="AM1023" s="397"/>
    </row>
    <row r="1024" spans="1:39" ht="15.75" x14ac:dyDescent="0.25">
      <c r="A1024" s="93">
        <f t="shared" si="218"/>
        <v>0</v>
      </c>
      <c r="B1024" s="94">
        <f t="shared" si="213"/>
        <v>0</v>
      </c>
      <c r="C1024" s="95">
        <f>+$D$3*T1024</f>
        <v>7150</v>
      </c>
      <c r="D1024" s="95">
        <f t="shared" si="214"/>
        <v>7150</v>
      </c>
      <c r="E1024" s="95">
        <f>+$F$3*K1024</f>
        <v>1500</v>
      </c>
      <c r="F1024" s="95">
        <f t="shared" si="215"/>
        <v>1500</v>
      </c>
      <c r="G1024" s="96">
        <f>+$H$3*Q1024</f>
        <v>1500</v>
      </c>
      <c r="H1024" s="433">
        <f t="shared" si="216"/>
        <v>1500</v>
      </c>
      <c r="I1024" s="395"/>
      <c r="J1024" s="130">
        <f>((K1025-K1023)/500)</f>
        <v>0.02</v>
      </c>
      <c r="K1024" s="116">
        <f>(((I1024-I1023)*J1024)+K1023)+I1024</f>
        <v>150</v>
      </c>
      <c r="L1024" s="131">
        <f>ROUNDUP(K1024,0)</f>
        <v>150</v>
      </c>
      <c r="M1024" s="132">
        <f>((N1025-N1023)/500)</f>
        <v>0.02</v>
      </c>
      <c r="N1024" s="101">
        <f>(((I1024-I1023)*M1024)+N1023)+I1024</f>
        <v>250</v>
      </c>
      <c r="O1024" s="101">
        <f>ROUNDUP(N1024,0)</f>
        <v>250</v>
      </c>
      <c r="P1024" s="101">
        <f>((Q1025-Q1023)/500)</f>
        <v>0.02</v>
      </c>
      <c r="Q1024" s="101">
        <f>(((I1024-I1023)*P1024)+Q1023)+I1024</f>
        <v>500</v>
      </c>
      <c r="R1024" s="133">
        <f>ROUNDUP(Q1024,0)</f>
        <v>500</v>
      </c>
      <c r="S1024" s="132">
        <f>((T1025-T1023)/500)</f>
        <v>0.04</v>
      </c>
      <c r="T1024" s="134">
        <f>(((I1024-I1023)*S1024)+T1023)+I1024</f>
        <v>650</v>
      </c>
      <c r="U1024" s="134">
        <f>ROUNDUP(T1024,0)</f>
        <v>650</v>
      </c>
      <c r="V1024" s="396"/>
      <c r="W1024" s="130">
        <f>((X1025-X1023)/500)</f>
        <v>0.01</v>
      </c>
      <c r="X1024" s="116">
        <f>(((V1024-V1023)*W1024)+X1023)+V1024</f>
        <v>1505</v>
      </c>
      <c r="Y1024" s="135">
        <f t="shared" si="217"/>
        <v>240</v>
      </c>
      <c r="Z1024" s="106">
        <f>ROUNDUP(X1024,0)</f>
        <v>1505</v>
      </c>
      <c r="AA1024" s="136">
        <f>((AB1025-AB1023)/500)</f>
        <v>0.02</v>
      </c>
      <c r="AB1024" s="137">
        <f>(((V1024-V1023)*AA1024)+AB1023)+V1024</f>
        <v>3010</v>
      </c>
      <c r="AC1024" s="101">
        <f>ROUNDUP(AB1024,0)</f>
        <v>3010</v>
      </c>
      <c r="AD1024" s="137">
        <f>((AE1025-AE1023)/500)</f>
        <v>0.01</v>
      </c>
      <c r="AE1024" s="137">
        <f>(((V1024-V1023)*AD1024)+AE1023)+V1024</f>
        <v>1530</v>
      </c>
      <c r="AF1024" s="133">
        <f>ROUNDUP(AE1024,0)</f>
        <v>1530</v>
      </c>
      <c r="AG1024" s="137">
        <f>((AH1025-AH1023)/500)</f>
        <v>0.01</v>
      </c>
      <c r="AH1024" s="137">
        <f>(((V1024-V1023)*AG1024)+AH1023)+V1024</f>
        <v>1555</v>
      </c>
      <c r="AI1024" s="101">
        <f>ROUNDUP(AH1024,0)</f>
        <v>1555</v>
      </c>
      <c r="AJ1024" s="136">
        <f>((AK1025-AK1023)/500)</f>
        <v>0.01</v>
      </c>
      <c r="AK1024" s="138">
        <f>(((V1024-V1023)*AJ1024)+AK1023)+V1024</f>
        <v>1580</v>
      </c>
      <c r="AL1024" s="139">
        <f>ROUNDUP(AK1024,0)</f>
        <v>1580</v>
      </c>
    </row>
    <row r="1025" spans="1:39" ht="15.75" x14ac:dyDescent="0.25">
      <c r="A1025" s="93">
        <f t="shared" si="218"/>
        <v>0</v>
      </c>
      <c r="B1025" s="93">
        <f t="shared" si="213"/>
        <v>0</v>
      </c>
      <c r="C1025" s="112">
        <f>+$D$3*U1025</f>
        <v>2935790</v>
      </c>
      <c r="D1025" s="112">
        <f t="shared" si="214"/>
        <v>2935790</v>
      </c>
      <c r="E1025" s="112">
        <f>+$F$3*L1025</f>
        <v>2612700</v>
      </c>
      <c r="F1025" s="112">
        <f t="shared" si="215"/>
        <v>2612700</v>
      </c>
      <c r="G1025" s="113">
        <f>+$H$3*R1025</f>
        <v>784860</v>
      </c>
      <c r="H1025" s="112">
        <f t="shared" si="216"/>
        <v>784860</v>
      </c>
      <c r="I1025" s="140">
        <f>+I1023+500</f>
        <v>256000</v>
      </c>
      <c r="J1025" s="130"/>
      <c r="K1025" s="116">
        <f>+K1023+10</f>
        <v>5270</v>
      </c>
      <c r="L1025" s="117">
        <f>+I1025+K1025</f>
        <v>261270</v>
      </c>
      <c r="M1025" s="118"/>
      <c r="N1025" s="119">
        <f>+N1023+10</f>
        <v>5370</v>
      </c>
      <c r="O1025" s="119">
        <f>+N1025+I1025</f>
        <v>261370</v>
      </c>
      <c r="P1025" s="119"/>
      <c r="Q1025" s="119">
        <f>+Q1023+10</f>
        <v>5620</v>
      </c>
      <c r="R1025" s="120">
        <f>+Q1025+I1025</f>
        <v>261620</v>
      </c>
      <c r="S1025" s="121"/>
      <c r="T1025" s="122">
        <f>+T1023+20</f>
        <v>10890</v>
      </c>
      <c r="U1025" s="122">
        <f>+T1025+I1025</f>
        <v>266890</v>
      </c>
      <c r="V1025" s="141">
        <f>+V1023+500</f>
        <v>256000</v>
      </c>
      <c r="W1025" s="130"/>
      <c r="X1025" s="116">
        <f>+X1023+5</f>
        <v>4065</v>
      </c>
      <c r="Y1025" s="124">
        <f t="shared" si="217"/>
        <v>256240</v>
      </c>
      <c r="Z1025" s="125">
        <f>+V1025+X1025</f>
        <v>260065</v>
      </c>
      <c r="AA1025" s="126"/>
      <c r="AB1025" s="127">
        <f>+AB1023+10</f>
        <v>8130</v>
      </c>
      <c r="AC1025" s="119">
        <f>+V1025+AB1025</f>
        <v>264130</v>
      </c>
      <c r="AD1025" s="127"/>
      <c r="AE1025" s="127">
        <f>+AE1023+5</f>
        <v>4090</v>
      </c>
      <c r="AF1025" s="120">
        <f>+AE1025+V1025</f>
        <v>260090</v>
      </c>
      <c r="AG1025" s="127"/>
      <c r="AH1025" s="127">
        <f>+AH1023+5</f>
        <v>4115</v>
      </c>
      <c r="AI1025" s="119">
        <f>+AH1025+V1025</f>
        <v>260115</v>
      </c>
      <c r="AJ1025" s="126"/>
      <c r="AK1025" s="128">
        <f>+AK1023+5</f>
        <v>4140</v>
      </c>
      <c r="AL1025" s="129">
        <f>+AK1025+V1025</f>
        <v>260140</v>
      </c>
      <c r="AM1025" s="397"/>
    </row>
    <row r="1026" spans="1:39" ht="15.75" x14ac:dyDescent="0.25">
      <c r="A1026" s="93">
        <f t="shared" si="218"/>
        <v>0</v>
      </c>
      <c r="B1026" s="94">
        <f t="shared" si="213"/>
        <v>0</v>
      </c>
      <c r="C1026" s="95">
        <f>+$D$3*T1026</f>
        <v>7150</v>
      </c>
      <c r="D1026" s="95">
        <f t="shared" si="214"/>
        <v>7150</v>
      </c>
      <c r="E1026" s="95">
        <f>+$F$3*K1026</f>
        <v>1500</v>
      </c>
      <c r="F1026" s="95">
        <f t="shared" si="215"/>
        <v>1500</v>
      </c>
      <c r="G1026" s="96">
        <f>+$H$3*Q1026</f>
        <v>1500</v>
      </c>
      <c r="H1026" s="95">
        <f t="shared" si="216"/>
        <v>1500</v>
      </c>
      <c r="I1026" s="395"/>
      <c r="J1026" s="130">
        <f>((K1027-K1025)/500)</f>
        <v>0.02</v>
      </c>
      <c r="K1026" s="116">
        <f>(((I1026-I1025)*J1026)+K1025)+I1026</f>
        <v>150</v>
      </c>
      <c r="L1026" s="131">
        <f>ROUNDUP(K1026,0)</f>
        <v>150</v>
      </c>
      <c r="M1026" s="132">
        <f>((N1027-N1025)/500)</f>
        <v>0.02</v>
      </c>
      <c r="N1026" s="101">
        <f>(((I1026-I1025)*M1026)+N1025)+I1026</f>
        <v>250</v>
      </c>
      <c r="O1026" s="101">
        <f>ROUNDUP(N1026,0)</f>
        <v>250</v>
      </c>
      <c r="P1026" s="101">
        <f>((Q1027-Q1025)/500)</f>
        <v>0.02</v>
      </c>
      <c r="Q1026" s="101">
        <f>(((I1026-I1025)*P1026)+Q1025)+I1026</f>
        <v>500</v>
      </c>
      <c r="R1026" s="133">
        <f>ROUNDUP(Q1026,0)</f>
        <v>500</v>
      </c>
      <c r="S1026" s="132">
        <f>((T1027-T1025)/500)</f>
        <v>0.04</v>
      </c>
      <c r="T1026" s="134">
        <f>(((I1026-I1025)*S1026)+T1025)+I1026</f>
        <v>650</v>
      </c>
      <c r="U1026" s="134">
        <f>ROUNDUP(T1026,0)</f>
        <v>650</v>
      </c>
      <c r="V1026" s="396"/>
      <c r="W1026" s="130">
        <f>((X1027-X1025)/500)</f>
        <v>0.02</v>
      </c>
      <c r="X1026" s="116">
        <f>(((V1026-V1025)*W1026)+X1025)+V1026</f>
        <v>-1055</v>
      </c>
      <c r="Y1026" s="135">
        <f t="shared" si="217"/>
        <v>240</v>
      </c>
      <c r="Z1026" s="106">
        <f>ROUNDUP(X1026,0)</f>
        <v>-1055</v>
      </c>
      <c r="AA1026" s="136">
        <f>((AB1027-AB1025)/500)</f>
        <v>0.04</v>
      </c>
      <c r="AB1026" s="137">
        <f>(((V1026-V1025)*AA1026)+AB1025)+V1026</f>
        <v>-2110</v>
      </c>
      <c r="AC1026" s="101">
        <f>ROUNDUP(AB1026,0)</f>
        <v>-2110</v>
      </c>
      <c r="AD1026" s="137">
        <f>((AE1027-AE1025)/500)</f>
        <v>0.02</v>
      </c>
      <c r="AE1026" s="137">
        <f>(((V1026-V1025)*AD1026)+AE1025)+V1026</f>
        <v>-1030</v>
      </c>
      <c r="AF1026" s="133">
        <f>ROUNDUP(AE1026,0)</f>
        <v>-1030</v>
      </c>
      <c r="AG1026" s="137">
        <f>((AH1027-AH1025)/500)</f>
        <v>0.02</v>
      </c>
      <c r="AH1026" s="137">
        <f>(((V1026-V1025)*AG1026)+AH1025)+V1026</f>
        <v>-1005</v>
      </c>
      <c r="AI1026" s="101">
        <f>ROUNDUP(AH1026,0)</f>
        <v>-1005</v>
      </c>
      <c r="AJ1026" s="136">
        <f>((AK1027-AK1025)/500)</f>
        <v>0.02</v>
      </c>
      <c r="AK1026" s="138">
        <f>(((V1026-V1025)*AJ1026)+AK1025)+V1026</f>
        <v>-980</v>
      </c>
      <c r="AL1026" s="139">
        <f>ROUNDUP(AK1026,0)</f>
        <v>-980</v>
      </c>
      <c r="AM1026" s="397"/>
    </row>
    <row r="1027" spans="1:39" ht="15.75" x14ac:dyDescent="0.25">
      <c r="A1027" s="93">
        <f t="shared" si="218"/>
        <v>0</v>
      </c>
      <c r="B1027" s="93">
        <f t="shared" si="213"/>
        <v>0</v>
      </c>
      <c r="C1027" s="112">
        <f>+$D$3*U1027</f>
        <v>2941510</v>
      </c>
      <c r="D1027" s="112">
        <f t="shared" si="214"/>
        <v>2941510</v>
      </c>
      <c r="E1027" s="112">
        <f>+$F$3*L1027</f>
        <v>2617800</v>
      </c>
      <c r="F1027" s="112">
        <f t="shared" si="215"/>
        <v>2617800</v>
      </c>
      <c r="G1027" s="113">
        <f>+$H$3*R1027</f>
        <v>786390</v>
      </c>
      <c r="H1027" s="112">
        <f t="shared" si="216"/>
        <v>786390</v>
      </c>
      <c r="I1027" s="140">
        <f>+I1025+500</f>
        <v>256500</v>
      </c>
      <c r="J1027" s="130"/>
      <c r="K1027" s="116">
        <f>+K1025+10</f>
        <v>5280</v>
      </c>
      <c r="L1027" s="117">
        <f>+I1027+K1027</f>
        <v>261780</v>
      </c>
      <c r="M1027" s="118"/>
      <c r="N1027" s="119">
        <f>+N1025+10</f>
        <v>5380</v>
      </c>
      <c r="O1027" s="119">
        <f>+N1027+I1027</f>
        <v>261880</v>
      </c>
      <c r="P1027" s="119"/>
      <c r="Q1027" s="119">
        <f>+Q1025+10</f>
        <v>5630</v>
      </c>
      <c r="R1027" s="120">
        <f>+Q1027+I1027</f>
        <v>262130</v>
      </c>
      <c r="S1027" s="121"/>
      <c r="T1027" s="122">
        <f>+T1025+20</f>
        <v>10910</v>
      </c>
      <c r="U1027" s="122">
        <f>+T1027+I1027</f>
        <v>267410</v>
      </c>
      <c r="V1027" s="141">
        <f>+V1025+500</f>
        <v>256500</v>
      </c>
      <c r="W1027" s="130"/>
      <c r="X1027" s="116">
        <f>+X1025+10</f>
        <v>4075</v>
      </c>
      <c r="Y1027" s="124">
        <f t="shared" si="217"/>
        <v>256740</v>
      </c>
      <c r="Z1027" s="125">
        <f>+V1027+X1027</f>
        <v>260575</v>
      </c>
      <c r="AA1027" s="126"/>
      <c r="AB1027" s="127">
        <f>+AB1025+20</f>
        <v>8150</v>
      </c>
      <c r="AC1027" s="119">
        <f>+V1027+AB1027</f>
        <v>264650</v>
      </c>
      <c r="AD1027" s="127"/>
      <c r="AE1027" s="127">
        <f>+AE1025+10</f>
        <v>4100</v>
      </c>
      <c r="AF1027" s="120">
        <f>+AE1027+V1027</f>
        <v>260600</v>
      </c>
      <c r="AG1027" s="127"/>
      <c r="AH1027" s="127">
        <f>+AH1025+10</f>
        <v>4125</v>
      </c>
      <c r="AI1027" s="119">
        <f>+AH1027+V1027</f>
        <v>260625</v>
      </c>
      <c r="AJ1027" s="126"/>
      <c r="AK1027" s="128">
        <f>+AK1025+10</f>
        <v>4150</v>
      </c>
      <c r="AL1027" s="129">
        <f>+AK1027+V1027</f>
        <v>260650</v>
      </c>
      <c r="AM1027" s="397"/>
    </row>
    <row r="1028" spans="1:39" ht="15.75" x14ac:dyDescent="0.25">
      <c r="A1028" s="93">
        <f t="shared" si="218"/>
        <v>0</v>
      </c>
      <c r="B1028" s="94">
        <f t="shared" si="213"/>
        <v>0</v>
      </c>
      <c r="C1028" s="95">
        <f>+$D$3*T1028</f>
        <v>7150</v>
      </c>
      <c r="D1028" s="95">
        <f t="shared" si="214"/>
        <v>7150</v>
      </c>
      <c r="E1028" s="95">
        <f>+$F$3*K1028</f>
        <v>1500</v>
      </c>
      <c r="F1028" s="95">
        <f t="shared" si="215"/>
        <v>1500</v>
      </c>
      <c r="G1028" s="96">
        <f>+$H$3*Q1028</f>
        <v>1500</v>
      </c>
      <c r="H1028" s="433">
        <f t="shared" si="216"/>
        <v>1500</v>
      </c>
      <c r="I1028" s="395"/>
      <c r="J1028" s="130">
        <f>((K1029-K1027)/500)</f>
        <v>0.02</v>
      </c>
      <c r="K1028" s="116">
        <f>(((I1028-I1027)*J1028)+K1027)+I1028</f>
        <v>150</v>
      </c>
      <c r="L1028" s="131">
        <f>ROUNDUP(K1028,0)</f>
        <v>150</v>
      </c>
      <c r="M1028" s="132">
        <f>((N1029-N1027)/500)</f>
        <v>0.02</v>
      </c>
      <c r="N1028" s="101">
        <f>(((I1028-I1027)*M1028)+N1027)+I1028</f>
        <v>250</v>
      </c>
      <c r="O1028" s="101">
        <f>ROUNDUP(N1028,0)</f>
        <v>250</v>
      </c>
      <c r="P1028" s="101">
        <f>((Q1029-Q1027)/500)</f>
        <v>0.02</v>
      </c>
      <c r="Q1028" s="101">
        <f>(((I1028-I1027)*P1028)+Q1027)+I1028</f>
        <v>500</v>
      </c>
      <c r="R1028" s="133">
        <f>ROUNDUP(Q1028,0)</f>
        <v>500</v>
      </c>
      <c r="S1028" s="132">
        <f>((T1029-T1027)/500)</f>
        <v>0.04</v>
      </c>
      <c r="T1028" s="134">
        <f>(((I1028-I1027)*S1028)+T1027)+I1028</f>
        <v>650</v>
      </c>
      <c r="U1028" s="134">
        <f>ROUNDUP(T1028,0)</f>
        <v>650</v>
      </c>
      <c r="V1028" s="396"/>
      <c r="W1028" s="130">
        <f>((X1029-X1027)/500)</f>
        <v>0.01</v>
      </c>
      <c r="X1028" s="116">
        <f>(((V1028-V1027)*W1028)+X1027)+V1028</f>
        <v>1510</v>
      </c>
      <c r="Y1028" s="135">
        <f t="shared" si="217"/>
        <v>240</v>
      </c>
      <c r="Z1028" s="106">
        <f>ROUNDUP(X1028,0)</f>
        <v>1510</v>
      </c>
      <c r="AA1028" s="136">
        <f>((AB1029-AB1027)/500)</f>
        <v>0.02</v>
      </c>
      <c r="AB1028" s="137">
        <f>(((V1028-V1027)*AA1028)+AB1027)+V1028</f>
        <v>3020</v>
      </c>
      <c r="AC1028" s="101">
        <f>ROUNDUP(AB1028,0)</f>
        <v>3020</v>
      </c>
      <c r="AD1028" s="137">
        <f>((AE1029-AE1027)/500)</f>
        <v>0.01</v>
      </c>
      <c r="AE1028" s="137">
        <f>(((V1028-V1027)*AD1028)+AE1027)+V1028</f>
        <v>1535</v>
      </c>
      <c r="AF1028" s="133">
        <f>ROUNDUP(AE1028,0)</f>
        <v>1535</v>
      </c>
      <c r="AG1028" s="137">
        <f>((AH1029-AH1027)/500)</f>
        <v>0.01</v>
      </c>
      <c r="AH1028" s="137">
        <f>(((V1028-V1027)*AG1028)+AH1027)+V1028</f>
        <v>1560</v>
      </c>
      <c r="AI1028" s="101">
        <f>ROUNDUP(AH1028,0)</f>
        <v>1560</v>
      </c>
      <c r="AJ1028" s="136">
        <f>((AK1029-AK1027)/500)</f>
        <v>0.01</v>
      </c>
      <c r="AK1028" s="138">
        <f>(((V1028-V1027)*AJ1028)+AK1027)+V1028</f>
        <v>1585</v>
      </c>
      <c r="AL1028" s="139">
        <f>ROUNDUP(AK1028,0)</f>
        <v>1585</v>
      </c>
    </row>
    <row r="1029" spans="1:39" ht="15.75" x14ac:dyDescent="0.25">
      <c r="A1029" s="93">
        <f t="shared" si="218"/>
        <v>0</v>
      </c>
      <c r="B1029" s="93">
        <f t="shared" si="213"/>
        <v>0</v>
      </c>
      <c r="C1029" s="112">
        <f>+$D$3*U1029</f>
        <v>2947230</v>
      </c>
      <c r="D1029" s="112">
        <f t="shared" si="214"/>
        <v>2947230</v>
      </c>
      <c r="E1029" s="112">
        <f>+$F$3*L1029</f>
        <v>2622900</v>
      </c>
      <c r="F1029" s="112">
        <f t="shared" si="215"/>
        <v>2622900</v>
      </c>
      <c r="G1029" s="113">
        <f>+$H$3*R1029</f>
        <v>787920</v>
      </c>
      <c r="H1029" s="112">
        <f t="shared" si="216"/>
        <v>787920</v>
      </c>
      <c r="I1029" s="140">
        <f>+I1027+500</f>
        <v>257000</v>
      </c>
      <c r="J1029" s="130"/>
      <c r="K1029" s="116">
        <f>+K1027+10</f>
        <v>5290</v>
      </c>
      <c r="L1029" s="117">
        <f>+I1029+K1029</f>
        <v>262290</v>
      </c>
      <c r="M1029" s="118"/>
      <c r="N1029" s="119">
        <f>+N1027+10</f>
        <v>5390</v>
      </c>
      <c r="O1029" s="119">
        <f>+N1029+I1029</f>
        <v>262390</v>
      </c>
      <c r="P1029" s="119"/>
      <c r="Q1029" s="119">
        <f>+Q1027+10</f>
        <v>5640</v>
      </c>
      <c r="R1029" s="120">
        <f>+Q1029+I1029</f>
        <v>262640</v>
      </c>
      <c r="S1029" s="121"/>
      <c r="T1029" s="122">
        <f>+T1027+20</f>
        <v>10930</v>
      </c>
      <c r="U1029" s="122">
        <f>+T1029+I1029</f>
        <v>267930</v>
      </c>
      <c r="V1029" s="141">
        <f>+V1027+500</f>
        <v>257000</v>
      </c>
      <c r="W1029" s="130"/>
      <c r="X1029" s="116">
        <f>+X1027+5</f>
        <v>4080</v>
      </c>
      <c r="Y1029" s="124">
        <f t="shared" si="217"/>
        <v>257240</v>
      </c>
      <c r="Z1029" s="125">
        <f>+V1029+X1029</f>
        <v>261080</v>
      </c>
      <c r="AA1029" s="126"/>
      <c r="AB1029" s="127">
        <f>+AB1027+10</f>
        <v>8160</v>
      </c>
      <c r="AC1029" s="119">
        <f>+V1029+AB1029</f>
        <v>265160</v>
      </c>
      <c r="AD1029" s="127"/>
      <c r="AE1029" s="127">
        <f>+AE1027+5</f>
        <v>4105</v>
      </c>
      <c r="AF1029" s="120">
        <f>+AE1029+V1029</f>
        <v>261105</v>
      </c>
      <c r="AG1029" s="127"/>
      <c r="AH1029" s="127">
        <f>+AH1027+5</f>
        <v>4130</v>
      </c>
      <c r="AI1029" s="119">
        <f>+AH1029+V1029</f>
        <v>261130</v>
      </c>
      <c r="AJ1029" s="126"/>
      <c r="AK1029" s="128">
        <f>+AK1027+5</f>
        <v>4155</v>
      </c>
      <c r="AL1029" s="129">
        <f>+AK1029+V1029</f>
        <v>261155</v>
      </c>
      <c r="AM1029" s="397"/>
    </row>
    <row r="1030" spans="1:39" ht="15.75" x14ac:dyDescent="0.25">
      <c r="A1030" s="93">
        <f t="shared" si="218"/>
        <v>0</v>
      </c>
      <c r="B1030" s="94">
        <f t="shared" si="213"/>
        <v>0</v>
      </c>
      <c r="C1030" s="95">
        <f>+$D$3*T1030</f>
        <v>7150</v>
      </c>
      <c r="D1030" s="95">
        <f t="shared" si="214"/>
        <v>7150</v>
      </c>
      <c r="E1030" s="95">
        <f>+$F$3*K1030</f>
        <v>1500</v>
      </c>
      <c r="F1030" s="95">
        <f t="shared" si="215"/>
        <v>1500</v>
      </c>
      <c r="G1030" s="96">
        <f>+$H$3*Q1030</f>
        <v>1500</v>
      </c>
      <c r="H1030" s="95">
        <f t="shared" si="216"/>
        <v>1500</v>
      </c>
      <c r="I1030" s="395"/>
      <c r="J1030" s="130">
        <f>((K1031-K1029)/500)</f>
        <v>0.02</v>
      </c>
      <c r="K1030" s="116">
        <f>(((I1030-I1029)*J1030)+K1029)+I1030</f>
        <v>150</v>
      </c>
      <c r="L1030" s="131">
        <f>ROUNDUP(K1030,0)</f>
        <v>150</v>
      </c>
      <c r="M1030" s="132">
        <f>((N1031-N1029)/500)</f>
        <v>0.02</v>
      </c>
      <c r="N1030" s="101">
        <f>(((I1030-I1029)*M1030)+N1029)+I1030</f>
        <v>250</v>
      </c>
      <c r="O1030" s="101">
        <f>ROUNDUP(N1030,0)</f>
        <v>250</v>
      </c>
      <c r="P1030" s="101">
        <f>((Q1031-Q1029)/500)</f>
        <v>0.02</v>
      </c>
      <c r="Q1030" s="101">
        <f>(((I1030-I1029)*P1030)+Q1029)+I1030</f>
        <v>500</v>
      </c>
      <c r="R1030" s="133">
        <f>ROUNDUP(Q1030,0)</f>
        <v>500</v>
      </c>
      <c r="S1030" s="132">
        <f>((T1031-T1029)/500)</f>
        <v>0.04</v>
      </c>
      <c r="T1030" s="134">
        <f>(((I1030-I1029)*S1030)+T1029)+I1030</f>
        <v>650</v>
      </c>
      <c r="U1030" s="134">
        <f>ROUNDUP(T1030,0)</f>
        <v>650</v>
      </c>
      <c r="V1030" s="396"/>
      <c r="W1030" s="130">
        <f>((X1031-X1029)/500)</f>
        <v>0.02</v>
      </c>
      <c r="X1030" s="116">
        <f>(((V1030-V1029)*W1030)+X1029)+V1030</f>
        <v>-1060</v>
      </c>
      <c r="Y1030" s="135">
        <f t="shared" si="217"/>
        <v>240</v>
      </c>
      <c r="Z1030" s="106">
        <f>ROUNDUP(X1030,0)</f>
        <v>-1060</v>
      </c>
      <c r="AA1030" s="136">
        <f>((AB1031-AB1029)/500)</f>
        <v>0.04</v>
      </c>
      <c r="AB1030" s="137">
        <f>(((V1030-V1029)*AA1030)+AB1029)+V1030</f>
        <v>-2120</v>
      </c>
      <c r="AC1030" s="101">
        <f>ROUNDUP(AB1030,0)</f>
        <v>-2120</v>
      </c>
      <c r="AD1030" s="137">
        <f>((AE1031-AE1029)/500)</f>
        <v>0.02</v>
      </c>
      <c r="AE1030" s="137">
        <f>(((V1030-V1029)*AD1030)+AE1029)+V1030</f>
        <v>-1035</v>
      </c>
      <c r="AF1030" s="133">
        <f>ROUNDUP(AE1030,0)</f>
        <v>-1035</v>
      </c>
      <c r="AG1030" s="137">
        <f>((AH1031-AH1029)/500)</f>
        <v>0.02</v>
      </c>
      <c r="AH1030" s="137">
        <f>(((V1030-V1029)*AG1030)+AH1029)+V1030</f>
        <v>-1010</v>
      </c>
      <c r="AI1030" s="101">
        <f>ROUNDUP(AH1030,0)</f>
        <v>-1010</v>
      </c>
      <c r="AJ1030" s="136">
        <f>((AK1031-AK1029)/500)</f>
        <v>0.02</v>
      </c>
      <c r="AK1030" s="138">
        <f>(((V1030-V1029)*AJ1030)+AK1029)+V1030</f>
        <v>-985</v>
      </c>
      <c r="AL1030" s="139">
        <f>ROUNDUP(AK1030,0)</f>
        <v>-985</v>
      </c>
    </row>
    <row r="1031" spans="1:39" ht="15.75" x14ac:dyDescent="0.25">
      <c r="A1031" s="93">
        <f t="shared" si="218"/>
        <v>0</v>
      </c>
      <c r="B1031" s="93">
        <f t="shared" si="213"/>
        <v>0</v>
      </c>
      <c r="C1031" s="112">
        <f>+$D$3*U1031</f>
        <v>2952950</v>
      </c>
      <c r="D1031" s="112">
        <f t="shared" si="214"/>
        <v>2952950</v>
      </c>
      <c r="E1031" s="112">
        <f>+$F$3*L1031</f>
        <v>2628000</v>
      </c>
      <c r="F1031" s="112">
        <f t="shared" si="215"/>
        <v>2628000</v>
      </c>
      <c r="G1031" s="113">
        <f>+$H$3*R1031</f>
        <v>789450</v>
      </c>
      <c r="H1031" s="112">
        <f t="shared" si="216"/>
        <v>789450</v>
      </c>
      <c r="I1031" s="140">
        <f>+I1029+500</f>
        <v>257500</v>
      </c>
      <c r="J1031" s="130"/>
      <c r="K1031" s="116">
        <f>+K1029+10</f>
        <v>5300</v>
      </c>
      <c r="L1031" s="117">
        <f>+I1031+K1031</f>
        <v>262800</v>
      </c>
      <c r="M1031" s="118"/>
      <c r="N1031" s="119">
        <f>+N1029+10</f>
        <v>5400</v>
      </c>
      <c r="O1031" s="119">
        <f>+N1031+I1031</f>
        <v>262900</v>
      </c>
      <c r="P1031" s="119"/>
      <c r="Q1031" s="119">
        <f>+Q1029+10</f>
        <v>5650</v>
      </c>
      <c r="R1031" s="120">
        <f>+Q1031+I1031</f>
        <v>263150</v>
      </c>
      <c r="S1031" s="121"/>
      <c r="T1031" s="122">
        <f>+T1029+20</f>
        <v>10950</v>
      </c>
      <c r="U1031" s="122">
        <f>+T1031+I1031</f>
        <v>268450</v>
      </c>
      <c r="V1031" s="141">
        <f>+V1029+500</f>
        <v>257500</v>
      </c>
      <c r="W1031" s="130"/>
      <c r="X1031" s="116">
        <f>+X1029+10</f>
        <v>4090</v>
      </c>
      <c r="Y1031" s="124">
        <f t="shared" si="217"/>
        <v>257740</v>
      </c>
      <c r="Z1031" s="125">
        <f>+V1031+X1031</f>
        <v>261590</v>
      </c>
      <c r="AA1031" s="126"/>
      <c r="AB1031" s="127">
        <f>+AB1029+20</f>
        <v>8180</v>
      </c>
      <c r="AC1031" s="119">
        <f>+V1031+AB1031</f>
        <v>265680</v>
      </c>
      <c r="AD1031" s="127"/>
      <c r="AE1031" s="127">
        <f>+AE1029+10</f>
        <v>4115</v>
      </c>
      <c r="AF1031" s="120">
        <f>+AE1031+V1031</f>
        <v>261615</v>
      </c>
      <c r="AG1031" s="127"/>
      <c r="AH1031" s="127">
        <f>+AH1029+10</f>
        <v>4140</v>
      </c>
      <c r="AI1031" s="119">
        <f>+AH1031+V1031</f>
        <v>261640</v>
      </c>
      <c r="AJ1031" s="126"/>
      <c r="AK1031" s="128">
        <f>+AK1029+10</f>
        <v>4165</v>
      </c>
      <c r="AL1031" s="129">
        <f>+AK1031+V1031</f>
        <v>261665</v>
      </c>
      <c r="AM1031" s="397"/>
    </row>
    <row r="1032" spans="1:39" ht="15.75" x14ac:dyDescent="0.25">
      <c r="A1032" s="93">
        <f t="shared" si="218"/>
        <v>0</v>
      </c>
      <c r="B1032" s="94">
        <f t="shared" si="213"/>
        <v>0</v>
      </c>
      <c r="C1032" s="95">
        <f>+$D$3*T1032</f>
        <v>7150</v>
      </c>
      <c r="D1032" s="95">
        <f t="shared" si="214"/>
        <v>7150</v>
      </c>
      <c r="E1032" s="95">
        <f>+$F$3*K1032</f>
        <v>1500</v>
      </c>
      <c r="F1032" s="95">
        <f t="shared" si="215"/>
        <v>1500</v>
      </c>
      <c r="G1032" s="96">
        <f>+$H$3*Q1032</f>
        <v>1500</v>
      </c>
      <c r="H1032" s="433">
        <f t="shared" si="216"/>
        <v>1500</v>
      </c>
      <c r="I1032" s="395"/>
      <c r="J1032" s="130">
        <f>((K1033-K1031)/500)</f>
        <v>0.02</v>
      </c>
      <c r="K1032" s="116">
        <f>(((I1032-I1031)*J1032)+K1031)+I1032</f>
        <v>150</v>
      </c>
      <c r="L1032" s="131">
        <f>ROUNDUP(K1032,0)</f>
        <v>150</v>
      </c>
      <c r="M1032" s="132">
        <f>((N1033-N1031)/500)</f>
        <v>0.02</v>
      </c>
      <c r="N1032" s="101">
        <f>(((I1032-I1031)*M1032)+N1031)+I1032</f>
        <v>250</v>
      </c>
      <c r="O1032" s="101">
        <f>ROUNDUP(N1032,0)</f>
        <v>250</v>
      </c>
      <c r="P1032" s="101">
        <f>((Q1033-Q1031)/500)</f>
        <v>0.02</v>
      </c>
      <c r="Q1032" s="101">
        <f>(((I1032-I1031)*P1032)+Q1031)+I1032</f>
        <v>500</v>
      </c>
      <c r="R1032" s="133">
        <f>ROUNDUP(Q1032,0)</f>
        <v>500</v>
      </c>
      <c r="S1032" s="132">
        <f>((T1033-T1031)/500)</f>
        <v>0.04</v>
      </c>
      <c r="T1032" s="134">
        <f>(((I1032-I1031)*S1032)+T1031)+I1032</f>
        <v>650</v>
      </c>
      <c r="U1032" s="134">
        <f>ROUNDUP(T1032,0)</f>
        <v>650</v>
      </c>
      <c r="V1032" s="396"/>
      <c r="W1032" s="130">
        <f>((X1033-X1031)/500)</f>
        <v>0.01</v>
      </c>
      <c r="X1032" s="116">
        <f>(((V1032-V1031)*W1032)+X1031)+V1032</f>
        <v>1515</v>
      </c>
      <c r="Y1032" s="135">
        <f t="shared" si="217"/>
        <v>240</v>
      </c>
      <c r="Z1032" s="106">
        <f>ROUNDUP(X1032,0)</f>
        <v>1515</v>
      </c>
      <c r="AA1032" s="136">
        <f>((AB1033-AB1031)/500)</f>
        <v>0.02</v>
      </c>
      <c r="AB1032" s="137">
        <f>(((V1032-V1031)*AA1032)+AB1031)+V1032</f>
        <v>3030</v>
      </c>
      <c r="AC1032" s="101">
        <f>ROUNDUP(AB1032,0)</f>
        <v>3030</v>
      </c>
      <c r="AD1032" s="137">
        <f>((AE1033-AE1031)/500)</f>
        <v>0.01</v>
      </c>
      <c r="AE1032" s="137">
        <f>(((V1032-V1031)*AD1032)+AE1031)+V1032</f>
        <v>1540</v>
      </c>
      <c r="AF1032" s="133">
        <f>ROUNDUP(AE1032,0)</f>
        <v>1540</v>
      </c>
      <c r="AG1032" s="137">
        <f>((AH1033-AH1031)/500)</f>
        <v>0.01</v>
      </c>
      <c r="AH1032" s="137">
        <f>(((V1032-V1031)*AG1032)+AH1031)+V1032</f>
        <v>1565</v>
      </c>
      <c r="AI1032" s="101">
        <f>ROUNDUP(AH1032,0)</f>
        <v>1565</v>
      </c>
      <c r="AJ1032" s="136">
        <f>((AK1033-AK1031)/500)</f>
        <v>0.01</v>
      </c>
      <c r="AK1032" s="138">
        <f>(((V1032-V1031)*AJ1032)+AK1031)+V1032</f>
        <v>1590</v>
      </c>
      <c r="AL1032" s="139">
        <f>ROUNDUP(AK1032,0)</f>
        <v>1590</v>
      </c>
    </row>
    <row r="1033" spans="1:39" ht="15.75" x14ac:dyDescent="0.25">
      <c r="A1033" s="93">
        <f t="shared" si="218"/>
        <v>0</v>
      </c>
      <c r="B1033" s="93">
        <f t="shared" si="213"/>
        <v>0</v>
      </c>
      <c r="C1033" s="112">
        <f>+$D$3*U1033</f>
        <v>2958670</v>
      </c>
      <c r="D1033" s="112">
        <f t="shared" si="214"/>
        <v>2958670</v>
      </c>
      <c r="E1033" s="112">
        <f>+$F$3*L1033</f>
        <v>2633100</v>
      </c>
      <c r="F1033" s="112">
        <f t="shared" si="215"/>
        <v>2633100</v>
      </c>
      <c r="G1033" s="113">
        <f>+$H$3*R1033</f>
        <v>790980</v>
      </c>
      <c r="H1033" s="112">
        <f t="shared" si="216"/>
        <v>790980</v>
      </c>
      <c r="I1033" s="140">
        <f>+I1031+500</f>
        <v>258000</v>
      </c>
      <c r="J1033" s="130"/>
      <c r="K1033" s="116">
        <f>+K1031+10</f>
        <v>5310</v>
      </c>
      <c r="L1033" s="117">
        <f>+I1033+K1033</f>
        <v>263310</v>
      </c>
      <c r="M1033" s="118"/>
      <c r="N1033" s="119">
        <f>+N1031+10</f>
        <v>5410</v>
      </c>
      <c r="O1033" s="119">
        <f>+N1033+I1033</f>
        <v>263410</v>
      </c>
      <c r="P1033" s="119"/>
      <c r="Q1033" s="119">
        <f>+Q1031+10</f>
        <v>5660</v>
      </c>
      <c r="R1033" s="120">
        <f>+Q1033+I1033</f>
        <v>263660</v>
      </c>
      <c r="S1033" s="121"/>
      <c r="T1033" s="122">
        <f>+T1031+20</f>
        <v>10970</v>
      </c>
      <c r="U1033" s="122">
        <f>+T1033+I1033</f>
        <v>268970</v>
      </c>
      <c r="V1033" s="141">
        <f>+V1031+500</f>
        <v>258000</v>
      </c>
      <c r="W1033" s="130"/>
      <c r="X1033" s="116">
        <f>+X1031+5</f>
        <v>4095</v>
      </c>
      <c r="Y1033" s="124">
        <f t="shared" si="217"/>
        <v>258240</v>
      </c>
      <c r="Z1033" s="125">
        <f>+V1033+X1033</f>
        <v>262095</v>
      </c>
      <c r="AA1033" s="126"/>
      <c r="AB1033" s="127">
        <f>+AB1031+10</f>
        <v>8190</v>
      </c>
      <c r="AC1033" s="119">
        <f>+V1033+AB1033</f>
        <v>266190</v>
      </c>
      <c r="AD1033" s="127"/>
      <c r="AE1033" s="127">
        <f>+AE1031+5</f>
        <v>4120</v>
      </c>
      <c r="AF1033" s="120">
        <f>+AE1033+V1033</f>
        <v>262120</v>
      </c>
      <c r="AG1033" s="127"/>
      <c r="AH1033" s="127">
        <f>+AH1031+5</f>
        <v>4145</v>
      </c>
      <c r="AI1033" s="119">
        <f>+AH1033+V1033</f>
        <v>262145</v>
      </c>
      <c r="AJ1033" s="126"/>
      <c r="AK1033" s="128">
        <f>+AK1031+5</f>
        <v>4170</v>
      </c>
      <c r="AL1033" s="129">
        <f>+AK1033+V1033</f>
        <v>262170</v>
      </c>
      <c r="AM1033" s="397"/>
    </row>
    <row r="1034" spans="1:39" ht="15.75" x14ac:dyDescent="0.25">
      <c r="A1034" s="93">
        <f t="shared" si="218"/>
        <v>0</v>
      </c>
      <c r="B1034" s="94">
        <f t="shared" si="213"/>
        <v>0</v>
      </c>
      <c r="C1034" s="95">
        <f>+$D$3*T1034</f>
        <v>7150</v>
      </c>
      <c r="D1034" s="95">
        <f t="shared" si="214"/>
        <v>7150</v>
      </c>
      <c r="E1034" s="95">
        <f>+$F$3*K1034</f>
        <v>1500</v>
      </c>
      <c r="F1034" s="95">
        <f t="shared" si="215"/>
        <v>1500</v>
      </c>
      <c r="G1034" s="96">
        <f>+$H$3*Q1034</f>
        <v>1500</v>
      </c>
      <c r="H1034" s="95">
        <f t="shared" si="216"/>
        <v>1500</v>
      </c>
      <c r="I1034" s="395"/>
      <c r="J1034" s="130">
        <f>((K1035-K1033)/500)</f>
        <v>0.02</v>
      </c>
      <c r="K1034" s="116">
        <f>(((I1034-I1033)*J1034)+K1033)+I1034</f>
        <v>150</v>
      </c>
      <c r="L1034" s="131">
        <f>ROUNDUP(K1034,0)</f>
        <v>150</v>
      </c>
      <c r="M1034" s="132">
        <f>((N1035-N1033)/500)</f>
        <v>0.02</v>
      </c>
      <c r="N1034" s="101">
        <f>(((I1034-I1033)*M1034)+N1033)+I1034</f>
        <v>250</v>
      </c>
      <c r="O1034" s="101">
        <f>ROUNDUP(N1034,0)</f>
        <v>250</v>
      </c>
      <c r="P1034" s="101">
        <f>((Q1035-Q1033)/500)</f>
        <v>0.02</v>
      </c>
      <c r="Q1034" s="101">
        <f>(((I1034-I1033)*P1034)+Q1033)+I1034</f>
        <v>500</v>
      </c>
      <c r="R1034" s="133">
        <f>ROUNDUP(Q1034,0)</f>
        <v>500</v>
      </c>
      <c r="S1034" s="132">
        <f>((T1035-T1033)/500)</f>
        <v>0.04</v>
      </c>
      <c r="T1034" s="134">
        <f>(((I1034-I1033)*S1034)+T1033)+I1034</f>
        <v>650</v>
      </c>
      <c r="U1034" s="134">
        <f>ROUNDUP(T1034,0)</f>
        <v>650</v>
      </c>
      <c r="V1034" s="396"/>
      <c r="W1034" s="130">
        <f>((X1035-X1033)/500)</f>
        <v>0.02</v>
      </c>
      <c r="X1034" s="116">
        <f>(((V1034-V1033)*W1034)+X1033)+V1034</f>
        <v>-1065</v>
      </c>
      <c r="Y1034" s="135">
        <f t="shared" si="217"/>
        <v>240</v>
      </c>
      <c r="Z1034" s="106">
        <f>ROUNDUP(X1034,0)</f>
        <v>-1065</v>
      </c>
      <c r="AA1034" s="136">
        <f>((AB1035-AB1033)/500)</f>
        <v>0.04</v>
      </c>
      <c r="AB1034" s="137">
        <f>(((V1034-V1033)*AA1034)+AB1033)+V1034</f>
        <v>-2130</v>
      </c>
      <c r="AC1034" s="101">
        <f>ROUNDUP(AB1034,0)</f>
        <v>-2130</v>
      </c>
      <c r="AD1034" s="137">
        <f>((AE1035-AE1033)/500)</f>
        <v>0.02</v>
      </c>
      <c r="AE1034" s="137">
        <f>(((V1034-V1033)*AD1034)+AE1033)+V1034</f>
        <v>-1040</v>
      </c>
      <c r="AF1034" s="133">
        <f>ROUNDUP(AE1034,0)</f>
        <v>-1040</v>
      </c>
      <c r="AG1034" s="137">
        <f>((AH1035-AH1033)/500)</f>
        <v>0.02</v>
      </c>
      <c r="AH1034" s="137">
        <f>(((V1034-V1033)*AG1034)+AH1033)+V1034</f>
        <v>-1015</v>
      </c>
      <c r="AI1034" s="101">
        <f>ROUNDUP(AH1034,0)</f>
        <v>-1015</v>
      </c>
      <c r="AJ1034" s="136">
        <f>((AK1035-AK1033)/500)</f>
        <v>0.02</v>
      </c>
      <c r="AK1034" s="138">
        <f>(((V1034-V1033)*AJ1034)+AK1033)+V1034</f>
        <v>-990</v>
      </c>
      <c r="AL1034" s="139">
        <f>ROUNDUP(AK1034,0)</f>
        <v>-990</v>
      </c>
      <c r="AM1034" s="397"/>
    </row>
    <row r="1035" spans="1:39" ht="15.75" x14ac:dyDescent="0.25">
      <c r="A1035" s="93">
        <f t="shared" si="218"/>
        <v>0</v>
      </c>
      <c r="B1035" s="93">
        <f t="shared" si="213"/>
        <v>0</v>
      </c>
      <c r="C1035" s="112">
        <f>+$D$3*U1035</f>
        <v>2964390</v>
      </c>
      <c r="D1035" s="112">
        <f t="shared" si="214"/>
        <v>2964390</v>
      </c>
      <c r="E1035" s="112">
        <f>+$F$3*L1035</f>
        <v>2638200</v>
      </c>
      <c r="F1035" s="112">
        <f t="shared" si="215"/>
        <v>2638200</v>
      </c>
      <c r="G1035" s="113">
        <f>+$H$3*R1035</f>
        <v>792510</v>
      </c>
      <c r="H1035" s="112">
        <f t="shared" si="216"/>
        <v>792510</v>
      </c>
      <c r="I1035" s="140">
        <f>+I1033+500</f>
        <v>258500</v>
      </c>
      <c r="J1035" s="130"/>
      <c r="K1035" s="116">
        <f>+K1033+10</f>
        <v>5320</v>
      </c>
      <c r="L1035" s="117">
        <f>+I1035+K1035</f>
        <v>263820</v>
      </c>
      <c r="M1035" s="118"/>
      <c r="N1035" s="119">
        <f>+N1033+10</f>
        <v>5420</v>
      </c>
      <c r="O1035" s="119">
        <f>+N1035+I1035</f>
        <v>263920</v>
      </c>
      <c r="P1035" s="119"/>
      <c r="Q1035" s="119">
        <f>+Q1033+10</f>
        <v>5670</v>
      </c>
      <c r="R1035" s="120">
        <f>+Q1035+I1035</f>
        <v>264170</v>
      </c>
      <c r="S1035" s="121"/>
      <c r="T1035" s="122">
        <f>+T1033+20</f>
        <v>10990</v>
      </c>
      <c r="U1035" s="122">
        <f>+T1035+I1035</f>
        <v>269490</v>
      </c>
      <c r="V1035" s="141">
        <f>+V1033+500</f>
        <v>258500</v>
      </c>
      <c r="W1035" s="130"/>
      <c r="X1035" s="116">
        <f>+X1033+10</f>
        <v>4105</v>
      </c>
      <c r="Y1035" s="124">
        <f t="shared" si="217"/>
        <v>258740</v>
      </c>
      <c r="Z1035" s="125">
        <f>+V1035+X1035</f>
        <v>262605</v>
      </c>
      <c r="AA1035" s="126"/>
      <c r="AB1035" s="127">
        <f>+AB1033+20</f>
        <v>8210</v>
      </c>
      <c r="AC1035" s="119">
        <f>+V1035+AB1035</f>
        <v>266710</v>
      </c>
      <c r="AD1035" s="127"/>
      <c r="AE1035" s="127">
        <f>+AE1033+10</f>
        <v>4130</v>
      </c>
      <c r="AF1035" s="120">
        <f>+AE1035+V1035</f>
        <v>262630</v>
      </c>
      <c r="AG1035" s="127"/>
      <c r="AH1035" s="127">
        <f>+AH1033+10</f>
        <v>4155</v>
      </c>
      <c r="AI1035" s="119">
        <f>+AH1035+V1035</f>
        <v>262655</v>
      </c>
      <c r="AJ1035" s="126"/>
      <c r="AK1035" s="128">
        <f>+AK1033+10</f>
        <v>4180</v>
      </c>
      <c r="AL1035" s="129">
        <f>+AK1035+V1035</f>
        <v>262680</v>
      </c>
      <c r="AM1035" s="397"/>
    </row>
    <row r="1036" spans="1:39" ht="15.75" x14ac:dyDescent="0.25">
      <c r="A1036" s="93">
        <f t="shared" si="218"/>
        <v>0</v>
      </c>
      <c r="B1036" s="94">
        <f t="shared" si="213"/>
        <v>0</v>
      </c>
      <c r="C1036" s="95">
        <f>+$D$3*T1036</f>
        <v>7150</v>
      </c>
      <c r="D1036" s="95">
        <f t="shared" si="214"/>
        <v>7150</v>
      </c>
      <c r="E1036" s="95">
        <f>+$F$3*K1036</f>
        <v>1500</v>
      </c>
      <c r="F1036" s="95">
        <f t="shared" si="215"/>
        <v>1500</v>
      </c>
      <c r="G1036" s="96">
        <f>+$H$3*Q1036</f>
        <v>1500</v>
      </c>
      <c r="H1036" s="433">
        <f t="shared" si="216"/>
        <v>1500</v>
      </c>
      <c r="I1036" s="395"/>
      <c r="J1036" s="130">
        <f>((K1037-K1035)/500)</f>
        <v>0.02</v>
      </c>
      <c r="K1036" s="116">
        <f>(((I1036-I1035)*J1036)+K1035)+I1036</f>
        <v>150</v>
      </c>
      <c r="L1036" s="131">
        <f>ROUNDUP(K1036,0)</f>
        <v>150</v>
      </c>
      <c r="M1036" s="132">
        <f>((N1037-N1035)/500)</f>
        <v>0.02</v>
      </c>
      <c r="N1036" s="101">
        <f>(((I1036-I1035)*M1036)+N1035)+I1036</f>
        <v>250</v>
      </c>
      <c r="O1036" s="101">
        <f>ROUNDUP(N1036,0)</f>
        <v>250</v>
      </c>
      <c r="P1036" s="101">
        <f>((Q1037-Q1035)/500)</f>
        <v>0.02</v>
      </c>
      <c r="Q1036" s="101">
        <f>(((I1036-I1035)*P1036)+Q1035)+I1036</f>
        <v>500</v>
      </c>
      <c r="R1036" s="133">
        <f>ROUNDUP(Q1036,0)</f>
        <v>500</v>
      </c>
      <c r="S1036" s="132">
        <f>((T1037-T1035)/500)</f>
        <v>0.04</v>
      </c>
      <c r="T1036" s="134">
        <f>(((I1036-I1035)*S1036)+T1035)+I1036</f>
        <v>650</v>
      </c>
      <c r="U1036" s="134">
        <f>ROUNDUP(T1036,0)</f>
        <v>650</v>
      </c>
      <c r="V1036" s="396"/>
      <c r="W1036" s="130">
        <f>((X1037-X1035)/500)</f>
        <v>0.01</v>
      </c>
      <c r="X1036" s="116">
        <f>(((V1036-V1035)*W1036)+X1035)+V1036</f>
        <v>1520</v>
      </c>
      <c r="Y1036" s="135">
        <f t="shared" si="217"/>
        <v>240</v>
      </c>
      <c r="Z1036" s="106">
        <f>ROUNDUP(X1036,0)</f>
        <v>1520</v>
      </c>
      <c r="AA1036" s="136">
        <f>((AB1037-AB1035)/500)</f>
        <v>0.02</v>
      </c>
      <c r="AB1036" s="137">
        <f>(((V1036-V1035)*AA1036)+AB1035)+V1036</f>
        <v>3040</v>
      </c>
      <c r="AC1036" s="101">
        <f>ROUNDUP(AB1036,0)</f>
        <v>3040</v>
      </c>
      <c r="AD1036" s="137">
        <f>((AE1037-AE1035)/500)</f>
        <v>0.01</v>
      </c>
      <c r="AE1036" s="137">
        <f>(((V1036-V1035)*AD1036)+AE1035)+V1036</f>
        <v>1545</v>
      </c>
      <c r="AF1036" s="133">
        <f>ROUNDUP(AE1036,0)</f>
        <v>1545</v>
      </c>
      <c r="AG1036" s="137">
        <f>((AH1037-AH1035)/500)</f>
        <v>0.01</v>
      </c>
      <c r="AH1036" s="137">
        <f>(((V1036-V1035)*AG1036)+AH1035)+V1036</f>
        <v>1570</v>
      </c>
      <c r="AI1036" s="101">
        <f>ROUNDUP(AH1036,0)</f>
        <v>1570</v>
      </c>
      <c r="AJ1036" s="136">
        <f>((AK1037-AK1035)/500)</f>
        <v>0.01</v>
      </c>
      <c r="AK1036" s="138">
        <f>(((V1036-V1035)*AJ1036)+AK1035)+V1036</f>
        <v>1595</v>
      </c>
      <c r="AL1036" s="139">
        <f>ROUNDUP(AK1036,0)</f>
        <v>1595</v>
      </c>
    </row>
    <row r="1037" spans="1:39" ht="15.75" x14ac:dyDescent="0.25">
      <c r="A1037" s="93">
        <f t="shared" si="218"/>
        <v>0</v>
      </c>
      <c r="B1037" s="93">
        <f t="shared" si="213"/>
        <v>0</v>
      </c>
      <c r="C1037" s="112">
        <f>+$D$3*U1037</f>
        <v>2970110</v>
      </c>
      <c r="D1037" s="112">
        <f t="shared" si="214"/>
        <v>2970110</v>
      </c>
      <c r="E1037" s="112">
        <f>+$F$3*L1037</f>
        <v>2643300</v>
      </c>
      <c r="F1037" s="112">
        <f t="shared" si="215"/>
        <v>2643300</v>
      </c>
      <c r="G1037" s="113">
        <f>+$H$3*R1037</f>
        <v>794040</v>
      </c>
      <c r="H1037" s="112">
        <f t="shared" si="216"/>
        <v>794040</v>
      </c>
      <c r="I1037" s="140">
        <f>+I1035+500</f>
        <v>259000</v>
      </c>
      <c r="J1037" s="130"/>
      <c r="K1037" s="116">
        <f>+K1035+10</f>
        <v>5330</v>
      </c>
      <c r="L1037" s="117">
        <f>+I1037+K1037</f>
        <v>264330</v>
      </c>
      <c r="M1037" s="118"/>
      <c r="N1037" s="119">
        <f>+N1035+10</f>
        <v>5430</v>
      </c>
      <c r="O1037" s="119">
        <f>+N1037+I1037</f>
        <v>264430</v>
      </c>
      <c r="P1037" s="119"/>
      <c r="Q1037" s="119">
        <f>+Q1035+10</f>
        <v>5680</v>
      </c>
      <c r="R1037" s="120">
        <f>+Q1037+I1037</f>
        <v>264680</v>
      </c>
      <c r="S1037" s="121"/>
      <c r="T1037" s="122">
        <f>+T1035+20</f>
        <v>11010</v>
      </c>
      <c r="U1037" s="122">
        <f>+T1037+I1037</f>
        <v>270010</v>
      </c>
      <c r="V1037" s="141">
        <f>+V1035+500</f>
        <v>259000</v>
      </c>
      <c r="W1037" s="130"/>
      <c r="X1037" s="116">
        <f>+X1035+5</f>
        <v>4110</v>
      </c>
      <c r="Y1037" s="124">
        <f t="shared" si="217"/>
        <v>259240</v>
      </c>
      <c r="Z1037" s="125">
        <f>+V1037+X1037</f>
        <v>263110</v>
      </c>
      <c r="AA1037" s="126"/>
      <c r="AB1037" s="127">
        <f>+AB1035+10</f>
        <v>8220</v>
      </c>
      <c r="AC1037" s="119">
        <f>+V1037+AB1037</f>
        <v>267220</v>
      </c>
      <c r="AD1037" s="127"/>
      <c r="AE1037" s="127">
        <f>+AE1035+5</f>
        <v>4135</v>
      </c>
      <c r="AF1037" s="120">
        <f>+AE1037+V1037</f>
        <v>263135</v>
      </c>
      <c r="AG1037" s="127"/>
      <c r="AH1037" s="127">
        <f>+AH1035+5</f>
        <v>4160</v>
      </c>
      <c r="AI1037" s="119">
        <f>+AH1037+V1037</f>
        <v>263160</v>
      </c>
      <c r="AJ1037" s="126"/>
      <c r="AK1037" s="128">
        <f>+AK1035+5</f>
        <v>4185</v>
      </c>
      <c r="AL1037" s="129">
        <f>+AK1037+V1037</f>
        <v>263185</v>
      </c>
      <c r="AM1037" s="397"/>
    </row>
    <row r="1038" spans="1:39" ht="15.75" x14ac:dyDescent="0.25">
      <c r="A1038" s="93">
        <f t="shared" si="218"/>
        <v>0</v>
      </c>
      <c r="B1038" s="94">
        <f t="shared" si="213"/>
        <v>0</v>
      </c>
      <c r="C1038" s="95">
        <f>+$D$3*T1038</f>
        <v>7150</v>
      </c>
      <c r="D1038" s="95">
        <f t="shared" si="214"/>
        <v>7150</v>
      </c>
      <c r="E1038" s="95">
        <f>+$F$3*K1038</f>
        <v>1500</v>
      </c>
      <c r="F1038" s="95">
        <f t="shared" si="215"/>
        <v>1500</v>
      </c>
      <c r="G1038" s="96">
        <f>+$H$3*Q1038</f>
        <v>1500</v>
      </c>
      <c r="H1038" s="95">
        <f t="shared" si="216"/>
        <v>1500</v>
      </c>
      <c r="I1038" s="395"/>
      <c r="J1038" s="130">
        <f>((K1039-K1037)/500)</f>
        <v>0.02</v>
      </c>
      <c r="K1038" s="116">
        <f>(((I1038-I1037)*J1038)+K1037)+I1038</f>
        <v>150</v>
      </c>
      <c r="L1038" s="131">
        <f>ROUNDUP(K1038,0)</f>
        <v>150</v>
      </c>
      <c r="M1038" s="132">
        <f>((N1039-N1037)/500)</f>
        <v>0.02</v>
      </c>
      <c r="N1038" s="101">
        <f>(((I1038-I1037)*M1038)+N1037)+I1038</f>
        <v>250</v>
      </c>
      <c r="O1038" s="101">
        <f>ROUNDUP(N1038,0)</f>
        <v>250</v>
      </c>
      <c r="P1038" s="101">
        <f>((Q1039-Q1037)/500)</f>
        <v>0.02</v>
      </c>
      <c r="Q1038" s="101">
        <f>(((I1038-I1037)*P1038)+Q1037)+I1038</f>
        <v>500</v>
      </c>
      <c r="R1038" s="133">
        <f>ROUNDUP(Q1038,0)</f>
        <v>500</v>
      </c>
      <c r="S1038" s="132">
        <f>((T1039-T1037)/500)</f>
        <v>0.04</v>
      </c>
      <c r="T1038" s="134">
        <f>(((I1038-I1037)*S1038)+T1037)+I1038</f>
        <v>650</v>
      </c>
      <c r="U1038" s="134">
        <f>ROUNDUP(T1038,0)</f>
        <v>650</v>
      </c>
      <c r="V1038" s="396"/>
      <c r="W1038" s="130">
        <f>((X1039-X1037)/500)</f>
        <v>0.02</v>
      </c>
      <c r="X1038" s="116">
        <f>(((V1038-V1037)*W1038)+X1037)+V1038</f>
        <v>-1070</v>
      </c>
      <c r="Y1038" s="135">
        <f t="shared" si="217"/>
        <v>240</v>
      </c>
      <c r="Z1038" s="106">
        <f>ROUNDUP(X1038,0)</f>
        <v>-1070</v>
      </c>
      <c r="AA1038" s="136">
        <f>((AB1039-AB1037)/500)</f>
        <v>0.04</v>
      </c>
      <c r="AB1038" s="137">
        <f>(((V1038-V1037)*AA1038)+AB1037)+V1038</f>
        <v>-2140</v>
      </c>
      <c r="AC1038" s="101">
        <f>ROUNDUP(AB1038,0)</f>
        <v>-2140</v>
      </c>
      <c r="AD1038" s="137">
        <f>((AE1039-AE1037)/500)</f>
        <v>0.02</v>
      </c>
      <c r="AE1038" s="137">
        <f>(((V1038-V1037)*AD1038)+AE1037)+V1038</f>
        <v>-1045</v>
      </c>
      <c r="AF1038" s="133">
        <f>ROUNDUP(AE1038,0)</f>
        <v>-1045</v>
      </c>
      <c r="AG1038" s="137">
        <f>((AH1039-AH1037)/500)</f>
        <v>0.02</v>
      </c>
      <c r="AH1038" s="137">
        <f>(((V1038-V1037)*AG1038)+AH1037)+V1038</f>
        <v>-1020</v>
      </c>
      <c r="AI1038" s="101">
        <f>ROUNDUP(AH1038,0)</f>
        <v>-1020</v>
      </c>
      <c r="AJ1038" s="136">
        <f>((AK1039-AK1037)/500)</f>
        <v>0.02</v>
      </c>
      <c r="AK1038" s="138">
        <f>(((V1038-V1037)*AJ1038)+AK1037)+V1038</f>
        <v>-995</v>
      </c>
      <c r="AL1038" s="139">
        <f>ROUNDUP(AK1038,0)</f>
        <v>-995</v>
      </c>
    </row>
    <row r="1039" spans="1:39" ht="15.75" x14ac:dyDescent="0.25">
      <c r="A1039" s="93">
        <f t="shared" si="218"/>
        <v>0</v>
      </c>
      <c r="B1039" s="93">
        <f t="shared" si="213"/>
        <v>0</v>
      </c>
      <c r="C1039" s="112">
        <f>+$D$3*U1039</f>
        <v>2975830</v>
      </c>
      <c r="D1039" s="112">
        <f t="shared" si="214"/>
        <v>2975830</v>
      </c>
      <c r="E1039" s="112">
        <f>+$F$3*L1039</f>
        <v>2648400</v>
      </c>
      <c r="F1039" s="112">
        <f t="shared" si="215"/>
        <v>2648400</v>
      </c>
      <c r="G1039" s="113">
        <f>+$H$3*R1039</f>
        <v>795570</v>
      </c>
      <c r="H1039" s="112">
        <f t="shared" si="216"/>
        <v>795570</v>
      </c>
      <c r="I1039" s="140">
        <f>+I1037+500</f>
        <v>259500</v>
      </c>
      <c r="J1039" s="130"/>
      <c r="K1039" s="116">
        <f>+K1037+10</f>
        <v>5340</v>
      </c>
      <c r="L1039" s="117">
        <f>+I1039+K1039</f>
        <v>264840</v>
      </c>
      <c r="M1039" s="118"/>
      <c r="N1039" s="119">
        <f>+N1037+10</f>
        <v>5440</v>
      </c>
      <c r="O1039" s="119">
        <f>+N1039+I1039</f>
        <v>264940</v>
      </c>
      <c r="P1039" s="119"/>
      <c r="Q1039" s="119">
        <f>+Q1037+10</f>
        <v>5690</v>
      </c>
      <c r="R1039" s="120">
        <f>+Q1039+I1039</f>
        <v>265190</v>
      </c>
      <c r="S1039" s="121"/>
      <c r="T1039" s="122">
        <f>+T1037+20</f>
        <v>11030</v>
      </c>
      <c r="U1039" s="122">
        <f>+T1039+I1039</f>
        <v>270530</v>
      </c>
      <c r="V1039" s="141">
        <f>+V1037+500</f>
        <v>259500</v>
      </c>
      <c r="W1039" s="130"/>
      <c r="X1039" s="116">
        <f>+X1037+10</f>
        <v>4120</v>
      </c>
      <c r="Y1039" s="124">
        <f t="shared" si="217"/>
        <v>259740</v>
      </c>
      <c r="Z1039" s="125">
        <f>+V1039+X1039</f>
        <v>263620</v>
      </c>
      <c r="AA1039" s="126"/>
      <c r="AB1039" s="127">
        <f>+AB1037+20</f>
        <v>8240</v>
      </c>
      <c r="AC1039" s="119">
        <f>+V1039+AB1039</f>
        <v>267740</v>
      </c>
      <c r="AD1039" s="127"/>
      <c r="AE1039" s="127">
        <f>+AE1037+10</f>
        <v>4145</v>
      </c>
      <c r="AF1039" s="120">
        <f>+AE1039+V1039</f>
        <v>263645</v>
      </c>
      <c r="AG1039" s="127"/>
      <c r="AH1039" s="127">
        <f>+AH1037+10</f>
        <v>4170</v>
      </c>
      <c r="AI1039" s="119">
        <f>+AH1039+V1039</f>
        <v>263670</v>
      </c>
      <c r="AJ1039" s="126"/>
      <c r="AK1039" s="128">
        <f>+AK1037+10</f>
        <v>4195</v>
      </c>
      <c r="AL1039" s="129">
        <f>+AK1039+V1039</f>
        <v>263695</v>
      </c>
      <c r="AM1039" s="397"/>
    </row>
    <row r="1040" spans="1:39" ht="15.75" x14ac:dyDescent="0.25">
      <c r="A1040" s="93">
        <f t="shared" si="218"/>
        <v>0</v>
      </c>
      <c r="B1040" s="94">
        <f t="shared" si="213"/>
        <v>0</v>
      </c>
      <c r="C1040" s="95">
        <f>+$D$3*T1040</f>
        <v>7150</v>
      </c>
      <c r="D1040" s="95">
        <f t="shared" si="214"/>
        <v>7150</v>
      </c>
      <c r="E1040" s="95">
        <f>+$F$3*K1040</f>
        <v>1500</v>
      </c>
      <c r="F1040" s="95">
        <f t="shared" si="215"/>
        <v>1500</v>
      </c>
      <c r="G1040" s="96">
        <f>+$H$3*Q1040</f>
        <v>1500</v>
      </c>
      <c r="H1040" s="433">
        <f t="shared" si="216"/>
        <v>1500</v>
      </c>
      <c r="I1040" s="395"/>
      <c r="J1040" s="130">
        <f>((K1041-K1039)/500)</f>
        <v>0.02</v>
      </c>
      <c r="K1040" s="116">
        <f>(((I1040-I1039)*J1040)+K1039)+I1040</f>
        <v>150</v>
      </c>
      <c r="L1040" s="131">
        <f>ROUNDUP(K1040,0)</f>
        <v>150</v>
      </c>
      <c r="M1040" s="132">
        <f>((N1041-N1039)/500)</f>
        <v>0.02</v>
      </c>
      <c r="N1040" s="101">
        <f>(((I1040-I1039)*M1040)+N1039)+I1040</f>
        <v>250</v>
      </c>
      <c r="O1040" s="101">
        <f>ROUNDUP(N1040,0)</f>
        <v>250</v>
      </c>
      <c r="P1040" s="101">
        <f>((Q1041-Q1039)/500)</f>
        <v>0.02</v>
      </c>
      <c r="Q1040" s="101">
        <f>(((I1040-I1039)*P1040)+Q1039)+I1040</f>
        <v>500</v>
      </c>
      <c r="R1040" s="133">
        <f>ROUNDUP(Q1040,0)</f>
        <v>500</v>
      </c>
      <c r="S1040" s="132">
        <f>((T1041-T1039)/500)</f>
        <v>0.04</v>
      </c>
      <c r="T1040" s="134">
        <f>(((I1040-I1039)*S1040)+T1039)+I1040</f>
        <v>650</v>
      </c>
      <c r="U1040" s="134">
        <f>ROUNDUP(T1040,0)</f>
        <v>650</v>
      </c>
      <c r="V1040" s="396"/>
      <c r="W1040" s="130">
        <f>((X1041-X1039)/500)</f>
        <v>0.01</v>
      </c>
      <c r="X1040" s="116">
        <f>(((V1040-V1039)*W1040)+X1039)+V1040</f>
        <v>1525</v>
      </c>
      <c r="Y1040" s="135">
        <f t="shared" si="217"/>
        <v>240</v>
      </c>
      <c r="Z1040" s="106">
        <f>ROUNDUP(X1040,0)</f>
        <v>1525</v>
      </c>
      <c r="AA1040" s="136">
        <f>((AB1041-AB1039)/500)</f>
        <v>0.02</v>
      </c>
      <c r="AB1040" s="137">
        <f>(((V1040-V1039)*AA1040)+AB1039)+V1040</f>
        <v>3050</v>
      </c>
      <c r="AC1040" s="101">
        <f>ROUNDUP(AB1040,0)</f>
        <v>3050</v>
      </c>
      <c r="AD1040" s="137">
        <f>((AE1041-AE1039)/500)</f>
        <v>0.01</v>
      </c>
      <c r="AE1040" s="137">
        <f>(((V1040-V1039)*AD1040)+AE1039)+V1040</f>
        <v>1550</v>
      </c>
      <c r="AF1040" s="133">
        <f>ROUNDUP(AE1040,0)</f>
        <v>1550</v>
      </c>
      <c r="AG1040" s="137">
        <f>((AH1041-AH1039)/500)</f>
        <v>0.01</v>
      </c>
      <c r="AH1040" s="137">
        <f>(((V1040-V1039)*AG1040)+AH1039)+V1040</f>
        <v>1575</v>
      </c>
      <c r="AI1040" s="101">
        <f>ROUNDUP(AH1040,0)</f>
        <v>1575</v>
      </c>
      <c r="AJ1040" s="136">
        <f>((AK1041-AK1039)/500)</f>
        <v>0.01</v>
      </c>
      <c r="AK1040" s="138">
        <f>(((V1040-V1039)*AJ1040)+AK1039)+V1040</f>
        <v>1600</v>
      </c>
      <c r="AL1040" s="139">
        <f>ROUNDUP(AK1040,0)</f>
        <v>1600</v>
      </c>
    </row>
    <row r="1041" spans="1:39" ht="15.75" x14ac:dyDescent="0.25">
      <c r="A1041" s="93">
        <f t="shared" si="218"/>
        <v>0</v>
      </c>
      <c r="B1041" s="93">
        <f t="shared" si="213"/>
        <v>0</v>
      </c>
      <c r="C1041" s="112">
        <f>+$D$3*U1041</f>
        <v>2981550</v>
      </c>
      <c r="D1041" s="112">
        <f t="shared" si="214"/>
        <v>2981550</v>
      </c>
      <c r="E1041" s="112">
        <f>+$F$3*L1041</f>
        <v>2653500</v>
      </c>
      <c r="F1041" s="112">
        <f t="shared" si="215"/>
        <v>2653500</v>
      </c>
      <c r="G1041" s="113">
        <f>+$H$3*R1041</f>
        <v>797100</v>
      </c>
      <c r="H1041" s="112">
        <f t="shared" si="216"/>
        <v>797100</v>
      </c>
      <c r="I1041" s="140">
        <f>+I1039+500</f>
        <v>260000</v>
      </c>
      <c r="J1041" s="130"/>
      <c r="K1041" s="116">
        <f>+K1039+10</f>
        <v>5350</v>
      </c>
      <c r="L1041" s="117">
        <f>+I1041+K1041</f>
        <v>265350</v>
      </c>
      <c r="M1041" s="118"/>
      <c r="N1041" s="119">
        <f>+N1039+10</f>
        <v>5450</v>
      </c>
      <c r="O1041" s="119">
        <f>+N1041+I1041</f>
        <v>265450</v>
      </c>
      <c r="P1041" s="119"/>
      <c r="Q1041" s="119">
        <f>+Q1039+10</f>
        <v>5700</v>
      </c>
      <c r="R1041" s="120">
        <f>+Q1041+I1041</f>
        <v>265700</v>
      </c>
      <c r="S1041" s="121"/>
      <c r="T1041" s="122">
        <f>+T1039+20</f>
        <v>11050</v>
      </c>
      <c r="U1041" s="122">
        <f>+T1041+I1041</f>
        <v>271050</v>
      </c>
      <c r="V1041" s="141">
        <f>+V1039+500</f>
        <v>260000</v>
      </c>
      <c r="W1041" s="130"/>
      <c r="X1041" s="116">
        <f>+X1039+5</f>
        <v>4125</v>
      </c>
      <c r="Y1041" s="124">
        <f t="shared" si="217"/>
        <v>260240</v>
      </c>
      <c r="Z1041" s="125">
        <f>+V1041+X1041</f>
        <v>264125</v>
      </c>
      <c r="AA1041" s="126"/>
      <c r="AB1041" s="127">
        <f>+AB1039+10</f>
        <v>8250</v>
      </c>
      <c r="AC1041" s="119">
        <f>+V1041+AB1041</f>
        <v>268250</v>
      </c>
      <c r="AD1041" s="127"/>
      <c r="AE1041" s="127">
        <f>+AE1039+5</f>
        <v>4150</v>
      </c>
      <c r="AF1041" s="120">
        <f>+AE1041+V1041</f>
        <v>264150</v>
      </c>
      <c r="AG1041" s="127"/>
      <c r="AH1041" s="127">
        <f>+AH1039+5</f>
        <v>4175</v>
      </c>
      <c r="AI1041" s="119">
        <f>+AH1041+V1041</f>
        <v>264175</v>
      </c>
      <c r="AJ1041" s="126"/>
      <c r="AK1041" s="128">
        <f>+AK1039+5</f>
        <v>4200</v>
      </c>
      <c r="AL1041" s="129">
        <f>+AK1041+V1041</f>
        <v>264200</v>
      </c>
      <c r="AM1041" s="397"/>
    </row>
    <row r="1042" spans="1:39" ht="15.75" x14ac:dyDescent="0.25">
      <c r="A1042" s="93">
        <f t="shared" si="218"/>
        <v>0</v>
      </c>
      <c r="B1042" s="94">
        <f t="shared" si="213"/>
        <v>0</v>
      </c>
      <c r="C1042" s="95">
        <f>+$D$3*T1042</f>
        <v>7150</v>
      </c>
      <c r="D1042" s="95">
        <f t="shared" si="214"/>
        <v>7150</v>
      </c>
      <c r="E1042" s="95">
        <f>+$F$3*K1042</f>
        <v>1500</v>
      </c>
      <c r="F1042" s="95">
        <f t="shared" si="215"/>
        <v>1500</v>
      </c>
      <c r="G1042" s="96">
        <f>+$H$3*Q1042</f>
        <v>1500</v>
      </c>
      <c r="H1042" s="95">
        <f t="shared" si="216"/>
        <v>1500</v>
      </c>
      <c r="I1042" s="395"/>
      <c r="J1042" s="130">
        <f>((K1043-K1041)/500)</f>
        <v>0.02</v>
      </c>
      <c r="K1042" s="116">
        <f>(((I1042-I1041)*J1042)+K1041)+I1042</f>
        <v>150</v>
      </c>
      <c r="L1042" s="131">
        <f>ROUNDUP(K1042,0)</f>
        <v>150</v>
      </c>
      <c r="M1042" s="132">
        <f>((N1043-N1041)/500)</f>
        <v>0.02</v>
      </c>
      <c r="N1042" s="101">
        <f>(((I1042-I1041)*M1042)+N1041)+I1042</f>
        <v>250</v>
      </c>
      <c r="O1042" s="101">
        <f>ROUNDUP(N1042,0)</f>
        <v>250</v>
      </c>
      <c r="P1042" s="101">
        <f>((Q1043-Q1041)/500)</f>
        <v>0.02</v>
      </c>
      <c r="Q1042" s="101">
        <f>(((I1042-I1041)*P1042)+Q1041)+I1042</f>
        <v>500</v>
      </c>
      <c r="R1042" s="133">
        <f>ROUNDUP(Q1042,0)</f>
        <v>500</v>
      </c>
      <c r="S1042" s="132">
        <f>((T1043-T1041)/500)</f>
        <v>0.04</v>
      </c>
      <c r="T1042" s="134">
        <f>(((I1042-I1041)*S1042)+T1041)+I1042</f>
        <v>650</v>
      </c>
      <c r="U1042" s="134">
        <f>ROUNDUP(T1042,0)</f>
        <v>650</v>
      </c>
      <c r="V1042" s="396"/>
      <c r="W1042" s="130">
        <f>((X1043-X1041)/500)</f>
        <v>0.02</v>
      </c>
      <c r="X1042" s="116">
        <f>(((V1042-V1041)*W1042)+X1041)+V1042</f>
        <v>-1075</v>
      </c>
      <c r="Y1042" s="135">
        <f t="shared" si="217"/>
        <v>240</v>
      </c>
      <c r="Z1042" s="106">
        <f>ROUNDUP(X1042,0)</f>
        <v>-1075</v>
      </c>
      <c r="AA1042" s="136">
        <f>((AB1043-AB1041)/500)</f>
        <v>0.04</v>
      </c>
      <c r="AB1042" s="137">
        <f>(((V1042-V1041)*AA1042)+AB1041)+V1042</f>
        <v>-2150</v>
      </c>
      <c r="AC1042" s="101">
        <f>ROUNDUP(AB1042,0)</f>
        <v>-2150</v>
      </c>
      <c r="AD1042" s="137">
        <f>((AE1043-AE1041)/500)</f>
        <v>0.02</v>
      </c>
      <c r="AE1042" s="137">
        <f>(((V1042-V1041)*AD1042)+AE1041)+V1042</f>
        <v>-1050</v>
      </c>
      <c r="AF1042" s="133">
        <f>ROUNDUP(AE1042,0)</f>
        <v>-1050</v>
      </c>
      <c r="AG1042" s="137">
        <f>((AH1043-AH1041)/500)</f>
        <v>0.02</v>
      </c>
      <c r="AH1042" s="137">
        <f>(((V1042-V1041)*AG1042)+AH1041)+V1042</f>
        <v>-1025</v>
      </c>
      <c r="AI1042" s="101">
        <f>ROUNDUP(AH1042,0)</f>
        <v>-1025</v>
      </c>
      <c r="AJ1042" s="136">
        <f>((AK1043-AK1041)/500)</f>
        <v>0.02</v>
      </c>
      <c r="AK1042" s="138">
        <f>(((V1042-V1041)*AJ1042)+AK1041)+V1042</f>
        <v>-1000</v>
      </c>
      <c r="AL1042" s="139">
        <f>ROUNDUP(AK1042,0)</f>
        <v>-1000</v>
      </c>
      <c r="AM1042" s="397"/>
    </row>
    <row r="1043" spans="1:39" ht="15.75" x14ac:dyDescent="0.25">
      <c r="A1043" s="93">
        <f t="shared" si="218"/>
        <v>0</v>
      </c>
      <c r="B1043" s="93">
        <f t="shared" si="213"/>
        <v>0</v>
      </c>
      <c r="C1043" s="112">
        <f>+$D$3*U1043</f>
        <v>2987270</v>
      </c>
      <c r="D1043" s="112">
        <f t="shared" si="214"/>
        <v>2987270</v>
      </c>
      <c r="E1043" s="112">
        <f>+$F$3*L1043</f>
        <v>2658600</v>
      </c>
      <c r="F1043" s="112">
        <f t="shared" si="215"/>
        <v>2658600</v>
      </c>
      <c r="G1043" s="113">
        <f>+$H$3*R1043</f>
        <v>798630</v>
      </c>
      <c r="H1043" s="112">
        <f t="shared" si="216"/>
        <v>798630</v>
      </c>
      <c r="I1043" s="140">
        <f>+I1041+500</f>
        <v>260500</v>
      </c>
      <c r="J1043" s="130"/>
      <c r="K1043" s="116">
        <f>+K1041+10</f>
        <v>5360</v>
      </c>
      <c r="L1043" s="117">
        <f>+I1043+K1043</f>
        <v>265860</v>
      </c>
      <c r="M1043" s="118"/>
      <c r="N1043" s="119">
        <f>+N1041+10</f>
        <v>5460</v>
      </c>
      <c r="O1043" s="119">
        <f>+N1043+I1043</f>
        <v>265960</v>
      </c>
      <c r="P1043" s="119"/>
      <c r="Q1043" s="119">
        <f>+Q1041+10</f>
        <v>5710</v>
      </c>
      <c r="R1043" s="120">
        <f>+Q1043+I1043</f>
        <v>266210</v>
      </c>
      <c r="S1043" s="121"/>
      <c r="T1043" s="122">
        <f>+T1041+20</f>
        <v>11070</v>
      </c>
      <c r="U1043" s="122">
        <f>+T1043+I1043</f>
        <v>271570</v>
      </c>
      <c r="V1043" s="141">
        <f>+V1041+500</f>
        <v>260500</v>
      </c>
      <c r="W1043" s="130"/>
      <c r="X1043" s="116">
        <f>+X1041+10</f>
        <v>4135</v>
      </c>
      <c r="Y1043" s="124">
        <f t="shared" si="217"/>
        <v>260740</v>
      </c>
      <c r="Z1043" s="125">
        <f>+V1043+X1043</f>
        <v>264635</v>
      </c>
      <c r="AA1043" s="126"/>
      <c r="AB1043" s="127">
        <f>+AB1041+20</f>
        <v>8270</v>
      </c>
      <c r="AC1043" s="119">
        <f>+V1043+AB1043</f>
        <v>268770</v>
      </c>
      <c r="AD1043" s="127"/>
      <c r="AE1043" s="127">
        <f>+AE1041+10</f>
        <v>4160</v>
      </c>
      <c r="AF1043" s="120">
        <f>+AE1043+V1043</f>
        <v>264660</v>
      </c>
      <c r="AG1043" s="127"/>
      <c r="AH1043" s="127">
        <f>+AH1041+10</f>
        <v>4185</v>
      </c>
      <c r="AI1043" s="119">
        <f>+AH1043+V1043</f>
        <v>264685</v>
      </c>
      <c r="AJ1043" s="126"/>
      <c r="AK1043" s="128">
        <f>+AK1041+10</f>
        <v>4210</v>
      </c>
      <c r="AL1043" s="129">
        <f>+AK1043+V1043</f>
        <v>264710</v>
      </c>
      <c r="AM1043" s="397"/>
    </row>
    <row r="1044" spans="1:39" ht="15.75" x14ac:dyDescent="0.25">
      <c r="A1044" s="93">
        <f t="shared" si="218"/>
        <v>0</v>
      </c>
      <c r="B1044" s="94">
        <f t="shared" si="213"/>
        <v>0</v>
      </c>
      <c r="C1044" s="95">
        <f>+$D$3*T1044</f>
        <v>7150</v>
      </c>
      <c r="D1044" s="95">
        <f t="shared" si="214"/>
        <v>7150</v>
      </c>
      <c r="E1044" s="95">
        <f>+$F$3*K1044</f>
        <v>1500</v>
      </c>
      <c r="F1044" s="95">
        <f t="shared" si="215"/>
        <v>1500</v>
      </c>
      <c r="G1044" s="96">
        <f>+$H$3*Q1044</f>
        <v>1500</v>
      </c>
      <c r="H1044" s="433">
        <f t="shared" si="216"/>
        <v>1500</v>
      </c>
      <c r="I1044" s="395"/>
      <c r="J1044" s="130">
        <f>((K1045-K1043)/500)</f>
        <v>0.02</v>
      </c>
      <c r="K1044" s="116">
        <f>(((I1044-I1043)*J1044)+K1043)+I1044</f>
        <v>150</v>
      </c>
      <c r="L1044" s="131">
        <f>ROUNDUP(K1044,0)</f>
        <v>150</v>
      </c>
      <c r="M1044" s="132">
        <f>((N1045-N1043)/500)</f>
        <v>0.02</v>
      </c>
      <c r="N1044" s="101">
        <f>(((I1044-I1043)*M1044)+N1043)+I1044</f>
        <v>250</v>
      </c>
      <c r="O1044" s="101">
        <f>ROUNDUP(N1044,0)</f>
        <v>250</v>
      </c>
      <c r="P1044" s="101">
        <f>((Q1045-Q1043)/500)</f>
        <v>0.02</v>
      </c>
      <c r="Q1044" s="101">
        <f>(((I1044-I1043)*P1044)+Q1043)+I1044</f>
        <v>500</v>
      </c>
      <c r="R1044" s="133">
        <f>ROUNDUP(Q1044,0)</f>
        <v>500</v>
      </c>
      <c r="S1044" s="132">
        <f>((T1045-T1043)/500)</f>
        <v>0.04</v>
      </c>
      <c r="T1044" s="134">
        <f>(((I1044-I1043)*S1044)+T1043)+I1044</f>
        <v>650</v>
      </c>
      <c r="U1044" s="134">
        <f>ROUNDUP(T1044,0)</f>
        <v>650</v>
      </c>
      <c r="V1044" s="396"/>
      <c r="W1044" s="130">
        <f>((X1045-X1043)/500)</f>
        <v>0.01</v>
      </c>
      <c r="X1044" s="116">
        <f>(((V1044-V1043)*W1044)+X1043)+V1044</f>
        <v>1530</v>
      </c>
      <c r="Y1044" s="135">
        <f t="shared" si="217"/>
        <v>240</v>
      </c>
      <c r="Z1044" s="106">
        <f>ROUNDUP(X1044,0)</f>
        <v>1530</v>
      </c>
      <c r="AA1044" s="136">
        <f>((AB1045-AB1043)/500)</f>
        <v>0.02</v>
      </c>
      <c r="AB1044" s="137">
        <f>(((V1044-V1043)*AA1044)+AB1043)+V1044</f>
        <v>3060</v>
      </c>
      <c r="AC1044" s="101">
        <f>ROUNDUP(AB1044,0)</f>
        <v>3060</v>
      </c>
      <c r="AD1044" s="137">
        <f>((AE1045-AE1043)/500)</f>
        <v>0.01</v>
      </c>
      <c r="AE1044" s="137">
        <f>(((V1044-V1043)*AD1044)+AE1043)+V1044</f>
        <v>1555</v>
      </c>
      <c r="AF1044" s="133">
        <f>ROUNDUP(AE1044,0)</f>
        <v>1555</v>
      </c>
      <c r="AG1044" s="137">
        <f>((AH1045-AH1043)/500)</f>
        <v>0.01</v>
      </c>
      <c r="AH1044" s="137">
        <f>(((V1044-V1043)*AG1044)+AH1043)+V1044</f>
        <v>1580</v>
      </c>
      <c r="AI1044" s="101">
        <f>ROUNDUP(AH1044,0)</f>
        <v>1580</v>
      </c>
      <c r="AJ1044" s="136">
        <f>((AK1045-AK1043)/500)</f>
        <v>0.01</v>
      </c>
      <c r="AK1044" s="138">
        <f>(((V1044-V1043)*AJ1044)+AK1043)+V1044</f>
        <v>1605</v>
      </c>
      <c r="AL1044" s="139">
        <f>ROUNDUP(AK1044,0)</f>
        <v>1605</v>
      </c>
    </row>
    <row r="1045" spans="1:39" ht="15.75" x14ac:dyDescent="0.25">
      <c r="A1045" s="93">
        <f t="shared" si="218"/>
        <v>0</v>
      </c>
      <c r="B1045" s="93">
        <f t="shared" si="213"/>
        <v>0</v>
      </c>
      <c r="C1045" s="112">
        <f>+$D$3*U1045</f>
        <v>2992990</v>
      </c>
      <c r="D1045" s="112">
        <f t="shared" si="214"/>
        <v>2992990</v>
      </c>
      <c r="E1045" s="112">
        <f>+$F$3*L1045</f>
        <v>2663700</v>
      </c>
      <c r="F1045" s="112">
        <f t="shared" si="215"/>
        <v>2663700</v>
      </c>
      <c r="G1045" s="113">
        <f>+$H$3*R1045</f>
        <v>800160</v>
      </c>
      <c r="H1045" s="112">
        <f t="shared" si="216"/>
        <v>800160</v>
      </c>
      <c r="I1045" s="140">
        <f>+I1043+500</f>
        <v>261000</v>
      </c>
      <c r="J1045" s="130"/>
      <c r="K1045" s="116">
        <f>+K1043+10</f>
        <v>5370</v>
      </c>
      <c r="L1045" s="117">
        <f>+I1045+K1045</f>
        <v>266370</v>
      </c>
      <c r="M1045" s="118"/>
      <c r="N1045" s="119">
        <f>+N1043+10</f>
        <v>5470</v>
      </c>
      <c r="O1045" s="119">
        <f>+N1045+I1045</f>
        <v>266470</v>
      </c>
      <c r="P1045" s="119"/>
      <c r="Q1045" s="119">
        <f>+Q1043+10</f>
        <v>5720</v>
      </c>
      <c r="R1045" s="120">
        <f>+Q1045+I1045</f>
        <v>266720</v>
      </c>
      <c r="S1045" s="121"/>
      <c r="T1045" s="122">
        <f>+T1043+20</f>
        <v>11090</v>
      </c>
      <c r="U1045" s="122">
        <f>+T1045+I1045</f>
        <v>272090</v>
      </c>
      <c r="V1045" s="141">
        <f>+V1043+500</f>
        <v>261000</v>
      </c>
      <c r="W1045" s="130"/>
      <c r="X1045" s="116">
        <f>+X1043+5</f>
        <v>4140</v>
      </c>
      <c r="Y1045" s="124">
        <f t="shared" si="217"/>
        <v>261240</v>
      </c>
      <c r="Z1045" s="125">
        <f>+V1045+X1045</f>
        <v>265140</v>
      </c>
      <c r="AA1045" s="126"/>
      <c r="AB1045" s="127">
        <f>+AB1043+10</f>
        <v>8280</v>
      </c>
      <c r="AC1045" s="119">
        <f>+V1045+AB1045</f>
        <v>269280</v>
      </c>
      <c r="AD1045" s="127"/>
      <c r="AE1045" s="127">
        <f>+AE1043+5</f>
        <v>4165</v>
      </c>
      <c r="AF1045" s="120">
        <f>+AE1045+V1045</f>
        <v>265165</v>
      </c>
      <c r="AG1045" s="127"/>
      <c r="AH1045" s="127">
        <f>+AH1043+5</f>
        <v>4190</v>
      </c>
      <c r="AI1045" s="119">
        <f>+AH1045+V1045</f>
        <v>265190</v>
      </c>
      <c r="AJ1045" s="126"/>
      <c r="AK1045" s="128">
        <f>+AK1043+5</f>
        <v>4215</v>
      </c>
      <c r="AL1045" s="129">
        <f>+AK1045+V1045</f>
        <v>265215</v>
      </c>
      <c r="AM1045" s="397"/>
    </row>
    <row r="1046" spans="1:39" ht="15.75" x14ac:dyDescent="0.25">
      <c r="A1046" s="93">
        <f t="shared" si="218"/>
        <v>0</v>
      </c>
      <c r="B1046" s="94">
        <f t="shared" si="213"/>
        <v>0</v>
      </c>
      <c r="C1046" s="95">
        <f>+$D$3*T1046</f>
        <v>7150</v>
      </c>
      <c r="D1046" s="95">
        <f t="shared" si="214"/>
        <v>7150</v>
      </c>
      <c r="E1046" s="95">
        <f>+$F$3*K1046</f>
        <v>1500</v>
      </c>
      <c r="F1046" s="95">
        <f t="shared" si="215"/>
        <v>1500</v>
      </c>
      <c r="G1046" s="96">
        <f>+$H$3*Q1046</f>
        <v>1500</v>
      </c>
      <c r="H1046" s="95">
        <f t="shared" si="216"/>
        <v>1500</v>
      </c>
      <c r="I1046" s="395"/>
      <c r="J1046" s="130">
        <f>((K1047-K1045)/500)</f>
        <v>0.02</v>
      </c>
      <c r="K1046" s="116">
        <f>(((I1046-I1045)*J1046)+K1045)+I1046</f>
        <v>150</v>
      </c>
      <c r="L1046" s="131">
        <f>ROUNDUP(K1046,0)</f>
        <v>150</v>
      </c>
      <c r="M1046" s="132">
        <f>((N1047-N1045)/500)</f>
        <v>0.02</v>
      </c>
      <c r="N1046" s="101">
        <f>(((I1046-I1045)*M1046)+N1045)+I1046</f>
        <v>250</v>
      </c>
      <c r="O1046" s="101">
        <f>ROUNDUP(N1046,0)</f>
        <v>250</v>
      </c>
      <c r="P1046" s="101">
        <f>((Q1047-Q1045)/500)</f>
        <v>0.02</v>
      </c>
      <c r="Q1046" s="101">
        <f>(((I1046-I1045)*P1046)+Q1045)+I1046</f>
        <v>500</v>
      </c>
      <c r="R1046" s="133">
        <f>ROUNDUP(Q1046,0)</f>
        <v>500</v>
      </c>
      <c r="S1046" s="132">
        <f>((T1047-T1045)/500)</f>
        <v>0.04</v>
      </c>
      <c r="T1046" s="134">
        <f>(((I1046-I1045)*S1046)+T1045)+I1046</f>
        <v>650</v>
      </c>
      <c r="U1046" s="134">
        <f>ROUNDUP(T1046,0)</f>
        <v>650</v>
      </c>
      <c r="V1046" s="396"/>
      <c r="W1046" s="130">
        <f>((X1047-X1045)/500)</f>
        <v>0.02</v>
      </c>
      <c r="X1046" s="116">
        <f>(((V1046-V1045)*W1046)+X1045)+V1046</f>
        <v>-1080</v>
      </c>
      <c r="Y1046" s="135">
        <f t="shared" si="217"/>
        <v>240</v>
      </c>
      <c r="Z1046" s="106">
        <f>ROUNDUP(X1046,0)</f>
        <v>-1080</v>
      </c>
      <c r="AA1046" s="136">
        <f>((AB1047-AB1045)/500)</f>
        <v>0.04</v>
      </c>
      <c r="AB1046" s="137">
        <f>(((V1046-V1045)*AA1046)+AB1045)+V1046</f>
        <v>-2160</v>
      </c>
      <c r="AC1046" s="101">
        <f>ROUNDUP(AB1046,0)</f>
        <v>-2160</v>
      </c>
      <c r="AD1046" s="137">
        <f>((AE1047-AE1045)/500)</f>
        <v>0.02</v>
      </c>
      <c r="AE1046" s="137">
        <f>(((V1046-V1045)*AD1046)+AE1045)+V1046</f>
        <v>-1055</v>
      </c>
      <c r="AF1046" s="133">
        <f>ROUNDUP(AE1046,0)</f>
        <v>-1055</v>
      </c>
      <c r="AG1046" s="137">
        <f>((AH1047-AH1045)/500)</f>
        <v>0.02</v>
      </c>
      <c r="AH1046" s="137">
        <f>(((V1046-V1045)*AG1046)+AH1045)+V1046</f>
        <v>-1030</v>
      </c>
      <c r="AI1046" s="101">
        <f>ROUNDUP(AH1046,0)</f>
        <v>-1030</v>
      </c>
      <c r="AJ1046" s="136">
        <f>((AK1047-AK1045)/500)</f>
        <v>0.02</v>
      </c>
      <c r="AK1046" s="138">
        <f>(((V1046-V1045)*AJ1046)+AK1045)+V1046</f>
        <v>-1005</v>
      </c>
      <c r="AL1046" s="139">
        <f>ROUNDUP(AK1046,0)</f>
        <v>-1005</v>
      </c>
    </row>
    <row r="1047" spans="1:39" ht="15.75" x14ac:dyDescent="0.25">
      <c r="A1047" s="93">
        <f t="shared" si="218"/>
        <v>0</v>
      </c>
      <c r="B1047" s="93">
        <f t="shared" si="213"/>
        <v>0</v>
      </c>
      <c r="C1047" s="112">
        <f>+$D$3*U1047</f>
        <v>2998710</v>
      </c>
      <c r="D1047" s="112">
        <f t="shared" si="214"/>
        <v>2998710</v>
      </c>
      <c r="E1047" s="112">
        <f>+$F$3*L1047</f>
        <v>2668800</v>
      </c>
      <c r="F1047" s="112">
        <f t="shared" si="215"/>
        <v>2668800</v>
      </c>
      <c r="G1047" s="113">
        <f>+$H$3*R1047</f>
        <v>801690</v>
      </c>
      <c r="H1047" s="112">
        <f t="shared" si="216"/>
        <v>801690</v>
      </c>
      <c r="I1047" s="140">
        <f>+I1045+500</f>
        <v>261500</v>
      </c>
      <c r="J1047" s="130"/>
      <c r="K1047" s="116">
        <f>+K1045+10</f>
        <v>5380</v>
      </c>
      <c r="L1047" s="117">
        <f>+I1047+K1047</f>
        <v>266880</v>
      </c>
      <c r="M1047" s="118"/>
      <c r="N1047" s="119">
        <f>+N1045+10</f>
        <v>5480</v>
      </c>
      <c r="O1047" s="119">
        <f>+N1047+I1047</f>
        <v>266980</v>
      </c>
      <c r="P1047" s="119"/>
      <c r="Q1047" s="119">
        <f>+Q1045+10</f>
        <v>5730</v>
      </c>
      <c r="R1047" s="120">
        <f>+Q1047+I1047</f>
        <v>267230</v>
      </c>
      <c r="S1047" s="121"/>
      <c r="T1047" s="122">
        <f>+T1045+20</f>
        <v>11110</v>
      </c>
      <c r="U1047" s="122">
        <f>+T1047+I1047</f>
        <v>272610</v>
      </c>
      <c r="V1047" s="141">
        <f>+V1045+500</f>
        <v>261500</v>
      </c>
      <c r="W1047" s="130"/>
      <c r="X1047" s="116">
        <f>+X1045+10</f>
        <v>4150</v>
      </c>
      <c r="Y1047" s="124">
        <f t="shared" si="217"/>
        <v>261740</v>
      </c>
      <c r="Z1047" s="125">
        <f>+V1047+X1047</f>
        <v>265650</v>
      </c>
      <c r="AA1047" s="126"/>
      <c r="AB1047" s="127">
        <f>+AB1045+20</f>
        <v>8300</v>
      </c>
      <c r="AC1047" s="119">
        <f>+V1047+AB1047</f>
        <v>269800</v>
      </c>
      <c r="AD1047" s="127"/>
      <c r="AE1047" s="127">
        <f>+AE1045+10</f>
        <v>4175</v>
      </c>
      <c r="AF1047" s="120">
        <f>+AE1047+V1047</f>
        <v>265675</v>
      </c>
      <c r="AG1047" s="127"/>
      <c r="AH1047" s="127">
        <f>+AH1045+10</f>
        <v>4200</v>
      </c>
      <c r="AI1047" s="119">
        <f>+AH1047+V1047</f>
        <v>265700</v>
      </c>
      <c r="AJ1047" s="126"/>
      <c r="AK1047" s="128">
        <f>+AK1045+10</f>
        <v>4225</v>
      </c>
      <c r="AL1047" s="129">
        <f>+AK1047+V1047</f>
        <v>265725</v>
      </c>
      <c r="AM1047" s="397"/>
    </row>
    <row r="1048" spans="1:39" ht="15.75" x14ac:dyDescent="0.25">
      <c r="A1048" s="93">
        <f t="shared" si="218"/>
        <v>0</v>
      </c>
      <c r="B1048" s="94">
        <f t="shared" si="213"/>
        <v>0</v>
      </c>
      <c r="C1048" s="95">
        <f>+$D$3*T1048</f>
        <v>7150</v>
      </c>
      <c r="D1048" s="95">
        <f t="shared" si="214"/>
        <v>7150</v>
      </c>
      <c r="E1048" s="95">
        <f>+$F$3*K1048</f>
        <v>1500</v>
      </c>
      <c r="F1048" s="95">
        <f t="shared" si="215"/>
        <v>1500</v>
      </c>
      <c r="G1048" s="96">
        <f>+$H$3*Q1048</f>
        <v>1500</v>
      </c>
      <c r="H1048" s="433">
        <f t="shared" si="216"/>
        <v>1500</v>
      </c>
      <c r="I1048" s="395"/>
      <c r="J1048" s="130">
        <f>((K1049-K1047)/500)</f>
        <v>0.02</v>
      </c>
      <c r="K1048" s="116">
        <f>(((I1048-I1047)*J1048)+K1047)+I1048</f>
        <v>150</v>
      </c>
      <c r="L1048" s="131">
        <f>ROUNDUP(K1048,0)</f>
        <v>150</v>
      </c>
      <c r="M1048" s="132">
        <f>((N1049-N1047)/500)</f>
        <v>0.02</v>
      </c>
      <c r="N1048" s="101">
        <f>(((I1048-I1047)*M1048)+N1047)+I1048</f>
        <v>250</v>
      </c>
      <c r="O1048" s="101">
        <f>ROUNDUP(N1048,0)</f>
        <v>250</v>
      </c>
      <c r="P1048" s="101">
        <f>((Q1049-Q1047)/500)</f>
        <v>0.02</v>
      </c>
      <c r="Q1048" s="101">
        <f>(((I1048-I1047)*P1048)+Q1047)+I1048</f>
        <v>500</v>
      </c>
      <c r="R1048" s="133">
        <f>ROUNDUP(Q1048,0)</f>
        <v>500</v>
      </c>
      <c r="S1048" s="132">
        <f>((T1049-T1047)/500)</f>
        <v>0.04</v>
      </c>
      <c r="T1048" s="134">
        <f>(((I1048-I1047)*S1048)+T1047)+I1048</f>
        <v>650</v>
      </c>
      <c r="U1048" s="134">
        <f>ROUNDUP(T1048,0)</f>
        <v>650</v>
      </c>
      <c r="V1048" s="396"/>
      <c r="W1048" s="130">
        <f>((X1049-X1047)/500)</f>
        <v>0.01</v>
      </c>
      <c r="X1048" s="116">
        <f>(((V1048-V1047)*W1048)+X1047)+V1048</f>
        <v>1535</v>
      </c>
      <c r="Y1048" s="135">
        <f t="shared" si="217"/>
        <v>240</v>
      </c>
      <c r="Z1048" s="106">
        <f>ROUNDUP(X1048,0)</f>
        <v>1535</v>
      </c>
      <c r="AA1048" s="136">
        <f>((AB1049-AB1047)/500)</f>
        <v>0.02</v>
      </c>
      <c r="AB1048" s="137">
        <f>(((V1048-V1047)*AA1048)+AB1047)+V1048</f>
        <v>3070</v>
      </c>
      <c r="AC1048" s="101">
        <f>ROUNDUP(AB1048,0)</f>
        <v>3070</v>
      </c>
      <c r="AD1048" s="137">
        <f>((AE1049-AE1047)/500)</f>
        <v>0.01</v>
      </c>
      <c r="AE1048" s="137">
        <f>(((V1048-V1047)*AD1048)+AE1047)+V1048</f>
        <v>1560</v>
      </c>
      <c r="AF1048" s="133">
        <f>ROUNDUP(AE1048,0)</f>
        <v>1560</v>
      </c>
      <c r="AG1048" s="137">
        <f>((AH1049-AH1047)/500)</f>
        <v>0.01</v>
      </c>
      <c r="AH1048" s="137">
        <f>(((V1048-V1047)*AG1048)+AH1047)+V1048</f>
        <v>1585</v>
      </c>
      <c r="AI1048" s="101">
        <f>ROUNDUP(AH1048,0)</f>
        <v>1585</v>
      </c>
      <c r="AJ1048" s="136">
        <f>((AK1049-AK1047)/500)</f>
        <v>0.01</v>
      </c>
      <c r="AK1048" s="138">
        <f>(((V1048-V1047)*AJ1048)+AK1047)+V1048</f>
        <v>1610</v>
      </c>
      <c r="AL1048" s="139">
        <f>ROUNDUP(AK1048,0)</f>
        <v>1610</v>
      </c>
    </row>
    <row r="1049" spans="1:39" ht="15.75" x14ac:dyDescent="0.25">
      <c r="A1049" s="93">
        <f t="shared" si="218"/>
        <v>0</v>
      </c>
      <c r="B1049" s="93">
        <f t="shared" si="213"/>
        <v>0</v>
      </c>
      <c r="C1049" s="112">
        <f>+$D$3*U1049</f>
        <v>3004430</v>
      </c>
      <c r="D1049" s="112">
        <f t="shared" si="214"/>
        <v>3004430</v>
      </c>
      <c r="E1049" s="112">
        <f>+$F$3*L1049</f>
        <v>2673900</v>
      </c>
      <c r="F1049" s="112">
        <f t="shared" si="215"/>
        <v>2673900</v>
      </c>
      <c r="G1049" s="113">
        <f>+$H$3*R1049</f>
        <v>803220</v>
      </c>
      <c r="H1049" s="112">
        <f t="shared" si="216"/>
        <v>803220</v>
      </c>
      <c r="I1049" s="140">
        <f>+I1047+500</f>
        <v>262000</v>
      </c>
      <c r="J1049" s="130"/>
      <c r="K1049" s="116">
        <f>+K1047+10</f>
        <v>5390</v>
      </c>
      <c r="L1049" s="117">
        <f>+I1049+K1049</f>
        <v>267390</v>
      </c>
      <c r="M1049" s="118"/>
      <c r="N1049" s="119">
        <f>+N1047+10</f>
        <v>5490</v>
      </c>
      <c r="O1049" s="119">
        <f>+N1049+I1049</f>
        <v>267490</v>
      </c>
      <c r="P1049" s="119"/>
      <c r="Q1049" s="119">
        <f>+Q1047+10</f>
        <v>5740</v>
      </c>
      <c r="R1049" s="120">
        <f>+Q1049+I1049</f>
        <v>267740</v>
      </c>
      <c r="S1049" s="121"/>
      <c r="T1049" s="122">
        <f>+T1047+20</f>
        <v>11130</v>
      </c>
      <c r="U1049" s="122">
        <f>+T1049+I1049</f>
        <v>273130</v>
      </c>
      <c r="V1049" s="141">
        <f>+V1047+500</f>
        <v>262000</v>
      </c>
      <c r="W1049" s="130"/>
      <c r="X1049" s="116">
        <f>+X1047+5</f>
        <v>4155</v>
      </c>
      <c r="Y1049" s="124">
        <f t="shared" si="217"/>
        <v>262240</v>
      </c>
      <c r="Z1049" s="125">
        <f>+V1049+X1049</f>
        <v>266155</v>
      </c>
      <c r="AA1049" s="126"/>
      <c r="AB1049" s="127">
        <f>+AB1047+10</f>
        <v>8310</v>
      </c>
      <c r="AC1049" s="119">
        <f>+V1049+AB1049</f>
        <v>270310</v>
      </c>
      <c r="AD1049" s="127"/>
      <c r="AE1049" s="127">
        <f>+AE1047+5</f>
        <v>4180</v>
      </c>
      <c r="AF1049" s="120">
        <f>+AE1049+V1049</f>
        <v>266180</v>
      </c>
      <c r="AG1049" s="127"/>
      <c r="AH1049" s="127">
        <f>+AH1047+5</f>
        <v>4205</v>
      </c>
      <c r="AI1049" s="119">
        <f>+AH1049+V1049</f>
        <v>266205</v>
      </c>
      <c r="AJ1049" s="126"/>
      <c r="AK1049" s="128">
        <f>+AK1047+5</f>
        <v>4230</v>
      </c>
      <c r="AL1049" s="129">
        <f>+AK1049+V1049</f>
        <v>266230</v>
      </c>
      <c r="AM1049" s="397"/>
    </row>
    <row r="1050" spans="1:39" ht="15.75" x14ac:dyDescent="0.25">
      <c r="A1050" s="93">
        <f t="shared" si="218"/>
        <v>0</v>
      </c>
      <c r="B1050" s="94">
        <f t="shared" si="213"/>
        <v>0</v>
      </c>
      <c r="C1050" s="95">
        <f>+$D$3*T1050</f>
        <v>7150</v>
      </c>
      <c r="D1050" s="95">
        <f t="shared" si="214"/>
        <v>7150</v>
      </c>
      <c r="E1050" s="95">
        <f>+$F$3*K1050</f>
        <v>1500</v>
      </c>
      <c r="F1050" s="95">
        <f t="shared" si="215"/>
        <v>1500</v>
      </c>
      <c r="G1050" s="96">
        <f>+$H$3*Q1050</f>
        <v>1500</v>
      </c>
      <c r="H1050" s="95">
        <f t="shared" si="216"/>
        <v>1500</v>
      </c>
      <c r="I1050" s="395"/>
      <c r="J1050" s="130">
        <f>((K1051-K1049)/500)</f>
        <v>0.02</v>
      </c>
      <c r="K1050" s="116">
        <f>(((I1050-I1049)*J1050)+K1049)+I1050</f>
        <v>150</v>
      </c>
      <c r="L1050" s="131">
        <f>ROUNDUP(K1050,0)</f>
        <v>150</v>
      </c>
      <c r="M1050" s="132">
        <f>((N1051-N1049)/500)</f>
        <v>0.02</v>
      </c>
      <c r="N1050" s="101">
        <f>(((I1050-I1049)*M1050)+N1049)+I1050</f>
        <v>250</v>
      </c>
      <c r="O1050" s="101">
        <f>ROUNDUP(N1050,0)</f>
        <v>250</v>
      </c>
      <c r="P1050" s="101">
        <f>((Q1051-Q1049)/500)</f>
        <v>0.02</v>
      </c>
      <c r="Q1050" s="101">
        <f>(((I1050-I1049)*P1050)+Q1049)+I1050</f>
        <v>500</v>
      </c>
      <c r="R1050" s="133">
        <f>ROUNDUP(Q1050,0)</f>
        <v>500</v>
      </c>
      <c r="S1050" s="132">
        <f>((T1051-T1049)/500)</f>
        <v>0.04</v>
      </c>
      <c r="T1050" s="134">
        <f>(((I1050-I1049)*S1050)+T1049)+I1050</f>
        <v>650</v>
      </c>
      <c r="U1050" s="134">
        <f>ROUNDUP(T1050,0)</f>
        <v>650</v>
      </c>
      <c r="V1050" s="396"/>
      <c r="W1050" s="130">
        <f>((X1051-X1049)/500)</f>
        <v>0.02</v>
      </c>
      <c r="X1050" s="116">
        <f>(((V1050-V1049)*W1050)+X1049)+V1050</f>
        <v>-1085</v>
      </c>
      <c r="Y1050" s="135">
        <f t="shared" si="217"/>
        <v>240</v>
      </c>
      <c r="Z1050" s="106">
        <f>ROUNDUP(X1050,0)</f>
        <v>-1085</v>
      </c>
      <c r="AA1050" s="136">
        <f>((AB1051-AB1049)/500)</f>
        <v>0.04</v>
      </c>
      <c r="AB1050" s="137">
        <f>(((V1050-V1049)*AA1050)+AB1049)+V1050</f>
        <v>-2170</v>
      </c>
      <c r="AC1050" s="101">
        <f>ROUNDUP(AB1050,0)</f>
        <v>-2170</v>
      </c>
      <c r="AD1050" s="137">
        <f>((AE1051-AE1049)/500)</f>
        <v>0.02</v>
      </c>
      <c r="AE1050" s="137">
        <f>(((V1050-V1049)*AD1050)+AE1049)+V1050</f>
        <v>-1060</v>
      </c>
      <c r="AF1050" s="133">
        <f>ROUNDUP(AE1050,0)</f>
        <v>-1060</v>
      </c>
      <c r="AG1050" s="137">
        <f>((AH1051-AH1049)/500)</f>
        <v>0.02</v>
      </c>
      <c r="AH1050" s="137">
        <f>(((V1050-V1049)*AG1050)+AH1049)+V1050</f>
        <v>-1035</v>
      </c>
      <c r="AI1050" s="101">
        <f>ROUNDUP(AH1050,0)</f>
        <v>-1035</v>
      </c>
      <c r="AJ1050" s="136">
        <f>((AK1051-AK1049)/500)</f>
        <v>0.02</v>
      </c>
      <c r="AK1050" s="138">
        <f>(((V1050-V1049)*AJ1050)+AK1049)+V1050</f>
        <v>-1010</v>
      </c>
      <c r="AL1050" s="139">
        <f>ROUNDUP(AK1050,0)</f>
        <v>-1010</v>
      </c>
      <c r="AM1050" s="397"/>
    </row>
    <row r="1051" spans="1:39" ht="15.75" x14ac:dyDescent="0.25">
      <c r="A1051" s="93">
        <f t="shared" si="218"/>
        <v>0</v>
      </c>
      <c r="B1051" s="93">
        <f t="shared" ref="B1051:B1114" si="219">ROUNDUP(A1051,0)</f>
        <v>0</v>
      </c>
      <c r="C1051" s="112">
        <f>+$D$3*U1051</f>
        <v>3010150</v>
      </c>
      <c r="D1051" s="112">
        <f t="shared" ref="D1051:D1114" si="220">ROUNDUP(C1051,0)</f>
        <v>3010150</v>
      </c>
      <c r="E1051" s="112">
        <f>+$F$3*L1051</f>
        <v>2679000</v>
      </c>
      <c r="F1051" s="112">
        <f t="shared" ref="F1051:F1114" si="221">ROUNDUP(E1051,0)</f>
        <v>2679000</v>
      </c>
      <c r="G1051" s="113">
        <f>+$H$3*R1051</f>
        <v>804750</v>
      </c>
      <c r="H1051" s="112">
        <f t="shared" ref="H1051:H1114" si="222">ROUNDUP(G1051,0)</f>
        <v>804750</v>
      </c>
      <c r="I1051" s="140">
        <f>+I1049+500</f>
        <v>262500</v>
      </c>
      <c r="J1051" s="130"/>
      <c r="K1051" s="116">
        <f>+K1049+10</f>
        <v>5400</v>
      </c>
      <c r="L1051" s="117">
        <f>+I1051+K1051</f>
        <v>267900</v>
      </c>
      <c r="M1051" s="118"/>
      <c r="N1051" s="119">
        <f>+N1049+10</f>
        <v>5500</v>
      </c>
      <c r="O1051" s="119">
        <f>+N1051+I1051</f>
        <v>268000</v>
      </c>
      <c r="P1051" s="119"/>
      <c r="Q1051" s="119">
        <f>+Q1049+10</f>
        <v>5750</v>
      </c>
      <c r="R1051" s="120">
        <f>+Q1051+I1051</f>
        <v>268250</v>
      </c>
      <c r="S1051" s="121"/>
      <c r="T1051" s="122">
        <f>+T1049+20</f>
        <v>11150</v>
      </c>
      <c r="U1051" s="122">
        <f>+T1051+I1051</f>
        <v>273650</v>
      </c>
      <c r="V1051" s="141">
        <f>+V1049+500</f>
        <v>262500</v>
      </c>
      <c r="W1051" s="130"/>
      <c r="X1051" s="116">
        <f>+X1049+10</f>
        <v>4165</v>
      </c>
      <c r="Y1051" s="124">
        <f t="shared" si="217"/>
        <v>262740</v>
      </c>
      <c r="Z1051" s="125">
        <f>+V1051+X1051</f>
        <v>266665</v>
      </c>
      <c r="AA1051" s="126"/>
      <c r="AB1051" s="127">
        <f>+AB1049+20</f>
        <v>8330</v>
      </c>
      <c r="AC1051" s="119">
        <f>+V1051+AB1051</f>
        <v>270830</v>
      </c>
      <c r="AD1051" s="127"/>
      <c r="AE1051" s="127">
        <f>+AE1049+10</f>
        <v>4190</v>
      </c>
      <c r="AF1051" s="120">
        <f>+AE1051+V1051</f>
        <v>266690</v>
      </c>
      <c r="AG1051" s="127"/>
      <c r="AH1051" s="127">
        <f>+AH1049+10</f>
        <v>4215</v>
      </c>
      <c r="AI1051" s="119">
        <f>+AH1051+V1051</f>
        <v>266715</v>
      </c>
      <c r="AJ1051" s="126"/>
      <c r="AK1051" s="128">
        <f>+AK1049+10</f>
        <v>4240</v>
      </c>
      <c r="AL1051" s="129">
        <f>+AK1051+V1051</f>
        <v>266740</v>
      </c>
      <c r="AM1051" s="397"/>
    </row>
    <row r="1052" spans="1:39" ht="15.75" x14ac:dyDescent="0.25">
      <c r="A1052" s="93">
        <f t="shared" si="218"/>
        <v>0</v>
      </c>
      <c r="B1052" s="94">
        <f t="shared" si="219"/>
        <v>0</v>
      </c>
      <c r="C1052" s="95">
        <f>+$D$3*T1052</f>
        <v>7150</v>
      </c>
      <c r="D1052" s="95">
        <f t="shared" si="220"/>
        <v>7150</v>
      </c>
      <c r="E1052" s="95">
        <f>+$F$3*K1052</f>
        <v>1500</v>
      </c>
      <c r="F1052" s="95">
        <f t="shared" si="221"/>
        <v>1500</v>
      </c>
      <c r="G1052" s="96">
        <f>+$H$3*Q1052</f>
        <v>1500</v>
      </c>
      <c r="H1052" s="433">
        <f t="shared" si="222"/>
        <v>1500</v>
      </c>
      <c r="I1052" s="395"/>
      <c r="J1052" s="130">
        <f>((K1053-K1051)/500)</f>
        <v>0.02</v>
      </c>
      <c r="K1052" s="116">
        <f>(((I1052-I1051)*J1052)+K1051)+I1052</f>
        <v>150</v>
      </c>
      <c r="L1052" s="131">
        <f>ROUNDUP(K1052,0)</f>
        <v>150</v>
      </c>
      <c r="M1052" s="132">
        <f>((N1053-N1051)/500)</f>
        <v>0.02</v>
      </c>
      <c r="N1052" s="101">
        <f>(((I1052-I1051)*M1052)+N1051)+I1052</f>
        <v>250</v>
      </c>
      <c r="O1052" s="101">
        <f>ROUNDUP(N1052,0)</f>
        <v>250</v>
      </c>
      <c r="P1052" s="101">
        <f>((Q1053-Q1051)/500)</f>
        <v>0.02</v>
      </c>
      <c r="Q1052" s="101">
        <f>(((I1052-I1051)*P1052)+Q1051)+I1052</f>
        <v>500</v>
      </c>
      <c r="R1052" s="133">
        <f>ROUNDUP(Q1052,0)</f>
        <v>500</v>
      </c>
      <c r="S1052" s="132">
        <f>((T1053-T1051)/500)</f>
        <v>0.04</v>
      </c>
      <c r="T1052" s="134">
        <f>(((I1052-I1051)*S1052)+T1051)+I1052</f>
        <v>650</v>
      </c>
      <c r="U1052" s="134">
        <f>ROUNDUP(T1052,0)</f>
        <v>650</v>
      </c>
      <c r="V1052" s="396"/>
      <c r="W1052" s="130">
        <f>((X1053-X1051)/500)</f>
        <v>0.01</v>
      </c>
      <c r="X1052" s="116">
        <f>(((V1052-V1051)*W1052)+X1051)+V1052</f>
        <v>1540</v>
      </c>
      <c r="Y1052" s="135">
        <f t="shared" si="217"/>
        <v>240</v>
      </c>
      <c r="Z1052" s="106">
        <f>ROUNDUP(X1052,0)</f>
        <v>1540</v>
      </c>
      <c r="AA1052" s="136">
        <f>((AB1053-AB1051)/500)</f>
        <v>0.02</v>
      </c>
      <c r="AB1052" s="137">
        <f>(((V1052-V1051)*AA1052)+AB1051)+V1052</f>
        <v>3080</v>
      </c>
      <c r="AC1052" s="101">
        <f>ROUNDUP(AB1052,0)</f>
        <v>3080</v>
      </c>
      <c r="AD1052" s="137">
        <f>((AE1053-AE1051)/500)</f>
        <v>0.01</v>
      </c>
      <c r="AE1052" s="137">
        <f>(((V1052-V1051)*AD1052)+AE1051)+V1052</f>
        <v>1565</v>
      </c>
      <c r="AF1052" s="133">
        <f>ROUNDUP(AE1052,0)</f>
        <v>1565</v>
      </c>
      <c r="AG1052" s="137">
        <f>((AH1053-AH1051)/500)</f>
        <v>0.01</v>
      </c>
      <c r="AH1052" s="137">
        <f>(((V1052-V1051)*AG1052)+AH1051)+V1052</f>
        <v>1590</v>
      </c>
      <c r="AI1052" s="101">
        <f>ROUNDUP(AH1052,0)</f>
        <v>1590</v>
      </c>
      <c r="AJ1052" s="136">
        <f>((AK1053-AK1051)/500)</f>
        <v>0.01</v>
      </c>
      <c r="AK1052" s="138">
        <f>(((V1052-V1051)*AJ1052)+AK1051)+V1052</f>
        <v>1615</v>
      </c>
      <c r="AL1052" s="139">
        <f>ROUNDUP(AK1052,0)</f>
        <v>1615</v>
      </c>
    </row>
    <row r="1053" spans="1:39" ht="15.75" x14ac:dyDescent="0.25">
      <c r="A1053" s="93">
        <f t="shared" si="218"/>
        <v>0</v>
      </c>
      <c r="B1053" s="93">
        <f t="shared" si="219"/>
        <v>0</v>
      </c>
      <c r="C1053" s="112">
        <f>+$D$3*U1053</f>
        <v>3015870</v>
      </c>
      <c r="D1053" s="112">
        <f t="shared" si="220"/>
        <v>3015870</v>
      </c>
      <c r="E1053" s="112">
        <f>+$F$3*L1053</f>
        <v>2684100</v>
      </c>
      <c r="F1053" s="112">
        <f t="shared" si="221"/>
        <v>2684100</v>
      </c>
      <c r="G1053" s="113">
        <f>+$H$3*R1053</f>
        <v>806280</v>
      </c>
      <c r="H1053" s="112">
        <f t="shared" si="222"/>
        <v>806280</v>
      </c>
      <c r="I1053" s="140">
        <f>+I1051+500</f>
        <v>263000</v>
      </c>
      <c r="J1053" s="130"/>
      <c r="K1053" s="116">
        <f>+K1051+10</f>
        <v>5410</v>
      </c>
      <c r="L1053" s="117">
        <f>+I1053+K1053</f>
        <v>268410</v>
      </c>
      <c r="M1053" s="118"/>
      <c r="N1053" s="119">
        <f>+N1051+10</f>
        <v>5510</v>
      </c>
      <c r="O1053" s="119">
        <f>+N1053+I1053</f>
        <v>268510</v>
      </c>
      <c r="P1053" s="119"/>
      <c r="Q1053" s="119">
        <f>+Q1051+10</f>
        <v>5760</v>
      </c>
      <c r="R1053" s="120">
        <f>+Q1053+I1053</f>
        <v>268760</v>
      </c>
      <c r="S1053" s="121"/>
      <c r="T1053" s="122">
        <f>+T1051+20</f>
        <v>11170</v>
      </c>
      <c r="U1053" s="122">
        <f>+T1053+I1053</f>
        <v>274170</v>
      </c>
      <c r="V1053" s="141">
        <f>+V1051+500</f>
        <v>263000</v>
      </c>
      <c r="W1053" s="130"/>
      <c r="X1053" s="116">
        <f>+X1051+5</f>
        <v>4170</v>
      </c>
      <c r="Y1053" s="124">
        <f t="shared" si="217"/>
        <v>263240</v>
      </c>
      <c r="Z1053" s="125">
        <f>+V1053+X1053</f>
        <v>267170</v>
      </c>
      <c r="AA1053" s="126"/>
      <c r="AB1053" s="127">
        <f>+AB1051+10</f>
        <v>8340</v>
      </c>
      <c r="AC1053" s="119">
        <f>+V1053+AB1053</f>
        <v>271340</v>
      </c>
      <c r="AD1053" s="127"/>
      <c r="AE1053" s="127">
        <f>+AE1051+5</f>
        <v>4195</v>
      </c>
      <c r="AF1053" s="120">
        <f>+AE1053+V1053</f>
        <v>267195</v>
      </c>
      <c r="AG1053" s="127"/>
      <c r="AH1053" s="127">
        <f>+AH1051+5</f>
        <v>4220</v>
      </c>
      <c r="AI1053" s="119">
        <f>+AH1053+V1053</f>
        <v>267220</v>
      </c>
      <c r="AJ1053" s="126"/>
      <c r="AK1053" s="128">
        <f>+AK1051+5</f>
        <v>4245</v>
      </c>
      <c r="AL1053" s="129">
        <f>+AK1053+V1053</f>
        <v>267245</v>
      </c>
      <c r="AM1053" s="397"/>
    </row>
    <row r="1054" spans="1:39" ht="15.75" x14ac:dyDescent="0.25">
      <c r="A1054" s="93">
        <f t="shared" si="218"/>
        <v>0</v>
      </c>
      <c r="B1054" s="94">
        <f t="shared" si="219"/>
        <v>0</v>
      </c>
      <c r="C1054" s="95">
        <f>+$D$3*T1054</f>
        <v>7150</v>
      </c>
      <c r="D1054" s="95">
        <f t="shared" si="220"/>
        <v>7150</v>
      </c>
      <c r="E1054" s="95">
        <f>+$F$3*K1054</f>
        <v>1500</v>
      </c>
      <c r="F1054" s="95">
        <f t="shared" si="221"/>
        <v>1500</v>
      </c>
      <c r="G1054" s="96">
        <f>+$H$3*Q1054</f>
        <v>1500</v>
      </c>
      <c r="H1054" s="95">
        <f t="shared" si="222"/>
        <v>1500</v>
      </c>
      <c r="I1054" s="395"/>
      <c r="J1054" s="130">
        <f>((K1055-K1053)/500)</f>
        <v>0.02</v>
      </c>
      <c r="K1054" s="116">
        <f>(((I1054-I1053)*J1054)+K1053)+I1054</f>
        <v>150</v>
      </c>
      <c r="L1054" s="131">
        <f>ROUNDUP(K1054,0)</f>
        <v>150</v>
      </c>
      <c r="M1054" s="132">
        <f>((N1055-N1053)/500)</f>
        <v>0.02</v>
      </c>
      <c r="N1054" s="101">
        <f>(((I1054-I1053)*M1054)+N1053)+I1054</f>
        <v>250</v>
      </c>
      <c r="O1054" s="101">
        <f>ROUNDUP(N1054,0)</f>
        <v>250</v>
      </c>
      <c r="P1054" s="101">
        <f>((Q1055-Q1053)/500)</f>
        <v>0.02</v>
      </c>
      <c r="Q1054" s="101">
        <f>(((I1054-I1053)*P1054)+Q1053)+I1054</f>
        <v>500</v>
      </c>
      <c r="R1054" s="133">
        <f>ROUNDUP(Q1054,0)</f>
        <v>500</v>
      </c>
      <c r="S1054" s="132">
        <f>((T1055-T1053)/500)</f>
        <v>0.04</v>
      </c>
      <c r="T1054" s="134">
        <f>(((I1054-I1053)*S1054)+T1053)+I1054</f>
        <v>650</v>
      </c>
      <c r="U1054" s="134">
        <f>ROUNDUP(T1054,0)</f>
        <v>650</v>
      </c>
      <c r="V1054" s="396"/>
      <c r="W1054" s="130">
        <f>((X1055-X1053)/500)</f>
        <v>0.02</v>
      </c>
      <c r="X1054" s="116">
        <f>(((V1054-V1053)*W1054)+X1053)+V1054</f>
        <v>-1090</v>
      </c>
      <c r="Y1054" s="135">
        <f t="shared" si="217"/>
        <v>240</v>
      </c>
      <c r="Z1054" s="106">
        <f>ROUNDUP(X1054,0)</f>
        <v>-1090</v>
      </c>
      <c r="AA1054" s="136">
        <f>((AB1055-AB1053)/500)</f>
        <v>0.04</v>
      </c>
      <c r="AB1054" s="137">
        <f>(((V1054-V1053)*AA1054)+AB1053)+V1054</f>
        <v>-2180</v>
      </c>
      <c r="AC1054" s="101">
        <f>ROUNDUP(AB1054,0)</f>
        <v>-2180</v>
      </c>
      <c r="AD1054" s="137">
        <f>((AE1055-AE1053)/500)</f>
        <v>0.02</v>
      </c>
      <c r="AE1054" s="137">
        <f>(((V1054-V1053)*AD1054)+AE1053)+V1054</f>
        <v>-1065</v>
      </c>
      <c r="AF1054" s="133">
        <f>ROUNDUP(AE1054,0)</f>
        <v>-1065</v>
      </c>
      <c r="AG1054" s="137">
        <f>((AH1055-AH1053)/500)</f>
        <v>0.02</v>
      </c>
      <c r="AH1054" s="137">
        <f>(((V1054-V1053)*AG1054)+AH1053)+V1054</f>
        <v>-1040</v>
      </c>
      <c r="AI1054" s="101">
        <f>ROUNDUP(AH1054,0)</f>
        <v>-1040</v>
      </c>
      <c r="AJ1054" s="136">
        <f>((AK1055-AK1053)/500)</f>
        <v>0.02</v>
      </c>
      <c r="AK1054" s="138">
        <f>(((V1054-V1053)*AJ1054)+AK1053)+V1054</f>
        <v>-1015</v>
      </c>
      <c r="AL1054" s="139">
        <f>ROUNDUP(AK1054,0)</f>
        <v>-1015</v>
      </c>
    </row>
    <row r="1055" spans="1:39" ht="15.75" x14ac:dyDescent="0.25">
      <c r="A1055" s="93">
        <f t="shared" si="218"/>
        <v>0</v>
      </c>
      <c r="B1055" s="93">
        <f t="shared" si="219"/>
        <v>0</v>
      </c>
      <c r="C1055" s="112">
        <f>+$D$3*U1055</f>
        <v>3021590</v>
      </c>
      <c r="D1055" s="112">
        <f t="shared" si="220"/>
        <v>3021590</v>
      </c>
      <c r="E1055" s="112">
        <f>+$F$3*L1055</f>
        <v>2689200</v>
      </c>
      <c r="F1055" s="112">
        <f t="shared" si="221"/>
        <v>2689200</v>
      </c>
      <c r="G1055" s="113">
        <f>+$H$3*R1055</f>
        <v>807810</v>
      </c>
      <c r="H1055" s="112">
        <f t="shared" si="222"/>
        <v>807810</v>
      </c>
      <c r="I1055" s="140">
        <f>+I1053+500</f>
        <v>263500</v>
      </c>
      <c r="J1055" s="130"/>
      <c r="K1055" s="116">
        <f>+K1053+10</f>
        <v>5420</v>
      </c>
      <c r="L1055" s="117">
        <f>+I1055+K1055</f>
        <v>268920</v>
      </c>
      <c r="M1055" s="118"/>
      <c r="N1055" s="119">
        <f>+N1053+10</f>
        <v>5520</v>
      </c>
      <c r="O1055" s="119">
        <f>+N1055+I1055</f>
        <v>269020</v>
      </c>
      <c r="P1055" s="119"/>
      <c r="Q1055" s="119">
        <f>+Q1053+10</f>
        <v>5770</v>
      </c>
      <c r="R1055" s="120">
        <f>+Q1055+I1055</f>
        <v>269270</v>
      </c>
      <c r="S1055" s="121"/>
      <c r="T1055" s="122">
        <f>+T1053+20</f>
        <v>11190</v>
      </c>
      <c r="U1055" s="122">
        <f>+T1055+I1055</f>
        <v>274690</v>
      </c>
      <c r="V1055" s="141">
        <f>+V1053+500</f>
        <v>263500</v>
      </c>
      <c r="W1055" s="130"/>
      <c r="X1055" s="116">
        <f>+X1053+10</f>
        <v>4180</v>
      </c>
      <c r="Y1055" s="124">
        <f t="shared" si="217"/>
        <v>263740</v>
      </c>
      <c r="Z1055" s="125">
        <f>+V1055+X1055</f>
        <v>267680</v>
      </c>
      <c r="AA1055" s="126"/>
      <c r="AB1055" s="127">
        <f>+AB1053+20</f>
        <v>8360</v>
      </c>
      <c r="AC1055" s="119">
        <f>+V1055+AB1055</f>
        <v>271860</v>
      </c>
      <c r="AD1055" s="127"/>
      <c r="AE1055" s="127">
        <f>+AE1053+10</f>
        <v>4205</v>
      </c>
      <c r="AF1055" s="120">
        <f>+AE1055+V1055</f>
        <v>267705</v>
      </c>
      <c r="AG1055" s="127"/>
      <c r="AH1055" s="127">
        <f>+AH1053+10</f>
        <v>4230</v>
      </c>
      <c r="AI1055" s="119">
        <f>+AH1055+V1055</f>
        <v>267730</v>
      </c>
      <c r="AJ1055" s="126"/>
      <c r="AK1055" s="128">
        <f>+AK1053+10</f>
        <v>4255</v>
      </c>
      <c r="AL1055" s="129">
        <f>+AK1055+V1055</f>
        <v>267755</v>
      </c>
      <c r="AM1055" s="397"/>
    </row>
    <row r="1056" spans="1:39" ht="15.75" x14ac:dyDescent="0.25">
      <c r="A1056" s="93">
        <f t="shared" si="218"/>
        <v>0</v>
      </c>
      <c r="B1056" s="94">
        <f t="shared" si="219"/>
        <v>0</v>
      </c>
      <c r="C1056" s="95">
        <f>+$D$3*T1056</f>
        <v>7150</v>
      </c>
      <c r="D1056" s="95">
        <f t="shared" si="220"/>
        <v>7150</v>
      </c>
      <c r="E1056" s="95">
        <f>+$F$3*K1056</f>
        <v>1500</v>
      </c>
      <c r="F1056" s="95">
        <f t="shared" si="221"/>
        <v>1500</v>
      </c>
      <c r="G1056" s="96">
        <f>+$H$3*Q1056</f>
        <v>1500</v>
      </c>
      <c r="H1056" s="433">
        <f t="shared" si="222"/>
        <v>1500</v>
      </c>
      <c r="I1056" s="395"/>
      <c r="J1056" s="130">
        <f>((K1057-K1055)/500)</f>
        <v>0.02</v>
      </c>
      <c r="K1056" s="116">
        <f>(((I1056-I1055)*J1056)+K1055)+I1056</f>
        <v>150</v>
      </c>
      <c r="L1056" s="131">
        <f>ROUNDUP(K1056,0)</f>
        <v>150</v>
      </c>
      <c r="M1056" s="132">
        <f>((N1057-N1055)/500)</f>
        <v>0.02</v>
      </c>
      <c r="N1056" s="101">
        <f>(((I1056-I1055)*M1056)+N1055)+I1056</f>
        <v>250</v>
      </c>
      <c r="O1056" s="101">
        <f>ROUNDUP(N1056,0)</f>
        <v>250</v>
      </c>
      <c r="P1056" s="101">
        <f>((Q1057-Q1055)/500)</f>
        <v>0.02</v>
      </c>
      <c r="Q1056" s="101">
        <f>(((I1056-I1055)*P1056)+Q1055)+I1056</f>
        <v>500</v>
      </c>
      <c r="R1056" s="133">
        <f>ROUNDUP(Q1056,0)</f>
        <v>500</v>
      </c>
      <c r="S1056" s="132">
        <f>((T1057-T1055)/500)</f>
        <v>0.04</v>
      </c>
      <c r="T1056" s="134">
        <f>(((I1056-I1055)*S1056)+T1055)+I1056</f>
        <v>650</v>
      </c>
      <c r="U1056" s="134">
        <f>ROUNDUP(T1056,0)</f>
        <v>650</v>
      </c>
      <c r="V1056" s="396"/>
      <c r="W1056" s="130">
        <f>((X1057-X1055)/500)</f>
        <v>0.01</v>
      </c>
      <c r="X1056" s="116">
        <f>(((V1056-V1055)*W1056)+X1055)+V1056</f>
        <v>1545</v>
      </c>
      <c r="Y1056" s="135">
        <f t="shared" si="217"/>
        <v>240</v>
      </c>
      <c r="Z1056" s="106">
        <f>ROUNDUP(X1056,0)</f>
        <v>1545</v>
      </c>
      <c r="AA1056" s="136">
        <f>((AB1057-AB1055)/500)</f>
        <v>0.02</v>
      </c>
      <c r="AB1056" s="137">
        <f>(((V1056-V1055)*AA1056)+AB1055)+V1056</f>
        <v>3090</v>
      </c>
      <c r="AC1056" s="101">
        <f>ROUNDUP(AB1056,0)</f>
        <v>3090</v>
      </c>
      <c r="AD1056" s="137">
        <f>((AE1057-AE1055)/500)</f>
        <v>0.01</v>
      </c>
      <c r="AE1056" s="137">
        <f>(((V1056-V1055)*AD1056)+AE1055)+V1056</f>
        <v>1570</v>
      </c>
      <c r="AF1056" s="133">
        <f>ROUNDUP(AE1056,0)</f>
        <v>1570</v>
      </c>
      <c r="AG1056" s="137">
        <f>((AH1057-AH1055)/500)</f>
        <v>0.01</v>
      </c>
      <c r="AH1056" s="137">
        <f>(((V1056-V1055)*AG1056)+AH1055)+V1056</f>
        <v>1595</v>
      </c>
      <c r="AI1056" s="101">
        <f>ROUNDUP(AH1056,0)</f>
        <v>1595</v>
      </c>
      <c r="AJ1056" s="136">
        <f>((AK1057-AK1055)/500)</f>
        <v>0.01</v>
      </c>
      <c r="AK1056" s="138">
        <f>(((V1056-V1055)*AJ1056)+AK1055)+V1056</f>
        <v>1620</v>
      </c>
      <c r="AL1056" s="139">
        <f>ROUNDUP(AK1056,0)</f>
        <v>1620</v>
      </c>
    </row>
    <row r="1057" spans="1:39" ht="15.75" x14ac:dyDescent="0.25">
      <c r="A1057" s="93">
        <f t="shared" si="218"/>
        <v>0</v>
      </c>
      <c r="B1057" s="93">
        <f t="shared" si="219"/>
        <v>0</v>
      </c>
      <c r="C1057" s="112">
        <f>+$D$3*U1057</f>
        <v>3027310</v>
      </c>
      <c r="D1057" s="112">
        <f t="shared" si="220"/>
        <v>3027310</v>
      </c>
      <c r="E1057" s="112">
        <f>+$F$3*L1057</f>
        <v>2694300</v>
      </c>
      <c r="F1057" s="112">
        <f t="shared" si="221"/>
        <v>2694300</v>
      </c>
      <c r="G1057" s="113">
        <f>+$H$3*R1057</f>
        <v>809340</v>
      </c>
      <c r="H1057" s="112">
        <f t="shared" si="222"/>
        <v>809340</v>
      </c>
      <c r="I1057" s="140">
        <f>+I1055+500</f>
        <v>264000</v>
      </c>
      <c r="J1057" s="130"/>
      <c r="K1057" s="116">
        <f>+K1055+10</f>
        <v>5430</v>
      </c>
      <c r="L1057" s="117">
        <f>+I1057+K1057</f>
        <v>269430</v>
      </c>
      <c r="M1057" s="118"/>
      <c r="N1057" s="119">
        <f>+N1055+10</f>
        <v>5530</v>
      </c>
      <c r="O1057" s="119">
        <f>+N1057+I1057</f>
        <v>269530</v>
      </c>
      <c r="P1057" s="119"/>
      <c r="Q1057" s="119">
        <f>+Q1055+10</f>
        <v>5780</v>
      </c>
      <c r="R1057" s="120">
        <f>+Q1057+I1057</f>
        <v>269780</v>
      </c>
      <c r="S1057" s="121"/>
      <c r="T1057" s="122">
        <f>+T1055+20</f>
        <v>11210</v>
      </c>
      <c r="U1057" s="122">
        <f>+T1057+I1057</f>
        <v>275210</v>
      </c>
      <c r="V1057" s="141">
        <f>+V1055+500</f>
        <v>264000</v>
      </c>
      <c r="W1057" s="130"/>
      <c r="X1057" s="116">
        <f>+X1055+5</f>
        <v>4185</v>
      </c>
      <c r="Y1057" s="124">
        <f t="shared" ref="Y1057:Y1120" si="223">+V1057+240</f>
        <v>264240</v>
      </c>
      <c r="Z1057" s="125">
        <f>+V1057+X1057</f>
        <v>268185</v>
      </c>
      <c r="AA1057" s="126"/>
      <c r="AB1057" s="127">
        <f>+AB1055+10</f>
        <v>8370</v>
      </c>
      <c r="AC1057" s="119">
        <f>+V1057+AB1057</f>
        <v>272370</v>
      </c>
      <c r="AD1057" s="127"/>
      <c r="AE1057" s="127">
        <f>+AE1055+5</f>
        <v>4210</v>
      </c>
      <c r="AF1057" s="120">
        <f>+AE1057+V1057</f>
        <v>268210</v>
      </c>
      <c r="AG1057" s="127"/>
      <c r="AH1057" s="127">
        <f>+AH1055+5</f>
        <v>4235</v>
      </c>
      <c r="AI1057" s="119">
        <f>+AH1057+V1057</f>
        <v>268235</v>
      </c>
      <c r="AJ1057" s="126"/>
      <c r="AK1057" s="128">
        <f>+AK1055+5</f>
        <v>4260</v>
      </c>
      <c r="AL1057" s="129">
        <f>+AK1057+V1057</f>
        <v>268260</v>
      </c>
      <c r="AM1057" s="397"/>
    </row>
    <row r="1058" spans="1:39" ht="15.75" x14ac:dyDescent="0.25">
      <c r="A1058" s="93">
        <f t="shared" si="218"/>
        <v>0</v>
      </c>
      <c r="B1058" s="94">
        <f t="shared" si="219"/>
        <v>0</v>
      </c>
      <c r="C1058" s="95">
        <f>+$D$3*T1058</f>
        <v>7150</v>
      </c>
      <c r="D1058" s="95">
        <f t="shared" si="220"/>
        <v>7150</v>
      </c>
      <c r="E1058" s="95">
        <f>+$F$3*K1058</f>
        <v>1500</v>
      </c>
      <c r="F1058" s="95">
        <f t="shared" si="221"/>
        <v>1500</v>
      </c>
      <c r="G1058" s="96">
        <f>+$H$3*Q1058</f>
        <v>1500</v>
      </c>
      <c r="H1058" s="95">
        <f t="shared" si="222"/>
        <v>1500</v>
      </c>
      <c r="I1058" s="395"/>
      <c r="J1058" s="130">
        <f>((K1059-K1057)/500)</f>
        <v>0.02</v>
      </c>
      <c r="K1058" s="116">
        <f>(((I1058-I1057)*J1058)+K1057)+I1058</f>
        <v>150</v>
      </c>
      <c r="L1058" s="131">
        <f>ROUNDUP(K1058,0)</f>
        <v>150</v>
      </c>
      <c r="M1058" s="132">
        <f>((N1059-N1057)/500)</f>
        <v>0.02</v>
      </c>
      <c r="N1058" s="101">
        <f>(((I1058-I1057)*M1058)+N1057)+I1058</f>
        <v>250</v>
      </c>
      <c r="O1058" s="101">
        <f>ROUNDUP(N1058,0)</f>
        <v>250</v>
      </c>
      <c r="P1058" s="101">
        <f>((Q1059-Q1057)/500)</f>
        <v>0.02</v>
      </c>
      <c r="Q1058" s="101">
        <f>(((I1058-I1057)*P1058)+Q1057)+I1058</f>
        <v>500</v>
      </c>
      <c r="R1058" s="133">
        <f>ROUNDUP(Q1058,0)</f>
        <v>500</v>
      </c>
      <c r="S1058" s="132">
        <f>((T1059-T1057)/500)</f>
        <v>0.04</v>
      </c>
      <c r="T1058" s="134">
        <f>(((I1058-I1057)*S1058)+T1057)+I1058</f>
        <v>650</v>
      </c>
      <c r="U1058" s="134">
        <f>ROUNDUP(T1058,0)</f>
        <v>650</v>
      </c>
      <c r="V1058" s="396"/>
      <c r="W1058" s="130">
        <f>((X1059-X1057)/500)</f>
        <v>0.02</v>
      </c>
      <c r="X1058" s="116">
        <f>(((V1058-V1057)*W1058)+X1057)+V1058</f>
        <v>-1095</v>
      </c>
      <c r="Y1058" s="135">
        <f t="shared" si="223"/>
        <v>240</v>
      </c>
      <c r="Z1058" s="106">
        <f>ROUNDUP(X1058,0)</f>
        <v>-1095</v>
      </c>
      <c r="AA1058" s="136">
        <f>((AB1059-AB1057)/500)</f>
        <v>0.04</v>
      </c>
      <c r="AB1058" s="137">
        <f>(((V1058-V1057)*AA1058)+AB1057)+V1058</f>
        <v>-2190</v>
      </c>
      <c r="AC1058" s="101">
        <f>ROUNDUP(AB1058,0)</f>
        <v>-2190</v>
      </c>
      <c r="AD1058" s="137">
        <f>((AE1059-AE1057)/500)</f>
        <v>0.02</v>
      </c>
      <c r="AE1058" s="137">
        <f>(((V1058-V1057)*AD1058)+AE1057)+V1058</f>
        <v>-1070</v>
      </c>
      <c r="AF1058" s="133">
        <f>ROUNDUP(AE1058,0)</f>
        <v>-1070</v>
      </c>
      <c r="AG1058" s="137">
        <f>((AH1059-AH1057)/500)</f>
        <v>0.02</v>
      </c>
      <c r="AH1058" s="137">
        <f>(((V1058-V1057)*AG1058)+AH1057)+V1058</f>
        <v>-1045</v>
      </c>
      <c r="AI1058" s="101">
        <f>ROUNDUP(AH1058,0)</f>
        <v>-1045</v>
      </c>
      <c r="AJ1058" s="136">
        <f>((AK1059-AK1057)/500)</f>
        <v>0.02</v>
      </c>
      <c r="AK1058" s="138">
        <f>(((V1058-V1057)*AJ1058)+AK1057)+V1058</f>
        <v>-1020</v>
      </c>
      <c r="AL1058" s="139">
        <f>ROUNDUP(AK1058,0)</f>
        <v>-1020</v>
      </c>
      <c r="AM1058" s="397"/>
    </row>
    <row r="1059" spans="1:39" ht="15.75" x14ac:dyDescent="0.25">
      <c r="A1059" s="93">
        <f t="shared" si="218"/>
        <v>0</v>
      </c>
      <c r="B1059" s="93">
        <f t="shared" si="219"/>
        <v>0</v>
      </c>
      <c r="C1059" s="112">
        <f>+$D$3*U1059</f>
        <v>3033030</v>
      </c>
      <c r="D1059" s="112">
        <f t="shared" si="220"/>
        <v>3033030</v>
      </c>
      <c r="E1059" s="112">
        <f>+$F$3*L1059</f>
        <v>2699400</v>
      </c>
      <c r="F1059" s="112">
        <f t="shared" si="221"/>
        <v>2699400</v>
      </c>
      <c r="G1059" s="113">
        <f>+$H$3*R1059</f>
        <v>810870</v>
      </c>
      <c r="H1059" s="112">
        <f t="shared" si="222"/>
        <v>810870</v>
      </c>
      <c r="I1059" s="140">
        <f>+I1057+500</f>
        <v>264500</v>
      </c>
      <c r="J1059" s="130"/>
      <c r="K1059" s="116">
        <f>+K1057+10</f>
        <v>5440</v>
      </c>
      <c r="L1059" s="117">
        <f>+I1059+K1059</f>
        <v>269940</v>
      </c>
      <c r="M1059" s="118"/>
      <c r="N1059" s="119">
        <f>+N1057+10</f>
        <v>5540</v>
      </c>
      <c r="O1059" s="119">
        <f>+N1059+I1059</f>
        <v>270040</v>
      </c>
      <c r="P1059" s="119"/>
      <c r="Q1059" s="119">
        <f>+Q1057+10</f>
        <v>5790</v>
      </c>
      <c r="R1059" s="120">
        <f>+Q1059+I1059</f>
        <v>270290</v>
      </c>
      <c r="S1059" s="121"/>
      <c r="T1059" s="122">
        <f>+T1057+20</f>
        <v>11230</v>
      </c>
      <c r="U1059" s="122">
        <f>+T1059+I1059</f>
        <v>275730</v>
      </c>
      <c r="V1059" s="141">
        <f>+V1057+500</f>
        <v>264500</v>
      </c>
      <c r="W1059" s="130"/>
      <c r="X1059" s="116">
        <f>+X1057+10</f>
        <v>4195</v>
      </c>
      <c r="Y1059" s="124">
        <f t="shared" si="223"/>
        <v>264740</v>
      </c>
      <c r="Z1059" s="125">
        <f>+V1059+X1059</f>
        <v>268695</v>
      </c>
      <c r="AA1059" s="126"/>
      <c r="AB1059" s="127">
        <f>+AB1057+20</f>
        <v>8390</v>
      </c>
      <c r="AC1059" s="119">
        <f>+V1059+AB1059</f>
        <v>272890</v>
      </c>
      <c r="AD1059" s="127"/>
      <c r="AE1059" s="127">
        <f>+AE1057+10</f>
        <v>4220</v>
      </c>
      <c r="AF1059" s="120">
        <f>+AE1059+V1059</f>
        <v>268720</v>
      </c>
      <c r="AG1059" s="127"/>
      <c r="AH1059" s="127">
        <f>+AH1057+10</f>
        <v>4245</v>
      </c>
      <c r="AI1059" s="119">
        <f>+AH1059+V1059</f>
        <v>268745</v>
      </c>
      <c r="AJ1059" s="126"/>
      <c r="AK1059" s="128">
        <f>+AK1057+10</f>
        <v>4270</v>
      </c>
      <c r="AL1059" s="129">
        <f>+AK1059+V1059</f>
        <v>268770</v>
      </c>
      <c r="AM1059" s="397"/>
    </row>
    <row r="1060" spans="1:39" ht="15.75" x14ac:dyDescent="0.25">
      <c r="A1060" s="93">
        <f t="shared" si="218"/>
        <v>0</v>
      </c>
      <c r="B1060" s="94">
        <f t="shared" si="219"/>
        <v>0</v>
      </c>
      <c r="C1060" s="95">
        <f>+$D$3*T1060</f>
        <v>7150</v>
      </c>
      <c r="D1060" s="95">
        <f t="shared" si="220"/>
        <v>7150</v>
      </c>
      <c r="E1060" s="95">
        <f>+$F$3*K1060</f>
        <v>1500</v>
      </c>
      <c r="F1060" s="95">
        <f t="shared" si="221"/>
        <v>1500</v>
      </c>
      <c r="G1060" s="96">
        <f>+$H$3*Q1060</f>
        <v>1500</v>
      </c>
      <c r="H1060" s="433">
        <f t="shared" si="222"/>
        <v>1500</v>
      </c>
      <c r="I1060" s="395"/>
      <c r="J1060" s="130">
        <f>((K1061-K1059)/500)</f>
        <v>0.02</v>
      </c>
      <c r="K1060" s="116">
        <f>(((I1060-I1059)*J1060)+K1059)+I1060</f>
        <v>150</v>
      </c>
      <c r="L1060" s="131">
        <f>ROUNDUP(K1060,0)</f>
        <v>150</v>
      </c>
      <c r="M1060" s="132">
        <f>((N1061-N1059)/500)</f>
        <v>0.02</v>
      </c>
      <c r="N1060" s="101">
        <f>(((I1060-I1059)*M1060)+N1059)+I1060</f>
        <v>250</v>
      </c>
      <c r="O1060" s="101">
        <f>ROUNDUP(N1060,0)</f>
        <v>250</v>
      </c>
      <c r="P1060" s="101">
        <f>((Q1061-Q1059)/500)</f>
        <v>0.02</v>
      </c>
      <c r="Q1060" s="101">
        <f>(((I1060-I1059)*P1060)+Q1059)+I1060</f>
        <v>500</v>
      </c>
      <c r="R1060" s="133">
        <f>ROUNDUP(Q1060,0)</f>
        <v>500</v>
      </c>
      <c r="S1060" s="132">
        <f>((T1061-T1059)/500)</f>
        <v>0.04</v>
      </c>
      <c r="T1060" s="134">
        <f>(((I1060-I1059)*S1060)+T1059)+I1060</f>
        <v>650</v>
      </c>
      <c r="U1060" s="134">
        <f>ROUNDUP(T1060,0)</f>
        <v>650</v>
      </c>
      <c r="V1060" s="396"/>
      <c r="W1060" s="130">
        <f>((X1061-X1059)/500)</f>
        <v>0.01</v>
      </c>
      <c r="X1060" s="116">
        <f>(((V1060-V1059)*W1060)+X1059)+V1060</f>
        <v>1550</v>
      </c>
      <c r="Y1060" s="135">
        <f t="shared" si="223"/>
        <v>240</v>
      </c>
      <c r="Z1060" s="106">
        <f>ROUNDUP(X1060,0)</f>
        <v>1550</v>
      </c>
      <c r="AA1060" s="136">
        <f>((AB1061-AB1059)/500)</f>
        <v>0.02</v>
      </c>
      <c r="AB1060" s="137">
        <f>(((V1060-V1059)*AA1060)+AB1059)+V1060</f>
        <v>3100</v>
      </c>
      <c r="AC1060" s="101">
        <f>ROUNDUP(AB1060,0)</f>
        <v>3100</v>
      </c>
      <c r="AD1060" s="137">
        <f>((AE1061-AE1059)/500)</f>
        <v>0.01</v>
      </c>
      <c r="AE1060" s="137">
        <f>(((V1060-V1059)*AD1060)+AE1059)+V1060</f>
        <v>1575</v>
      </c>
      <c r="AF1060" s="133">
        <f>ROUNDUP(AE1060,0)</f>
        <v>1575</v>
      </c>
      <c r="AG1060" s="137">
        <f>((AH1061-AH1059)/500)</f>
        <v>0.01</v>
      </c>
      <c r="AH1060" s="137">
        <f>(((V1060-V1059)*AG1060)+AH1059)+V1060</f>
        <v>1600</v>
      </c>
      <c r="AI1060" s="101">
        <f>ROUNDUP(AH1060,0)</f>
        <v>1600</v>
      </c>
      <c r="AJ1060" s="136">
        <f>((AK1061-AK1059)/500)</f>
        <v>0.01</v>
      </c>
      <c r="AK1060" s="138">
        <f>(((V1060-V1059)*AJ1060)+AK1059)+V1060</f>
        <v>1625</v>
      </c>
      <c r="AL1060" s="139">
        <f>ROUNDUP(AK1060,0)</f>
        <v>1625</v>
      </c>
    </row>
    <row r="1061" spans="1:39" ht="15.75" x14ac:dyDescent="0.25">
      <c r="A1061" s="93">
        <f t="shared" si="218"/>
        <v>0</v>
      </c>
      <c r="B1061" s="93">
        <f t="shared" si="219"/>
        <v>0</v>
      </c>
      <c r="C1061" s="112">
        <f>+$D$3*U1061</f>
        <v>3038750</v>
      </c>
      <c r="D1061" s="112">
        <f t="shared" si="220"/>
        <v>3038750</v>
      </c>
      <c r="E1061" s="112">
        <f>+$F$3*L1061</f>
        <v>2704500</v>
      </c>
      <c r="F1061" s="112">
        <f t="shared" si="221"/>
        <v>2704500</v>
      </c>
      <c r="G1061" s="113">
        <f>+$H$3*R1061</f>
        <v>812400</v>
      </c>
      <c r="H1061" s="112">
        <f t="shared" si="222"/>
        <v>812400</v>
      </c>
      <c r="I1061" s="140">
        <f>+I1059+500</f>
        <v>265000</v>
      </c>
      <c r="J1061" s="130"/>
      <c r="K1061" s="116">
        <f>+K1059+10</f>
        <v>5450</v>
      </c>
      <c r="L1061" s="117">
        <f>+I1061+K1061</f>
        <v>270450</v>
      </c>
      <c r="M1061" s="118"/>
      <c r="N1061" s="119">
        <f>+N1059+10</f>
        <v>5550</v>
      </c>
      <c r="O1061" s="119">
        <f>+N1061+I1061</f>
        <v>270550</v>
      </c>
      <c r="P1061" s="119"/>
      <c r="Q1061" s="119">
        <f>+Q1059+10</f>
        <v>5800</v>
      </c>
      <c r="R1061" s="120">
        <f>+Q1061+I1061</f>
        <v>270800</v>
      </c>
      <c r="S1061" s="121"/>
      <c r="T1061" s="122">
        <f>+T1059+20</f>
        <v>11250</v>
      </c>
      <c r="U1061" s="122">
        <f>+T1061+I1061</f>
        <v>276250</v>
      </c>
      <c r="V1061" s="141">
        <f>+V1059+500</f>
        <v>265000</v>
      </c>
      <c r="W1061" s="130"/>
      <c r="X1061" s="116">
        <f>+X1059+5</f>
        <v>4200</v>
      </c>
      <c r="Y1061" s="124">
        <f t="shared" si="223"/>
        <v>265240</v>
      </c>
      <c r="Z1061" s="125">
        <f>+V1061+X1061</f>
        <v>269200</v>
      </c>
      <c r="AA1061" s="126"/>
      <c r="AB1061" s="127">
        <f>+AB1059+10</f>
        <v>8400</v>
      </c>
      <c r="AC1061" s="119">
        <f>+V1061+AB1061</f>
        <v>273400</v>
      </c>
      <c r="AD1061" s="127"/>
      <c r="AE1061" s="127">
        <f>+AE1059+5</f>
        <v>4225</v>
      </c>
      <c r="AF1061" s="120">
        <f>+AE1061+V1061</f>
        <v>269225</v>
      </c>
      <c r="AG1061" s="127"/>
      <c r="AH1061" s="127">
        <f>+AH1059+5</f>
        <v>4250</v>
      </c>
      <c r="AI1061" s="119">
        <f>+AH1061+V1061</f>
        <v>269250</v>
      </c>
      <c r="AJ1061" s="126"/>
      <c r="AK1061" s="128">
        <f>+AK1059+5</f>
        <v>4275</v>
      </c>
      <c r="AL1061" s="129">
        <f>+AK1061+V1061</f>
        <v>269275</v>
      </c>
      <c r="AM1061" s="397"/>
    </row>
    <row r="1062" spans="1:39" ht="15.75" x14ac:dyDescent="0.25">
      <c r="A1062" s="93">
        <f t="shared" si="218"/>
        <v>0</v>
      </c>
      <c r="B1062" s="94">
        <f t="shared" si="219"/>
        <v>0</v>
      </c>
      <c r="C1062" s="95">
        <f>+$D$3*T1062</f>
        <v>7150</v>
      </c>
      <c r="D1062" s="95">
        <f t="shared" si="220"/>
        <v>7150</v>
      </c>
      <c r="E1062" s="95">
        <f>+$F$3*K1062</f>
        <v>1500</v>
      </c>
      <c r="F1062" s="95">
        <f t="shared" si="221"/>
        <v>1500</v>
      </c>
      <c r="G1062" s="96">
        <f>+$H$3*Q1062</f>
        <v>1500</v>
      </c>
      <c r="H1062" s="95">
        <f t="shared" si="222"/>
        <v>1500</v>
      </c>
      <c r="I1062" s="395"/>
      <c r="J1062" s="130">
        <f>((K1063-K1061)/500)</f>
        <v>0.02</v>
      </c>
      <c r="K1062" s="116">
        <f>(((I1062-I1061)*J1062)+K1061)+I1062</f>
        <v>150</v>
      </c>
      <c r="L1062" s="131">
        <f>ROUNDUP(K1062,0)</f>
        <v>150</v>
      </c>
      <c r="M1062" s="132">
        <f>((N1063-N1061)/500)</f>
        <v>0.02</v>
      </c>
      <c r="N1062" s="101">
        <f>(((I1062-I1061)*M1062)+N1061)+I1062</f>
        <v>250</v>
      </c>
      <c r="O1062" s="101">
        <f>ROUNDUP(N1062,0)</f>
        <v>250</v>
      </c>
      <c r="P1062" s="101">
        <f>((Q1063-Q1061)/500)</f>
        <v>0.02</v>
      </c>
      <c r="Q1062" s="101">
        <f>(((I1062-I1061)*P1062)+Q1061)+I1062</f>
        <v>500</v>
      </c>
      <c r="R1062" s="133">
        <f>ROUNDUP(Q1062,0)</f>
        <v>500</v>
      </c>
      <c r="S1062" s="132">
        <f>((T1063-T1061)/500)</f>
        <v>0.04</v>
      </c>
      <c r="T1062" s="134">
        <f>(((I1062-I1061)*S1062)+T1061)+I1062</f>
        <v>650</v>
      </c>
      <c r="U1062" s="134">
        <f>ROUNDUP(T1062,0)</f>
        <v>650</v>
      </c>
      <c r="V1062" s="396"/>
      <c r="W1062" s="130">
        <f>((X1063-X1061)/500)</f>
        <v>0.02</v>
      </c>
      <c r="X1062" s="116">
        <f>(((V1062-V1061)*W1062)+X1061)+V1062</f>
        <v>-1100</v>
      </c>
      <c r="Y1062" s="135">
        <f t="shared" si="223"/>
        <v>240</v>
      </c>
      <c r="Z1062" s="106">
        <f>ROUNDUP(X1062,0)</f>
        <v>-1100</v>
      </c>
      <c r="AA1062" s="136">
        <f>((AB1063-AB1061)/500)</f>
        <v>0.04</v>
      </c>
      <c r="AB1062" s="137">
        <f>(((V1062-V1061)*AA1062)+AB1061)+V1062</f>
        <v>-2200</v>
      </c>
      <c r="AC1062" s="101">
        <f>ROUNDUP(AB1062,0)</f>
        <v>-2200</v>
      </c>
      <c r="AD1062" s="137">
        <f>((AE1063-AE1061)/500)</f>
        <v>0.02</v>
      </c>
      <c r="AE1062" s="137">
        <f>(((V1062-V1061)*AD1062)+AE1061)+V1062</f>
        <v>-1075</v>
      </c>
      <c r="AF1062" s="133">
        <f>ROUNDUP(AE1062,0)</f>
        <v>-1075</v>
      </c>
      <c r="AG1062" s="137">
        <f>((AH1063-AH1061)/500)</f>
        <v>0.02</v>
      </c>
      <c r="AH1062" s="137">
        <f>(((V1062-V1061)*AG1062)+AH1061)+V1062</f>
        <v>-1050</v>
      </c>
      <c r="AI1062" s="101">
        <f>ROUNDUP(AH1062,0)</f>
        <v>-1050</v>
      </c>
      <c r="AJ1062" s="136">
        <f>((AK1063-AK1061)/500)</f>
        <v>0.02</v>
      </c>
      <c r="AK1062" s="138">
        <f>(((V1062-V1061)*AJ1062)+AK1061)+V1062</f>
        <v>-1025</v>
      </c>
      <c r="AL1062" s="139">
        <f>ROUNDUP(AK1062,0)</f>
        <v>-1025</v>
      </c>
    </row>
    <row r="1063" spans="1:39" ht="15.75" x14ac:dyDescent="0.25">
      <c r="A1063" s="93">
        <f t="shared" si="218"/>
        <v>0</v>
      </c>
      <c r="B1063" s="93">
        <f t="shared" si="219"/>
        <v>0</v>
      </c>
      <c r="C1063" s="112">
        <f>+$D$3*U1063</f>
        <v>3044470</v>
      </c>
      <c r="D1063" s="112">
        <f t="shared" si="220"/>
        <v>3044470</v>
      </c>
      <c r="E1063" s="112">
        <f>+$F$3*L1063</f>
        <v>2709600</v>
      </c>
      <c r="F1063" s="112">
        <f t="shared" si="221"/>
        <v>2709600</v>
      </c>
      <c r="G1063" s="113">
        <f>+$H$3*R1063</f>
        <v>813930</v>
      </c>
      <c r="H1063" s="112">
        <f t="shared" si="222"/>
        <v>813930</v>
      </c>
      <c r="I1063" s="140">
        <f>+I1061+500</f>
        <v>265500</v>
      </c>
      <c r="J1063" s="130"/>
      <c r="K1063" s="116">
        <f>+K1061+10</f>
        <v>5460</v>
      </c>
      <c r="L1063" s="117">
        <f>+I1063+K1063</f>
        <v>270960</v>
      </c>
      <c r="M1063" s="118"/>
      <c r="N1063" s="119">
        <f>+N1061+10</f>
        <v>5560</v>
      </c>
      <c r="O1063" s="119">
        <f>+N1063+I1063</f>
        <v>271060</v>
      </c>
      <c r="P1063" s="119"/>
      <c r="Q1063" s="119">
        <f>+Q1061+10</f>
        <v>5810</v>
      </c>
      <c r="R1063" s="120">
        <f>+Q1063+I1063</f>
        <v>271310</v>
      </c>
      <c r="S1063" s="121"/>
      <c r="T1063" s="122">
        <f>+T1061+20</f>
        <v>11270</v>
      </c>
      <c r="U1063" s="122">
        <f>+T1063+I1063</f>
        <v>276770</v>
      </c>
      <c r="V1063" s="141">
        <f>+V1061+500</f>
        <v>265500</v>
      </c>
      <c r="W1063" s="130"/>
      <c r="X1063" s="116">
        <f>+X1061+10</f>
        <v>4210</v>
      </c>
      <c r="Y1063" s="124">
        <f t="shared" si="223"/>
        <v>265740</v>
      </c>
      <c r="Z1063" s="125">
        <f>+V1063+X1063</f>
        <v>269710</v>
      </c>
      <c r="AA1063" s="126"/>
      <c r="AB1063" s="127">
        <f>+AB1061+20</f>
        <v>8420</v>
      </c>
      <c r="AC1063" s="119">
        <f>+V1063+AB1063</f>
        <v>273920</v>
      </c>
      <c r="AD1063" s="127"/>
      <c r="AE1063" s="127">
        <f>+AE1061+10</f>
        <v>4235</v>
      </c>
      <c r="AF1063" s="120">
        <f>+AE1063+V1063</f>
        <v>269735</v>
      </c>
      <c r="AG1063" s="127"/>
      <c r="AH1063" s="127">
        <f>+AH1061+10</f>
        <v>4260</v>
      </c>
      <c r="AI1063" s="119">
        <f>+AH1063+V1063</f>
        <v>269760</v>
      </c>
      <c r="AJ1063" s="126"/>
      <c r="AK1063" s="128">
        <f>+AK1061+10</f>
        <v>4285</v>
      </c>
      <c r="AL1063" s="129">
        <f>+AK1063+V1063</f>
        <v>269785</v>
      </c>
      <c r="AM1063" s="397"/>
    </row>
    <row r="1064" spans="1:39" ht="15.75" x14ac:dyDescent="0.25">
      <c r="A1064" s="93">
        <f t="shared" si="218"/>
        <v>0</v>
      </c>
      <c r="B1064" s="94">
        <f t="shared" si="219"/>
        <v>0</v>
      </c>
      <c r="C1064" s="95">
        <f>+$D$3*T1064</f>
        <v>7150</v>
      </c>
      <c r="D1064" s="95">
        <f t="shared" si="220"/>
        <v>7150</v>
      </c>
      <c r="E1064" s="95">
        <f>+$F$3*K1064</f>
        <v>1500</v>
      </c>
      <c r="F1064" s="95">
        <f t="shared" si="221"/>
        <v>1500</v>
      </c>
      <c r="G1064" s="96">
        <f>+$H$3*Q1064</f>
        <v>1500</v>
      </c>
      <c r="H1064" s="433">
        <f t="shared" si="222"/>
        <v>1500</v>
      </c>
      <c r="I1064" s="395"/>
      <c r="J1064" s="130">
        <f>((K1065-K1063)/500)</f>
        <v>0.02</v>
      </c>
      <c r="K1064" s="116">
        <f>(((I1064-I1063)*J1064)+K1063)+I1064</f>
        <v>150</v>
      </c>
      <c r="L1064" s="131">
        <f>ROUNDUP(K1064,0)</f>
        <v>150</v>
      </c>
      <c r="M1064" s="132">
        <f>((N1065-N1063)/500)</f>
        <v>0.02</v>
      </c>
      <c r="N1064" s="101">
        <f>(((I1064-I1063)*M1064)+N1063)+I1064</f>
        <v>250</v>
      </c>
      <c r="O1064" s="101">
        <f>ROUNDUP(N1064,0)</f>
        <v>250</v>
      </c>
      <c r="P1064" s="101">
        <f>((Q1065-Q1063)/500)</f>
        <v>0.02</v>
      </c>
      <c r="Q1064" s="101">
        <f>(((I1064-I1063)*P1064)+Q1063)+I1064</f>
        <v>500</v>
      </c>
      <c r="R1064" s="133">
        <f>ROUNDUP(Q1064,0)</f>
        <v>500</v>
      </c>
      <c r="S1064" s="132">
        <f>((T1065-T1063)/500)</f>
        <v>0.04</v>
      </c>
      <c r="T1064" s="134">
        <f>(((I1064-I1063)*S1064)+T1063)+I1064</f>
        <v>650</v>
      </c>
      <c r="U1064" s="134">
        <f>ROUNDUP(T1064,0)</f>
        <v>650</v>
      </c>
      <c r="V1064" s="396"/>
      <c r="W1064" s="130">
        <f>((X1065-X1063)/500)</f>
        <v>0.01</v>
      </c>
      <c r="X1064" s="116">
        <f>(((V1064-V1063)*W1064)+X1063)+V1064</f>
        <v>1555</v>
      </c>
      <c r="Y1064" s="135">
        <f t="shared" si="223"/>
        <v>240</v>
      </c>
      <c r="Z1064" s="106">
        <f>ROUNDUP(X1064,0)</f>
        <v>1555</v>
      </c>
      <c r="AA1064" s="136">
        <f>((AB1065-AB1063)/500)</f>
        <v>0.02</v>
      </c>
      <c r="AB1064" s="137">
        <f>(((V1064-V1063)*AA1064)+AB1063)+V1064</f>
        <v>3110</v>
      </c>
      <c r="AC1064" s="101">
        <f>ROUNDUP(AB1064,0)</f>
        <v>3110</v>
      </c>
      <c r="AD1064" s="137">
        <f>((AE1065-AE1063)/500)</f>
        <v>0.01</v>
      </c>
      <c r="AE1064" s="137">
        <f>(((V1064-V1063)*AD1064)+AE1063)+V1064</f>
        <v>1580</v>
      </c>
      <c r="AF1064" s="133">
        <f>ROUNDUP(AE1064,0)</f>
        <v>1580</v>
      </c>
      <c r="AG1064" s="137">
        <f>((AH1065-AH1063)/500)</f>
        <v>0.01</v>
      </c>
      <c r="AH1064" s="137">
        <f>(((V1064-V1063)*AG1064)+AH1063)+V1064</f>
        <v>1605</v>
      </c>
      <c r="AI1064" s="101">
        <f>ROUNDUP(AH1064,0)</f>
        <v>1605</v>
      </c>
      <c r="AJ1064" s="136">
        <f>((AK1065-AK1063)/500)</f>
        <v>0.01</v>
      </c>
      <c r="AK1064" s="138">
        <f>(((V1064-V1063)*AJ1064)+AK1063)+V1064</f>
        <v>1630</v>
      </c>
      <c r="AL1064" s="139">
        <f>ROUNDUP(AK1064,0)</f>
        <v>1630</v>
      </c>
    </row>
    <row r="1065" spans="1:39" ht="15.75" x14ac:dyDescent="0.25">
      <c r="A1065" s="93">
        <f t="shared" ref="A1065:A1128" si="224">+$B$3*O1065</f>
        <v>0</v>
      </c>
      <c r="B1065" s="93">
        <f t="shared" si="219"/>
        <v>0</v>
      </c>
      <c r="C1065" s="112">
        <f>+$D$3*U1065</f>
        <v>3050190</v>
      </c>
      <c r="D1065" s="112">
        <f t="shared" si="220"/>
        <v>3050190</v>
      </c>
      <c r="E1065" s="112">
        <f>+$F$3*L1065</f>
        <v>2714700</v>
      </c>
      <c r="F1065" s="112">
        <f t="shared" si="221"/>
        <v>2714700</v>
      </c>
      <c r="G1065" s="113">
        <f>+$H$3*R1065</f>
        <v>815460</v>
      </c>
      <c r="H1065" s="112">
        <f t="shared" si="222"/>
        <v>815460</v>
      </c>
      <c r="I1065" s="140">
        <f>+I1063+500</f>
        <v>266000</v>
      </c>
      <c r="J1065" s="130"/>
      <c r="K1065" s="116">
        <f>+K1063+10</f>
        <v>5470</v>
      </c>
      <c r="L1065" s="117">
        <f>+I1065+K1065</f>
        <v>271470</v>
      </c>
      <c r="M1065" s="118"/>
      <c r="N1065" s="119">
        <f>+N1063+10</f>
        <v>5570</v>
      </c>
      <c r="O1065" s="119">
        <f>+N1065+I1065</f>
        <v>271570</v>
      </c>
      <c r="P1065" s="119"/>
      <c r="Q1065" s="119">
        <f>+Q1063+10</f>
        <v>5820</v>
      </c>
      <c r="R1065" s="120">
        <f>+Q1065+I1065</f>
        <v>271820</v>
      </c>
      <c r="S1065" s="121"/>
      <c r="T1065" s="122">
        <f>+T1063+20</f>
        <v>11290</v>
      </c>
      <c r="U1065" s="122">
        <f>+T1065+I1065</f>
        <v>277290</v>
      </c>
      <c r="V1065" s="141">
        <f>+V1063+500</f>
        <v>266000</v>
      </c>
      <c r="W1065" s="130"/>
      <c r="X1065" s="116">
        <f>+X1063+5</f>
        <v>4215</v>
      </c>
      <c r="Y1065" s="124">
        <f t="shared" si="223"/>
        <v>266240</v>
      </c>
      <c r="Z1065" s="125">
        <f>+V1065+X1065</f>
        <v>270215</v>
      </c>
      <c r="AA1065" s="126"/>
      <c r="AB1065" s="127">
        <f>+AB1063+10</f>
        <v>8430</v>
      </c>
      <c r="AC1065" s="119">
        <f>+V1065+AB1065</f>
        <v>274430</v>
      </c>
      <c r="AD1065" s="127"/>
      <c r="AE1065" s="127">
        <f>+AE1063+5</f>
        <v>4240</v>
      </c>
      <c r="AF1065" s="120">
        <f>+AE1065+V1065</f>
        <v>270240</v>
      </c>
      <c r="AG1065" s="127"/>
      <c r="AH1065" s="127">
        <f>+AH1063+5</f>
        <v>4265</v>
      </c>
      <c r="AI1065" s="119">
        <f>+AH1065+V1065</f>
        <v>270265</v>
      </c>
      <c r="AJ1065" s="126"/>
      <c r="AK1065" s="128">
        <f>+AK1063+5</f>
        <v>4290</v>
      </c>
      <c r="AL1065" s="129">
        <f>+AK1065+V1065</f>
        <v>270290</v>
      </c>
      <c r="AM1065" s="397"/>
    </row>
    <row r="1066" spans="1:39" ht="15.75" x14ac:dyDescent="0.25">
      <c r="A1066" s="93">
        <f t="shared" si="224"/>
        <v>0</v>
      </c>
      <c r="B1066" s="94">
        <f t="shared" si="219"/>
        <v>0</v>
      </c>
      <c r="C1066" s="95">
        <f>+$D$3*T1066</f>
        <v>7150</v>
      </c>
      <c r="D1066" s="95">
        <f t="shared" si="220"/>
        <v>7150</v>
      </c>
      <c r="E1066" s="95">
        <f>+$F$3*K1066</f>
        <v>1500</v>
      </c>
      <c r="F1066" s="95">
        <f t="shared" si="221"/>
        <v>1500</v>
      </c>
      <c r="G1066" s="96">
        <f>+$H$3*Q1066</f>
        <v>1500</v>
      </c>
      <c r="H1066" s="95">
        <f t="shared" si="222"/>
        <v>1500</v>
      </c>
      <c r="I1066" s="395"/>
      <c r="J1066" s="130">
        <f>((K1067-K1065)/500)</f>
        <v>0.02</v>
      </c>
      <c r="K1066" s="116">
        <f>(((I1066-I1065)*J1066)+K1065)+I1066</f>
        <v>150</v>
      </c>
      <c r="L1066" s="131">
        <f>ROUNDUP(K1066,0)</f>
        <v>150</v>
      </c>
      <c r="M1066" s="132">
        <f>((N1067-N1065)/500)</f>
        <v>0.02</v>
      </c>
      <c r="N1066" s="101">
        <f>(((I1066-I1065)*M1066)+N1065)+I1066</f>
        <v>250</v>
      </c>
      <c r="O1066" s="101">
        <f>ROUNDUP(N1066,0)</f>
        <v>250</v>
      </c>
      <c r="P1066" s="101">
        <f>((Q1067-Q1065)/500)</f>
        <v>0.02</v>
      </c>
      <c r="Q1066" s="101">
        <f>(((I1066-I1065)*P1066)+Q1065)+I1066</f>
        <v>500</v>
      </c>
      <c r="R1066" s="133">
        <f>ROUNDUP(Q1066,0)</f>
        <v>500</v>
      </c>
      <c r="S1066" s="132">
        <f>((T1067-T1065)/500)</f>
        <v>0.04</v>
      </c>
      <c r="T1066" s="134">
        <f>(((I1066-I1065)*S1066)+T1065)+I1066</f>
        <v>650</v>
      </c>
      <c r="U1066" s="134">
        <f>ROUNDUP(T1066,0)</f>
        <v>650</v>
      </c>
      <c r="V1066" s="396"/>
      <c r="W1066" s="130">
        <f>((X1067-X1065)/500)</f>
        <v>0.02</v>
      </c>
      <c r="X1066" s="116">
        <f>(((V1066-V1065)*W1066)+X1065)+V1066</f>
        <v>-1105</v>
      </c>
      <c r="Y1066" s="135">
        <f t="shared" si="223"/>
        <v>240</v>
      </c>
      <c r="Z1066" s="106">
        <f>ROUNDUP(X1066,0)</f>
        <v>-1105</v>
      </c>
      <c r="AA1066" s="136">
        <f>((AB1067-AB1065)/500)</f>
        <v>0.04</v>
      </c>
      <c r="AB1066" s="137">
        <f>(((V1066-V1065)*AA1066)+AB1065)+V1066</f>
        <v>-2210</v>
      </c>
      <c r="AC1066" s="101">
        <f>ROUNDUP(AB1066,0)</f>
        <v>-2210</v>
      </c>
      <c r="AD1066" s="137">
        <f>((AE1067-AE1065)/500)</f>
        <v>0.02</v>
      </c>
      <c r="AE1066" s="137">
        <f>(((V1066-V1065)*AD1066)+AE1065)+V1066</f>
        <v>-1080</v>
      </c>
      <c r="AF1066" s="133">
        <f>ROUNDUP(AE1066,0)</f>
        <v>-1080</v>
      </c>
      <c r="AG1066" s="137">
        <f>((AH1067-AH1065)/500)</f>
        <v>0.02</v>
      </c>
      <c r="AH1066" s="137">
        <f>(((V1066-V1065)*AG1066)+AH1065)+V1066</f>
        <v>-1055</v>
      </c>
      <c r="AI1066" s="101">
        <f>ROUNDUP(AH1066,0)</f>
        <v>-1055</v>
      </c>
      <c r="AJ1066" s="136">
        <f>((AK1067-AK1065)/500)</f>
        <v>0.02</v>
      </c>
      <c r="AK1066" s="138">
        <f>(((V1066-V1065)*AJ1066)+AK1065)+V1066</f>
        <v>-1030</v>
      </c>
      <c r="AL1066" s="139">
        <f>ROUNDUP(AK1066,0)</f>
        <v>-1030</v>
      </c>
      <c r="AM1066" s="397"/>
    </row>
    <row r="1067" spans="1:39" ht="15.75" x14ac:dyDescent="0.25">
      <c r="A1067" s="93">
        <f t="shared" si="224"/>
        <v>0</v>
      </c>
      <c r="B1067" s="93">
        <f t="shared" si="219"/>
        <v>0</v>
      </c>
      <c r="C1067" s="112">
        <f>+$D$3*U1067</f>
        <v>3055910</v>
      </c>
      <c r="D1067" s="112">
        <f t="shared" si="220"/>
        <v>3055910</v>
      </c>
      <c r="E1067" s="112">
        <f>+$F$3*L1067</f>
        <v>2719800</v>
      </c>
      <c r="F1067" s="112">
        <f t="shared" si="221"/>
        <v>2719800</v>
      </c>
      <c r="G1067" s="113">
        <f>+$H$3*R1067</f>
        <v>816990</v>
      </c>
      <c r="H1067" s="112">
        <f t="shared" si="222"/>
        <v>816990</v>
      </c>
      <c r="I1067" s="140">
        <f>+I1065+500</f>
        <v>266500</v>
      </c>
      <c r="J1067" s="130"/>
      <c r="K1067" s="116">
        <f>+K1065+10</f>
        <v>5480</v>
      </c>
      <c r="L1067" s="117">
        <f>+I1067+K1067</f>
        <v>271980</v>
      </c>
      <c r="M1067" s="118"/>
      <c r="N1067" s="119">
        <f>+N1065+10</f>
        <v>5580</v>
      </c>
      <c r="O1067" s="119">
        <f>+N1067+I1067</f>
        <v>272080</v>
      </c>
      <c r="P1067" s="119"/>
      <c r="Q1067" s="119">
        <f>+Q1065+10</f>
        <v>5830</v>
      </c>
      <c r="R1067" s="120">
        <f>+Q1067+I1067</f>
        <v>272330</v>
      </c>
      <c r="S1067" s="121"/>
      <c r="T1067" s="122">
        <f>+T1065+20</f>
        <v>11310</v>
      </c>
      <c r="U1067" s="122">
        <f>+T1067+I1067</f>
        <v>277810</v>
      </c>
      <c r="V1067" s="141">
        <f>+V1065+500</f>
        <v>266500</v>
      </c>
      <c r="W1067" s="130"/>
      <c r="X1067" s="116">
        <f>+X1065+10</f>
        <v>4225</v>
      </c>
      <c r="Y1067" s="124">
        <f t="shared" si="223"/>
        <v>266740</v>
      </c>
      <c r="Z1067" s="125">
        <f>+V1067+X1067</f>
        <v>270725</v>
      </c>
      <c r="AA1067" s="126"/>
      <c r="AB1067" s="127">
        <f>+AB1065+20</f>
        <v>8450</v>
      </c>
      <c r="AC1067" s="119">
        <f>+V1067+AB1067</f>
        <v>274950</v>
      </c>
      <c r="AD1067" s="127"/>
      <c r="AE1067" s="127">
        <f>+AE1065+10</f>
        <v>4250</v>
      </c>
      <c r="AF1067" s="120">
        <f>+AE1067+V1067</f>
        <v>270750</v>
      </c>
      <c r="AG1067" s="127"/>
      <c r="AH1067" s="127">
        <f>+AH1065+10</f>
        <v>4275</v>
      </c>
      <c r="AI1067" s="119">
        <f>+AH1067+V1067</f>
        <v>270775</v>
      </c>
      <c r="AJ1067" s="126"/>
      <c r="AK1067" s="128">
        <f>+AK1065+10</f>
        <v>4300</v>
      </c>
      <c r="AL1067" s="129">
        <f>+AK1067+V1067</f>
        <v>270800</v>
      </c>
      <c r="AM1067" s="397"/>
    </row>
    <row r="1068" spans="1:39" ht="15.75" x14ac:dyDescent="0.25">
      <c r="A1068" s="93">
        <f t="shared" si="224"/>
        <v>0</v>
      </c>
      <c r="B1068" s="94">
        <f t="shared" si="219"/>
        <v>0</v>
      </c>
      <c r="C1068" s="95">
        <f>+$D$3*T1068</f>
        <v>7150</v>
      </c>
      <c r="D1068" s="95">
        <f t="shared" si="220"/>
        <v>7150</v>
      </c>
      <c r="E1068" s="95">
        <f>+$F$3*K1068</f>
        <v>1500</v>
      </c>
      <c r="F1068" s="95">
        <f t="shared" si="221"/>
        <v>1500</v>
      </c>
      <c r="G1068" s="96">
        <f>+$H$3*Q1068</f>
        <v>1500</v>
      </c>
      <c r="H1068" s="433">
        <f t="shared" si="222"/>
        <v>1500</v>
      </c>
      <c r="I1068" s="395"/>
      <c r="J1068" s="130">
        <f>((K1069-K1067)/500)</f>
        <v>0.02</v>
      </c>
      <c r="K1068" s="116">
        <f>(((I1068-I1067)*J1068)+K1067)+I1068</f>
        <v>150</v>
      </c>
      <c r="L1068" s="131">
        <f>ROUNDUP(K1068,0)</f>
        <v>150</v>
      </c>
      <c r="M1068" s="132">
        <f>((N1069-N1067)/500)</f>
        <v>0.02</v>
      </c>
      <c r="N1068" s="101">
        <f>(((I1068-I1067)*M1068)+N1067)+I1068</f>
        <v>250</v>
      </c>
      <c r="O1068" s="101">
        <f>ROUNDUP(N1068,0)</f>
        <v>250</v>
      </c>
      <c r="P1068" s="101">
        <f>((Q1069-Q1067)/500)</f>
        <v>0.02</v>
      </c>
      <c r="Q1068" s="101">
        <f>(((I1068-I1067)*P1068)+Q1067)+I1068</f>
        <v>500</v>
      </c>
      <c r="R1068" s="133">
        <f>ROUNDUP(Q1068,0)</f>
        <v>500</v>
      </c>
      <c r="S1068" s="132">
        <f>((T1069-T1067)/500)</f>
        <v>0.04</v>
      </c>
      <c r="T1068" s="134">
        <f>(((I1068-I1067)*S1068)+T1067)+I1068</f>
        <v>650</v>
      </c>
      <c r="U1068" s="134">
        <f>ROUNDUP(T1068,0)</f>
        <v>650</v>
      </c>
      <c r="V1068" s="396"/>
      <c r="W1068" s="130">
        <f>((X1069-X1067)/500)</f>
        <v>0.01</v>
      </c>
      <c r="X1068" s="116">
        <f>(((V1068-V1067)*W1068)+X1067)+V1068</f>
        <v>1560</v>
      </c>
      <c r="Y1068" s="135">
        <f t="shared" si="223"/>
        <v>240</v>
      </c>
      <c r="Z1068" s="106">
        <f>ROUNDUP(X1068,0)</f>
        <v>1560</v>
      </c>
      <c r="AA1068" s="136">
        <f>((AB1069-AB1067)/500)</f>
        <v>0.02</v>
      </c>
      <c r="AB1068" s="137">
        <f>(((V1068-V1067)*AA1068)+AB1067)+V1068</f>
        <v>3120</v>
      </c>
      <c r="AC1068" s="101">
        <f>ROUNDUP(AB1068,0)</f>
        <v>3120</v>
      </c>
      <c r="AD1068" s="137">
        <f>((AE1069-AE1067)/500)</f>
        <v>0.01</v>
      </c>
      <c r="AE1068" s="137">
        <f>(((V1068-V1067)*AD1068)+AE1067)+V1068</f>
        <v>1585</v>
      </c>
      <c r="AF1068" s="133">
        <f>ROUNDUP(AE1068,0)</f>
        <v>1585</v>
      </c>
      <c r="AG1068" s="137">
        <f>((AH1069-AH1067)/500)</f>
        <v>0.01</v>
      </c>
      <c r="AH1068" s="137">
        <f>(((V1068-V1067)*AG1068)+AH1067)+V1068</f>
        <v>1610</v>
      </c>
      <c r="AI1068" s="101">
        <f>ROUNDUP(AH1068,0)</f>
        <v>1610</v>
      </c>
      <c r="AJ1068" s="136">
        <f>((AK1069-AK1067)/500)</f>
        <v>0.01</v>
      </c>
      <c r="AK1068" s="138">
        <f>(((V1068-V1067)*AJ1068)+AK1067)+V1068</f>
        <v>1635</v>
      </c>
      <c r="AL1068" s="139">
        <f>ROUNDUP(AK1068,0)</f>
        <v>1635</v>
      </c>
    </row>
    <row r="1069" spans="1:39" ht="15.75" x14ac:dyDescent="0.25">
      <c r="A1069" s="93">
        <f t="shared" si="224"/>
        <v>0</v>
      </c>
      <c r="B1069" s="93">
        <f t="shared" si="219"/>
        <v>0</v>
      </c>
      <c r="C1069" s="112">
        <f>+$D$3*U1069</f>
        <v>3061630</v>
      </c>
      <c r="D1069" s="112">
        <f t="shared" si="220"/>
        <v>3061630</v>
      </c>
      <c r="E1069" s="112">
        <f>+$F$3*L1069</f>
        <v>2724900</v>
      </c>
      <c r="F1069" s="112">
        <f t="shared" si="221"/>
        <v>2724900</v>
      </c>
      <c r="G1069" s="113">
        <f>+$H$3*R1069</f>
        <v>818520</v>
      </c>
      <c r="H1069" s="112">
        <f t="shared" si="222"/>
        <v>818520</v>
      </c>
      <c r="I1069" s="140">
        <f>+I1067+500</f>
        <v>267000</v>
      </c>
      <c r="J1069" s="130"/>
      <c r="K1069" s="116">
        <f>+K1067+10</f>
        <v>5490</v>
      </c>
      <c r="L1069" s="117">
        <f>+I1069+K1069</f>
        <v>272490</v>
      </c>
      <c r="M1069" s="118"/>
      <c r="N1069" s="119">
        <f>+N1067+10</f>
        <v>5590</v>
      </c>
      <c r="O1069" s="119">
        <f>+N1069+I1069</f>
        <v>272590</v>
      </c>
      <c r="P1069" s="119"/>
      <c r="Q1069" s="119">
        <f>+Q1067+10</f>
        <v>5840</v>
      </c>
      <c r="R1069" s="120">
        <f>+Q1069+I1069</f>
        <v>272840</v>
      </c>
      <c r="S1069" s="121"/>
      <c r="T1069" s="122">
        <f>+T1067+20</f>
        <v>11330</v>
      </c>
      <c r="U1069" s="122">
        <f>+T1069+I1069</f>
        <v>278330</v>
      </c>
      <c r="V1069" s="141">
        <f>+V1067+500</f>
        <v>267000</v>
      </c>
      <c r="W1069" s="130"/>
      <c r="X1069" s="116">
        <f>+X1067+5</f>
        <v>4230</v>
      </c>
      <c r="Y1069" s="124">
        <f t="shared" si="223"/>
        <v>267240</v>
      </c>
      <c r="Z1069" s="125">
        <f>+V1069+X1069</f>
        <v>271230</v>
      </c>
      <c r="AA1069" s="126"/>
      <c r="AB1069" s="127">
        <f>+AB1067+10</f>
        <v>8460</v>
      </c>
      <c r="AC1069" s="119">
        <f>+V1069+AB1069</f>
        <v>275460</v>
      </c>
      <c r="AD1069" s="127"/>
      <c r="AE1069" s="127">
        <f>+AE1067+5</f>
        <v>4255</v>
      </c>
      <c r="AF1069" s="120">
        <f>+AE1069+V1069</f>
        <v>271255</v>
      </c>
      <c r="AG1069" s="127"/>
      <c r="AH1069" s="127">
        <f>+AH1067+5</f>
        <v>4280</v>
      </c>
      <c r="AI1069" s="119">
        <f>+AH1069+V1069</f>
        <v>271280</v>
      </c>
      <c r="AJ1069" s="126"/>
      <c r="AK1069" s="128">
        <f>+AK1067+5</f>
        <v>4305</v>
      </c>
      <c r="AL1069" s="129">
        <f>+AK1069+V1069</f>
        <v>271305</v>
      </c>
      <c r="AM1069" s="397"/>
    </row>
    <row r="1070" spans="1:39" ht="15.75" x14ac:dyDescent="0.25">
      <c r="A1070" s="93">
        <f t="shared" si="224"/>
        <v>0</v>
      </c>
      <c r="B1070" s="94">
        <f t="shared" si="219"/>
        <v>0</v>
      </c>
      <c r="C1070" s="95">
        <f>+$D$3*T1070</f>
        <v>7150</v>
      </c>
      <c r="D1070" s="95">
        <f t="shared" si="220"/>
        <v>7150</v>
      </c>
      <c r="E1070" s="95">
        <f>+$F$3*K1070</f>
        <v>1500</v>
      </c>
      <c r="F1070" s="95">
        <f t="shared" si="221"/>
        <v>1500</v>
      </c>
      <c r="G1070" s="96">
        <f>+$H$3*Q1070</f>
        <v>1500</v>
      </c>
      <c r="H1070" s="95">
        <f t="shared" si="222"/>
        <v>1500</v>
      </c>
      <c r="I1070" s="395"/>
      <c r="J1070" s="130">
        <f>((K1071-K1069)/500)</f>
        <v>0.02</v>
      </c>
      <c r="K1070" s="116">
        <f>(((I1070-I1069)*J1070)+K1069)+I1070</f>
        <v>150</v>
      </c>
      <c r="L1070" s="131">
        <f>ROUNDUP(K1070,0)</f>
        <v>150</v>
      </c>
      <c r="M1070" s="132">
        <f>((N1071-N1069)/500)</f>
        <v>0.02</v>
      </c>
      <c r="N1070" s="101">
        <f>(((I1070-I1069)*M1070)+N1069)+I1070</f>
        <v>250</v>
      </c>
      <c r="O1070" s="101">
        <f>ROUNDUP(N1070,0)</f>
        <v>250</v>
      </c>
      <c r="P1070" s="101">
        <f>((Q1071-Q1069)/500)</f>
        <v>0.02</v>
      </c>
      <c r="Q1070" s="101">
        <f>(((I1070-I1069)*P1070)+Q1069)+I1070</f>
        <v>500</v>
      </c>
      <c r="R1070" s="133">
        <f>ROUNDUP(Q1070,0)</f>
        <v>500</v>
      </c>
      <c r="S1070" s="132">
        <f>((T1071-T1069)/500)</f>
        <v>0.04</v>
      </c>
      <c r="T1070" s="134">
        <f>(((I1070-I1069)*S1070)+T1069)+I1070</f>
        <v>650</v>
      </c>
      <c r="U1070" s="134">
        <f>ROUNDUP(T1070,0)</f>
        <v>650</v>
      </c>
      <c r="V1070" s="396"/>
      <c r="W1070" s="130">
        <f>((X1071-X1069)/500)</f>
        <v>0.02</v>
      </c>
      <c r="X1070" s="116">
        <f>(((V1070-V1069)*W1070)+X1069)+V1070</f>
        <v>-1110</v>
      </c>
      <c r="Y1070" s="135">
        <f t="shared" si="223"/>
        <v>240</v>
      </c>
      <c r="Z1070" s="106">
        <f>ROUNDUP(X1070,0)</f>
        <v>-1110</v>
      </c>
      <c r="AA1070" s="136">
        <f>((AB1071-AB1069)/500)</f>
        <v>0.04</v>
      </c>
      <c r="AB1070" s="137">
        <f>(((V1070-V1069)*AA1070)+AB1069)+V1070</f>
        <v>-2220</v>
      </c>
      <c r="AC1070" s="101">
        <f>ROUNDUP(AB1070,0)</f>
        <v>-2220</v>
      </c>
      <c r="AD1070" s="137">
        <f>((AE1071-AE1069)/500)</f>
        <v>0.02</v>
      </c>
      <c r="AE1070" s="137">
        <f>(((V1070-V1069)*AD1070)+AE1069)+V1070</f>
        <v>-1085</v>
      </c>
      <c r="AF1070" s="133">
        <f>ROUNDUP(AE1070,0)</f>
        <v>-1085</v>
      </c>
      <c r="AG1070" s="137">
        <f>((AH1071-AH1069)/500)</f>
        <v>0.02</v>
      </c>
      <c r="AH1070" s="137">
        <f>(((V1070-V1069)*AG1070)+AH1069)+V1070</f>
        <v>-1060</v>
      </c>
      <c r="AI1070" s="101">
        <f>ROUNDUP(AH1070,0)</f>
        <v>-1060</v>
      </c>
      <c r="AJ1070" s="136">
        <f>((AK1071-AK1069)/500)</f>
        <v>0.02</v>
      </c>
      <c r="AK1070" s="138">
        <f>(((V1070-V1069)*AJ1070)+AK1069)+V1070</f>
        <v>-1035</v>
      </c>
      <c r="AL1070" s="139">
        <f>ROUNDUP(AK1070,0)</f>
        <v>-1035</v>
      </c>
    </row>
    <row r="1071" spans="1:39" ht="15.75" x14ac:dyDescent="0.25">
      <c r="A1071" s="93">
        <f t="shared" si="224"/>
        <v>0</v>
      </c>
      <c r="B1071" s="93">
        <f t="shared" si="219"/>
        <v>0</v>
      </c>
      <c r="C1071" s="112">
        <f>+$D$3*U1071</f>
        <v>3067350</v>
      </c>
      <c r="D1071" s="112">
        <f t="shared" si="220"/>
        <v>3067350</v>
      </c>
      <c r="E1071" s="112">
        <f>+$F$3*L1071</f>
        <v>2730000</v>
      </c>
      <c r="F1071" s="112">
        <f t="shared" si="221"/>
        <v>2730000</v>
      </c>
      <c r="G1071" s="113">
        <f>+$H$3*R1071</f>
        <v>820050</v>
      </c>
      <c r="H1071" s="112">
        <f t="shared" si="222"/>
        <v>820050</v>
      </c>
      <c r="I1071" s="140">
        <f>+I1069+500</f>
        <v>267500</v>
      </c>
      <c r="J1071" s="130"/>
      <c r="K1071" s="116">
        <f>+K1069+10</f>
        <v>5500</v>
      </c>
      <c r="L1071" s="117">
        <f>+I1071+K1071</f>
        <v>273000</v>
      </c>
      <c r="M1071" s="118"/>
      <c r="N1071" s="119">
        <f>+N1069+10</f>
        <v>5600</v>
      </c>
      <c r="O1071" s="119">
        <f>+N1071+I1071</f>
        <v>273100</v>
      </c>
      <c r="P1071" s="119"/>
      <c r="Q1071" s="119">
        <f>+Q1069+10</f>
        <v>5850</v>
      </c>
      <c r="R1071" s="120">
        <f>+Q1071+I1071</f>
        <v>273350</v>
      </c>
      <c r="S1071" s="121"/>
      <c r="T1071" s="122">
        <f>+T1069+20</f>
        <v>11350</v>
      </c>
      <c r="U1071" s="122">
        <f>+T1071+I1071</f>
        <v>278850</v>
      </c>
      <c r="V1071" s="141">
        <f>+V1069+500</f>
        <v>267500</v>
      </c>
      <c r="W1071" s="130"/>
      <c r="X1071" s="116">
        <f>+X1069+10</f>
        <v>4240</v>
      </c>
      <c r="Y1071" s="124">
        <f t="shared" si="223"/>
        <v>267740</v>
      </c>
      <c r="Z1071" s="125">
        <f>+V1071+X1071</f>
        <v>271740</v>
      </c>
      <c r="AA1071" s="126"/>
      <c r="AB1071" s="127">
        <f>+AB1069+20</f>
        <v>8480</v>
      </c>
      <c r="AC1071" s="119">
        <f>+V1071+AB1071</f>
        <v>275980</v>
      </c>
      <c r="AD1071" s="127"/>
      <c r="AE1071" s="127">
        <f>+AE1069+10</f>
        <v>4265</v>
      </c>
      <c r="AF1071" s="120">
        <f>+AE1071+V1071</f>
        <v>271765</v>
      </c>
      <c r="AG1071" s="127"/>
      <c r="AH1071" s="127">
        <f>+AH1069+10</f>
        <v>4290</v>
      </c>
      <c r="AI1071" s="119">
        <f>+AH1071+V1071</f>
        <v>271790</v>
      </c>
      <c r="AJ1071" s="126"/>
      <c r="AK1071" s="128">
        <f>+AK1069+10</f>
        <v>4315</v>
      </c>
      <c r="AL1071" s="129">
        <f>+AK1071+V1071</f>
        <v>271815</v>
      </c>
      <c r="AM1071" s="397"/>
    </row>
    <row r="1072" spans="1:39" ht="15.75" x14ac:dyDescent="0.25">
      <c r="A1072" s="93">
        <f t="shared" si="224"/>
        <v>0</v>
      </c>
      <c r="B1072" s="94">
        <f t="shared" si="219"/>
        <v>0</v>
      </c>
      <c r="C1072" s="95">
        <f>+$D$3*T1072</f>
        <v>7150</v>
      </c>
      <c r="D1072" s="95">
        <f t="shared" si="220"/>
        <v>7150</v>
      </c>
      <c r="E1072" s="95">
        <f>+$F$3*K1072</f>
        <v>1500</v>
      </c>
      <c r="F1072" s="95">
        <f t="shared" si="221"/>
        <v>1500</v>
      </c>
      <c r="G1072" s="96">
        <f>+$H$3*Q1072</f>
        <v>1500</v>
      </c>
      <c r="H1072" s="433">
        <f t="shared" si="222"/>
        <v>1500</v>
      </c>
      <c r="I1072" s="395"/>
      <c r="J1072" s="130">
        <f>((K1073-K1071)/500)</f>
        <v>0.02</v>
      </c>
      <c r="K1072" s="116">
        <f>(((I1072-I1071)*J1072)+K1071)+I1072</f>
        <v>150</v>
      </c>
      <c r="L1072" s="131">
        <f>ROUNDUP(K1072,0)</f>
        <v>150</v>
      </c>
      <c r="M1072" s="132">
        <f>((N1073-N1071)/500)</f>
        <v>0.02</v>
      </c>
      <c r="N1072" s="101">
        <f>(((I1072-I1071)*M1072)+N1071)+I1072</f>
        <v>250</v>
      </c>
      <c r="O1072" s="101">
        <f>ROUNDUP(N1072,0)</f>
        <v>250</v>
      </c>
      <c r="P1072" s="101">
        <f>((Q1073-Q1071)/500)</f>
        <v>0.02</v>
      </c>
      <c r="Q1072" s="101">
        <f>(((I1072-I1071)*P1072)+Q1071)+I1072</f>
        <v>500</v>
      </c>
      <c r="R1072" s="133">
        <f>ROUNDUP(Q1072,0)</f>
        <v>500</v>
      </c>
      <c r="S1072" s="132">
        <f>((T1073-T1071)/500)</f>
        <v>0.04</v>
      </c>
      <c r="T1072" s="134">
        <f>(((I1072-I1071)*S1072)+T1071)+I1072</f>
        <v>650</v>
      </c>
      <c r="U1072" s="134">
        <f>ROUNDUP(T1072,0)</f>
        <v>650</v>
      </c>
      <c r="V1072" s="396"/>
      <c r="W1072" s="130">
        <f>((X1073-X1071)/500)</f>
        <v>0.01</v>
      </c>
      <c r="X1072" s="116">
        <f>(((V1072-V1071)*W1072)+X1071)+V1072</f>
        <v>1565</v>
      </c>
      <c r="Y1072" s="135">
        <f t="shared" si="223"/>
        <v>240</v>
      </c>
      <c r="Z1072" s="106">
        <f>ROUNDUP(X1072,0)</f>
        <v>1565</v>
      </c>
      <c r="AA1072" s="136">
        <f>((AB1073-AB1071)/500)</f>
        <v>0.02</v>
      </c>
      <c r="AB1072" s="137">
        <f>(((V1072-V1071)*AA1072)+AB1071)+V1072</f>
        <v>3130</v>
      </c>
      <c r="AC1072" s="101">
        <f>ROUNDUP(AB1072,0)</f>
        <v>3130</v>
      </c>
      <c r="AD1072" s="137">
        <f>((AE1073-AE1071)/500)</f>
        <v>0.01</v>
      </c>
      <c r="AE1072" s="137">
        <f>(((V1072-V1071)*AD1072)+AE1071)+V1072</f>
        <v>1590</v>
      </c>
      <c r="AF1072" s="133">
        <f>ROUNDUP(AE1072,0)</f>
        <v>1590</v>
      </c>
      <c r="AG1072" s="137">
        <f>((AH1073-AH1071)/500)</f>
        <v>0.01</v>
      </c>
      <c r="AH1072" s="137">
        <f>(((V1072-V1071)*AG1072)+AH1071)+V1072</f>
        <v>1615</v>
      </c>
      <c r="AI1072" s="101">
        <f>ROUNDUP(AH1072,0)</f>
        <v>1615</v>
      </c>
      <c r="AJ1072" s="136">
        <f>((AK1073-AK1071)/500)</f>
        <v>0.01</v>
      </c>
      <c r="AK1072" s="138">
        <f>(((V1072-V1071)*AJ1072)+AK1071)+V1072</f>
        <v>1640</v>
      </c>
      <c r="AL1072" s="139">
        <f>ROUNDUP(AK1072,0)</f>
        <v>1640</v>
      </c>
    </row>
    <row r="1073" spans="1:39" ht="15.75" x14ac:dyDescent="0.25">
      <c r="A1073" s="93">
        <f t="shared" si="224"/>
        <v>0</v>
      </c>
      <c r="B1073" s="93">
        <f t="shared" si="219"/>
        <v>0</v>
      </c>
      <c r="C1073" s="112">
        <f>+$D$3*U1073</f>
        <v>3073070</v>
      </c>
      <c r="D1073" s="112">
        <f t="shared" si="220"/>
        <v>3073070</v>
      </c>
      <c r="E1073" s="112">
        <f>+$F$3*L1073</f>
        <v>2735100</v>
      </c>
      <c r="F1073" s="112">
        <f t="shared" si="221"/>
        <v>2735100</v>
      </c>
      <c r="G1073" s="113">
        <f>+$H$3*R1073</f>
        <v>821580</v>
      </c>
      <c r="H1073" s="112">
        <f t="shared" si="222"/>
        <v>821580</v>
      </c>
      <c r="I1073" s="140">
        <f>+I1071+500</f>
        <v>268000</v>
      </c>
      <c r="J1073" s="130"/>
      <c r="K1073" s="116">
        <f>+K1071+10</f>
        <v>5510</v>
      </c>
      <c r="L1073" s="117">
        <f>+I1073+K1073</f>
        <v>273510</v>
      </c>
      <c r="M1073" s="118"/>
      <c r="N1073" s="119">
        <f>+N1071+10</f>
        <v>5610</v>
      </c>
      <c r="O1073" s="119">
        <f>+N1073+I1073</f>
        <v>273610</v>
      </c>
      <c r="P1073" s="119"/>
      <c r="Q1073" s="119">
        <f>+Q1071+10</f>
        <v>5860</v>
      </c>
      <c r="R1073" s="120">
        <f>+Q1073+I1073</f>
        <v>273860</v>
      </c>
      <c r="S1073" s="121"/>
      <c r="T1073" s="122">
        <f>+T1071+20</f>
        <v>11370</v>
      </c>
      <c r="U1073" s="122">
        <f>+T1073+I1073</f>
        <v>279370</v>
      </c>
      <c r="V1073" s="141">
        <f>+V1071+500</f>
        <v>268000</v>
      </c>
      <c r="W1073" s="130"/>
      <c r="X1073" s="116">
        <f>+X1071+5</f>
        <v>4245</v>
      </c>
      <c r="Y1073" s="124">
        <f t="shared" si="223"/>
        <v>268240</v>
      </c>
      <c r="Z1073" s="125">
        <f>+V1073+X1073</f>
        <v>272245</v>
      </c>
      <c r="AA1073" s="126"/>
      <c r="AB1073" s="127">
        <f>+AB1071+10</f>
        <v>8490</v>
      </c>
      <c r="AC1073" s="119">
        <f>+V1073+AB1073</f>
        <v>276490</v>
      </c>
      <c r="AD1073" s="127"/>
      <c r="AE1073" s="127">
        <f>+AE1071+5</f>
        <v>4270</v>
      </c>
      <c r="AF1073" s="120">
        <f>+AE1073+V1073</f>
        <v>272270</v>
      </c>
      <c r="AG1073" s="127"/>
      <c r="AH1073" s="127">
        <f>+AH1071+5</f>
        <v>4295</v>
      </c>
      <c r="AI1073" s="119">
        <f>+AH1073+V1073</f>
        <v>272295</v>
      </c>
      <c r="AJ1073" s="126"/>
      <c r="AK1073" s="128">
        <f>+AK1071+5</f>
        <v>4320</v>
      </c>
      <c r="AL1073" s="129">
        <f>+AK1073+V1073</f>
        <v>272320</v>
      </c>
      <c r="AM1073" s="397"/>
    </row>
    <row r="1074" spans="1:39" ht="15.75" x14ac:dyDescent="0.25">
      <c r="A1074" s="93">
        <f t="shared" si="224"/>
        <v>0</v>
      </c>
      <c r="B1074" s="94">
        <f t="shared" si="219"/>
        <v>0</v>
      </c>
      <c r="C1074" s="95">
        <f>+$D$3*T1074</f>
        <v>7150</v>
      </c>
      <c r="D1074" s="95">
        <f t="shared" si="220"/>
        <v>7150</v>
      </c>
      <c r="E1074" s="95">
        <f>+$F$3*K1074</f>
        <v>1500</v>
      </c>
      <c r="F1074" s="95">
        <f t="shared" si="221"/>
        <v>1500</v>
      </c>
      <c r="G1074" s="96">
        <f>+$H$3*Q1074</f>
        <v>1500</v>
      </c>
      <c r="H1074" s="95">
        <f t="shared" si="222"/>
        <v>1500</v>
      </c>
      <c r="I1074" s="395"/>
      <c r="J1074" s="130">
        <f>((K1075-K1073)/500)</f>
        <v>0.02</v>
      </c>
      <c r="K1074" s="116">
        <f>(((I1074-I1073)*J1074)+K1073)+I1074</f>
        <v>150</v>
      </c>
      <c r="L1074" s="131">
        <f>ROUNDUP(K1074,0)</f>
        <v>150</v>
      </c>
      <c r="M1074" s="132">
        <f>((N1075-N1073)/500)</f>
        <v>0.02</v>
      </c>
      <c r="N1074" s="101">
        <f>(((I1074-I1073)*M1074)+N1073)+I1074</f>
        <v>250</v>
      </c>
      <c r="O1074" s="101">
        <f>ROUNDUP(N1074,0)</f>
        <v>250</v>
      </c>
      <c r="P1074" s="101">
        <f>((Q1075-Q1073)/500)</f>
        <v>0.02</v>
      </c>
      <c r="Q1074" s="101">
        <f>(((I1074-I1073)*P1074)+Q1073)+I1074</f>
        <v>500</v>
      </c>
      <c r="R1074" s="133">
        <f>ROUNDUP(Q1074,0)</f>
        <v>500</v>
      </c>
      <c r="S1074" s="132">
        <f>((T1075-T1073)/500)</f>
        <v>0.04</v>
      </c>
      <c r="T1074" s="134">
        <f>(((I1074-I1073)*S1074)+T1073)+I1074</f>
        <v>650</v>
      </c>
      <c r="U1074" s="134">
        <f>ROUNDUP(T1074,0)</f>
        <v>650</v>
      </c>
      <c r="V1074" s="396"/>
      <c r="W1074" s="130">
        <f>((X1075-X1073)/500)</f>
        <v>0.02</v>
      </c>
      <c r="X1074" s="116">
        <f>(((V1074-V1073)*W1074)+X1073)+V1074</f>
        <v>-1115</v>
      </c>
      <c r="Y1074" s="135">
        <f t="shared" si="223"/>
        <v>240</v>
      </c>
      <c r="Z1074" s="106">
        <f>ROUNDUP(X1074,0)</f>
        <v>-1115</v>
      </c>
      <c r="AA1074" s="136">
        <f>((AB1075-AB1073)/500)</f>
        <v>0.04</v>
      </c>
      <c r="AB1074" s="137">
        <f>(((V1074-V1073)*AA1074)+AB1073)+V1074</f>
        <v>-2230</v>
      </c>
      <c r="AC1074" s="101">
        <f>ROUNDUP(AB1074,0)</f>
        <v>-2230</v>
      </c>
      <c r="AD1074" s="137">
        <f>((AE1075-AE1073)/500)</f>
        <v>0.02</v>
      </c>
      <c r="AE1074" s="137">
        <f>(((V1074-V1073)*AD1074)+AE1073)+V1074</f>
        <v>-1090</v>
      </c>
      <c r="AF1074" s="133">
        <f>ROUNDUP(AE1074,0)</f>
        <v>-1090</v>
      </c>
      <c r="AG1074" s="137">
        <f>((AH1075-AH1073)/500)</f>
        <v>0.02</v>
      </c>
      <c r="AH1074" s="137">
        <f>(((V1074-V1073)*AG1074)+AH1073)+V1074</f>
        <v>-1065</v>
      </c>
      <c r="AI1074" s="101">
        <f>ROUNDUP(AH1074,0)</f>
        <v>-1065</v>
      </c>
      <c r="AJ1074" s="136">
        <f>((AK1075-AK1073)/500)</f>
        <v>0.02</v>
      </c>
      <c r="AK1074" s="138">
        <f>(((V1074-V1073)*AJ1074)+AK1073)+V1074</f>
        <v>-1040</v>
      </c>
      <c r="AL1074" s="139">
        <f>ROUNDUP(AK1074,0)</f>
        <v>-1040</v>
      </c>
      <c r="AM1074" s="397"/>
    </row>
    <row r="1075" spans="1:39" ht="15.75" x14ac:dyDescent="0.25">
      <c r="A1075" s="93">
        <f t="shared" si="224"/>
        <v>0</v>
      </c>
      <c r="B1075" s="93">
        <f t="shared" si="219"/>
        <v>0</v>
      </c>
      <c r="C1075" s="112">
        <f>+$D$3*U1075</f>
        <v>3078790</v>
      </c>
      <c r="D1075" s="112">
        <f t="shared" si="220"/>
        <v>3078790</v>
      </c>
      <c r="E1075" s="112">
        <f>+$F$3*L1075</f>
        <v>2740200</v>
      </c>
      <c r="F1075" s="112">
        <f t="shared" si="221"/>
        <v>2740200</v>
      </c>
      <c r="G1075" s="113">
        <f>+$H$3*R1075</f>
        <v>823110</v>
      </c>
      <c r="H1075" s="112">
        <f t="shared" si="222"/>
        <v>823110</v>
      </c>
      <c r="I1075" s="140">
        <f>+I1073+500</f>
        <v>268500</v>
      </c>
      <c r="J1075" s="130"/>
      <c r="K1075" s="116">
        <f>+K1073+10</f>
        <v>5520</v>
      </c>
      <c r="L1075" s="117">
        <f>+I1075+K1075</f>
        <v>274020</v>
      </c>
      <c r="M1075" s="118"/>
      <c r="N1075" s="119">
        <f>+N1073+10</f>
        <v>5620</v>
      </c>
      <c r="O1075" s="119">
        <f>+N1075+I1075</f>
        <v>274120</v>
      </c>
      <c r="P1075" s="119"/>
      <c r="Q1075" s="119">
        <f>+Q1073+10</f>
        <v>5870</v>
      </c>
      <c r="R1075" s="120">
        <f>+Q1075+I1075</f>
        <v>274370</v>
      </c>
      <c r="S1075" s="121"/>
      <c r="T1075" s="122">
        <f>+T1073+20</f>
        <v>11390</v>
      </c>
      <c r="U1075" s="122">
        <f>+T1075+I1075</f>
        <v>279890</v>
      </c>
      <c r="V1075" s="141">
        <f>+V1073+500</f>
        <v>268500</v>
      </c>
      <c r="W1075" s="130"/>
      <c r="X1075" s="116">
        <f>+X1073+10</f>
        <v>4255</v>
      </c>
      <c r="Y1075" s="124">
        <f t="shared" si="223"/>
        <v>268740</v>
      </c>
      <c r="Z1075" s="125">
        <f>+V1075+X1075</f>
        <v>272755</v>
      </c>
      <c r="AA1075" s="126"/>
      <c r="AB1075" s="127">
        <f>+AB1073+20</f>
        <v>8510</v>
      </c>
      <c r="AC1075" s="119">
        <f>+V1075+AB1075</f>
        <v>277010</v>
      </c>
      <c r="AD1075" s="127"/>
      <c r="AE1075" s="127">
        <f>+AE1073+10</f>
        <v>4280</v>
      </c>
      <c r="AF1075" s="120">
        <f>+AE1075+V1075</f>
        <v>272780</v>
      </c>
      <c r="AG1075" s="127"/>
      <c r="AH1075" s="127">
        <f>+AH1073+10</f>
        <v>4305</v>
      </c>
      <c r="AI1075" s="119">
        <f>+AH1075+V1075</f>
        <v>272805</v>
      </c>
      <c r="AJ1075" s="126"/>
      <c r="AK1075" s="128">
        <f>+AK1073+10</f>
        <v>4330</v>
      </c>
      <c r="AL1075" s="129">
        <f>+AK1075+V1075</f>
        <v>272830</v>
      </c>
      <c r="AM1075" s="397"/>
    </row>
    <row r="1076" spans="1:39" ht="15.75" x14ac:dyDescent="0.25">
      <c r="A1076" s="93">
        <f t="shared" si="224"/>
        <v>0</v>
      </c>
      <c r="B1076" s="94">
        <f t="shared" si="219"/>
        <v>0</v>
      </c>
      <c r="C1076" s="95">
        <f>+$D$3*T1076</f>
        <v>7150</v>
      </c>
      <c r="D1076" s="95">
        <f t="shared" si="220"/>
        <v>7150</v>
      </c>
      <c r="E1076" s="95">
        <f>+$F$3*K1076</f>
        <v>1500</v>
      </c>
      <c r="F1076" s="95">
        <f t="shared" si="221"/>
        <v>1500</v>
      </c>
      <c r="G1076" s="96">
        <f>+$H$3*Q1076</f>
        <v>1500</v>
      </c>
      <c r="H1076" s="433">
        <f t="shared" si="222"/>
        <v>1500</v>
      </c>
      <c r="I1076" s="395"/>
      <c r="J1076" s="130">
        <f>((K1077-K1075)/500)</f>
        <v>0.02</v>
      </c>
      <c r="K1076" s="116">
        <f>(((I1076-I1075)*J1076)+K1075)+I1076</f>
        <v>150</v>
      </c>
      <c r="L1076" s="131">
        <f>ROUNDUP(K1076,0)</f>
        <v>150</v>
      </c>
      <c r="M1076" s="132">
        <f>((N1077-N1075)/500)</f>
        <v>0.02</v>
      </c>
      <c r="N1076" s="101">
        <f>(((I1076-I1075)*M1076)+N1075)+I1076</f>
        <v>250</v>
      </c>
      <c r="O1076" s="101">
        <f>ROUNDUP(N1076,0)</f>
        <v>250</v>
      </c>
      <c r="P1076" s="101">
        <f>((Q1077-Q1075)/500)</f>
        <v>0.02</v>
      </c>
      <c r="Q1076" s="101">
        <f>(((I1076-I1075)*P1076)+Q1075)+I1076</f>
        <v>500</v>
      </c>
      <c r="R1076" s="133">
        <f>ROUNDUP(Q1076,0)</f>
        <v>500</v>
      </c>
      <c r="S1076" s="132">
        <f>((T1077-T1075)/500)</f>
        <v>0.04</v>
      </c>
      <c r="T1076" s="134">
        <f>(((I1076-I1075)*S1076)+T1075)+I1076</f>
        <v>650</v>
      </c>
      <c r="U1076" s="134">
        <f>ROUNDUP(T1076,0)</f>
        <v>650</v>
      </c>
      <c r="V1076" s="396"/>
      <c r="W1076" s="130">
        <f>((X1077-X1075)/500)</f>
        <v>0.01</v>
      </c>
      <c r="X1076" s="116">
        <f>(((V1076-V1075)*W1076)+X1075)+V1076</f>
        <v>1570</v>
      </c>
      <c r="Y1076" s="135">
        <f t="shared" si="223"/>
        <v>240</v>
      </c>
      <c r="Z1076" s="106">
        <f>ROUNDUP(X1076,0)</f>
        <v>1570</v>
      </c>
      <c r="AA1076" s="136">
        <f>((AB1077-AB1075)/500)</f>
        <v>0.02</v>
      </c>
      <c r="AB1076" s="137">
        <f>(((V1076-V1075)*AA1076)+AB1075)+V1076</f>
        <v>3140</v>
      </c>
      <c r="AC1076" s="101">
        <f>ROUNDUP(AB1076,0)</f>
        <v>3140</v>
      </c>
      <c r="AD1076" s="137">
        <f>((AE1077-AE1075)/500)</f>
        <v>0.01</v>
      </c>
      <c r="AE1076" s="137">
        <f>(((V1076-V1075)*AD1076)+AE1075)+V1076</f>
        <v>1595</v>
      </c>
      <c r="AF1076" s="133">
        <f>ROUNDUP(AE1076,0)</f>
        <v>1595</v>
      </c>
      <c r="AG1076" s="137">
        <f>((AH1077-AH1075)/500)</f>
        <v>0.01</v>
      </c>
      <c r="AH1076" s="137">
        <f>(((V1076-V1075)*AG1076)+AH1075)+V1076</f>
        <v>1620</v>
      </c>
      <c r="AI1076" s="101">
        <f>ROUNDUP(AH1076,0)</f>
        <v>1620</v>
      </c>
      <c r="AJ1076" s="136">
        <f>((AK1077-AK1075)/500)</f>
        <v>0.01</v>
      </c>
      <c r="AK1076" s="138">
        <f>(((V1076-V1075)*AJ1076)+AK1075)+V1076</f>
        <v>1645</v>
      </c>
      <c r="AL1076" s="139">
        <f>ROUNDUP(AK1076,0)</f>
        <v>1645</v>
      </c>
    </row>
    <row r="1077" spans="1:39" ht="15.75" x14ac:dyDescent="0.25">
      <c r="A1077" s="93">
        <f t="shared" si="224"/>
        <v>0</v>
      </c>
      <c r="B1077" s="93">
        <f t="shared" si="219"/>
        <v>0</v>
      </c>
      <c r="C1077" s="112">
        <f>+$D$3*U1077</f>
        <v>3084510</v>
      </c>
      <c r="D1077" s="112">
        <f t="shared" si="220"/>
        <v>3084510</v>
      </c>
      <c r="E1077" s="112">
        <f>+$F$3*L1077</f>
        <v>2745300</v>
      </c>
      <c r="F1077" s="112">
        <f t="shared" si="221"/>
        <v>2745300</v>
      </c>
      <c r="G1077" s="113">
        <f>+$H$3*R1077</f>
        <v>824640</v>
      </c>
      <c r="H1077" s="112">
        <f t="shared" si="222"/>
        <v>824640</v>
      </c>
      <c r="I1077" s="140">
        <f>+I1075+500</f>
        <v>269000</v>
      </c>
      <c r="J1077" s="130"/>
      <c r="K1077" s="116">
        <f>+K1075+10</f>
        <v>5530</v>
      </c>
      <c r="L1077" s="117">
        <f>+I1077+K1077</f>
        <v>274530</v>
      </c>
      <c r="M1077" s="118"/>
      <c r="N1077" s="119">
        <f>+N1075+10</f>
        <v>5630</v>
      </c>
      <c r="O1077" s="119">
        <f>+N1077+I1077</f>
        <v>274630</v>
      </c>
      <c r="P1077" s="119"/>
      <c r="Q1077" s="119">
        <f>+Q1075+10</f>
        <v>5880</v>
      </c>
      <c r="R1077" s="120">
        <f>+Q1077+I1077</f>
        <v>274880</v>
      </c>
      <c r="S1077" s="121"/>
      <c r="T1077" s="122">
        <f>+T1075+20</f>
        <v>11410</v>
      </c>
      <c r="U1077" s="122">
        <f>+T1077+I1077</f>
        <v>280410</v>
      </c>
      <c r="V1077" s="141">
        <f>+V1075+500</f>
        <v>269000</v>
      </c>
      <c r="W1077" s="130"/>
      <c r="X1077" s="116">
        <f>+X1075+5</f>
        <v>4260</v>
      </c>
      <c r="Y1077" s="124">
        <f t="shared" si="223"/>
        <v>269240</v>
      </c>
      <c r="Z1077" s="125">
        <f>+V1077+X1077</f>
        <v>273260</v>
      </c>
      <c r="AA1077" s="126"/>
      <c r="AB1077" s="127">
        <f>+AB1075+10</f>
        <v>8520</v>
      </c>
      <c r="AC1077" s="119">
        <f>+V1077+AB1077</f>
        <v>277520</v>
      </c>
      <c r="AD1077" s="127"/>
      <c r="AE1077" s="127">
        <f>+AE1075+5</f>
        <v>4285</v>
      </c>
      <c r="AF1077" s="120">
        <f>+AE1077+V1077</f>
        <v>273285</v>
      </c>
      <c r="AG1077" s="127"/>
      <c r="AH1077" s="127">
        <f>+AH1075+5</f>
        <v>4310</v>
      </c>
      <c r="AI1077" s="119">
        <f>+AH1077+V1077</f>
        <v>273310</v>
      </c>
      <c r="AJ1077" s="126"/>
      <c r="AK1077" s="128">
        <f>+AK1075+5</f>
        <v>4335</v>
      </c>
      <c r="AL1077" s="129">
        <f>+AK1077+V1077</f>
        <v>273335</v>
      </c>
      <c r="AM1077" s="397"/>
    </row>
    <row r="1078" spans="1:39" ht="15.75" x14ac:dyDescent="0.25">
      <c r="A1078" s="93">
        <f t="shared" si="224"/>
        <v>0</v>
      </c>
      <c r="B1078" s="94">
        <f t="shared" si="219"/>
        <v>0</v>
      </c>
      <c r="C1078" s="95">
        <f>+$D$3*T1078</f>
        <v>7150</v>
      </c>
      <c r="D1078" s="95">
        <f t="shared" si="220"/>
        <v>7150</v>
      </c>
      <c r="E1078" s="95">
        <f>+$F$3*K1078</f>
        <v>1500</v>
      </c>
      <c r="F1078" s="95">
        <f t="shared" si="221"/>
        <v>1500</v>
      </c>
      <c r="G1078" s="96">
        <f>+$H$3*Q1078</f>
        <v>1500</v>
      </c>
      <c r="H1078" s="95">
        <f t="shared" si="222"/>
        <v>1500</v>
      </c>
      <c r="I1078" s="395"/>
      <c r="J1078" s="130">
        <f>((K1079-K1077)/500)</f>
        <v>0.02</v>
      </c>
      <c r="K1078" s="116">
        <f>(((I1078-I1077)*J1078)+K1077)+I1078</f>
        <v>150</v>
      </c>
      <c r="L1078" s="131">
        <f>ROUNDUP(K1078,0)</f>
        <v>150</v>
      </c>
      <c r="M1078" s="132">
        <f>((N1079-N1077)/500)</f>
        <v>0.02</v>
      </c>
      <c r="N1078" s="101">
        <f>(((I1078-I1077)*M1078)+N1077)+I1078</f>
        <v>250</v>
      </c>
      <c r="O1078" s="101">
        <f>ROUNDUP(N1078,0)</f>
        <v>250</v>
      </c>
      <c r="P1078" s="101">
        <f>((Q1079-Q1077)/500)</f>
        <v>0.02</v>
      </c>
      <c r="Q1078" s="101">
        <f>(((I1078-I1077)*P1078)+Q1077)+I1078</f>
        <v>500</v>
      </c>
      <c r="R1078" s="133">
        <f>ROUNDUP(Q1078,0)</f>
        <v>500</v>
      </c>
      <c r="S1078" s="132">
        <f>((T1079-T1077)/500)</f>
        <v>0.04</v>
      </c>
      <c r="T1078" s="134">
        <f>(((I1078-I1077)*S1078)+T1077)+I1078</f>
        <v>650</v>
      </c>
      <c r="U1078" s="134">
        <f>ROUNDUP(T1078,0)</f>
        <v>650</v>
      </c>
      <c r="V1078" s="396"/>
      <c r="W1078" s="130">
        <f>((X1079-X1077)/500)</f>
        <v>0.02</v>
      </c>
      <c r="X1078" s="116">
        <f>(((V1078-V1077)*W1078)+X1077)+V1078</f>
        <v>-1120</v>
      </c>
      <c r="Y1078" s="135">
        <f t="shared" si="223"/>
        <v>240</v>
      </c>
      <c r="Z1078" s="106">
        <f>ROUNDUP(X1078,0)</f>
        <v>-1120</v>
      </c>
      <c r="AA1078" s="136">
        <f>((AB1079-AB1077)/500)</f>
        <v>0.04</v>
      </c>
      <c r="AB1078" s="137">
        <f>(((V1078-V1077)*AA1078)+AB1077)+V1078</f>
        <v>-2240</v>
      </c>
      <c r="AC1078" s="101">
        <f>ROUNDUP(AB1078,0)</f>
        <v>-2240</v>
      </c>
      <c r="AD1078" s="137">
        <f>((AE1079-AE1077)/500)</f>
        <v>0.02</v>
      </c>
      <c r="AE1078" s="137">
        <f>(((V1078-V1077)*AD1078)+AE1077)+V1078</f>
        <v>-1095</v>
      </c>
      <c r="AF1078" s="133">
        <f>ROUNDUP(AE1078,0)</f>
        <v>-1095</v>
      </c>
      <c r="AG1078" s="137">
        <f>((AH1079-AH1077)/500)</f>
        <v>0.02</v>
      </c>
      <c r="AH1078" s="137">
        <f>(((V1078-V1077)*AG1078)+AH1077)+V1078</f>
        <v>-1070</v>
      </c>
      <c r="AI1078" s="101">
        <f>ROUNDUP(AH1078,0)</f>
        <v>-1070</v>
      </c>
      <c r="AJ1078" s="136">
        <f>((AK1079-AK1077)/500)</f>
        <v>0.02</v>
      </c>
      <c r="AK1078" s="138">
        <f>(((V1078-V1077)*AJ1078)+AK1077)+V1078</f>
        <v>-1045</v>
      </c>
      <c r="AL1078" s="139">
        <f>ROUNDUP(AK1078,0)</f>
        <v>-1045</v>
      </c>
    </row>
    <row r="1079" spans="1:39" ht="15.75" x14ac:dyDescent="0.25">
      <c r="A1079" s="93">
        <f t="shared" si="224"/>
        <v>0</v>
      </c>
      <c r="B1079" s="93">
        <f t="shared" si="219"/>
        <v>0</v>
      </c>
      <c r="C1079" s="112">
        <f>+$D$3*U1079</f>
        <v>3090230</v>
      </c>
      <c r="D1079" s="112">
        <f t="shared" si="220"/>
        <v>3090230</v>
      </c>
      <c r="E1079" s="112">
        <f>+$F$3*L1079</f>
        <v>2750400</v>
      </c>
      <c r="F1079" s="112">
        <f t="shared" si="221"/>
        <v>2750400</v>
      </c>
      <c r="G1079" s="113">
        <f>+$H$3*R1079</f>
        <v>826170</v>
      </c>
      <c r="H1079" s="112">
        <f t="shared" si="222"/>
        <v>826170</v>
      </c>
      <c r="I1079" s="140">
        <f>+I1077+500</f>
        <v>269500</v>
      </c>
      <c r="J1079" s="130"/>
      <c r="K1079" s="116">
        <f>+K1077+10</f>
        <v>5540</v>
      </c>
      <c r="L1079" s="117">
        <f>+I1079+K1079</f>
        <v>275040</v>
      </c>
      <c r="M1079" s="118"/>
      <c r="N1079" s="119">
        <f>+N1077+10</f>
        <v>5640</v>
      </c>
      <c r="O1079" s="119">
        <f>+N1079+I1079</f>
        <v>275140</v>
      </c>
      <c r="P1079" s="119"/>
      <c r="Q1079" s="119">
        <f>+Q1077+10</f>
        <v>5890</v>
      </c>
      <c r="R1079" s="120">
        <f>+Q1079+I1079</f>
        <v>275390</v>
      </c>
      <c r="S1079" s="121"/>
      <c r="T1079" s="122">
        <f>+T1077+20</f>
        <v>11430</v>
      </c>
      <c r="U1079" s="122">
        <f>+T1079+I1079</f>
        <v>280930</v>
      </c>
      <c r="V1079" s="141">
        <f>+V1077+500</f>
        <v>269500</v>
      </c>
      <c r="W1079" s="130"/>
      <c r="X1079" s="116">
        <f>+X1077+10</f>
        <v>4270</v>
      </c>
      <c r="Y1079" s="124">
        <f t="shared" si="223"/>
        <v>269740</v>
      </c>
      <c r="Z1079" s="125">
        <f>+V1079+X1079</f>
        <v>273770</v>
      </c>
      <c r="AA1079" s="126"/>
      <c r="AB1079" s="127">
        <f>+AB1077+20</f>
        <v>8540</v>
      </c>
      <c r="AC1079" s="119">
        <f>+V1079+AB1079</f>
        <v>278040</v>
      </c>
      <c r="AD1079" s="127"/>
      <c r="AE1079" s="127">
        <f>+AE1077+10</f>
        <v>4295</v>
      </c>
      <c r="AF1079" s="120">
        <f>+AE1079+V1079</f>
        <v>273795</v>
      </c>
      <c r="AG1079" s="127"/>
      <c r="AH1079" s="127">
        <f>+AH1077+10</f>
        <v>4320</v>
      </c>
      <c r="AI1079" s="119">
        <f>+AH1079+V1079</f>
        <v>273820</v>
      </c>
      <c r="AJ1079" s="126"/>
      <c r="AK1079" s="128">
        <f>+AK1077+10</f>
        <v>4345</v>
      </c>
      <c r="AL1079" s="129">
        <f>+AK1079+V1079</f>
        <v>273845</v>
      </c>
      <c r="AM1079" s="397"/>
    </row>
    <row r="1080" spans="1:39" ht="15.75" x14ac:dyDescent="0.25">
      <c r="A1080" s="93">
        <f t="shared" si="224"/>
        <v>0</v>
      </c>
      <c r="B1080" s="94">
        <f t="shared" si="219"/>
        <v>0</v>
      </c>
      <c r="C1080" s="95">
        <f>+$D$3*T1080</f>
        <v>7150</v>
      </c>
      <c r="D1080" s="95">
        <f t="shared" si="220"/>
        <v>7150</v>
      </c>
      <c r="E1080" s="95">
        <f>+$F$3*K1080</f>
        <v>1500</v>
      </c>
      <c r="F1080" s="95">
        <f t="shared" si="221"/>
        <v>1500</v>
      </c>
      <c r="G1080" s="96">
        <f>+$H$3*Q1080</f>
        <v>1500</v>
      </c>
      <c r="H1080" s="433">
        <f t="shared" si="222"/>
        <v>1500</v>
      </c>
      <c r="I1080" s="395"/>
      <c r="J1080" s="130">
        <f>((K1081-K1079)/500)</f>
        <v>0.02</v>
      </c>
      <c r="K1080" s="116">
        <f>(((I1080-I1079)*J1080)+K1079)+I1080</f>
        <v>150</v>
      </c>
      <c r="L1080" s="131">
        <f>ROUNDUP(K1080,0)</f>
        <v>150</v>
      </c>
      <c r="M1080" s="132">
        <f>((N1081-N1079)/500)</f>
        <v>0.02</v>
      </c>
      <c r="N1080" s="101">
        <f>(((I1080-I1079)*M1080)+N1079)+I1080</f>
        <v>250</v>
      </c>
      <c r="O1080" s="101">
        <f>ROUNDUP(N1080,0)</f>
        <v>250</v>
      </c>
      <c r="P1080" s="101">
        <f>((Q1081-Q1079)/500)</f>
        <v>0.02</v>
      </c>
      <c r="Q1080" s="101">
        <f>(((I1080-I1079)*P1080)+Q1079)+I1080</f>
        <v>500</v>
      </c>
      <c r="R1080" s="133">
        <f>ROUNDUP(Q1080,0)</f>
        <v>500</v>
      </c>
      <c r="S1080" s="132">
        <f>((T1081-T1079)/500)</f>
        <v>0.04</v>
      </c>
      <c r="T1080" s="134">
        <f>(((I1080-I1079)*S1080)+T1079)+I1080</f>
        <v>650</v>
      </c>
      <c r="U1080" s="134">
        <f>ROUNDUP(T1080,0)</f>
        <v>650</v>
      </c>
      <c r="V1080" s="396"/>
      <c r="W1080" s="130">
        <f>((X1081-X1079)/500)</f>
        <v>0.01</v>
      </c>
      <c r="X1080" s="116">
        <f>(((V1080-V1079)*W1080)+X1079)+V1080</f>
        <v>1575</v>
      </c>
      <c r="Y1080" s="135">
        <f t="shared" si="223"/>
        <v>240</v>
      </c>
      <c r="Z1080" s="106">
        <f>ROUNDUP(X1080,0)</f>
        <v>1575</v>
      </c>
      <c r="AA1080" s="136">
        <f>((AB1081-AB1079)/500)</f>
        <v>0.02</v>
      </c>
      <c r="AB1080" s="137">
        <f>(((V1080-V1079)*AA1080)+AB1079)+V1080</f>
        <v>3150</v>
      </c>
      <c r="AC1080" s="101">
        <f>ROUNDUP(AB1080,0)</f>
        <v>3150</v>
      </c>
      <c r="AD1080" s="137">
        <f>((AE1081-AE1079)/500)</f>
        <v>0.01</v>
      </c>
      <c r="AE1080" s="137">
        <f>(((V1080-V1079)*AD1080)+AE1079)+V1080</f>
        <v>1600</v>
      </c>
      <c r="AF1080" s="133">
        <f>ROUNDUP(AE1080,0)</f>
        <v>1600</v>
      </c>
      <c r="AG1080" s="137">
        <f>((AH1081-AH1079)/500)</f>
        <v>0.01</v>
      </c>
      <c r="AH1080" s="137">
        <f>(((V1080-V1079)*AG1080)+AH1079)+V1080</f>
        <v>1625</v>
      </c>
      <c r="AI1080" s="101">
        <f>ROUNDUP(AH1080,0)</f>
        <v>1625</v>
      </c>
      <c r="AJ1080" s="136">
        <f>((AK1081-AK1079)/500)</f>
        <v>0.01</v>
      </c>
      <c r="AK1080" s="138">
        <f>(((V1080-V1079)*AJ1080)+AK1079)+V1080</f>
        <v>1650</v>
      </c>
      <c r="AL1080" s="139">
        <f>ROUNDUP(AK1080,0)</f>
        <v>1650</v>
      </c>
    </row>
    <row r="1081" spans="1:39" ht="15.75" x14ac:dyDescent="0.25">
      <c r="A1081" s="93">
        <f t="shared" si="224"/>
        <v>0</v>
      </c>
      <c r="B1081" s="93">
        <f t="shared" si="219"/>
        <v>0</v>
      </c>
      <c r="C1081" s="112">
        <f>+$D$3*U1081</f>
        <v>3095950</v>
      </c>
      <c r="D1081" s="112">
        <f t="shared" si="220"/>
        <v>3095950</v>
      </c>
      <c r="E1081" s="112">
        <f>+$F$3*L1081</f>
        <v>2755500</v>
      </c>
      <c r="F1081" s="112">
        <f t="shared" si="221"/>
        <v>2755500</v>
      </c>
      <c r="G1081" s="113">
        <f>+$H$3*R1081</f>
        <v>827700</v>
      </c>
      <c r="H1081" s="112">
        <f t="shared" si="222"/>
        <v>827700</v>
      </c>
      <c r="I1081" s="140">
        <f>+I1079+500</f>
        <v>270000</v>
      </c>
      <c r="J1081" s="130"/>
      <c r="K1081" s="116">
        <f>+K1079+10</f>
        <v>5550</v>
      </c>
      <c r="L1081" s="117">
        <f>+I1081+K1081</f>
        <v>275550</v>
      </c>
      <c r="M1081" s="118"/>
      <c r="N1081" s="119">
        <f>+N1079+10</f>
        <v>5650</v>
      </c>
      <c r="O1081" s="119">
        <f>+N1081+I1081</f>
        <v>275650</v>
      </c>
      <c r="P1081" s="119"/>
      <c r="Q1081" s="119">
        <f>+Q1079+10</f>
        <v>5900</v>
      </c>
      <c r="R1081" s="120">
        <f>+Q1081+I1081</f>
        <v>275900</v>
      </c>
      <c r="S1081" s="121"/>
      <c r="T1081" s="122">
        <f>+T1079+20</f>
        <v>11450</v>
      </c>
      <c r="U1081" s="122">
        <f>+T1081+I1081</f>
        <v>281450</v>
      </c>
      <c r="V1081" s="141">
        <f>+V1079+500</f>
        <v>270000</v>
      </c>
      <c r="W1081" s="130"/>
      <c r="X1081" s="116">
        <f>+X1079+5</f>
        <v>4275</v>
      </c>
      <c r="Y1081" s="124">
        <f t="shared" si="223"/>
        <v>270240</v>
      </c>
      <c r="Z1081" s="125">
        <f>+V1081+X1081</f>
        <v>274275</v>
      </c>
      <c r="AA1081" s="126"/>
      <c r="AB1081" s="127">
        <f>+AB1079+10</f>
        <v>8550</v>
      </c>
      <c r="AC1081" s="119">
        <f>+V1081+AB1081</f>
        <v>278550</v>
      </c>
      <c r="AD1081" s="127"/>
      <c r="AE1081" s="127">
        <f>+AE1079+5</f>
        <v>4300</v>
      </c>
      <c r="AF1081" s="120">
        <f>+AE1081+V1081</f>
        <v>274300</v>
      </c>
      <c r="AG1081" s="127"/>
      <c r="AH1081" s="127">
        <f>+AH1079+5</f>
        <v>4325</v>
      </c>
      <c r="AI1081" s="119">
        <f>+AH1081+V1081</f>
        <v>274325</v>
      </c>
      <c r="AJ1081" s="126"/>
      <c r="AK1081" s="128">
        <f>+AK1079+5</f>
        <v>4350</v>
      </c>
      <c r="AL1081" s="129">
        <f>+AK1081+V1081</f>
        <v>274350</v>
      </c>
      <c r="AM1081" s="397"/>
    </row>
    <row r="1082" spans="1:39" ht="15.75" x14ac:dyDescent="0.25">
      <c r="A1082" s="93">
        <f t="shared" si="224"/>
        <v>0</v>
      </c>
      <c r="B1082" s="94">
        <f t="shared" si="219"/>
        <v>0</v>
      </c>
      <c r="C1082" s="95">
        <f>+$D$3*T1082</f>
        <v>7150</v>
      </c>
      <c r="D1082" s="95">
        <f t="shared" si="220"/>
        <v>7150</v>
      </c>
      <c r="E1082" s="95">
        <f>+$F$3*K1082</f>
        <v>1500</v>
      </c>
      <c r="F1082" s="95">
        <f t="shared" si="221"/>
        <v>1500</v>
      </c>
      <c r="G1082" s="96">
        <f>+$H$3*Q1082</f>
        <v>1500</v>
      </c>
      <c r="H1082" s="95">
        <f t="shared" si="222"/>
        <v>1500</v>
      </c>
      <c r="I1082" s="395"/>
      <c r="J1082" s="130">
        <f>((K1083-K1081)/500)</f>
        <v>0.02</v>
      </c>
      <c r="K1082" s="116">
        <f>(((I1082-I1081)*J1082)+K1081)+I1082</f>
        <v>150</v>
      </c>
      <c r="L1082" s="131">
        <f>ROUNDUP(K1082,0)</f>
        <v>150</v>
      </c>
      <c r="M1082" s="132">
        <f>((N1083-N1081)/500)</f>
        <v>0.02</v>
      </c>
      <c r="N1082" s="101">
        <f>(((I1082-I1081)*M1082)+N1081)+I1082</f>
        <v>250</v>
      </c>
      <c r="O1082" s="101">
        <f>ROUNDUP(N1082,0)</f>
        <v>250</v>
      </c>
      <c r="P1082" s="101">
        <f>((Q1083-Q1081)/500)</f>
        <v>0.02</v>
      </c>
      <c r="Q1082" s="101">
        <f>(((I1082-I1081)*P1082)+Q1081)+I1082</f>
        <v>500</v>
      </c>
      <c r="R1082" s="133">
        <f>ROUNDUP(Q1082,0)</f>
        <v>500</v>
      </c>
      <c r="S1082" s="132">
        <f>((T1083-T1081)/500)</f>
        <v>0.04</v>
      </c>
      <c r="T1082" s="134">
        <f>(((I1082-I1081)*S1082)+T1081)+I1082</f>
        <v>650</v>
      </c>
      <c r="U1082" s="134">
        <f>ROUNDUP(T1082,0)</f>
        <v>650</v>
      </c>
      <c r="V1082" s="396"/>
      <c r="W1082" s="130">
        <f>((X1083-X1081)/500)</f>
        <v>0.02</v>
      </c>
      <c r="X1082" s="116">
        <f>(((V1082-V1081)*W1082)+X1081)+V1082</f>
        <v>-1125</v>
      </c>
      <c r="Y1082" s="135">
        <f t="shared" si="223"/>
        <v>240</v>
      </c>
      <c r="Z1082" s="106">
        <f>ROUNDUP(X1082,0)</f>
        <v>-1125</v>
      </c>
      <c r="AA1082" s="136">
        <f>((AB1083-AB1081)/500)</f>
        <v>0.04</v>
      </c>
      <c r="AB1082" s="137">
        <f>(((V1082-V1081)*AA1082)+AB1081)+V1082</f>
        <v>-2250</v>
      </c>
      <c r="AC1082" s="101">
        <f>ROUNDUP(AB1082,0)</f>
        <v>-2250</v>
      </c>
      <c r="AD1082" s="137">
        <f>((AE1083-AE1081)/500)</f>
        <v>0.02</v>
      </c>
      <c r="AE1082" s="137">
        <f>(((V1082-V1081)*AD1082)+AE1081)+V1082</f>
        <v>-1100</v>
      </c>
      <c r="AF1082" s="133">
        <f>ROUNDUP(AE1082,0)</f>
        <v>-1100</v>
      </c>
      <c r="AG1082" s="137">
        <f>((AH1083-AH1081)/500)</f>
        <v>0.02</v>
      </c>
      <c r="AH1082" s="137">
        <f>(((V1082-V1081)*AG1082)+AH1081)+V1082</f>
        <v>-1075</v>
      </c>
      <c r="AI1082" s="101">
        <f>ROUNDUP(AH1082,0)</f>
        <v>-1075</v>
      </c>
      <c r="AJ1082" s="136">
        <f>((AK1083-AK1081)/500)</f>
        <v>0.02</v>
      </c>
      <c r="AK1082" s="138">
        <f>(((V1082-V1081)*AJ1082)+AK1081)+V1082</f>
        <v>-1050</v>
      </c>
      <c r="AL1082" s="139">
        <f>ROUNDUP(AK1082,0)</f>
        <v>-1050</v>
      </c>
      <c r="AM1082" s="397"/>
    </row>
    <row r="1083" spans="1:39" ht="15.75" x14ac:dyDescent="0.25">
      <c r="A1083" s="93">
        <f t="shared" si="224"/>
        <v>0</v>
      </c>
      <c r="B1083" s="93">
        <f t="shared" si="219"/>
        <v>0</v>
      </c>
      <c r="C1083" s="112">
        <f>+$D$3*U1083</f>
        <v>3101670</v>
      </c>
      <c r="D1083" s="112">
        <f t="shared" si="220"/>
        <v>3101670</v>
      </c>
      <c r="E1083" s="112">
        <f>+$F$3*L1083</f>
        <v>2760600</v>
      </c>
      <c r="F1083" s="112">
        <f t="shared" si="221"/>
        <v>2760600</v>
      </c>
      <c r="G1083" s="113">
        <f>+$H$3*R1083</f>
        <v>829230</v>
      </c>
      <c r="H1083" s="112">
        <f t="shared" si="222"/>
        <v>829230</v>
      </c>
      <c r="I1083" s="140">
        <f>+I1081+500</f>
        <v>270500</v>
      </c>
      <c r="J1083" s="130"/>
      <c r="K1083" s="116">
        <f>+K1081+10</f>
        <v>5560</v>
      </c>
      <c r="L1083" s="117">
        <f>+I1083+K1083</f>
        <v>276060</v>
      </c>
      <c r="M1083" s="118"/>
      <c r="N1083" s="119">
        <f>+N1081+10</f>
        <v>5660</v>
      </c>
      <c r="O1083" s="119">
        <f>+N1083+I1083</f>
        <v>276160</v>
      </c>
      <c r="P1083" s="119"/>
      <c r="Q1083" s="119">
        <f>+Q1081+10</f>
        <v>5910</v>
      </c>
      <c r="R1083" s="120">
        <f>+Q1083+I1083</f>
        <v>276410</v>
      </c>
      <c r="S1083" s="121"/>
      <c r="T1083" s="122">
        <f>+T1081+20</f>
        <v>11470</v>
      </c>
      <c r="U1083" s="122">
        <f>+T1083+I1083</f>
        <v>281970</v>
      </c>
      <c r="V1083" s="141">
        <f>+V1081+500</f>
        <v>270500</v>
      </c>
      <c r="W1083" s="130"/>
      <c r="X1083" s="116">
        <f>+X1081+10</f>
        <v>4285</v>
      </c>
      <c r="Y1083" s="124">
        <f t="shared" si="223"/>
        <v>270740</v>
      </c>
      <c r="Z1083" s="125">
        <f>+V1083+X1083</f>
        <v>274785</v>
      </c>
      <c r="AA1083" s="126"/>
      <c r="AB1083" s="127">
        <f>+AB1081+20</f>
        <v>8570</v>
      </c>
      <c r="AC1083" s="119">
        <f>+V1083+AB1083</f>
        <v>279070</v>
      </c>
      <c r="AD1083" s="127"/>
      <c r="AE1083" s="127">
        <f>+AE1081+10</f>
        <v>4310</v>
      </c>
      <c r="AF1083" s="120">
        <f>+AE1083+V1083</f>
        <v>274810</v>
      </c>
      <c r="AG1083" s="127"/>
      <c r="AH1083" s="127">
        <f>+AH1081+10</f>
        <v>4335</v>
      </c>
      <c r="AI1083" s="119">
        <f>+AH1083+V1083</f>
        <v>274835</v>
      </c>
      <c r="AJ1083" s="126"/>
      <c r="AK1083" s="128">
        <f>+AK1081+10</f>
        <v>4360</v>
      </c>
      <c r="AL1083" s="129">
        <f>+AK1083+V1083</f>
        <v>274860</v>
      </c>
      <c r="AM1083" s="397"/>
    </row>
    <row r="1084" spans="1:39" ht="15.75" x14ac:dyDescent="0.25">
      <c r="A1084" s="93">
        <f t="shared" si="224"/>
        <v>0</v>
      </c>
      <c r="B1084" s="94">
        <f t="shared" si="219"/>
        <v>0</v>
      </c>
      <c r="C1084" s="95">
        <f>+$D$3*T1084</f>
        <v>7150</v>
      </c>
      <c r="D1084" s="95">
        <f t="shared" si="220"/>
        <v>7150</v>
      </c>
      <c r="E1084" s="95">
        <f>+$F$3*K1084</f>
        <v>1500</v>
      </c>
      <c r="F1084" s="95">
        <f t="shared" si="221"/>
        <v>1500</v>
      </c>
      <c r="G1084" s="96">
        <f>+$H$3*Q1084</f>
        <v>1500</v>
      </c>
      <c r="H1084" s="433">
        <f t="shared" si="222"/>
        <v>1500</v>
      </c>
      <c r="I1084" s="395"/>
      <c r="J1084" s="130">
        <f>((K1085-K1083)/500)</f>
        <v>0.02</v>
      </c>
      <c r="K1084" s="116">
        <f>(((I1084-I1083)*J1084)+K1083)+I1084</f>
        <v>150</v>
      </c>
      <c r="L1084" s="131">
        <f>ROUNDUP(K1084,0)</f>
        <v>150</v>
      </c>
      <c r="M1084" s="132">
        <f>((N1085-N1083)/500)</f>
        <v>0.02</v>
      </c>
      <c r="N1084" s="101">
        <f>(((I1084-I1083)*M1084)+N1083)+I1084</f>
        <v>250</v>
      </c>
      <c r="O1084" s="101">
        <f>ROUNDUP(N1084,0)</f>
        <v>250</v>
      </c>
      <c r="P1084" s="101">
        <f>((Q1085-Q1083)/500)</f>
        <v>0.02</v>
      </c>
      <c r="Q1084" s="101">
        <f>(((I1084-I1083)*P1084)+Q1083)+I1084</f>
        <v>500</v>
      </c>
      <c r="R1084" s="133">
        <f>ROUNDUP(Q1084,0)</f>
        <v>500</v>
      </c>
      <c r="S1084" s="132">
        <f>((T1085-T1083)/500)</f>
        <v>0.04</v>
      </c>
      <c r="T1084" s="134">
        <f>(((I1084-I1083)*S1084)+T1083)+I1084</f>
        <v>650</v>
      </c>
      <c r="U1084" s="134">
        <f>ROUNDUP(T1084,0)</f>
        <v>650</v>
      </c>
      <c r="V1084" s="396"/>
      <c r="W1084" s="130">
        <f>((X1085-X1083)/500)</f>
        <v>0.01</v>
      </c>
      <c r="X1084" s="116">
        <f>(((V1084-V1083)*W1084)+X1083)+V1084</f>
        <v>1580</v>
      </c>
      <c r="Y1084" s="135">
        <f t="shared" si="223"/>
        <v>240</v>
      </c>
      <c r="Z1084" s="106">
        <f>ROUNDUP(X1084,0)</f>
        <v>1580</v>
      </c>
      <c r="AA1084" s="136">
        <f>((AB1085-AB1083)/500)</f>
        <v>0.02</v>
      </c>
      <c r="AB1084" s="137">
        <f>(((V1084-V1083)*AA1084)+AB1083)+V1084</f>
        <v>3160</v>
      </c>
      <c r="AC1084" s="101">
        <f>ROUNDUP(AB1084,0)</f>
        <v>3160</v>
      </c>
      <c r="AD1084" s="137">
        <f>((AE1085-AE1083)/500)</f>
        <v>0.01</v>
      </c>
      <c r="AE1084" s="137">
        <f>(((V1084-V1083)*AD1084)+AE1083)+V1084</f>
        <v>1605</v>
      </c>
      <c r="AF1084" s="133">
        <f>ROUNDUP(AE1084,0)</f>
        <v>1605</v>
      </c>
      <c r="AG1084" s="137">
        <f>((AH1085-AH1083)/500)</f>
        <v>0.01</v>
      </c>
      <c r="AH1084" s="137">
        <f>(((V1084-V1083)*AG1084)+AH1083)+V1084</f>
        <v>1630</v>
      </c>
      <c r="AI1084" s="101">
        <f>ROUNDUP(AH1084,0)</f>
        <v>1630</v>
      </c>
      <c r="AJ1084" s="136">
        <f>((AK1085-AK1083)/500)</f>
        <v>0.01</v>
      </c>
      <c r="AK1084" s="138">
        <f>(((V1084-V1083)*AJ1084)+AK1083)+V1084</f>
        <v>1655</v>
      </c>
      <c r="AL1084" s="139">
        <f>ROUNDUP(AK1084,0)</f>
        <v>1655</v>
      </c>
    </row>
    <row r="1085" spans="1:39" ht="15.75" x14ac:dyDescent="0.25">
      <c r="A1085" s="93">
        <f t="shared" si="224"/>
        <v>0</v>
      </c>
      <c r="B1085" s="93">
        <f t="shared" si="219"/>
        <v>0</v>
      </c>
      <c r="C1085" s="112">
        <f>+$D$3*U1085</f>
        <v>3107390</v>
      </c>
      <c r="D1085" s="112">
        <f t="shared" si="220"/>
        <v>3107390</v>
      </c>
      <c r="E1085" s="112">
        <f>+$F$3*L1085</f>
        <v>2765700</v>
      </c>
      <c r="F1085" s="112">
        <f t="shared" si="221"/>
        <v>2765700</v>
      </c>
      <c r="G1085" s="113">
        <f>+$H$3*R1085</f>
        <v>830760</v>
      </c>
      <c r="H1085" s="112">
        <f t="shared" si="222"/>
        <v>830760</v>
      </c>
      <c r="I1085" s="140">
        <f>+I1083+500</f>
        <v>271000</v>
      </c>
      <c r="J1085" s="130"/>
      <c r="K1085" s="116">
        <f>+K1083+10</f>
        <v>5570</v>
      </c>
      <c r="L1085" s="117">
        <f>+I1085+K1085</f>
        <v>276570</v>
      </c>
      <c r="M1085" s="118"/>
      <c r="N1085" s="119">
        <f>+N1083+10</f>
        <v>5670</v>
      </c>
      <c r="O1085" s="119">
        <f>+N1085+I1085</f>
        <v>276670</v>
      </c>
      <c r="P1085" s="119"/>
      <c r="Q1085" s="119">
        <f>+Q1083+10</f>
        <v>5920</v>
      </c>
      <c r="R1085" s="120">
        <f>+Q1085+I1085</f>
        <v>276920</v>
      </c>
      <c r="S1085" s="121"/>
      <c r="T1085" s="122">
        <f>+T1083+20</f>
        <v>11490</v>
      </c>
      <c r="U1085" s="122">
        <f>+T1085+I1085</f>
        <v>282490</v>
      </c>
      <c r="V1085" s="141">
        <f>+V1083+500</f>
        <v>271000</v>
      </c>
      <c r="W1085" s="130"/>
      <c r="X1085" s="116">
        <f>+X1083+5</f>
        <v>4290</v>
      </c>
      <c r="Y1085" s="124">
        <f t="shared" si="223"/>
        <v>271240</v>
      </c>
      <c r="Z1085" s="125">
        <f>+V1085+X1085</f>
        <v>275290</v>
      </c>
      <c r="AA1085" s="126"/>
      <c r="AB1085" s="127">
        <f>+AB1083+10</f>
        <v>8580</v>
      </c>
      <c r="AC1085" s="119">
        <f>+V1085+AB1085</f>
        <v>279580</v>
      </c>
      <c r="AD1085" s="127"/>
      <c r="AE1085" s="127">
        <f>+AE1083+5</f>
        <v>4315</v>
      </c>
      <c r="AF1085" s="120">
        <f>+AE1085+V1085</f>
        <v>275315</v>
      </c>
      <c r="AG1085" s="127"/>
      <c r="AH1085" s="127">
        <f>+AH1083+5</f>
        <v>4340</v>
      </c>
      <c r="AI1085" s="119">
        <f>+AH1085+V1085</f>
        <v>275340</v>
      </c>
      <c r="AJ1085" s="126"/>
      <c r="AK1085" s="128">
        <f>+AK1083+5</f>
        <v>4365</v>
      </c>
      <c r="AL1085" s="129">
        <f>+AK1085+V1085</f>
        <v>275365</v>
      </c>
      <c r="AM1085" s="397"/>
    </row>
    <row r="1086" spans="1:39" ht="15.75" x14ac:dyDescent="0.25">
      <c r="A1086" s="93">
        <f t="shared" si="224"/>
        <v>0</v>
      </c>
      <c r="B1086" s="94">
        <f t="shared" si="219"/>
        <v>0</v>
      </c>
      <c r="C1086" s="95">
        <f>+$D$3*T1086</f>
        <v>7150</v>
      </c>
      <c r="D1086" s="95">
        <f t="shared" si="220"/>
        <v>7150</v>
      </c>
      <c r="E1086" s="95">
        <f>+$F$3*K1086</f>
        <v>1500</v>
      </c>
      <c r="F1086" s="95">
        <f t="shared" si="221"/>
        <v>1500</v>
      </c>
      <c r="G1086" s="96">
        <f>+$H$3*Q1086</f>
        <v>1500</v>
      </c>
      <c r="H1086" s="95">
        <f t="shared" si="222"/>
        <v>1500</v>
      </c>
      <c r="I1086" s="395"/>
      <c r="J1086" s="130">
        <f>((K1087-K1085)/500)</f>
        <v>0.02</v>
      </c>
      <c r="K1086" s="116">
        <f>(((I1086-I1085)*J1086)+K1085)+I1086</f>
        <v>150</v>
      </c>
      <c r="L1086" s="131">
        <f>ROUNDUP(K1086,0)</f>
        <v>150</v>
      </c>
      <c r="M1086" s="132">
        <f>((N1087-N1085)/500)</f>
        <v>0.02</v>
      </c>
      <c r="N1086" s="101">
        <f>(((I1086-I1085)*M1086)+N1085)+I1086</f>
        <v>250</v>
      </c>
      <c r="O1086" s="101">
        <f>ROUNDUP(N1086,0)</f>
        <v>250</v>
      </c>
      <c r="P1086" s="101">
        <f>((Q1087-Q1085)/500)</f>
        <v>0.02</v>
      </c>
      <c r="Q1086" s="101">
        <f>(((I1086-I1085)*P1086)+Q1085)+I1086</f>
        <v>500</v>
      </c>
      <c r="R1086" s="133">
        <f>ROUNDUP(Q1086,0)</f>
        <v>500</v>
      </c>
      <c r="S1086" s="132">
        <f>((T1087-T1085)/500)</f>
        <v>0.04</v>
      </c>
      <c r="T1086" s="134">
        <f>(((I1086-I1085)*S1086)+T1085)+I1086</f>
        <v>650</v>
      </c>
      <c r="U1086" s="134">
        <f>ROUNDUP(T1086,0)</f>
        <v>650</v>
      </c>
      <c r="V1086" s="396"/>
      <c r="W1086" s="130">
        <f>((X1087-X1085)/500)</f>
        <v>0.02</v>
      </c>
      <c r="X1086" s="116">
        <f>(((V1086-V1085)*W1086)+X1085)+V1086</f>
        <v>-1130</v>
      </c>
      <c r="Y1086" s="135">
        <f t="shared" si="223"/>
        <v>240</v>
      </c>
      <c r="Z1086" s="106">
        <f>ROUNDUP(X1086,0)</f>
        <v>-1130</v>
      </c>
      <c r="AA1086" s="136">
        <f>((AB1087-AB1085)/500)</f>
        <v>0.04</v>
      </c>
      <c r="AB1086" s="137">
        <f>(((V1086-V1085)*AA1086)+AB1085)+V1086</f>
        <v>-2260</v>
      </c>
      <c r="AC1086" s="101">
        <f>ROUNDUP(AB1086,0)</f>
        <v>-2260</v>
      </c>
      <c r="AD1086" s="137">
        <f>((AE1087-AE1085)/500)</f>
        <v>0.02</v>
      </c>
      <c r="AE1086" s="137">
        <f>(((V1086-V1085)*AD1086)+AE1085)+V1086</f>
        <v>-1105</v>
      </c>
      <c r="AF1086" s="133">
        <f>ROUNDUP(AE1086,0)</f>
        <v>-1105</v>
      </c>
      <c r="AG1086" s="137">
        <f>((AH1087-AH1085)/500)</f>
        <v>0.02</v>
      </c>
      <c r="AH1086" s="137">
        <f>(((V1086-V1085)*AG1086)+AH1085)+V1086</f>
        <v>-1080</v>
      </c>
      <c r="AI1086" s="101">
        <f>ROUNDUP(AH1086,0)</f>
        <v>-1080</v>
      </c>
      <c r="AJ1086" s="136">
        <f>((AK1087-AK1085)/500)</f>
        <v>0.02</v>
      </c>
      <c r="AK1086" s="138">
        <f>(((V1086-V1085)*AJ1086)+AK1085)+V1086</f>
        <v>-1055</v>
      </c>
      <c r="AL1086" s="139">
        <f>ROUNDUP(AK1086,0)</f>
        <v>-1055</v>
      </c>
    </row>
    <row r="1087" spans="1:39" ht="15.75" x14ac:dyDescent="0.25">
      <c r="A1087" s="93">
        <f t="shared" si="224"/>
        <v>0</v>
      </c>
      <c r="B1087" s="93">
        <f t="shared" si="219"/>
        <v>0</v>
      </c>
      <c r="C1087" s="112">
        <f>+$D$3*U1087</f>
        <v>3113110</v>
      </c>
      <c r="D1087" s="112">
        <f t="shared" si="220"/>
        <v>3113110</v>
      </c>
      <c r="E1087" s="112">
        <f>+$F$3*L1087</f>
        <v>2770800</v>
      </c>
      <c r="F1087" s="112">
        <f t="shared" si="221"/>
        <v>2770800</v>
      </c>
      <c r="G1087" s="113">
        <f>+$H$3*R1087</f>
        <v>832290</v>
      </c>
      <c r="H1087" s="112">
        <f t="shared" si="222"/>
        <v>832290</v>
      </c>
      <c r="I1087" s="140">
        <f>+I1085+500</f>
        <v>271500</v>
      </c>
      <c r="J1087" s="130"/>
      <c r="K1087" s="116">
        <f>+K1085+10</f>
        <v>5580</v>
      </c>
      <c r="L1087" s="117">
        <f>+I1087+K1087</f>
        <v>277080</v>
      </c>
      <c r="M1087" s="118"/>
      <c r="N1087" s="119">
        <f>+N1085+10</f>
        <v>5680</v>
      </c>
      <c r="O1087" s="119">
        <f>+N1087+I1087</f>
        <v>277180</v>
      </c>
      <c r="P1087" s="119"/>
      <c r="Q1087" s="119">
        <f>+Q1085+10</f>
        <v>5930</v>
      </c>
      <c r="R1087" s="120">
        <f>+Q1087+I1087</f>
        <v>277430</v>
      </c>
      <c r="S1087" s="121"/>
      <c r="T1087" s="122">
        <f>+T1085+20</f>
        <v>11510</v>
      </c>
      <c r="U1087" s="122">
        <f>+T1087+I1087</f>
        <v>283010</v>
      </c>
      <c r="V1087" s="141">
        <f>+V1085+500</f>
        <v>271500</v>
      </c>
      <c r="W1087" s="130"/>
      <c r="X1087" s="116">
        <f>+X1085+10</f>
        <v>4300</v>
      </c>
      <c r="Y1087" s="124">
        <f t="shared" si="223"/>
        <v>271740</v>
      </c>
      <c r="Z1087" s="125">
        <f>+V1087+X1087</f>
        <v>275800</v>
      </c>
      <c r="AA1087" s="126"/>
      <c r="AB1087" s="127">
        <f>+AB1085+20</f>
        <v>8600</v>
      </c>
      <c r="AC1087" s="119">
        <f>+V1087+AB1087</f>
        <v>280100</v>
      </c>
      <c r="AD1087" s="127"/>
      <c r="AE1087" s="127">
        <f>+AE1085+10</f>
        <v>4325</v>
      </c>
      <c r="AF1087" s="120">
        <f>+AE1087+V1087</f>
        <v>275825</v>
      </c>
      <c r="AG1087" s="127"/>
      <c r="AH1087" s="127">
        <f>+AH1085+10</f>
        <v>4350</v>
      </c>
      <c r="AI1087" s="119">
        <f>+AH1087+V1087</f>
        <v>275850</v>
      </c>
      <c r="AJ1087" s="126"/>
      <c r="AK1087" s="128">
        <f>+AK1085+10</f>
        <v>4375</v>
      </c>
      <c r="AL1087" s="129">
        <f>+AK1087+V1087</f>
        <v>275875</v>
      </c>
      <c r="AM1087" s="397"/>
    </row>
    <row r="1088" spans="1:39" ht="15.75" x14ac:dyDescent="0.25">
      <c r="A1088" s="93">
        <f t="shared" si="224"/>
        <v>0</v>
      </c>
      <c r="B1088" s="94">
        <f t="shared" si="219"/>
        <v>0</v>
      </c>
      <c r="C1088" s="95">
        <f>+$D$3*T1088</f>
        <v>7150</v>
      </c>
      <c r="D1088" s="95">
        <f t="shared" si="220"/>
        <v>7150</v>
      </c>
      <c r="E1088" s="95">
        <f>+$F$3*K1088</f>
        <v>1500</v>
      </c>
      <c r="F1088" s="95">
        <f t="shared" si="221"/>
        <v>1500</v>
      </c>
      <c r="G1088" s="96">
        <f>+$H$3*Q1088</f>
        <v>1500</v>
      </c>
      <c r="H1088" s="433">
        <f t="shared" si="222"/>
        <v>1500</v>
      </c>
      <c r="I1088" s="395"/>
      <c r="J1088" s="130">
        <f>((K1089-K1087)/500)</f>
        <v>0.02</v>
      </c>
      <c r="K1088" s="116">
        <f>(((I1088-I1087)*J1088)+K1087)+I1088</f>
        <v>150</v>
      </c>
      <c r="L1088" s="131">
        <f>ROUNDUP(K1088,0)</f>
        <v>150</v>
      </c>
      <c r="M1088" s="132">
        <f>((N1089-N1087)/500)</f>
        <v>0.02</v>
      </c>
      <c r="N1088" s="101">
        <f>(((I1088-I1087)*M1088)+N1087)+I1088</f>
        <v>250</v>
      </c>
      <c r="O1088" s="101">
        <f>ROUNDUP(N1088,0)</f>
        <v>250</v>
      </c>
      <c r="P1088" s="101">
        <f>((Q1089-Q1087)/500)</f>
        <v>0.02</v>
      </c>
      <c r="Q1088" s="101">
        <f>(((I1088-I1087)*P1088)+Q1087)+I1088</f>
        <v>500</v>
      </c>
      <c r="R1088" s="133">
        <f>ROUNDUP(Q1088,0)</f>
        <v>500</v>
      </c>
      <c r="S1088" s="132">
        <f>((T1089-T1087)/500)</f>
        <v>0.04</v>
      </c>
      <c r="T1088" s="134">
        <f>(((I1088-I1087)*S1088)+T1087)+I1088</f>
        <v>650</v>
      </c>
      <c r="U1088" s="134">
        <f>ROUNDUP(T1088,0)</f>
        <v>650</v>
      </c>
      <c r="V1088" s="396"/>
      <c r="W1088" s="130">
        <f>((X1089-X1087)/500)</f>
        <v>0.01</v>
      </c>
      <c r="X1088" s="116">
        <f>(((V1088-V1087)*W1088)+X1087)+V1088</f>
        <v>1585</v>
      </c>
      <c r="Y1088" s="135">
        <f t="shared" si="223"/>
        <v>240</v>
      </c>
      <c r="Z1088" s="106">
        <f>ROUNDUP(X1088,0)</f>
        <v>1585</v>
      </c>
      <c r="AA1088" s="136">
        <f>((AB1089-AB1087)/500)</f>
        <v>0.02</v>
      </c>
      <c r="AB1088" s="137">
        <f>(((V1088-V1087)*AA1088)+AB1087)+V1088</f>
        <v>3170</v>
      </c>
      <c r="AC1088" s="101">
        <f>ROUNDUP(AB1088,0)</f>
        <v>3170</v>
      </c>
      <c r="AD1088" s="137">
        <f>((AE1089-AE1087)/500)</f>
        <v>0.01</v>
      </c>
      <c r="AE1088" s="137">
        <f>(((V1088-V1087)*AD1088)+AE1087)+V1088</f>
        <v>1610</v>
      </c>
      <c r="AF1088" s="133">
        <f>ROUNDUP(AE1088,0)</f>
        <v>1610</v>
      </c>
      <c r="AG1088" s="137">
        <f>((AH1089-AH1087)/500)</f>
        <v>0.01</v>
      </c>
      <c r="AH1088" s="137">
        <f>(((V1088-V1087)*AG1088)+AH1087)+V1088</f>
        <v>1635</v>
      </c>
      <c r="AI1088" s="101">
        <f>ROUNDUP(AH1088,0)</f>
        <v>1635</v>
      </c>
      <c r="AJ1088" s="136">
        <f>((AK1089-AK1087)/500)</f>
        <v>0.01</v>
      </c>
      <c r="AK1088" s="138">
        <f>(((V1088-V1087)*AJ1088)+AK1087)+V1088</f>
        <v>1660</v>
      </c>
      <c r="AL1088" s="139">
        <f>ROUNDUP(AK1088,0)</f>
        <v>1660</v>
      </c>
    </row>
    <row r="1089" spans="1:39" ht="15.75" x14ac:dyDescent="0.25">
      <c r="A1089" s="93">
        <f t="shared" si="224"/>
        <v>0</v>
      </c>
      <c r="B1089" s="93">
        <f t="shared" si="219"/>
        <v>0</v>
      </c>
      <c r="C1089" s="112">
        <f>+$D$3*U1089</f>
        <v>3118830</v>
      </c>
      <c r="D1089" s="112">
        <f t="shared" si="220"/>
        <v>3118830</v>
      </c>
      <c r="E1089" s="112">
        <f>+$F$3*L1089</f>
        <v>2775900</v>
      </c>
      <c r="F1089" s="112">
        <f t="shared" si="221"/>
        <v>2775900</v>
      </c>
      <c r="G1089" s="113">
        <f>+$H$3*R1089</f>
        <v>833820</v>
      </c>
      <c r="H1089" s="112">
        <f t="shared" si="222"/>
        <v>833820</v>
      </c>
      <c r="I1089" s="140">
        <f>+I1087+500</f>
        <v>272000</v>
      </c>
      <c r="J1089" s="130"/>
      <c r="K1089" s="116">
        <f>+K1087+10</f>
        <v>5590</v>
      </c>
      <c r="L1089" s="117">
        <f>+I1089+K1089</f>
        <v>277590</v>
      </c>
      <c r="M1089" s="118"/>
      <c r="N1089" s="119">
        <f>+N1087+10</f>
        <v>5690</v>
      </c>
      <c r="O1089" s="119">
        <f>+N1089+I1089</f>
        <v>277690</v>
      </c>
      <c r="P1089" s="119"/>
      <c r="Q1089" s="119">
        <f>+Q1087+10</f>
        <v>5940</v>
      </c>
      <c r="R1089" s="120">
        <f>+Q1089+I1089</f>
        <v>277940</v>
      </c>
      <c r="S1089" s="121"/>
      <c r="T1089" s="122">
        <f>+T1087+20</f>
        <v>11530</v>
      </c>
      <c r="U1089" s="122">
        <f>+T1089+I1089</f>
        <v>283530</v>
      </c>
      <c r="V1089" s="141">
        <f>+V1087+500</f>
        <v>272000</v>
      </c>
      <c r="W1089" s="130"/>
      <c r="X1089" s="116">
        <f>+X1087+5</f>
        <v>4305</v>
      </c>
      <c r="Y1089" s="124">
        <f t="shared" si="223"/>
        <v>272240</v>
      </c>
      <c r="Z1089" s="125">
        <f>+V1089+X1089</f>
        <v>276305</v>
      </c>
      <c r="AA1089" s="126"/>
      <c r="AB1089" s="127">
        <f>+AB1087+10</f>
        <v>8610</v>
      </c>
      <c r="AC1089" s="119">
        <f>+V1089+AB1089</f>
        <v>280610</v>
      </c>
      <c r="AD1089" s="127"/>
      <c r="AE1089" s="127">
        <f>+AE1087+5</f>
        <v>4330</v>
      </c>
      <c r="AF1089" s="120">
        <f>+AE1089+V1089</f>
        <v>276330</v>
      </c>
      <c r="AG1089" s="127"/>
      <c r="AH1089" s="127">
        <f>+AH1087+5</f>
        <v>4355</v>
      </c>
      <c r="AI1089" s="119">
        <f>+AH1089+V1089</f>
        <v>276355</v>
      </c>
      <c r="AJ1089" s="126"/>
      <c r="AK1089" s="128">
        <f>+AK1087+5</f>
        <v>4380</v>
      </c>
      <c r="AL1089" s="129">
        <f>+AK1089+V1089</f>
        <v>276380</v>
      </c>
      <c r="AM1089" s="397"/>
    </row>
    <row r="1090" spans="1:39" ht="15.75" x14ac:dyDescent="0.25">
      <c r="A1090" s="93">
        <f t="shared" si="224"/>
        <v>0</v>
      </c>
      <c r="B1090" s="94">
        <f t="shared" si="219"/>
        <v>0</v>
      </c>
      <c r="C1090" s="95">
        <f>+$D$3*T1090</f>
        <v>7150</v>
      </c>
      <c r="D1090" s="95">
        <f t="shared" si="220"/>
        <v>7150</v>
      </c>
      <c r="E1090" s="95">
        <f>+$F$3*K1090</f>
        <v>1500</v>
      </c>
      <c r="F1090" s="95">
        <f t="shared" si="221"/>
        <v>1500</v>
      </c>
      <c r="G1090" s="96">
        <f>+$H$3*Q1090</f>
        <v>1500</v>
      </c>
      <c r="H1090" s="95">
        <f t="shared" si="222"/>
        <v>1500</v>
      </c>
      <c r="I1090" s="395"/>
      <c r="J1090" s="130">
        <f>((K1091-K1089)/500)</f>
        <v>0.02</v>
      </c>
      <c r="K1090" s="116">
        <f>(((I1090-I1089)*J1090)+K1089)+I1090</f>
        <v>150</v>
      </c>
      <c r="L1090" s="131">
        <f>ROUNDUP(K1090,0)</f>
        <v>150</v>
      </c>
      <c r="M1090" s="132">
        <f>((N1091-N1089)/500)</f>
        <v>0.02</v>
      </c>
      <c r="N1090" s="101">
        <f>(((I1090-I1089)*M1090)+N1089)+I1090</f>
        <v>250</v>
      </c>
      <c r="O1090" s="101">
        <f>ROUNDUP(N1090,0)</f>
        <v>250</v>
      </c>
      <c r="P1090" s="101">
        <f>((Q1091-Q1089)/500)</f>
        <v>0.02</v>
      </c>
      <c r="Q1090" s="101">
        <f>(((I1090-I1089)*P1090)+Q1089)+I1090</f>
        <v>500</v>
      </c>
      <c r="R1090" s="133">
        <f>ROUNDUP(Q1090,0)</f>
        <v>500</v>
      </c>
      <c r="S1090" s="132">
        <f>((T1091-T1089)/500)</f>
        <v>0.04</v>
      </c>
      <c r="T1090" s="134">
        <f>(((I1090-I1089)*S1090)+T1089)+I1090</f>
        <v>650</v>
      </c>
      <c r="U1090" s="134">
        <f>ROUNDUP(T1090,0)</f>
        <v>650</v>
      </c>
      <c r="V1090" s="396"/>
      <c r="W1090" s="130">
        <f>((X1091-X1089)/500)</f>
        <v>0.02</v>
      </c>
      <c r="X1090" s="116">
        <f>(((V1090-V1089)*W1090)+X1089)+V1090</f>
        <v>-1135</v>
      </c>
      <c r="Y1090" s="135">
        <f t="shared" si="223"/>
        <v>240</v>
      </c>
      <c r="Z1090" s="106">
        <f>ROUNDUP(X1090,0)</f>
        <v>-1135</v>
      </c>
      <c r="AA1090" s="136">
        <f>((AB1091-AB1089)/500)</f>
        <v>0.04</v>
      </c>
      <c r="AB1090" s="137">
        <f>(((V1090-V1089)*AA1090)+AB1089)+V1090</f>
        <v>-2270</v>
      </c>
      <c r="AC1090" s="101">
        <f>ROUNDUP(AB1090,0)</f>
        <v>-2270</v>
      </c>
      <c r="AD1090" s="137">
        <f>((AE1091-AE1089)/500)</f>
        <v>0.02</v>
      </c>
      <c r="AE1090" s="137">
        <f>(((V1090-V1089)*AD1090)+AE1089)+V1090</f>
        <v>-1110</v>
      </c>
      <c r="AF1090" s="133">
        <f>ROUNDUP(AE1090,0)</f>
        <v>-1110</v>
      </c>
      <c r="AG1090" s="137">
        <f>((AH1091-AH1089)/500)</f>
        <v>0.02</v>
      </c>
      <c r="AH1090" s="137">
        <f>(((V1090-V1089)*AG1090)+AH1089)+V1090</f>
        <v>-1085</v>
      </c>
      <c r="AI1090" s="101">
        <f>ROUNDUP(AH1090,0)</f>
        <v>-1085</v>
      </c>
      <c r="AJ1090" s="136">
        <f>((AK1091-AK1089)/500)</f>
        <v>0.02</v>
      </c>
      <c r="AK1090" s="138">
        <f>(((V1090-V1089)*AJ1090)+AK1089)+V1090</f>
        <v>-1060</v>
      </c>
      <c r="AL1090" s="139">
        <f>ROUNDUP(AK1090,0)</f>
        <v>-1060</v>
      </c>
      <c r="AM1090" s="397"/>
    </row>
    <row r="1091" spans="1:39" ht="15.75" x14ac:dyDescent="0.25">
      <c r="A1091" s="93">
        <f t="shared" si="224"/>
        <v>0</v>
      </c>
      <c r="B1091" s="93">
        <f t="shared" si="219"/>
        <v>0</v>
      </c>
      <c r="C1091" s="112">
        <f>+$D$3*U1091</f>
        <v>3124550</v>
      </c>
      <c r="D1091" s="112">
        <f t="shared" si="220"/>
        <v>3124550</v>
      </c>
      <c r="E1091" s="112">
        <f>+$F$3*L1091</f>
        <v>2781000</v>
      </c>
      <c r="F1091" s="112">
        <f t="shared" si="221"/>
        <v>2781000</v>
      </c>
      <c r="G1091" s="113">
        <f>+$H$3*R1091</f>
        <v>835350</v>
      </c>
      <c r="H1091" s="112">
        <f t="shared" si="222"/>
        <v>835350</v>
      </c>
      <c r="I1091" s="140">
        <f>+I1089+500</f>
        <v>272500</v>
      </c>
      <c r="J1091" s="130"/>
      <c r="K1091" s="116">
        <f>+K1089+10</f>
        <v>5600</v>
      </c>
      <c r="L1091" s="117">
        <f>+I1091+K1091</f>
        <v>278100</v>
      </c>
      <c r="M1091" s="118"/>
      <c r="N1091" s="119">
        <f>+N1089+10</f>
        <v>5700</v>
      </c>
      <c r="O1091" s="119">
        <f>+N1091+I1091</f>
        <v>278200</v>
      </c>
      <c r="P1091" s="119"/>
      <c r="Q1091" s="119">
        <f>+Q1089+10</f>
        <v>5950</v>
      </c>
      <c r="R1091" s="120">
        <f>+Q1091+I1091</f>
        <v>278450</v>
      </c>
      <c r="S1091" s="121"/>
      <c r="T1091" s="122">
        <f>+T1089+20</f>
        <v>11550</v>
      </c>
      <c r="U1091" s="122">
        <f>+T1091+I1091</f>
        <v>284050</v>
      </c>
      <c r="V1091" s="141">
        <f>+V1089+500</f>
        <v>272500</v>
      </c>
      <c r="W1091" s="130"/>
      <c r="X1091" s="116">
        <f>+X1089+10</f>
        <v>4315</v>
      </c>
      <c r="Y1091" s="124">
        <f t="shared" si="223"/>
        <v>272740</v>
      </c>
      <c r="Z1091" s="125">
        <f>+V1091+X1091</f>
        <v>276815</v>
      </c>
      <c r="AA1091" s="126"/>
      <c r="AB1091" s="127">
        <f>+AB1089+20</f>
        <v>8630</v>
      </c>
      <c r="AC1091" s="119">
        <f>+V1091+AB1091</f>
        <v>281130</v>
      </c>
      <c r="AD1091" s="127"/>
      <c r="AE1091" s="127">
        <f>+AE1089+10</f>
        <v>4340</v>
      </c>
      <c r="AF1091" s="120">
        <f>+AE1091+V1091</f>
        <v>276840</v>
      </c>
      <c r="AG1091" s="127"/>
      <c r="AH1091" s="127">
        <f>+AH1089+10</f>
        <v>4365</v>
      </c>
      <c r="AI1091" s="119">
        <f>+AH1091+V1091</f>
        <v>276865</v>
      </c>
      <c r="AJ1091" s="126"/>
      <c r="AK1091" s="128">
        <f>+AK1089+10</f>
        <v>4390</v>
      </c>
      <c r="AL1091" s="129">
        <f>+AK1091+V1091</f>
        <v>276890</v>
      </c>
      <c r="AM1091" s="397"/>
    </row>
    <row r="1092" spans="1:39" ht="15.75" x14ac:dyDescent="0.25">
      <c r="A1092" s="93">
        <f t="shared" si="224"/>
        <v>0</v>
      </c>
      <c r="B1092" s="94">
        <f t="shared" si="219"/>
        <v>0</v>
      </c>
      <c r="C1092" s="95">
        <f>+$D$3*T1092</f>
        <v>7150</v>
      </c>
      <c r="D1092" s="95">
        <f t="shared" si="220"/>
        <v>7150</v>
      </c>
      <c r="E1092" s="95">
        <f>+$F$3*K1092</f>
        <v>1500</v>
      </c>
      <c r="F1092" s="95">
        <f t="shared" si="221"/>
        <v>1500</v>
      </c>
      <c r="G1092" s="96">
        <f>+$H$3*Q1092</f>
        <v>1500</v>
      </c>
      <c r="H1092" s="433">
        <f t="shared" si="222"/>
        <v>1500</v>
      </c>
      <c r="I1092" s="395"/>
      <c r="J1092" s="130">
        <f>((K1093-K1091)/500)</f>
        <v>0.02</v>
      </c>
      <c r="K1092" s="116">
        <f>(((I1092-I1091)*J1092)+K1091)+I1092</f>
        <v>150</v>
      </c>
      <c r="L1092" s="131">
        <f>ROUNDUP(K1092,0)</f>
        <v>150</v>
      </c>
      <c r="M1092" s="132">
        <f>((N1093-N1091)/500)</f>
        <v>0.02</v>
      </c>
      <c r="N1092" s="101">
        <f>(((I1092-I1091)*M1092)+N1091)+I1092</f>
        <v>250</v>
      </c>
      <c r="O1092" s="101">
        <f>ROUNDUP(N1092,0)</f>
        <v>250</v>
      </c>
      <c r="P1092" s="101">
        <f>((Q1093-Q1091)/500)</f>
        <v>0.02</v>
      </c>
      <c r="Q1092" s="101">
        <f>(((I1092-I1091)*P1092)+Q1091)+I1092</f>
        <v>500</v>
      </c>
      <c r="R1092" s="133">
        <f>ROUNDUP(Q1092,0)</f>
        <v>500</v>
      </c>
      <c r="S1092" s="132">
        <f>((T1093-T1091)/500)</f>
        <v>0.04</v>
      </c>
      <c r="T1092" s="134">
        <f>(((I1092-I1091)*S1092)+T1091)+I1092</f>
        <v>650</v>
      </c>
      <c r="U1092" s="134">
        <f>ROUNDUP(T1092,0)</f>
        <v>650</v>
      </c>
      <c r="V1092" s="396"/>
      <c r="W1092" s="130">
        <f>((X1093-X1091)/500)</f>
        <v>0.01</v>
      </c>
      <c r="X1092" s="116">
        <f>(((V1092-V1091)*W1092)+X1091)+V1092</f>
        <v>1590</v>
      </c>
      <c r="Y1092" s="135">
        <f t="shared" si="223"/>
        <v>240</v>
      </c>
      <c r="Z1092" s="106">
        <f>ROUNDUP(X1092,0)</f>
        <v>1590</v>
      </c>
      <c r="AA1092" s="136">
        <f>((AB1093-AB1091)/500)</f>
        <v>0.02</v>
      </c>
      <c r="AB1092" s="137">
        <f>(((V1092-V1091)*AA1092)+AB1091)+V1092</f>
        <v>3180</v>
      </c>
      <c r="AC1092" s="101">
        <f>ROUNDUP(AB1092,0)</f>
        <v>3180</v>
      </c>
      <c r="AD1092" s="137">
        <f>((AE1093-AE1091)/500)</f>
        <v>0.01</v>
      </c>
      <c r="AE1092" s="137">
        <f>(((V1092-V1091)*AD1092)+AE1091)+V1092</f>
        <v>1615</v>
      </c>
      <c r="AF1092" s="133">
        <f>ROUNDUP(AE1092,0)</f>
        <v>1615</v>
      </c>
      <c r="AG1092" s="137">
        <f>((AH1093-AH1091)/500)</f>
        <v>0.01</v>
      </c>
      <c r="AH1092" s="137">
        <f>(((V1092-V1091)*AG1092)+AH1091)+V1092</f>
        <v>1640</v>
      </c>
      <c r="AI1092" s="101">
        <f>ROUNDUP(AH1092,0)</f>
        <v>1640</v>
      </c>
      <c r="AJ1092" s="136">
        <f>((AK1093-AK1091)/500)</f>
        <v>0.01</v>
      </c>
      <c r="AK1092" s="138">
        <f>(((V1092-V1091)*AJ1092)+AK1091)+V1092</f>
        <v>1665</v>
      </c>
      <c r="AL1092" s="139">
        <f>ROUNDUP(AK1092,0)</f>
        <v>1665</v>
      </c>
    </row>
    <row r="1093" spans="1:39" ht="15.75" x14ac:dyDescent="0.25">
      <c r="A1093" s="93">
        <f t="shared" si="224"/>
        <v>0</v>
      </c>
      <c r="B1093" s="93">
        <f t="shared" si="219"/>
        <v>0</v>
      </c>
      <c r="C1093" s="112">
        <f>+$D$3*U1093</f>
        <v>3130270</v>
      </c>
      <c r="D1093" s="112">
        <f t="shared" si="220"/>
        <v>3130270</v>
      </c>
      <c r="E1093" s="112">
        <f>+$F$3*L1093</f>
        <v>2786100</v>
      </c>
      <c r="F1093" s="112">
        <f t="shared" si="221"/>
        <v>2786100</v>
      </c>
      <c r="G1093" s="113">
        <f>+$H$3*R1093</f>
        <v>836880</v>
      </c>
      <c r="H1093" s="112">
        <f t="shared" si="222"/>
        <v>836880</v>
      </c>
      <c r="I1093" s="140">
        <f>+I1091+500</f>
        <v>273000</v>
      </c>
      <c r="J1093" s="130"/>
      <c r="K1093" s="116">
        <f>+K1091+10</f>
        <v>5610</v>
      </c>
      <c r="L1093" s="117">
        <f>+I1093+K1093</f>
        <v>278610</v>
      </c>
      <c r="M1093" s="118"/>
      <c r="N1093" s="119">
        <f>+N1091+10</f>
        <v>5710</v>
      </c>
      <c r="O1093" s="119">
        <f>+N1093+I1093</f>
        <v>278710</v>
      </c>
      <c r="P1093" s="119"/>
      <c r="Q1093" s="119">
        <f>+Q1091+10</f>
        <v>5960</v>
      </c>
      <c r="R1093" s="120">
        <f>+Q1093+I1093</f>
        <v>278960</v>
      </c>
      <c r="S1093" s="121"/>
      <c r="T1093" s="122">
        <f>+T1091+20</f>
        <v>11570</v>
      </c>
      <c r="U1093" s="122">
        <f>+T1093+I1093</f>
        <v>284570</v>
      </c>
      <c r="V1093" s="141">
        <f>+V1091+500</f>
        <v>273000</v>
      </c>
      <c r="W1093" s="130"/>
      <c r="X1093" s="116">
        <f>+X1091+5</f>
        <v>4320</v>
      </c>
      <c r="Y1093" s="124">
        <f t="shared" si="223"/>
        <v>273240</v>
      </c>
      <c r="Z1093" s="125">
        <f>+V1093+X1093</f>
        <v>277320</v>
      </c>
      <c r="AA1093" s="126"/>
      <c r="AB1093" s="127">
        <f>+AB1091+10</f>
        <v>8640</v>
      </c>
      <c r="AC1093" s="119">
        <f>+V1093+AB1093</f>
        <v>281640</v>
      </c>
      <c r="AD1093" s="127"/>
      <c r="AE1093" s="127">
        <f>+AE1091+5</f>
        <v>4345</v>
      </c>
      <c r="AF1093" s="120">
        <f>+AE1093+V1093</f>
        <v>277345</v>
      </c>
      <c r="AG1093" s="127"/>
      <c r="AH1093" s="127">
        <f>+AH1091+5</f>
        <v>4370</v>
      </c>
      <c r="AI1093" s="119">
        <f>+AH1093+V1093</f>
        <v>277370</v>
      </c>
      <c r="AJ1093" s="126"/>
      <c r="AK1093" s="128">
        <f>+AK1091+5</f>
        <v>4395</v>
      </c>
      <c r="AL1093" s="129">
        <f>+AK1093+V1093</f>
        <v>277395</v>
      </c>
      <c r="AM1093" s="397"/>
    </row>
    <row r="1094" spans="1:39" ht="15.75" x14ac:dyDescent="0.25">
      <c r="A1094" s="93">
        <f t="shared" si="224"/>
        <v>0</v>
      </c>
      <c r="B1094" s="94">
        <f t="shared" si="219"/>
        <v>0</v>
      </c>
      <c r="C1094" s="95">
        <f>+$D$3*T1094</f>
        <v>7150</v>
      </c>
      <c r="D1094" s="95">
        <f t="shared" si="220"/>
        <v>7150</v>
      </c>
      <c r="E1094" s="95">
        <f>+$F$3*K1094</f>
        <v>1500</v>
      </c>
      <c r="F1094" s="95">
        <f t="shared" si="221"/>
        <v>1500</v>
      </c>
      <c r="G1094" s="96">
        <f>+$H$3*Q1094</f>
        <v>1500</v>
      </c>
      <c r="H1094" s="95">
        <f t="shared" si="222"/>
        <v>1500</v>
      </c>
      <c r="I1094" s="395"/>
      <c r="J1094" s="130">
        <f>((K1095-K1093)/500)</f>
        <v>0.02</v>
      </c>
      <c r="K1094" s="116">
        <f>(((I1094-I1093)*J1094)+K1093)+I1094</f>
        <v>150</v>
      </c>
      <c r="L1094" s="131">
        <f>ROUNDUP(K1094,0)</f>
        <v>150</v>
      </c>
      <c r="M1094" s="132">
        <f>((N1095-N1093)/500)</f>
        <v>0.02</v>
      </c>
      <c r="N1094" s="101">
        <f>(((I1094-I1093)*M1094)+N1093)+I1094</f>
        <v>250</v>
      </c>
      <c r="O1094" s="101">
        <f>ROUNDUP(N1094,0)</f>
        <v>250</v>
      </c>
      <c r="P1094" s="101">
        <f>((Q1095-Q1093)/500)</f>
        <v>0.02</v>
      </c>
      <c r="Q1094" s="101">
        <f>(((I1094-I1093)*P1094)+Q1093)+I1094</f>
        <v>500</v>
      </c>
      <c r="R1094" s="133">
        <f>ROUNDUP(Q1094,0)</f>
        <v>500</v>
      </c>
      <c r="S1094" s="132">
        <f>((T1095-T1093)/500)</f>
        <v>0.04</v>
      </c>
      <c r="T1094" s="134">
        <f>(((I1094-I1093)*S1094)+T1093)+I1094</f>
        <v>650</v>
      </c>
      <c r="U1094" s="134">
        <f>ROUNDUP(T1094,0)</f>
        <v>650</v>
      </c>
      <c r="V1094" s="396"/>
      <c r="W1094" s="130">
        <f>((X1095-X1093)/500)</f>
        <v>0.02</v>
      </c>
      <c r="X1094" s="116">
        <f>(((V1094-V1093)*W1094)+X1093)+V1094</f>
        <v>-1140</v>
      </c>
      <c r="Y1094" s="135">
        <f t="shared" si="223"/>
        <v>240</v>
      </c>
      <c r="Z1094" s="106">
        <f>ROUNDUP(X1094,0)</f>
        <v>-1140</v>
      </c>
      <c r="AA1094" s="136">
        <f>((AB1095-AB1093)/500)</f>
        <v>0.04</v>
      </c>
      <c r="AB1094" s="137">
        <f>(((V1094-V1093)*AA1094)+AB1093)+V1094</f>
        <v>-2280</v>
      </c>
      <c r="AC1094" s="101">
        <f>ROUNDUP(AB1094,0)</f>
        <v>-2280</v>
      </c>
      <c r="AD1094" s="137">
        <f>((AE1095-AE1093)/500)</f>
        <v>0.02</v>
      </c>
      <c r="AE1094" s="137">
        <f>(((V1094-V1093)*AD1094)+AE1093)+V1094</f>
        <v>-1115</v>
      </c>
      <c r="AF1094" s="133">
        <f>ROUNDUP(AE1094,0)</f>
        <v>-1115</v>
      </c>
      <c r="AG1094" s="137">
        <f>((AH1095-AH1093)/500)</f>
        <v>0.02</v>
      </c>
      <c r="AH1094" s="137">
        <f>(((V1094-V1093)*AG1094)+AH1093)+V1094</f>
        <v>-1090</v>
      </c>
      <c r="AI1094" s="101">
        <f>ROUNDUP(AH1094,0)</f>
        <v>-1090</v>
      </c>
      <c r="AJ1094" s="136">
        <f>((AK1095-AK1093)/500)</f>
        <v>0.02</v>
      </c>
      <c r="AK1094" s="138">
        <f>(((V1094-V1093)*AJ1094)+AK1093)+V1094</f>
        <v>-1065</v>
      </c>
      <c r="AL1094" s="139">
        <f>ROUNDUP(AK1094,0)</f>
        <v>-1065</v>
      </c>
    </row>
    <row r="1095" spans="1:39" ht="15.75" x14ac:dyDescent="0.25">
      <c r="A1095" s="93">
        <f t="shared" si="224"/>
        <v>0</v>
      </c>
      <c r="B1095" s="93">
        <f t="shared" si="219"/>
        <v>0</v>
      </c>
      <c r="C1095" s="112">
        <f>+$D$3*U1095</f>
        <v>3135990</v>
      </c>
      <c r="D1095" s="112">
        <f t="shared" si="220"/>
        <v>3135990</v>
      </c>
      <c r="E1095" s="112">
        <f>+$F$3*L1095</f>
        <v>2791200</v>
      </c>
      <c r="F1095" s="112">
        <f t="shared" si="221"/>
        <v>2791200</v>
      </c>
      <c r="G1095" s="113">
        <f>+$H$3*R1095</f>
        <v>838410</v>
      </c>
      <c r="H1095" s="112">
        <f t="shared" si="222"/>
        <v>838410</v>
      </c>
      <c r="I1095" s="140">
        <f>+I1093+500</f>
        <v>273500</v>
      </c>
      <c r="J1095" s="130"/>
      <c r="K1095" s="116">
        <f>+K1093+10</f>
        <v>5620</v>
      </c>
      <c r="L1095" s="117">
        <f>+I1095+K1095</f>
        <v>279120</v>
      </c>
      <c r="M1095" s="118"/>
      <c r="N1095" s="119">
        <f>+N1093+10</f>
        <v>5720</v>
      </c>
      <c r="O1095" s="119">
        <f>+N1095+I1095</f>
        <v>279220</v>
      </c>
      <c r="P1095" s="119"/>
      <c r="Q1095" s="119">
        <f>+Q1093+10</f>
        <v>5970</v>
      </c>
      <c r="R1095" s="120">
        <f>+Q1095+I1095</f>
        <v>279470</v>
      </c>
      <c r="S1095" s="121"/>
      <c r="T1095" s="122">
        <f>+T1093+20</f>
        <v>11590</v>
      </c>
      <c r="U1095" s="122">
        <f>+T1095+I1095</f>
        <v>285090</v>
      </c>
      <c r="V1095" s="141">
        <f>+V1093+500</f>
        <v>273500</v>
      </c>
      <c r="W1095" s="130"/>
      <c r="X1095" s="116">
        <f>+X1093+10</f>
        <v>4330</v>
      </c>
      <c r="Y1095" s="124">
        <f t="shared" si="223"/>
        <v>273740</v>
      </c>
      <c r="Z1095" s="125">
        <f>+V1095+X1095</f>
        <v>277830</v>
      </c>
      <c r="AA1095" s="126"/>
      <c r="AB1095" s="127">
        <f>+AB1093+20</f>
        <v>8660</v>
      </c>
      <c r="AC1095" s="119">
        <f>+V1095+AB1095</f>
        <v>282160</v>
      </c>
      <c r="AD1095" s="127"/>
      <c r="AE1095" s="127">
        <f>+AE1093+10</f>
        <v>4355</v>
      </c>
      <c r="AF1095" s="120">
        <f>+AE1095+V1095</f>
        <v>277855</v>
      </c>
      <c r="AG1095" s="127"/>
      <c r="AH1095" s="127">
        <f>+AH1093+10</f>
        <v>4380</v>
      </c>
      <c r="AI1095" s="119">
        <f>+AH1095+V1095</f>
        <v>277880</v>
      </c>
      <c r="AJ1095" s="126"/>
      <c r="AK1095" s="128">
        <f>+AK1093+10</f>
        <v>4405</v>
      </c>
      <c r="AL1095" s="129">
        <f>+AK1095+V1095</f>
        <v>277905</v>
      </c>
      <c r="AM1095" s="397"/>
    </row>
    <row r="1096" spans="1:39" ht="15.75" x14ac:dyDescent="0.25">
      <c r="A1096" s="93">
        <f t="shared" si="224"/>
        <v>0</v>
      </c>
      <c r="B1096" s="94">
        <f t="shared" si="219"/>
        <v>0</v>
      </c>
      <c r="C1096" s="95">
        <f>+$D$3*T1096</f>
        <v>7150</v>
      </c>
      <c r="D1096" s="95">
        <f t="shared" si="220"/>
        <v>7150</v>
      </c>
      <c r="E1096" s="95">
        <f>+$F$3*K1096</f>
        <v>1500</v>
      </c>
      <c r="F1096" s="95">
        <f t="shared" si="221"/>
        <v>1500</v>
      </c>
      <c r="G1096" s="96">
        <f>+$H$3*Q1096</f>
        <v>1500</v>
      </c>
      <c r="H1096" s="433">
        <f t="shared" si="222"/>
        <v>1500</v>
      </c>
      <c r="I1096" s="395"/>
      <c r="J1096" s="130">
        <f>((K1097-K1095)/500)</f>
        <v>0.02</v>
      </c>
      <c r="K1096" s="116">
        <f>(((I1096-I1095)*J1096)+K1095)+I1096</f>
        <v>150</v>
      </c>
      <c r="L1096" s="131">
        <f>ROUNDUP(K1096,0)</f>
        <v>150</v>
      </c>
      <c r="M1096" s="132">
        <f>((N1097-N1095)/500)</f>
        <v>0.02</v>
      </c>
      <c r="N1096" s="101">
        <f>(((I1096-I1095)*M1096)+N1095)+I1096</f>
        <v>250</v>
      </c>
      <c r="O1096" s="101">
        <f>ROUNDUP(N1096,0)</f>
        <v>250</v>
      </c>
      <c r="P1096" s="101">
        <f>((Q1097-Q1095)/500)</f>
        <v>0.02</v>
      </c>
      <c r="Q1096" s="101">
        <f>(((I1096-I1095)*P1096)+Q1095)+I1096</f>
        <v>500</v>
      </c>
      <c r="R1096" s="133">
        <f>ROUNDUP(Q1096,0)</f>
        <v>500</v>
      </c>
      <c r="S1096" s="132">
        <f>((T1097-T1095)/500)</f>
        <v>0.04</v>
      </c>
      <c r="T1096" s="134">
        <f>(((I1096-I1095)*S1096)+T1095)+I1096</f>
        <v>650</v>
      </c>
      <c r="U1096" s="134">
        <f>ROUNDUP(T1096,0)</f>
        <v>650</v>
      </c>
      <c r="V1096" s="396"/>
      <c r="W1096" s="130">
        <f>((X1097-X1095)/500)</f>
        <v>0.01</v>
      </c>
      <c r="X1096" s="116">
        <f>(((V1096-V1095)*W1096)+X1095)+V1096</f>
        <v>1595</v>
      </c>
      <c r="Y1096" s="135">
        <f t="shared" si="223"/>
        <v>240</v>
      </c>
      <c r="Z1096" s="106">
        <f>ROUNDUP(X1096,0)</f>
        <v>1595</v>
      </c>
      <c r="AA1096" s="136">
        <f>((AB1097-AB1095)/500)</f>
        <v>0.02</v>
      </c>
      <c r="AB1096" s="137">
        <f>(((V1096-V1095)*AA1096)+AB1095)+V1096</f>
        <v>3190</v>
      </c>
      <c r="AC1096" s="101">
        <f>ROUNDUP(AB1096,0)</f>
        <v>3190</v>
      </c>
      <c r="AD1096" s="137">
        <f>((AE1097-AE1095)/500)</f>
        <v>0.01</v>
      </c>
      <c r="AE1096" s="137">
        <f>(((V1096-V1095)*AD1096)+AE1095)+V1096</f>
        <v>1620</v>
      </c>
      <c r="AF1096" s="133">
        <f>ROUNDUP(AE1096,0)</f>
        <v>1620</v>
      </c>
      <c r="AG1096" s="137">
        <f>((AH1097-AH1095)/500)</f>
        <v>0.01</v>
      </c>
      <c r="AH1096" s="137">
        <f>(((V1096-V1095)*AG1096)+AH1095)+V1096</f>
        <v>1645</v>
      </c>
      <c r="AI1096" s="101">
        <f>ROUNDUP(AH1096,0)</f>
        <v>1645</v>
      </c>
      <c r="AJ1096" s="136">
        <f>((AK1097-AK1095)/500)</f>
        <v>0.01</v>
      </c>
      <c r="AK1096" s="138">
        <f>(((V1096-V1095)*AJ1096)+AK1095)+V1096</f>
        <v>1670</v>
      </c>
      <c r="AL1096" s="139">
        <f>ROUNDUP(AK1096,0)</f>
        <v>1670</v>
      </c>
    </row>
    <row r="1097" spans="1:39" ht="15.75" x14ac:dyDescent="0.25">
      <c r="A1097" s="93">
        <f t="shared" si="224"/>
        <v>0</v>
      </c>
      <c r="B1097" s="93">
        <f t="shared" si="219"/>
        <v>0</v>
      </c>
      <c r="C1097" s="112">
        <f>+$D$3*U1097</f>
        <v>3141710</v>
      </c>
      <c r="D1097" s="112">
        <f t="shared" si="220"/>
        <v>3141710</v>
      </c>
      <c r="E1097" s="112">
        <f>+$F$3*L1097</f>
        <v>2796300</v>
      </c>
      <c r="F1097" s="112">
        <f t="shared" si="221"/>
        <v>2796300</v>
      </c>
      <c r="G1097" s="113">
        <f>+$H$3*R1097</f>
        <v>839940</v>
      </c>
      <c r="H1097" s="112">
        <f t="shared" si="222"/>
        <v>839940</v>
      </c>
      <c r="I1097" s="140">
        <f>+I1095+500</f>
        <v>274000</v>
      </c>
      <c r="J1097" s="130"/>
      <c r="K1097" s="116">
        <f>+K1095+10</f>
        <v>5630</v>
      </c>
      <c r="L1097" s="117">
        <f>+I1097+K1097</f>
        <v>279630</v>
      </c>
      <c r="M1097" s="118"/>
      <c r="N1097" s="119">
        <f>+N1095+10</f>
        <v>5730</v>
      </c>
      <c r="O1097" s="119">
        <f>+N1097+I1097</f>
        <v>279730</v>
      </c>
      <c r="P1097" s="119"/>
      <c r="Q1097" s="119">
        <f>+Q1095+10</f>
        <v>5980</v>
      </c>
      <c r="R1097" s="120">
        <f>+Q1097+I1097</f>
        <v>279980</v>
      </c>
      <c r="S1097" s="121"/>
      <c r="T1097" s="122">
        <f>+T1095+20</f>
        <v>11610</v>
      </c>
      <c r="U1097" s="122">
        <f>+T1097+I1097</f>
        <v>285610</v>
      </c>
      <c r="V1097" s="141">
        <f>+V1095+500</f>
        <v>274000</v>
      </c>
      <c r="W1097" s="130"/>
      <c r="X1097" s="116">
        <f>+X1095+5</f>
        <v>4335</v>
      </c>
      <c r="Y1097" s="124">
        <f t="shared" si="223"/>
        <v>274240</v>
      </c>
      <c r="Z1097" s="125">
        <f>+V1097+X1097</f>
        <v>278335</v>
      </c>
      <c r="AA1097" s="126"/>
      <c r="AB1097" s="127">
        <f>+AB1095+10</f>
        <v>8670</v>
      </c>
      <c r="AC1097" s="119">
        <f>+V1097+AB1097</f>
        <v>282670</v>
      </c>
      <c r="AD1097" s="127"/>
      <c r="AE1097" s="127">
        <f>+AE1095+5</f>
        <v>4360</v>
      </c>
      <c r="AF1097" s="120">
        <f>+AE1097+V1097</f>
        <v>278360</v>
      </c>
      <c r="AG1097" s="127"/>
      <c r="AH1097" s="127">
        <f>+AH1095+5</f>
        <v>4385</v>
      </c>
      <c r="AI1097" s="119">
        <f>+AH1097+V1097</f>
        <v>278385</v>
      </c>
      <c r="AJ1097" s="126"/>
      <c r="AK1097" s="128">
        <f>+AK1095+5</f>
        <v>4410</v>
      </c>
      <c r="AL1097" s="129">
        <f>+AK1097+V1097</f>
        <v>278410</v>
      </c>
      <c r="AM1097" s="397"/>
    </row>
    <row r="1098" spans="1:39" ht="15.75" x14ac:dyDescent="0.25">
      <c r="A1098" s="93">
        <f t="shared" si="224"/>
        <v>0</v>
      </c>
      <c r="B1098" s="94">
        <f t="shared" si="219"/>
        <v>0</v>
      </c>
      <c r="C1098" s="95">
        <f>+$D$3*T1098</f>
        <v>7150</v>
      </c>
      <c r="D1098" s="95">
        <f t="shared" si="220"/>
        <v>7150</v>
      </c>
      <c r="E1098" s="95">
        <f>+$F$3*K1098</f>
        <v>1500</v>
      </c>
      <c r="F1098" s="95">
        <f t="shared" si="221"/>
        <v>1500</v>
      </c>
      <c r="G1098" s="96">
        <f>+$H$3*Q1098</f>
        <v>1500</v>
      </c>
      <c r="H1098" s="95">
        <f t="shared" si="222"/>
        <v>1500</v>
      </c>
      <c r="I1098" s="395"/>
      <c r="J1098" s="130">
        <f>((K1099-K1097)/500)</f>
        <v>0.02</v>
      </c>
      <c r="K1098" s="116">
        <f>(((I1098-I1097)*J1098)+K1097)+I1098</f>
        <v>150</v>
      </c>
      <c r="L1098" s="131">
        <f>ROUNDUP(K1098,0)</f>
        <v>150</v>
      </c>
      <c r="M1098" s="132">
        <f>((N1099-N1097)/500)</f>
        <v>0.02</v>
      </c>
      <c r="N1098" s="101">
        <f>(((I1098-I1097)*M1098)+N1097)+I1098</f>
        <v>250</v>
      </c>
      <c r="O1098" s="101">
        <f>ROUNDUP(N1098,0)</f>
        <v>250</v>
      </c>
      <c r="P1098" s="101">
        <f>((Q1099-Q1097)/500)</f>
        <v>0.02</v>
      </c>
      <c r="Q1098" s="101">
        <f>(((I1098-I1097)*P1098)+Q1097)+I1098</f>
        <v>500</v>
      </c>
      <c r="R1098" s="133">
        <f>ROUNDUP(Q1098,0)</f>
        <v>500</v>
      </c>
      <c r="S1098" s="132">
        <f>((T1099-T1097)/500)</f>
        <v>0.04</v>
      </c>
      <c r="T1098" s="134">
        <f>(((I1098-I1097)*S1098)+T1097)+I1098</f>
        <v>650</v>
      </c>
      <c r="U1098" s="134">
        <f>ROUNDUP(T1098,0)</f>
        <v>650</v>
      </c>
      <c r="V1098" s="396"/>
      <c r="W1098" s="130">
        <f>((X1099-X1097)/500)</f>
        <v>0.02</v>
      </c>
      <c r="X1098" s="116">
        <f>(((V1098-V1097)*W1098)+X1097)+V1098</f>
        <v>-1145</v>
      </c>
      <c r="Y1098" s="135">
        <f t="shared" si="223"/>
        <v>240</v>
      </c>
      <c r="Z1098" s="106">
        <f>ROUNDUP(X1098,0)</f>
        <v>-1145</v>
      </c>
      <c r="AA1098" s="136">
        <f>((AB1099-AB1097)/500)</f>
        <v>0.04</v>
      </c>
      <c r="AB1098" s="137">
        <f>(((V1098-V1097)*AA1098)+AB1097)+V1098</f>
        <v>-2290</v>
      </c>
      <c r="AC1098" s="101">
        <f>ROUNDUP(AB1098,0)</f>
        <v>-2290</v>
      </c>
      <c r="AD1098" s="137">
        <f>((AE1099-AE1097)/500)</f>
        <v>0.02</v>
      </c>
      <c r="AE1098" s="137">
        <f>(((V1098-V1097)*AD1098)+AE1097)+V1098</f>
        <v>-1120</v>
      </c>
      <c r="AF1098" s="133">
        <f>ROUNDUP(AE1098,0)</f>
        <v>-1120</v>
      </c>
      <c r="AG1098" s="137">
        <f>((AH1099-AH1097)/500)</f>
        <v>0.02</v>
      </c>
      <c r="AH1098" s="137">
        <f>(((V1098-V1097)*AG1098)+AH1097)+V1098</f>
        <v>-1095</v>
      </c>
      <c r="AI1098" s="101">
        <f>ROUNDUP(AH1098,0)</f>
        <v>-1095</v>
      </c>
      <c r="AJ1098" s="136">
        <f>((AK1099-AK1097)/500)</f>
        <v>0.02</v>
      </c>
      <c r="AK1098" s="138">
        <f>(((V1098-V1097)*AJ1098)+AK1097)+V1098</f>
        <v>-1070</v>
      </c>
      <c r="AL1098" s="139">
        <f>ROUNDUP(AK1098,0)</f>
        <v>-1070</v>
      </c>
      <c r="AM1098" s="397"/>
    </row>
    <row r="1099" spans="1:39" ht="15.75" x14ac:dyDescent="0.25">
      <c r="A1099" s="93">
        <f t="shared" si="224"/>
        <v>0</v>
      </c>
      <c r="B1099" s="93">
        <f t="shared" si="219"/>
        <v>0</v>
      </c>
      <c r="C1099" s="112">
        <f>+$D$3*U1099</f>
        <v>3147430</v>
      </c>
      <c r="D1099" s="112">
        <f t="shared" si="220"/>
        <v>3147430</v>
      </c>
      <c r="E1099" s="112">
        <f>+$F$3*L1099</f>
        <v>2801400</v>
      </c>
      <c r="F1099" s="112">
        <f t="shared" si="221"/>
        <v>2801400</v>
      </c>
      <c r="G1099" s="113">
        <f>+$H$3*R1099</f>
        <v>841470</v>
      </c>
      <c r="H1099" s="112">
        <f t="shared" si="222"/>
        <v>841470</v>
      </c>
      <c r="I1099" s="140">
        <f>+I1097+500</f>
        <v>274500</v>
      </c>
      <c r="J1099" s="130"/>
      <c r="K1099" s="116">
        <f>+K1097+10</f>
        <v>5640</v>
      </c>
      <c r="L1099" s="117">
        <f>+I1099+K1099</f>
        <v>280140</v>
      </c>
      <c r="M1099" s="118"/>
      <c r="N1099" s="119">
        <f>+N1097+10</f>
        <v>5740</v>
      </c>
      <c r="O1099" s="119">
        <f>+N1099+I1099</f>
        <v>280240</v>
      </c>
      <c r="P1099" s="119"/>
      <c r="Q1099" s="119">
        <f>+Q1097+10</f>
        <v>5990</v>
      </c>
      <c r="R1099" s="120">
        <f>+Q1099+I1099</f>
        <v>280490</v>
      </c>
      <c r="S1099" s="121"/>
      <c r="T1099" s="122">
        <f>+T1097+20</f>
        <v>11630</v>
      </c>
      <c r="U1099" s="122">
        <f>+T1099+I1099</f>
        <v>286130</v>
      </c>
      <c r="V1099" s="141">
        <f>+V1097+500</f>
        <v>274500</v>
      </c>
      <c r="W1099" s="130"/>
      <c r="X1099" s="116">
        <f>+X1097+10</f>
        <v>4345</v>
      </c>
      <c r="Y1099" s="124">
        <f t="shared" si="223"/>
        <v>274740</v>
      </c>
      <c r="Z1099" s="125">
        <f>+V1099+X1099</f>
        <v>278845</v>
      </c>
      <c r="AA1099" s="126"/>
      <c r="AB1099" s="127">
        <f>+AB1097+20</f>
        <v>8690</v>
      </c>
      <c r="AC1099" s="119">
        <f>+V1099+AB1099</f>
        <v>283190</v>
      </c>
      <c r="AD1099" s="127"/>
      <c r="AE1099" s="127">
        <f>+AE1097+10</f>
        <v>4370</v>
      </c>
      <c r="AF1099" s="120">
        <f>+AE1099+V1099</f>
        <v>278870</v>
      </c>
      <c r="AG1099" s="127"/>
      <c r="AH1099" s="127">
        <f>+AH1097+10</f>
        <v>4395</v>
      </c>
      <c r="AI1099" s="119">
        <f>+AH1099+V1099</f>
        <v>278895</v>
      </c>
      <c r="AJ1099" s="126"/>
      <c r="AK1099" s="128">
        <f>+AK1097+10</f>
        <v>4420</v>
      </c>
      <c r="AL1099" s="129">
        <f>+AK1099+V1099</f>
        <v>278920</v>
      </c>
      <c r="AM1099" s="397"/>
    </row>
    <row r="1100" spans="1:39" ht="15.75" x14ac:dyDescent="0.25">
      <c r="A1100" s="93">
        <f t="shared" si="224"/>
        <v>0</v>
      </c>
      <c r="B1100" s="94">
        <f t="shared" si="219"/>
        <v>0</v>
      </c>
      <c r="C1100" s="95">
        <f>+$D$3*T1100</f>
        <v>7150</v>
      </c>
      <c r="D1100" s="95">
        <f t="shared" si="220"/>
        <v>7150</v>
      </c>
      <c r="E1100" s="95">
        <f>+$F$3*K1100</f>
        <v>1500</v>
      </c>
      <c r="F1100" s="95">
        <f t="shared" si="221"/>
        <v>1500</v>
      </c>
      <c r="G1100" s="96">
        <f>+$H$3*Q1100</f>
        <v>1500</v>
      </c>
      <c r="H1100" s="433">
        <f t="shared" si="222"/>
        <v>1500</v>
      </c>
      <c r="I1100" s="395"/>
      <c r="J1100" s="130">
        <f>((K1101-K1099)/500)</f>
        <v>0.02</v>
      </c>
      <c r="K1100" s="116">
        <f>(((I1100-I1099)*J1100)+K1099)+I1100</f>
        <v>150</v>
      </c>
      <c r="L1100" s="131">
        <f>ROUNDUP(K1100,0)</f>
        <v>150</v>
      </c>
      <c r="M1100" s="132">
        <f>((N1101-N1099)/500)</f>
        <v>0.02</v>
      </c>
      <c r="N1100" s="101">
        <f>(((I1100-I1099)*M1100)+N1099)+I1100</f>
        <v>250</v>
      </c>
      <c r="O1100" s="101">
        <f>ROUNDUP(N1100,0)</f>
        <v>250</v>
      </c>
      <c r="P1100" s="101">
        <f>((Q1101-Q1099)/500)</f>
        <v>0.02</v>
      </c>
      <c r="Q1100" s="101">
        <f>(((I1100-I1099)*P1100)+Q1099)+I1100</f>
        <v>500</v>
      </c>
      <c r="R1100" s="133">
        <f>ROUNDUP(Q1100,0)</f>
        <v>500</v>
      </c>
      <c r="S1100" s="132">
        <f>((T1101-T1099)/500)</f>
        <v>0.04</v>
      </c>
      <c r="T1100" s="134">
        <f>(((I1100-I1099)*S1100)+T1099)+I1100</f>
        <v>650</v>
      </c>
      <c r="U1100" s="134">
        <f>ROUNDUP(T1100,0)</f>
        <v>650</v>
      </c>
      <c r="V1100" s="396"/>
      <c r="W1100" s="130">
        <f>((X1101-X1099)/500)</f>
        <v>0.01</v>
      </c>
      <c r="X1100" s="116">
        <f>(((V1100-V1099)*W1100)+X1099)+V1100</f>
        <v>1600</v>
      </c>
      <c r="Y1100" s="135">
        <f t="shared" si="223"/>
        <v>240</v>
      </c>
      <c r="Z1100" s="106">
        <f>ROUNDUP(X1100,0)</f>
        <v>1600</v>
      </c>
      <c r="AA1100" s="136">
        <f>((AB1101-AB1099)/500)</f>
        <v>0.02</v>
      </c>
      <c r="AB1100" s="137">
        <f>(((V1100-V1099)*AA1100)+AB1099)+V1100</f>
        <v>3200</v>
      </c>
      <c r="AC1100" s="101">
        <f>ROUNDUP(AB1100,0)</f>
        <v>3200</v>
      </c>
      <c r="AD1100" s="137">
        <f>((AE1101-AE1099)/500)</f>
        <v>0.01</v>
      </c>
      <c r="AE1100" s="137">
        <f>(((V1100-V1099)*AD1100)+AE1099)+V1100</f>
        <v>1625</v>
      </c>
      <c r="AF1100" s="133">
        <f>ROUNDUP(AE1100,0)</f>
        <v>1625</v>
      </c>
      <c r="AG1100" s="137">
        <f>((AH1101-AH1099)/500)</f>
        <v>0.01</v>
      </c>
      <c r="AH1100" s="137">
        <f>(((V1100-V1099)*AG1100)+AH1099)+V1100</f>
        <v>1650</v>
      </c>
      <c r="AI1100" s="101">
        <f>ROUNDUP(AH1100,0)</f>
        <v>1650</v>
      </c>
      <c r="AJ1100" s="136">
        <f>((AK1101-AK1099)/500)</f>
        <v>0.01</v>
      </c>
      <c r="AK1100" s="138">
        <f>(((V1100-V1099)*AJ1100)+AK1099)+V1100</f>
        <v>1675</v>
      </c>
      <c r="AL1100" s="139">
        <f>ROUNDUP(AK1100,0)</f>
        <v>1675</v>
      </c>
    </row>
    <row r="1101" spans="1:39" ht="15.75" x14ac:dyDescent="0.25">
      <c r="A1101" s="93">
        <f t="shared" si="224"/>
        <v>0</v>
      </c>
      <c r="B1101" s="93">
        <f t="shared" si="219"/>
        <v>0</v>
      </c>
      <c r="C1101" s="112">
        <f>+$D$3*U1101</f>
        <v>3153150</v>
      </c>
      <c r="D1101" s="112">
        <f t="shared" si="220"/>
        <v>3153150</v>
      </c>
      <c r="E1101" s="112">
        <f>+$F$3*L1101</f>
        <v>2806500</v>
      </c>
      <c r="F1101" s="112">
        <f t="shared" si="221"/>
        <v>2806500</v>
      </c>
      <c r="G1101" s="113">
        <f>+$H$3*R1101</f>
        <v>843000</v>
      </c>
      <c r="H1101" s="112">
        <f t="shared" si="222"/>
        <v>843000</v>
      </c>
      <c r="I1101" s="140">
        <f>+I1099+500</f>
        <v>275000</v>
      </c>
      <c r="J1101" s="130"/>
      <c r="K1101" s="116">
        <f>+K1099+10</f>
        <v>5650</v>
      </c>
      <c r="L1101" s="117">
        <f>+I1101+K1101</f>
        <v>280650</v>
      </c>
      <c r="M1101" s="118"/>
      <c r="N1101" s="119">
        <f>+N1099+10</f>
        <v>5750</v>
      </c>
      <c r="O1101" s="119">
        <f>+N1101+I1101</f>
        <v>280750</v>
      </c>
      <c r="P1101" s="119"/>
      <c r="Q1101" s="119">
        <f>+Q1099+10</f>
        <v>6000</v>
      </c>
      <c r="R1101" s="120">
        <f>+Q1101+I1101</f>
        <v>281000</v>
      </c>
      <c r="S1101" s="121"/>
      <c r="T1101" s="122">
        <f>+T1099+20</f>
        <v>11650</v>
      </c>
      <c r="U1101" s="122">
        <f>+T1101+I1101</f>
        <v>286650</v>
      </c>
      <c r="V1101" s="141">
        <f>+V1099+500</f>
        <v>275000</v>
      </c>
      <c r="W1101" s="130"/>
      <c r="X1101" s="116">
        <f>+X1099+5</f>
        <v>4350</v>
      </c>
      <c r="Y1101" s="124">
        <f t="shared" si="223"/>
        <v>275240</v>
      </c>
      <c r="Z1101" s="125">
        <f>+V1101+X1101</f>
        <v>279350</v>
      </c>
      <c r="AA1101" s="126"/>
      <c r="AB1101" s="127">
        <f>+AB1099+10</f>
        <v>8700</v>
      </c>
      <c r="AC1101" s="119">
        <f>+V1101+AB1101</f>
        <v>283700</v>
      </c>
      <c r="AD1101" s="127"/>
      <c r="AE1101" s="127">
        <f>+AE1099+5</f>
        <v>4375</v>
      </c>
      <c r="AF1101" s="120">
        <f>+AE1101+V1101</f>
        <v>279375</v>
      </c>
      <c r="AG1101" s="127"/>
      <c r="AH1101" s="127">
        <f>+AH1099+5</f>
        <v>4400</v>
      </c>
      <c r="AI1101" s="119">
        <f>+AH1101+V1101</f>
        <v>279400</v>
      </c>
      <c r="AJ1101" s="126"/>
      <c r="AK1101" s="128">
        <f>+AK1099+5</f>
        <v>4425</v>
      </c>
      <c r="AL1101" s="129">
        <f>+AK1101+V1101</f>
        <v>279425</v>
      </c>
      <c r="AM1101" s="397"/>
    </row>
    <row r="1102" spans="1:39" ht="15.75" x14ac:dyDescent="0.25">
      <c r="A1102" s="93">
        <f t="shared" si="224"/>
        <v>0</v>
      </c>
      <c r="B1102" s="94">
        <f t="shared" si="219"/>
        <v>0</v>
      </c>
      <c r="C1102" s="95">
        <f>+$D$3*T1102</f>
        <v>7150</v>
      </c>
      <c r="D1102" s="95">
        <f t="shared" si="220"/>
        <v>7150</v>
      </c>
      <c r="E1102" s="95">
        <f>+$F$3*K1102</f>
        <v>1500</v>
      </c>
      <c r="F1102" s="95">
        <f t="shared" si="221"/>
        <v>1500</v>
      </c>
      <c r="G1102" s="96">
        <f>+$H$3*Q1102</f>
        <v>1500</v>
      </c>
      <c r="H1102" s="95">
        <f t="shared" si="222"/>
        <v>1500</v>
      </c>
      <c r="I1102" s="395"/>
      <c r="J1102" s="130">
        <f>((K1103-K1101)/500)</f>
        <v>0.02</v>
      </c>
      <c r="K1102" s="116">
        <f>(((I1102-I1101)*J1102)+K1101)+I1102</f>
        <v>150</v>
      </c>
      <c r="L1102" s="131">
        <f>ROUNDUP(K1102,0)</f>
        <v>150</v>
      </c>
      <c r="M1102" s="132">
        <f>((N1103-N1101)/500)</f>
        <v>0.02</v>
      </c>
      <c r="N1102" s="101">
        <f>(((I1102-I1101)*M1102)+N1101)+I1102</f>
        <v>250</v>
      </c>
      <c r="O1102" s="101">
        <f>ROUNDUP(N1102,0)</f>
        <v>250</v>
      </c>
      <c r="P1102" s="101">
        <f>((Q1103-Q1101)/500)</f>
        <v>0.02</v>
      </c>
      <c r="Q1102" s="101">
        <f>(((I1102-I1101)*P1102)+Q1101)+I1102</f>
        <v>500</v>
      </c>
      <c r="R1102" s="133">
        <f>ROUNDUP(Q1102,0)</f>
        <v>500</v>
      </c>
      <c r="S1102" s="132">
        <f>((T1103-T1101)/500)</f>
        <v>0.04</v>
      </c>
      <c r="T1102" s="134">
        <f>(((I1102-I1101)*S1102)+T1101)+I1102</f>
        <v>650</v>
      </c>
      <c r="U1102" s="134">
        <f>ROUNDUP(T1102,0)</f>
        <v>650</v>
      </c>
      <c r="V1102" s="396"/>
      <c r="W1102" s="130">
        <f>((X1103-X1101)/500)</f>
        <v>0.02</v>
      </c>
      <c r="X1102" s="116">
        <f>(((V1102-V1101)*W1102)+X1101)+V1102</f>
        <v>-1150</v>
      </c>
      <c r="Y1102" s="135">
        <f t="shared" si="223"/>
        <v>240</v>
      </c>
      <c r="Z1102" s="106">
        <f>ROUNDUP(X1102,0)</f>
        <v>-1150</v>
      </c>
      <c r="AA1102" s="136">
        <f>((AB1103-AB1101)/500)</f>
        <v>0.04</v>
      </c>
      <c r="AB1102" s="137">
        <f>(((V1102-V1101)*AA1102)+AB1101)+V1102</f>
        <v>-2300</v>
      </c>
      <c r="AC1102" s="101">
        <f>ROUNDUP(AB1102,0)</f>
        <v>-2300</v>
      </c>
      <c r="AD1102" s="137">
        <f>((AE1103-AE1101)/500)</f>
        <v>0.02</v>
      </c>
      <c r="AE1102" s="137">
        <f>(((V1102-V1101)*AD1102)+AE1101)+V1102</f>
        <v>-1125</v>
      </c>
      <c r="AF1102" s="133">
        <f>ROUNDUP(AE1102,0)</f>
        <v>-1125</v>
      </c>
      <c r="AG1102" s="137">
        <f>((AH1103-AH1101)/500)</f>
        <v>0.02</v>
      </c>
      <c r="AH1102" s="137">
        <f>(((V1102-V1101)*AG1102)+AH1101)+V1102</f>
        <v>-1100</v>
      </c>
      <c r="AI1102" s="101">
        <f>ROUNDUP(AH1102,0)</f>
        <v>-1100</v>
      </c>
      <c r="AJ1102" s="136">
        <f>((AK1103-AK1101)/500)</f>
        <v>0.02</v>
      </c>
      <c r="AK1102" s="138">
        <f>(((V1102-V1101)*AJ1102)+AK1101)+V1102</f>
        <v>-1075</v>
      </c>
      <c r="AL1102" s="139">
        <f>ROUNDUP(AK1102,0)</f>
        <v>-1075</v>
      </c>
    </row>
    <row r="1103" spans="1:39" ht="15.75" x14ac:dyDescent="0.25">
      <c r="A1103" s="93">
        <f t="shared" si="224"/>
        <v>0</v>
      </c>
      <c r="B1103" s="93">
        <f t="shared" si="219"/>
        <v>0</v>
      </c>
      <c r="C1103" s="112">
        <f>+$D$3*U1103</f>
        <v>3158870</v>
      </c>
      <c r="D1103" s="112">
        <f t="shared" si="220"/>
        <v>3158870</v>
      </c>
      <c r="E1103" s="112">
        <f>+$F$3*L1103</f>
        <v>2811600</v>
      </c>
      <c r="F1103" s="112">
        <f t="shared" si="221"/>
        <v>2811600</v>
      </c>
      <c r="G1103" s="113">
        <f>+$H$3*R1103</f>
        <v>844530</v>
      </c>
      <c r="H1103" s="112">
        <f t="shared" si="222"/>
        <v>844530</v>
      </c>
      <c r="I1103" s="140">
        <f>+I1101+500</f>
        <v>275500</v>
      </c>
      <c r="J1103" s="130"/>
      <c r="K1103" s="116">
        <f>+K1101+10</f>
        <v>5660</v>
      </c>
      <c r="L1103" s="117">
        <f>+I1103+K1103</f>
        <v>281160</v>
      </c>
      <c r="M1103" s="118"/>
      <c r="N1103" s="119">
        <f>+N1101+10</f>
        <v>5760</v>
      </c>
      <c r="O1103" s="119">
        <f>+N1103+I1103</f>
        <v>281260</v>
      </c>
      <c r="P1103" s="119"/>
      <c r="Q1103" s="119">
        <f>+Q1101+10</f>
        <v>6010</v>
      </c>
      <c r="R1103" s="120">
        <f>+Q1103+I1103</f>
        <v>281510</v>
      </c>
      <c r="S1103" s="121"/>
      <c r="T1103" s="122">
        <f>+T1101+20</f>
        <v>11670</v>
      </c>
      <c r="U1103" s="122">
        <f>+T1103+I1103</f>
        <v>287170</v>
      </c>
      <c r="V1103" s="141">
        <f>+V1101+500</f>
        <v>275500</v>
      </c>
      <c r="W1103" s="130"/>
      <c r="X1103" s="116">
        <f>+X1101+10</f>
        <v>4360</v>
      </c>
      <c r="Y1103" s="124">
        <f t="shared" si="223"/>
        <v>275740</v>
      </c>
      <c r="Z1103" s="125">
        <f>+V1103+X1103</f>
        <v>279860</v>
      </c>
      <c r="AA1103" s="126"/>
      <c r="AB1103" s="127">
        <f>+AB1101+20</f>
        <v>8720</v>
      </c>
      <c r="AC1103" s="119">
        <f>+V1103+AB1103</f>
        <v>284220</v>
      </c>
      <c r="AD1103" s="127"/>
      <c r="AE1103" s="127">
        <f>+AE1101+10</f>
        <v>4385</v>
      </c>
      <c r="AF1103" s="120">
        <f>+AE1103+V1103</f>
        <v>279885</v>
      </c>
      <c r="AG1103" s="127"/>
      <c r="AH1103" s="127">
        <f>+AH1101+10</f>
        <v>4410</v>
      </c>
      <c r="AI1103" s="119">
        <f>+AH1103+V1103</f>
        <v>279910</v>
      </c>
      <c r="AJ1103" s="126"/>
      <c r="AK1103" s="128">
        <f>+AK1101+10</f>
        <v>4435</v>
      </c>
      <c r="AL1103" s="129">
        <f>+AK1103+V1103</f>
        <v>279935</v>
      </c>
      <c r="AM1103" s="397"/>
    </row>
    <row r="1104" spans="1:39" ht="15.75" x14ac:dyDescent="0.25">
      <c r="A1104" s="93">
        <f t="shared" si="224"/>
        <v>0</v>
      </c>
      <c r="B1104" s="94">
        <f t="shared" si="219"/>
        <v>0</v>
      </c>
      <c r="C1104" s="95">
        <f>+$D$3*T1104</f>
        <v>7150</v>
      </c>
      <c r="D1104" s="95">
        <f t="shared" si="220"/>
        <v>7150</v>
      </c>
      <c r="E1104" s="95">
        <f>+$F$3*K1104</f>
        <v>1500</v>
      </c>
      <c r="F1104" s="95">
        <f t="shared" si="221"/>
        <v>1500</v>
      </c>
      <c r="G1104" s="96">
        <f>+$H$3*Q1104</f>
        <v>1500</v>
      </c>
      <c r="H1104" s="433">
        <f t="shared" si="222"/>
        <v>1500</v>
      </c>
      <c r="I1104" s="395"/>
      <c r="J1104" s="130">
        <f>((K1105-K1103)/500)</f>
        <v>0.02</v>
      </c>
      <c r="K1104" s="116">
        <f>(((I1104-I1103)*J1104)+K1103)+I1104</f>
        <v>150</v>
      </c>
      <c r="L1104" s="131">
        <f>ROUNDUP(K1104,0)</f>
        <v>150</v>
      </c>
      <c r="M1104" s="132">
        <f>((N1105-N1103)/500)</f>
        <v>0.02</v>
      </c>
      <c r="N1104" s="101">
        <f>(((I1104-I1103)*M1104)+N1103)+I1104</f>
        <v>250</v>
      </c>
      <c r="O1104" s="101">
        <f>ROUNDUP(N1104,0)</f>
        <v>250</v>
      </c>
      <c r="P1104" s="101">
        <f>((Q1105-Q1103)/500)</f>
        <v>0.02</v>
      </c>
      <c r="Q1104" s="101">
        <f>(((I1104-I1103)*P1104)+Q1103)+I1104</f>
        <v>500</v>
      </c>
      <c r="R1104" s="133">
        <f>ROUNDUP(Q1104,0)</f>
        <v>500</v>
      </c>
      <c r="S1104" s="132">
        <f>((T1105-T1103)/500)</f>
        <v>0.04</v>
      </c>
      <c r="T1104" s="134">
        <f>(((I1104-I1103)*S1104)+T1103)+I1104</f>
        <v>650</v>
      </c>
      <c r="U1104" s="134">
        <f>ROUNDUP(T1104,0)</f>
        <v>650</v>
      </c>
      <c r="V1104" s="396"/>
      <c r="W1104" s="130">
        <f>((X1105-X1103)/500)</f>
        <v>0.01</v>
      </c>
      <c r="X1104" s="116">
        <f>(((V1104-V1103)*W1104)+X1103)+V1104</f>
        <v>1605</v>
      </c>
      <c r="Y1104" s="135">
        <f t="shared" si="223"/>
        <v>240</v>
      </c>
      <c r="Z1104" s="106">
        <f>ROUNDUP(X1104,0)</f>
        <v>1605</v>
      </c>
      <c r="AA1104" s="136">
        <f>((AB1105-AB1103)/500)</f>
        <v>0.02</v>
      </c>
      <c r="AB1104" s="137">
        <f>(((V1104-V1103)*AA1104)+AB1103)+V1104</f>
        <v>3210</v>
      </c>
      <c r="AC1104" s="101">
        <f>ROUNDUP(AB1104,0)</f>
        <v>3210</v>
      </c>
      <c r="AD1104" s="137">
        <f>((AE1105-AE1103)/500)</f>
        <v>0.01</v>
      </c>
      <c r="AE1104" s="137">
        <f>(((V1104-V1103)*AD1104)+AE1103)+V1104</f>
        <v>1630</v>
      </c>
      <c r="AF1104" s="133">
        <f>ROUNDUP(AE1104,0)</f>
        <v>1630</v>
      </c>
      <c r="AG1104" s="137">
        <f>((AH1105-AH1103)/500)</f>
        <v>0.01</v>
      </c>
      <c r="AH1104" s="137">
        <f>(((V1104-V1103)*AG1104)+AH1103)+V1104</f>
        <v>1655</v>
      </c>
      <c r="AI1104" s="101">
        <f>ROUNDUP(AH1104,0)</f>
        <v>1655</v>
      </c>
      <c r="AJ1104" s="136">
        <f>((AK1105-AK1103)/500)</f>
        <v>0.01</v>
      </c>
      <c r="AK1104" s="138">
        <f>(((V1104-V1103)*AJ1104)+AK1103)+V1104</f>
        <v>1680</v>
      </c>
      <c r="AL1104" s="139">
        <f>ROUNDUP(AK1104,0)</f>
        <v>1680</v>
      </c>
    </row>
    <row r="1105" spans="1:39" ht="15.75" x14ac:dyDescent="0.25">
      <c r="A1105" s="93">
        <f t="shared" si="224"/>
        <v>0</v>
      </c>
      <c r="B1105" s="93">
        <f t="shared" si="219"/>
        <v>0</v>
      </c>
      <c r="C1105" s="112">
        <f>+$D$3*U1105</f>
        <v>3164590</v>
      </c>
      <c r="D1105" s="112">
        <f t="shared" si="220"/>
        <v>3164590</v>
      </c>
      <c r="E1105" s="112">
        <f>+$F$3*L1105</f>
        <v>2816700</v>
      </c>
      <c r="F1105" s="112">
        <f t="shared" si="221"/>
        <v>2816700</v>
      </c>
      <c r="G1105" s="113">
        <f>+$H$3*R1105</f>
        <v>846060</v>
      </c>
      <c r="H1105" s="112">
        <f t="shared" si="222"/>
        <v>846060</v>
      </c>
      <c r="I1105" s="140">
        <f>+I1103+500</f>
        <v>276000</v>
      </c>
      <c r="J1105" s="130"/>
      <c r="K1105" s="116">
        <f>+K1103+10</f>
        <v>5670</v>
      </c>
      <c r="L1105" s="117">
        <f>+I1105+K1105</f>
        <v>281670</v>
      </c>
      <c r="M1105" s="118"/>
      <c r="N1105" s="119">
        <f>+N1103+10</f>
        <v>5770</v>
      </c>
      <c r="O1105" s="119">
        <f>+N1105+I1105</f>
        <v>281770</v>
      </c>
      <c r="P1105" s="119"/>
      <c r="Q1105" s="119">
        <f>+Q1103+10</f>
        <v>6020</v>
      </c>
      <c r="R1105" s="120">
        <f>+Q1105+I1105</f>
        <v>282020</v>
      </c>
      <c r="S1105" s="121"/>
      <c r="T1105" s="122">
        <f>+T1103+20</f>
        <v>11690</v>
      </c>
      <c r="U1105" s="122">
        <f>+T1105+I1105</f>
        <v>287690</v>
      </c>
      <c r="V1105" s="141">
        <f>+V1103+500</f>
        <v>276000</v>
      </c>
      <c r="W1105" s="130"/>
      <c r="X1105" s="116">
        <f>+X1103+5</f>
        <v>4365</v>
      </c>
      <c r="Y1105" s="124">
        <f t="shared" si="223"/>
        <v>276240</v>
      </c>
      <c r="Z1105" s="125">
        <f>+V1105+X1105</f>
        <v>280365</v>
      </c>
      <c r="AA1105" s="126"/>
      <c r="AB1105" s="127">
        <f>+AB1103+10</f>
        <v>8730</v>
      </c>
      <c r="AC1105" s="119">
        <f>+V1105+AB1105</f>
        <v>284730</v>
      </c>
      <c r="AD1105" s="127"/>
      <c r="AE1105" s="127">
        <f>+AE1103+5</f>
        <v>4390</v>
      </c>
      <c r="AF1105" s="120">
        <f>+AE1105+V1105</f>
        <v>280390</v>
      </c>
      <c r="AG1105" s="127"/>
      <c r="AH1105" s="127">
        <f>+AH1103+5</f>
        <v>4415</v>
      </c>
      <c r="AI1105" s="119">
        <f>+AH1105+V1105</f>
        <v>280415</v>
      </c>
      <c r="AJ1105" s="126"/>
      <c r="AK1105" s="128">
        <f>+AK1103+5</f>
        <v>4440</v>
      </c>
      <c r="AL1105" s="129">
        <f>+AK1105+V1105</f>
        <v>280440</v>
      </c>
      <c r="AM1105" s="397"/>
    </row>
    <row r="1106" spans="1:39" ht="15.75" x14ac:dyDescent="0.25">
      <c r="A1106" s="93">
        <f t="shared" si="224"/>
        <v>0</v>
      </c>
      <c r="B1106" s="94">
        <f t="shared" si="219"/>
        <v>0</v>
      </c>
      <c r="C1106" s="95">
        <f>+$D$3*T1106</f>
        <v>7150</v>
      </c>
      <c r="D1106" s="95">
        <f t="shared" si="220"/>
        <v>7150</v>
      </c>
      <c r="E1106" s="95">
        <f>+$F$3*K1106</f>
        <v>1500</v>
      </c>
      <c r="F1106" s="95">
        <f t="shared" si="221"/>
        <v>1500</v>
      </c>
      <c r="G1106" s="96">
        <f>+$H$3*Q1106</f>
        <v>1500</v>
      </c>
      <c r="H1106" s="95">
        <f t="shared" si="222"/>
        <v>1500</v>
      </c>
      <c r="I1106" s="395"/>
      <c r="J1106" s="130">
        <f>((K1107-K1105)/500)</f>
        <v>0.02</v>
      </c>
      <c r="K1106" s="116">
        <f>(((I1106-I1105)*J1106)+K1105)+I1106</f>
        <v>150</v>
      </c>
      <c r="L1106" s="131">
        <f>ROUNDUP(K1106,0)</f>
        <v>150</v>
      </c>
      <c r="M1106" s="132">
        <f>((N1107-N1105)/500)</f>
        <v>0.02</v>
      </c>
      <c r="N1106" s="101">
        <f>(((I1106-I1105)*M1106)+N1105)+I1106</f>
        <v>250</v>
      </c>
      <c r="O1106" s="101">
        <f>ROUNDUP(N1106,0)</f>
        <v>250</v>
      </c>
      <c r="P1106" s="101">
        <f>((Q1107-Q1105)/500)</f>
        <v>0.02</v>
      </c>
      <c r="Q1106" s="101">
        <f>(((I1106-I1105)*P1106)+Q1105)+I1106</f>
        <v>500</v>
      </c>
      <c r="R1106" s="133">
        <f>ROUNDUP(Q1106,0)</f>
        <v>500</v>
      </c>
      <c r="S1106" s="132">
        <f>((T1107-T1105)/500)</f>
        <v>0.04</v>
      </c>
      <c r="T1106" s="134">
        <f>(((I1106-I1105)*S1106)+T1105)+I1106</f>
        <v>650</v>
      </c>
      <c r="U1106" s="134">
        <f>ROUNDUP(T1106,0)</f>
        <v>650</v>
      </c>
      <c r="V1106" s="396"/>
      <c r="W1106" s="130">
        <f>((X1107-X1105)/500)</f>
        <v>0.02</v>
      </c>
      <c r="X1106" s="116">
        <f>(((V1106-V1105)*W1106)+X1105)+V1106</f>
        <v>-1155</v>
      </c>
      <c r="Y1106" s="135">
        <f t="shared" si="223"/>
        <v>240</v>
      </c>
      <c r="Z1106" s="106">
        <f>ROUNDUP(X1106,0)</f>
        <v>-1155</v>
      </c>
      <c r="AA1106" s="136">
        <f>((AB1107-AB1105)/500)</f>
        <v>0.04</v>
      </c>
      <c r="AB1106" s="137">
        <f>(((V1106-V1105)*AA1106)+AB1105)+V1106</f>
        <v>-2310</v>
      </c>
      <c r="AC1106" s="101">
        <f>ROUNDUP(AB1106,0)</f>
        <v>-2310</v>
      </c>
      <c r="AD1106" s="137">
        <f>((AE1107-AE1105)/500)</f>
        <v>0.02</v>
      </c>
      <c r="AE1106" s="137">
        <f>(((V1106-V1105)*AD1106)+AE1105)+V1106</f>
        <v>-1130</v>
      </c>
      <c r="AF1106" s="133">
        <f>ROUNDUP(AE1106,0)</f>
        <v>-1130</v>
      </c>
      <c r="AG1106" s="137">
        <f>((AH1107-AH1105)/500)</f>
        <v>0.02</v>
      </c>
      <c r="AH1106" s="137">
        <f>(((V1106-V1105)*AG1106)+AH1105)+V1106</f>
        <v>-1105</v>
      </c>
      <c r="AI1106" s="101">
        <f>ROUNDUP(AH1106,0)</f>
        <v>-1105</v>
      </c>
      <c r="AJ1106" s="136">
        <f>((AK1107-AK1105)/500)</f>
        <v>0.02</v>
      </c>
      <c r="AK1106" s="138">
        <f>(((V1106-V1105)*AJ1106)+AK1105)+V1106</f>
        <v>-1080</v>
      </c>
      <c r="AL1106" s="139">
        <f>ROUNDUP(AK1106,0)</f>
        <v>-1080</v>
      </c>
      <c r="AM1106" s="397"/>
    </row>
    <row r="1107" spans="1:39" ht="15.75" x14ac:dyDescent="0.25">
      <c r="A1107" s="93">
        <f t="shared" si="224"/>
        <v>0</v>
      </c>
      <c r="B1107" s="93">
        <f t="shared" si="219"/>
        <v>0</v>
      </c>
      <c r="C1107" s="112">
        <f>+$D$3*U1107</f>
        <v>3170310</v>
      </c>
      <c r="D1107" s="112">
        <f t="shared" si="220"/>
        <v>3170310</v>
      </c>
      <c r="E1107" s="112">
        <f>+$F$3*L1107</f>
        <v>2821800</v>
      </c>
      <c r="F1107" s="112">
        <f t="shared" si="221"/>
        <v>2821800</v>
      </c>
      <c r="G1107" s="113">
        <f>+$H$3*R1107</f>
        <v>847590</v>
      </c>
      <c r="H1107" s="112">
        <f t="shared" si="222"/>
        <v>847590</v>
      </c>
      <c r="I1107" s="140">
        <f>+I1105+500</f>
        <v>276500</v>
      </c>
      <c r="J1107" s="130"/>
      <c r="K1107" s="116">
        <f>+K1105+10</f>
        <v>5680</v>
      </c>
      <c r="L1107" s="117">
        <f>+I1107+K1107</f>
        <v>282180</v>
      </c>
      <c r="M1107" s="118"/>
      <c r="N1107" s="119">
        <f>+N1105+10</f>
        <v>5780</v>
      </c>
      <c r="O1107" s="119">
        <f>+N1107+I1107</f>
        <v>282280</v>
      </c>
      <c r="P1107" s="119"/>
      <c r="Q1107" s="119">
        <f>+Q1105+10</f>
        <v>6030</v>
      </c>
      <c r="R1107" s="120">
        <f>+Q1107+I1107</f>
        <v>282530</v>
      </c>
      <c r="S1107" s="121"/>
      <c r="T1107" s="122">
        <f>+T1105+20</f>
        <v>11710</v>
      </c>
      <c r="U1107" s="122">
        <f>+T1107+I1107</f>
        <v>288210</v>
      </c>
      <c r="V1107" s="141">
        <f>+V1105+500</f>
        <v>276500</v>
      </c>
      <c r="W1107" s="130"/>
      <c r="X1107" s="116">
        <f>+X1105+10</f>
        <v>4375</v>
      </c>
      <c r="Y1107" s="124">
        <f t="shared" si="223"/>
        <v>276740</v>
      </c>
      <c r="Z1107" s="125">
        <f>+V1107+X1107</f>
        <v>280875</v>
      </c>
      <c r="AA1107" s="126"/>
      <c r="AB1107" s="127">
        <f>+AB1105+20</f>
        <v>8750</v>
      </c>
      <c r="AC1107" s="119">
        <f>+V1107+AB1107</f>
        <v>285250</v>
      </c>
      <c r="AD1107" s="127"/>
      <c r="AE1107" s="127">
        <f>+AE1105+10</f>
        <v>4400</v>
      </c>
      <c r="AF1107" s="120">
        <f>+AE1107+V1107</f>
        <v>280900</v>
      </c>
      <c r="AG1107" s="127"/>
      <c r="AH1107" s="127">
        <f>+AH1105+10</f>
        <v>4425</v>
      </c>
      <c r="AI1107" s="119">
        <f>+AH1107+V1107</f>
        <v>280925</v>
      </c>
      <c r="AJ1107" s="126"/>
      <c r="AK1107" s="128">
        <f>+AK1105+10</f>
        <v>4450</v>
      </c>
      <c r="AL1107" s="129">
        <f>+AK1107+V1107</f>
        <v>280950</v>
      </c>
      <c r="AM1107" s="397"/>
    </row>
    <row r="1108" spans="1:39" ht="15.75" x14ac:dyDescent="0.25">
      <c r="A1108" s="93">
        <f t="shared" si="224"/>
        <v>0</v>
      </c>
      <c r="B1108" s="94">
        <f t="shared" si="219"/>
        <v>0</v>
      </c>
      <c r="C1108" s="95">
        <f>+$D$3*T1108</f>
        <v>7150</v>
      </c>
      <c r="D1108" s="95">
        <f t="shared" si="220"/>
        <v>7150</v>
      </c>
      <c r="E1108" s="95">
        <f>+$F$3*K1108</f>
        <v>1500</v>
      </c>
      <c r="F1108" s="95">
        <f t="shared" si="221"/>
        <v>1500</v>
      </c>
      <c r="G1108" s="96">
        <f>+$H$3*Q1108</f>
        <v>1500</v>
      </c>
      <c r="H1108" s="433">
        <f t="shared" si="222"/>
        <v>1500</v>
      </c>
      <c r="I1108" s="395"/>
      <c r="J1108" s="130">
        <f>((K1109-K1107)/500)</f>
        <v>0.02</v>
      </c>
      <c r="K1108" s="116">
        <f>(((I1108-I1107)*J1108)+K1107)+I1108</f>
        <v>150</v>
      </c>
      <c r="L1108" s="131">
        <f>ROUNDUP(K1108,0)</f>
        <v>150</v>
      </c>
      <c r="M1108" s="132">
        <f>((N1109-N1107)/500)</f>
        <v>0.02</v>
      </c>
      <c r="N1108" s="101">
        <f>(((I1108-I1107)*M1108)+N1107)+I1108</f>
        <v>250</v>
      </c>
      <c r="O1108" s="101">
        <f>ROUNDUP(N1108,0)</f>
        <v>250</v>
      </c>
      <c r="P1108" s="101">
        <f>((Q1109-Q1107)/500)</f>
        <v>0.02</v>
      </c>
      <c r="Q1108" s="101">
        <f>(((I1108-I1107)*P1108)+Q1107)+I1108</f>
        <v>500</v>
      </c>
      <c r="R1108" s="133">
        <f>ROUNDUP(Q1108,0)</f>
        <v>500</v>
      </c>
      <c r="S1108" s="132">
        <f>((T1109-T1107)/500)</f>
        <v>0.04</v>
      </c>
      <c r="T1108" s="134">
        <f>(((I1108-I1107)*S1108)+T1107)+I1108</f>
        <v>650</v>
      </c>
      <c r="U1108" s="134">
        <f>ROUNDUP(T1108,0)</f>
        <v>650</v>
      </c>
      <c r="V1108" s="396"/>
      <c r="W1108" s="130">
        <f>((X1109-X1107)/500)</f>
        <v>0.01</v>
      </c>
      <c r="X1108" s="116">
        <f>(((V1108-V1107)*W1108)+X1107)+V1108</f>
        <v>1610</v>
      </c>
      <c r="Y1108" s="135">
        <f t="shared" si="223"/>
        <v>240</v>
      </c>
      <c r="Z1108" s="106">
        <f>ROUNDUP(X1108,0)</f>
        <v>1610</v>
      </c>
      <c r="AA1108" s="136">
        <f>((AB1109-AB1107)/500)</f>
        <v>0.02</v>
      </c>
      <c r="AB1108" s="137">
        <f>(((V1108-V1107)*AA1108)+AB1107)+V1108</f>
        <v>3220</v>
      </c>
      <c r="AC1108" s="101">
        <f>ROUNDUP(AB1108,0)</f>
        <v>3220</v>
      </c>
      <c r="AD1108" s="137">
        <f>((AE1109-AE1107)/500)</f>
        <v>0.01</v>
      </c>
      <c r="AE1108" s="137">
        <f>(((V1108-V1107)*AD1108)+AE1107)+V1108</f>
        <v>1635</v>
      </c>
      <c r="AF1108" s="133">
        <f>ROUNDUP(AE1108,0)</f>
        <v>1635</v>
      </c>
      <c r="AG1108" s="137">
        <f>((AH1109-AH1107)/500)</f>
        <v>0.01</v>
      </c>
      <c r="AH1108" s="137">
        <f>(((V1108-V1107)*AG1108)+AH1107)+V1108</f>
        <v>1660</v>
      </c>
      <c r="AI1108" s="101">
        <f>ROUNDUP(AH1108,0)</f>
        <v>1660</v>
      </c>
      <c r="AJ1108" s="136">
        <f>((AK1109-AK1107)/500)</f>
        <v>0.01</v>
      </c>
      <c r="AK1108" s="138">
        <f>(((V1108-V1107)*AJ1108)+AK1107)+V1108</f>
        <v>1685</v>
      </c>
      <c r="AL1108" s="139">
        <f>ROUNDUP(AK1108,0)</f>
        <v>1685</v>
      </c>
    </row>
    <row r="1109" spans="1:39" ht="15.75" x14ac:dyDescent="0.25">
      <c r="A1109" s="93">
        <f t="shared" si="224"/>
        <v>0</v>
      </c>
      <c r="B1109" s="93">
        <f t="shared" si="219"/>
        <v>0</v>
      </c>
      <c r="C1109" s="112">
        <f>+$D$3*U1109</f>
        <v>3176030</v>
      </c>
      <c r="D1109" s="112">
        <f t="shared" si="220"/>
        <v>3176030</v>
      </c>
      <c r="E1109" s="112">
        <f>+$F$3*L1109</f>
        <v>2826900</v>
      </c>
      <c r="F1109" s="112">
        <f t="shared" si="221"/>
        <v>2826900</v>
      </c>
      <c r="G1109" s="113">
        <f>+$H$3*R1109</f>
        <v>849120</v>
      </c>
      <c r="H1109" s="112">
        <f t="shared" si="222"/>
        <v>849120</v>
      </c>
      <c r="I1109" s="140">
        <f>+I1107+500</f>
        <v>277000</v>
      </c>
      <c r="J1109" s="130"/>
      <c r="K1109" s="116">
        <f>+K1107+10</f>
        <v>5690</v>
      </c>
      <c r="L1109" s="117">
        <f>+I1109+K1109</f>
        <v>282690</v>
      </c>
      <c r="M1109" s="118"/>
      <c r="N1109" s="119">
        <f>+N1107+10</f>
        <v>5790</v>
      </c>
      <c r="O1109" s="119">
        <f>+N1109+I1109</f>
        <v>282790</v>
      </c>
      <c r="P1109" s="119"/>
      <c r="Q1109" s="119">
        <f>+Q1107+10</f>
        <v>6040</v>
      </c>
      <c r="R1109" s="120">
        <f>+Q1109+I1109</f>
        <v>283040</v>
      </c>
      <c r="S1109" s="121"/>
      <c r="T1109" s="122">
        <f>+T1107+20</f>
        <v>11730</v>
      </c>
      <c r="U1109" s="122">
        <f>+T1109+I1109</f>
        <v>288730</v>
      </c>
      <c r="V1109" s="141">
        <f>+V1107+500</f>
        <v>277000</v>
      </c>
      <c r="W1109" s="130"/>
      <c r="X1109" s="116">
        <f>+X1107+5</f>
        <v>4380</v>
      </c>
      <c r="Y1109" s="124">
        <f t="shared" si="223"/>
        <v>277240</v>
      </c>
      <c r="Z1109" s="125">
        <f>+V1109+X1109</f>
        <v>281380</v>
      </c>
      <c r="AA1109" s="126"/>
      <c r="AB1109" s="127">
        <f>+AB1107+10</f>
        <v>8760</v>
      </c>
      <c r="AC1109" s="119">
        <f>+V1109+AB1109</f>
        <v>285760</v>
      </c>
      <c r="AD1109" s="127"/>
      <c r="AE1109" s="127">
        <f>+AE1107+5</f>
        <v>4405</v>
      </c>
      <c r="AF1109" s="120">
        <f>+AE1109+V1109</f>
        <v>281405</v>
      </c>
      <c r="AG1109" s="127"/>
      <c r="AH1109" s="127">
        <f>+AH1107+5</f>
        <v>4430</v>
      </c>
      <c r="AI1109" s="119">
        <f>+AH1109+V1109</f>
        <v>281430</v>
      </c>
      <c r="AJ1109" s="126"/>
      <c r="AK1109" s="128">
        <f>+AK1107+5</f>
        <v>4455</v>
      </c>
      <c r="AL1109" s="129">
        <f>+AK1109+V1109</f>
        <v>281455</v>
      </c>
      <c r="AM1109" s="397"/>
    </row>
    <row r="1110" spans="1:39" ht="15.75" x14ac:dyDescent="0.25">
      <c r="A1110" s="93">
        <f t="shared" si="224"/>
        <v>0</v>
      </c>
      <c r="B1110" s="94">
        <f t="shared" si="219"/>
        <v>0</v>
      </c>
      <c r="C1110" s="95">
        <f>+$D$3*T1110</f>
        <v>7150</v>
      </c>
      <c r="D1110" s="95">
        <f t="shared" si="220"/>
        <v>7150</v>
      </c>
      <c r="E1110" s="95">
        <f>+$F$3*K1110</f>
        <v>1500</v>
      </c>
      <c r="F1110" s="95">
        <f t="shared" si="221"/>
        <v>1500</v>
      </c>
      <c r="G1110" s="96">
        <f>+$H$3*Q1110</f>
        <v>1500</v>
      </c>
      <c r="H1110" s="95">
        <f t="shared" si="222"/>
        <v>1500</v>
      </c>
      <c r="I1110" s="395"/>
      <c r="J1110" s="130">
        <f>((K1111-K1109)/500)</f>
        <v>0.02</v>
      </c>
      <c r="K1110" s="116">
        <f>(((I1110-I1109)*J1110)+K1109)+I1110</f>
        <v>150</v>
      </c>
      <c r="L1110" s="131">
        <f>ROUNDUP(K1110,0)</f>
        <v>150</v>
      </c>
      <c r="M1110" s="132">
        <f>((N1111-N1109)/500)</f>
        <v>0.02</v>
      </c>
      <c r="N1110" s="101">
        <f>(((I1110-I1109)*M1110)+N1109)+I1110</f>
        <v>250</v>
      </c>
      <c r="O1110" s="101">
        <f>ROUNDUP(N1110,0)</f>
        <v>250</v>
      </c>
      <c r="P1110" s="101">
        <f>((Q1111-Q1109)/500)</f>
        <v>0.02</v>
      </c>
      <c r="Q1110" s="101">
        <f>(((I1110-I1109)*P1110)+Q1109)+I1110</f>
        <v>500</v>
      </c>
      <c r="R1110" s="133">
        <f>ROUNDUP(Q1110,0)</f>
        <v>500</v>
      </c>
      <c r="S1110" s="132">
        <f>((T1111-T1109)/500)</f>
        <v>0.04</v>
      </c>
      <c r="T1110" s="134">
        <f>(((I1110-I1109)*S1110)+T1109)+I1110</f>
        <v>650</v>
      </c>
      <c r="U1110" s="134">
        <f>ROUNDUP(T1110,0)</f>
        <v>650</v>
      </c>
      <c r="V1110" s="396"/>
      <c r="W1110" s="130">
        <f>((X1111-X1109)/500)</f>
        <v>0.02</v>
      </c>
      <c r="X1110" s="116">
        <f>(((V1110-V1109)*W1110)+X1109)+V1110</f>
        <v>-1160</v>
      </c>
      <c r="Y1110" s="135">
        <f t="shared" si="223"/>
        <v>240</v>
      </c>
      <c r="Z1110" s="106">
        <f>ROUNDUP(X1110,0)</f>
        <v>-1160</v>
      </c>
      <c r="AA1110" s="136">
        <f>((AB1111-AB1109)/500)</f>
        <v>0.04</v>
      </c>
      <c r="AB1110" s="137">
        <f>(((V1110-V1109)*AA1110)+AB1109)+V1110</f>
        <v>-2320</v>
      </c>
      <c r="AC1110" s="101">
        <f>ROUNDUP(AB1110,0)</f>
        <v>-2320</v>
      </c>
      <c r="AD1110" s="137">
        <f>((AE1111-AE1109)/500)</f>
        <v>0.02</v>
      </c>
      <c r="AE1110" s="137">
        <f>(((V1110-V1109)*AD1110)+AE1109)+V1110</f>
        <v>-1135</v>
      </c>
      <c r="AF1110" s="133">
        <f>ROUNDUP(AE1110,0)</f>
        <v>-1135</v>
      </c>
      <c r="AG1110" s="137">
        <f>((AH1111-AH1109)/500)</f>
        <v>0.02</v>
      </c>
      <c r="AH1110" s="137">
        <f>(((V1110-V1109)*AG1110)+AH1109)+V1110</f>
        <v>-1110</v>
      </c>
      <c r="AI1110" s="101">
        <f>ROUNDUP(AH1110,0)</f>
        <v>-1110</v>
      </c>
      <c r="AJ1110" s="136">
        <f>((AK1111-AK1109)/500)</f>
        <v>0.02</v>
      </c>
      <c r="AK1110" s="138">
        <f>(((V1110-V1109)*AJ1110)+AK1109)+V1110</f>
        <v>-1085</v>
      </c>
      <c r="AL1110" s="139">
        <f>ROUNDUP(AK1110,0)</f>
        <v>-1085</v>
      </c>
    </row>
    <row r="1111" spans="1:39" ht="15.75" x14ac:dyDescent="0.25">
      <c r="A1111" s="93">
        <f t="shared" si="224"/>
        <v>0</v>
      </c>
      <c r="B1111" s="93">
        <f t="shared" si="219"/>
        <v>0</v>
      </c>
      <c r="C1111" s="112">
        <f>+$D$3*U1111</f>
        <v>3181750</v>
      </c>
      <c r="D1111" s="112">
        <f t="shared" si="220"/>
        <v>3181750</v>
      </c>
      <c r="E1111" s="112">
        <f>+$F$3*L1111</f>
        <v>2832000</v>
      </c>
      <c r="F1111" s="112">
        <f t="shared" si="221"/>
        <v>2832000</v>
      </c>
      <c r="G1111" s="113">
        <f>+$H$3*R1111</f>
        <v>850650</v>
      </c>
      <c r="H1111" s="112">
        <f t="shared" si="222"/>
        <v>850650</v>
      </c>
      <c r="I1111" s="140">
        <f>+I1109+500</f>
        <v>277500</v>
      </c>
      <c r="J1111" s="130"/>
      <c r="K1111" s="116">
        <f>+K1109+10</f>
        <v>5700</v>
      </c>
      <c r="L1111" s="117">
        <f>+I1111+K1111</f>
        <v>283200</v>
      </c>
      <c r="M1111" s="118"/>
      <c r="N1111" s="119">
        <f>+N1109+10</f>
        <v>5800</v>
      </c>
      <c r="O1111" s="119">
        <f>+N1111+I1111</f>
        <v>283300</v>
      </c>
      <c r="P1111" s="119"/>
      <c r="Q1111" s="119">
        <f>+Q1109+10</f>
        <v>6050</v>
      </c>
      <c r="R1111" s="120">
        <f>+Q1111+I1111</f>
        <v>283550</v>
      </c>
      <c r="S1111" s="121"/>
      <c r="T1111" s="122">
        <f>+T1109+20</f>
        <v>11750</v>
      </c>
      <c r="U1111" s="122">
        <f>+T1111+I1111</f>
        <v>289250</v>
      </c>
      <c r="V1111" s="141">
        <f>+V1109+500</f>
        <v>277500</v>
      </c>
      <c r="W1111" s="130"/>
      <c r="X1111" s="116">
        <f>+X1109+10</f>
        <v>4390</v>
      </c>
      <c r="Y1111" s="124">
        <f t="shared" si="223"/>
        <v>277740</v>
      </c>
      <c r="Z1111" s="125">
        <f>+V1111+X1111</f>
        <v>281890</v>
      </c>
      <c r="AA1111" s="126"/>
      <c r="AB1111" s="127">
        <f>+AB1109+20</f>
        <v>8780</v>
      </c>
      <c r="AC1111" s="119">
        <f>+V1111+AB1111</f>
        <v>286280</v>
      </c>
      <c r="AD1111" s="127"/>
      <c r="AE1111" s="127">
        <f>+AE1109+10</f>
        <v>4415</v>
      </c>
      <c r="AF1111" s="120">
        <f>+AE1111+V1111</f>
        <v>281915</v>
      </c>
      <c r="AG1111" s="127"/>
      <c r="AH1111" s="127">
        <f>+AH1109+10</f>
        <v>4440</v>
      </c>
      <c r="AI1111" s="119">
        <f>+AH1111+V1111</f>
        <v>281940</v>
      </c>
      <c r="AJ1111" s="126"/>
      <c r="AK1111" s="128">
        <f>+AK1109+10</f>
        <v>4465</v>
      </c>
      <c r="AL1111" s="129">
        <f>+AK1111+V1111</f>
        <v>281965</v>
      </c>
      <c r="AM1111" s="397"/>
    </row>
    <row r="1112" spans="1:39" ht="15.75" x14ac:dyDescent="0.25">
      <c r="A1112" s="93">
        <f t="shared" si="224"/>
        <v>0</v>
      </c>
      <c r="B1112" s="94">
        <f t="shared" si="219"/>
        <v>0</v>
      </c>
      <c r="C1112" s="95">
        <f>+$D$3*T1112</f>
        <v>7150</v>
      </c>
      <c r="D1112" s="95">
        <f t="shared" si="220"/>
        <v>7150</v>
      </c>
      <c r="E1112" s="95">
        <f>+$F$3*K1112</f>
        <v>1500</v>
      </c>
      <c r="F1112" s="95">
        <f t="shared" si="221"/>
        <v>1500</v>
      </c>
      <c r="G1112" s="96">
        <f>+$H$3*Q1112</f>
        <v>1500</v>
      </c>
      <c r="H1112" s="433">
        <f t="shared" si="222"/>
        <v>1500</v>
      </c>
      <c r="I1112" s="395"/>
      <c r="J1112" s="130">
        <f>((K1113-K1111)/500)</f>
        <v>0.02</v>
      </c>
      <c r="K1112" s="116">
        <f>(((I1112-I1111)*J1112)+K1111)+I1112</f>
        <v>150</v>
      </c>
      <c r="L1112" s="131">
        <f>ROUNDUP(K1112,0)</f>
        <v>150</v>
      </c>
      <c r="M1112" s="132">
        <f>((N1113-N1111)/500)</f>
        <v>0.02</v>
      </c>
      <c r="N1112" s="101">
        <f>(((I1112-I1111)*M1112)+N1111)+I1112</f>
        <v>250</v>
      </c>
      <c r="O1112" s="101">
        <f>ROUNDUP(N1112,0)</f>
        <v>250</v>
      </c>
      <c r="P1112" s="101">
        <f>((Q1113-Q1111)/500)</f>
        <v>0.02</v>
      </c>
      <c r="Q1112" s="101">
        <f>(((I1112-I1111)*P1112)+Q1111)+I1112</f>
        <v>500</v>
      </c>
      <c r="R1112" s="133">
        <f>ROUNDUP(Q1112,0)</f>
        <v>500</v>
      </c>
      <c r="S1112" s="132">
        <f>((T1113-T1111)/500)</f>
        <v>0.04</v>
      </c>
      <c r="T1112" s="134">
        <f>(((I1112-I1111)*S1112)+T1111)+I1112</f>
        <v>650</v>
      </c>
      <c r="U1112" s="134">
        <f>ROUNDUP(T1112,0)</f>
        <v>650</v>
      </c>
      <c r="V1112" s="396"/>
      <c r="W1112" s="130">
        <f>((X1113-X1111)/500)</f>
        <v>0.01</v>
      </c>
      <c r="X1112" s="116">
        <f>(((V1112-V1111)*W1112)+X1111)+V1112</f>
        <v>1615</v>
      </c>
      <c r="Y1112" s="135">
        <f t="shared" si="223"/>
        <v>240</v>
      </c>
      <c r="Z1112" s="106">
        <f>ROUNDUP(X1112,0)</f>
        <v>1615</v>
      </c>
      <c r="AA1112" s="136">
        <f>((AB1113-AB1111)/500)</f>
        <v>0.02</v>
      </c>
      <c r="AB1112" s="137">
        <f>(((V1112-V1111)*AA1112)+AB1111)+V1112</f>
        <v>3230</v>
      </c>
      <c r="AC1112" s="101">
        <f>ROUNDUP(AB1112,0)</f>
        <v>3230</v>
      </c>
      <c r="AD1112" s="137">
        <f>((AE1113-AE1111)/500)</f>
        <v>0.01</v>
      </c>
      <c r="AE1112" s="137">
        <f>(((V1112-V1111)*AD1112)+AE1111)+V1112</f>
        <v>1640</v>
      </c>
      <c r="AF1112" s="133">
        <f>ROUNDUP(AE1112,0)</f>
        <v>1640</v>
      </c>
      <c r="AG1112" s="137">
        <f>((AH1113-AH1111)/500)</f>
        <v>0.01</v>
      </c>
      <c r="AH1112" s="137">
        <f>(((V1112-V1111)*AG1112)+AH1111)+V1112</f>
        <v>1665</v>
      </c>
      <c r="AI1112" s="101">
        <f>ROUNDUP(AH1112,0)</f>
        <v>1665</v>
      </c>
      <c r="AJ1112" s="136">
        <f>((AK1113-AK1111)/500)</f>
        <v>0.01</v>
      </c>
      <c r="AK1112" s="138">
        <f>(((V1112-V1111)*AJ1112)+AK1111)+V1112</f>
        <v>1690</v>
      </c>
      <c r="AL1112" s="139">
        <f>ROUNDUP(AK1112,0)</f>
        <v>1690</v>
      </c>
    </row>
    <row r="1113" spans="1:39" ht="15.75" x14ac:dyDescent="0.25">
      <c r="A1113" s="93">
        <f t="shared" si="224"/>
        <v>0</v>
      </c>
      <c r="B1113" s="93">
        <f t="shared" si="219"/>
        <v>0</v>
      </c>
      <c r="C1113" s="112">
        <f>+$D$3*U1113</f>
        <v>3187470</v>
      </c>
      <c r="D1113" s="112">
        <f t="shared" si="220"/>
        <v>3187470</v>
      </c>
      <c r="E1113" s="112">
        <f>+$F$3*L1113</f>
        <v>2837100</v>
      </c>
      <c r="F1113" s="112">
        <f t="shared" si="221"/>
        <v>2837100</v>
      </c>
      <c r="G1113" s="113">
        <f>+$H$3*R1113</f>
        <v>852180</v>
      </c>
      <c r="H1113" s="112">
        <f t="shared" si="222"/>
        <v>852180</v>
      </c>
      <c r="I1113" s="140">
        <f>+I1111+500</f>
        <v>278000</v>
      </c>
      <c r="J1113" s="130"/>
      <c r="K1113" s="116">
        <f>+K1111+10</f>
        <v>5710</v>
      </c>
      <c r="L1113" s="117">
        <f>+I1113+K1113</f>
        <v>283710</v>
      </c>
      <c r="M1113" s="118"/>
      <c r="N1113" s="119">
        <f>+N1111+10</f>
        <v>5810</v>
      </c>
      <c r="O1113" s="119">
        <f>+N1113+I1113</f>
        <v>283810</v>
      </c>
      <c r="P1113" s="119"/>
      <c r="Q1113" s="119">
        <f>+Q1111+10</f>
        <v>6060</v>
      </c>
      <c r="R1113" s="120">
        <f>+Q1113+I1113</f>
        <v>284060</v>
      </c>
      <c r="S1113" s="121"/>
      <c r="T1113" s="122">
        <f>+T1111+20</f>
        <v>11770</v>
      </c>
      <c r="U1113" s="122">
        <f>+T1113+I1113</f>
        <v>289770</v>
      </c>
      <c r="V1113" s="141">
        <f>+V1111+500</f>
        <v>278000</v>
      </c>
      <c r="W1113" s="130"/>
      <c r="X1113" s="116">
        <f>+X1111+5</f>
        <v>4395</v>
      </c>
      <c r="Y1113" s="124">
        <f t="shared" si="223"/>
        <v>278240</v>
      </c>
      <c r="Z1113" s="125">
        <f>+V1113+X1113</f>
        <v>282395</v>
      </c>
      <c r="AA1113" s="126"/>
      <c r="AB1113" s="127">
        <f>+AB1111+10</f>
        <v>8790</v>
      </c>
      <c r="AC1113" s="119">
        <f>+V1113+AB1113</f>
        <v>286790</v>
      </c>
      <c r="AD1113" s="127"/>
      <c r="AE1113" s="127">
        <f>+AE1111+5</f>
        <v>4420</v>
      </c>
      <c r="AF1113" s="120">
        <f>+AE1113+V1113</f>
        <v>282420</v>
      </c>
      <c r="AG1113" s="127"/>
      <c r="AH1113" s="127">
        <f>+AH1111+5</f>
        <v>4445</v>
      </c>
      <c r="AI1113" s="119">
        <f>+AH1113+V1113</f>
        <v>282445</v>
      </c>
      <c r="AJ1113" s="126"/>
      <c r="AK1113" s="128">
        <f>+AK1111+5</f>
        <v>4470</v>
      </c>
      <c r="AL1113" s="129">
        <f>+AK1113+V1113</f>
        <v>282470</v>
      </c>
      <c r="AM1113" s="397"/>
    </row>
    <row r="1114" spans="1:39" ht="15.75" x14ac:dyDescent="0.25">
      <c r="A1114" s="93">
        <f t="shared" si="224"/>
        <v>0</v>
      </c>
      <c r="B1114" s="94">
        <f t="shared" si="219"/>
        <v>0</v>
      </c>
      <c r="C1114" s="95">
        <f>+$D$3*T1114</f>
        <v>7150</v>
      </c>
      <c r="D1114" s="95">
        <f t="shared" si="220"/>
        <v>7150</v>
      </c>
      <c r="E1114" s="95">
        <f>+$F$3*K1114</f>
        <v>1500</v>
      </c>
      <c r="F1114" s="95">
        <f t="shared" si="221"/>
        <v>1500</v>
      </c>
      <c r="G1114" s="96">
        <f>+$H$3*Q1114</f>
        <v>1500</v>
      </c>
      <c r="H1114" s="95">
        <f t="shared" si="222"/>
        <v>1500</v>
      </c>
      <c r="I1114" s="395"/>
      <c r="J1114" s="130">
        <f>((K1115-K1113)/500)</f>
        <v>0.02</v>
      </c>
      <c r="K1114" s="116">
        <f>(((I1114-I1113)*J1114)+K1113)+I1114</f>
        <v>150</v>
      </c>
      <c r="L1114" s="131">
        <f>ROUNDUP(K1114,0)</f>
        <v>150</v>
      </c>
      <c r="M1114" s="132">
        <f>((N1115-N1113)/500)</f>
        <v>0.02</v>
      </c>
      <c r="N1114" s="101">
        <f>(((I1114-I1113)*M1114)+N1113)+I1114</f>
        <v>250</v>
      </c>
      <c r="O1114" s="101">
        <f>ROUNDUP(N1114,0)</f>
        <v>250</v>
      </c>
      <c r="P1114" s="101">
        <f>((Q1115-Q1113)/500)</f>
        <v>0.02</v>
      </c>
      <c r="Q1114" s="101">
        <f>(((I1114-I1113)*P1114)+Q1113)+I1114</f>
        <v>500</v>
      </c>
      <c r="R1114" s="133">
        <f>ROUNDUP(Q1114,0)</f>
        <v>500</v>
      </c>
      <c r="S1114" s="132">
        <f>((T1115-T1113)/500)</f>
        <v>0.04</v>
      </c>
      <c r="T1114" s="134">
        <f>(((I1114-I1113)*S1114)+T1113)+I1114</f>
        <v>650</v>
      </c>
      <c r="U1114" s="134">
        <f>ROUNDUP(T1114,0)</f>
        <v>650</v>
      </c>
      <c r="V1114" s="396"/>
      <c r="W1114" s="130">
        <f>((X1115-X1113)/500)</f>
        <v>0.02</v>
      </c>
      <c r="X1114" s="116">
        <f>(((V1114-V1113)*W1114)+X1113)+V1114</f>
        <v>-1165</v>
      </c>
      <c r="Y1114" s="135">
        <f t="shared" si="223"/>
        <v>240</v>
      </c>
      <c r="Z1114" s="106">
        <f>ROUNDUP(X1114,0)</f>
        <v>-1165</v>
      </c>
      <c r="AA1114" s="136">
        <f>((AB1115-AB1113)/500)</f>
        <v>0.04</v>
      </c>
      <c r="AB1114" s="137">
        <f>(((V1114-V1113)*AA1114)+AB1113)+V1114</f>
        <v>-2330</v>
      </c>
      <c r="AC1114" s="101">
        <f>ROUNDUP(AB1114,0)</f>
        <v>-2330</v>
      </c>
      <c r="AD1114" s="137">
        <f>((AE1115-AE1113)/500)</f>
        <v>0.02</v>
      </c>
      <c r="AE1114" s="137">
        <f>(((V1114-V1113)*AD1114)+AE1113)+V1114</f>
        <v>-1140</v>
      </c>
      <c r="AF1114" s="133">
        <f>ROUNDUP(AE1114,0)</f>
        <v>-1140</v>
      </c>
      <c r="AG1114" s="137">
        <f>((AH1115-AH1113)/500)</f>
        <v>0.02</v>
      </c>
      <c r="AH1114" s="137">
        <f>(((V1114-V1113)*AG1114)+AH1113)+V1114</f>
        <v>-1115</v>
      </c>
      <c r="AI1114" s="101">
        <f>ROUNDUP(AH1114,0)</f>
        <v>-1115</v>
      </c>
      <c r="AJ1114" s="136">
        <f>((AK1115-AK1113)/500)</f>
        <v>0.02</v>
      </c>
      <c r="AK1114" s="138">
        <f>(((V1114-V1113)*AJ1114)+AK1113)+V1114</f>
        <v>-1090</v>
      </c>
      <c r="AL1114" s="139">
        <f>ROUNDUP(AK1114,0)</f>
        <v>-1090</v>
      </c>
      <c r="AM1114" s="397"/>
    </row>
    <row r="1115" spans="1:39" ht="15.75" x14ac:dyDescent="0.25">
      <c r="A1115" s="93">
        <f t="shared" si="224"/>
        <v>0</v>
      </c>
      <c r="B1115" s="93">
        <f t="shared" ref="B1115:B1178" si="225">ROUNDUP(A1115,0)</f>
        <v>0</v>
      </c>
      <c r="C1115" s="112">
        <f>+$D$3*U1115</f>
        <v>3193190</v>
      </c>
      <c r="D1115" s="112">
        <f t="shared" ref="D1115:D1178" si="226">ROUNDUP(C1115,0)</f>
        <v>3193190</v>
      </c>
      <c r="E1115" s="112">
        <f>+$F$3*L1115</f>
        <v>2842200</v>
      </c>
      <c r="F1115" s="112">
        <f t="shared" ref="F1115:F1178" si="227">ROUNDUP(E1115,0)</f>
        <v>2842200</v>
      </c>
      <c r="G1115" s="113">
        <f>+$H$3*R1115</f>
        <v>853710</v>
      </c>
      <c r="H1115" s="112">
        <f t="shared" ref="H1115:H1178" si="228">ROUNDUP(G1115,0)</f>
        <v>853710</v>
      </c>
      <c r="I1115" s="140">
        <f>+I1113+500</f>
        <v>278500</v>
      </c>
      <c r="J1115" s="130"/>
      <c r="K1115" s="116">
        <f>+K1113+10</f>
        <v>5720</v>
      </c>
      <c r="L1115" s="117">
        <f>+I1115+K1115</f>
        <v>284220</v>
      </c>
      <c r="M1115" s="118"/>
      <c r="N1115" s="119">
        <f>+N1113+10</f>
        <v>5820</v>
      </c>
      <c r="O1115" s="119">
        <f>+N1115+I1115</f>
        <v>284320</v>
      </c>
      <c r="P1115" s="119"/>
      <c r="Q1115" s="119">
        <f>+Q1113+10</f>
        <v>6070</v>
      </c>
      <c r="R1115" s="120">
        <f>+Q1115+I1115</f>
        <v>284570</v>
      </c>
      <c r="S1115" s="121"/>
      <c r="T1115" s="122">
        <f>+T1113+20</f>
        <v>11790</v>
      </c>
      <c r="U1115" s="122">
        <f>+T1115+I1115</f>
        <v>290290</v>
      </c>
      <c r="V1115" s="141">
        <f>+V1113+500</f>
        <v>278500</v>
      </c>
      <c r="W1115" s="130"/>
      <c r="X1115" s="116">
        <f>+X1113+10</f>
        <v>4405</v>
      </c>
      <c r="Y1115" s="124">
        <f t="shared" si="223"/>
        <v>278740</v>
      </c>
      <c r="Z1115" s="125">
        <f>+V1115+X1115</f>
        <v>282905</v>
      </c>
      <c r="AA1115" s="126"/>
      <c r="AB1115" s="127">
        <f>+AB1113+20</f>
        <v>8810</v>
      </c>
      <c r="AC1115" s="119">
        <f>+V1115+AB1115</f>
        <v>287310</v>
      </c>
      <c r="AD1115" s="127"/>
      <c r="AE1115" s="127">
        <f>+AE1113+10</f>
        <v>4430</v>
      </c>
      <c r="AF1115" s="120">
        <f>+AE1115+V1115</f>
        <v>282930</v>
      </c>
      <c r="AG1115" s="127"/>
      <c r="AH1115" s="127">
        <f>+AH1113+10</f>
        <v>4455</v>
      </c>
      <c r="AI1115" s="119">
        <f>+AH1115+V1115</f>
        <v>282955</v>
      </c>
      <c r="AJ1115" s="126"/>
      <c r="AK1115" s="128">
        <f>+AK1113+10</f>
        <v>4480</v>
      </c>
      <c r="AL1115" s="129">
        <f>+AK1115+V1115</f>
        <v>282980</v>
      </c>
      <c r="AM1115" s="397"/>
    </row>
    <row r="1116" spans="1:39" ht="15.75" x14ac:dyDescent="0.25">
      <c r="A1116" s="93">
        <f t="shared" si="224"/>
        <v>0</v>
      </c>
      <c r="B1116" s="94">
        <f t="shared" si="225"/>
        <v>0</v>
      </c>
      <c r="C1116" s="95">
        <f>+$D$3*T1116</f>
        <v>7150</v>
      </c>
      <c r="D1116" s="95">
        <f t="shared" si="226"/>
        <v>7150</v>
      </c>
      <c r="E1116" s="95">
        <f>+$F$3*K1116</f>
        <v>1500</v>
      </c>
      <c r="F1116" s="95">
        <f t="shared" si="227"/>
        <v>1500</v>
      </c>
      <c r="G1116" s="96">
        <f>+$H$3*Q1116</f>
        <v>1500</v>
      </c>
      <c r="H1116" s="433">
        <f t="shared" si="228"/>
        <v>1500</v>
      </c>
      <c r="I1116" s="395"/>
      <c r="J1116" s="130">
        <f>((K1117-K1115)/500)</f>
        <v>0.02</v>
      </c>
      <c r="K1116" s="116">
        <f>(((I1116-I1115)*J1116)+K1115)+I1116</f>
        <v>150</v>
      </c>
      <c r="L1116" s="131">
        <f>ROUNDUP(K1116,0)</f>
        <v>150</v>
      </c>
      <c r="M1116" s="132">
        <f>((N1117-N1115)/500)</f>
        <v>0.02</v>
      </c>
      <c r="N1116" s="101">
        <f>(((I1116-I1115)*M1116)+N1115)+I1116</f>
        <v>250</v>
      </c>
      <c r="O1116" s="101">
        <f>ROUNDUP(N1116,0)</f>
        <v>250</v>
      </c>
      <c r="P1116" s="101">
        <f>((Q1117-Q1115)/500)</f>
        <v>0.02</v>
      </c>
      <c r="Q1116" s="101">
        <f>(((I1116-I1115)*P1116)+Q1115)+I1116</f>
        <v>500</v>
      </c>
      <c r="R1116" s="133">
        <f>ROUNDUP(Q1116,0)</f>
        <v>500</v>
      </c>
      <c r="S1116" s="132">
        <f>((T1117-T1115)/500)</f>
        <v>0.04</v>
      </c>
      <c r="T1116" s="134">
        <f>(((I1116-I1115)*S1116)+T1115)+I1116</f>
        <v>650</v>
      </c>
      <c r="U1116" s="134">
        <f>ROUNDUP(T1116,0)</f>
        <v>650</v>
      </c>
      <c r="V1116" s="396"/>
      <c r="W1116" s="130">
        <f>((X1117-X1115)/500)</f>
        <v>0.01</v>
      </c>
      <c r="X1116" s="116">
        <f>(((V1116-V1115)*W1116)+X1115)+V1116</f>
        <v>1620</v>
      </c>
      <c r="Y1116" s="135">
        <f t="shared" si="223"/>
        <v>240</v>
      </c>
      <c r="Z1116" s="106">
        <f>ROUNDUP(X1116,0)</f>
        <v>1620</v>
      </c>
      <c r="AA1116" s="136">
        <f>((AB1117-AB1115)/500)</f>
        <v>0.02</v>
      </c>
      <c r="AB1116" s="137">
        <f>(((V1116-V1115)*AA1116)+AB1115)+V1116</f>
        <v>3240</v>
      </c>
      <c r="AC1116" s="101">
        <f>ROUNDUP(AB1116,0)</f>
        <v>3240</v>
      </c>
      <c r="AD1116" s="137">
        <f>((AE1117-AE1115)/500)</f>
        <v>0.01</v>
      </c>
      <c r="AE1116" s="137">
        <f>(((V1116-V1115)*AD1116)+AE1115)+V1116</f>
        <v>1645</v>
      </c>
      <c r="AF1116" s="133">
        <f>ROUNDUP(AE1116,0)</f>
        <v>1645</v>
      </c>
      <c r="AG1116" s="137">
        <f>((AH1117-AH1115)/500)</f>
        <v>0.01</v>
      </c>
      <c r="AH1116" s="137">
        <f>(((V1116-V1115)*AG1116)+AH1115)+V1116</f>
        <v>1670</v>
      </c>
      <c r="AI1116" s="101">
        <f>ROUNDUP(AH1116,0)</f>
        <v>1670</v>
      </c>
      <c r="AJ1116" s="136">
        <f>((AK1117-AK1115)/500)</f>
        <v>0.01</v>
      </c>
      <c r="AK1116" s="138">
        <f>(((V1116-V1115)*AJ1116)+AK1115)+V1116</f>
        <v>1695</v>
      </c>
      <c r="AL1116" s="139">
        <f>ROUNDUP(AK1116,0)</f>
        <v>1695</v>
      </c>
    </row>
    <row r="1117" spans="1:39" ht="15.75" x14ac:dyDescent="0.25">
      <c r="A1117" s="93">
        <f t="shared" si="224"/>
        <v>0</v>
      </c>
      <c r="B1117" s="93">
        <f t="shared" si="225"/>
        <v>0</v>
      </c>
      <c r="C1117" s="112">
        <f>+$D$3*U1117</f>
        <v>3198910</v>
      </c>
      <c r="D1117" s="112">
        <f t="shared" si="226"/>
        <v>3198910</v>
      </c>
      <c r="E1117" s="112">
        <f>+$F$3*L1117</f>
        <v>2847300</v>
      </c>
      <c r="F1117" s="112">
        <f t="shared" si="227"/>
        <v>2847300</v>
      </c>
      <c r="G1117" s="113">
        <f>+$H$3*R1117</f>
        <v>855240</v>
      </c>
      <c r="H1117" s="112">
        <f t="shared" si="228"/>
        <v>855240</v>
      </c>
      <c r="I1117" s="140">
        <f>+I1115+500</f>
        <v>279000</v>
      </c>
      <c r="J1117" s="130"/>
      <c r="K1117" s="116">
        <f>+K1115+10</f>
        <v>5730</v>
      </c>
      <c r="L1117" s="117">
        <f>+I1117+K1117</f>
        <v>284730</v>
      </c>
      <c r="M1117" s="118"/>
      <c r="N1117" s="119">
        <f>+N1115+10</f>
        <v>5830</v>
      </c>
      <c r="O1117" s="119">
        <f>+N1117+I1117</f>
        <v>284830</v>
      </c>
      <c r="P1117" s="119"/>
      <c r="Q1117" s="119">
        <f>+Q1115+10</f>
        <v>6080</v>
      </c>
      <c r="R1117" s="120">
        <f>+Q1117+I1117</f>
        <v>285080</v>
      </c>
      <c r="S1117" s="121"/>
      <c r="T1117" s="122">
        <f>+T1115+20</f>
        <v>11810</v>
      </c>
      <c r="U1117" s="122">
        <f>+T1117+I1117</f>
        <v>290810</v>
      </c>
      <c r="V1117" s="141">
        <f>+V1115+500</f>
        <v>279000</v>
      </c>
      <c r="W1117" s="130"/>
      <c r="X1117" s="116">
        <f>+X1115+5</f>
        <v>4410</v>
      </c>
      <c r="Y1117" s="124">
        <f t="shared" si="223"/>
        <v>279240</v>
      </c>
      <c r="Z1117" s="125">
        <f>+V1117+X1117</f>
        <v>283410</v>
      </c>
      <c r="AA1117" s="126"/>
      <c r="AB1117" s="127">
        <f>+AB1115+10</f>
        <v>8820</v>
      </c>
      <c r="AC1117" s="119">
        <f>+V1117+AB1117</f>
        <v>287820</v>
      </c>
      <c r="AD1117" s="127"/>
      <c r="AE1117" s="127">
        <f>+AE1115+5</f>
        <v>4435</v>
      </c>
      <c r="AF1117" s="120">
        <f>+AE1117+V1117</f>
        <v>283435</v>
      </c>
      <c r="AG1117" s="127"/>
      <c r="AH1117" s="127">
        <f>+AH1115+5</f>
        <v>4460</v>
      </c>
      <c r="AI1117" s="119">
        <f>+AH1117+V1117</f>
        <v>283460</v>
      </c>
      <c r="AJ1117" s="126"/>
      <c r="AK1117" s="128">
        <f>+AK1115+5</f>
        <v>4485</v>
      </c>
      <c r="AL1117" s="129">
        <f>+AK1117+V1117</f>
        <v>283485</v>
      </c>
      <c r="AM1117" s="397"/>
    </row>
    <row r="1118" spans="1:39" ht="15.75" x14ac:dyDescent="0.25">
      <c r="A1118" s="93">
        <f t="shared" si="224"/>
        <v>0</v>
      </c>
      <c r="B1118" s="94">
        <f t="shared" si="225"/>
        <v>0</v>
      </c>
      <c r="C1118" s="95">
        <f>+$D$3*T1118</f>
        <v>7150</v>
      </c>
      <c r="D1118" s="95">
        <f t="shared" si="226"/>
        <v>7150</v>
      </c>
      <c r="E1118" s="95">
        <f>+$F$3*K1118</f>
        <v>1500</v>
      </c>
      <c r="F1118" s="95">
        <f t="shared" si="227"/>
        <v>1500</v>
      </c>
      <c r="G1118" s="96">
        <f>+$H$3*Q1118</f>
        <v>1500</v>
      </c>
      <c r="H1118" s="95">
        <f t="shared" si="228"/>
        <v>1500</v>
      </c>
      <c r="I1118" s="395"/>
      <c r="J1118" s="130">
        <f>((K1119-K1117)/500)</f>
        <v>0.02</v>
      </c>
      <c r="K1118" s="116">
        <f>(((I1118-I1117)*J1118)+K1117)+I1118</f>
        <v>150</v>
      </c>
      <c r="L1118" s="131">
        <f>ROUNDUP(K1118,0)</f>
        <v>150</v>
      </c>
      <c r="M1118" s="132">
        <f>((N1119-N1117)/500)</f>
        <v>0.02</v>
      </c>
      <c r="N1118" s="101">
        <f>(((I1118-I1117)*M1118)+N1117)+I1118</f>
        <v>250</v>
      </c>
      <c r="O1118" s="101">
        <f>ROUNDUP(N1118,0)</f>
        <v>250</v>
      </c>
      <c r="P1118" s="101">
        <f>((Q1119-Q1117)/500)</f>
        <v>0.02</v>
      </c>
      <c r="Q1118" s="101">
        <f>(((I1118-I1117)*P1118)+Q1117)+I1118</f>
        <v>500</v>
      </c>
      <c r="R1118" s="133">
        <f>ROUNDUP(Q1118,0)</f>
        <v>500</v>
      </c>
      <c r="S1118" s="132">
        <f>((T1119-T1117)/500)</f>
        <v>0.04</v>
      </c>
      <c r="T1118" s="134">
        <f>(((I1118-I1117)*S1118)+T1117)+I1118</f>
        <v>650</v>
      </c>
      <c r="U1118" s="134">
        <f>ROUNDUP(T1118,0)</f>
        <v>650</v>
      </c>
      <c r="V1118" s="396"/>
      <c r="W1118" s="130">
        <f>((X1119-X1117)/500)</f>
        <v>0.02</v>
      </c>
      <c r="X1118" s="116">
        <f>(((V1118-V1117)*W1118)+X1117)+V1118</f>
        <v>-1170</v>
      </c>
      <c r="Y1118" s="135">
        <f t="shared" si="223"/>
        <v>240</v>
      </c>
      <c r="Z1118" s="106">
        <f>ROUNDUP(X1118,0)</f>
        <v>-1170</v>
      </c>
      <c r="AA1118" s="136">
        <f>((AB1119-AB1117)/500)</f>
        <v>0.04</v>
      </c>
      <c r="AB1118" s="137">
        <f>(((V1118-V1117)*AA1118)+AB1117)+V1118</f>
        <v>-2340</v>
      </c>
      <c r="AC1118" s="101">
        <f>ROUNDUP(AB1118,0)</f>
        <v>-2340</v>
      </c>
      <c r="AD1118" s="137">
        <f>((AE1119-AE1117)/500)</f>
        <v>0.02</v>
      </c>
      <c r="AE1118" s="137">
        <f>(((V1118-V1117)*AD1118)+AE1117)+V1118</f>
        <v>-1145</v>
      </c>
      <c r="AF1118" s="133">
        <f>ROUNDUP(AE1118,0)</f>
        <v>-1145</v>
      </c>
      <c r="AG1118" s="137">
        <f>((AH1119-AH1117)/500)</f>
        <v>0.02</v>
      </c>
      <c r="AH1118" s="137">
        <f>(((V1118-V1117)*AG1118)+AH1117)+V1118</f>
        <v>-1120</v>
      </c>
      <c r="AI1118" s="101">
        <f>ROUNDUP(AH1118,0)</f>
        <v>-1120</v>
      </c>
      <c r="AJ1118" s="136">
        <f>((AK1119-AK1117)/500)</f>
        <v>0.02</v>
      </c>
      <c r="AK1118" s="138">
        <f>(((V1118-V1117)*AJ1118)+AK1117)+V1118</f>
        <v>-1095</v>
      </c>
      <c r="AL1118" s="139">
        <f>ROUNDUP(AK1118,0)</f>
        <v>-1095</v>
      </c>
    </row>
    <row r="1119" spans="1:39" ht="15.75" x14ac:dyDescent="0.25">
      <c r="A1119" s="93">
        <f t="shared" si="224"/>
        <v>0</v>
      </c>
      <c r="B1119" s="93">
        <f t="shared" si="225"/>
        <v>0</v>
      </c>
      <c r="C1119" s="112">
        <f>+$D$3*U1119</f>
        <v>3204630</v>
      </c>
      <c r="D1119" s="112">
        <f t="shared" si="226"/>
        <v>3204630</v>
      </c>
      <c r="E1119" s="112">
        <f>+$F$3*L1119</f>
        <v>2852400</v>
      </c>
      <c r="F1119" s="112">
        <f t="shared" si="227"/>
        <v>2852400</v>
      </c>
      <c r="G1119" s="113">
        <f>+$H$3*R1119</f>
        <v>856770</v>
      </c>
      <c r="H1119" s="112">
        <f t="shared" si="228"/>
        <v>856770</v>
      </c>
      <c r="I1119" s="140">
        <f>+I1117+500</f>
        <v>279500</v>
      </c>
      <c r="J1119" s="130"/>
      <c r="K1119" s="116">
        <f>+K1117+10</f>
        <v>5740</v>
      </c>
      <c r="L1119" s="117">
        <f>+I1119+K1119</f>
        <v>285240</v>
      </c>
      <c r="M1119" s="118"/>
      <c r="N1119" s="119">
        <f>+N1117+10</f>
        <v>5840</v>
      </c>
      <c r="O1119" s="119">
        <f>+N1119+I1119</f>
        <v>285340</v>
      </c>
      <c r="P1119" s="119"/>
      <c r="Q1119" s="119">
        <f>+Q1117+10</f>
        <v>6090</v>
      </c>
      <c r="R1119" s="120">
        <f>+Q1119+I1119</f>
        <v>285590</v>
      </c>
      <c r="S1119" s="121"/>
      <c r="T1119" s="122">
        <f>+T1117+20</f>
        <v>11830</v>
      </c>
      <c r="U1119" s="122">
        <f>+T1119+I1119</f>
        <v>291330</v>
      </c>
      <c r="V1119" s="141">
        <f>+V1117+500</f>
        <v>279500</v>
      </c>
      <c r="W1119" s="130"/>
      <c r="X1119" s="116">
        <f>+X1117+10</f>
        <v>4420</v>
      </c>
      <c r="Y1119" s="124">
        <f t="shared" si="223"/>
        <v>279740</v>
      </c>
      <c r="Z1119" s="125">
        <f>+V1119+X1119</f>
        <v>283920</v>
      </c>
      <c r="AA1119" s="126"/>
      <c r="AB1119" s="127">
        <f>+AB1117+20</f>
        <v>8840</v>
      </c>
      <c r="AC1119" s="119">
        <f>+V1119+AB1119</f>
        <v>288340</v>
      </c>
      <c r="AD1119" s="127"/>
      <c r="AE1119" s="127">
        <f>+AE1117+10</f>
        <v>4445</v>
      </c>
      <c r="AF1119" s="120">
        <f>+AE1119+V1119</f>
        <v>283945</v>
      </c>
      <c r="AG1119" s="127"/>
      <c r="AH1119" s="127">
        <f>+AH1117+10</f>
        <v>4470</v>
      </c>
      <c r="AI1119" s="119">
        <f>+AH1119+V1119</f>
        <v>283970</v>
      </c>
      <c r="AJ1119" s="126"/>
      <c r="AK1119" s="128">
        <f>+AK1117+10</f>
        <v>4495</v>
      </c>
      <c r="AL1119" s="129">
        <f>+AK1119+V1119</f>
        <v>283995</v>
      </c>
      <c r="AM1119" s="397"/>
    </row>
    <row r="1120" spans="1:39" ht="15.75" x14ac:dyDescent="0.25">
      <c r="A1120" s="93">
        <f t="shared" si="224"/>
        <v>0</v>
      </c>
      <c r="B1120" s="94">
        <f t="shared" si="225"/>
        <v>0</v>
      </c>
      <c r="C1120" s="95">
        <f>+$D$3*T1120</f>
        <v>7150</v>
      </c>
      <c r="D1120" s="95">
        <f t="shared" si="226"/>
        <v>7150</v>
      </c>
      <c r="E1120" s="95">
        <f>+$F$3*K1120</f>
        <v>1500</v>
      </c>
      <c r="F1120" s="95">
        <f t="shared" si="227"/>
        <v>1500</v>
      </c>
      <c r="G1120" s="96">
        <f>+$H$3*Q1120</f>
        <v>1500</v>
      </c>
      <c r="H1120" s="433">
        <f t="shared" si="228"/>
        <v>1500</v>
      </c>
      <c r="I1120" s="395"/>
      <c r="J1120" s="130">
        <f>((K1121-K1119)/500)</f>
        <v>0.02</v>
      </c>
      <c r="K1120" s="116">
        <f>(((I1120-I1119)*J1120)+K1119)+I1120</f>
        <v>150</v>
      </c>
      <c r="L1120" s="131">
        <f>ROUNDUP(K1120,0)</f>
        <v>150</v>
      </c>
      <c r="M1120" s="132">
        <f>((N1121-N1119)/500)</f>
        <v>0.02</v>
      </c>
      <c r="N1120" s="101">
        <f>(((I1120-I1119)*M1120)+N1119)+I1120</f>
        <v>250</v>
      </c>
      <c r="O1120" s="101">
        <f>ROUNDUP(N1120,0)</f>
        <v>250</v>
      </c>
      <c r="P1120" s="101">
        <f>((Q1121-Q1119)/500)</f>
        <v>0.02</v>
      </c>
      <c r="Q1120" s="101">
        <f>(((I1120-I1119)*P1120)+Q1119)+I1120</f>
        <v>500</v>
      </c>
      <c r="R1120" s="133">
        <f>ROUNDUP(Q1120,0)</f>
        <v>500</v>
      </c>
      <c r="S1120" s="132">
        <f>((T1121-T1119)/500)</f>
        <v>0.04</v>
      </c>
      <c r="T1120" s="134">
        <f>(((I1120-I1119)*S1120)+T1119)+I1120</f>
        <v>650</v>
      </c>
      <c r="U1120" s="134">
        <f>ROUNDUP(T1120,0)</f>
        <v>650</v>
      </c>
      <c r="V1120" s="396"/>
      <c r="W1120" s="130">
        <f>((X1121-X1119)/500)</f>
        <v>0.01</v>
      </c>
      <c r="X1120" s="116">
        <f>(((V1120-V1119)*W1120)+X1119)+V1120</f>
        <v>1625</v>
      </c>
      <c r="Y1120" s="135">
        <f t="shared" si="223"/>
        <v>240</v>
      </c>
      <c r="Z1120" s="106">
        <f>ROUNDUP(X1120,0)</f>
        <v>1625</v>
      </c>
      <c r="AA1120" s="136">
        <f>((AB1121-AB1119)/500)</f>
        <v>0.02</v>
      </c>
      <c r="AB1120" s="137">
        <f>(((V1120-V1119)*AA1120)+AB1119)+V1120</f>
        <v>3250</v>
      </c>
      <c r="AC1120" s="101">
        <f>ROUNDUP(AB1120,0)</f>
        <v>3250</v>
      </c>
      <c r="AD1120" s="137">
        <f>((AE1121-AE1119)/500)</f>
        <v>0.01</v>
      </c>
      <c r="AE1120" s="137">
        <f>(((V1120-V1119)*AD1120)+AE1119)+V1120</f>
        <v>1650</v>
      </c>
      <c r="AF1120" s="133">
        <f>ROUNDUP(AE1120,0)</f>
        <v>1650</v>
      </c>
      <c r="AG1120" s="137">
        <f>((AH1121-AH1119)/500)</f>
        <v>0.01</v>
      </c>
      <c r="AH1120" s="137">
        <f>(((V1120-V1119)*AG1120)+AH1119)+V1120</f>
        <v>1675</v>
      </c>
      <c r="AI1120" s="101">
        <f>ROUNDUP(AH1120,0)</f>
        <v>1675</v>
      </c>
      <c r="AJ1120" s="136">
        <f>((AK1121-AK1119)/500)</f>
        <v>0.01</v>
      </c>
      <c r="AK1120" s="138">
        <f>(((V1120-V1119)*AJ1120)+AK1119)+V1120</f>
        <v>1700</v>
      </c>
      <c r="AL1120" s="139">
        <f>ROUNDUP(AK1120,0)</f>
        <v>1700</v>
      </c>
    </row>
    <row r="1121" spans="1:39" ht="15.75" x14ac:dyDescent="0.25">
      <c r="A1121" s="93">
        <f t="shared" si="224"/>
        <v>0</v>
      </c>
      <c r="B1121" s="93">
        <f t="shared" si="225"/>
        <v>0</v>
      </c>
      <c r="C1121" s="112">
        <f>+$D$3*U1121</f>
        <v>3210350</v>
      </c>
      <c r="D1121" s="112">
        <f t="shared" si="226"/>
        <v>3210350</v>
      </c>
      <c r="E1121" s="112">
        <f>+$F$3*L1121</f>
        <v>2857500</v>
      </c>
      <c r="F1121" s="112">
        <f t="shared" si="227"/>
        <v>2857500</v>
      </c>
      <c r="G1121" s="113">
        <f>+$H$3*R1121</f>
        <v>858300</v>
      </c>
      <c r="H1121" s="112">
        <f t="shared" si="228"/>
        <v>858300</v>
      </c>
      <c r="I1121" s="140">
        <f>+I1119+500</f>
        <v>280000</v>
      </c>
      <c r="J1121" s="130"/>
      <c r="K1121" s="116">
        <f>+K1119+10</f>
        <v>5750</v>
      </c>
      <c r="L1121" s="117">
        <f>+I1121+K1121</f>
        <v>285750</v>
      </c>
      <c r="M1121" s="118"/>
      <c r="N1121" s="119">
        <f>+N1119+10</f>
        <v>5850</v>
      </c>
      <c r="O1121" s="119">
        <f>+N1121+I1121</f>
        <v>285850</v>
      </c>
      <c r="P1121" s="119"/>
      <c r="Q1121" s="119">
        <f>+Q1119+10</f>
        <v>6100</v>
      </c>
      <c r="R1121" s="120">
        <f>+Q1121+I1121</f>
        <v>286100</v>
      </c>
      <c r="S1121" s="121"/>
      <c r="T1121" s="122">
        <f>+T1119+20</f>
        <v>11850</v>
      </c>
      <c r="U1121" s="122">
        <f>+T1121+I1121</f>
        <v>291850</v>
      </c>
      <c r="V1121" s="141">
        <f>+V1119+500</f>
        <v>280000</v>
      </c>
      <c r="W1121" s="130"/>
      <c r="X1121" s="116">
        <f>+X1119+5</f>
        <v>4425</v>
      </c>
      <c r="Y1121" s="124">
        <f t="shared" ref="Y1121:Y1184" si="229">+V1121+240</f>
        <v>280240</v>
      </c>
      <c r="Z1121" s="125">
        <f>+V1121+X1121</f>
        <v>284425</v>
      </c>
      <c r="AA1121" s="126"/>
      <c r="AB1121" s="127">
        <f>+AB1119+10</f>
        <v>8850</v>
      </c>
      <c r="AC1121" s="119">
        <f>+V1121+AB1121</f>
        <v>288850</v>
      </c>
      <c r="AD1121" s="127"/>
      <c r="AE1121" s="127">
        <f>+AE1119+5</f>
        <v>4450</v>
      </c>
      <c r="AF1121" s="120">
        <f>+AE1121+V1121</f>
        <v>284450</v>
      </c>
      <c r="AG1121" s="127"/>
      <c r="AH1121" s="127">
        <f>+AH1119+5</f>
        <v>4475</v>
      </c>
      <c r="AI1121" s="119">
        <f>+AH1121+V1121</f>
        <v>284475</v>
      </c>
      <c r="AJ1121" s="126"/>
      <c r="AK1121" s="128">
        <f>+AK1119+5</f>
        <v>4500</v>
      </c>
      <c r="AL1121" s="129">
        <f>+AK1121+V1121</f>
        <v>284500</v>
      </c>
      <c r="AM1121" s="397"/>
    </row>
    <row r="1122" spans="1:39" ht="15.75" x14ac:dyDescent="0.25">
      <c r="A1122" s="93">
        <f t="shared" si="224"/>
        <v>0</v>
      </c>
      <c r="B1122" s="94">
        <f t="shared" si="225"/>
        <v>0</v>
      </c>
      <c r="C1122" s="95">
        <f>+$D$3*T1122</f>
        <v>7150</v>
      </c>
      <c r="D1122" s="95">
        <f t="shared" si="226"/>
        <v>7150</v>
      </c>
      <c r="E1122" s="95">
        <f>+$F$3*K1122</f>
        <v>1500</v>
      </c>
      <c r="F1122" s="95">
        <f t="shared" si="227"/>
        <v>1500</v>
      </c>
      <c r="G1122" s="96">
        <f>+$H$3*Q1122</f>
        <v>1500</v>
      </c>
      <c r="H1122" s="95">
        <f t="shared" si="228"/>
        <v>1500</v>
      </c>
      <c r="I1122" s="395"/>
      <c r="J1122" s="130">
        <f>((K1123-K1121)/500)</f>
        <v>0.02</v>
      </c>
      <c r="K1122" s="116">
        <f>(((I1122-I1121)*J1122)+K1121)+I1122</f>
        <v>150</v>
      </c>
      <c r="L1122" s="131">
        <f>ROUNDUP(K1122,0)</f>
        <v>150</v>
      </c>
      <c r="M1122" s="132">
        <f>((N1123-N1121)/500)</f>
        <v>0.02</v>
      </c>
      <c r="N1122" s="101">
        <f>(((I1122-I1121)*M1122)+N1121)+I1122</f>
        <v>250</v>
      </c>
      <c r="O1122" s="101">
        <f>ROUNDUP(N1122,0)</f>
        <v>250</v>
      </c>
      <c r="P1122" s="101">
        <f>((Q1123-Q1121)/500)</f>
        <v>0.02</v>
      </c>
      <c r="Q1122" s="101">
        <f>(((I1122-I1121)*P1122)+Q1121)+I1122</f>
        <v>500</v>
      </c>
      <c r="R1122" s="133">
        <f>ROUNDUP(Q1122,0)</f>
        <v>500</v>
      </c>
      <c r="S1122" s="132">
        <f>((T1123-T1121)/500)</f>
        <v>0.04</v>
      </c>
      <c r="T1122" s="134">
        <f>(((I1122-I1121)*S1122)+T1121)+I1122</f>
        <v>650</v>
      </c>
      <c r="U1122" s="134">
        <f>ROUNDUP(T1122,0)</f>
        <v>650</v>
      </c>
      <c r="V1122" s="396"/>
      <c r="W1122" s="130">
        <f>((X1123-X1121)/500)</f>
        <v>0.02</v>
      </c>
      <c r="X1122" s="116">
        <f>(((V1122-V1121)*W1122)+X1121)+V1122</f>
        <v>-1175</v>
      </c>
      <c r="Y1122" s="135">
        <f t="shared" si="229"/>
        <v>240</v>
      </c>
      <c r="Z1122" s="106">
        <f>ROUNDUP(X1122,0)</f>
        <v>-1175</v>
      </c>
      <c r="AA1122" s="136">
        <f>((AB1123-AB1121)/500)</f>
        <v>0.04</v>
      </c>
      <c r="AB1122" s="137">
        <f>(((V1122-V1121)*AA1122)+AB1121)+V1122</f>
        <v>-2350</v>
      </c>
      <c r="AC1122" s="101">
        <f>ROUNDUP(AB1122,0)</f>
        <v>-2350</v>
      </c>
      <c r="AD1122" s="137">
        <f>((AE1123-AE1121)/500)</f>
        <v>0.02</v>
      </c>
      <c r="AE1122" s="137">
        <f>(((V1122-V1121)*AD1122)+AE1121)+V1122</f>
        <v>-1150</v>
      </c>
      <c r="AF1122" s="133">
        <f>ROUNDUP(AE1122,0)</f>
        <v>-1150</v>
      </c>
      <c r="AG1122" s="137">
        <f>((AH1123-AH1121)/500)</f>
        <v>0.02</v>
      </c>
      <c r="AH1122" s="137">
        <f>(((V1122-V1121)*AG1122)+AH1121)+V1122</f>
        <v>-1125</v>
      </c>
      <c r="AI1122" s="101">
        <f>ROUNDUP(AH1122,0)</f>
        <v>-1125</v>
      </c>
      <c r="AJ1122" s="136">
        <f>((AK1123-AK1121)/500)</f>
        <v>0.02</v>
      </c>
      <c r="AK1122" s="138">
        <f>(((V1122-V1121)*AJ1122)+AK1121)+V1122</f>
        <v>-1100</v>
      </c>
      <c r="AL1122" s="139">
        <f>ROUNDUP(AK1122,0)</f>
        <v>-1100</v>
      </c>
      <c r="AM1122" s="397"/>
    </row>
    <row r="1123" spans="1:39" ht="15.75" x14ac:dyDescent="0.25">
      <c r="A1123" s="93">
        <f t="shared" si="224"/>
        <v>0</v>
      </c>
      <c r="B1123" s="93">
        <f t="shared" si="225"/>
        <v>0</v>
      </c>
      <c r="C1123" s="112">
        <f>+$D$3*U1123</f>
        <v>3216070</v>
      </c>
      <c r="D1123" s="112">
        <f t="shared" si="226"/>
        <v>3216070</v>
      </c>
      <c r="E1123" s="112">
        <f>+$F$3*L1123</f>
        <v>2862600</v>
      </c>
      <c r="F1123" s="112">
        <f t="shared" si="227"/>
        <v>2862600</v>
      </c>
      <c r="G1123" s="113">
        <f>+$H$3*R1123</f>
        <v>859830</v>
      </c>
      <c r="H1123" s="112">
        <f t="shared" si="228"/>
        <v>859830</v>
      </c>
      <c r="I1123" s="140">
        <f>+I1121+500</f>
        <v>280500</v>
      </c>
      <c r="J1123" s="130"/>
      <c r="K1123" s="116">
        <f>+K1121+10</f>
        <v>5760</v>
      </c>
      <c r="L1123" s="117">
        <f>+I1123+K1123</f>
        <v>286260</v>
      </c>
      <c r="M1123" s="118"/>
      <c r="N1123" s="119">
        <f>+N1121+10</f>
        <v>5860</v>
      </c>
      <c r="O1123" s="119">
        <f>+N1123+I1123</f>
        <v>286360</v>
      </c>
      <c r="P1123" s="119"/>
      <c r="Q1123" s="119">
        <f>+Q1121+10</f>
        <v>6110</v>
      </c>
      <c r="R1123" s="120">
        <f>+Q1123+I1123</f>
        <v>286610</v>
      </c>
      <c r="S1123" s="121"/>
      <c r="T1123" s="122">
        <f>+T1121+20</f>
        <v>11870</v>
      </c>
      <c r="U1123" s="122">
        <f>+T1123+I1123</f>
        <v>292370</v>
      </c>
      <c r="V1123" s="141">
        <f>+V1121+500</f>
        <v>280500</v>
      </c>
      <c r="W1123" s="130"/>
      <c r="X1123" s="116">
        <f>+X1121+10</f>
        <v>4435</v>
      </c>
      <c r="Y1123" s="124">
        <f t="shared" si="229"/>
        <v>280740</v>
      </c>
      <c r="Z1123" s="125">
        <f>+V1123+X1123</f>
        <v>284935</v>
      </c>
      <c r="AA1123" s="126"/>
      <c r="AB1123" s="127">
        <f>+AB1121+20</f>
        <v>8870</v>
      </c>
      <c r="AC1123" s="119">
        <f>+V1123+AB1123</f>
        <v>289370</v>
      </c>
      <c r="AD1123" s="127"/>
      <c r="AE1123" s="127">
        <f>+AE1121+10</f>
        <v>4460</v>
      </c>
      <c r="AF1123" s="120">
        <f>+AE1123+V1123</f>
        <v>284960</v>
      </c>
      <c r="AG1123" s="127"/>
      <c r="AH1123" s="127">
        <f>+AH1121+10</f>
        <v>4485</v>
      </c>
      <c r="AI1123" s="119">
        <f>+AH1123+V1123</f>
        <v>284985</v>
      </c>
      <c r="AJ1123" s="126"/>
      <c r="AK1123" s="128">
        <f>+AK1121+10</f>
        <v>4510</v>
      </c>
      <c r="AL1123" s="129">
        <f>+AK1123+V1123</f>
        <v>285010</v>
      </c>
      <c r="AM1123" s="397"/>
    </row>
    <row r="1124" spans="1:39" ht="15.75" x14ac:dyDescent="0.25">
      <c r="A1124" s="93">
        <f t="shared" si="224"/>
        <v>0</v>
      </c>
      <c r="B1124" s="94">
        <f t="shared" si="225"/>
        <v>0</v>
      </c>
      <c r="C1124" s="95">
        <f>+$D$3*T1124</f>
        <v>7150</v>
      </c>
      <c r="D1124" s="95">
        <f t="shared" si="226"/>
        <v>7150</v>
      </c>
      <c r="E1124" s="95">
        <f>+$F$3*K1124</f>
        <v>1500</v>
      </c>
      <c r="F1124" s="95">
        <f t="shared" si="227"/>
        <v>1500</v>
      </c>
      <c r="G1124" s="96">
        <f>+$H$3*Q1124</f>
        <v>1500</v>
      </c>
      <c r="H1124" s="433">
        <f t="shared" si="228"/>
        <v>1500</v>
      </c>
      <c r="I1124" s="395"/>
      <c r="J1124" s="130">
        <f>((K1125-K1123)/500)</f>
        <v>0.02</v>
      </c>
      <c r="K1124" s="116">
        <f>(((I1124-I1123)*J1124)+K1123)+I1124</f>
        <v>150</v>
      </c>
      <c r="L1124" s="131">
        <f>ROUNDUP(K1124,0)</f>
        <v>150</v>
      </c>
      <c r="M1124" s="132">
        <f>((N1125-N1123)/500)</f>
        <v>0.02</v>
      </c>
      <c r="N1124" s="101">
        <f>(((I1124-I1123)*M1124)+N1123)+I1124</f>
        <v>250</v>
      </c>
      <c r="O1124" s="101">
        <f>ROUNDUP(N1124,0)</f>
        <v>250</v>
      </c>
      <c r="P1124" s="101">
        <f>((Q1125-Q1123)/500)</f>
        <v>0.02</v>
      </c>
      <c r="Q1124" s="101">
        <f>(((I1124-I1123)*P1124)+Q1123)+I1124</f>
        <v>500</v>
      </c>
      <c r="R1124" s="133">
        <f>ROUNDUP(Q1124,0)</f>
        <v>500</v>
      </c>
      <c r="S1124" s="132">
        <f>((T1125-T1123)/500)</f>
        <v>0.04</v>
      </c>
      <c r="T1124" s="134">
        <f>(((I1124-I1123)*S1124)+T1123)+I1124</f>
        <v>650</v>
      </c>
      <c r="U1124" s="134">
        <f>ROUNDUP(T1124,0)</f>
        <v>650</v>
      </c>
      <c r="V1124" s="396"/>
      <c r="W1124" s="130">
        <f>((X1125-X1123)/500)</f>
        <v>0.01</v>
      </c>
      <c r="X1124" s="116">
        <f>(((V1124-V1123)*W1124)+X1123)+V1124</f>
        <v>1630</v>
      </c>
      <c r="Y1124" s="135">
        <f t="shared" si="229"/>
        <v>240</v>
      </c>
      <c r="Z1124" s="106">
        <f>ROUNDUP(X1124,0)</f>
        <v>1630</v>
      </c>
      <c r="AA1124" s="136">
        <f>((AB1125-AB1123)/500)</f>
        <v>0.02</v>
      </c>
      <c r="AB1124" s="137">
        <f>(((V1124-V1123)*AA1124)+AB1123)+V1124</f>
        <v>3260</v>
      </c>
      <c r="AC1124" s="101">
        <f>ROUNDUP(AB1124,0)</f>
        <v>3260</v>
      </c>
      <c r="AD1124" s="137">
        <f>((AE1125-AE1123)/500)</f>
        <v>0.01</v>
      </c>
      <c r="AE1124" s="137">
        <f>(((V1124-V1123)*AD1124)+AE1123)+V1124</f>
        <v>1655</v>
      </c>
      <c r="AF1124" s="133">
        <f>ROUNDUP(AE1124,0)</f>
        <v>1655</v>
      </c>
      <c r="AG1124" s="137">
        <f>((AH1125-AH1123)/500)</f>
        <v>0.01</v>
      </c>
      <c r="AH1124" s="137">
        <f>(((V1124-V1123)*AG1124)+AH1123)+V1124</f>
        <v>1680</v>
      </c>
      <c r="AI1124" s="101">
        <f>ROUNDUP(AH1124,0)</f>
        <v>1680</v>
      </c>
      <c r="AJ1124" s="136">
        <f>((AK1125-AK1123)/500)</f>
        <v>0.01</v>
      </c>
      <c r="AK1124" s="138">
        <f>(((V1124-V1123)*AJ1124)+AK1123)+V1124</f>
        <v>1705</v>
      </c>
      <c r="AL1124" s="139">
        <f>ROUNDUP(AK1124,0)</f>
        <v>1705</v>
      </c>
    </row>
    <row r="1125" spans="1:39" ht="15.75" x14ac:dyDescent="0.25">
      <c r="A1125" s="93">
        <f t="shared" si="224"/>
        <v>0</v>
      </c>
      <c r="B1125" s="93">
        <f t="shared" si="225"/>
        <v>0</v>
      </c>
      <c r="C1125" s="112">
        <f>+$D$3*U1125</f>
        <v>3221790</v>
      </c>
      <c r="D1125" s="112">
        <f t="shared" si="226"/>
        <v>3221790</v>
      </c>
      <c r="E1125" s="112">
        <f>+$F$3*L1125</f>
        <v>2867700</v>
      </c>
      <c r="F1125" s="112">
        <f t="shared" si="227"/>
        <v>2867700</v>
      </c>
      <c r="G1125" s="113">
        <f>+$H$3*R1125</f>
        <v>861360</v>
      </c>
      <c r="H1125" s="112">
        <f t="shared" si="228"/>
        <v>861360</v>
      </c>
      <c r="I1125" s="140">
        <f>+I1123+500</f>
        <v>281000</v>
      </c>
      <c r="J1125" s="130"/>
      <c r="K1125" s="116">
        <f>+K1123+10</f>
        <v>5770</v>
      </c>
      <c r="L1125" s="117">
        <f>+I1125+K1125</f>
        <v>286770</v>
      </c>
      <c r="M1125" s="118"/>
      <c r="N1125" s="119">
        <f>+N1123+10</f>
        <v>5870</v>
      </c>
      <c r="O1125" s="119">
        <f>+N1125+I1125</f>
        <v>286870</v>
      </c>
      <c r="P1125" s="119"/>
      <c r="Q1125" s="119">
        <f>+Q1123+10</f>
        <v>6120</v>
      </c>
      <c r="R1125" s="120">
        <f>+Q1125+I1125</f>
        <v>287120</v>
      </c>
      <c r="S1125" s="121"/>
      <c r="T1125" s="122">
        <f>+T1123+20</f>
        <v>11890</v>
      </c>
      <c r="U1125" s="122">
        <f>+T1125+I1125</f>
        <v>292890</v>
      </c>
      <c r="V1125" s="141">
        <f>+V1123+500</f>
        <v>281000</v>
      </c>
      <c r="W1125" s="130"/>
      <c r="X1125" s="116">
        <f>+X1123+5</f>
        <v>4440</v>
      </c>
      <c r="Y1125" s="124">
        <f t="shared" si="229"/>
        <v>281240</v>
      </c>
      <c r="Z1125" s="125">
        <f>+V1125+X1125</f>
        <v>285440</v>
      </c>
      <c r="AA1125" s="126"/>
      <c r="AB1125" s="127">
        <f>+AB1123+10</f>
        <v>8880</v>
      </c>
      <c r="AC1125" s="119">
        <f>+V1125+AB1125</f>
        <v>289880</v>
      </c>
      <c r="AD1125" s="127"/>
      <c r="AE1125" s="127">
        <f>+AE1123+5</f>
        <v>4465</v>
      </c>
      <c r="AF1125" s="120">
        <f>+AE1125+V1125</f>
        <v>285465</v>
      </c>
      <c r="AG1125" s="127"/>
      <c r="AH1125" s="127">
        <f>+AH1123+5</f>
        <v>4490</v>
      </c>
      <c r="AI1125" s="119">
        <f>+AH1125+V1125</f>
        <v>285490</v>
      </c>
      <c r="AJ1125" s="126"/>
      <c r="AK1125" s="128">
        <f>+AK1123+5</f>
        <v>4515</v>
      </c>
      <c r="AL1125" s="129">
        <f>+AK1125+V1125</f>
        <v>285515</v>
      </c>
      <c r="AM1125" s="397"/>
    </row>
    <row r="1126" spans="1:39" ht="15.75" x14ac:dyDescent="0.25">
      <c r="A1126" s="93">
        <f t="shared" si="224"/>
        <v>0</v>
      </c>
      <c r="B1126" s="94">
        <f t="shared" si="225"/>
        <v>0</v>
      </c>
      <c r="C1126" s="95">
        <f>+$D$3*T1126</f>
        <v>7150</v>
      </c>
      <c r="D1126" s="95">
        <f t="shared" si="226"/>
        <v>7150</v>
      </c>
      <c r="E1126" s="95">
        <f>+$F$3*K1126</f>
        <v>1500</v>
      </c>
      <c r="F1126" s="95">
        <f t="shared" si="227"/>
        <v>1500</v>
      </c>
      <c r="G1126" s="96">
        <f>+$H$3*Q1126</f>
        <v>1500</v>
      </c>
      <c r="H1126" s="95">
        <f t="shared" si="228"/>
        <v>1500</v>
      </c>
      <c r="I1126" s="395"/>
      <c r="J1126" s="130">
        <f>((K1127-K1125)/500)</f>
        <v>0.02</v>
      </c>
      <c r="K1126" s="116">
        <f>(((I1126-I1125)*J1126)+K1125)+I1126</f>
        <v>150</v>
      </c>
      <c r="L1126" s="131">
        <f>ROUNDUP(K1126,0)</f>
        <v>150</v>
      </c>
      <c r="M1126" s="132">
        <f>((N1127-N1125)/500)</f>
        <v>0.02</v>
      </c>
      <c r="N1126" s="101">
        <f>(((I1126-I1125)*M1126)+N1125)+I1126</f>
        <v>250</v>
      </c>
      <c r="O1126" s="101">
        <f>ROUNDUP(N1126,0)</f>
        <v>250</v>
      </c>
      <c r="P1126" s="101">
        <f>((Q1127-Q1125)/500)</f>
        <v>0.02</v>
      </c>
      <c r="Q1126" s="101">
        <f>(((I1126-I1125)*P1126)+Q1125)+I1126</f>
        <v>500</v>
      </c>
      <c r="R1126" s="133">
        <f>ROUNDUP(Q1126,0)</f>
        <v>500</v>
      </c>
      <c r="S1126" s="132">
        <f>((T1127-T1125)/500)</f>
        <v>0.04</v>
      </c>
      <c r="T1126" s="134">
        <f>(((I1126-I1125)*S1126)+T1125)+I1126</f>
        <v>650</v>
      </c>
      <c r="U1126" s="134">
        <f>ROUNDUP(T1126,0)</f>
        <v>650</v>
      </c>
      <c r="V1126" s="396"/>
      <c r="W1126" s="130">
        <f>((X1127-X1125)/500)</f>
        <v>0.02</v>
      </c>
      <c r="X1126" s="116">
        <f>(((V1126-V1125)*W1126)+X1125)+V1126</f>
        <v>-1180</v>
      </c>
      <c r="Y1126" s="135">
        <f t="shared" si="229"/>
        <v>240</v>
      </c>
      <c r="Z1126" s="106">
        <f>ROUNDUP(X1126,0)</f>
        <v>-1180</v>
      </c>
      <c r="AA1126" s="136">
        <f>((AB1127-AB1125)/500)</f>
        <v>0.04</v>
      </c>
      <c r="AB1126" s="137">
        <f>(((V1126-V1125)*AA1126)+AB1125)+V1126</f>
        <v>-2360</v>
      </c>
      <c r="AC1126" s="101">
        <f>ROUNDUP(AB1126,0)</f>
        <v>-2360</v>
      </c>
      <c r="AD1126" s="137">
        <f>((AE1127-AE1125)/500)</f>
        <v>0.02</v>
      </c>
      <c r="AE1126" s="137">
        <f>(((V1126-V1125)*AD1126)+AE1125)+V1126</f>
        <v>-1155</v>
      </c>
      <c r="AF1126" s="133">
        <f>ROUNDUP(AE1126,0)</f>
        <v>-1155</v>
      </c>
      <c r="AG1126" s="137">
        <f>((AH1127-AH1125)/500)</f>
        <v>0.02</v>
      </c>
      <c r="AH1126" s="137">
        <f>(((V1126-V1125)*AG1126)+AH1125)+V1126</f>
        <v>-1130</v>
      </c>
      <c r="AI1126" s="101">
        <f>ROUNDUP(AH1126,0)</f>
        <v>-1130</v>
      </c>
      <c r="AJ1126" s="136">
        <f>((AK1127-AK1125)/500)</f>
        <v>0.02</v>
      </c>
      <c r="AK1126" s="138">
        <f>(((V1126-V1125)*AJ1126)+AK1125)+V1126</f>
        <v>-1105</v>
      </c>
      <c r="AL1126" s="139">
        <f>ROUNDUP(AK1126,0)</f>
        <v>-1105</v>
      </c>
    </row>
    <row r="1127" spans="1:39" ht="15.75" x14ac:dyDescent="0.25">
      <c r="A1127" s="93">
        <f t="shared" si="224"/>
        <v>0</v>
      </c>
      <c r="B1127" s="93">
        <f t="shared" si="225"/>
        <v>0</v>
      </c>
      <c r="C1127" s="112">
        <f>+$D$3*U1127</f>
        <v>3227510</v>
      </c>
      <c r="D1127" s="112">
        <f t="shared" si="226"/>
        <v>3227510</v>
      </c>
      <c r="E1127" s="112">
        <f>+$F$3*L1127</f>
        <v>2872800</v>
      </c>
      <c r="F1127" s="112">
        <f t="shared" si="227"/>
        <v>2872800</v>
      </c>
      <c r="G1127" s="113">
        <f>+$H$3*R1127</f>
        <v>862890</v>
      </c>
      <c r="H1127" s="112">
        <f t="shared" si="228"/>
        <v>862890</v>
      </c>
      <c r="I1127" s="140">
        <f>+I1125+500</f>
        <v>281500</v>
      </c>
      <c r="J1127" s="130"/>
      <c r="K1127" s="116">
        <f>+K1125+10</f>
        <v>5780</v>
      </c>
      <c r="L1127" s="117">
        <f>+I1127+K1127</f>
        <v>287280</v>
      </c>
      <c r="M1127" s="118"/>
      <c r="N1127" s="119">
        <f>+N1125+10</f>
        <v>5880</v>
      </c>
      <c r="O1127" s="119">
        <f>+N1127+I1127</f>
        <v>287380</v>
      </c>
      <c r="P1127" s="119"/>
      <c r="Q1127" s="119">
        <f>+Q1125+10</f>
        <v>6130</v>
      </c>
      <c r="R1127" s="120">
        <f>+Q1127+I1127</f>
        <v>287630</v>
      </c>
      <c r="S1127" s="121"/>
      <c r="T1127" s="122">
        <f>+T1125+20</f>
        <v>11910</v>
      </c>
      <c r="U1127" s="122">
        <f>+T1127+I1127</f>
        <v>293410</v>
      </c>
      <c r="V1127" s="141">
        <f>+V1125+500</f>
        <v>281500</v>
      </c>
      <c r="W1127" s="130"/>
      <c r="X1127" s="116">
        <f>+X1125+10</f>
        <v>4450</v>
      </c>
      <c r="Y1127" s="124">
        <f t="shared" si="229"/>
        <v>281740</v>
      </c>
      <c r="Z1127" s="125">
        <f>+V1127+X1127</f>
        <v>285950</v>
      </c>
      <c r="AA1127" s="126"/>
      <c r="AB1127" s="127">
        <f>+AB1125+20</f>
        <v>8900</v>
      </c>
      <c r="AC1127" s="119">
        <f>+V1127+AB1127</f>
        <v>290400</v>
      </c>
      <c r="AD1127" s="127"/>
      <c r="AE1127" s="127">
        <f>+AE1125+10</f>
        <v>4475</v>
      </c>
      <c r="AF1127" s="120">
        <f>+AE1127+V1127</f>
        <v>285975</v>
      </c>
      <c r="AG1127" s="127"/>
      <c r="AH1127" s="127">
        <f>+AH1125+10</f>
        <v>4500</v>
      </c>
      <c r="AI1127" s="119">
        <f>+AH1127+V1127</f>
        <v>286000</v>
      </c>
      <c r="AJ1127" s="126"/>
      <c r="AK1127" s="128">
        <f>+AK1125+10</f>
        <v>4525</v>
      </c>
      <c r="AL1127" s="129">
        <f>+AK1127+V1127</f>
        <v>286025</v>
      </c>
      <c r="AM1127" s="397"/>
    </row>
    <row r="1128" spans="1:39" ht="15.75" x14ac:dyDescent="0.25">
      <c r="A1128" s="93">
        <f t="shared" si="224"/>
        <v>0</v>
      </c>
      <c r="B1128" s="94">
        <f t="shared" si="225"/>
        <v>0</v>
      </c>
      <c r="C1128" s="95">
        <f>+$D$3*T1128</f>
        <v>7150</v>
      </c>
      <c r="D1128" s="95">
        <f t="shared" si="226"/>
        <v>7150</v>
      </c>
      <c r="E1128" s="95">
        <f>+$F$3*K1128</f>
        <v>1500</v>
      </c>
      <c r="F1128" s="95">
        <f t="shared" si="227"/>
        <v>1500</v>
      </c>
      <c r="G1128" s="96">
        <f>+$H$3*Q1128</f>
        <v>1500</v>
      </c>
      <c r="H1128" s="433">
        <f t="shared" si="228"/>
        <v>1500</v>
      </c>
      <c r="I1128" s="395"/>
      <c r="J1128" s="130">
        <f>((K1129-K1127)/500)</f>
        <v>0.02</v>
      </c>
      <c r="K1128" s="116">
        <f>(((I1128-I1127)*J1128)+K1127)+I1128</f>
        <v>150</v>
      </c>
      <c r="L1128" s="131">
        <f>ROUNDUP(K1128,0)</f>
        <v>150</v>
      </c>
      <c r="M1128" s="132">
        <f>((N1129-N1127)/500)</f>
        <v>0.02</v>
      </c>
      <c r="N1128" s="101">
        <f>(((I1128-I1127)*M1128)+N1127)+I1128</f>
        <v>250</v>
      </c>
      <c r="O1128" s="101">
        <f>ROUNDUP(N1128,0)</f>
        <v>250</v>
      </c>
      <c r="P1128" s="101">
        <f>((Q1129-Q1127)/500)</f>
        <v>0.02</v>
      </c>
      <c r="Q1128" s="101">
        <f>(((I1128-I1127)*P1128)+Q1127)+I1128</f>
        <v>500</v>
      </c>
      <c r="R1128" s="133">
        <f>ROUNDUP(Q1128,0)</f>
        <v>500</v>
      </c>
      <c r="S1128" s="132">
        <f>((T1129-T1127)/500)</f>
        <v>0.04</v>
      </c>
      <c r="T1128" s="134">
        <f>(((I1128-I1127)*S1128)+T1127)+I1128</f>
        <v>650</v>
      </c>
      <c r="U1128" s="134">
        <f>ROUNDUP(T1128,0)</f>
        <v>650</v>
      </c>
      <c r="V1128" s="396"/>
      <c r="W1128" s="130">
        <f>((X1129-X1127)/500)</f>
        <v>0.01</v>
      </c>
      <c r="X1128" s="116">
        <f>(((V1128-V1127)*W1128)+X1127)+V1128</f>
        <v>1635</v>
      </c>
      <c r="Y1128" s="135">
        <f t="shared" si="229"/>
        <v>240</v>
      </c>
      <c r="Z1128" s="106">
        <f>ROUNDUP(X1128,0)</f>
        <v>1635</v>
      </c>
      <c r="AA1128" s="136">
        <f>((AB1129-AB1127)/500)</f>
        <v>0.02</v>
      </c>
      <c r="AB1128" s="137">
        <f>(((V1128-V1127)*AA1128)+AB1127)+V1128</f>
        <v>3270</v>
      </c>
      <c r="AC1128" s="101">
        <f>ROUNDUP(AB1128,0)</f>
        <v>3270</v>
      </c>
      <c r="AD1128" s="137">
        <f>((AE1129-AE1127)/500)</f>
        <v>0.01</v>
      </c>
      <c r="AE1128" s="137">
        <f>(((V1128-V1127)*AD1128)+AE1127)+V1128</f>
        <v>1660</v>
      </c>
      <c r="AF1128" s="133">
        <f>ROUNDUP(AE1128,0)</f>
        <v>1660</v>
      </c>
      <c r="AG1128" s="137">
        <f>((AH1129-AH1127)/500)</f>
        <v>0.01</v>
      </c>
      <c r="AH1128" s="137">
        <f>(((V1128-V1127)*AG1128)+AH1127)+V1128</f>
        <v>1685</v>
      </c>
      <c r="AI1128" s="101">
        <f>ROUNDUP(AH1128,0)</f>
        <v>1685</v>
      </c>
      <c r="AJ1128" s="136">
        <f>((AK1129-AK1127)/500)</f>
        <v>0.01</v>
      </c>
      <c r="AK1128" s="138">
        <f>(((V1128-V1127)*AJ1128)+AK1127)+V1128</f>
        <v>1710</v>
      </c>
      <c r="AL1128" s="139">
        <f>ROUNDUP(AK1128,0)</f>
        <v>1710</v>
      </c>
    </row>
    <row r="1129" spans="1:39" ht="15.75" x14ac:dyDescent="0.25">
      <c r="A1129" s="93">
        <f t="shared" ref="A1129:A1192" si="230">+$B$3*O1129</f>
        <v>0</v>
      </c>
      <c r="B1129" s="93">
        <f t="shared" si="225"/>
        <v>0</v>
      </c>
      <c r="C1129" s="112">
        <f>+$D$3*U1129</f>
        <v>3233230</v>
      </c>
      <c r="D1129" s="112">
        <f t="shared" si="226"/>
        <v>3233230</v>
      </c>
      <c r="E1129" s="112">
        <f>+$F$3*L1129</f>
        <v>2877900</v>
      </c>
      <c r="F1129" s="112">
        <f t="shared" si="227"/>
        <v>2877900</v>
      </c>
      <c r="G1129" s="113">
        <f>+$H$3*R1129</f>
        <v>864420</v>
      </c>
      <c r="H1129" s="112">
        <f t="shared" si="228"/>
        <v>864420</v>
      </c>
      <c r="I1129" s="140">
        <f>+I1127+500</f>
        <v>282000</v>
      </c>
      <c r="J1129" s="130"/>
      <c r="K1129" s="116">
        <f>+K1127+10</f>
        <v>5790</v>
      </c>
      <c r="L1129" s="117">
        <f>+I1129+K1129</f>
        <v>287790</v>
      </c>
      <c r="M1129" s="118"/>
      <c r="N1129" s="119">
        <f>+N1127+10</f>
        <v>5890</v>
      </c>
      <c r="O1129" s="119">
        <f>+N1129+I1129</f>
        <v>287890</v>
      </c>
      <c r="P1129" s="119"/>
      <c r="Q1129" s="119">
        <f>+Q1127+10</f>
        <v>6140</v>
      </c>
      <c r="R1129" s="120">
        <f>+Q1129+I1129</f>
        <v>288140</v>
      </c>
      <c r="S1129" s="121"/>
      <c r="T1129" s="122">
        <f>+T1127+20</f>
        <v>11930</v>
      </c>
      <c r="U1129" s="122">
        <f>+T1129+I1129</f>
        <v>293930</v>
      </c>
      <c r="V1129" s="141">
        <f>+V1127+500</f>
        <v>282000</v>
      </c>
      <c r="W1129" s="130"/>
      <c r="X1129" s="116">
        <f>+X1127+5</f>
        <v>4455</v>
      </c>
      <c r="Y1129" s="124">
        <f t="shared" si="229"/>
        <v>282240</v>
      </c>
      <c r="Z1129" s="125">
        <f>+V1129+X1129</f>
        <v>286455</v>
      </c>
      <c r="AA1129" s="126"/>
      <c r="AB1129" s="127">
        <f>+AB1127+10</f>
        <v>8910</v>
      </c>
      <c r="AC1129" s="119">
        <f>+V1129+AB1129</f>
        <v>290910</v>
      </c>
      <c r="AD1129" s="127"/>
      <c r="AE1129" s="127">
        <f>+AE1127+5</f>
        <v>4480</v>
      </c>
      <c r="AF1129" s="120">
        <f>+AE1129+V1129</f>
        <v>286480</v>
      </c>
      <c r="AG1129" s="127"/>
      <c r="AH1129" s="127">
        <f>+AH1127+5</f>
        <v>4505</v>
      </c>
      <c r="AI1129" s="119">
        <f>+AH1129+V1129</f>
        <v>286505</v>
      </c>
      <c r="AJ1129" s="126"/>
      <c r="AK1129" s="128">
        <f>+AK1127+5</f>
        <v>4530</v>
      </c>
      <c r="AL1129" s="129">
        <f>+AK1129+V1129</f>
        <v>286530</v>
      </c>
      <c r="AM1129" s="397"/>
    </row>
    <row r="1130" spans="1:39" ht="15.75" x14ac:dyDescent="0.25">
      <c r="A1130" s="93">
        <f t="shared" si="230"/>
        <v>0</v>
      </c>
      <c r="B1130" s="94">
        <f t="shared" si="225"/>
        <v>0</v>
      </c>
      <c r="C1130" s="95">
        <f>+$D$3*T1130</f>
        <v>7150</v>
      </c>
      <c r="D1130" s="95">
        <f t="shared" si="226"/>
        <v>7150</v>
      </c>
      <c r="E1130" s="95">
        <f>+$F$3*K1130</f>
        <v>1500</v>
      </c>
      <c r="F1130" s="95">
        <f t="shared" si="227"/>
        <v>1500</v>
      </c>
      <c r="G1130" s="96">
        <f>+$H$3*Q1130</f>
        <v>1500</v>
      </c>
      <c r="H1130" s="95">
        <f t="shared" si="228"/>
        <v>1500</v>
      </c>
      <c r="I1130" s="395"/>
      <c r="J1130" s="130">
        <f>((K1131-K1129)/500)</f>
        <v>0.02</v>
      </c>
      <c r="K1130" s="116">
        <f>(((I1130-I1129)*J1130)+K1129)+I1130</f>
        <v>150</v>
      </c>
      <c r="L1130" s="131">
        <f>ROUNDUP(K1130,0)</f>
        <v>150</v>
      </c>
      <c r="M1130" s="132">
        <f>((N1131-N1129)/500)</f>
        <v>0.02</v>
      </c>
      <c r="N1130" s="101">
        <f>(((I1130-I1129)*M1130)+N1129)+I1130</f>
        <v>250</v>
      </c>
      <c r="O1130" s="101">
        <f>ROUNDUP(N1130,0)</f>
        <v>250</v>
      </c>
      <c r="P1130" s="101">
        <f>((Q1131-Q1129)/500)</f>
        <v>0.02</v>
      </c>
      <c r="Q1130" s="101">
        <f>(((I1130-I1129)*P1130)+Q1129)+I1130</f>
        <v>500</v>
      </c>
      <c r="R1130" s="133">
        <f>ROUNDUP(Q1130,0)</f>
        <v>500</v>
      </c>
      <c r="S1130" s="132">
        <f>((T1131-T1129)/500)</f>
        <v>0.04</v>
      </c>
      <c r="T1130" s="134">
        <f>(((I1130-I1129)*S1130)+T1129)+I1130</f>
        <v>650</v>
      </c>
      <c r="U1130" s="134">
        <f>ROUNDUP(T1130,0)</f>
        <v>650</v>
      </c>
      <c r="V1130" s="396"/>
      <c r="W1130" s="130">
        <f>((X1131-X1129)/500)</f>
        <v>0.02</v>
      </c>
      <c r="X1130" s="116">
        <f>(((V1130-V1129)*W1130)+X1129)+V1130</f>
        <v>-1185</v>
      </c>
      <c r="Y1130" s="135">
        <f t="shared" si="229"/>
        <v>240</v>
      </c>
      <c r="Z1130" s="106">
        <f>ROUNDUP(X1130,0)</f>
        <v>-1185</v>
      </c>
      <c r="AA1130" s="136">
        <f>((AB1131-AB1129)/500)</f>
        <v>0.04</v>
      </c>
      <c r="AB1130" s="137">
        <f>(((V1130-V1129)*AA1130)+AB1129)+V1130</f>
        <v>-2370</v>
      </c>
      <c r="AC1130" s="101">
        <f>ROUNDUP(AB1130,0)</f>
        <v>-2370</v>
      </c>
      <c r="AD1130" s="137">
        <f>((AE1131-AE1129)/500)</f>
        <v>0.02</v>
      </c>
      <c r="AE1130" s="137">
        <f>(((V1130-V1129)*AD1130)+AE1129)+V1130</f>
        <v>-1160</v>
      </c>
      <c r="AF1130" s="133">
        <f>ROUNDUP(AE1130,0)</f>
        <v>-1160</v>
      </c>
      <c r="AG1130" s="137">
        <f>((AH1131-AH1129)/500)</f>
        <v>0.02</v>
      </c>
      <c r="AH1130" s="137">
        <f>(((V1130-V1129)*AG1130)+AH1129)+V1130</f>
        <v>-1135</v>
      </c>
      <c r="AI1130" s="101">
        <f>ROUNDUP(AH1130,0)</f>
        <v>-1135</v>
      </c>
      <c r="AJ1130" s="136">
        <f>((AK1131-AK1129)/500)</f>
        <v>0.02</v>
      </c>
      <c r="AK1130" s="138">
        <f>(((V1130-V1129)*AJ1130)+AK1129)+V1130</f>
        <v>-1110</v>
      </c>
      <c r="AL1130" s="139">
        <f>ROUNDUP(AK1130,0)</f>
        <v>-1110</v>
      </c>
      <c r="AM1130" s="397"/>
    </row>
    <row r="1131" spans="1:39" ht="15.75" x14ac:dyDescent="0.25">
      <c r="A1131" s="93">
        <f t="shared" si="230"/>
        <v>0</v>
      </c>
      <c r="B1131" s="93">
        <f t="shared" si="225"/>
        <v>0</v>
      </c>
      <c r="C1131" s="112">
        <f>+$D$3*U1131</f>
        <v>3238950</v>
      </c>
      <c r="D1131" s="112">
        <f t="shared" si="226"/>
        <v>3238950</v>
      </c>
      <c r="E1131" s="112">
        <f>+$F$3*L1131</f>
        <v>2883000</v>
      </c>
      <c r="F1131" s="112">
        <f t="shared" si="227"/>
        <v>2883000</v>
      </c>
      <c r="G1131" s="113">
        <f>+$H$3*R1131</f>
        <v>865950</v>
      </c>
      <c r="H1131" s="112">
        <f t="shared" si="228"/>
        <v>865950</v>
      </c>
      <c r="I1131" s="140">
        <f>+I1129+500</f>
        <v>282500</v>
      </c>
      <c r="J1131" s="130"/>
      <c r="K1131" s="116">
        <f>+K1129+10</f>
        <v>5800</v>
      </c>
      <c r="L1131" s="117">
        <f>+I1131+K1131</f>
        <v>288300</v>
      </c>
      <c r="M1131" s="118"/>
      <c r="N1131" s="119">
        <f>+N1129+10</f>
        <v>5900</v>
      </c>
      <c r="O1131" s="119">
        <f>+N1131+I1131</f>
        <v>288400</v>
      </c>
      <c r="P1131" s="119"/>
      <c r="Q1131" s="119">
        <f>+Q1129+10</f>
        <v>6150</v>
      </c>
      <c r="R1131" s="120">
        <f>+Q1131+I1131</f>
        <v>288650</v>
      </c>
      <c r="S1131" s="121"/>
      <c r="T1131" s="122">
        <f>+T1129+20</f>
        <v>11950</v>
      </c>
      <c r="U1131" s="122">
        <f>+T1131+I1131</f>
        <v>294450</v>
      </c>
      <c r="V1131" s="141">
        <f>+V1129+500</f>
        <v>282500</v>
      </c>
      <c r="W1131" s="130"/>
      <c r="X1131" s="116">
        <f>+X1129+10</f>
        <v>4465</v>
      </c>
      <c r="Y1131" s="124">
        <f t="shared" si="229"/>
        <v>282740</v>
      </c>
      <c r="Z1131" s="125">
        <f>+V1131+X1131</f>
        <v>286965</v>
      </c>
      <c r="AA1131" s="126"/>
      <c r="AB1131" s="127">
        <f>+AB1129+20</f>
        <v>8930</v>
      </c>
      <c r="AC1131" s="119">
        <f>+V1131+AB1131</f>
        <v>291430</v>
      </c>
      <c r="AD1131" s="127"/>
      <c r="AE1131" s="127">
        <f>+AE1129+10</f>
        <v>4490</v>
      </c>
      <c r="AF1131" s="120">
        <f>+AE1131+V1131</f>
        <v>286990</v>
      </c>
      <c r="AG1131" s="127"/>
      <c r="AH1131" s="127">
        <f>+AH1129+10</f>
        <v>4515</v>
      </c>
      <c r="AI1131" s="119">
        <f>+AH1131+V1131</f>
        <v>287015</v>
      </c>
      <c r="AJ1131" s="126"/>
      <c r="AK1131" s="128">
        <f>+AK1129+10</f>
        <v>4540</v>
      </c>
      <c r="AL1131" s="129">
        <f>+AK1131+V1131</f>
        <v>287040</v>
      </c>
      <c r="AM1131" s="397"/>
    </row>
    <row r="1132" spans="1:39" ht="15.75" x14ac:dyDescent="0.25">
      <c r="A1132" s="93">
        <f t="shared" si="230"/>
        <v>0</v>
      </c>
      <c r="B1132" s="94">
        <f t="shared" si="225"/>
        <v>0</v>
      </c>
      <c r="C1132" s="95">
        <f>+$D$3*T1132</f>
        <v>7150</v>
      </c>
      <c r="D1132" s="95">
        <f t="shared" si="226"/>
        <v>7150</v>
      </c>
      <c r="E1132" s="95">
        <f>+$F$3*K1132</f>
        <v>1500</v>
      </c>
      <c r="F1132" s="95">
        <f t="shared" si="227"/>
        <v>1500</v>
      </c>
      <c r="G1132" s="96">
        <f>+$H$3*Q1132</f>
        <v>1500</v>
      </c>
      <c r="H1132" s="433">
        <f t="shared" si="228"/>
        <v>1500</v>
      </c>
      <c r="I1132" s="395"/>
      <c r="J1132" s="130">
        <f>((K1133-K1131)/500)</f>
        <v>0.02</v>
      </c>
      <c r="K1132" s="116">
        <f>(((I1132-I1131)*J1132)+K1131)+I1132</f>
        <v>150</v>
      </c>
      <c r="L1132" s="131">
        <f>ROUNDUP(K1132,0)</f>
        <v>150</v>
      </c>
      <c r="M1132" s="132">
        <f>((N1133-N1131)/500)</f>
        <v>0.02</v>
      </c>
      <c r="N1132" s="101">
        <f>(((I1132-I1131)*M1132)+N1131)+I1132</f>
        <v>250</v>
      </c>
      <c r="O1132" s="101">
        <f>ROUNDUP(N1132,0)</f>
        <v>250</v>
      </c>
      <c r="P1132" s="101">
        <f>((Q1133-Q1131)/500)</f>
        <v>0.02</v>
      </c>
      <c r="Q1132" s="101">
        <f>(((I1132-I1131)*P1132)+Q1131)+I1132</f>
        <v>500</v>
      </c>
      <c r="R1132" s="133">
        <f>ROUNDUP(Q1132,0)</f>
        <v>500</v>
      </c>
      <c r="S1132" s="132">
        <f>((T1133-T1131)/500)</f>
        <v>0.04</v>
      </c>
      <c r="T1132" s="134">
        <f>(((I1132-I1131)*S1132)+T1131)+I1132</f>
        <v>650</v>
      </c>
      <c r="U1132" s="134">
        <f>ROUNDUP(T1132,0)</f>
        <v>650</v>
      </c>
      <c r="V1132" s="396"/>
      <c r="W1132" s="130">
        <f>((X1133-X1131)/500)</f>
        <v>0.01</v>
      </c>
      <c r="X1132" s="116">
        <f>(((V1132-V1131)*W1132)+X1131)+V1132</f>
        <v>1640</v>
      </c>
      <c r="Y1132" s="135">
        <f t="shared" si="229"/>
        <v>240</v>
      </c>
      <c r="Z1132" s="106">
        <f>ROUNDUP(X1132,0)</f>
        <v>1640</v>
      </c>
      <c r="AA1132" s="136">
        <f>((AB1133-AB1131)/500)</f>
        <v>0.02</v>
      </c>
      <c r="AB1132" s="137">
        <f>(((V1132-V1131)*AA1132)+AB1131)+V1132</f>
        <v>3280</v>
      </c>
      <c r="AC1132" s="101">
        <f>ROUNDUP(AB1132,0)</f>
        <v>3280</v>
      </c>
      <c r="AD1132" s="137">
        <f>((AE1133-AE1131)/500)</f>
        <v>0.01</v>
      </c>
      <c r="AE1132" s="137">
        <f>(((V1132-V1131)*AD1132)+AE1131)+V1132</f>
        <v>1665</v>
      </c>
      <c r="AF1132" s="133">
        <f>ROUNDUP(AE1132,0)</f>
        <v>1665</v>
      </c>
      <c r="AG1132" s="137">
        <f>((AH1133-AH1131)/500)</f>
        <v>0.01</v>
      </c>
      <c r="AH1132" s="137">
        <f>(((V1132-V1131)*AG1132)+AH1131)+V1132</f>
        <v>1690</v>
      </c>
      <c r="AI1132" s="101">
        <f>ROUNDUP(AH1132,0)</f>
        <v>1690</v>
      </c>
      <c r="AJ1132" s="136">
        <f>((AK1133-AK1131)/500)</f>
        <v>0.01</v>
      </c>
      <c r="AK1132" s="138">
        <f>(((V1132-V1131)*AJ1132)+AK1131)+V1132</f>
        <v>1715</v>
      </c>
      <c r="AL1132" s="139">
        <f>ROUNDUP(AK1132,0)</f>
        <v>1715</v>
      </c>
    </row>
    <row r="1133" spans="1:39" ht="15.75" x14ac:dyDescent="0.25">
      <c r="A1133" s="93">
        <f t="shared" si="230"/>
        <v>0</v>
      </c>
      <c r="B1133" s="93">
        <f t="shared" si="225"/>
        <v>0</v>
      </c>
      <c r="C1133" s="112">
        <f>+$D$3*U1133</f>
        <v>3244670</v>
      </c>
      <c r="D1133" s="112">
        <f t="shared" si="226"/>
        <v>3244670</v>
      </c>
      <c r="E1133" s="112">
        <f>+$F$3*L1133</f>
        <v>2888100</v>
      </c>
      <c r="F1133" s="112">
        <f t="shared" si="227"/>
        <v>2888100</v>
      </c>
      <c r="G1133" s="113">
        <f>+$H$3*R1133</f>
        <v>867480</v>
      </c>
      <c r="H1133" s="112">
        <f t="shared" si="228"/>
        <v>867480</v>
      </c>
      <c r="I1133" s="140">
        <f>+I1131+500</f>
        <v>283000</v>
      </c>
      <c r="J1133" s="130"/>
      <c r="K1133" s="116">
        <f>+K1131+10</f>
        <v>5810</v>
      </c>
      <c r="L1133" s="117">
        <f>+I1133+K1133</f>
        <v>288810</v>
      </c>
      <c r="M1133" s="118"/>
      <c r="N1133" s="119">
        <f>+N1131+10</f>
        <v>5910</v>
      </c>
      <c r="O1133" s="119">
        <f>+N1133+I1133</f>
        <v>288910</v>
      </c>
      <c r="P1133" s="119"/>
      <c r="Q1133" s="119">
        <f>+Q1131+10</f>
        <v>6160</v>
      </c>
      <c r="R1133" s="120">
        <f>+Q1133+I1133</f>
        <v>289160</v>
      </c>
      <c r="S1133" s="121"/>
      <c r="T1133" s="122">
        <f>+T1131+20</f>
        <v>11970</v>
      </c>
      <c r="U1133" s="122">
        <f>+T1133+I1133</f>
        <v>294970</v>
      </c>
      <c r="V1133" s="141">
        <f>+V1131+500</f>
        <v>283000</v>
      </c>
      <c r="W1133" s="130"/>
      <c r="X1133" s="116">
        <f>+X1131+5</f>
        <v>4470</v>
      </c>
      <c r="Y1133" s="124">
        <f t="shared" si="229"/>
        <v>283240</v>
      </c>
      <c r="Z1133" s="125">
        <f>+V1133+X1133</f>
        <v>287470</v>
      </c>
      <c r="AA1133" s="126"/>
      <c r="AB1133" s="127">
        <f>+AB1131+10</f>
        <v>8940</v>
      </c>
      <c r="AC1133" s="119">
        <f>+V1133+AB1133</f>
        <v>291940</v>
      </c>
      <c r="AD1133" s="127"/>
      <c r="AE1133" s="127">
        <f>+AE1131+5</f>
        <v>4495</v>
      </c>
      <c r="AF1133" s="120">
        <f>+AE1133+V1133</f>
        <v>287495</v>
      </c>
      <c r="AG1133" s="127"/>
      <c r="AH1133" s="127">
        <f>+AH1131+5</f>
        <v>4520</v>
      </c>
      <c r="AI1133" s="119">
        <f>+AH1133+V1133</f>
        <v>287520</v>
      </c>
      <c r="AJ1133" s="126"/>
      <c r="AK1133" s="128">
        <f>+AK1131+5</f>
        <v>4545</v>
      </c>
      <c r="AL1133" s="129">
        <f>+AK1133+V1133</f>
        <v>287545</v>
      </c>
      <c r="AM1133" s="397"/>
    </row>
    <row r="1134" spans="1:39" ht="15.75" x14ac:dyDescent="0.25">
      <c r="A1134" s="93">
        <f t="shared" si="230"/>
        <v>0</v>
      </c>
      <c r="B1134" s="94">
        <f t="shared" si="225"/>
        <v>0</v>
      </c>
      <c r="C1134" s="95">
        <f>+$D$3*T1134</f>
        <v>7150</v>
      </c>
      <c r="D1134" s="95">
        <f t="shared" si="226"/>
        <v>7150</v>
      </c>
      <c r="E1134" s="95">
        <f>+$F$3*K1134</f>
        <v>1500</v>
      </c>
      <c r="F1134" s="95">
        <f t="shared" si="227"/>
        <v>1500</v>
      </c>
      <c r="G1134" s="96">
        <f>+$H$3*Q1134</f>
        <v>1500</v>
      </c>
      <c r="H1134" s="95">
        <f t="shared" si="228"/>
        <v>1500</v>
      </c>
      <c r="I1134" s="395"/>
      <c r="J1134" s="130">
        <f>((K1135-K1133)/500)</f>
        <v>0.02</v>
      </c>
      <c r="K1134" s="116">
        <f>(((I1134-I1133)*J1134)+K1133)+I1134</f>
        <v>150</v>
      </c>
      <c r="L1134" s="131">
        <f>ROUNDUP(K1134,0)</f>
        <v>150</v>
      </c>
      <c r="M1134" s="132">
        <f>((N1135-N1133)/500)</f>
        <v>0.02</v>
      </c>
      <c r="N1134" s="101">
        <f>(((I1134-I1133)*M1134)+N1133)+I1134</f>
        <v>250</v>
      </c>
      <c r="O1134" s="101">
        <f>ROUNDUP(N1134,0)</f>
        <v>250</v>
      </c>
      <c r="P1134" s="101">
        <f>((Q1135-Q1133)/500)</f>
        <v>0.02</v>
      </c>
      <c r="Q1134" s="101">
        <f>(((I1134-I1133)*P1134)+Q1133)+I1134</f>
        <v>500</v>
      </c>
      <c r="R1134" s="133">
        <f>ROUNDUP(Q1134,0)</f>
        <v>500</v>
      </c>
      <c r="S1134" s="132">
        <f>((T1135-T1133)/500)</f>
        <v>0.04</v>
      </c>
      <c r="T1134" s="134">
        <f>(((I1134-I1133)*S1134)+T1133)+I1134</f>
        <v>650</v>
      </c>
      <c r="U1134" s="134">
        <f>ROUNDUP(T1134,0)</f>
        <v>650</v>
      </c>
      <c r="V1134" s="396"/>
      <c r="W1134" s="130">
        <f>((X1135-X1133)/500)</f>
        <v>0.02</v>
      </c>
      <c r="X1134" s="116">
        <f>(((V1134-V1133)*W1134)+X1133)+V1134</f>
        <v>-1190</v>
      </c>
      <c r="Y1134" s="135">
        <f t="shared" si="229"/>
        <v>240</v>
      </c>
      <c r="Z1134" s="106">
        <f>ROUNDUP(X1134,0)</f>
        <v>-1190</v>
      </c>
      <c r="AA1134" s="136">
        <f>((AB1135-AB1133)/500)</f>
        <v>0.04</v>
      </c>
      <c r="AB1134" s="137">
        <f>(((V1134-V1133)*AA1134)+AB1133)+V1134</f>
        <v>-2380</v>
      </c>
      <c r="AC1134" s="101">
        <f>ROUNDUP(AB1134,0)</f>
        <v>-2380</v>
      </c>
      <c r="AD1134" s="137">
        <f>((AE1135-AE1133)/500)</f>
        <v>0.02</v>
      </c>
      <c r="AE1134" s="137">
        <f>(((V1134-V1133)*AD1134)+AE1133)+V1134</f>
        <v>-1165</v>
      </c>
      <c r="AF1134" s="133">
        <f>ROUNDUP(AE1134,0)</f>
        <v>-1165</v>
      </c>
      <c r="AG1134" s="137">
        <f>((AH1135-AH1133)/500)</f>
        <v>0.02</v>
      </c>
      <c r="AH1134" s="137">
        <f>(((V1134-V1133)*AG1134)+AH1133)+V1134</f>
        <v>-1140</v>
      </c>
      <c r="AI1134" s="101">
        <f>ROUNDUP(AH1134,0)</f>
        <v>-1140</v>
      </c>
      <c r="AJ1134" s="136">
        <f>((AK1135-AK1133)/500)</f>
        <v>0.02</v>
      </c>
      <c r="AK1134" s="138">
        <f>(((V1134-V1133)*AJ1134)+AK1133)+V1134</f>
        <v>-1115</v>
      </c>
      <c r="AL1134" s="139">
        <f>ROUNDUP(AK1134,0)</f>
        <v>-1115</v>
      </c>
    </row>
    <row r="1135" spans="1:39" ht="15.75" x14ac:dyDescent="0.25">
      <c r="A1135" s="93">
        <f t="shared" si="230"/>
        <v>0</v>
      </c>
      <c r="B1135" s="93">
        <f t="shared" si="225"/>
        <v>0</v>
      </c>
      <c r="C1135" s="112">
        <f>+$D$3*U1135</f>
        <v>3250390</v>
      </c>
      <c r="D1135" s="112">
        <f t="shared" si="226"/>
        <v>3250390</v>
      </c>
      <c r="E1135" s="112">
        <f>+$F$3*L1135</f>
        <v>2893200</v>
      </c>
      <c r="F1135" s="112">
        <f t="shared" si="227"/>
        <v>2893200</v>
      </c>
      <c r="G1135" s="113">
        <f>+$H$3*R1135</f>
        <v>869010</v>
      </c>
      <c r="H1135" s="112">
        <f t="shared" si="228"/>
        <v>869010</v>
      </c>
      <c r="I1135" s="140">
        <f>+I1133+500</f>
        <v>283500</v>
      </c>
      <c r="J1135" s="130"/>
      <c r="K1135" s="116">
        <f>+K1133+10</f>
        <v>5820</v>
      </c>
      <c r="L1135" s="117">
        <f>+I1135+K1135</f>
        <v>289320</v>
      </c>
      <c r="M1135" s="118"/>
      <c r="N1135" s="119">
        <f>+N1133+10</f>
        <v>5920</v>
      </c>
      <c r="O1135" s="119">
        <f>+N1135+I1135</f>
        <v>289420</v>
      </c>
      <c r="P1135" s="119"/>
      <c r="Q1135" s="119">
        <f>+Q1133+10</f>
        <v>6170</v>
      </c>
      <c r="R1135" s="120">
        <f>+Q1135+I1135</f>
        <v>289670</v>
      </c>
      <c r="S1135" s="121"/>
      <c r="T1135" s="122">
        <f>+T1133+20</f>
        <v>11990</v>
      </c>
      <c r="U1135" s="122">
        <f>+T1135+I1135</f>
        <v>295490</v>
      </c>
      <c r="V1135" s="141">
        <f>+V1133+500</f>
        <v>283500</v>
      </c>
      <c r="W1135" s="130"/>
      <c r="X1135" s="116">
        <f>+X1133+10</f>
        <v>4480</v>
      </c>
      <c r="Y1135" s="124">
        <f t="shared" si="229"/>
        <v>283740</v>
      </c>
      <c r="Z1135" s="125">
        <f>+V1135+X1135</f>
        <v>287980</v>
      </c>
      <c r="AA1135" s="126"/>
      <c r="AB1135" s="127">
        <f>+AB1133+20</f>
        <v>8960</v>
      </c>
      <c r="AC1135" s="119">
        <f>+V1135+AB1135</f>
        <v>292460</v>
      </c>
      <c r="AD1135" s="127"/>
      <c r="AE1135" s="127">
        <f>+AE1133+10</f>
        <v>4505</v>
      </c>
      <c r="AF1135" s="120">
        <f>+AE1135+V1135</f>
        <v>288005</v>
      </c>
      <c r="AG1135" s="127"/>
      <c r="AH1135" s="127">
        <f>+AH1133+10</f>
        <v>4530</v>
      </c>
      <c r="AI1135" s="119">
        <f>+AH1135+V1135</f>
        <v>288030</v>
      </c>
      <c r="AJ1135" s="126"/>
      <c r="AK1135" s="128">
        <f>+AK1133+10</f>
        <v>4555</v>
      </c>
      <c r="AL1135" s="129">
        <f>+AK1135+V1135</f>
        <v>288055</v>
      </c>
      <c r="AM1135" s="397"/>
    </row>
    <row r="1136" spans="1:39" ht="15.75" x14ac:dyDescent="0.25">
      <c r="A1136" s="93">
        <f t="shared" si="230"/>
        <v>0</v>
      </c>
      <c r="B1136" s="94">
        <f t="shared" si="225"/>
        <v>0</v>
      </c>
      <c r="C1136" s="95">
        <f>+$D$3*T1136</f>
        <v>7150</v>
      </c>
      <c r="D1136" s="95">
        <f t="shared" si="226"/>
        <v>7150</v>
      </c>
      <c r="E1136" s="95">
        <f>+$F$3*K1136</f>
        <v>1500</v>
      </c>
      <c r="F1136" s="95">
        <f t="shared" si="227"/>
        <v>1500</v>
      </c>
      <c r="G1136" s="96">
        <f>+$H$3*Q1136</f>
        <v>1500</v>
      </c>
      <c r="H1136" s="433">
        <f t="shared" si="228"/>
        <v>1500</v>
      </c>
      <c r="I1136" s="395"/>
      <c r="J1136" s="130">
        <f>((K1137-K1135)/500)</f>
        <v>0.02</v>
      </c>
      <c r="K1136" s="116">
        <f>(((I1136-I1135)*J1136)+K1135)+I1136</f>
        <v>150</v>
      </c>
      <c r="L1136" s="131">
        <f>ROUNDUP(K1136,0)</f>
        <v>150</v>
      </c>
      <c r="M1136" s="132">
        <f>((N1137-N1135)/500)</f>
        <v>0.02</v>
      </c>
      <c r="N1136" s="101">
        <f>(((I1136-I1135)*M1136)+N1135)+I1136</f>
        <v>250</v>
      </c>
      <c r="O1136" s="101">
        <f>ROUNDUP(N1136,0)</f>
        <v>250</v>
      </c>
      <c r="P1136" s="101">
        <f>((Q1137-Q1135)/500)</f>
        <v>0.02</v>
      </c>
      <c r="Q1136" s="101">
        <f>(((I1136-I1135)*P1136)+Q1135)+I1136</f>
        <v>500</v>
      </c>
      <c r="R1136" s="133">
        <f>ROUNDUP(Q1136,0)</f>
        <v>500</v>
      </c>
      <c r="S1136" s="132">
        <f>((T1137-T1135)/500)</f>
        <v>0.04</v>
      </c>
      <c r="T1136" s="134">
        <f>(((I1136-I1135)*S1136)+T1135)+I1136</f>
        <v>650</v>
      </c>
      <c r="U1136" s="134">
        <f>ROUNDUP(T1136,0)</f>
        <v>650</v>
      </c>
      <c r="V1136" s="396"/>
      <c r="W1136" s="130">
        <f>((X1137-X1135)/500)</f>
        <v>0.01</v>
      </c>
      <c r="X1136" s="116">
        <f>(((V1136-V1135)*W1136)+X1135)+V1136</f>
        <v>1645</v>
      </c>
      <c r="Y1136" s="135">
        <f t="shared" si="229"/>
        <v>240</v>
      </c>
      <c r="Z1136" s="106">
        <f>ROUNDUP(X1136,0)</f>
        <v>1645</v>
      </c>
      <c r="AA1136" s="136">
        <f>((AB1137-AB1135)/500)</f>
        <v>0.02</v>
      </c>
      <c r="AB1136" s="137">
        <f>(((V1136-V1135)*AA1136)+AB1135)+V1136</f>
        <v>3290</v>
      </c>
      <c r="AC1136" s="101">
        <f>ROUNDUP(AB1136,0)</f>
        <v>3290</v>
      </c>
      <c r="AD1136" s="137">
        <f>((AE1137-AE1135)/500)</f>
        <v>0.01</v>
      </c>
      <c r="AE1136" s="137">
        <f>(((V1136-V1135)*AD1136)+AE1135)+V1136</f>
        <v>1670</v>
      </c>
      <c r="AF1136" s="133">
        <f>ROUNDUP(AE1136,0)</f>
        <v>1670</v>
      </c>
      <c r="AG1136" s="137">
        <f>((AH1137-AH1135)/500)</f>
        <v>0.01</v>
      </c>
      <c r="AH1136" s="137">
        <f>(((V1136-V1135)*AG1136)+AH1135)+V1136</f>
        <v>1695</v>
      </c>
      <c r="AI1136" s="101">
        <f>ROUNDUP(AH1136,0)</f>
        <v>1695</v>
      </c>
      <c r="AJ1136" s="136">
        <f>((AK1137-AK1135)/500)</f>
        <v>0.01</v>
      </c>
      <c r="AK1136" s="138">
        <f>(((V1136-V1135)*AJ1136)+AK1135)+V1136</f>
        <v>1720</v>
      </c>
      <c r="AL1136" s="139">
        <f>ROUNDUP(AK1136,0)</f>
        <v>1720</v>
      </c>
    </row>
    <row r="1137" spans="1:39" ht="15.75" x14ac:dyDescent="0.25">
      <c r="A1137" s="93">
        <f t="shared" si="230"/>
        <v>0</v>
      </c>
      <c r="B1137" s="93">
        <f t="shared" si="225"/>
        <v>0</v>
      </c>
      <c r="C1137" s="112">
        <f>+$D$3*U1137</f>
        <v>3256110</v>
      </c>
      <c r="D1137" s="112">
        <f t="shared" si="226"/>
        <v>3256110</v>
      </c>
      <c r="E1137" s="112">
        <f>+$F$3*L1137</f>
        <v>2898300</v>
      </c>
      <c r="F1137" s="112">
        <f t="shared" si="227"/>
        <v>2898300</v>
      </c>
      <c r="G1137" s="113">
        <f>+$H$3*R1137</f>
        <v>870540</v>
      </c>
      <c r="H1137" s="112">
        <f t="shared" si="228"/>
        <v>870540</v>
      </c>
      <c r="I1137" s="140">
        <f>+I1135+500</f>
        <v>284000</v>
      </c>
      <c r="J1137" s="130"/>
      <c r="K1137" s="116">
        <f>+K1135+10</f>
        <v>5830</v>
      </c>
      <c r="L1137" s="117">
        <f>+I1137+K1137</f>
        <v>289830</v>
      </c>
      <c r="M1137" s="118"/>
      <c r="N1137" s="119">
        <f>+N1135+10</f>
        <v>5930</v>
      </c>
      <c r="O1137" s="119">
        <f>+N1137+I1137</f>
        <v>289930</v>
      </c>
      <c r="P1137" s="119"/>
      <c r="Q1137" s="119">
        <f>+Q1135+10</f>
        <v>6180</v>
      </c>
      <c r="R1137" s="120">
        <f>+Q1137+I1137</f>
        <v>290180</v>
      </c>
      <c r="S1137" s="121"/>
      <c r="T1137" s="122">
        <f>+T1135+20</f>
        <v>12010</v>
      </c>
      <c r="U1137" s="122">
        <f>+T1137+I1137</f>
        <v>296010</v>
      </c>
      <c r="V1137" s="141">
        <f>+V1135+500</f>
        <v>284000</v>
      </c>
      <c r="W1137" s="130"/>
      <c r="X1137" s="116">
        <f>+X1135+5</f>
        <v>4485</v>
      </c>
      <c r="Y1137" s="124">
        <f t="shared" si="229"/>
        <v>284240</v>
      </c>
      <c r="Z1137" s="125">
        <f>+V1137+X1137</f>
        <v>288485</v>
      </c>
      <c r="AA1137" s="126"/>
      <c r="AB1137" s="127">
        <f>+AB1135+10</f>
        <v>8970</v>
      </c>
      <c r="AC1137" s="119">
        <f>+V1137+AB1137</f>
        <v>292970</v>
      </c>
      <c r="AD1137" s="127"/>
      <c r="AE1137" s="127">
        <f>+AE1135+5</f>
        <v>4510</v>
      </c>
      <c r="AF1137" s="120">
        <f>+AE1137+V1137</f>
        <v>288510</v>
      </c>
      <c r="AG1137" s="127"/>
      <c r="AH1137" s="127">
        <f>+AH1135+5</f>
        <v>4535</v>
      </c>
      <c r="AI1137" s="119">
        <f>+AH1137+V1137</f>
        <v>288535</v>
      </c>
      <c r="AJ1137" s="126"/>
      <c r="AK1137" s="128">
        <f>+AK1135+5</f>
        <v>4560</v>
      </c>
      <c r="AL1137" s="129">
        <f>+AK1137+V1137</f>
        <v>288560</v>
      </c>
      <c r="AM1137" s="397"/>
    </row>
    <row r="1138" spans="1:39" ht="15.75" x14ac:dyDescent="0.25">
      <c r="A1138" s="93">
        <f t="shared" si="230"/>
        <v>0</v>
      </c>
      <c r="B1138" s="94">
        <f t="shared" si="225"/>
        <v>0</v>
      </c>
      <c r="C1138" s="95">
        <f>+$D$3*T1138</f>
        <v>7150</v>
      </c>
      <c r="D1138" s="95">
        <f t="shared" si="226"/>
        <v>7150</v>
      </c>
      <c r="E1138" s="95">
        <f>+$F$3*K1138</f>
        <v>1500</v>
      </c>
      <c r="F1138" s="95">
        <f t="shared" si="227"/>
        <v>1500</v>
      </c>
      <c r="G1138" s="96">
        <f>+$H$3*Q1138</f>
        <v>1500</v>
      </c>
      <c r="H1138" s="95">
        <f t="shared" si="228"/>
        <v>1500</v>
      </c>
      <c r="I1138" s="395"/>
      <c r="J1138" s="130">
        <f>((K1139-K1137)/500)</f>
        <v>0.02</v>
      </c>
      <c r="K1138" s="116">
        <f>(((I1138-I1137)*J1138)+K1137)+I1138</f>
        <v>150</v>
      </c>
      <c r="L1138" s="131">
        <f>ROUNDUP(K1138,0)</f>
        <v>150</v>
      </c>
      <c r="M1138" s="132">
        <f>((N1139-N1137)/500)</f>
        <v>0.02</v>
      </c>
      <c r="N1138" s="101">
        <f>(((I1138-I1137)*M1138)+N1137)+I1138</f>
        <v>250</v>
      </c>
      <c r="O1138" s="101">
        <f>ROUNDUP(N1138,0)</f>
        <v>250</v>
      </c>
      <c r="P1138" s="101">
        <f>((Q1139-Q1137)/500)</f>
        <v>0.02</v>
      </c>
      <c r="Q1138" s="101">
        <f>(((I1138-I1137)*P1138)+Q1137)+I1138</f>
        <v>500</v>
      </c>
      <c r="R1138" s="133">
        <f>ROUNDUP(Q1138,0)</f>
        <v>500</v>
      </c>
      <c r="S1138" s="132">
        <f>((T1139-T1137)/500)</f>
        <v>0.04</v>
      </c>
      <c r="T1138" s="134">
        <f>(((I1138-I1137)*S1138)+T1137)+I1138</f>
        <v>650</v>
      </c>
      <c r="U1138" s="134">
        <f>ROUNDUP(T1138,0)</f>
        <v>650</v>
      </c>
      <c r="V1138" s="396"/>
      <c r="W1138" s="130">
        <f>((X1139-X1137)/500)</f>
        <v>0.02</v>
      </c>
      <c r="X1138" s="116">
        <f>(((V1138-V1137)*W1138)+X1137)+V1138</f>
        <v>-1195</v>
      </c>
      <c r="Y1138" s="135">
        <f t="shared" si="229"/>
        <v>240</v>
      </c>
      <c r="Z1138" s="106">
        <f>ROUNDUP(X1138,0)</f>
        <v>-1195</v>
      </c>
      <c r="AA1138" s="136">
        <f>((AB1139-AB1137)/500)</f>
        <v>0.04</v>
      </c>
      <c r="AB1138" s="137">
        <f>(((V1138-V1137)*AA1138)+AB1137)+V1138</f>
        <v>-2390</v>
      </c>
      <c r="AC1138" s="101">
        <f>ROUNDUP(AB1138,0)</f>
        <v>-2390</v>
      </c>
      <c r="AD1138" s="137">
        <f>((AE1139-AE1137)/500)</f>
        <v>0.02</v>
      </c>
      <c r="AE1138" s="137">
        <f>(((V1138-V1137)*AD1138)+AE1137)+V1138</f>
        <v>-1170</v>
      </c>
      <c r="AF1138" s="133">
        <f>ROUNDUP(AE1138,0)</f>
        <v>-1170</v>
      </c>
      <c r="AG1138" s="137">
        <f>((AH1139-AH1137)/500)</f>
        <v>0.02</v>
      </c>
      <c r="AH1138" s="137">
        <f>(((V1138-V1137)*AG1138)+AH1137)+V1138</f>
        <v>-1145</v>
      </c>
      <c r="AI1138" s="101">
        <f>ROUNDUP(AH1138,0)</f>
        <v>-1145</v>
      </c>
      <c r="AJ1138" s="136">
        <f>((AK1139-AK1137)/500)</f>
        <v>0.02</v>
      </c>
      <c r="AK1138" s="138">
        <f>(((V1138-V1137)*AJ1138)+AK1137)+V1138</f>
        <v>-1120</v>
      </c>
      <c r="AL1138" s="139">
        <f>ROUNDUP(AK1138,0)</f>
        <v>-1120</v>
      </c>
      <c r="AM1138" s="397"/>
    </row>
    <row r="1139" spans="1:39" ht="15.75" x14ac:dyDescent="0.25">
      <c r="A1139" s="93">
        <f t="shared" si="230"/>
        <v>0</v>
      </c>
      <c r="B1139" s="93">
        <f t="shared" si="225"/>
        <v>0</v>
      </c>
      <c r="C1139" s="112">
        <f>+$D$3*U1139</f>
        <v>3261830</v>
      </c>
      <c r="D1139" s="112">
        <f t="shared" si="226"/>
        <v>3261830</v>
      </c>
      <c r="E1139" s="112">
        <f>+$F$3*L1139</f>
        <v>2903400</v>
      </c>
      <c r="F1139" s="112">
        <f t="shared" si="227"/>
        <v>2903400</v>
      </c>
      <c r="G1139" s="113">
        <f>+$H$3*R1139</f>
        <v>872070</v>
      </c>
      <c r="H1139" s="112">
        <f t="shared" si="228"/>
        <v>872070</v>
      </c>
      <c r="I1139" s="140">
        <f>+I1137+500</f>
        <v>284500</v>
      </c>
      <c r="J1139" s="130"/>
      <c r="K1139" s="116">
        <f>+K1137+10</f>
        <v>5840</v>
      </c>
      <c r="L1139" s="117">
        <f>+I1139+K1139</f>
        <v>290340</v>
      </c>
      <c r="M1139" s="118"/>
      <c r="N1139" s="119">
        <f>+N1137+10</f>
        <v>5940</v>
      </c>
      <c r="O1139" s="119">
        <f>+N1139+I1139</f>
        <v>290440</v>
      </c>
      <c r="P1139" s="119"/>
      <c r="Q1139" s="119">
        <f>+Q1137+10</f>
        <v>6190</v>
      </c>
      <c r="R1139" s="120">
        <f>+Q1139+I1139</f>
        <v>290690</v>
      </c>
      <c r="S1139" s="121"/>
      <c r="T1139" s="122">
        <f>+T1137+20</f>
        <v>12030</v>
      </c>
      <c r="U1139" s="122">
        <f>+T1139+I1139</f>
        <v>296530</v>
      </c>
      <c r="V1139" s="141">
        <f>+V1137+500</f>
        <v>284500</v>
      </c>
      <c r="W1139" s="130"/>
      <c r="X1139" s="116">
        <f>+X1137+10</f>
        <v>4495</v>
      </c>
      <c r="Y1139" s="124">
        <f t="shared" si="229"/>
        <v>284740</v>
      </c>
      <c r="Z1139" s="125">
        <f>+V1139+X1139</f>
        <v>288995</v>
      </c>
      <c r="AA1139" s="126"/>
      <c r="AB1139" s="127">
        <f>+AB1137+20</f>
        <v>8990</v>
      </c>
      <c r="AC1139" s="119">
        <f>+V1139+AB1139</f>
        <v>293490</v>
      </c>
      <c r="AD1139" s="127"/>
      <c r="AE1139" s="127">
        <f>+AE1137+10</f>
        <v>4520</v>
      </c>
      <c r="AF1139" s="120">
        <f>+AE1139+V1139</f>
        <v>289020</v>
      </c>
      <c r="AG1139" s="127"/>
      <c r="AH1139" s="127">
        <f>+AH1137+10</f>
        <v>4545</v>
      </c>
      <c r="AI1139" s="119">
        <f>+AH1139+V1139</f>
        <v>289045</v>
      </c>
      <c r="AJ1139" s="126"/>
      <c r="AK1139" s="128">
        <f>+AK1137+10</f>
        <v>4570</v>
      </c>
      <c r="AL1139" s="129">
        <f>+AK1139+V1139</f>
        <v>289070</v>
      </c>
      <c r="AM1139" s="397"/>
    </row>
    <row r="1140" spans="1:39" ht="15.75" x14ac:dyDescent="0.25">
      <c r="A1140" s="93">
        <f t="shared" si="230"/>
        <v>0</v>
      </c>
      <c r="B1140" s="94">
        <f t="shared" si="225"/>
        <v>0</v>
      </c>
      <c r="C1140" s="95">
        <f>+$D$3*T1140</f>
        <v>7150</v>
      </c>
      <c r="D1140" s="95">
        <f t="shared" si="226"/>
        <v>7150</v>
      </c>
      <c r="E1140" s="95">
        <f>+$F$3*K1140</f>
        <v>1500</v>
      </c>
      <c r="F1140" s="95">
        <f t="shared" si="227"/>
        <v>1500</v>
      </c>
      <c r="G1140" s="96">
        <f>+$H$3*Q1140</f>
        <v>1500</v>
      </c>
      <c r="H1140" s="433">
        <f t="shared" si="228"/>
        <v>1500</v>
      </c>
      <c r="I1140" s="395"/>
      <c r="J1140" s="130">
        <f>((K1141-K1139)/500)</f>
        <v>0.02</v>
      </c>
      <c r="K1140" s="116">
        <f>(((I1140-I1139)*J1140)+K1139)+I1140</f>
        <v>150</v>
      </c>
      <c r="L1140" s="131">
        <f>ROUNDUP(K1140,0)</f>
        <v>150</v>
      </c>
      <c r="M1140" s="132">
        <f>((N1141-N1139)/500)</f>
        <v>0.02</v>
      </c>
      <c r="N1140" s="101">
        <f>(((I1140-I1139)*M1140)+N1139)+I1140</f>
        <v>250</v>
      </c>
      <c r="O1140" s="101">
        <f>ROUNDUP(N1140,0)</f>
        <v>250</v>
      </c>
      <c r="P1140" s="101">
        <f>((Q1141-Q1139)/500)</f>
        <v>0.02</v>
      </c>
      <c r="Q1140" s="101">
        <f>(((I1140-I1139)*P1140)+Q1139)+I1140</f>
        <v>500</v>
      </c>
      <c r="R1140" s="133">
        <f>ROUNDUP(Q1140,0)</f>
        <v>500</v>
      </c>
      <c r="S1140" s="132">
        <f>((T1141-T1139)/500)</f>
        <v>0.04</v>
      </c>
      <c r="T1140" s="134">
        <f>(((I1140-I1139)*S1140)+T1139)+I1140</f>
        <v>650</v>
      </c>
      <c r="U1140" s="134">
        <f>ROUNDUP(T1140,0)</f>
        <v>650</v>
      </c>
      <c r="V1140" s="396"/>
      <c r="W1140" s="130">
        <f>((X1141-X1139)/500)</f>
        <v>0.01</v>
      </c>
      <c r="X1140" s="116">
        <f>(((V1140-V1139)*W1140)+X1139)+V1140</f>
        <v>1650</v>
      </c>
      <c r="Y1140" s="135">
        <f t="shared" si="229"/>
        <v>240</v>
      </c>
      <c r="Z1140" s="106">
        <f>ROUNDUP(X1140,0)</f>
        <v>1650</v>
      </c>
      <c r="AA1140" s="136">
        <f>((AB1141-AB1139)/500)</f>
        <v>0.02</v>
      </c>
      <c r="AB1140" s="137">
        <f>(((V1140-V1139)*AA1140)+AB1139)+V1140</f>
        <v>3300</v>
      </c>
      <c r="AC1140" s="101">
        <f>ROUNDUP(AB1140,0)</f>
        <v>3300</v>
      </c>
      <c r="AD1140" s="137">
        <f>((AE1141-AE1139)/500)</f>
        <v>0.01</v>
      </c>
      <c r="AE1140" s="137">
        <f>(((V1140-V1139)*AD1140)+AE1139)+V1140</f>
        <v>1675</v>
      </c>
      <c r="AF1140" s="133">
        <f>ROUNDUP(AE1140,0)</f>
        <v>1675</v>
      </c>
      <c r="AG1140" s="137">
        <f>((AH1141-AH1139)/500)</f>
        <v>0.01</v>
      </c>
      <c r="AH1140" s="137">
        <f>(((V1140-V1139)*AG1140)+AH1139)+V1140</f>
        <v>1700</v>
      </c>
      <c r="AI1140" s="101">
        <f>ROUNDUP(AH1140,0)</f>
        <v>1700</v>
      </c>
      <c r="AJ1140" s="136">
        <f>((AK1141-AK1139)/500)</f>
        <v>0.01</v>
      </c>
      <c r="AK1140" s="138">
        <f>(((V1140-V1139)*AJ1140)+AK1139)+V1140</f>
        <v>1725</v>
      </c>
      <c r="AL1140" s="139">
        <f>ROUNDUP(AK1140,0)</f>
        <v>1725</v>
      </c>
    </row>
    <row r="1141" spans="1:39" ht="15.75" x14ac:dyDescent="0.25">
      <c r="A1141" s="93">
        <f t="shared" si="230"/>
        <v>0</v>
      </c>
      <c r="B1141" s="93">
        <f t="shared" si="225"/>
        <v>0</v>
      </c>
      <c r="C1141" s="112">
        <f>+$D$3*U1141</f>
        <v>3267550</v>
      </c>
      <c r="D1141" s="112">
        <f t="shared" si="226"/>
        <v>3267550</v>
      </c>
      <c r="E1141" s="112">
        <f>+$F$3*L1141</f>
        <v>2908500</v>
      </c>
      <c r="F1141" s="112">
        <f t="shared" si="227"/>
        <v>2908500</v>
      </c>
      <c r="G1141" s="113">
        <f>+$H$3*R1141</f>
        <v>873600</v>
      </c>
      <c r="H1141" s="112">
        <f t="shared" si="228"/>
        <v>873600</v>
      </c>
      <c r="I1141" s="140">
        <f>+I1139+500</f>
        <v>285000</v>
      </c>
      <c r="J1141" s="130"/>
      <c r="K1141" s="116">
        <f>+K1139+10</f>
        <v>5850</v>
      </c>
      <c r="L1141" s="117">
        <f>+I1141+K1141</f>
        <v>290850</v>
      </c>
      <c r="M1141" s="118"/>
      <c r="N1141" s="119">
        <f>+N1139+10</f>
        <v>5950</v>
      </c>
      <c r="O1141" s="119">
        <f>+N1141+I1141</f>
        <v>290950</v>
      </c>
      <c r="P1141" s="119"/>
      <c r="Q1141" s="119">
        <f>+Q1139+10</f>
        <v>6200</v>
      </c>
      <c r="R1141" s="120">
        <f>+Q1141+I1141</f>
        <v>291200</v>
      </c>
      <c r="S1141" s="121"/>
      <c r="T1141" s="122">
        <f>+T1139+20</f>
        <v>12050</v>
      </c>
      <c r="U1141" s="122">
        <f>+T1141+I1141</f>
        <v>297050</v>
      </c>
      <c r="V1141" s="141">
        <f>+V1139+500</f>
        <v>285000</v>
      </c>
      <c r="W1141" s="130"/>
      <c r="X1141" s="116">
        <f>+X1139+5</f>
        <v>4500</v>
      </c>
      <c r="Y1141" s="124">
        <f t="shared" si="229"/>
        <v>285240</v>
      </c>
      <c r="Z1141" s="125">
        <f>+V1141+X1141</f>
        <v>289500</v>
      </c>
      <c r="AA1141" s="126"/>
      <c r="AB1141" s="127">
        <f>+AB1139+10</f>
        <v>9000</v>
      </c>
      <c r="AC1141" s="119">
        <f>+V1141+AB1141</f>
        <v>294000</v>
      </c>
      <c r="AD1141" s="127"/>
      <c r="AE1141" s="127">
        <f>+AE1139+5</f>
        <v>4525</v>
      </c>
      <c r="AF1141" s="120">
        <f>+AE1141+V1141</f>
        <v>289525</v>
      </c>
      <c r="AG1141" s="127"/>
      <c r="AH1141" s="127">
        <f>+AH1139+5</f>
        <v>4550</v>
      </c>
      <c r="AI1141" s="119">
        <f>+AH1141+V1141</f>
        <v>289550</v>
      </c>
      <c r="AJ1141" s="126"/>
      <c r="AK1141" s="128">
        <f>+AK1139+5</f>
        <v>4575</v>
      </c>
      <c r="AL1141" s="129">
        <f>+AK1141+V1141</f>
        <v>289575</v>
      </c>
      <c r="AM1141" s="397"/>
    </row>
    <row r="1142" spans="1:39" ht="15.75" x14ac:dyDescent="0.25">
      <c r="A1142" s="93">
        <f t="shared" si="230"/>
        <v>0</v>
      </c>
      <c r="B1142" s="94">
        <f t="shared" si="225"/>
        <v>0</v>
      </c>
      <c r="C1142" s="95">
        <f>+$D$3*T1142</f>
        <v>7150</v>
      </c>
      <c r="D1142" s="95">
        <f t="shared" si="226"/>
        <v>7150</v>
      </c>
      <c r="E1142" s="95">
        <f>+$F$3*K1142</f>
        <v>1500</v>
      </c>
      <c r="F1142" s="95">
        <f t="shared" si="227"/>
        <v>1500</v>
      </c>
      <c r="G1142" s="96">
        <f>+$H$3*Q1142</f>
        <v>1500</v>
      </c>
      <c r="H1142" s="95">
        <f t="shared" si="228"/>
        <v>1500</v>
      </c>
      <c r="I1142" s="395"/>
      <c r="J1142" s="130">
        <f>((K1143-K1141)/500)</f>
        <v>0.02</v>
      </c>
      <c r="K1142" s="116">
        <f>(((I1142-I1141)*J1142)+K1141)+I1142</f>
        <v>150</v>
      </c>
      <c r="L1142" s="131">
        <f>ROUNDUP(K1142,0)</f>
        <v>150</v>
      </c>
      <c r="M1142" s="132">
        <f>((N1143-N1141)/500)</f>
        <v>0.02</v>
      </c>
      <c r="N1142" s="101">
        <f>(((I1142-I1141)*M1142)+N1141)+I1142</f>
        <v>250</v>
      </c>
      <c r="O1142" s="101">
        <f>ROUNDUP(N1142,0)</f>
        <v>250</v>
      </c>
      <c r="P1142" s="101">
        <f>((Q1143-Q1141)/500)</f>
        <v>0.02</v>
      </c>
      <c r="Q1142" s="101">
        <f>(((I1142-I1141)*P1142)+Q1141)+I1142</f>
        <v>500</v>
      </c>
      <c r="R1142" s="133">
        <f>ROUNDUP(Q1142,0)</f>
        <v>500</v>
      </c>
      <c r="S1142" s="132">
        <f>((T1143-T1141)/500)</f>
        <v>0.04</v>
      </c>
      <c r="T1142" s="134">
        <f>(((I1142-I1141)*S1142)+T1141)+I1142</f>
        <v>650</v>
      </c>
      <c r="U1142" s="134">
        <f>ROUNDUP(T1142,0)</f>
        <v>650</v>
      </c>
      <c r="V1142" s="396"/>
      <c r="W1142" s="130">
        <f>((X1143-X1141)/500)</f>
        <v>0.02</v>
      </c>
      <c r="X1142" s="116">
        <f>(((V1142-V1141)*W1142)+X1141)+V1142</f>
        <v>-1200</v>
      </c>
      <c r="Y1142" s="135">
        <f t="shared" si="229"/>
        <v>240</v>
      </c>
      <c r="Z1142" s="106">
        <f>ROUNDUP(X1142,0)</f>
        <v>-1200</v>
      </c>
      <c r="AA1142" s="136">
        <f>((AB1143-AB1141)/500)</f>
        <v>0.04</v>
      </c>
      <c r="AB1142" s="137">
        <f>(((V1142-V1141)*AA1142)+AB1141)+V1142</f>
        <v>-2400</v>
      </c>
      <c r="AC1142" s="101">
        <f>ROUNDUP(AB1142,0)</f>
        <v>-2400</v>
      </c>
      <c r="AD1142" s="137">
        <f>((AE1143-AE1141)/500)</f>
        <v>0.02</v>
      </c>
      <c r="AE1142" s="137">
        <f>(((V1142-V1141)*AD1142)+AE1141)+V1142</f>
        <v>-1175</v>
      </c>
      <c r="AF1142" s="133">
        <f>ROUNDUP(AE1142,0)</f>
        <v>-1175</v>
      </c>
      <c r="AG1142" s="137">
        <f>((AH1143-AH1141)/500)</f>
        <v>0.02</v>
      </c>
      <c r="AH1142" s="137">
        <f>(((V1142-V1141)*AG1142)+AH1141)+V1142</f>
        <v>-1150</v>
      </c>
      <c r="AI1142" s="101">
        <f>ROUNDUP(AH1142,0)</f>
        <v>-1150</v>
      </c>
      <c r="AJ1142" s="136">
        <f>((AK1143-AK1141)/500)</f>
        <v>0.02</v>
      </c>
      <c r="AK1142" s="138">
        <f>(((V1142-V1141)*AJ1142)+AK1141)+V1142</f>
        <v>-1125</v>
      </c>
      <c r="AL1142" s="139">
        <f>ROUNDUP(AK1142,0)</f>
        <v>-1125</v>
      </c>
    </row>
    <row r="1143" spans="1:39" ht="15.75" x14ac:dyDescent="0.25">
      <c r="A1143" s="93">
        <f t="shared" si="230"/>
        <v>0</v>
      </c>
      <c r="B1143" s="93">
        <f t="shared" si="225"/>
        <v>0</v>
      </c>
      <c r="C1143" s="112">
        <f>+$D$3*U1143</f>
        <v>3273270</v>
      </c>
      <c r="D1143" s="112">
        <f t="shared" si="226"/>
        <v>3273270</v>
      </c>
      <c r="E1143" s="112">
        <f>+$F$3*L1143</f>
        <v>2913600</v>
      </c>
      <c r="F1143" s="112">
        <f t="shared" si="227"/>
        <v>2913600</v>
      </c>
      <c r="G1143" s="113">
        <f>+$H$3*R1143</f>
        <v>875130</v>
      </c>
      <c r="H1143" s="112">
        <f t="shared" si="228"/>
        <v>875130</v>
      </c>
      <c r="I1143" s="140">
        <f>+I1141+500</f>
        <v>285500</v>
      </c>
      <c r="J1143" s="130"/>
      <c r="K1143" s="116">
        <f>+K1141+10</f>
        <v>5860</v>
      </c>
      <c r="L1143" s="117">
        <f>+I1143+K1143</f>
        <v>291360</v>
      </c>
      <c r="M1143" s="118"/>
      <c r="N1143" s="119">
        <f>+N1141+10</f>
        <v>5960</v>
      </c>
      <c r="O1143" s="119">
        <f>+N1143+I1143</f>
        <v>291460</v>
      </c>
      <c r="P1143" s="119"/>
      <c r="Q1143" s="119">
        <f>+Q1141+10</f>
        <v>6210</v>
      </c>
      <c r="R1143" s="120">
        <f>+Q1143+I1143</f>
        <v>291710</v>
      </c>
      <c r="S1143" s="121"/>
      <c r="T1143" s="122">
        <f>+T1141+20</f>
        <v>12070</v>
      </c>
      <c r="U1143" s="122">
        <f>+T1143+I1143</f>
        <v>297570</v>
      </c>
      <c r="V1143" s="141">
        <f>+V1141+500</f>
        <v>285500</v>
      </c>
      <c r="W1143" s="130"/>
      <c r="X1143" s="116">
        <f>+X1141+10</f>
        <v>4510</v>
      </c>
      <c r="Y1143" s="124">
        <f t="shared" si="229"/>
        <v>285740</v>
      </c>
      <c r="Z1143" s="125">
        <f>+V1143+X1143</f>
        <v>290010</v>
      </c>
      <c r="AA1143" s="126"/>
      <c r="AB1143" s="127">
        <f>+AB1141+20</f>
        <v>9020</v>
      </c>
      <c r="AC1143" s="119">
        <f>+V1143+AB1143</f>
        <v>294520</v>
      </c>
      <c r="AD1143" s="127"/>
      <c r="AE1143" s="127">
        <f>+AE1141+10</f>
        <v>4535</v>
      </c>
      <c r="AF1143" s="120">
        <f>+AE1143+V1143</f>
        <v>290035</v>
      </c>
      <c r="AG1143" s="127"/>
      <c r="AH1143" s="127">
        <f>+AH1141+10</f>
        <v>4560</v>
      </c>
      <c r="AI1143" s="119">
        <f>+AH1143+V1143</f>
        <v>290060</v>
      </c>
      <c r="AJ1143" s="126"/>
      <c r="AK1143" s="128">
        <f>+AK1141+10</f>
        <v>4585</v>
      </c>
      <c r="AL1143" s="129">
        <f>+AK1143+V1143</f>
        <v>290085</v>
      </c>
      <c r="AM1143" s="397"/>
    </row>
    <row r="1144" spans="1:39" ht="15.75" x14ac:dyDescent="0.25">
      <c r="A1144" s="93">
        <f t="shared" si="230"/>
        <v>0</v>
      </c>
      <c r="B1144" s="94">
        <f t="shared" si="225"/>
        <v>0</v>
      </c>
      <c r="C1144" s="95">
        <f>+$D$3*T1144</f>
        <v>7150</v>
      </c>
      <c r="D1144" s="95">
        <f t="shared" si="226"/>
        <v>7150</v>
      </c>
      <c r="E1144" s="95">
        <f>+$F$3*K1144</f>
        <v>1500</v>
      </c>
      <c r="F1144" s="95">
        <f t="shared" si="227"/>
        <v>1500</v>
      </c>
      <c r="G1144" s="96">
        <f>+$H$3*Q1144</f>
        <v>1500</v>
      </c>
      <c r="H1144" s="433">
        <f t="shared" si="228"/>
        <v>1500</v>
      </c>
      <c r="I1144" s="395"/>
      <c r="J1144" s="130">
        <f>((K1145-K1143)/500)</f>
        <v>0.02</v>
      </c>
      <c r="K1144" s="116">
        <f>(((I1144-I1143)*J1144)+K1143)+I1144</f>
        <v>150</v>
      </c>
      <c r="L1144" s="131">
        <f>ROUNDUP(K1144,0)</f>
        <v>150</v>
      </c>
      <c r="M1144" s="132">
        <f>((N1145-N1143)/500)</f>
        <v>0.02</v>
      </c>
      <c r="N1144" s="101">
        <f>(((I1144-I1143)*M1144)+N1143)+I1144</f>
        <v>250</v>
      </c>
      <c r="O1144" s="101">
        <f>ROUNDUP(N1144,0)</f>
        <v>250</v>
      </c>
      <c r="P1144" s="101">
        <f>((Q1145-Q1143)/500)</f>
        <v>0.02</v>
      </c>
      <c r="Q1144" s="101">
        <f>(((I1144-I1143)*P1144)+Q1143)+I1144</f>
        <v>500</v>
      </c>
      <c r="R1144" s="133">
        <f>ROUNDUP(Q1144,0)</f>
        <v>500</v>
      </c>
      <c r="S1144" s="132">
        <f>((T1145-T1143)/500)</f>
        <v>0.04</v>
      </c>
      <c r="T1144" s="134">
        <f>(((I1144-I1143)*S1144)+T1143)+I1144</f>
        <v>650</v>
      </c>
      <c r="U1144" s="134">
        <f>ROUNDUP(T1144,0)</f>
        <v>650</v>
      </c>
      <c r="V1144" s="396"/>
      <c r="W1144" s="130">
        <f>((X1145-X1143)/500)</f>
        <v>0.01</v>
      </c>
      <c r="X1144" s="116">
        <f>(((V1144-V1143)*W1144)+X1143)+V1144</f>
        <v>1655</v>
      </c>
      <c r="Y1144" s="135">
        <f t="shared" si="229"/>
        <v>240</v>
      </c>
      <c r="Z1144" s="106">
        <f>ROUNDUP(X1144,0)</f>
        <v>1655</v>
      </c>
      <c r="AA1144" s="136">
        <f>((AB1145-AB1143)/500)</f>
        <v>0.02</v>
      </c>
      <c r="AB1144" s="137">
        <f>(((V1144-V1143)*AA1144)+AB1143)+V1144</f>
        <v>3310</v>
      </c>
      <c r="AC1144" s="101">
        <f>ROUNDUP(AB1144,0)</f>
        <v>3310</v>
      </c>
      <c r="AD1144" s="137">
        <f>((AE1145-AE1143)/500)</f>
        <v>0.01</v>
      </c>
      <c r="AE1144" s="137">
        <f>(((V1144-V1143)*AD1144)+AE1143)+V1144</f>
        <v>1680</v>
      </c>
      <c r="AF1144" s="133">
        <f>ROUNDUP(AE1144,0)</f>
        <v>1680</v>
      </c>
      <c r="AG1144" s="137">
        <f>((AH1145-AH1143)/500)</f>
        <v>0.01</v>
      </c>
      <c r="AH1144" s="137">
        <f>(((V1144-V1143)*AG1144)+AH1143)+V1144</f>
        <v>1705</v>
      </c>
      <c r="AI1144" s="101">
        <f>ROUNDUP(AH1144,0)</f>
        <v>1705</v>
      </c>
      <c r="AJ1144" s="136">
        <f>((AK1145-AK1143)/500)</f>
        <v>0.01</v>
      </c>
      <c r="AK1144" s="138">
        <f>(((V1144-V1143)*AJ1144)+AK1143)+V1144</f>
        <v>1730</v>
      </c>
      <c r="AL1144" s="139">
        <f>ROUNDUP(AK1144,0)</f>
        <v>1730</v>
      </c>
    </row>
    <row r="1145" spans="1:39" ht="15.75" x14ac:dyDescent="0.25">
      <c r="A1145" s="93">
        <f t="shared" si="230"/>
        <v>0</v>
      </c>
      <c r="B1145" s="93">
        <f t="shared" si="225"/>
        <v>0</v>
      </c>
      <c r="C1145" s="112">
        <f>+$D$3*U1145</f>
        <v>3278990</v>
      </c>
      <c r="D1145" s="112">
        <f t="shared" si="226"/>
        <v>3278990</v>
      </c>
      <c r="E1145" s="112">
        <f>+$F$3*L1145</f>
        <v>2918700</v>
      </c>
      <c r="F1145" s="112">
        <f t="shared" si="227"/>
        <v>2918700</v>
      </c>
      <c r="G1145" s="113">
        <f>+$H$3*R1145</f>
        <v>876660</v>
      </c>
      <c r="H1145" s="112">
        <f t="shared" si="228"/>
        <v>876660</v>
      </c>
      <c r="I1145" s="140">
        <f>+I1143+500</f>
        <v>286000</v>
      </c>
      <c r="J1145" s="130"/>
      <c r="K1145" s="116">
        <f>+K1143+10</f>
        <v>5870</v>
      </c>
      <c r="L1145" s="117">
        <f>+I1145+K1145</f>
        <v>291870</v>
      </c>
      <c r="M1145" s="118"/>
      <c r="N1145" s="119">
        <f>+N1143+10</f>
        <v>5970</v>
      </c>
      <c r="O1145" s="119">
        <f>+N1145+I1145</f>
        <v>291970</v>
      </c>
      <c r="P1145" s="119"/>
      <c r="Q1145" s="119">
        <f>+Q1143+10</f>
        <v>6220</v>
      </c>
      <c r="R1145" s="120">
        <f>+Q1145+I1145</f>
        <v>292220</v>
      </c>
      <c r="S1145" s="121"/>
      <c r="T1145" s="122">
        <f>+T1143+20</f>
        <v>12090</v>
      </c>
      <c r="U1145" s="122">
        <f>+T1145+I1145</f>
        <v>298090</v>
      </c>
      <c r="V1145" s="141">
        <f>+V1143+500</f>
        <v>286000</v>
      </c>
      <c r="W1145" s="130"/>
      <c r="X1145" s="116">
        <f>+X1143+5</f>
        <v>4515</v>
      </c>
      <c r="Y1145" s="124">
        <f t="shared" si="229"/>
        <v>286240</v>
      </c>
      <c r="Z1145" s="125">
        <f>+V1145+X1145</f>
        <v>290515</v>
      </c>
      <c r="AA1145" s="126"/>
      <c r="AB1145" s="127">
        <f>+AB1143+10</f>
        <v>9030</v>
      </c>
      <c r="AC1145" s="119">
        <f>+V1145+AB1145</f>
        <v>295030</v>
      </c>
      <c r="AD1145" s="127"/>
      <c r="AE1145" s="127">
        <f>+AE1143+5</f>
        <v>4540</v>
      </c>
      <c r="AF1145" s="120">
        <f>+AE1145+V1145</f>
        <v>290540</v>
      </c>
      <c r="AG1145" s="127"/>
      <c r="AH1145" s="127">
        <f>+AH1143+5</f>
        <v>4565</v>
      </c>
      <c r="AI1145" s="119">
        <f>+AH1145+V1145</f>
        <v>290565</v>
      </c>
      <c r="AJ1145" s="126"/>
      <c r="AK1145" s="128">
        <f>+AK1143+5</f>
        <v>4590</v>
      </c>
      <c r="AL1145" s="129">
        <f>+AK1145+V1145</f>
        <v>290590</v>
      </c>
      <c r="AM1145" s="397"/>
    </row>
    <row r="1146" spans="1:39" ht="15.75" x14ac:dyDescent="0.25">
      <c r="A1146" s="93">
        <f t="shared" si="230"/>
        <v>0</v>
      </c>
      <c r="B1146" s="94">
        <f t="shared" si="225"/>
        <v>0</v>
      </c>
      <c r="C1146" s="95">
        <f>+$D$3*T1146</f>
        <v>7150</v>
      </c>
      <c r="D1146" s="95">
        <f t="shared" si="226"/>
        <v>7150</v>
      </c>
      <c r="E1146" s="95">
        <f>+$F$3*K1146</f>
        <v>1500</v>
      </c>
      <c r="F1146" s="95">
        <f t="shared" si="227"/>
        <v>1500</v>
      </c>
      <c r="G1146" s="96">
        <f>+$H$3*Q1146</f>
        <v>1500</v>
      </c>
      <c r="H1146" s="95">
        <f t="shared" si="228"/>
        <v>1500</v>
      </c>
      <c r="I1146" s="395"/>
      <c r="J1146" s="130">
        <f>((K1147-K1145)/500)</f>
        <v>0.02</v>
      </c>
      <c r="K1146" s="116">
        <f>(((I1146-I1145)*J1146)+K1145)+I1146</f>
        <v>150</v>
      </c>
      <c r="L1146" s="131">
        <f>ROUNDUP(K1146,0)</f>
        <v>150</v>
      </c>
      <c r="M1146" s="132">
        <f>((N1147-N1145)/500)</f>
        <v>0.02</v>
      </c>
      <c r="N1146" s="101">
        <f>(((I1146-I1145)*M1146)+N1145)+I1146</f>
        <v>250</v>
      </c>
      <c r="O1146" s="101">
        <f>ROUNDUP(N1146,0)</f>
        <v>250</v>
      </c>
      <c r="P1146" s="101">
        <f>((Q1147-Q1145)/500)</f>
        <v>0.02</v>
      </c>
      <c r="Q1146" s="101">
        <f>(((I1146-I1145)*P1146)+Q1145)+I1146</f>
        <v>500</v>
      </c>
      <c r="R1146" s="133">
        <f>ROUNDUP(Q1146,0)</f>
        <v>500</v>
      </c>
      <c r="S1146" s="132">
        <f>((T1147-T1145)/500)</f>
        <v>0.04</v>
      </c>
      <c r="T1146" s="134">
        <f>(((I1146-I1145)*S1146)+T1145)+I1146</f>
        <v>650</v>
      </c>
      <c r="U1146" s="134">
        <f>ROUNDUP(T1146,0)</f>
        <v>650</v>
      </c>
      <c r="V1146" s="396"/>
      <c r="W1146" s="130">
        <f>((X1147-X1145)/500)</f>
        <v>0.02</v>
      </c>
      <c r="X1146" s="116">
        <f>(((V1146-V1145)*W1146)+X1145)+V1146</f>
        <v>-1205</v>
      </c>
      <c r="Y1146" s="135">
        <f t="shared" si="229"/>
        <v>240</v>
      </c>
      <c r="Z1146" s="106">
        <f>ROUNDUP(X1146,0)</f>
        <v>-1205</v>
      </c>
      <c r="AA1146" s="136">
        <f>((AB1147-AB1145)/500)</f>
        <v>0.04</v>
      </c>
      <c r="AB1146" s="137">
        <f>(((V1146-V1145)*AA1146)+AB1145)+V1146</f>
        <v>-2410</v>
      </c>
      <c r="AC1146" s="101">
        <f>ROUNDUP(AB1146,0)</f>
        <v>-2410</v>
      </c>
      <c r="AD1146" s="137">
        <f>((AE1147-AE1145)/500)</f>
        <v>0.02</v>
      </c>
      <c r="AE1146" s="137">
        <f>(((V1146-V1145)*AD1146)+AE1145)+V1146</f>
        <v>-1180</v>
      </c>
      <c r="AF1146" s="133">
        <f>ROUNDUP(AE1146,0)</f>
        <v>-1180</v>
      </c>
      <c r="AG1146" s="137">
        <f>((AH1147-AH1145)/500)</f>
        <v>0.02</v>
      </c>
      <c r="AH1146" s="137">
        <f>(((V1146-V1145)*AG1146)+AH1145)+V1146</f>
        <v>-1155</v>
      </c>
      <c r="AI1146" s="101">
        <f>ROUNDUP(AH1146,0)</f>
        <v>-1155</v>
      </c>
      <c r="AJ1146" s="136">
        <f>((AK1147-AK1145)/500)</f>
        <v>0.02</v>
      </c>
      <c r="AK1146" s="138">
        <f>(((V1146-V1145)*AJ1146)+AK1145)+V1146</f>
        <v>-1130</v>
      </c>
      <c r="AL1146" s="139">
        <f>ROUNDUP(AK1146,0)</f>
        <v>-1130</v>
      </c>
      <c r="AM1146" s="397"/>
    </row>
    <row r="1147" spans="1:39" ht="15.75" x14ac:dyDescent="0.25">
      <c r="A1147" s="93">
        <f t="shared" si="230"/>
        <v>0</v>
      </c>
      <c r="B1147" s="93">
        <f t="shared" si="225"/>
        <v>0</v>
      </c>
      <c r="C1147" s="112">
        <f>+$D$3*U1147</f>
        <v>3284710</v>
      </c>
      <c r="D1147" s="112">
        <f t="shared" si="226"/>
        <v>3284710</v>
      </c>
      <c r="E1147" s="112">
        <f>+$F$3*L1147</f>
        <v>2923800</v>
      </c>
      <c r="F1147" s="112">
        <f t="shared" si="227"/>
        <v>2923800</v>
      </c>
      <c r="G1147" s="113">
        <f>+$H$3*R1147</f>
        <v>878190</v>
      </c>
      <c r="H1147" s="112">
        <f t="shared" si="228"/>
        <v>878190</v>
      </c>
      <c r="I1147" s="140">
        <f>+I1145+500</f>
        <v>286500</v>
      </c>
      <c r="J1147" s="130"/>
      <c r="K1147" s="116">
        <f>+K1145+10</f>
        <v>5880</v>
      </c>
      <c r="L1147" s="117">
        <f>+I1147+K1147</f>
        <v>292380</v>
      </c>
      <c r="M1147" s="118"/>
      <c r="N1147" s="119">
        <f>+N1145+10</f>
        <v>5980</v>
      </c>
      <c r="O1147" s="119">
        <f>+N1147+I1147</f>
        <v>292480</v>
      </c>
      <c r="P1147" s="119"/>
      <c r="Q1147" s="119">
        <f>+Q1145+10</f>
        <v>6230</v>
      </c>
      <c r="R1147" s="120">
        <f>+Q1147+I1147</f>
        <v>292730</v>
      </c>
      <c r="S1147" s="121"/>
      <c r="T1147" s="122">
        <f>+T1145+20</f>
        <v>12110</v>
      </c>
      <c r="U1147" s="122">
        <f>+T1147+I1147</f>
        <v>298610</v>
      </c>
      <c r="V1147" s="141">
        <f>+V1145+500</f>
        <v>286500</v>
      </c>
      <c r="W1147" s="130"/>
      <c r="X1147" s="116">
        <f>+X1145+10</f>
        <v>4525</v>
      </c>
      <c r="Y1147" s="124">
        <f t="shared" si="229"/>
        <v>286740</v>
      </c>
      <c r="Z1147" s="125">
        <f>+V1147+X1147</f>
        <v>291025</v>
      </c>
      <c r="AA1147" s="126"/>
      <c r="AB1147" s="127">
        <f>+AB1145+20</f>
        <v>9050</v>
      </c>
      <c r="AC1147" s="119">
        <f>+V1147+AB1147</f>
        <v>295550</v>
      </c>
      <c r="AD1147" s="127"/>
      <c r="AE1147" s="127">
        <f>+AE1145+10</f>
        <v>4550</v>
      </c>
      <c r="AF1147" s="120">
        <f>+AE1147+V1147</f>
        <v>291050</v>
      </c>
      <c r="AG1147" s="127"/>
      <c r="AH1147" s="127">
        <f>+AH1145+10</f>
        <v>4575</v>
      </c>
      <c r="AI1147" s="119">
        <f>+AH1147+V1147</f>
        <v>291075</v>
      </c>
      <c r="AJ1147" s="126"/>
      <c r="AK1147" s="128">
        <f>+AK1145+10</f>
        <v>4600</v>
      </c>
      <c r="AL1147" s="129">
        <f>+AK1147+V1147</f>
        <v>291100</v>
      </c>
      <c r="AM1147" s="397"/>
    </row>
    <row r="1148" spans="1:39" ht="15.75" x14ac:dyDescent="0.25">
      <c r="A1148" s="93">
        <f t="shared" si="230"/>
        <v>0</v>
      </c>
      <c r="B1148" s="94">
        <f t="shared" si="225"/>
        <v>0</v>
      </c>
      <c r="C1148" s="95">
        <f>+$D$3*T1148</f>
        <v>7150</v>
      </c>
      <c r="D1148" s="95">
        <f t="shared" si="226"/>
        <v>7150</v>
      </c>
      <c r="E1148" s="95">
        <f>+$F$3*K1148</f>
        <v>1500</v>
      </c>
      <c r="F1148" s="95">
        <f t="shared" si="227"/>
        <v>1500</v>
      </c>
      <c r="G1148" s="96">
        <f>+$H$3*Q1148</f>
        <v>1500</v>
      </c>
      <c r="H1148" s="433">
        <f t="shared" si="228"/>
        <v>1500</v>
      </c>
      <c r="I1148" s="395"/>
      <c r="J1148" s="130">
        <f>((K1149-K1147)/500)</f>
        <v>0.02</v>
      </c>
      <c r="K1148" s="116">
        <f>(((I1148-I1147)*J1148)+K1147)+I1148</f>
        <v>150</v>
      </c>
      <c r="L1148" s="131">
        <f>ROUNDUP(K1148,0)</f>
        <v>150</v>
      </c>
      <c r="M1148" s="132">
        <f>((N1149-N1147)/500)</f>
        <v>0.02</v>
      </c>
      <c r="N1148" s="101">
        <f>(((I1148-I1147)*M1148)+N1147)+I1148</f>
        <v>250</v>
      </c>
      <c r="O1148" s="101">
        <f>ROUNDUP(N1148,0)</f>
        <v>250</v>
      </c>
      <c r="P1148" s="101">
        <f>((Q1149-Q1147)/500)</f>
        <v>0.02</v>
      </c>
      <c r="Q1148" s="101">
        <f>(((I1148-I1147)*P1148)+Q1147)+I1148</f>
        <v>500</v>
      </c>
      <c r="R1148" s="133">
        <f>ROUNDUP(Q1148,0)</f>
        <v>500</v>
      </c>
      <c r="S1148" s="132">
        <f>((T1149-T1147)/500)</f>
        <v>0.04</v>
      </c>
      <c r="T1148" s="134">
        <f>(((I1148-I1147)*S1148)+T1147)+I1148</f>
        <v>650</v>
      </c>
      <c r="U1148" s="134">
        <f>ROUNDUP(T1148,0)</f>
        <v>650</v>
      </c>
      <c r="V1148" s="396"/>
      <c r="W1148" s="130">
        <f>((X1149-X1147)/500)</f>
        <v>0.01</v>
      </c>
      <c r="X1148" s="116">
        <f>(((V1148-V1147)*W1148)+X1147)+V1148</f>
        <v>1660</v>
      </c>
      <c r="Y1148" s="135">
        <f t="shared" si="229"/>
        <v>240</v>
      </c>
      <c r="Z1148" s="106">
        <f>ROUNDUP(X1148,0)</f>
        <v>1660</v>
      </c>
      <c r="AA1148" s="136">
        <f>((AB1149-AB1147)/500)</f>
        <v>0.02</v>
      </c>
      <c r="AB1148" s="137">
        <f>(((V1148-V1147)*AA1148)+AB1147)+V1148</f>
        <v>3320</v>
      </c>
      <c r="AC1148" s="101">
        <f>ROUNDUP(AB1148,0)</f>
        <v>3320</v>
      </c>
      <c r="AD1148" s="137">
        <f>((AE1149-AE1147)/500)</f>
        <v>0.01</v>
      </c>
      <c r="AE1148" s="137">
        <f>(((V1148-V1147)*AD1148)+AE1147)+V1148</f>
        <v>1685</v>
      </c>
      <c r="AF1148" s="133">
        <f>ROUNDUP(AE1148,0)</f>
        <v>1685</v>
      </c>
      <c r="AG1148" s="137">
        <f>((AH1149-AH1147)/500)</f>
        <v>0.01</v>
      </c>
      <c r="AH1148" s="137">
        <f>(((V1148-V1147)*AG1148)+AH1147)+V1148</f>
        <v>1710</v>
      </c>
      <c r="AI1148" s="101">
        <f>ROUNDUP(AH1148,0)</f>
        <v>1710</v>
      </c>
      <c r="AJ1148" s="136">
        <f>((AK1149-AK1147)/500)</f>
        <v>0.01</v>
      </c>
      <c r="AK1148" s="138">
        <f>(((V1148-V1147)*AJ1148)+AK1147)+V1148</f>
        <v>1735</v>
      </c>
      <c r="AL1148" s="139">
        <f>ROUNDUP(AK1148,0)</f>
        <v>1735</v>
      </c>
    </row>
    <row r="1149" spans="1:39" ht="15.75" x14ac:dyDescent="0.25">
      <c r="A1149" s="93">
        <f t="shared" si="230"/>
        <v>0</v>
      </c>
      <c r="B1149" s="93">
        <f t="shared" si="225"/>
        <v>0</v>
      </c>
      <c r="C1149" s="112">
        <f>+$D$3*U1149</f>
        <v>3290430</v>
      </c>
      <c r="D1149" s="112">
        <f t="shared" si="226"/>
        <v>3290430</v>
      </c>
      <c r="E1149" s="112">
        <f>+$F$3*L1149</f>
        <v>2928900</v>
      </c>
      <c r="F1149" s="112">
        <f t="shared" si="227"/>
        <v>2928900</v>
      </c>
      <c r="G1149" s="113">
        <f>+$H$3*R1149</f>
        <v>879720</v>
      </c>
      <c r="H1149" s="112">
        <f t="shared" si="228"/>
        <v>879720</v>
      </c>
      <c r="I1149" s="140">
        <f>+I1147+500</f>
        <v>287000</v>
      </c>
      <c r="J1149" s="130"/>
      <c r="K1149" s="116">
        <f>+K1147+10</f>
        <v>5890</v>
      </c>
      <c r="L1149" s="117">
        <f>+I1149+K1149</f>
        <v>292890</v>
      </c>
      <c r="M1149" s="118"/>
      <c r="N1149" s="119">
        <f>+N1147+10</f>
        <v>5990</v>
      </c>
      <c r="O1149" s="119">
        <f>+N1149+I1149</f>
        <v>292990</v>
      </c>
      <c r="P1149" s="119"/>
      <c r="Q1149" s="119">
        <f>+Q1147+10</f>
        <v>6240</v>
      </c>
      <c r="R1149" s="120">
        <f>+Q1149+I1149</f>
        <v>293240</v>
      </c>
      <c r="S1149" s="121"/>
      <c r="T1149" s="122">
        <f>+T1147+20</f>
        <v>12130</v>
      </c>
      <c r="U1149" s="122">
        <f>+T1149+I1149</f>
        <v>299130</v>
      </c>
      <c r="V1149" s="141">
        <f>+V1147+500</f>
        <v>287000</v>
      </c>
      <c r="W1149" s="130"/>
      <c r="X1149" s="116">
        <f>+X1147+5</f>
        <v>4530</v>
      </c>
      <c r="Y1149" s="124">
        <f t="shared" si="229"/>
        <v>287240</v>
      </c>
      <c r="Z1149" s="125">
        <f>+V1149+X1149</f>
        <v>291530</v>
      </c>
      <c r="AA1149" s="126"/>
      <c r="AB1149" s="127">
        <f>+AB1147+10</f>
        <v>9060</v>
      </c>
      <c r="AC1149" s="119">
        <f>+V1149+AB1149</f>
        <v>296060</v>
      </c>
      <c r="AD1149" s="127"/>
      <c r="AE1149" s="127">
        <f>+AE1147+5</f>
        <v>4555</v>
      </c>
      <c r="AF1149" s="120">
        <f>+AE1149+V1149</f>
        <v>291555</v>
      </c>
      <c r="AG1149" s="127"/>
      <c r="AH1149" s="127">
        <f>+AH1147+5</f>
        <v>4580</v>
      </c>
      <c r="AI1149" s="119">
        <f>+AH1149+V1149</f>
        <v>291580</v>
      </c>
      <c r="AJ1149" s="126"/>
      <c r="AK1149" s="128">
        <f>+AK1147+5</f>
        <v>4605</v>
      </c>
      <c r="AL1149" s="129">
        <f>+AK1149+V1149</f>
        <v>291605</v>
      </c>
      <c r="AM1149" s="397"/>
    </row>
    <row r="1150" spans="1:39" ht="15.75" x14ac:dyDescent="0.25">
      <c r="A1150" s="93">
        <f t="shared" si="230"/>
        <v>0</v>
      </c>
      <c r="B1150" s="94">
        <f t="shared" si="225"/>
        <v>0</v>
      </c>
      <c r="C1150" s="95">
        <f>+$D$3*T1150</f>
        <v>7150</v>
      </c>
      <c r="D1150" s="95">
        <f t="shared" si="226"/>
        <v>7150</v>
      </c>
      <c r="E1150" s="95">
        <f>+$F$3*K1150</f>
        <v>1500</v>
      </c>
      <c r="F1150" s="95">
        <f t="shared" si="227"/>
        <v>1500</v>
      </c>
      <c r="G1150" s="96">
        <f>+$H$3*Q1150</f>
        <v>1500</v>
      </c>
      <c r="H1150" s="95">
        <f t="shared" si="228"/>
        <v>1500</v>
      </c>
      <c r="I1150" s="395"/>
      <c r="J1150" s="130">
        <f>((K1151-K1149)/500)</f>
        <v>0.02</v>
      </c>
      <c r="K1150" s="116">
        <f>(((I1150-I1149)*J1150)+K1149)+I1150</f>
        <v>150</v>
      </c>
      <c r="L1150" s="131">
        <f>ROUNDUP(K1150,0)</f>
        <v>150</v>
      </c>
      <c r="M1150" s="132">
        <f>((N1151-N1149)/500)</f>
        <v>0.02</v>
      </c>
      <c r="N1150" s="101">
        <f>(((I1150-I1149)*M1150)+N1149)+I1150</f>
        <v>250</v>
      </c>
      <c r="O1150" s="101">
        <f>ROUNDUP(N1150,0)</f>
        <v>250</v>
      </c>
      <c r="P1150" s="101">
        <f>((Q1151-Q1149)/500)</f>
        <v>0.02</v>
      </c>
      <c r="Q1150" s="101">
        <f>(((I1150-I1149)*P1150)+Q1149)+I1150</f>
        <v>500</v>
      </c>
      <c r="R1150" s="133">
        <f>ROUNDUP(Q1150,0)</f>
        <v>500</v>
      </c>
      <c r="S1150" s="132">
        <f>((T1151-T1149)/500)</f>
        <v>0.04</v>
      </c>
      <c r="T1150" s="134">
        <f>(((I1150-I1149)*S1150)+T1149)+I1150</f>
        <v>650</v>
      </c>
      <c r="U1150" s="134">
        <f>ROUNDUP(T1150,0)</f>
        <v>650</v>
      </c>
      <c r="V1150" s="396"/>
      <c r="W1150" s="130">
        <f>((X1151-X1149)/500)</f>
        <v>0.02</v>
      </c>
      <c r="X1150" s="116">
        <f>(((V1150-V1149)*W1150)+X1149)+V1150</f>
        <v>-1210</v>
      </c>
      <c r="Y1150" s="135">
        <f t="shared" si="229"/>
        <v>240</v>
      </c>
      <c r="Z1150" s="106">
        <f>ROUNDUP(X1150,0)</f>
        <v>-1210</v>
      </c>
      <c r="AA1150" s="136">
        <f>((AB1151-AB1149)/500)</f>
        <v>0.04</v>
      </c>
      <c r="AB1150" s="137">
        <f>(((V1150-V1149)*AA1150)+AB1149)+V1150</f>
        <v>-2420</v>
      </c>
      <c r="AC1150" s="101">
        <f>ROUNDUP(AB1150,0)</f>
        <v>-2420</v>
      </c>
      <c r="AD1150" s="137">
        <f>((AE1151-AE1149)/500)</f>
        <v>0.02</v>
      </c>
      <c r="AE1150" s="137">
        <f>(((V1150-V1149)*AD1150)+AE1149)+V1150</f>
        <v>-1185</v>
      </c>
      <c r="AF1150" s="133">
        <f>ROUNDUP(AE1150,0)</f>
        <v>-1185</v>
      </c>
      <c r="AG1150" s="137">
        <f>((AH1151-AH1149)/500)</f>
        <v>0.02</v>
      </c>
      <c r="AH1150" s="137">
        <f>(((V1150-V1149)*AG1150)+AH1149)+V1150</f>
        <v>-1160</v>
      </c>
      <c r="AI1150" s="101">
        <f>ROUNDUP(AH1150,0)</f>
        <v>-1160</v>
      </c>
      <c r="AJ1150" s="136">
        <f>((AK1151-AK1149)/500)</f>
        <v>0.02</v>
      </c>
      <c r="AK1150" s="138">
        <f>(((V1150-V1149)*AJ1150)+AK1149)+V1150</f>
        <v>-1135</v>
      </c>
      <c r="AL1150" s="139">
        <f>ROUNDUP(AK1150,0)</f>
        <v>-1135</v>
      </c>
    </row>
    <row r="1151" spans="1:39" ht="15.75" x14ac:dyDescent="0.25">
      <c r="A1151" s="93">
        <f t="shared" si="230"/>
        <v>0</v>
      </c>
      <c r="B1151" s="93">
        <f t="shared" si="225"/>
        <v>0</v>
      </c>
      <c r="C1151" s="112">
        <f>+$D$3*U1151</f>
        <v>3296150</v>
      </c>
      <c r="D1151" s="112">
        <f t="shared" si="226"/>
        <v>3296150</v>
      </c>
      <c r="E1151" s="112">
        <f>+$F$3*L1151</f>
        <v>2934000</v>
      </c>
      <c r="F1151" s="112">
        <f t="shared" si="227"/>
        <v>2934000</v>
      </c>
      <c r="G1151" s="113">
        <f>+$H$3*R1151</f>
        <v>881250</v>
      </c>
      <c r="H1151" s="112">
        <f t="shared" si="228"/>
        <v>881250</v>
      </c>
      <c r="I1151" s="140">
        <f>+I1149+500</f>
        <v>287500</v>
      </c>
      <c r="J1151" s="130"/>
      <c r="K1151" s="116">
        <f>+K1149+10</f>
        <v>5900</v>
      </c>
      <c r="L1151" s="117">
        <f>+I1151+K1151</f>
        <v>293400</v>
      </c>
      <c r="M1151" s="118"/>
      <c r="N1151" s="119">
        <f>+N1149+10</f>
        <v>6000</v>
      </c>
      <c r="O1151" s="119">
        <f>+N1151+I1151</f>
        <v>293500</v>
      </c>
      <c r="P1151" s="119"/>
      <c r="Q1151" s="119">
        <f>+Q1149+10</f>
        <v>6250</v>
      </c>
      <c r="R1151" s="120">
        <f>+Q1151+I1151</f>
        <v>293750</v>
      </c>
      <c r="S1151" s="121"/>
      <c r="T1151" s="122">
        <f>+T1149+20</f>
        <v>12150</v>
      </c>
      <c r="U1151" s="122">
        <f>+T1151+I1151</f>
        <v>299650</v>
      </c>
      <c r="V1151" s="141">
        <f>+V1149+500</f>
        <v>287500</v>
      </c>
      <c r="W1151" s="130"/>
      <c r="X1151" s="116">
        <f>+X1149+10</f>
        <v>4540</v>
      </c>
      <c r="Y1151" s="124">
        <f t="shared" si="229"/>
        <v>287740</v>
      </c>
      <c r="Z1151" s="125">
        <f>+V1151+X1151</f>
        <v>292040</v>
      </c>
      <c r="AA1151" s="126"/>
      <c r="AB1151" s="127">
        <f>+AB1149+20</f>
        <v>9080</v>
      </c>
      <c r="AC1151" s="119">
        <f>+V1151+AB1151</f>
        <v>296580</v>
      </c>
      <c r="AD1151" s="127"/>
      <c r="AE1151" s="127">
        <f>+AE1149+10</f>
        <v>4565</v>
      </c>
      <c r="AF1151" s="120">
        <f>+AE1151+V1151</f>
        <v>292065</v>
      </c>
      <c r="AG1151" s="127"/>
      <c r="AH1151" s="127">
        <f>+AH1149+10</f>
        <v>4590</v>
      </c>
      <c r="AI1151" s="119">
        <f>+AH1151+V1151</f>
        <v>292090</v>
      </c>
      <c r="AJ1151" s="126"/>
      <c r="AK1151" s="128">
        <f>+AK1149+10</f>
        <v>4615</v>
      </c>
      <c r="AL1151" s="129">
        <f>+AK1151+V1151</f>
        <v>292115</v>
      </c>
      <c r="AM1151" s="397"/>
    </row>
    <row r="1152" spans="1:39" ht="15.75" x14ac:dyDescent="0.25">
      <c r="A1152" s="93">
        <f t="shared" si="230"/>
        <v>0</v>
      </c>
      <c r="B1152" s="94">
        <f t="shared" si="225"/>
        <v>0</v>
      </c>
      <c r="C1152" s="95">
        <f>+$D$3*T1152</f>
        <v>7150</v>
      </c>
      <c r="D1152" s="95">
        <f t="shared" si="226"/>
        <v>7150</v>
      </c>
      <c r="E1152" s="95">
        <f>+$F$3*K1152</f>
        <v>1500</v>
      </c>
      <c r="F1152" s="95">
        <f t="shared" si="227"/>
        <v>1500</v>
      </c>
      <c r="G1152" s="96">
        <f>+$H$3*Q1152</f>
        <v>1500</v>
      </c>
      <c r="H1152" s="433">
        <f t="shared" si="228"/>
        <v>1500</v>
      </c>
      <c r="I1152" s="395"/>
      <c r="J1152" s="130">
        <f>((K1153-K1151)/500)</f>
        <v>0.02</v>
      </c>
      <c r="K1152" s="116">
        <f>(((I1152-I1151)*J1152)+K1151)+I1152</f>
        <v>150</v>
      </c>
      <c r="L1152" s="131">
        <f>ROUNDUP(K1152,0)</f>
        <v>150</v>
      </c>
      <c r="M1152" s="132">
        <f>((N1153-N1151)/500)</f>
        <v>0.02</v>
      </c>
      <c r="N1152" s="101">
        <f>(((I1152-I1151)*M1152)+N1151)+I1152</f>
        <v>250</v>
      </c>
      <c r="O1152" s="101">
        <f>ROUNDUP(N1152,0)</f>
        <v>250</v>
      </c>
      <c r="P1152" s="101">
        <f>((Q1153-Q1151)/500)</f>
        <v>0.02</v>
      </c>
      <c r="Q1152" s="101">
        <f>(((I1152-I1151)*P1152)+Q1151)+I1152</f>
        <v>500</v>
      </c>
      <c r="R1152" s="133">
        <f>ROUNDUP(Q1152,0)</f>
        <v>500</v>
      </c>
      <c r="S1152" s="132">
        <f>((T1153-T1151)/500)</f>
        <v>0.04</v>
      </c>
      <c r="T1152" s="134">
        <f>(((I1152-I1151)*S1152)+T1151)+I1152</f>
        <v>650</v>
      </c>
      <c r="U1152" s="134">
        <f>ROUNDUP(T1152,0)</f>
        <v>650</v>
      </c>
      <c r="V1152" s="396"/>
      <c r="W1152" s="130">
        <f>((X1153-X1151)/500)</f>
        <v>0.01</v>
      </c>
      <c r="X1152" s="116">
        <f>(((V1152-V1151)*W1152)+X1151)+V1152</f>
        <v>1665</v>
      </c>
      <c r="Y1152" s="135">
        <f t="shared" si="229"/>
        <v>240</v>
      </c>
      <c r="Z1152" s="106">
        <f>ROUNDUP(X1152,0)</f>
        <v>1665</v>
      </c>
      <c r="AA1152" s="136">
        <f>((AB1153-AB1151)/500)</f>
        <v>0.02</v>
      </c>
      <c r="AB1152" s="137">
        <f>(((V1152-V1151)*AA1152)+AB1151)+V1152</f>
        <v>3330</v>
      </c>
      <c r="AC1152" s="101">
        <f>ROUNDUP(AB1152,0)</f>
        <v>3330</v>
      </c>
      <c r="AD1152" s="137">
        <f>((AE1153-AE1151)/500)</f>
        <v>0.01</v>
      </c>
      <c r="AE1152" s="137">
        <f>(((V1152-V1151)*AD1152)+AE1151)+V1152</f>
        <v>1690</v>
      </c>
      <c r="AF1152" s="133">
        <f>ROUNDUP(AE1152,0)</f>
        <v>1690</v>
      </c>
      <c r="AG1152" s="137">
        <f>((AH1153-AH1151)/500)</f>
        <v>0.01</v>
      </c>
      <c r="AH1152" s="137">
        <f>(((V1152-V1151)*AG1152)+AH1151)+V1152</f>
        <v>1715</v>
      </c>
      <c r="AI1152" s="101">
        <f>ROUNDUP(AH1152,0)</f>
        <v>1715</v>
      </c>
      <c r="AJ1152" s="136">
        <f>((AK1153-AK1151)/500)</f>
        <v>0.01</v>
      </c>
      <c r="AK1152" s="138">
        <f>(((V1152-V1151)*AJ1152)+AK1151)+V1152</f>
        <v>1740</v>
      </c>
      <c r="AL1152" s="139">
        <f>ROUNDUP(AK1152,0)</f>
        <v>1740</v>
      </c>
    </row>
    <row r="1153" spans="1:39" ht="15.75" x14ac:dyDescent="0.25">
      <c r="A1153" s="93">
        <f t="shared" si="230"/>
        <v>0</v>
      </c>
      <c r="B1153" s="93">
        <f t="shared" si="225"/>
        <v>0</v>
      </c>
      <c r="C1153" s="112">
        <f>+$D$3*U1153</f>
        <v>3301870</v>
      </c>
      <c r="D1153" s="112">
        <f t="shared" si="226"/>
        <v>3301870</v>
      </c>
      <c r="E1153" s="112">
        <f>+$F$3*L1153</f>
        <v>2939100</v>
      </c>
      <c r="F1153" s="112">
        <f t="shared" si="227"/>
        <v>2939100</v>
      </c>
      <c r="G1153" s="113">
        <f>+$H$3*R1153</f>
        <v>882780</v>
      </c>
      <c r="H1153" s="112">
        <f t="shared" si="228"/>
        <v>882780</v>
      </c>
      <c r="I1153" s="140">
        <f>+I1151+500</f>
        <v>288000</v>
      </c>
      <c r="J1153" s="130"/>
      <c r="K1153" s="116">
        <f>+K1151+10</f>
        <v>5910</v>
      </c>
      <c r="L1153" s="117">
        <f>+I1153+K1153</f>
        <v>293910</v>
      </c>
      <c r="M1153" s="118"/>
      <c r="N1153" s="119">
        <f>+N1151+10</f>
        <v>6010</v>
      </c>
      <c r="O1153" s="119">
        <f>+N1153+I1153</f>
        <v>294010</v>
      </c>
      <c r="P1153" s="119"/>
      <c r="Q1153" s="119">
        <f>+Q1151+10</f>
        <v>6260</v>
      </c>
      <c r="R1153" s="120">
        <f>+Q1153+I1153</f>
        <v>294260</v>
      </c>
      <c r="S1153" s="121"/>
      <c r="T1153" s="122">
        <f>+T1151+20</f>
        <v>12170</v>
      </c>
      <c r="U1153" s="122">
        <f>+T1153+I1153</f>
        <v>300170</v>
      </c>
      <c r="V1153" s="141">
        <f>+V1151+500</f>
        <v>288000</v>
      </c>
      <c r="W1153" s="130"/>
      <c r="X1153" s="116">
        <f>+X1151+5</f>
        <v>4545</v>
      </c>
      <c r="Y1153" s="124">
        <f t="shared" si="229"/>
        <v>288240</v>
      </c>
      <c r="Z1153" s="125">
        <f>+V1153+X1153</f>
        <v>292545</v>
      </c>
      <c r="AA1153" s="126"/>
      <c r="AB1153" s="127">
        <f>+AB1151+10</f>
        <v>9090</v>
      </c>
      <c r="AC1153" s="119">
        <f>+V1153+AB1153</f>
        <v>297090</v>
      </c>
      <c r="AD1153" s="127"/>
      <c r="AE1153" s="127">
        <f>+AE1151+5</f>
        <v>4570</v>
      </c>
      <c r="AF1153" s="120">
        <f>+AE1153+V1153</f>
        <v>292570</v>
      </c>
      <c r="AG1153" s="127"/>
      <c r="AH1153" s="127">
        <f>+AH1151+5</f>
        <v>4595</v>
      </c>
      <c r="AI1153" s="119">
        <f>+AH1153+V1153</f>
        <v>292595</v>
      </c>
      <c r="AJ1153" s="126"/>
      <c r="AK1153" s="128">
        <f>+AK1151+5</f>
        <v>4620</v>
      </c>
      <c r="AL1153" s="129">
        <f>+AK1153+V1153</f>
        <v>292620</v>
      </c>
      <c r="AM1153" s="397"/>
    </row>
    <row r="1154" spans="1:39" ht="15.75" x14ac:dyDescent="0.25">
      <c r="A1154" s="93">
        <f t="shared" si="230"/>
        <v>0</v>
      </c>
      <c r="B1154" s="94">
        <f t="shared" si="225"/>
        <v>0</v>
      </c>
      <c r="C1154" s="95">
        <f>+$D$3*T1154</f>
        <v>7150</v>
      </c>
      <c r="D1154" s="95">
        <f t="shared" si="226"/>
        <v>7150</v>
      </c>
      <c r="E1154" s="95">
        <f>+$F$3*K1154</f>
        <v>1500</v>
      </c>
      <c r="F1154" s="95">
        <f t="shared" si="227"/>
        <v>1500</v>
      </c>
      <c r="G1154" s="96">
        <f>+$H$3*Q1154</f>
        <v>1500</v>
      </c>
      <c r="H1154" s="95">
        <f t="shared" si="228"/>
        <v>1500</v>
      </c>
      <c r="I1154" s="395"/>
      <c r="J1154" s="130">
        <f>((K1155-K1153)/500)</f>
        <v>0.02</v>
      </c>
      <c r="K1154" s="116">
        <f>(((I1154-I1153)*J1154)+K1153)+I1154</f>
        <v>150</v>
      </c>
      <c r="L1154" s="131">
        <f>ROUNDUP(K1154,0)</f>
        <v>150</v>
      </c>
      <c r="M1154" s="132">
        <f>((N1155-N1153)/500)</f>
        <v>0.02</v>
      </c>
      <c r="N1154" s="101">
        <f>(((I1154-I1153)*M1154)+N1153)+I1154</f>
        <v>250</v>
      </c>
      <c r="O1154" s="101">
        <f>ROUNDUP(N1154,0)</f>
        <v>250</v>
      </c>
      <c r="P1154" s="101">
        <f>((Q1155-Q1153)/500)</f>
        <v>0.02</v>
      </c>
      <c r="Q1154" s="101">
        <f>(((I1154-I1153)*P1154)+Q1153)+I1154</f>
        <v>500</v>
      </c>
      <c r="R1154" s="133">
        <f>ROUNDUP(Q1154,0)</f>
        <v>500</v>
      </c>
      <c r="S1154" s="132">
        <f>((T1155-T1153)/500)</f>
        <v>0.04</v>
      </c>
      <c r="T1154" s="134">
        <f>(((I1154-I1153)*S1154)+T1153)+I1154</f>
        <v>650</v>
      </c>
      <c r="U1154" s="134">
        <f>ROUNDUP(T1154,0)</f>
        <v>650</v>
      </c>
      <c r="V1154" s="396"/>
      <c r="W1154" s="130">
        <f>((X1155-X1153)/500)</f>
        <v>0.02</v>
      </c>
      <c r="X1154" s="116">
        <f>(((V1154-V1153)*W1154)+X1153)+V1154</f>
        <v>-1215</v>
      </c>
      <c r="Y1154" s="135">
        <f t="shared" si="229"/>
        <v>240</v>
      </c>
      <c r="Z1154" s="106">
        <f>ROUNDUP(X1154,0)</f>
        <v>-1215</v>
      </c>
      <c r="AA1154" s="136">
        <f>((AB1155-AB1153)/500)</f>
        <v>0.04</v>
      </c>
      <c r="AB1154" s="137">
        <f>(((V1154-V1153)*AA1154)+AB1153)+V1154</f>
        <v>-2430</v>
      </c>
      <c r="AC1154" s="101">
        <f>ROUNDUP(AB1154,0)</f>
        <v>-2430</v>
      </c>
      <c r="AD1154" s="137">
        <f>((AE1155-AE1153)/500)</f>
        <v>0.02</v>
      </c>
      <c r="AE1154" s="137">
        <f>(((V1154-V1153)*AD1154)+AE1153)+V1154</f>
        <v>-1190</v>
      </c>
      <c r="AF1154" s="133">
        <f>ROUNDUP(AE1154,0)</f>
        <v>-1190</v>
      </c>
      <c r="AG1154" s="137">
        <f>((AH1155-AH1153)/500)</f>
        <v>0.02</v>
      </c>
      <c r="AH1154" s="137">
        <f>(((V1154-V1153)*AG1154)+AH1153)+V1154</f>
        <v>-1165</v>
      </c>
      <c r="AI1154" s="101">
        <f>ROUNDUP(AH1154,0)</f>
        <v>-1165</v>
      </c>
      <c r="AJ1154" s="136">
        <f>((AK1155-AK1153)/500)</f>
        <v>0.02</v>
      </c>
      <c r="AK1154" s="138">
        <f>(((V1154-V1153)*AJ1154)+AK1153)+V1154</f>
        <v>-1140</v>
      </c>
      <c r="AL1154" s="139">
        <f>ROUNDUP(AK1154,0)</f>
        <v>-1140</v>
      </c>
      <c r="AM1154" s="397"/>
    </row>
    <row r="1155" spans="1:39" ht="15.75" x14ac:dyDescent="0.25">
      <c r="A1155" s="93">
        <f t="shared" si="230"/>
        <v>0</v>
      </c>
      <c r="B1155" s="93">
        <f t="shared" si="225"/>
        <v>0</v>
      </c>
      <c r="C1155" s="112">
        <f>+$D$3*U1155</f>
        <v>3307590</v>
      </c>
      <c r="D1155" s="112">
        <f t="shared" si="226"/>
        <v>3307590</v>
      </c>
      <c r="E1155" s="112">
        <f>+$F$3*L1155</f>
        <v>2944200</v>
      </c>
      <c r="F1155" s="112">
        <f t="shared" si="227"/>
        <v>2944200</v>
      </c>
      <c r="G1155" s="113">
        <f>+$H$3*R1155</f>
        <v>884310</v>
      </c>
      <c r="H1155" s="112">
        <f t="shared" si="228"/>
        <v>884310</v>
      </c>
      <c r="I1155" s="140">
        <f>+I1153+500</f>
        <v>288500</v>
      </c>
      <c r="J1155" s="130"/>
      <c r="K1155" s="116">
        <f>+K1153+10</f>
        <v>5920</v>
      </c>
      <c r="L1155" s="117">
        <f>+I1155+K1155</f>
        <v>294420</v>
      </c>
      <c r="M1155" s="118"/>
      <c r="N1155" s="119">
        <f>+N1153+10</f>
        <v>6020</v>
      </c>
      <c r="O1155" s="119">
        <f>+N1155+I1155</f>
        <v>294520</v>
      </c>
      <c r="P1155" s="119"/>
      <c r="Q1155" s="119">
        <f>+Q1153+10</f>
        <v>6270</v>
      </c>
      <c r="R1155" s="120">
        <f>+Q1155+I1155</f>
        <v>294770</v>
      </c>
      <c r="S1155" s="121"/>
      <c r="T1155" s="122">
        <f>+T1153+20</f>
        <v>12190</v>
      </c>
      <c r="U1155" s="122">
        <f>+T1155+I1155</f>
        <v>300690</v>
      </c>
      <c r="V1155" s="141">
        <f>+V1153+500</f>
        <v>288500</v>
      </c>
      <c r="W1155" s="130"/>
      <c r="X1155" s="116">
        <f>+X1153+10</f>
        <v>4555</v>
      </c>
      <c r="Y1155" s="124">
        <f t="shared" si="229"/>
        <v>288740</v>
      </c>
      <c r="Z1155" s="125">
        <f>+V1155+X1155</f>
        <v>293055</v>
      </c>
      <c r="AA1155" s="126"/>
      <c r="AB1155" s="127">
        <f>+AB1153+20</f>
        <v>9110</v>
      </c>
      <c r="AC1155" s="119">
        <f>+V1155+AB1155</f>
        <v>297610</v>
      </c>
      <c r="AD1155" s="127"/>
      <c r="AE1155" s="127">
        <f>+AE1153+10</f>
        <v>4580</v>
      </c>
      <c r="AF1155" s="120">
        <f>+AE1155+V1155</f>
        <v>293080</v>
      </c>
      <c r="AG1155" s="127"/>
      <c r="AH1155" s="127">
        <f>+AH1153+10</f>
        <v>4605</v>
      </c>
      <c r="AI1155" s="119">
        <f>+AH1155+V1155</f>
        <v>293105</v>
      </c>
      <c r="AJ1155" s="126"/>
      <c r="AK1155" s="128">
        <f>+AK1153+10</f>
        <v>4630</v>
      </c>
      <c r="AL1155" s="129">
        <f>+AK1155+V1155</f>
        <v>293130</v>
      </c>
      <c r="AM1155" s="397"/>
    </row>
    <row r="1156" spans="1:39" ht="15.75" x14ac:dyDescent="0.25">
      <c r="A1156" s="93">
        <f t="shared" si="230"/>
        <v>0</v>
      </c>
      <c r="B1156" s="94">
        <f t="shared" si="225"/>
        <v>0</v>
      </c>
      <c r="C1156" s="95">
        <f>+$D$3*T1156</f>
        <v>7150</v>
      </c>
      <c r="D1156" s="95">
        <f t="shared" si="226"/>
        <v>7150</v>
      </c>
      <c r="E1156" s="95">
        <f>+$F$3*K1156</f>
        <v>1500</v>
      </c>
      <c r="F1156" s="95">
        <f t="shared" si="227"/>
        <v>1500</v>
      </c>
      <c r="G1156" s="96">
        <f>+$H$3*Q1156</f>
        <v>1500</v>
      </c>
      <c r="H1156" s="433">
        <f t="shared" si="228"/>
        <v>1500</v>
      </c>
      <c r="I1156" s="395"/>
      <c r="J1156" s="130">
        <f>((K1157-K1155)/500)</f>
        <v>0.02</v>
      </c>
      <c r="K1156" s="116">
        <f>(((I1156-I1155)*J1156)+K1155)+I1156</f>
        <v>150</v>
      </c>
      <c r="L1156" s="131">
        <f>ROUNDUP(K1156,0)</f>
        <v>150</v>
      </c>
      <c r="M1156" s="132">
        <f>((N1157-N1155)/500)</f>
        <v>0.02</v>
      </c>
      <c r="N1156" s="101">
        <f>(((I1156-I1155)*M1156)+N1155)+I1156</f>
        <v>250</v>
      </c>
      <c r="O1156" s="101">
        <f>ROUNDUP(N1156,0)</f>
        <v>250</v>
      </c>
      <c r="P1156" s="101">
        <f>((Q1157-Q1155)/500)</f>
        <v>0.02</v>
      </c>
      <c r="Q1156" s="101">
        <f>(((I1156-I1155)*P1156)+Q1155)+I1156</f>
        <v>500</v>
      </c>
      <c r="R1156" s="133">
        <f>ROUNDUP(Q1156,0)</f>
        <v>500</v>
      </c>
      <c r="S1156" s="132">
        <f>((T1157-T1155)/500)</f>
        <v>0.04</v>
      </c>
      <c r="T1156" s="134">
        <f>(((I1156-I1155)*S1156)+T1155)+I1156</f>
        <v>650</v>
      </c>
      <c r="U1156" s="134">
        <f>ROUNDUP(T1156,0)</f>
        <v>650</v>
      </c>
      <c r="V1156" s="396"/>
      <c r="W1156" s="130">
        <f>((X1157-X1155)/500)</f>
        <v>0.01</v>
      </c>
      <c r="X1156" s="116">
        <f>(((V1156-V1155)*W1156)+X1155)+V1156</f>
        <v>1670</v>
      </c>
      <c r="Y1156" s="135">
        <f t="shared" si="229"/>
        <v>240</v>
      </c>
      <c r="Z1156" s="106">
        <f>ROUNDUP(X1156,0)</f>
        <v>1670</v>
      </c>
      <c r="AA1156" s="136">
        <f>((AB1157-AB1155)/500)</f>
        <v>0.02</v>
      </c>
      <c r="AB1156" s="137">
        <f>(((V1156-V1155)*AA1156)+AB1155)+V1156</f>
        <v>3340</v>
      </c>
      <c r="AC1156" s="101">
        <f>ROUNDUP(AB1156,0)</f>
        <v>3340</v>
      </c>
      <c r="AD1156" s="137">
        <f>((AE1157-AE1155)/500)</f>
        <v>0.01</v>
      </c>
      <c r="AE1156" s="137">
        <f>(((V1156-V1155)*AD1156)+AE1155)+V1156</f>
        <v>1695</v>
      </c>
      <c r="AF1156" s="133">
        <f>ROUNDUP(AE1156,0)</f>
        <v>1695</v>
      </c>
      <c r="AG1156" s="137">
        <f>((AH1157-AH1155)/500)</f>
        <v>0.01</v>
      </c>
      <c r="AH1156" s="137">
        <f>(((V1156-V1155)*AG1156)+AH1155)+V1156</f>
        <v>1720</v>
      </c>
      <c r="AI1156" s="101">
        <f>ROUNDUP(AH1156,0)</f>
        <v>1720</v>
      </c>
      <c r="AJ1156" s="136">
        <f>((AK1157-AK1155)/500)</f>
        <v>0.01</v>
      </c>
      <c r="AK1156" s="138">
        <f>(((V1156-V1155)*AJ1156)+AK1155)+V1156</f>
        <v>1745</v>
      </c>
      <c r="AL1156" s="139">
        <f>ROUNDUP(AK1156,0)</f>
        <v>1745</v>
      </c>
    </row>
    <row r="1157" spans="1:39" ht="15.75" x14ac:dyDescent="0.25">
      <c r="A1157" s="93">
        <f t="shared" si="230"/>
        <v>0</v>
      </c>
      <c r="B1157" s="93">
        <f t="shared" si="225"/>
        <v>0</v>
      </c>
      <c r="C1157" s="112">
        <f>+$D$3*U1157</f>
        <v>3313310</v>
      </c>
      <c r="D1157" s="112">
        <f t="shared" si="226"/>
        <v>3313310</v>
      </c>
      <c r="E1157" s="112">
        <f>+$F$3*L1157</f>
        <v>2949300</v>
      </c>
      <c r="F1157" s="112">
        <f t="shared" si="227"/>
        <v>2949300</v>
      </c>
      <c r="G1157" s="113">
        <f>+$H$3*R1157</f>
        <v>885840</v>
      </c>
      <c r="H1157" s="112">
        <f t="shared" si="228"/>
        <v>885840</v>
      </c>
      <c r="I1157" s="140">
        <f>+I1155+500</f>
        <v>289000</v>
      </c>
      <c r="J1157" s="130"/>
      <c r="K1157" s="116">
        <f>+K1155+10</f>
        <v>5930</v>
      </c>
      <c r="L1157" s="117">
        <f>+I1157+K1157</f>
        <v>294930</v>
      </c>
      <c r="M1157" s="118"/>
      <c r="N1157" s="119">
        <f>+N1155+10</f>
        <v>6030</v>
      </c>
      <c r="O1157" s="119">
        <f>+N1157+I1157</f>
        <v>295030</v>
      </c>
      <c r="P1157" s="119"/>
      <c r="Q1157" s="119">
        <f>+Q1155+10</f>
        <v>6280</v>
      </c>
      <c r="R1157" s="120">
        <f>+Q1157+I1157</f>
        <v>295280</v>
      </c>
      <c r="S1157" s="121"/>
      <c r="T1157" s="122">
        <f>+T1155+20</f>
        <v>12210</v>
      </c>
      <c r="U1157" s="122">
        <f>+T1157+I1157</f>
        <v>301210</v>
      </c>
      <c r="V1157" s="141">
        <f>+V1155+500</f>
        <v>289000</v>
      </c>
      <c r="W1157" s="130"/>
      <c r="X1157" s="116">
        <f>+X1155+5</f>
        <v>4560</v>
      </c>
      <c r="Y1157" s="124">
        <f t="shared" si="229"/>
        <v>289240</v>
      </c>
      <c r="Z1157" s="125">
        <f>+V1157+X1157</f>
        <v>293560</v>
      </c>
      <c r="AA1157" s="126"/>
      <c r="AB1157" s="127">
        <f>+AB1155+10</f>
        <v>9120</v>
      </c>
      <c r="AC1157" s="119">
        <f>+V1157+AB1157</f>
        <v>298120</v>
      </c>
      <c r="AD1157" s="127"/>
      <c r="AE1157" s="127">
        <f>+AE1155+5</f>
        <v>4585</v>
      </c>
      <c r="AF1157" s="120">
        <f>+AE1157+V1157</f>
        <v>293585</v>
      </c>
      <c r="AG1157" s="127"/>
      <c r="AH1157" s="127">
        <f>+AH1155+5</f>
        <v>4610</v>
      </c>
      <c r="AI1157" s="119">
        <f>+AH1157+V1157</f>
        <v>293610</v>
      </c>
      <c r="AJ1157" s="126"/>
      <c r="AK1157" s="128">
        <f>+AK1155+5</f>
        <v>4635</v>
      </c>
      <c r="AL1157" s="129">
        <f>+AK1157+V1157</f>
        <v>293635</v>
      </c>
      <c r="AM1157" s="397"/>
    </row>
    <row r="1158" spans="1:39" ht="15.75" x14ac:dyDescent="0.25">
      <c r="A1158" s="93">
        <f t="shared" si="230"/>
        <v>0</v>
      </c>
      <c r="B1158" s="94">
        <f t="shared" si="225"/>
        <v>0</v>
      </c>
      <c r="C1158" s="95">
        <f>+$D$3*T1158</f>
        <v>7150</v>
      </c>
      <c r="D1158" s="95">
        <f t="shared" si="226"/>
        <v>7150</v>
      </c>
      <c r="E1158" s="95">
        <f>+$F$3*K1158</f>
        <v>1500</v>
      </c>
      <c r="F1158" s="95">
        <f t="shared" si="227"/>
        <v>1500</v>
      </c>
      <c r="G1158" s="96">
        <f>+$H$3*Q1158</f>
        <v>1500</v>
      </c>
      <c r="H1158" s="95">
        <f t="shared" si="228"/>
        <v>1500</v>
      </c>
      <c r="I1158" s="395"/>
      <c r="J1158" s="130">
        <f>((K1159-K1157)/500)</f>
        <v>0.02</v>
      </c>
      <c r="K1158" s="116">
        <f>(((I1158-I1157)*J1158)+K1157)+I1158</f>
        <v>150</v>
      </c>
      <c r="L1158" s="131">
        <f>ROUNDUP(K1158,0)</f>
        <v>150</v>
      </c>
      <c r="M1158" s="132">
        <f>((N1159-N1157)/500)</f>
        <v>0.02</v>
      </c>
      <c r="N1158" s="101">
        <f>(((I1158-I1157)*M1158)+N1157)+I1158</f>
        <v>250</v>
      </c>
      <c r="O1158" s="101">
        <f>ROUNDUP(N1158,0)</f>
        <v>250</v>
      </c>
      <c r="P1158" s="101">
        <f>((Q1159-Q1157)/500)</f>
        <v>0.02</v>
      </c>
      <c r="Q1158" s="101">
        <f>(((I1158-I1157)*P1158)+Q1157)+I1158</f>
        <v>500</v>
      </c>
      <c r="R1158" s="133">
        <f>ROUNDUP(Q1158,0)</f>
        <v>500</v>
      </c>
      <c r="S1158" s="132">
        <f>((T1159-T1157)/500)</f>
        <v>0.04</v>
      </c>
      <c r="T1158" s="134">
        <f>(((I1158-I1157)*S1158)+T1157)+I1158</f>
        <v>650</v>
      </c>
      <c r="U1158" s="134">
        <f>ROUNDUP(T1158,0)</f>
        <v>650</v>
      </c>
      <c r="V1158" s="396"/>
      <c r="W1158" s="130">
        <f>((X1159-X1157)/500)</f>
        <v>0.02</v>
      </c>
      <c r="X1158" s="116">
        <f>(((V1158-V1157)*W1158)+X1157)+V1158</f>
        <v>-1220</v>
      </c>
      <c r="Y1158" s="135">
        <f t="shared" si="229"/>
        <v>240</v>
      </c>
      <c r="Z1158" s="106">
        <f>ROUNDUP(X1158,0)</f>
        <v>-1220</v>
      </c>
      <c r="AA1158" s="136">
        <f>((AB1159-AB1157)/500)</f>
        <v>0.04</v>
      </c>
      <c r="AB1158" s="137">
        <f>(((V1158-V1157)*AA1158)+AB1157)+V1158</f>
        <v>-2440</v>
      </c>
      <c r="AC1158" s="101">
        <f>ROUNDUP(AB1158,0)</f>
        <v>-2440</v>
      </c>
      <c r="AD1158" s="137">
        <f>((AE1159-AE1157)/500)</f>
        <v>0.02</v>
      </c>
      <c r="AE1158" s="137">
        <f>(((V1158-V1157)*AD1158)+AE1157)+V1158</f>
        <v>-1195</v>
      </c>
      <c r="AF1158" s="133">
        <f>ROUNDUP(AE1158,0)</f>
        <v>-1195</v>
      </c>
      <c r="AG1158" s="137">
        <f>((AH1159-AH1157)/500)</f>
        <v>0.02</v>
      </c>
      <c r="AH1158" s="137">
        <f>(((V1158-V1157)*AG1158)+AH1157)+V1158</f>
        <v>-1170</v>
      </c>
      <c r="AI1158" s="101">
        <f>ROUNDUP(AH1158,0)</f>
        <v>-1170</v>
      </c>
      <c r="AJ1158" s="136">
        <f>((AK1159-AK1157)/500)</f>
        <v>0.02</v>
      </c>
      <c r="AK1158" s="138">
        <f>(((V1158-V1157)*AJ1158)+AK1157)+V1158</f>
        <v>-1145</v>
      </c>
      <c r="AL1158" s="139">
        <f>ROUNDUP(AK1158,0)</f>
        <v>-1145</v>
      </c>
    </row>
    <row r="1159" spans="1:39" ht="15.75" x14ac:dyDescent="0.25">
      <c r="A1159" s="93">
        <f t="shared" si="230"/>
        <v>0</v>
      </c>
      <c r="B1159" s="93">
        <f t="shared" si="225"/>
        <v>0</v>
      </c>
      <c r="C1159" s="112">
        <f>+$D$3*U1159</f>
        <v>3319030</v>
      </c>
      <c r="D1159" s="112">
        <f t="shared" si="226"/>
        <v>3319030</v>
      </c>
      <c r="E1159" s="112">
        <f>+$F$3*L1159</f>
        <v>2954400</v>
      </c>
      <c r="F1159" s="112">
        <f t="shared" si="227"/>
        <v>2954400</v>
      </c>
      <c r="G1159" s="113">
        <f>+$H$3*R1159</f>
        <v>887370</v>
      </c>
      <c r="H1159" s="112">
        <f t="shared" si="228"/>
        <v>887370</v>
      </c>
      <c r="I1159" s="140">
        <f>+I1157+500</f>
        <v>289500</v>
      </c>
      <c r="J1159" s="130"/>
      <c r="K1159" s="116">
        <f>+K1157+10</f>
        <v>5940</v>
      </c>
      <c r="L1159" s="117">
        <f>+I1159+K1159</f>
        <v>295440</v>
      </c>
      <c r="M1159" s="118"/>
      <c r="N1159" s="119">
        <f>+N1157+10</f>
        <v>6040</v>
      </c>
      <c r="O1159" s="119">
        <f>+N1159+I1159</f>
        <v>295540</v>
      </c>
      <c r="P1159" s="119"/>
      <c r="Q1159" s="119">
        <f>+Q1157+10</f>
        <v>6290</v>
      </c>
      <c r="R1159" s="120">
        <f>+Q1159+I1159</f>
        <v>295790</v>
      </c>
      <c r="S1159" s="121"/>
      <c r="T1159" s="122">
        <f>+T1157+20</f>
        <v>12230</v>
      </c>
      <c r="U1159" s="122">
        <f>+T1159+I1159</f>
        <v>301730</v>
      </c>
      <c r="V1159" s="141">
        <f>+V1157+500</f>
        <v>289500</v>
      </c>
      <c r="W1159" s="130"/>
      <c r="X1159" s="116">
        <f>+X1157+10</f>
        <v>4570</v>
      </c>
      <c r="Y1159" s="124">
        <f t="shared" si="229"/>
        <v>289740</v>
      </c>
      <c r="Z1159" s="125">
        <f>+V1159+X1159</f>
        <v>294070</v>
      </c>
      <c r="AA1159" s="126"/>
      <c r="AB1159" s="127">
        <f>+AB1157+20</f>
        <v>9140</v>
      </c>
      <c r="AC1159" s="119">
        <f>+V1159+AB1159</f>
        <v>298640</v>
      </c>
      <c r="AD1159" s="127"/>
      <c r="AE1159" s="127">
        <f>+AE1157+10</f>
        <v>4595</v>
      </c>
      <c r="AF1159" s="120">
        <f>+AE1159+V1159</f>
        <v>294095</v>
      </c>
      <c r="AG1159" s="127"/>
      <c r="AH1159" s="127">
        <f>+AH1157+10</f>
        <v>4620</v>
      </c>
      <c r="AI1159" s="119">
        <f>+AH1159+V1159</f>
        <v>294120</v>
      </c>
      <c r="AJ1159" s="126"/>
      <c r="AK1159" s="128">
        <f>+AK1157+10</f>
        <v>4645</v>
      </c>
      <c r="AL1159" s="129">
        <f>+AK1159+V1159</f>
        <v>294145</v>
      </c>
      <c r="AM1159" s="397"/>
    </row>
    <row r="1160" spans="1:39" ht="15.75" x14ac:dyDescent="0.25">
      <c r="A1160" s="93">
        <f t="shared" si="230"/>
        <v>0</v>
      </c>
      <c r="B1160" s="94">
        <f t="shared" si="225"/>
        <v>0</v>
      </c>
      <c r="C1160" s="95">
        <f>+$D$3*T1160</f>
        <v>7150</v>
      </c>
      <c r="D1160" s="95">
        <f t="shared" si="226"/>
        <v>7150</v>
      </c>
      <c r="E1160" s="95">
        <f>+$F$3*K1160</f>
        <v>1500</v>
      </c>
      <c r="F1160" s="95">
        <f t="shared" si="227"/>
        <v>1500</v>
      </c>
      <c r="G1160" s="96">
        <f>+$H$3*Q1160</f>
        <v>1500</v>
      </c>
      <c r="H1160" s="433">
        <f t="shared" si="228"/>
        <v>1500</v>
      </c>
      <c r="I1160" s="395"/>
      <c r="J1160" s="130">
        <f>((K1161-K1159)/500)</f>
        <v>0.02</v>
      </c>
      <c r="K1160" s="116">
        <f>(((I1160-I1159)*J1160)+K1159)+I1160</f>
        <v>150</v>
      </c>
      <c r="L1160" s="131">
        <f>ROUNDUP(K1160,0)</f>
        <v>150</v>
      </c>
      <c r="M1160" s="132">
        <f>((N1161-N1159)/500)</f>
        <v>0.02</v>
      </c>
      <c r="N1160" s="101">
        <f>(((I1160-I1159)*M1160)+N1159)+I1160</f>
        <v>250</v>
      </c>
      <c r="O1160" s="101">
        <f>ROUNDUP(N1160,0)</f>
        <v>250</v>
      </c>
      <c r="P1160" s="101">
        <f>((Q1161-Q1159)/500)</f>
        <v>0.02</v>
      </c>
      <c r="Q1160" s="101">
        <f>(((I1160-I1159)*P1160)+Q1159)+I1160</f>
        <v>500</v>
      </c>
      <c r="R1160" s="133">
        <f>ROUNDUP(Q1160,0)</f>
        <v>500</v>
      </c>
      <c r="S1160" s="132">
        <f>((T1161-T1159)/500)</f>
        <v>0.04</v>
      </c>
      <c r="T1160" s="134">
        <f>(((I1160-I1159)*S1160)+T1159)+I1160</f>
        <v>650</v>
      </c>
      <c r="U1160" s="134">
        <f>ROUNDUP(T1160,0)</f>
        <v>650</v>
      </c>
      <c r="V1160" s="396"/>
      <c r="W1160" s="130">
        <f>((X1161-X1159)/500)</f>
        <v>0.01</v>
      </c>
      <c r="X1160" s="116">
        <f>(((V1160-V1159)*W1160)+X1159)+V1160</f>
        <v>1675</v>
      </c>
      <c r="Y1160" s="135">
        <f t="shared" si="229"/>
        <v>240</v>
      </c>
      <c r="Z1160" s="106">
        <f>ROUNDUP(X1160,0)</f>
        <v>1675</v>
      </c>
      <c r="AA1160" s="136">
        <f>((AB1161-AB1159)/500)</f>
        <v>0.02</v>
      </c>
      <c r="AB1160" s="137">
        <f>(((V1160-V1159)*AA1160)+AB1159)+V1160</f>
        <v>3350</v>
      </c>
      <c r="AC1160" s="101">
        <f>ROUNDUP(AB1160,0)</f>
        <v>3350</v>
      </c>
      <c r="AD1160" s="137">
        <f>((AE1161-AE1159)/500)</f>
        <v>0.01</v>
      </c>
      <c r="AE1160" s="137">
        <f>(((V1160-V1159)*AD1160)+AE1159)+V1160</f>
        <v>1700</v>
      </c>
      <c r="AF1160" s="133">
        <f>ROUNDUP(AE1160,0)</f>
        <v>1700</v>
      </c>
      <c r="AG1160" s="137">
        <f>((AH1161-AH1159)/500)</f>
        <v>0.01</v>
      </c>
      <c r="AH1160" s="137">
        <f>(((V1160-V1159)*AG1160)+AH1159)+V1160</f>
        <v>1725</v>
      </c>
      <c r="AI1160" s="101">
        <f>ROUNDUP(AH1160,0)</f>
        <v>1725</v>
      </c>
      <c r="AJ1160" s="136">
        <f>((AK1161-AK1159)/500)</f>
        <v>0.01</v>
      </c>
      <c r="AK1160" s="138">
        <f>(((V1160-V1159)*AJ1160)+AK1159)+V1160</f>
        <v>1750</v>
      </c>
      <c r="AL1160" s="139">
        <f>ROUNDUP(AK1160,0)</f>
        <v>1750</v>
      </c>
    </row>
    <row r="1161" spans="1:39" ht="15.75" x14ac:dyDescent="0.25">
      <c r="A1161" s="93">
        <f t="shared" si="230"/>
        <v>0</v>
      </c>
      <c r="B1161" s="93">
        <f t="shared" si="225"/>
        <v>0</v>
      </c>
      <c r="C1161" s="112">
        <f>+$D$3*U1161</f>
        <v>3324750</v>
      </c>
      <c r="D1161" s="112">
        <f t="shared" si="226"/>
        <v>3324750</v>
      </c>
      <c r="E1161" s="112">
        <f>+$F$3*L1161</f>
        <v>2959500</v>
      </c>
      <c r="F1161" s="112">
        <f t="shared" si="227"/>
        <v>2959500</v>
      </c>
      <c r="G1161" s="113">
        <f>+$H$3*R1161</f>
        <v>888900</v>
      </c>
      <c r="H1161" s="112">
        <f t="shared" si="228"/>
        <v>888900</v>
      </c>
      <c r="I1161" s="140">
        <f>+I1159+500</f>
        <v>290000</v>
      </c>
      <c r="J1161" s="130"/>
      <c r="K1161" s="116">
        <f>+K1159+10</f>
        <v>5950</v>
      </c>
      <c r="L1161" s="117">
        <f>+I1161+K1161</f>
        <v>295950</v>
      </c>
      <c r="M1161" s="118"/>
      <c r="N1161" s="119">
        <f>+N1159+10</f>
        <v>6050</v>
      </c>
      <c r="O1161" s="119">
        <f>+N1161+I1161</f>
        <v>296050</v>
      </c>
      <c r="P1161" s="119"/>
      <c r="Q1161" s="119">
        <f>+Q1159+10</f>
        <v>6300</v>
      </c>
      <c r="R1161" s="120">
        <f>+Q1161+I1161</f>
        <v>296300</v>
      </c>
      <c r="S1161" s="121"/>
      <c r="T1161" s="122">
        <f>+T1159+20</f>
        <v>12250</v>
      </c>
      <c r="U1161" s="122">
        <f>+T1161+I1161</f>
        <v>302250</v>
      </c>
      <c r="V1161" s="141">
        <f>+V1159+500</f>
        <v>290000</v>
      </c>
      <c r="W1161" s="130"/>
      <c r="X1161" s="116">
        <f>+X1159+5</f>
        <v>4575</v>
      </c>
      <c r="Y1161" s="124">
        <f t="shared" si="229"/>
        <v>290240</v>
      </c>
      <c r="Z1161" s="125">
        <f>+V1161+X1161</f>
        <v>294575</v>
      </c>
      <c r="AA1161" s="126"/>
      <c r="AB1161" s="127">
        <f>+AB1159+10</f>
        <v>9150</v>
      </c>
      <c r="AC1161" s="119">
        <f>+V1161+AB1161</f>
        <v>299150</v>
      </c>
      <c r="AD1161" s="127"/>
      <c r="AE1161" s="127">
        <f>+AE1159+5</f>
        <v>4600</v>
      </c>
      <c r="AF1161" s="120">
        <f>+AE1161+V1161</f>
        <v>294600</v>
      </c>
      <c r="AG1161" s="127"/>
      <c r="AH1161" s="127">
        <f>+AH1159+5</f>
        <v>4625</v>
      </c>
      <c r="AI1161" s="119">
        <f>+AH1161+V1161</f>
        <v>294625</v>
      </c>
      <c r="AJ1161" s="126"/>
      <c r="AK1161" s="128">
        <f>+AK1159+5</f>
        <v>4650</v>
      </c>
      <c r="AL1161" s="129">
        <f>+AK1161+V1161</f>
        <v>294650</v>
      </c>
      <c r="AM1161" s="397"/>
    </row>
    <row r="1162" spans="1:39" ht="15.75" x14ac:dyDescent="0.25">
      <c r="A1162" s="93">
        <f t="shared" si="230"/>
        <v>0</v>
      </c>
      <c r="B1162" s="94">
        <f t="shared" si="225"/>
        <v>0</v>
      </c>
      <c r="C1162" s="95">
        <f>+$D$3*T1162</f>
        <v>7150</v>
      </c>
      <c r="D1162" s="95">
        <f t="shared" si="226"/>
        <v>7150</v>
      </c>
      <c r="E1162" s="95">
        <f>+$F$3*K1162</f>
        <v>1500</v>
      </c>
      <c r="F1162" s="95">
        <f t="shared" si="227"/>
        <v>1500</v>
      </c>
      <c r="G1162" s="96">
        <f>+$H$3*Q1162</f>
        <v>1500</v>
      </c>
      <c r="H1162" s="95">
        <f t="shared" si="228"/>
        <v>1500</v>
      </c>
      <c r="I1162" s="395"/>
      <c r="J1162" s="130">
        <f>((K1163-K1161)/500)</f>
        <v>0.02</v>
      </c>
      <c r="K1162" s="116">
        <f>(((I1162-I1161)*J1162)+K1161)+I1162</f>
        <v>150</v>
      </c>
      <c r="L1162" s="131">
        <f>ROUNDUP(K1162,0)</f>
        <v>150</v>
      </c>
      <c r="M1162" s="132">
        <f>((N1163-N1161)/500)</f>
        <v>0.02</v>
      </c>
      <c r="N1162" s="101">
        <f>(((I1162-I1161)*M1162)+N1161)+I1162</f>
        <v>250</v>
      </c>
      <c r="O1162" s="101">
        <f>ROUNDUP(N1162,0)</f>
        <v>250</v>
      </c>
      <c r="P1162" s="101">
        <f>((Q1163-Q1161)/500)</f>
        <v>0.02</v>
      </c>
      <c r="Q1162" s="101">
        <f>(((I1162-I1161)*P1162)+Q1161)+I1162</f>
        <v>500</v>
      </c>
      <c r="R1162" s="133">
        <f>ROUNDUP(Q1162,0)</f>
        <v>500</v>
      </c>
      <c r="S1162" s="132">
        <f>((T1163-T1161)/500)</f>
        <v>0.04</v>
      </c>
      <c r="T1162" s="134">
        <f>(((I1162-I1161)*S1162)+T1161)+I1162</f>
        <v>650</v>
      </c>
      <c r="U1162" s="134">
        <f>ROUNDUP(T1162,0)</f>
        <v>650</v>
      </c>
      <c r="V1162" s="396"/>
      <c r="W1162" s="130">
        <f>((X1163-X1161)/500)</f>
        <v>0.02</v>
      </c>
      <c r="X1162" s="116">
        <f>(((V1162-V1161)*W1162)+X1161)+V1162</f>
        <v>-1225</v>
      </c>
      <c r="Y1162" s="135">
        <f t="shared" si="229"/>
        <v>240</v>
      </c>
      <c r="Z1162" s="106">
        <f>ROUNDUP(X1162,0)</f>
        <v>-1225</v>
      </c>
      <c r="AA1162" s="136">
        <f>((AB1163-AB1161)/500)</f>
        <v>0.04</v>
      </c>
      <c r="AB1162" s="137">
        <f>(((V1162-V1161)*AA1162)+AB1161)+V1162</f>
        <v>-2450</v>
      </c>
      <c r="AC1162" s="101">
        <f>ROUNDUP(AB1162,0)</f>
        <v>-2450</v>
      </c>
      <c r="AD1162" s="137">
        <f>((AE1163-AE1161)/500)</f>
        <v>0.02</v>
      </c>
      <c r="AE1162" s="137">
        <f>(((V1162-V1161)*AD1162)+AE1161)+V1162</f>
        <v>-1200</v>
      </c>
      <c r="AF1162" s="133">
        <f>ROUNDUP(AE1162,0)</f>
        <v>-1200</v>
      </c>
      <c r="AG1162" s="137">
        <f>((AH1163-AH1161)/500)</f>
        <v>0.02</v>
      </c>
      <c r="AH1162" s="137">
        <f>(((V1162-V1161)*AG1162)+AH1161)+V1162</f>
        <v>-1175</v>
      </c>
      <c r="AI1162" s="101">
        <f>ROUNDUP(AH1162,0)</f>
        <v>-1175</v>
      </c>
      <c r="AJ1162" s="136">
        <f>((AK1163-AK1161)/500)</f>
        <v>0.02</v>
      </c>
      <c r="AK1162" s="138">
        <f>(((V1162-V1161)*AJ1162)+AK1161)+V1162</f>
        <v>-1150</v>
      </c>
      <c r="AL1162" s="139">
        <f>ROUNDUP(AK1162,0)</f>
        <v>-1150</v>
      </c>
      <c r="AM1162" s="397"/>
    </row>
    <row r="1163" spans="1:39" ht="15.75" x14ac:dyDescent="0.25">
      <c r="A1163" s="93">
        <f t="shared" si="230"/>
        <v>0</v>
      </c>
      <c r="B1163" s="93">
        <f t="shared" si="225"/>
        <v>0</v>
      </c>
      <c r="C1163" s="112">
        <f>+$D$3*U1163</f>
        <v>3330470</v>
      </c>
      <c r="D1163" s="112">
        <f t="shared" si="226"/>
        <v>3330470</v>
      </c>
      <c r="E1163" s="112">
        <f>+$F$3*L1163</f>
        <v>2964600</v>
      </c>
      <c r="F1163" s="112">
        <f t="shared" si="227"/>
        <v>2964600</v>
      </c>
      <c r="G1163" s="113">
        <f>+$H$3*R1163</f>
        <v>890430</v>
      </c>
      <c r="H1163" s="112">
        <f t="shared" si="228"/>
        <v>890430</v>
      </c>
      <c r="I1163" s="140">
        <f>+I1161+500</f>
        <v>290500</v>
      </c>
      <c r="J1163" s="130"/>
      <c r="K1163" s="116">
        <f>+K1161+10</f>
        <v>5960</v>
      </c>
      <c r="L1163" s="117">
        <f>+I1163+K1163</f>
        <v>296460</v>
      </c>
      <c r="M1163" s="118"/>
      <c r="N1163" s="119">
        <f>+N1161+10</f>
        <v>6060</v>
      </c>
      <c r="O1163" s="119">
        <f>+N1163+I1163</f>
        <v>296560</v>
      </c>
      <c r="P1163" s="119"/>
      <c r="Q1163" s="119">
        <f>+Q1161+10</f>
        <v>6310</v>
      </c>
      <c r="R1163" s="120">
        <f>+Q1163+I1163</f>
        <v>296810</v>
      </c>
      <c r="S1163" s="121"/>
      <c r="T1163" s="122">
        <f>+T1161+20</f>
        <v>12270</v>
      </c>
      <c r="U1163" s="122">
        <f>+T1163+I1163</f>
        <v>302770</v>
      </c>
      <c r="V1163" s="141">
        <f>+V1161+500</f>
        <v>290500</v>
      </c>
      <c r="W1163" s="130"/>
      <c r="X1163" s="116">
        <f>+X1161+10</f>
        <v>4585</v>
      </c>
      <c r="Y1163" s="124">
        <f t="shared" si="229"/>
        <v>290740</v>
      </c>
      <c r="Z1163" s="125">
        <f>+V1163+X1163</f>
        <v>295085</v>
      </c>
      <c r="AA1163" s="126"/>
      <c r="AB1163" s="127">
        <f>+AB1161+20</f>
        <v>9170</v>
      </c>
      <c r="AC1163" s="119">
        <f>+V1163+AB1163</f>
        <v>299670</v>
      </c>
      <c r="AD1163" s="127"/>
      <c r="AE1163" s="127">
        <f>+AE1161+10</f>
        <v>4610</v>
      </c>
      <c r="AF1163" s="120">
        <f>+AE1163+V1163</f>
        <v>295110</v>
      </c>
      <c r="AG1163" s="127"/>
      <c r="AH1163" s="127">
        <f>+AH1161+10</f>
        <v>4635</v>
      </c>
      <c r="AI1163" s="119">
        <f>+AH1163+V1163</f>
        <v>295135</v>
      </c>
      <c r="AJ1163" s="126"/>
      <c r="AK1163" s="128">
        <f>+AK1161+10</f>
        <v>4660</v>
      </c>
      <c r="AL1163" s="129">
        <f>+AK1163+V1163</f>
        <v>295160</v>
      </c>
      <c r="AM1163" s="397"/>
    </row>
    <row r="1164" spans="1:39" ht="15.75" x14ac:dyDescent="0.25">
      <c r="A1164" s="93">
        <f t="shared" si="230"/>
        <v>0</v>
      </c>
      <c r="B1164" s="94">
        <f t="shared" si="225"/>
        <v>0</v>
      </c>
      <c r="C1164" s="95">
        <f>+$D$3*T1164</f>
        <v>7150</v>
      </c>
      <c r="D1164" s="95">
        <f t="shared" si="226"/>
        <v>7150</v>
      </c>
      <c r="E1164" s="95">
        <f>+$F$3*K1164</f>
        <v>1500</v>
      </c>
      <c r="F1164" s="95">
        <f t="shared" si="227"/>
        <v>1500</v>
      </c>
      <c r="G1164" s="96">
        <f>+$H$3*Q1164</f>
        <v>1500</v>
      </c>
      <c r="H1164" s="433">
        <f t="shared" si="228"/>
        <v>1500</v>
      </c>
      <c r="I1164" s="395"/>
      <c r="J1164" s="130">
        <f>((K1165-K1163)/500)</f>
        <v>0.02</v>
      </c>
      <c r="K1164" s="116">
        <f>(((I1164-I1163)*J1164)+K1163)+I1164</f>
        <v>150</v>
      </c>
      <c r="L1164" s="131">
        <f>ROUNDUP(K1164,0)</f>
        <v>150</v>
      </c>
      <c r="M1164" s="132">
        <f>((N1165-N1163)/500)</f>
        <v>0.02</v>
      </c>
      <c r="N1164" s="101">
        <f>(((I1164-I1163)*M1164)+N1163)+I1164</f>
        <v>250</v>
      </c>
      <c r="O1164" s="101">
        <f>ROUNDUP(N1164,0)</f>
        <v>250</v>
      </c>
      <c r="P1164" s="101">
        <f>((Q1165-Q1163)/500)</f>
        <v>0.02</v>
      </c>
      <c r="Q1164" s="101">
        <f>(((I1164-I1163)*P1164)+Q1163)+I1164</f>
        <v>500</v>
      </c>
      <c r="R1164" s="133">
        <f>ROUNDUP(Q1164,0)</f>
        <v>500</v>
      </c>
      <c r="S1164" s="132">
        <f>((T1165-T1163)/500)</f>
        <v>0.04</v>
      </c>
      <c r="T1164" s="134">
        <f>(((I1164-I1163)*S1164)+T1163)+I1164</f>
        <v>650</v>
      </c>
      <c r="U1164" s="134">
        <f>ROUNDUP(T1164,0)</f>
        <v>650</v>
      </c>
      <c r="V1164" s="396"/>
      <c r="W1164" s="130">
        <f>((X1165-X1163)/500)</f>
        <v>0.01</v>
      </c>
      <c r="X1164" s="116">
        <f>(((V1164-V1163)*W1164)+X1163)+V1164</f>
        <v>1680</v>
      </c>
      <c r="Y1164" s="135">
        <f t="shared" si="229"/>
        <v>240</v>
      </c>
      <c r="Z1164" s="106">
        <f>ROUNDUP(X1164,0)</f>
        <v>1680</v>
      </c>
      <c r="AA1164" s="136">
        <f>((AB1165-AB1163)/500)</f>
        <v>0.02</v>
      </c>
      <c r="AB1164" s="137">
        <f>(((V1164-V1163)*AA1164)+AB1163)+V1164</f>
        <v>3360</v>
      </c>
      <c r="AC1164" s="101">
        <f>ROUNDUP(AB1164,0)</f>
        <v>3360</v>
      </c>
      <c r="AD1164" s="137">
        <f>((AE1165-AE1163)/500)</f>
        <v>0.01</v>
      </c>
      <c r="AE1164" s="137">
        <f>(((V1164-V1163)*AD1164)+AE1163)+V1164</f>
        <v>1705</v>
      </c>
      <c r="AF1164" s="133">
        <f>ROUNDUP(AE1164,0)</f>
        <v>1705</v>
      </c>
      <c r="AG1164" s="137">
        <f>((AH1165-AH1163)/500)</f>
        <v>0.01</v>
      </c>
      <c r="AH1164" s="137">
        <f>(((V1164-V1163)*AG1164)+AH1163)+V1164</f>
        <v>1730</v>
      </c>
      <c r="AI1164" s="101">
        <f>ROUNDUP(AH1164,0)</f>
        <v>1730</v>
      </c>
      <c r="AJ1164" s="136">
        <f>((AK1165-AK1163)/500)</f>
        <v>0.01</v>
      </c>
      <c r="AK1164" s="138">
        <f>(((V1164-V1163)*AJ1164)+AK1163)+V1164</f>
        <v>1755</v>
      </c>
      <c r="AL1164" s="139">
        <f>ROUNDUP(AK1164,0)</f>
        <v>1755</v>
      </c>
    </row>
    <row r="1165" spans="1:39" ht="15.75" x14ac:dyDescent="0.25">
      <c r="A1165" s="93">
        <f t="shared" si="230"/>
        <v>0</v>
      </c>
      <c r="B1165" s="93">
        <f t="shared" si="225"/>
        <v>0</v>
      </c>
      <c r="C1165" s="112">
        <f>+$D$3*U1165</f>
        <v>3336190</v>
      </c>
      <c r="D1165" s="112">
        <f t="shared" si="226"/>
        <v>3336190</v>
      </c>
      <c r="E1165" s="112">
        <f>+$F$3*L1165</f>
        <v>2969700</v>
      </c>
      <c r="F1165" s="112">
        <f t="shared" si="227"/>
        <v>2969700</v>
      </c>
      <c r="G1165" s="113">
        <f>+$H$3*R1165</f>
        <v>891960</v>
      </c>
      <c r="H1165" s="112">
        <f t="shared" si="228"/>
        <v>891960</v>
      </c>
      <c r="I1165" s="140">
        <f>+I1163+500</f>
        <v>291000</v>
      </c>
      <c r="J1165" s="130"/>
      <c r="K1165" s="116">
        <f>+K1163+10</f>
        <v>5970</v>
      </c>
      <c r="L1165" s="117">
        <f>+I1165+K1165</f>
        <v>296970</v>
      </c>
      <c r="M1165" s="118"/>
      <c r="N1165" s="119">
        <f>+N1163+10</f>
        <v>6070</v>
      </c>
      <c r="O1165" s="119">
        <f>+N1165+I1165</f>
        <v>297070</v>
      </c>
      <c r="P1165" s="119"/>
      <c r="Q1165" s="119">
        <f>+Q1163+10</f>
        <v>6320</v>
      </c>
      <c r="R1165" s="120">
        <f>+Q1165+I1165</f>
        <v>297320</v>
      </c>
      <c r="S1165" s="121"/>
      <c r="T1165" s="122">
        <f>+T1163+20</f>
        <v>12290</v>
      </c>
      <c r="U1165" s="122">
        <f>+T1165+I1165</f>
        <v>303290</v>
      </c>
      <c r="V1165" s="141">
        <f>+V1163+500</f>
        <v>291000</v>
      </c>
      <c r="W1165" s="130"/>
      <c r="X1165" s="116">
        <f>+X1163+5</f>
        <v>4590</v>
      </c>
      <c r="Y1165" s="124">
        <f t="shared" si="229"/>
        <v>291240</v>
      </c>
      <c r="Z1165" s="125">
        <f>+V1165+X1165</f>
        <v>295590</v>
      </c>
      <c r="AA1165" s="126"/>
      <c r="AB1165" s="127">
        <f>+AB1163+10</f>
        <v>9180</v>
      </c>
      <c r="AC1165" s="119">
        <f>+V1165+AB1165</f>
        <v>300180</v>
      </c>
      <c r="AD1165" s="127"/>
      <c r="AE1165" s="127">
        <f>+AE1163+5</f>
        <v>4615</v>
      </c>
      <c r="AF1165" s="120">
        <f>+AE1165+V1165</f>
        <v>295615</v>
      </c>
      <c r="AG1165" s="127"/>
      <c r="AH1165" s="127">
        <f>+AH1163+5</f>
        <v>4640</v>
      </c>
      <c r="AI1165" s="119">
        <f>+AH1165+V1165</f>
        <v>295640</v>
      </c>
      <c r="AJ1165" s="126"/>
      <c r="AK1165" s="128">
        <f>+AK1163+5</f>
        <v>4665</v>
      </c>
      <c r="AL1165" s="129">
        <f>+AK1165+V1165</f>
        <v>295665</v>
      </c>
      <c r="AM1165" s="397"/>
    </row>
    <row r="1166" spans="1:39" ht="15.75" x14ac:dyDescent="0.25">
      <c r="A1166" s="93">
        <f t="shared" si="230"/>
        <v>0</v>
      </c>
      <c r="B1166" s="94">
        <f t="shared" si="225"/>
        <v>0</v>
      </c>
      <c r="C1166" s="95">
        <f>+$D$3*T1166</f>
        <v>7150</v>
      </c>
      <c r="D1166" s="95">
        <f t="shared" si="226"/>
        <v>7150</v>
      </c>
      <c r="E1166" s="95">
        <f>+$F$3*K1166</f>
        <v>1500</v>
      </c>
      <c r="F1166" s="95">
        <f t="shared" si="227"/>
        <v>1500</v>
      </c>
      <c r="G1166" s="96">
        <f>+$H$3*Q1166</f>
        <v>1500</v>
      </c>
      <c r="H1166" s="95">
        <f t="shared" si="228"/>
        <v>1500</v>
      </c>
      <c r="I1166" s="395"/>
      <c r="J1166" s="130">
        <f>((K1167-K1165)/500)</f>
        <v>0.02</v>
      </c>
      <c r="K1166" s="116">
        <f>(((I1166-I1165)*J1166)+K1165)+I1166</f>
        <v>150</v>
      </c>
      <c r="L1166" s="131">
        <f>ROUNDUP(K1166,0)</f>
        <v>150</v>
      </c>
      <c r="M1166" s="132">
        <f>((N1167-N1165)/500)</f>
        <v>0.02</v>
      </c>
      <c r="N1166" s="101">
        <f>(((I1166-I1165)*M1166)+N1165)+I1166</f>
        <v>250</v>
      </c>
      <c r="O1166" s="101">
        <f>ROUNDUP(N1166,0)</f>
        <v>250</v>
      </c>
      <c r="P1166" s="101">
        <f>((Q1167-Q1165)/500)</f>
        <v>0.02</v>
      </c>
      <c r="Q1166" s="101">
        <f>(((I1166-I1165)*P1166)+Q1165)+I1166</f>
        <v>500</v>
      </c>
      <c r="R1166" s="133">
        <f>ROUNDUP(Q1166,0)</f>
        <v>500</v>
      </c>
      <c r="S1166" s="132">
        <f>((T1167-T1165)/500)</f>
        <v>0.04</v>
      </c>
      <c r="T1166" s="134">
        <f>(((I1166-I1165)*S1166)+T1165)+I1166</f>
        <v>650</v>
      </c>
      <c r="U1166" s="134">
        <f>ROUNDUP(T1166,0)</f>
        <v>650</v>
      </c>
      <c r="V1166" s="396"/>
      <c r="W1166" s="130">
        <f>((X1167-X1165)/500)</f>
        <v>0.02</v>
      </c>
      <c r="X1166" s="116">
        <f>(((V1166-V1165)*W1166)+X1165)+V1166</f>
        <v>-1230</v>
      </c>
      <c r="Y1166" s="135">
        <f t="shared" si="229"/>
        <v>240</v>
      </c>
      <c r="Z1166" s="106">
        <f>ROUNDUP(X1166,0)</f>
        <v>-1230</v>
      </c>
      <c r="AA1166" s="136">
        <f>((AB1167-AB1165)/500)</f>
        <v>0.04</v>
      </c>
      <c r="AB1166" s="137">
        <f>(((V1166-V1165)*AA1166)+AB1165)+V1166</f>
        <v>-2460</v>
      </c>
      <c r="AC1166" s="101">
        <f>ROUNDUP(AB1166,0)</f>
        <v>-2460</v>
      </c>
      <c r="AD1166" s="137">
        <f>((AE1167-AE1165)/500)</f>
        <v>0.02</v>
      </c>
      <c r="AE1166" s="137">
        <f>(((V1166-V1165)*AD1166)+AE1165)+V1166</f>
        <v>-1205</v>
      </c>
      <c r="AF1166" s="133">
        <f>ROUNDUP(AE1166,0)</f>
        <v>-1205</v>
      </c>
      <c r="AG1166" s="137">
        <f>((AH1167-AH1165)/500)</f>
        <v>0.02</v>
      </c>
      <c r="AH1166" s="137">
        <f>(((V1166-V1165)*AG1166)+AH1165)+V1166</f>
        <v>-1180</v>
      </c>
      <c r="AI1166" s="101">
        <f>ROUNDUP(AH1166,0)</f>
        <v>-1180</v>
      </c>
      <c r="AJ1166" s="136">
        <f>((AK1167-AK1165)/500)</f>
        <v>0.02</v>
      </c>
      <c r="AK1166" s="138">
        <f>(((V1166-V1165)*AJ1166)+AK1165)+V1166</f>
        <v>-1155</v>
      </c>
      <c r="AL1166" s="139">
        <f>ROUNDUP(AK1166,0)</f>
        <v>-1155</v>
      </c>
    </row>
    <row r="1167" spans="1:39" ht="15.75" x14ac:dyDescent="0.25">
      <c r="A1167" s="93">
        <f t="shared" si="230"/>
        <v>0</v>
      </c>
      <c r="B1167" s="93">
        <f t="shared" si="225"/>
        <v>0</v>
      </c>
      <c r="C1167" s="112">
        <f>+$D$3*U1167</f>
        <v>3341910</v>
      </c>
      <c r="D1167" s="112">
        <f t="shared" si="226"/>
        <v>3341910</v>
      </c>
      <c r="E1167" s="112">
        <f>+$F$3*L1167</f>
        <v>2974800</v>
      </c>
      <c r="F1167" s="112">
        <f t="shared" si="227"/>
        <v>2974800</v>
      </c>
      <c r="G1167" s="113">
        <f>+$H$3*R1167</f>
        <v>893490</v>
      </c>
      <c r="H1167" s="112">
        <f t="shared" si="228"/>
        <v>893490</v>
      </c>
      <c r="I1167" s="140">
        <f>+I1165+500</f>
        <v>291500</v>
      </c>
      <c r="J1167" s="130"/>
      <c r="K1167" s="116">
        <f>+K1165+10</f>
        <v>5980</v>
      </c>
      <c r="L1167" s="117">
        <f>+I1167+K1167</f>
        <v>297480</v>
      </c>
      <c r="M1167" s="118"/>
      <c r="N1167" s="119">
        <f>+N1165+10</f>
        <v>6080</v>
      </c>
      <c r="O1167" s="119">
        <f>+N1167+I1167</f>
        <v>297580</v>
      </c>
      <c r="P1167" s="119"/>
      <c r="Q1167" s="119">
        <f>+Q1165+10</f>
        <v>6330</v>
      </c>
      <c r="R1167" s="120">
        <f>+Q1167+I1167</f>
        <v>297830</v>
      </c>
      <c r="S1167" s="121"/>
      <c r="T1167" s="122">
        <f>+T1165+20</f>
        <v>12310</v>
      </c>
      <c r="U1167" s="122">
        <f>+T1167+I1167</f>
        <v>303810</v>
      </c>
      <c r="V1167" s="141">
        <f>+V1165+500</f>
        <v>291500</v>
      </c>
      <c r="W1167" s="130"/>
      <c r="X1167" s="116">
        <f>+X1165+10</f>
        <v>4600</v>
      </c>
      <c r="Y1167" s="124">
        <f t="shared" si="229"/>
        <v>291740</v>
      </c>
      <c r="Z1167" s="125">
        <f>+V1167+X1167</f>
        <v>296100</v>
      </c>
      <c r="AA1167" s="126"/>
      <c r="AB1167" s="127">
        <f>+AB1165+20</f>
        <v>9200</v>
      </c>
      <c r="AC1167" s="119">
        <f>+V1167+AB1167</f>
        <v>300700</v>
      </c>
      <c r="AD1167" s="127"/>
      <c r="AE1167" s="127">
        <f>+AE1165+10</f>
        <v>4625</v>
      </c>
      <c r="AF1167" s="120">
        <f>+AE1167+V1167</f>
        <v>296125</v>
      </c>
      <c r="AG1167" s="127"/>
      <c r="AH1167" s="127">
        <f>+AH1165+10</f>
        <v>4650</v>
      </c>
      <c r="AI1167" s="119">
        <f>+AH1167+V1167</f>
        <v>296150</v>
      </c>
      <c r="AJ1167" s="126"/>
      <c r="AK1167" s="128">
        <f>+AK1165+10</f>
        <v>4675</v>
      </c>
      <c r="AL1167" s="129">
        <f>+AK1167+V1167</f>
        <v>296175</v>
      </c>
      <c r="AM1167" s="397"/>
    </row>
    <row r="1168" spans="1:39" ht="15.75" x14ac:dyDescent="0.25">
      <c r="A1168" s="93">
        <f t="shared" si="230"/>
        <v>0</v>
      </c>
      <c r="B1168" s="94">
        <f t="shared" si="225"/>
        <v>0</v>
      </c>
      <c r="C1168" s="95">
        <f>+$D$3*T1168</f>
        <v>7150</v>
      </c>
      <c r="D1168" s="95">
        <f t="shared" si="226"/>
        <v>7150</v>
      </c>
      <c r="E1168" s="95">
        <f>+$F$3*K1168</f>
        <v>1500</v>
      </c>
      <c r="F1168" s="95">
        <f t="shared" si="227"/>
        <v>1500</v>
      </c>
      <c r="G1168" s="96">
        <f>+$H$3*Q1168</f>
        <v>1500</v>
      </c>
      <c r="H1168" s="433">
        <f t="shared" si="228"/>
        <v>1500</v>
      </c>
      <c r="I1168" s="395"/>
      <c r="J1168" s="130">
        <f>((K1169-K1167)/500)</f>
        <v>0.02</v>
      </c>
      <c r="K1168" s="116">
        <f>(((I1168-I1167)*J1168)+K1167)+I1168</f>
        <v>150</v>
      </c>
      <c r="L1168" s="131">
        <f>ROUNDUP(K1168,0)</f>
        <v>150</v>
      </c>
      <c r="M1168" s="132">
        <f>((N1169-N1167)/500)</f>
        <v>0.02</v>
      </c>
      <c r="N1168" s="101">
        <f>(((I1168-I1167)*M1168)+N1167)+I1168</f>
        <v>250</v>
      </c>
      <c r="O1168" s="101">
        <f>ROUNDUP(N1168,0)</f>
        <v>250</v>
      </c>
      <c r="P1168" s="101">
        <f>((Q1169-Q1167)/500)</f>
        <v>0.02</v>
      </c>
      <c r="Q1168" s="101">
        <f>(((I1168-I1167)*P1168)+Q1167)+I1168</f>
        <v>500</v>
      </c>
      <c r="R1168" s="133">
        <f>ROUNDUP(Q1168,0)</f>
        <v>500</v>
      </c>
      <c r="S1168" s="132">
        <f>((T1169-T1167)/500)</f>
        <v>0.04</v>
      </c>
      <c r="T1168" s="134">
        <f>(((I1168-I1167)*S1168)+T1167)+I1168</f>
        <v>650</v>
      </c>
      <c r="U1168" s="134">
        <f>ROUNDUP(T1168,0)</f>
        <v>650</v>
      </c>
      <c r="V1168" s="396"/>
      <c r="W1168" s="130">
        <f>((X1169-X1167)/500)</f>
        <v>0.01</v>
      </c>
      <c r="X1168" s="116">
        <f>(((V1168-V1167)*W1168)+X1167)+V1168</f>
        <v>1685</v>
      </c>
      <c r="Y1168" s="135">
        <f t="shared" si="229"/>
        <v>240</v>
      </c>
      <c r="Z1168" s="106">
        <f>ROUNDUP(X1168,0)</f>
        <v>1685</v>
      </c>
      <c r="AA1168" s="136">
        <f>((AB1169-AB1167)/500)</f>
        <v>0.02</v>
      </c>
      <c r="AB1168" s="137">
        <f>(((V1168-V1167)*AA1168)+AB1167)+V1168</f>
        <v>3370</v>
      </c>
      <c r="AC1168" s="101">
        <f>ROUNDUP(AB1168,0)</f>
        <v>3370</v>
      </c>
      <c r="AD1168" s="137">
        <f>((AE1169-AE1167)/500)</f>
        <v>0.01</v>
      </c>
      <c r="AE1168" s="137">
        <f>(((V1168-V1167)*AD1168)+AE1167)+V1168</f>
        <v>1710</v>
      </c>
      <c r="AF1168" s="133">
        <f>ROUNDUP(AE1168,0)</f>
        <v>1710</v>
      </c>
      <c r="AG1168" s="137">
        <f>((AH1169-AH1167)/500)</f>
        <v>0.01</v>
      </c>
      <c r="AH1168" s="137">
        <f>(((V1168-V1167)*AG1168)+AH1167)+V1168</f>
        <v>1735</v>
      </c>
      <c r="AI1168" s="101">
        <f>ROUNDUP(AH1168,0)</f>
        <v>1735</v>
      </c>
      <c r="AJ1168" s="136">
        <f>((AK1169-AK1167)/500)</f>
        <v>0.01</v>
      </c>
      <c r="AK1168" s="138">
        <f>(((V1168-V1167)*AJ1168)+AK1167)+V1168</f>
        <v>1760</v>
      </c>
      <c r="AL1168" s="139">
        <f>ROUNDUP(AK1168,0)</f>
        <v>1760</v>
      </c>
    </row>
    <row r="1169" spans="1:39" ht="15.75" x14ac:dyDescent="0.25">
      <c r="A1169" s="93">
        <f t="shared" si="230"/>
        <v>0</v>
      </c>
      <c r="B1169" s="93">
        <f t="shared" si="225"/>
        <v>0</v>
      </c>
      <c r="C1169" s="112">
        <f>+$D$3*U1169</f>
        <v>3347630</v>
      </c>
      <c r="D1169" s="112">
        <f t="shared" si="226"/>
        <v>3347630</v>
      </c>
      <c r="E1169" s="112">
        <f>+$F$3*L1169</f>
        <v>2979900</v>
      </c>
      <c r="F1169" s="112">
        <f t="shared" si="227"/>
        <v>2979900</v>
      </c>
      <c r="G1169" s="113">
        <f>+$H$3*R1169</f>
        <v>895020</v>
      </c>
      <c r="H1169" s="112">
        <f t="shared" si="228"/>
        <v>895020</v>
      </c>
      <c r="I1169" s="140">
        <f>+I1167+500</f>
        <v>292000</v>
      </c>
      <c r="J1169" s="130"/>
      <c r="K1169" s="116">
        <f>+K1167+10</f>
        <v>5990</v>
      </c>
      <c r="L1169" s="117">
        <f>+I1169+K1169</f>
        <v>297990</v>
      </c>
      <c r="M1169" s="118"/>
      <c r="N1169" s="119">
        <f>+N1167+10</f>
        <v>6090</v>
      </c>
      <c r="O1169" s="119">
        <f>+N1169+I1169</f>
        <v>298090</v>
      </c>
      <c r="P1169" s="119"/>
      <c r="Q1169" s="119">
        <f>+Q1167+10</f>
        <v>6340</v>
      </c>
      <c r="R1169" s="120">
        <f>+Q1169+I1169</f>
        <v>298340</v>
      </c>
      <c r="S1169" s="121"/>
      <c r="T1169" s="122">
        <f>+T1167+20</f>
        <v>12330</v>
      </c>
      <c r="U1169" s="122">
        <f>+T1169+I1169</f>
        <v>304330</v>
      </c>
      <c r="V1169" s="141">
        <f>+V1167+500</f>
        <v>292000</v>
      </c>
      <c r="W1169" s="130"/>
      <c r="X1169" s="116">
        <f>+X1167+5</f>
        <v>4605</v>
      </c>
      <c r="Y1169" s="124">
        <f t="shared" si="229"/>
        <v>292240</v>
      </c>
      <c r="Z1169" s="125">
        <f>+V1169+X1169</f>
        <v>296605</v>
      </c>
      <c r="AA1169" s="126"/>
      <c r="AB1169" s="127">
        <f>+AB1167+10</f>
        <v>9210</v>
      </c>
      <c r="AC1169" s="119">
        <f>+V1169+AB1169</f>
        <v>301210</v>
      </c>
      <c r="AD1169" s="127"/>
      <c r="AE1169" s="127">
        <f>+AE1167+5</f>
        <v>4630</v>
      </c>
      <c r="AF1169" s="120">
        <f>+AE1169+V1169</f>
        <v>296630</v>
      </c>
      <c r="AG1169" s="127"/>
      <c r="AH1169" s="127">
        <f>+AH1167+5</f>
        <v>4655</v>
      </c>
      <c r="AI1169" s="119">
        <f>+AH1169+V1169</f>
        <v>296655</v>
      </c>
      <c r="AJ1169" s="126"/>
      <c r="AK1169" s="128">
        <f>+AK1167+5</f>
        <v>4680</v>
      </c>
      <c r="AL1169" s="129">
        <f>+AK1169+V1169</f>
        <v>296680</v>
      </c>
      <c r="AM1169" s="397"/>
    </row>
    <row r="1170" spans="1:39" ht="15.75" x14ac:dyDescent="0.25">
      <c r="A1170" s="93">
        <f t="shared" si="230"/>
        <v>0</v>
      </c>
      <c r="B1170" s="94">
        <f t="shared" si="225"/>
        <v>0</v>
      </c>
      <c r="C1170" s="95">
        <f>+$D$3*T1170</f>
        <v>7150</v>
      </c>
      <c r="D1170" s="95">
        <f t="shared" si="226"/>
        <v>7150</v>
      </c>
      <c r="E1170" s="95">
        <f>+$F$3*K1170</f>
        <v>1500</v>
      </c>
      <c r="F1170" s="95">
        <f t="shared" si="227"/>
        <v>1500</v>
      </c>
      <c r="G1170" s="96">
        <f>+$H$3*Q1170</f>
        <v>1500</v>
      </c>
      <c r="H1170" s="95">
        <f t="shared" si="228"/>
        <v>1500</v>
      </c>
      <c r="I1170" s="395"/>
      <c r="J1170" s="130">
        <f>((K1171-K1169)/500)</f>
        <v>0.02</v>
      </c>
      <c r="K1170" s="116">
        <f>(((I1170-I1169)*J1170)+K1169)+I1170</f>
        <v>150</v>
      </c>
      <c r="L1170" s="131">
        <f>ROUNDUP(K1170,0)</f>
        <v>150</v>
      </c>
      <c r="M1170" s="132">
        <f>((N1171-N1169)/500)</f>
        <v>0.02</v>
      </c>
      <c r="N1170" s="101">
        <f>(((I1170-I1169)*M1170)+N1169)+I1170</f>
        <v>250</v>
      </c>
      <c r="O1170" s="101">
        <f>ROUNDUP(N1170,0)</f>
        <v>250</v>
      </c>
      <c r="P1170" s="101">
        <f>((Q1171-Q1169)/500)</f>
        <v>0.02</v>
      </c>
      <c r="Q1170" s="101">
        <f>(((I1170-I1169)*P1170)+Q1169)+I1170</f>
        <v>500</v>
      </c>
      <c r="R1170" s="133">
        <f>ROUNDUP(Q1170,0)</f>
        <v>500</v>
      </c>
      <c r="S1170" s="132">
        <f>((T1171-T1169)/500)</f>
        <v>0.04</v>
      </c>
      <c r="T1170" s="134">
        <f>(((I1170-I1169)*S1170)+T1169)+I1170</f>
        <v>650</v>
      </c>
      <c r="U1170" s="134">
        <f>ROUNDUP(T1170,0)</f>
        <v>650</v>
      </c>
      <c r="V1170" s="396"/>
      <c r="W1170" s="130">
        <f>((X1171-X1169)/500)</f>
        <v>0.02</v>
      </c>
      <c r="X1170" s="116">
        <f>(((V1170-V1169)*W1170)+X1169)+V1170</f>
        <v>-1235</v>
      </c>
      <c r="Y1170" s="135">
        <f t="shared" si="229"/>
        <v>240</v>
      </c>
      <c r="Z1170" s="106">
        <f>ROUNDUP(X1170,0)</f>
        <v>-1235</v>
      </c>
      <c r="AA1170" s="136">
        <f>((AB1171-AB1169)/500)</f>
        <v>0.04</v>
      </c>
      <c r="AB1170" s="137">
        <f>(((V1170-V1169)*AA1170)+AB1169)+V1170</f>
        <v>-2470</v>
      </c>
      <c r="AC1170" s="101">
        <f>ROUNDUP(AB1170,0)</f>
        <v>-2470</v>
      </c>
      <c r="AD1170" s="137">
        <f>((AE1171-AE1169)/500)</f>
        <v>0.02</v>
      </c>
      <c r="AE1170" s="137">
        <f>(((V1170-V1169)*AD1170)+AE1169)+V1170</f>
        <v>-1210</v>
      </c>
      <c r="AF1170" s="133">
        <f>ROUNDUP(AE1170,0)</f>
        <v>-1210</v>
      </c>
      <c r="AG1170" s="137">
        <f>((AH1171-AH1169)/500)</f>
        <v>0.02</v>
      </c>
      <c r="AH1170" s="137">
        <f>(((V1170-V1169)*AG1170)+AH1169)+V1170</f>
        <v>-1185</v>
      </c>
      <c r="AI1170" s="101">
        <f>ROUNDUP(AH1170,0)</f>
        <v>-1185</v>
      </c>
      <c r="AJ1170" s="136">
        <f>((AK1171-AK1169)/500)</f>
        <v>0.02</v>
      </c>
      <c r="AK1170" s="138">
        <f>(((V1170-V1169)*AJ1170)+AK1169)+V1170</f>
        <v>-1160</v>
      </c>
      <c r="AL1170" s="139">
        <f>ROUNDUP(AK1170,0)</f>
        <v>-1160</v>
      </c>
      <c r="AM1170" s="397"/>
    </row>
    <row r="1171" spans="1:39" ht="15.75" x14ac:dyDescent="0.25">
      <c r="A1171" s="93">
        <f t="shared" si="230"/>
        <v>0</v>
      </c>
      <c r="B1171" s="93">
        <f t="shared" si="225"/>
        <v>0</v>
      </c>
      <c r="C1171" s="112">
        <f>+$D$3*U1171</f>
        <v>3353350</v>
      </c>
      <c r="D1171" s="112">
        <f t="shared" si="226"/>
        <v>3353350</v>
      </c>
      <c r="E1171" s="112">
        <f>+$F$3*L1171</f>
        <v>2985000</v>
      </c>
      <c r="F1171" s="112">
        <f t="shared" si="227"/>
        <v>2985000</v>
      </c>
      <c r="G1171" s="113">
        <f>+$H$3*R1171</f>
        <v>896550</v>
      </c>
      <c r="H1171" s="112">
        <f t="shared" si="228"/>
        <v>896550</v>
      </c>
      <c r="I1171" s="140">
        <f>+I1169+500</f>
        <v>292500</v>
      </c>
      <c r="J1171" s="130"/>
      <c r="K1171" s="116">
        <f>+K1169+10</f>
        <v>6000</v>
      </c>
      <c r="L1171" s="117">
        <f>+I1171+K1171</f>
        <v>298500</v>
      </c>
      <c r="M1171" s="118"/>
      <c r="N1171" s="119">
        <f>+N1169+10</f>
        <v>6100</v>
      </c>
      <c r="O1171" s="119">
        <f>+N1171+I1171</f>
        <v>298600</v>
      </c>
      <c r="P1171" s="119"/>
      <c r="Q1171" s="119">
        <f>+Q1169+10</f>
        <v>6350</v>
      </c>
      <c r="R1171" s="120">
        <f>+Q1171+I1171</f>
        <v>298850</v>
      </c>
      <c r="S1171" s="121"/>
      <c r="T1171" s="122">
        <f>+T1169+20</f>
        <v>12350</v>
      </c>
      <c r="U1171" s="122">
        <f>+T1171+I1171</f>
        <v>304850</v>
      </c>
      <c r="V1171" s="141">
        <f>+V1169+500</f>
        <v>292500</v>
      </c>
      <c r="W1171" s="130"/>
      <c r="X1171" s="116">
        <f>+X1169+10</f>
        <v>4615</v>
      </c>
      <c r="Y1171" s="124">
        <f t="shared" si="229"/>
        <v>292740</v>
      </c>
      <c r="Z1171" s="125">
        <f>+V1171+X1171</f>
        <v>297115</v>
      </c>
      <c r="AA1171" s="126"/>
      <c r="AB1171" s="127">
        <f>+AB1169+20</f>
        <v>9230</v>
      </c>
      <c r="AC1171" s="119">
        <f>+V1171+AB1171</f>
        <v>301730</v>
      </c>
      <c r="AD1171" s="127"/>
      <c r="AE1171" s="127">
        <f>+AE1169+10</f>
        <v>4640</v>
      </c>
      <c r="AF1171" s="120">
        <f>+AE1171+V1171</f>
        <v>297140</v>
      </c>
      <c r="AG1171" s="127"/>
      <c r="AH1171" s="127">
        <f>+AH1169+10</f>
        <v>4665</v>
      </c>
      <c r="AI1171" s="119">
        <f>+AH1171+V1171</f>
        <v>297165</v>
      </c>
      <c r="AJ1171" s="126"/>
      <c r="AK1171" s="128">
        <f>+AK1169+10</f>
        <v>4690</v>
      </c>
      <c r="AL1171" s="129">
        <f>+AK1171+V1171</f>
        <v>297190</v>
      </c>
      <c r="AM1171" s="397"/>
    </row>
    <row r="1172" spans="1:39" ht="15.75" x14ac:dyDescent="0.25">
      <c r="A1172" s="93">
        <f t="shared" si="230"/>
        <v>0</v>
      </c>
      <c r="B1172" s="94">
        <f t="shared" si="225"/>
        <v>0</v>
      </c>
      <c r="C1172" s="95">
        <f>+$D$3*T1172</f>
        <v>7150</v>
      </c>
      <c r="D1172" s="95">
        <f t="shared" si="226"/>
        <v>7150</v>
      </c>
      <c r="E1172" s="95">
        <f>+$F$3*K1172</f>
        <v>1500</v>
      </c>
      <c r="F1172" s="95">
        <f t="shared" si="227"/>
        <v>1500</v>
      </c>
      <c r="G1172" s="96">
        <f>+$H$3*Q1172</f>
        <v>1500</v>
      </c>
      <c r="H1172" s="433">
        <f t="shared" si="228"/>
        <v>1500</v>
      </c>
      <c r="I1172" s="395"/>
      <c r="J1172" s="130">
        <f>((K1173-K1171)/500)</f>
        <v>0.02</v>
      </c>
      <c r="K1172" s="116">
        <f>(((I1172-I1171)*J1172)+K1171)+I1172</f>
        <v>150</v>
      </c>
      <c r="L1172" s="131">
        <f>ROUNDUP(K1172,0)</f>
        <v>150</v>
      </c>
      <c r="M1172" s="132">
        <f>((N1173-N1171)/500)</f>
        <v>0.02</v>
      </c>
      <c r="N1172" s="101">
        <f>(((I1172-I1171)*M1172)+N1171)+I1172</f>
        <v>250</v>
      </c>
      <c r="O1172" s="101">
        <f>ROUNDUP(N1172,0)</f>
        <v>250</v>
      </c>
      <c r="P1172" s="101">
        <f>((Q1173-Q1171)/500)</f>
        <v>0.02</v>
      </c>
      <c r="Q1172" s="101">
        <f>(((I1172-I1171)*P1172)+Q1171)+I1172</f>
        <v>500</v>
      </c>
      <c r="R1172" s="133">
        <f>ROUNDUP(Q1172,0)</f>
        <v>500</v>
      </c>
      <c r="S1172" s="132">
        <f>((T1173-T1171)/500)</f>
        <v>0.04</v>
      </c>
      <c r="T1172" s="134">
        <f>(((I1172-I1171)*S1172)+T1171)+I1172</f>
        <v>650</v>
      </c>
      <c r="U1172" s="134">
        <f>ROUNDUP(T1172,0)</f>
        <v>650</v>
      </c>
      <c r="V1172" s="396"/>
      <c r="W1172" s="130">
        <f>((X1173-X1171)/500)</f>
        <v>0.01</v>
      </c>
      <c r="X1172" s="116">
        <f>(((V1172-V1171)*W1172)+X1171)+V1172</f>
        <v>1690</v>
      </c>
      <c r="Y1172" s="135">
        <f t="shared" si="229"/>
        <v>240</v>
      </c>
      <c r="Z1172" s="106">
        <f>ROUNDUP(X1172,0)</f>
        <v>1690</v>
      </c>
      <c r="AA1172" s="136">
        <f>((AB1173-AB1171)/500)</f>
        <v>0.02</v>
      </c>
      <c r="AB1172" s="137">
        <f>(((V1172-V1171)*AA1172)+AB1171)+V1172</f>
        <v>3380</v>
      </c>
      <c r="AC1172" s="101">
        <f>ROUNDUP(AB1172,0)</f>
        <v>3380</v>
      </c>
      <c r="AD1172" s="137">
        <f>((AE1173-AE1171)/500)</f>
        <v>0.01</v>
      </c>
      <c r="AE1172" s="137">
        <f>(((V1172-V1171)*AD1172)+AE1171)+V1172</f>
        <v>1715</v>
      </c>
      <c r="AF1172" s="133">
        <f>ROUNDUP(AE1172,0)</f>
        <v>1715</v>
      </c>
      <c r="AG1172" s="137">
        <f>((AH1173-AH1171)/500)</f>
        <v>0.01</v>
      </c>
      <c r="AH1172" s="137">
        <f>(((V1172-V1171)*AG1172)+AH1171)+V1172</f>
        <v>1740</v>
      </c>
      <c r="AI1172" s="101">
        <f>ROUNDUP(AH1172,0)</f>
        <v>1740</v>
      </c>
      <c r="AJ1172" s="136">
        <f>((AK1173-AK1171)/500)</f>
        <v>0.01</v>
      </c>
      <c r="AK1172" s="138">
        <f>(((V1172-V1171)*AJ1172)+AK1171)+V1172</f>
        <v>1765</v>
      </c>
      <c r="AL1172" s="139">
        <f>ROUNDUP(AK1172,0)</f>
        <v>1765</v>
      </c>
    </row>
    <row r="1173" spans="1:39" ht="15.75" x14ac:dyDescent="0.25">
      <c r="A1173" s="93">
        <f t="shared" si="230"/>
        <v>0</v>
      </c>
      <c r="B1173" s="93">
        <f t="shared" si="225"/>
        <v>0</v>
      </c>
      <c r="C1173" s="112">
        <f>+$D$3*U1173</f>
        <v>3359070</v>
      </c>
      <c r="D1173" s="112">
        <f t="shared" si="226"/>
        <v>3359070</v>
      </c>
      <c r="E1173" s="112">
        <f>+$F$3*L1173</f>
        <v>2990100</v>
      </c>
      <c r="F1173" s="112">
        <f t="shared" si="227"/>
        <v>2990100</v>
      </c>
      <c r="G1173" s="113">
        <f>+$H$3*R1173</f>
        <v>898080</v>
      </c>
      <c r="H1173" s="112">
        <f t="shared" si="228"/>
        <v>898080</v>
      </c>
      <c r="I1173" s="140">
        <f>+I1171+500</f>
        <v>293000</v>
      </c>
      <c r="J1173" s="130"/>
      <c r="K1173" s="116">
        <f>+K1171+10</f>
        <v>6010</v>
      </c>
      <c r="L1173" s="117">
        <f>+I1173+K1173</f>
        <v>299010</v>
      </c>
      <c r="M1173" s="118"/>
      <c r="N1173" s="119">
        <f>+N1171+10</f>
        <v>6110</v>
      </c>
      <c r="O1173" s="119">
        <f>+N1173+I1173</f>
        <v>299110</v>
      </c>
      <c r="P1173" s="119"/>
      <c r="Q1173" s="119">
        <f>+Q1171+10</f>
        <v>6360</v>
      </c>
      <c r="R1173" s="120">
        <f>+Q1173+I1173</f>
        <v>299360</v>
      </c>
      <c r="S1173" s="121"/>
      <c r="T1173" s="122">
        <f>+T1171+20</f>
        <v>12370</v>
      </c>
      <c r="U1173" s="122">
        <f>+T1173+I1173</f>
        <v>305370</v>
      </c>
      <c r="V1173" s="141">
        <f>+V1171+500</f>
        <v>293000</v>
      </c>
      <c r="W1173" s="130"/>
      <c r="X1173" s="116">
        <f>+X1171+5</f>
        <v>4620</v>
      </c>
      <c r="Y1173" s="124">
        <f t="shared" si="229"/>
        <v>293240</v>
      </c>
      <c r="Z1173" s="125">
        <f>+V1173+X1173</f>
        <v>297620</v>
      </c>
      <c r="AA1173" s="126"/>
      <c r="AB1173" s="127">
        <f>+AB1171+10</f>
        <v>9240</v>
      </c>
      <c r="AC1173" s="119">
        <f>+V1173+AB1173</f>
        <v>302240</v>
      </c>
      <c r="AD1173" s="127"/>
      <c r="AE1173" s="127">
        <f>+AE1171+5</f>
        <v>4645</v>
      </c>
      <c r="AF1173" s="120">
        <f>+AE1173+V1173</f>
        <v>297645</v>
      </c>
      <c r="AG1173" s="127"/>
      <c r="AH1173" s="127">
        <f>+AH1171+5</f>
        <v>4670</v>
      </c>
      <c r="AI1173" s="119">
        <f>+AH1173+V1173</f>
        <v>297670</v>
      </c>
      <c r="AJ1173" s="126"/>
      <c r="AK1173" s="128">
        <f>+AK1171+5</f>
        <v>4695</v>
      </c>
      <c r="AL1173" s="129">
        <f>+AK1173+V1173</f>
        <v>297695</v>
      </c>
      <c r="AM1173" s="397"/>
    </row>
    <row r="1174" spans="1:39" ht="15.75" x14ac:dyDescent="0.25">
      <c r="A1174" s="93">
        <f t="shared" si="230"/>
        <v>0</v>
      </c>
      <c r="B1174" s="94">
        <f t="shared" si="225"/>
        <v>0</v>
      </c>
      <c r="C1174" s="95">
        <f>+$D$3*T1174</f>
        <v>7150</v>
      </c>
      <c r="D1174" s="95">
        <f t="shared" si="226"/>
        <v>7150</v>
      </c>
      <c r="E1174" s="95">
        <f>+$F$3*K1174</f>
        <v>1500</v>
      </c>
      <c r="F1174" s="95">
        <f t="shared" si="227"/>
        <v>1500</v>
      </c>
      <c r="G1174" s="96">
        <f>+$H$3*Q1174</f>
        <v>1500</v>
      </c>
      <c r="H1174" s="95">
        <f t="shared" si="228"/>
        <v>1500</v>
      </c>
      <c r="I1174" s="395"/>
      <c r="J1174" s="130">
        <f>((K1175-K1173)/500)</f>
        <v>0.02</v>
      </c>
      <c r="K1174" s="116">
        <f>(((I1174-I1173)*J1174)+K1173)+I1174</f>
        <v>150</v>
      </c>
      <c r="L1174" s="131">
        <f>ROUNDUP(K1174,0)</f>
        <v>150</v>
      </c>
      <c r="M1174" s="132">
        <f>((N1175-N1173)/500)</f>
        <v>0.02</v>
      </c>
      <c r="N1174" s="101">
        <f>(((I1174-I1173)*M1174)+N1173)+I1174</f>
        <v>250</v>
      </c>
      <c r="O1174" s="101">
        <f>ROUNDUP(N1174,0)</f>
        <v>250</v>
      </c>
      <c r="P1174" s="101">
        <f>((Q1175-Q1173)/500)</f>
        <v>0.02</v>
      </c>
      <c r="Q1174" s="101">
        <f>(((I1174-I1173)*P1174)+Q1173)+I1174</f>
        <v>500</v>
      </c>
      <c r="R1174" s="133">
        <f>ROUNDUP(Q1174,0)</f>
        <v>500</v>
      </c>
      <c r="S1174" s="132">
        <f>((T1175-T1173)/500)</f>
        <v>0.04</v>
      </c>
      <c r="T1174" s="134">
        <f>(((I1174-I1173)*S1174)+T1173)+I1174</f>
        <v>650</v>
      </c>
      <c r="U1174" s="134">
        <f>ROUNDUP(T1174,0)</f>
        <v>650</v>
      </c>
      <c r="V1174" s="396"/>
      <c r="W1174" s="130">
        <f>((X1175-X1173)/500)</f>
        <v>0.02</v>
      </c>
      <c r="X1174" s="116">
        <f>(((V1174-V1173)*W1174)+X1173)+V1174</f>
        <v>-1240</v>
      </c>
      <c r="Y1174" s="135">
        <f t="shared" si="229"/>
        <v>240</v>
      </c>
      <c r="Z1174" s="106">
        <f>ROUNDUP(X1174,0)</f>
        <v>-1240</v>
      </c>
      <c r="AA1174" s="136">
        <f>((AB1175-AB1173)/500)</f>
        <v>0.04</v>
      </c>
      <c r="AB1174" s="137">
        <f>(((V1174-V1173)*AA1174)+AB1173)+V1174</f>
        <v>-2480</v>
      </c>
      <c r="AC1174" s="101">
        <f>ROUNDUP(AB1174,0)</f>
        <v>-2480</v>
      </c>
      <c r="AD1174" s="137">
        <f>((AE1175-AE1173)/500)</f>
        <v>0.02</v>
      </c>
      <c r="AE1174" s="137">
        <f>(((V1174-V1173)*AD1174)+AE1173)+V1174</f>
        <v>-1215</v>
      </c>
      <c r="AF1174" s="133">
        <f>ROUNDUP(AE1174,0)</f>
        <v>-1215</v>
      </c>
      <c r="AG1174" s="137">
        <f>((AH1175-AH1173)/500)</f>
        <v>0.02</v>
      </c>
      <c r="AH1174" s="137">
        <f>(((V1174-V1173)*AG1174)+AH1173)+V1174</f>
        <v>-1190</v>
      </c>
      <c r="AI1174" s="101">
        <f>ROUNDUP(AH1174,0)</f>
        <v>-1190</v>
      </c>
      <c r="AJ1174" s="136">
        <f>((AK1175-AK1173)/500)</f>
        <v>0.02</v>
      </c>
      <c r="AK1174" s="138">
        <f>(((V1174-V1173)*AJ1174)+AK1173)+V1174</f>
        <v>-1165</v>
      </c>
      <c r="AL1174" s="139">
        <f>ROUNDUP(AK1174,0)</f>
        <v>-1165</v>
      </c>
    </row>
    <row r="1175" spans="1:39" ht="15.75" x14ac:dyDescent="0.25">
      <c r="A1175" s="93">
        <f t="shared" si="230"/>
        <v>0</v>
      </c>
      <c r="B1175" s="93">
        <f t="shared" si="225"/>
        <v>0</v>
      </c>
      <c r="C1175" s="112">
        <f>+$D$3*U1175</f>
        <v>3364790</v>
      </c>
      <c r="D1175" s="112">
        <f t="shared" si="226"/>
        <v>3364790</v>
      </c>
      <c r="E1175" s="112">
        <f>+$F$3*L1175</f>
        <v>2995200</v>
      </c>
      <c r="F1175" s="112">
        <f t="shared" si="227"/>
        <v>2995200</v>
      </c>
      <c r="G1175" s="113">
        <f>+$H$3*R1175</f>
        <v>899610</v>
      </c>
      <c r="H1175" s="112">
        <f t="shared" si="228"/>
        <v>899610</v>
      </c>
      <c r="I1175" s="140">
        <f>+I1173+500</f>
        <v>293500</v>
      </c>
      <c r="J1175" s="130"/>
      <c r="K1175" s="116">
        <f>+K1173+10</f>
        <v>6020</v>
      </c>
      <c r="L1175" s="117">
        <f>+I1175+K1175</f>
        <v>299520</v>
      </c>
      <c r="M1175" s="118"/>
      <c r="N1175" s="119">
        <f>+N1173+10</f>
        <v>6120</v>
      </c>
      <c r="O1175" s="119">
        <f>+N1175+I1175</f>
        <v>299620</v>
      </c>
      <c r="P1175" s="119"/>
      <c r="Q1175" s="119">
        <f>+Q1173+10</f>
        <v>6370</v>
      </c>
      <c r="R1175" s="120">
        <f>+Q1175+I1175</f>
        <v>299870</v>
      </c>
      <c r="S1175" s="121"/>
      <c r="T1175" s="122">
        <f>+T1173+20</f>
        <v>12390</v>
      </c>
      <c r="U1175" s="122">
        <f>+T1175+I1175</f>
        <v>305890</v>
      </c>
      <c r="V1175" s="141">
        <f>+V1173+500</f>
        <v>293500</v>
      </c>
      <c r="W1175" s="130"/>
      <c r="X1175" s="116">
        <f>+X1173+10</f>
        <v>4630</v>
      </c>
      <c r="Y1175" s="124">
        <f t="shared" si="229"/>
        <v>293740</v>
      </c>
      <c r="Z1175" s="125">
        <f>+V1175+X1175</f>
        <v>298130</v>
      </c>
      <c r="AA1175" s="126"/>
      <c r="AB1175" s="127">
        <f>+AB1173+20</f>
        <v>9260</v>
      </c>
      <c r="AC1175" s="119">
        <f>+V1175+AB1175</f>
        <v>302760</v>
      </c>
      <c r="AD1175" s="127"/>
      <c r="AE1175" s="127">
        <f>+AE1173+10</f>
        <v>4655</v>
      </c>
      <c r="AF1175" s="120">
        <f>+AE1175+V1175</f>
        <v>298155</v>
      </c>
      <c r="AG1175" s="127"/>
      <c r="AH1175" s="127">
        <f>+AH1173+10</f>
        <v>4680</v>
      </c>
      <c r="AI1175" s="119">
        <f>+AH1175+V1175</f>
        <v>298180</v>
      </c>
      <c r="AJ1175" s="126"/>
      <c r="AK1175" s="128">
        <f>+AK1173+10</f>
        <v>4705</v>
      </c>
      <c r="AL1175" s="129">
        <f>+AK1175+V1175</f>
        <v>298205</v>
      </c>
      <c r="AM1175" s="397"/>
    </row>
    <row r="1176" spans="1:39" ht="15.75" x14ac:dyDescent="0.25">
      <c r="A1176" s="93">
        <f t="shared" si="230"/>
        <v>0</v>
      </c>
      <c r="B1176" s="94">
        <f t="shared" si="225"/>
        <v>0</v>
      </c>
      <c r="C1176" s="95">
        <f>+$D$3*T1176</f>
        <v>7150</v>
      </c>
      <c r="D1176" s="95">
        <f t="shared" si="226"/>
        <v>7150</v>
      </c>
      <c r="E1176" s="95">
        <f>+$F$3*K1176</f>
        <v>1500</v>
      </c>
      <c r="F1176" s="95">
        <f t="shared" si="227"/>
        <v>1500</v>
      </c>
      <c r="G1176" s="96">
        <f>+$H$3*Q1176</f>
        <v>1500</v>
      </c>
      <c r="H1176" s="433">
        <f t="shared" si="228"/>
        <v>1500</v>
      </c>
      <c r="I1176" s="395"/>
      <c r="J1176" s="130">
        <f>((K1177-K1175)/500)</f>
        <v>0.02</v>
      </c>
      <c r="K1176" s="116">
        <f>(((I1176-I1175)*J1176)+K1175)+I1176</f>
        <v>150</v>
      </c>
      <c r="L1176" s="131">
        <f>ROUNDUP(K1176,0)</f>
        <v>150</v>
      </c>
      <c r="M1176" s="132">
        <f>((N1177-N1175)/500)</f>
        <v>0.02</v>
      </c>
      <c r="N1176" s="101">
        <f>(((I1176-I1175)*M1176)+N1175)+I1176</f>
        <v>250</v>
      </c>
      <c r="O1176" s="101">
        <f>ROUNDUP(N1176,0)</f>
        <v>250</v>
      </c>
      <c r="P1176" s="101">
        <f>((Q1177-Q1175)/500)</f>
        <v>0.02</v>
      </c>
      <c r="Q1176" s="101">
        <f>(((I1176-I1175)*P1176)+Q1175)+I1176</f>
        <v>500</v>
      </c>
      <c r="R1176" s="133">
        <f>ROUNDUP(Q1176,0)</f>
        <v>500</v>
      </c>
      <c r="S1176" s="132">
        <f>((T1177-T1175)/500)</f>
        <v>0.04</v>
      </c>
      <c r="T1176" s="134">
        <f>(((I1176-I1175)*S1176)+T1175)+I1176</f>
        <v>650</v>
      </c>
      <c r="U1176" s="134">
        <f>ROUNDUP(T1176,0)</f>
        <v>650</v>
      </c>
      <c r="V1176" s="396"/>
      <c r="W1176" s="130">
        <f>((X1177-X1175)/500)</f>
        <v>0.01</v>
      </c>
      <c r="X1176" s="116">
        <f>(((V1176-V1175)*W1176)+X1175)+V1176</f>
        <v>1695</v>
      </c>
      <c r="Y1176" s="135">
        <f t="shared" si="229"/>
        <v>240</v>
      </c>
      <c r="Z1176" s="106">
        <f>ROUNDUP(X1176,0)</f>
        <v>1695</v>
      </c>
      <c r="AA1176" s="136">
        <f>((AB1177-AB1175)/500)</f>
        <v>0.02</v>
      </c>
      <c r="AB1176" s="137">
        <f>(((V1176-V1175)*AA1176)+AB1175)+V1176</f>
        <v>3390</v>
      </c>
      <c r="AC1176" s="101">
        <f>ROUNDUP(AB1176,0)</f>
        <v>3390</v>
      </c>
      <c r="AD1176" s="137">
        <f>((AE1177-AE1175)/500)</f>
        <v>0.01</v>
      </c>
      <c r="AE1176" s="137">
        <f>(((V1176-V1175)*AD1176)+AE1175)+V1176</f>
        <v>1720</v>
      </c>
      <c r="AF1176" s="133">
        <f>ROUNDUP(AE1176,0)</f>
        <v>1720</v>
      </c>
      <c r="AG1176" s="137">
        <f>((AH1177-AH1175)/500)</f>
        <v>0.01</v>
      </c>
      <c r="AH1176" s="137">
        <f>(((V1176-V1175)*AG1176)+AH1175)+V1176</f>
        <v>1745</v>
      </c>
      <c r="AI1176" s="101">
        <f>ROUNDUP(AH1176,0)</f>
        <v>1745</v>
      </c>
      <c r="AJ1176" s="136">
        <f>((AK1177-AK1175)/500)</f>
        <v>0.01</v>
      </c>
      <c r="AK1176" s="138">
        <f>(((V1176-V1175)*AJ1176)+AK1175)+V1176</f>
        <v>1770</v>
      </c>
      <c r="AL1176" s="139">
        <f>ROUNDUP(AK1176,0)</f>
        <v>1770</v>
      </c>
    </row>
    <row r="1177" spans="1:39" ht="15.75" x14ac:dyDescent="0.25">
      <c r="A1177" s="93">
        <f t="shared" si="230"/>
        <v>0</v>
      </c>
      <c r="B1177" s="93">
        <f t="shared" si="225"/>
        <v>0</v>
      </c>
      <c r="C1177" s="112">
        <f>+$D$3*U1177</f>
        <v>3370510</v>
      </c>
      <c r="D1177" s="112">
        <f t="shared" si="226"/>
        <v>3370510</v>
      </c>
      <c r="E1177" s="112">
        <f>+$F$3*L1177</f>
        <v>3000300</v>
      </c>
      <c r="F1177" s="112">
        <f t="shared" si="227"/>
        <v>3000300</v>
      </c>
      <c r="G1177" s="113">
        <f>+$H$3*R1177</f>
        <v>901140</v>
      </c>
      <c r="H1177" s="112">
        <f t="shared" si="228"/>
        <v>901140</v>
      </c>
      <c r="I1177" s="140">
        <f>+I1175+500</f>
        <v>294000</v>
      </c>
      <c r="J1177" s="130"/>
      <c r="K1177" s="116">
        <f>+K1175+10</f>
        <v>6030</v>
      </c>
      <c r="L1177" s="117">
        <f>+I1177+K1177</f>
        <v>300030</v>
      </c>
      <c r="M1177" s="118"/>
      <c r="N1177" s="119">
        <f>+N1175+10</f>
        <v>6130</v>
      </c>
      <c r="O1177" s="119">
        <f>+N1177+I1177</f>
        <v>300130</v>
      </c>
      <c r="P1177" s="119"/>
      <c r="Q1177" s="119">
        <f>+Q1175+10</f>
        <v>6380</v>
      </c>
      <c r="R1177" s="120">
        <f>+Q1177+I1177</f>
        <v>300380</v>
      </c>
      <c r="S1177" s="121"/>
      <c r="T1177" s="122">
        <f>+T1175+20</f>
        <v>12410</v>
      </c>
      <c r="U1177" s="122">
        <f>+T1177+I1177</f>
        <v>306410</v>
      </c>
      <c r="V1177" s="141">
        <f>+V1175+500</f>
        <v>294000</v>
      </c>
      <c r="W1177" s="130"/>
      <c r="X1177" s="116">
        <f>+X1175+5</f>
        <v>4635</v>
      </c>
      <c r="Y1177" s="124">
        <f t="shared" si="229"/>
        <v>294240</v>
      </c>
      <c r="Z1177" s="125">
        <f>+V1177+X1177</f>
        <v>298635</v>
      </c>
      <c r="AA1177" s="126"/>
      <c r="AB1177" s="127">
        <f>+AB1175+10</f>
        <v>9270</v>
      </c>
      <c r="AC1177" s="119">
        <f>+V1177+AB1177</f>
        <v>303270</v>
      </c>
      <c r="AD1177" s="127"/>
      <c r="AE1177" s="127">
        <f>+AE1175+5</f>
        <v>4660</v>
      </c>
      <c r="AF1177" s="120">
        <f>+AE1177+V1177</f>
        <v>298660</v>
      </c>
      <c r="AG1177" s="127"/>
      <c r="AH1177" s="127">
        <f>+AH1175+5</f>
        <v>4685</v>
      </c>
      <c r="AI1177" s="119">
        <f>+AH1177+V1177</f>
        <v>298685</v>
      </c>
      <c r="AJ1177" s="126"/>
      <c r="AK1177" s="128">
        <f>+AK1175+5</f>
        <v>4710</v>
      </c>
      <c r="AL1177" s="129">
        <f>+AK1177+V1177</f>
        <v>298710</v>
      </c>
      <c r="AM1177" s="397"/>
    </row>
    <row r="1178" spans="1:39" ht="15.75" x14ac:dyDescent="0.25">
      <c r="A1178" s="93">
        <f t="shared" si="230"/>
        <v>0</v>
      </c>
      <c r="B1178" s="94">
        <f t="shared" si="225"/>
        <v>0</v>
      </c>
      <c r="C1178" s="95">
        <f>+$D$3*T1178</f>
        <v>7150</v>
      </c>
      <c r="D1178" s="95">
        <f t="shared" si="226"/>
        <v>7150</v>
      </c>
      <c r="E1178" s="95">
        <f>+$F$3*K1178</f>
        <v>1500</v>
      </c>
      <c r="F1178" s="95">
        <f t="shared" si="227"/>
        <v>1500</v>
      </c>
      <c r="G1178" s="96">
        <f>+$H$3*Q1178</f>
        <v>1500</v>
      </c>
      <c r="H1178" s="95">
        <f t="shared" si="228"/>
        <v>1500</v>
      </c>
      <c r="I1178" s="395"/>
      <c r="J1178" s="130">
        <f>((K1179-K1177)/500)</f>
        <v>0.02</v>
      </c>
      <c r="K1178" s="116">
        <f>(((I1178-I1177)*J1178)+K1177)+I1178</f>
        <v>150</v>
      </c>
      <c r="L1178" s="131">
        <f>ROUNDUP(K1178,0)</f>
        <v>150</v>
      </c>
      <c r="M1178" s="132">
        <f>((N1179-N1177)/500)</f>
        <v>0.02</v>
      </c>
      <c r="N1178" s="101">
        <f>(((I1178-I1177)*M1178)+N1177)+I1178</f>
        <v>250</v>
      </c>
      <c r="O1178" s="101">
        <f>ROUNDUP(N1178,0)</f>
        <v>250</v>
      </c>
      <c r="P1178" s="101">
        <f>((Q1179-Q1177)/500)</f>
        <v>0.02</v>
      </c>
      <c r="Q1178" s="101">
        <f>(((I1178-I1177)*P1178)+Q1177)+I1178</f>
        <v>500</v>
      </c>
      <c r="R1178" s="133">
        <f>ROUNDUP(Q1178,0)</f>
        <v>500</v>
      </c>
      <c r="S1178" s="132">
        <f>((T1179-T1177)/500)</f>
        <v>0.04</v>
      </c>
      <c r="T1178" s="134">
        <f>(((I1178-I1177)*S1178)+T1177)+I1178</f>
        <v>650</v>
      </c>
      <c r="U1178" s="134">
        <f>ROUNDUP(T1178,0)</f>
        <v>650</v>
      </c>
      <c r="V1178" s="396"/>
      <c r="W1178" s="130">
        <f>((X1179-X1177)/500)</f>
        <v>0.02</v>
      </c>
      <c r="X1178" s="116">
        <f>(((V1178-V1177)*W1178)+X1177)+V1178</f>
        <v>-1245</v>
      </c>
      <c r="Y1178" s="135">
        <f t="shared" si="229"/>
        <v>240</v>
      </c>
      <c r="Z1178" s="106">
        <f>ROUNDUP(X1178,0)</f>
        <v>-1245</v>
      </c>
      <c r="AA1178" s="136">
        <f>((AB1179-AB1177)/500)</f>
        <v>0.04</v>
      </c>
      <c r="AB1178" s="137">
        <f>(((V1178-V1177)*AA1178)+AB1177)+V1178</f>
        <v>-2490</v>
      </c>
      <c r="AC1178" s="101">
        <f>ROUNDUP(AB1178,0)</f>
        <v>-2490</v>
      </c>
      <c r="AD1178" s="137">
        <f>((AE1179-AE1177)/500)</f>
        <v>0.02</v>
      </c>
      <c r="AE1178" s="137">
        <f>(((V1178-V1177)*AD1178)+AE1177)+V1178</f>
        <v>-1220</v>
      </c>
      <c r="AF1178" s="133">
        <f>ROUNDUP(AE1178,0)</f>
        <v>-1220</v>
      </c>
      <c r="AG1178" s="137">
        <f>((AH1179-AH1177)/500)</f>
        <v>0.02</v>
      </c>
      <c r="AH1178" s="137">
        <f>(((V1178-V1177)*AG1178)+AH1177)+V1178</f>
        <v>-1195</v>
      </c>
      <c r="AI1178" s="101">
        <f>ROUNDUP(AH1178,0)</f>
        <v>-1195</v>
      </c>
      <c r="AJ1178" s="136">
        <f>((AK1179-AK1177)/500)</f>
        <v>0.02</v>
      </c>
      <c r="AK1178" s="138">
        <f>(((V1178-V1177)*AJ1178)+AK1177)+V1178</f>
        <v>-1170</v>
      </c>
      <c r="AL1178" s="139">
        <f>ROUNDUP(AK1178,0)</f>
        <v>-1170</v>
      </c>
      <c r="AM1178" s="397"/>
    </row>
    <row r="1179" spans="1:39" ht="15.75" x14ac:dyDescent="0.25">
      <c r="A1179" s="93">
        <f t="shared" si="230"/>
        <v>0</v>
      </c>
      <c r="B1179" s="93">
        <f t="shared" ref="B1179:B1242" si="231">ROUNDUP(A1179,0)</f>
        <v>0</v>
      </c>
      <c r="C1179" s="112">
        <f>+$D$3*U1179</f>
        <v>3376230</v>
      </c>
      <c r="D1179" s="112">
        <f t="shared" ref="D1179:D1242" si="232">ROUNDUP(C1179,0)</f>
        <v>3376230</v>
      </c>
      <c r="E1179" s="112">
        <f>+$F$3*L1179</f>
        <v>3005400</v>
      </c>
      <c r="F1179" s="112">
        <f t="shared" ref="F1179:F1242" si="233">ROUNDUP(E1179,0)</f>
        <v>3005400</v>
      </c>
      <c r="G1179" s="113">
        <f>+$H$3*R1179</f>
        <v>902670</v>
      </c>
      <c r="H1179" s="112">
        <f t="shared" ref="H1179:H1242" si="234">ROUNDUP(G1179,0)</f>
        <v>902670</v>
      </c>
      <c r="I1179" s="140">
        <f>+I1177+500</f>
        <v>294500</v>
      </c>
      <c r="J1179" s="130"/>
      <c r="K1179" s="116">
        <f>+K1177+10</f>
        <v>6040</v>
      </c>
      <c r="L1179" s="117">
        <f>+I1179+K1179</f>
        <v>300540</v>
      </c>
      <c r="M1179" s="118"/>
      <c r="N1179" s="119">
        <f>+N1177+10</f>
        <v>6140</v>
      </c>
      <c r="O1179" s="119">
        <f>+N1179+I1179</f>
        <v>300640</v>
      </c>
      <c r="P1179" s="119"/>
      <c r="Q1179" s="119">
        <f>+Q1177+10</f>
        <v>6390</v>
      </c>
      <c r="R1179" s="120">
        <f>+Q1179+I1179</f>
        <v>300890</v>
      </c>
      <c r="S1179" s="121"/>
      <c r="T1179" s="122">
        <f>+T1177+20</f>
        <v>12430</v>
      </c>
      <c r="U1179" s="122">
        <f>+T1179+I1179</f>
        <v>306930</v>
      </c>
      <c r="V1179" s="141">
        <f>+V1177+500</f>
        <v>294500</v>
      </c>
      <c r="W1179" s="130"/>
      <c r="X1179" s="116">
        <f>+X1177+10</f>
        <v>4645</v>
      </c>
      <c r="Y1179" s="124">
        <f t="shared" si="229"/>
        <v>294740</v>
      </c>
      <c r="Z1179" s="125">
        <f>+V1179+X1179</f>
        <v>299145</v>
      </c>
      <c r="AA1179" s="126"/>
      <c r="AB1179" s="127">
        <f>+AB1177+20</f>
        <v>9290</v>
      </c>
      <c r="AC1179" s="119">
        <f>+V1179+AB1179</f>
        <v>303790</v>
      </c>
      <c r="AD1179" s="127"/>
      <c r="AE1179" s="127">
        <f>+AE1177+10</f>
        <v>4670</v>
      </c>
      <c r="AF1179" s="120">
        <f>+AE1179+V1179</f>
        <v>299170</v>
      </c>
      <c r="AG1179" s="127"/>
      <c r="AH1179" s="127">
        <f>+AH1177+10</f>
        <v>4695</v>
      </c>
      <c r="AI1179" s="119">
        <f>+AH1179+V1179</f>
        <v>299195</v>
      </c>
      <c r="AJ1179" s="126"/>
      <c r="AK1179" s="128">
        <f>+AK1177+10</f>
        <v>4720</v>
      </c>
      <c r="AL1179" s="129">
        <f>+AK1179+V1179</f>
        <v>299220</v>
      </c>
      <c r="AM1179" s="397"/>
    </row>
    <row r="1180" spans="1:39" ht="15.75" x14ac:dyDescent="0.25">
      <c r="A1180" s="93">
        <f t="shared" si="230"/>
        <v>0</v>
      </c>
      <c r="B1180" s="94">
        <f t="shared" si="231"/>
        <v>0</v>
      </c>
      <c r="C1180" s="95">
        <f>+$D$3*T1180</f>
        <v>7150</v>
      </c>
      <c r="D1180" s="95">
        <f t="shared" si="232"/>
        <v>7150</v>
      </c>
      <c r="E1180" s="95">
        <f>+$F$3*K1180</f>
        <v>1500</v>
      </c>
      <c r="F1180" s="95">
        <f t="shared" si="233"/>
        <v>1500</v>
      </c>
      <c r="G1180" s="96">
        <f>+$H$3*Q1180</f>
        <v>1500</v>
      </c>
      <c r="H1180" s="433">
        <f t="shared" si="234"/>
        <v>1500</v>
      </c>
      <c r="I1180" s="395"/>
      <c r="J1180" s="130">
        <f>((K1181-K1179)/500)</f>
        <v>0.02</v>
      </c>
      <c r="K1180" s="116">
        <f>(((I1180-I1179)*J1180)+K1179)+I1180</f>
        <v>150</v>
      </c>
      <c r="L1180" s="131">
        <f>ROUNDUP(K1180,0)</f>
        <v>150</v>
      </c>
      <c r="M1180" s="132">
        <f>((N1181-N1179)/500)</f>
        <v>0.02</v>
      </c>
      <c r="N1180" s="101">
        <f>(((I1180-I1179)*M1180)+N1179)+I1180</f>
        <v>250</v>
      </c>
      <c r="O1180" s="101">
        <f>ROUNDUP(N1180,0)</f>
        <v>250</v>
      </c>
      <c r="P1180" s="101">
        <f>((Q1181-Q1179)/500)</f>
        <v>0.02</v>
      </c>
      <c r="Q1180" s="101">
        <f>(((I1180-I1179)*P1180)+Q1179)+I1180</f>
        <v>500</v>
      </c>
      <c r="R1180" s="133">
        <f>ROUNDUP(Q1180,0)</f>
        <v>500</v>
      </c>
      <c r="S1180" s="132">
        <f>((T1181-T1179)/500)</f>
        <v>0.04</v>
      </c>
      <c r="T1180" s="134">
        <f>(((I1180-I1179)*S1180)+T1179)+I1180</f>
        <v>650</v>
      </c>
      <c r="U1180" s="134">
        <f>ROUNDUP(T1180,0)</f>
        <v>650</v>
      </c>
      <c r="V1180" s="396"/>
      <c r="W1180" s="130">
        <f>((X1181-X1179)/500)</f>
        <v>0.01</v>
      </c>
      <c r="X1180" s="116">
        <f>(((V1180-V1179)*W1180)+X1179)+V1180</f>
        <v>1700</v>
      </c>
      <c r="Y1180" s="135">
        <f t="shared" si="229"/>
        <v>240</v>
      </c>
      <c r="Z1180" s="106">
        <f>ROUNDUP(X1180,0)</f>
        <v>1700</v>
      </c>
      <c r="AA1180" s="136">
        <f>((AB1181-AB1179)/500)</f>
        <v>0.02</v>
      </c>
      <c r="AB1180" s="137">
        <f>(((V1180-V1179)*AA1180)+AB1179)+V1180</f>
        <v>3400</v>
      </c>
      <c r="AC1180" s="101">
        <f>ROUNDUP(AB1180,0)</f>
        <v>3400</v>
      </c>
      <c r="AD1180" s="137">
        <f>((AE1181-AE1179)/500)</f>
        <v>0.01</v>
      </c>
      <c r="AE1180" s="137">
        <f>(((V1180-V1179)*AD1180)+AE1179)+V1180</f>
        <v>1725</v>
      </c>
      <c r="AF1180" s="133">
        <f>ROUNDUP(AE1180,0)</f>
        <v>1725</v>
      </c>
      <c r="AG1180" s="137">
        <f>((AH1181-AH1179)/500)</f>
        <v>0.01</v>
      </c>
      <c r="AH1180" s="137">
        <f>(((V1180-V1179)*AG1180)+AH1179)+V1180</f>
        <v>1750</v>
      </c>
      <c r="AI1180" s="101">
        <f>ROUNDUP(AH1180,0)</f>
        <v>1750</v>
      </c>
      <c r="AJ1180" s="136">
        <f>((AK1181-AK1179)/500)</f>
        <v>0.01</v>
      </c>
      <c r="AK1180" s="138">
        <f>(((V1180-V1179)*AJ1180)+AK1179)+V1180</f>
        <v>1775</v>
      </c>
      <c r="AL1180" s="139">
        <f>ROUNDUP(AK1180,0)</f>
        <v>1775</v>
      </c>
    </row>
    <row r="1181" spans="1:39" ht="15.75" x14ac:dyDescent="0.25">
      <c r="A1181" s="93">
        <f t="shared" si="230"/>
        <v>0</v>
      </c>
      <c r="B1181" s="93">
        <f t="shared" si="231"/>
        <v>0</v>
      </c>
      <c r="C1181" s="112">
        <f>+$D$3*U1181</f>
        <v>3381950</v>
      </c>
      <c r="D1181" s="112">
        <f t="shared" si="232"/>
        <v>3381950</v>
      </c>
      <c r="E1181" s="112">
        <f>+$F$3*L1181</f>
        <v>3010500</v>
      </c>
      <c r="F1181" s="112">
        <f t="shared" si="233"/>
        <v>3010500</v>
      </c>
      <c r="G1181" s="113">
        <f>+$H$3*R1181</f>
        <v>904200</v>
      </c>
      <c r="H1181" s="112">
        <f t="shared" si="234"/>
        <v>904200</v>
      </c>
      <c r="I1181" s="140">
        <f>+I1179+500</f>
        <v>295000</v>
      </c>
      <c r="J1181" s="130"/>
      <c r="K1181" s="116">
        <f>+K1179+10</f>
        <v>6050</v>
      </c>
      <c r="L1181" s="117">
        <f>+I1181+K1181</f>
        <v>301050</v>
      </c>
      <c r="M1181" s="118"/>
      <c r="N1181" s="119">
        <f>+N1179+10</f>
        <v>6150</v>
      </c>
      <c r="O1181" s="119">
        <f>+N1181+I1181</f>
        <v>301150</v>
      </c>
      <c r="P1181" s="119"/>
      <c r="Q1181" s="119">
        <f>+Q1179+10</f>
        <v>6400</v>
      </c>
      <c r="R1181" s="120">
        <f>+Q1181+I1181</f>
        <v>301400</v>
      </c>
      <c r="S1181" s="121"/>
      <c r="T1181" s="122">
        <f>+T1179+20</f>
        <v>12450</v>
      </c>
      <c r="U1181" s="122">
        <f>+T1181+I1181</f>
        <v>307450</v>
      </c>
      <c r="V1181" s="141">
        <f>+V1179+500</f>
        <v>295000</v>
      </c>
      <c r="W1181" s="130"/>
      <c r="X1181" s="116">
        <f>+X1179+5</f>
        <v>4650</v>
      </c>
      <c r="Y1181" s="124">
        <f t="shared" si="229"/>
        <v>295240</v>
      </c>
      <c r="Z1181" s="125">
        <f>+V1181+X1181</f>
        <v>299650</v>
      </c>
      <c r="AA1181" s="126"/>
      <c r="AB1181" s="127">
        <f>+AB1179+10</f>
        <v>9300</v>
      </c>
      <c r="AC1181" s="119">
        <f>+V1181+AB1181</f>
        <v>304300</v>
      </c>
      <c r="AD1181" s="127"/>
      <c r="AE1181" s="127">
        <f>+AE1179+5</f>
        <v>4675</v>
      </c>
      <c r="AF1181" s="120">
        <f>+AE1181+V1181</f>
        <v>299675</v>
      </c>
      <c r="AG1181" s="127"/>
      <c r="AH1181" s="127">
        <f>+AH1179+5</f>
        <v>4700</v>
      </c>
      <c r="AI1181" s="119">
        <f>+AH1181+V1181</f>
        <v>299700</v>
      </c>
      <c r="AJ1181" s="126"/>
      <c r="AK1181" s="128">
        <f>+AK1179+5</f>
        <v>4725</v>
      </c>
      <c r="AL1181" s="129">
        <f>+AK1181+V1181</f>
        <v>299725</v>
      </c>
      <c r="AM1181" s="397"/>
    </row>
    <row r="1182" spans="1:39" ht="15.75" x14ac:dyDescent="0.25">
      <c r="A1182" s="93">
        <f t="shared" si="230"/>
        <v>0</v>
      </c>
      <c r="B1182" s="94">
        <f t="shared" si="231"/>
        <v>0</v>
      </c>
      <c r="C1182" s="95">
        <f>+$D$3*T1182</f>
        <v>7150</v>
      </c>
      <c r="D1182" s="95">
        <f t="shared" si="232"/>
        <v>7150</v>
      </c>
      <c r="E1182" s="95">
        <f>+$F$3*K1182</f>
        <v>1500</v>
      </c>
      <c r="F1182" s="95">
        <f t="shared" si="233"/>
        <v>1500</v>
      </c>
      <c r="G1182" s="96">
        <f>+$H$3*Q1182</f>
        <v>1500</v>
      </c>
      <c r="H1182" s="95">
        <f t="shared" si="234"/>
        <v>1500</v>
      </c>
      <c r="I1182" s="395"/>
      <c r="J1182" s="130">
        <f>((K1183-K1181)/500)</f>
        <v>0.02</v>
      </c>
      <c r="K1182" s="116">
        <f>(((I1182-I1181)*J1182)+K1181)+I1182</f>
        <v>150</v>
      </c>
      <c r="L1182" s="131">
        <f>ROUNDUP(K1182,0)</f>
        <v>150</v>
      </c>
      <c r="M1182" s="132">
        <f>((N1183-N1181)/500)</f>
        <v>0.02</v>
      </c>
      <c r="N1182" s="101">
        <f>(((I1182-I1181)*M1182)+N1181)+I1182</f>
        <v>250</v>
      </c>
      <c r="O1182" s="101">
        <f>ROUNDUP(N1182,0)</f>
        <v>250</v>
      </c>
      <c r="P1182" s="101">
        <f>((Q1183-Q1181)/500)</f>
        <v>0.02</v>
      </c>
      <c r="Q1182" s="101">
        <f>(((I1182-I1181)*P1182)+Q1181)+I1182</f>
        <v>500</v>
      </c>
      <c r="R1182" s="133">
        <f>ROUNDUP(Q1182,0)</f>
        <v>500</v>
      </c>
      <c r="S1182" s="132">
        <f>((T1183-T1181)/500)</f>
        <v>0.04</v>
      </c>
      <c r="T1182" s="134">
        <f>(((I1182-I1181)*S1182)+T1181)+I1182</f>
        <v>650</v>
      </c>
      <c r="U1182" s="134">
        <f>ROUNDUP(T1182,0)</f>
        <v>650</v>
      </c>
      <c r="V1182" s="396"/>
      <c r="W1182" s="130">
        <f>((X1183-X1181)/500)</f>
        <v>0.02</v>
      </c>
      <c r="X1182" s="116">
        <f>(((V1182-V1181)*W1182)+X1181)+V1182</f>
        <v>-1250</v>
      </c>
      <c r="Y1182" s="135">
        <f t="shared" si="229"/>
        <v>240</v>
      </c>
      <c r="Z1182" s="106">
        <f>ROUNDUP(X1182,0)</f>
        <v>-1250</v>
      </c>
      <c r="AA1182" s="136">
        <f>((AB1183-AB1181)/500)</f>
        <v>0.04</v>
      </c>
      <c r="AB1182" s="137">
        <f>(((V1182-V1181)*AA1182)+AB1181)+V1182</f>
        <v>-2500</v>
      </c>
      <c r="AC1182" s="101">
        <f>ROUNDUP(AB1182,0)</f>
        <v>-2500</v>
      </c>
      <c r="AD1182" s="137">
        <f>((AE1183-AE1181)/500)</f>
        <v>0.02</v>
      </c>
      <c r="AE1182" s="137">
        <f>(((V1182-V1181)*AD1182)+AE1181)+V1182</f>
        <v>-1225</v>
      </c>
      <c r="AF1182" s="133">
        <f>ROUNDUP(AE1182,0)</f>
        <v>-1225</v>
      </c>
      <c r="AG1182" s="137">
        <f>((AH1183-AH1181)/500)</f>
        <v>0.02</v>
      </c>
      <c r="AH1182" s="137">
        <f>(((V1182-V1181)*AG1182)+AH1181)+V1182</f>
        <v>-1200</v>
      </c>
      <c r="AI1182" s="101">
        <f>ROUNDUP(AH1182,0)</f>
        <v>-1200</v>
      </c>
      <c r="AJ1182" s="136">
        <f>((AK1183-AK1181)/500)</f>
        <v>0.02</v>
      </c>
      <c r="AK1182" s="138">
        <f>(((V1182-V1181)*AJ1182)+AK1181)+V1182</f>
        <v>-1175</v>
      </c>
      <c r="AL1182" s="139">
        <f>ROUNDUP(AK1182,0)</f>
        <v>-1175</v>
      </c>
    </row>
    <row r="1183" spans="1:39" ht="15.75" x14ac:dyDescent="0.25">
      <c r="A1183" s="93">
        <f t="shared" si="230"/>
        <v>0</v>
      </c>
      <c r="B1183" s="93">
        <f t="shared" si="231"/>
        <v>0</v>
      </c>
      <c r="C1183" s="112">
        <f>+$D$3*U1183</f>
        <v>3387670</v>
      </c>
      <c r="D1183" s="112">
        <f t="shared" si="232"/>
        <v>3387670</v>
      </c>
      <c r="E1183" s="112">
        <f>+$F$3*L1183</f>
        <v>3015600</v>
      </c>
      <c r="F1183" s="112">
        <f t="shared" si="233"/>
        <v>3015600</v>
      </c>
      <c r="G1183" s="113">
        <f>+$H$3*R1183</f>
        <v>905730</v>
      </c>
      <c r="H1183" s="112">
        <f t="shared" si="234"/>
        <v>905730</v>
      </c>
      <c r="I1183" s="140">
        <f>+I1181+500</f>
        <v>295500</v>
      </c>
      <c r="J1183" s="130"/>
      <c r="K1183" s="116">
        <f>+K1181+10</f>
        <v>6060</v>
      </c>
      <c r="L1183" s="117">
        <f>+I1183+K1183</f>
        <v>301560</v>
      </c>
      <c r="M1183" s="118"/>
      <c r="N1183" s="119">
        <f>+N1181+10</f>
        <v>6160</v>
      </c>
      <c r="O1183" s="119">
        <f>+N1183+I1183</f>
        <v>301660</v>
      </c>
      <c r="P1183" s="119"/>
      <c r="Q1183" s="119">
        <f>+Q1181+10</f>
        <v>6410</v>
      </c>
      <c r="R1183" s="120">
        <f>+Q1183+I1183</f>
        <v>301910</v>
      </c>
      <c r="S1183" s="121"/>
      <c r="T1183" s="122">
        <f>+T1181+20</f>
        <v>12470</v>
      </c>
      <c r="U1183" s="122">
        <f>+T1183+I1183</f>
        <v>307970</v>
      </c>
      <c r="V1183" s="141">
        <f>+V1181+500</f>
        <v>295500</v>
      </c>
      <c r="W1183" s="130"/>
      <c r="X1183" s="116">
        <f>+X1181+10</f>
        <v>4660</v>
      </c>
      <c r="Y1183" s="124">
        <f t="shared" si="229"/>
        <v>295740</v>
      </c>
      <c r="Z1183" s="125">
        <f>+V1183+X1183</f>
        <v>300160</v>
      </c>
      <c r="AA1183" s="126"/>
      <c r="AB1183" s="127">
        <f>+AB1181+20</f>
        <v>9320</v>
      </c>
      <c r="AC1183" s="119">
        <f>+V1183+AB1183</f>
        <v>304820</v>
      </c>
      <c r="AD1183" s="127"/>
      <c r="AE1183" s="127">
        <f>+AE1181+10</f>
        <v>4685</v>
      </c>
      <c r="AF1183" s="120">
        <f>+AE1183+V1183</f>
        <v>300185</v>
      </c>
      <c r="AG1183" s="127"/>
      <c r="AH1183" s="127">
        <f>+AH1181+10</f>
        <v>4710</v>
      </c>
      <c r="AI1183" s="119">
        <f>+AH1183+V1183</f>
        <v>300210</v>
      </c>
      <c r="AJ1183" s="126"/>
      <c r="AK1183" s="128">
        <f>+AK1181+10</f>
        <v>4735</v>
      </c>
      <c r="AL1183" s="129">
        <f>+AK1183+V1183</f>
        <v>300235</v>
      </c>
      <c r="AM1183" s="397"/>
    </row>
    <row r="1184" spans="1:39" ht="15.75" x14ac:dyDescent="0.25">
      <c r="A1184" s="93">
        <f t="shared" si="230"/>
        <v>0</v>
      </c>
      <c r="B1184" s="94">
        <f t="shared" si="231"/>
        <v>0</v>
      </c>
      <c r="C1184" s="95">
        <f>+$D$3*T1184</f>
        <v>7150</v>
      </c>
      <c r="D1184" s="95">
        <f t="shared" si="232"/>
        <v>7150</v>
      </c>
      <c r="E1184" s="95">
        <f>+$F$3*K1184</f>
        <v>1500</v>
      </c>
      <c r="F1184" s="95">
        <f t="shared" si="233"/>
        <v>1500</v>
      </c>
      <c r="G1184" s="96">
        <f>+$H$3*Q1184</f>
        <v>1500</v>
      </c>
      <c r="H1184" s="433">
        <f t="shared" si="234"/>
        <v>1500</v>
      </c>
      <c r="I1184" s="395"/>
      <c r="J1184" s="130">
        <f>((K1185-K1183)/500)</f>
        <v>0.02</v>
      </c>
      <c r="K1184" s="116">
        <f>(((I1184-I1183)*J1184)+K1183)+I1184</f>
        <v>150</v>
      </c>
      <c r="L1184" s="131">
        <f>ROUNDUP(K1184,0)</f>
        <v>150</v>
      </c>
      <c r="M1184" s="132">
        <f>((N1185-N1183)/500)</f>
        <v>0.02</v>
      </c>
      <c r="N1184" s="101">
        <f>(((I1184-I1183)*M1184)+N1183)+I1184</f>
        <v>250</v>
      </c>
      <c r="O1184" s="101">
        <f>ROUNDUP(N1184,0)</f>
        <v>250</v>
      </c>
      <c r="P1184" s="101">
        <f>((Q1185-Q1183)/500)</f>
        <v>0.02</v>
      </c>
      <c r="Q1184" s="101">
        <f>(((I1184-I1183)*P1184)+Q1183)+I1184</f>
        <v>500</v>
      </c>
      <c r="R1184" s="133">
        <f>ROUNDUP(Q1184,0)</f>
        <v>500</v>
      </c>
      <c r="S1184" s="132">
        <f>((T1185-T1183)/500)</f>
        <v>0.04</v>
      </c>
      <c r="T1184" s="134">
        <f>(((I1184-I1183)*S1184)+T1183)+I1184</f>
        <v>650</v>
      </c>
      <c r="U1184" s="134">
        <f>ROUNDUP(T1184,0)</f>
        <v>650</v>
      </c>
      <c r="V1184" s="396"/>
      <c r="W1184" s="130">
        <f>((X1185-X1183)/500)</f>
        <v>0.01</v>
      </c>
      <c r="X1184" s="116">
        <f>(((V1184-V1183)*W1184)+X1183)+V1184</f>
        <v>1705</v>
      </c>
      <c r="Y1184" s="135">
        <f t="shared" si="229"/>
        <v>240</v>
      </c>
      <c r="Z1184" s="106">
        <f>ROUNDUP(X1184,0)</f>
        <v>1705</v>
      </c>
      <c r="AA1184" s="136">
        <f>((AB1185-AB1183)/500)</f>
        <v>0.02</v>
      </c>
      <c r="AB1184" s="137">
        <f>(((V1184-V1183)*AA1184)+AB1183)+V1184</f>
        <v>3410</v>
      </c>
      <c r="AC1184" s="101">
        <f>ROUNDUP(AB1184,0)</f>
        <v>3410</v>
      </c>
      <c r="AD1184" s="137">
        <f>((AE1185-AE1183)/500)</f>
        <v>0.01</v>
      </c>
      <c r="AE1184" s="137">
        <f>(((V1184-V1183)*AD1184)+AE1183)+V1184</f>
        <v>1730</v>
      </c>
      <c r="AF1184" s="133">
        <f>ROUNDUP(AE1184,0)</f>
        <v>1730</v>
      </c>
      <c r="AG1184" s="137">
        <f>((AH1185-AH1183)/500)</f>
        <v>0.01</v>
      </c>
      <c r="AH1184" s="137">
        <f>(((V1184-V1183)*AG1184)+AH1183)+V1184</f>
        <v>1755</v>
      </c>
      <c r="AI1184" s="101">
        <f>ROUNDUP(AH1184,0)</f>
        <v>1755</v>
      </c>
      <c r="AJ1184" s="136">
        <f>((AK1185-AK1183)/500)</f>
        <v>0.01</v>
      </c>
      <c r="AK1184" s="138">
        <f>(((V1184-V1183)*AJ1184)+AK1183)+V1184</f>
        <v>1780</v>
      </c>
      <c r="AL1184" s="139">
        <f>ROUNDUP(AK1184,0)</f>
        <v>1780</v>
      </c>
    </row>
    <row r="1185" spans="1:39" ht="15.75" x14ac:dyDescent="0.25">
      <c r="A1185" s="93">
        <f t="shared" si="230"/>
        <v>0</v>
      </c>
      <c r="B1185" s="93">
        <f t="shared" si="231"/>
        <v>0</v>
      </c>
      <c r="C1185" s="112">
        <f>+$D$3*U1185</f>
        <v>3393390</v>
      </c>
      <c r="D1185" s="112">
        <f t="shared" si="232"/>
        <v>3393390</v>
      </c>
      <c r="E1185" s="112">
        <f>+$F$3*L1185</f>
        <v>3020700</v>
      </c>
      <c r="F1185" s="112">
        <f t="shared" si="233"/>
        <v>3020700</v>
      </c>
      <c r="G1185" s="113">
        <f>+$H$3*R1185</f>
        <v>907260</v>
      </c>
      <c r="H1185" s="112">
        <f t="shared" si="234"/>
        <v>907260</v>
      </c>
      <c r="I1185" s="140">
        <f>+I1183+500</f>
        <v>296000</v>
      </c>
      <c r="J1185" s="130"/>
      <c r="K1185" s="116">
        <f>+K1183+10</f>
        <v>6070</v>
      </c>
      <c r="L1185" s="117">
        <f>+I1185+K1185</f>
        <v>302070</v>
      </c>
      <c r="M1185" s="118"/>
      <c r="N1185" s="119">
        <f>+N1183+10</f>
        <v>6170</v>
      </c>
      <c r="O1185" s="119">
        <f>+N1185+I1185</f>
        <v>302170</v>
      </c>
      <c r="P1185" s="119"/>
      <c r="Q1185" s="119">
        <f>+Q1183+10</f>
        <v>6420</v>
      </c>
      <c r="R1185" s="120">
        <f>+Q1185+I1185</f>
        <v>302420</v>
      </c>
      <c r="S1185" s="121"/>
      <c r="T1185" s="122">
        <f>+T1183+20</f>
        <v>12490</v>
      </c>
      <c r="U1185" s="122">
        <f>+T1185+I1185</f>
        <v>308490</v>
      </c>
      <c r="V1185" s="141">
        <f>+V1183+500</f>
        <v>296000</v>
      </c>
      <c r="W1185" s="130"/>
      <c r="X1185" s="116">
        <f>+X1183+5</f>
        <v>4665</v>
      </c>
      <c r="Y1185" s="124">
        <f t="shared" ref="Y1185:Y1248" si="235">+V1185+240</f>
        <v>296240</v>
      </c>
      <c r="Z1185" s="125">
        <f>+V1185+X1185</f>
        <v>300665</v>
      </c>
      <c r="AA1185" s="126"/>
      <c r="AB1185" s="127">
        <f>+AB1183+10</f>
        <v>9330</v>
      </c>
      <c r="AC1185" s="119">
        <f>+V1185+AB1185</f>
        <v>305330</v>
      </c>
      <c r="AD1185" s="127"/>
      <c r="AE1185" s="127">
        <f>+AE1183+5</f>
        <v>4690</v>
      </c>
      <c r="AF1185" s="120">
        <f>+AE1185+V1185</f>
        <v>300690</v>
      </c>
      <c r="AG1185" s="127"/>
      <c r="AH1185" s="127">
        <f>+AH1183+5</f>
        <v>4715</v>
      </c>
      <c r="AI1185" s="119">
        <f>+AH1185+V1185</f>
        <v>300715</v>
      </c>
      <c r="AJ1185" s="126"/>
      <c r="AK1185" s="128">
        <f>+AK1183+5</f>
        <v>4740</v>
      </c>
      <c r="AL1185" s="129">
        <f>+AK1185+V1185</f>
        <v>300740</v>
      </c>
      <c r="AM1185" s="397"/>
    </row>
    <row r="1186" spans="1:39" ht="15.75" x14ac:dyDescent="0.25">
      <c r="A1186" s="93">
        <f t="shared" si="230"/>
        <v>0</v>
      </c>
      <c r="B1186" s="94">
        <f t="shared" si="231"/>
        <v>0</v>
      </c>
      <c r="C1186" s="95">
        <f>+$D$3*T1186</f>
        <v>7150</v>
      </c>
      <c r="D1186" s="95">
        <f t="shared" si="232"/>
        <v>7150</v>
      </c>
      <c r="E1186" s="95">
        <f>+$F$3*K1186</f>
        <v>1500</v>
      </c>
      <c r="F1186" s="95">
        <f t="shared" si="233"/>
        <v>1500</v>
      </c>
      <c r="G1186" s="96">
        <f>+$H$3*Q1186</f>
        <v>1500</v>
      </c>
      <c r="H1186" s="95">
        <f t="shared" si="234"/>
        <v>1500</v>
      </c>
      <c r="I1186" s="395"/>
      <c r="J1186" s="130">
        <f>((K1187-K1185)/500)</f>
        <v>0.02</v>
      </c>
      <c r="K1186" s="116">
        <f>(((I1186-I1185)*J1186)+K1185)+I1186</f>
        <v>150</v>
      </c>
      <c r="L1186" s="131">
        <f>ROUNDUP(K1186,0)</f>
        <v>150</v>
      </c>
      <c r="M1186" s="132">
        <f>((N1187-N1185)/500)</f>
        <v>0.02</v>
      </c>
      <c r="N1186" s="101">
        <f>(((I1186-I1185)*M1186)+N1185)+I1186</f>
        <v>250</v>
      </c>
      <c r="O1186" s="101">
        <f>ROUNDUP(N1186,0)</f>
        <v>250</v>
      </c>
      <c r="P1186" s="101">
        <f>((Q1187-Q1185)/500)</f>
        <v>0.02</v>
      </c>
      <c r="Q1186" s="101">
        <f>(((I1186-I1185)*P1186)+Q1185)+I1186</f>
        <v>500</v>
      </c>
      <c r="R1186" s="133">
        <f>ROUNDUP(Q1186,0)</f>
        <v>500</v>
      </c>
      <c r="S1186" s="132">
        <f>((T1187-T1185)/500)</f>
        <v>0.04</v>
      </c>
      <c r="T1186" s="134">
        <f>(((I1186-I1185)*S1186)+T1185)+I1186</f>
        <v>650</v>
      </c>
      <c r="U1186" s="134">
        <f>ROUNDUP(T1186,0)</f>
        <v>650</v>
      </c>
      <c r="V1186" s="396"/>
      <c r="W1186" s="130">
        <f>((X1187-X1185)/500)</f>
        <v>0.02</v>
      </c>
      <c r="X1186" s="116">
        <f>(((V1186-V1185)*W1186)+X1185)+V1186</f>
        <v>-1255</v>
      </c>
      <c r="Y1186" s="135">
        <f t="shared" si="235"/>
        <v>240</v>
      </c>
      <c r="Z1186" s="106">
        <f>ROUNDUP(X1186,0)</f>
        <v>-1255</v>
      </c>
      <c r="AA1186" s="136">
        <f>((AB1187-AB1185)/500)</f>
        <v>0.04</v>
      </c>
      <c r="AB1186" s="137">
        <f>(((V1186-V1185)*AA1186)+AB1185)+V1186</f>
        <v>-2510</v>
      </c>
      <c r="AC1186" s="101">
        <f>ROUNDUP(AB1186,0)</f>
        <v>-2510</v>
      </c>
      <c r="AD1186" s="137">
        <f>((AE1187-AE1185)/500)</f>
        <v>0.02</v>
      </c>
      <c r="AE1186" s="137">
        <f>(((V1186-V1185)*AD1186)+AE1185)+V1186</f>
        <v>-1230</v>
      </c>
      <c r="AF1186" s="133">
        <f>ROUNDUP(AE1186,0)</f>
        <v>-1230</v>
      </c>
      <c r="AG1186" s="137">
        <f>((AH1187-AH1185)/500)</f>
        <v>0.02</v>
      </c>
      <c r="AH1186" s="137">
        <f>(((V1186-V1185)*AG1186)+AH1185)+V1186</f>
        <v>-1205</v>
      </c>
      <c r="AI1186" s="101">
        <f>ROUNDUP(AH1186,0)</f>
        <v>-1205</v>
      </c>
      <c r="AJ1186" s="136">
        <f>((AK1187-AK1185)/500)</f>
        <v>0.02</v>
      </c>
      <c r="AK1186" s="138">
        <f>(((V1186-V1185)*AJ1186)+AK1185)+V1186</f>
        <v>-1180</v>
      </c>
      <c r="AL1186" s="139">
        <f>ROUNDUP(AK1186,0)</f>
        <v>-1180</v>
      </c>
      <c r="AM1186" s="397"/>
    </row>
    <row r="1187" spans="1:39" ht="15.75" x14ac:dyDescent="0.25">
      <c r="A1187" s="93">
        <f t="shared" si="230"/>
        <v>0</v>
      </c>
      <c r="B1187" s="93">
        <f t="shared" si="231"/>
        <v>0</v>
      </c>
      <c r="C1187" s="112">
        <f>+$D$3*U1187</f>
        <v>3399110</v>
      </c>
      <c r="D1187" s="112">
        <f t="shared" si="232"/>
        <v>3399110</v>
      </c>
      <c r="E1187" s="112">
        <f>+$F$3*L1187</f>
        <v>3025800</v>
      </c>
      <c r="F1187" s="112">
        <f t="shared" si="233"/>
        <v>3025800</v>
      </c>
      <c r="G1187" s="113">
        <f>+$H$3*R1187</f>
        <v>908790</v>
      </c>
      <c r="H1187" s="112">
        <f t="shared" si="234"/>
        <v>908790</v>
      </c>
      <c r="I1187" s="140">
        <f>+I1185+500</f>
        <v>296500</v>
      </c>
      <c r="J1187" s="130"/>
      <c r="K1187" s="116">
        <f>+K1185+10</f>
        <v>6080</v>
      </c>
      <c r="L1187" s="117">
        <f>+I1187+K1187</f>
        <v>302580</v>
      </c>
      <c r="M1187" s="118"/>
      <c r="N1187" s="119">
        <f>+N1185+10</f>
        <v>6180</v>
      </c>
      <c r="O1187" s="119">
        <f>+N1187+I1187</f>
        <v>302680</v>
      </c>
      <c r="P1187" s="119"/>
      <c r="Q1187" s="119">
        <f>+Q1185+10</f>
        <v>6430</v>
      </c>
      <c r="R1187" s="120">
        <f>+Q1187+I1187</f>
        <v>302930</v>
      </c>
      <c r="S1187" s="121"/>
      <c r="T1187" s="122">
        <f>+T1185+20</f>
        <v>12510</v>
      </c>
      <c r="U1187" s="122">
        <f>+T1187+I1187</f>
        <v>309010</v>
      </c>
      <c r="V1187" s="141">
        <f>+V1185+500</f>
        <v>296500</v>
      </c>
      <c r="W1187" s="130"/>
      <c r="X1187" s="116">
        <f>+X1185+10</f>
        <v>4675</v>
      </c>
      <c r="Y1187" s="124">
        <f t="shared" si="235"/>
        <v>296740</v>
      </c>
      <c r="Z1187" s="125">
        <f>+V1187+X1187</f>
        <v>301175</v>
      </c>
      <c r="AA1187" s="126"/>
      <c r="AB1187" s="127">
        <f>+AB1185+20</f>
        <v>9350</v>
      </c>
      <c r="AC1187" s="119">
        <f>+V1187+AB1187</f>
        <v>305850</v>
      </c>
      <c r="AD1187" s="127"/>
      <c r="AE1187" s="127">
        <f>+AE1185+10</f>
        <v>4700</v>
      </c>
      <c r="AF1187" s="120">
        <f>+AE1187+V1187</f>
        <v>301200</v>
      </c>
      <c r="AG1187" s="127"/>
      <c r="AH1187" s="127">
        <f>+AH1185+10</f>
        <v>4725</v>
      </c>
      <c r="AI1187" s="119">
        <f>+AH1187+V1187</f>
        <v>301225</v>
      </c>
      <c r="AJ1187" s="126"/>
      <c r="AK1187" s="128">
        <f>+AK1185+10</f>
        <v>4750</v>
      </c>
      <c r="AL1187" s="129">
        <f>+AK1187+V1187</f>
        <v>301250</v>
      </c>
      <c r="AM1187" s="397"/>
    </row>
    <row r="1188" spans="1:39" ht="15.75" x14ac:dyDescent="0.25">
      <c r="A1188" s="93">
        <f t="shared" si="230"/>
        <v>0</v>
      </c>
      <c r="B1188" s="94">
        <f t="shared" si="231"/>
        <v>0</v>
      </c>
      <c r="C1188" s="95">
        <f>+$D$3*T1188</f>
        <v>7150</v>
      </c>
      <c r="D1188" s="95">
        <f t="shared" si="232"/>
        <v>7150</v>
      </c>
      <c r="E1188" s="95">
        <f>+$F$3*K1188</f>
        <v>1500</v>
      </c>
      <c r="F1188" s="95">
        <f t="shared" si="233"/>
        <v>1500</v>
      </c>
      <c r="G1188" s="96">
        <f>+$H$3*Q1188</f>
        <v>1500</v>
      </c>
      <c r="H1188" s="433">
        <f t="shared" si="234"/>
        <v>1500</v>
      </c>
      <c r="I1188" s="395"/>
      <c r="J1188" s="130">
        <f>((K1189-K1187)/500)</f>
        <v>0.02</v>
      </c>
      <c r="K1188" s="116">
        <f>(((I1188-I1187)*J1188)+K1187)+I1188</f>
        <v>150</v>
      </c>
      <c r="L1188" s="131">
        <f>ROUNDUP(K1188,0)</f>
        <v>150</v>
      </c>
      <c r="M1188" s="132">
        <f>((N1189-N1187)/500)</f>
        <v>0.02</v>
      </c>
      <c r="N1188" s="101">
        <f>(((I1188-I1187)*M1188)+N1187)+I1188</f>
        <v>250</v>
      </c>
      <c r="O1188" s="101">
        <f>ROUNDUP(N1188,0)</f>
        <v>250</v>
      </c>
      <c r="P1188" s="101">
        <f>((Q1189-Q1187)/500)</f>
        <v>0.02</v>
      </c>
      <c r="Q1188" s="101">
        <f>(((I1188-I1187)*P1188)+Q1187)+I1188</f>
        <v>500</v>
      </c>
      <c r="R1188" s="133">
        <f>ROUNDUP(Q1188,0)</f>
        <v>500</v>
      </c>
      <c r="S1188" s="132">
        <f>((T1189-T1187)/500)</f>
        <v>0.04</v>
      </c>
      <c r="T1188" s="134">
        <f>(((I1188-I1187)*S1188)+T1187)+I1188</f>
        <v>650</v>
      </c>
      <c r="U1188" s="134">
        <f>ROUNDUP(T1188,0)</f>
        <v>650</v>
      </c>
      <c r="V1188" s="396"/>
      <c r="W1188" s="130">
        <f>((X1189-X1187)/500)</f>
        <v>0.01</v>
      </c>
      <c r="X1188" s="116">
        <f>(((V1188-V1187)*W1188)+X1187)+V1188</f>
        <v>1710</v>
      </c>
      <c r="Y1188" s="135">
        <f t="shared" si="235"/>
        <v>240</v>
      </c>
      <c r="Z1188" s="106">
        <f>ROUNDUP(X1188,0)</f>
        <v>1710</v>
      </c>
      <c r="AA1188" s="136">
        <f>((AB1189-AB1187)/500)</f>
        <v>0.02</v>
      </c>
      <c r="AB1188" s="137">
        <f>(((V1188-V1187)*AA1188)+AB1187)+V1188</f>
        <v>3420</v>
      </c>
      <c r="AC1188" s="101">
        <f>ROUNDUP(AB1188,0)</f>
        <v>3420</v>
      </c>
      <c r="AD1188" s="137">
        <f>((AE1189-AE1187)/500)</f>
        <v>0.01</v>
      </c>
      <c r="AE1188" s="137">
        <f>(((V1188-V1187)*AD1188)+AE1187)+V1188</f>
        <v>1735</v>
      </c>
      <c r="AF1188" s="133">
        <f>ROUNDUP(AE1188,0)</f>
        <v>1735</v>
      </c>
      <c r="AG1188" s="137">
        <f>((AH1189-AH1187)/500)</f>
        <v>0.01</v>
      </c>
      <c r="AH1188" s="137">
        <f>(((V1188-V1187)*AG1188)+AH1187)+V1188</f>
        <v>1760</v>
      </c>
      <c r="AI1188" s="101">
        <f>ROUNDUP(AH1188,0)</f>
        <v>1760</v>
      </c>
      <c r="AJ1188" s="136">
        <f>((AK1189-AK1187)/500)</f>
        <v>0.01</v>
      </c>
      <c r="AK1188" s="138">
        <f>(((V1188-V1187)*AJ1188)+AK1187)+V1188</f>
        <v>1785</v>
      </c>
      <c r="AL1188" s="139">
        <f>ROUNDUP(AK1188,0)</f>
        <v>1785</v>
      </c>
    </row>
    <row r="1189" spans="1:39" ht="15.75" x14ac:dyDescent="0.25">
      <c r="A1189" s="93">
        <f t="shared" si="230"/>
        <v>0</v>
      </c>
      <c r="B1189" s="93">
        <f t="shared" si="231"/>
        <v>0</v>
      </c>
      <c r="C1189" s="112">
        <f>+$D$3*U1189</f>
        <v>3404830</v>
      </c>
      <c r="D1189" s="112">
        <f t="shared" si="232"/>
        <v>3404830</v>
      </c>
      <c r="E1189" s="112">
        <f>+$F$3*L1189</f>
        <v>3030900</v>
      </c>
      <c r="F1189" s="112">
        <f t="shared" si="233"/>
        <v>3030900</v>
      </c>
      <c r="G1189" s="113">
        <f>+$H$3*R1189</f>
        <v>910320</v>
      </c>
      <c r="H1189" s="112">
        <f t="shared" si="234"/>
        <v>910320</v>
      </c>
      <c r="I1189" s="140">
        <f>+I1187+500</f>
        <v>297000</v>
      </c>
      <c r="J1189" s="130"/>
      <c r="K1189" s="116">
        <f>+K1187+10</f>
        <v>6090</v>
      </c>
      <c r="L1189" s="117">
        <f>+I1189+K1189</f>
        <v>303090</v>
      </c>
      <c r="M1189" s="118"/>
      <c r="N1189" s="119">
        <f>+N1187+10</f>
        <v>6190</v>
      </c>
      <c r="O1189" s="119">
        <f>+N1189+I1189</f>
        <v>303190</v>
      </c>
      <c r="P1189" s="119"/>
      <c r="Q1189" s="119">
        <f>+Q1187+10</f>
        <v>6440</v>
      </c>
      <c r="R1189" s="120">
        <f>+Q1189+I1189</f>
        <v>303440</v>
      </c>
      <c r="S1189" s="121"/>
      <c r="T1189" s="122">
        <f>+T1187+20</f>
        <v>12530</v>
      </c>
      <c r="U1189" s="122">
        <f>+T1189+I1189</f>
        <v>309530</v>
      </c>
      <c r="V1189" s="141">
        <f>+V1187+500</f>
        <v>297000</v>
      </c>
      <c r="W1189" s="130"/>
      <c r="X1189" s="116">
        <f>+X1187+5</f>
        <v>4680</v>
      </c>
      <c r="Y1189" s="124">
        <f t="shared" si="235"/>
        <v>297240</v>
      </c>
      <c r="Z1189" s="125">
        <f>+V1189+X1189</f>
        <v>301680</v>
      </c>
      <c r="AA1189" s="126"/>
      <c r="AB1189" s="127">
        <f>+AB1187+10</f>
        <v>9360</v>
      </c>
      <c r="AC1189" s="119">
        <f>+V1189+AB1189</f>
        <v>306360</v>
      </c>
      <c r="AD1189" s="127"/>
      <c r="AE1189" s="127">
        <f>+AE1187+5</f>
        <v>4705</v>
      </c>
      <c r="AF1189" s="120">
        <f>+AE1189+V1189</f>
        <v>301705</v>
      </c>
      <c r="AG1189" s="127"/>
      <c r="AH1189" s="127">
        <f>+AH1187+5</f>
        <v>4730</v>
      </c>
      <c r="AI1189" s="119">
        <f>+AH1189+V1189</f>
        <v>301730</v>
      </c>
      <c r="AJ1189" s="126"/>
      <c r="AK1189" s="128">
        <f>+AK1187+5</f>
        <v>4755</v>
      </c>
      <c r="AL1189" s="129">
        <f>+AK1189+V1189</f>
        <v>301755</v>
      </c>
      <c r="AM1189" s="397"/>
    </row>
    <row r="1190" spans="1:39" ht="15.75" x14ac:dyDescent="0.25">
      <c r="A1190" s="93">
        <f t="shared" si="230"/>
        <v>0</v>
      </c>
      <c r="B1190" s="94">
        <f t="shared" si="231"/>
        <v>0</v>
      </c>
      <c r="C1190" s="95">
        <f>+$D$3*T1190</f>
        <v>7150</v>
      </c>
      <c r="D1190" s="95">
        <f t="shared" si="232"/>
        <v>7150</v>
      </c>
      <c r="E1190" s="95">
        <f>+$F$3*K1190</f>
        <v>1500</v>
      </c>
      <c r="F1190" s="95">
        <f t="shared" si="233"/>
        <v>1500</v>
      </c>
      <c r="G1190" s="96">
        <f>+$H$3*Q1190</f>
        <v>1500</v>
      </c>
      <c r="H1190" s="95">
        <f t="shared" si="234"/>
        <v>1500</v>
      </c>
      <c r="I1190" s="395"/>
      <c r="J1190" s="130">
        <f>((K1191-K1189)/500)</f>
        <v>0.02</v>
      </c>
      <c r="K1190" s="116">
        <f>(((I1190-I1189)*J1190)+K1189)+I1190</f>
        <v>150</v>
      </c>
      <c r="L1190" s="131">
        <f>ROUNDUP(K1190,0)</f>
        <v>150</v>
      </c>
      <c r="M1190" s="132">
        <f>((N1191-N1189)/500)</f>
        <v>0.02</v>
      </c>
      <c r="N1190" s="101">
        <f>(((I1190-I1189)*M1190)+N1189)+I1190</f>
        <v>250</v>
      </c>
      <c r="O1190" s="101">
        <f>ROUNDUP(N1190,0)</f>
        <v>250</v>
      </c>
      <c r="P1190" s="101">
        <f>((Q1191-Q1189)/500)</f>
        <v>0.02</v>
      </c>
      <c r="Q1190" s="101">
        <f>(((I1190-I1189)*P1190)+Q1189)+I1190</f>
        <v>500</v>
      </c>
      <c r="R1190" s="133">
        <f>ROUNDUP(Q1190,0)</f>
        <v>500</v>
      </c>
      <c r="S1190" s="132">
        <f>((T1191-T1189)/500)</f>
        <v>0.04</v>
      </c>
      <c r="T1190" s="134">
        <f>(((I1190-I1189)*S1190)+T1189)+I1190</f>
        <v>650</v>
      </c>
      <c r="U1190" s="134">
        <f>ROUNDUP(T1190,0)</f>
        <v>650</v>
      </c>
      <c r="V1190" s="396"/>
      <c r="W1190" s="130">
        <f>((X1191-X1189)/500)</f>
        <v>0.02</v>
      </c>
      <c r="X1190" s="116">
        <f>(((V1190-V1189)*W1190)+X1189)+V1190</f>
        <v>-1260</v>
      </c>
      <c r="Y1190" s="135">
        <f t="shared" si="235"/>
        <v>240</v>
      </c>
      <c r="Z1190" s="106">
        <f>ROUNDUP(X1190,0)</f>
        <v>-1260</v>
      </c>
      <c r="AA1190" s="136">
        <f>((AB1191-AB1189)/500)</f>
        <v>0.04</v>
      </c>
      <c r="AB1190" s="137">
        <f>(((V1190-V1189)*AA1190)+AB1189)+V1190</f>
        <v>-2520</v>
      </c>
      <c r="AC1190" s="101">
        <f>ROUNDUP(AB1190,0)</f>
        <v>-2520</v>
      </c>
      <c r="AD1190" s="137">
        <f>((AE1191-AE1189)/500)</f>
        <v>0.02</v>
      </c>
      <c r="AE1190" s="137">
        <f>(((V1190-V1189)*AD1190)+AE1189)+V1190</f>
        <v>-1235</v>
      </c>
      <c r="AF1190" s="133">
        <f>ROUNDUP(AE1190,0)</f>
        <v>-1235</v>
      </c>
      <c r="AG1190" s="137">
        <f>((AH1191-AH1189)/500)</f>
        <v>0.02</v>
      </c>
      <c r="AH1190" s="137">
        <f>(((V1190-V1189)*AG1190)+AH1189)+V1190</f>
        <v>-1210</v>
      </c>
      <c r="AI1190" s="101">
        <f>ROUNDUP(AH1190,0)</f>
        <v>-1210</v>
      </c>
      <c r="AJ1190" s="136">
        <f>((AK1191-AK1189)/500)</f>
        <v>0.02</v>
      </c>
      <c r="AK1190" s="138">
        <f>(((V1190-V1189)*AJ1190)+AK1189)+V1190</f>
        <v>-1185</v>
      </c>
      <c r="AL1190" s="139">
        <f>ROUNDUP(AK1190,0)</f>
        <v>-1185</v>
      </c>
    </row>
    <row r="1191" spans="1:39" ht="15.75" x14ac:dyDescent="0.25">
      <c r="A1191" s="93">
        <f t="shared" si="230"/>
        <v>0</v>
      </c>
      <c r="B1191" s="93">
        <f t="shared" si="231"/>
        <v>0</v>
      </c>
      <c r="C1191" s="112">
        <f>+$D$3*U1191</f>
        <v>3410550</v>
      </c>
      <c r="D1191" s="112">
        <f t="shared" si="232"/>
        <v>3410550</v>
      </c>
      <c r="E1191" s="112">
        <f>+$F$3*L1191</f>
        <v>3036000</v>
      </c>
      <c r="F1191" s="112">
        <f t="shared" si="233"/>
        <v>3036000</v>
      </c>
      <c r="G1191" s="113">
        <f>+$H$3*R1191</f>
        <v>911850</v>
      </c>
      <c r="H1191" s="112">
        <f t="shared" si="234"/>
        <v>911850</v>
      </c>
      <c r="I1191" s="140">
        <f>+I1189+500</f>
        <v>297500</v>
      </c>
      <c r="J1191" s="130"/>
      <c r="K1191" s="116">
        <f>+K1189+10</f>
        <v>6100</v>
      </c>
      <c r="L1191" s="117">
        <f>+I1191+K1191</f>
        <v>303600</v>
      </c>
      <c r="M1191" s="118"/>
      <c r="N1191" s="119">
        <f>+N1189+10</f>
        <v>6200</v>
      </c>
      <c r="O1191" s="119">
        <f>+N1191+I1191</f>
        <v>303700</v>
      </c>
      <c r="P1191" s="119"/>
      <c r="Q1191" s="119">
        <f>+Q1189+10</f>
        <v>6450</v>
      </c>
      <c r="R1191" s="120">
        <f>+Q1191+I1191</f>
        <v>303950</v>
      </c>
      <c r="S1191" s="121"/>
      <c r="T1191" s="122">
        <f>+T1189+20</f>
        <v>12550</v>
      </c>
      <c r="U1191" s="122">
        <f>+T1191+I1191</f>
        <v>310050</v>
      </c>
      <c r="V1191" s="141">
        <f>+V1189+500</f>
        <v>297500</v>
      </c>
      <c r="W1191" s="130"/>
      <c r="X1191" s="116">
        <f>+X1189+10</f>
        <v>4690</v>
      </c>
      <c r="Y1191" s="124">
        <f t="shared" si="235"/>
        <v>297740</v>
      </c>
      <c r="Z1191" s="125">
        <f>+V1191+X1191</f>
        <v>302190</v>
      </c>
      <c r="AA1191" s="126"/>
      <c r="AB1191" s="127">
        <f>+AB1189+20</f>
        <v>9380</v>
      </c>
      <c r="AC1191" s="119">
        <f>+V1191+AB1191</f>
        <v>306880</v>
      </c>
      <c r="AD1191" s="127"/>
      <c r="AE1191" s="127">
        <f>+AE1189+10</f>
        <v>4715</v>
      </c>
      <c r="AF1191" s="120">
        <f>+AE1191+V1191</f>
        <v>302215</v>
      </c>
      <c r="AG1191" s="127"/>
      <c r="AH1191" s="127">
        <f>+AH1189+10</f>
        <v>4740</v>
      </c>
      <c r="AI1191" s="119">
        <f>+AH1191+V1191</f>
        <v>302240</v>
      </c>
      <c r="AJ1191" s="126"/>
      <c r="AK1191" s="128">
        <f>+AK1189+10</f>
        <v>4765</v>
      </c>
      <c r="AL1191" s="129">
        <f>+AK1191+V1191</f>
        <v>302265</v>
      </c>
      <c r="AM1191" s="397"/>
    </row>
    <row r="1192" spans="1:39" ht="15.75" x14ac:dyDescent="0.25">
      <c r="A1192" s="93">
        <f t="shared" si="230"/>
        <v>0</v>
      </c>
      <c r="B1192" s="94">
        <f t="shared" si="231"/>
        <v>0</v>
      </c>
      <c r="C1192" s="95">
        <f>+$D$3*T1192</f>
        <v>7150</v>
      </c>
      <c r="D1192" s="95">
        <f t="shared" si="232"/>
        <v>7150</v>
      </c>
      <c r="E1192" s="95">
        <f>+$F$3*K1192</f>
        <v>1500</v>
      </c>
      <c r="F1192" s="95">
        <f t="shared" si="233"/>
        <v>1500</v>
      </c>
      <c r="G1192" s="96">
        <f>+$H$3*Q1192</f>
        <v>1500</v>
      </c>
      <c r="H1192" s="433">
        <f t="shared" si="234"/>
        <v>1500</v>
      </c>
      <c r="I1192" s="395"/>
      <c r="J1192" s="130">
        <f>((K1193-K1191)/500)</f>
        <v>0.02</v>
      </c>
      <c r="K1192" s="116">
        <f>(((I1192-I1191)*J1192)+K1191)+I1192</f>
        <v>150</v>
      </c>
      <c r="L1192" s="131">
        <f>ROUNDUP(K1192,0)</f>
        <v>150</v>
      </c>
      <c r="M1192" s="132">
        <f>((N1193-N1191)/500)</f>
        <v>0.02</v>
      </c>
      <c r="N1192" s="101">
        <f>(((I1192-I1191)*M1192)+N1191)+I1192</f>
        <v>250</v>
      </c>
      <c r="O1192" s="101">
        <f>ROUNDUP(N1192,0)</f>
        <v>250</v>
      </c>
      <c r="P1192" s="101">
        <f>((Q1193-Q1191)/500)</f>
        <v>0.02</v>
      </c>
      <c r="Q1192" s="101">
        <f>(((I1192-I1191)*P1192)+Q1191)+I1192</f>
        <v>500</v>
      </c>
      <c r="R1192" s="133">
        <f>ROUNDUP(Q1192,0)</f>
        <v>500</v>
      </c>
      <c r="S1192" s="132">
        <f>((T1193-T1191)/500)</f>
        <v>0.04</v>
      </c>
      <c r="T1192" s="134">
        <f>(((I1192-I1191)*S1192)+T1191)+I1192</f>
        <v>650</v>
      </c>
      <c r="U1192" s="134">
        <f>ROUNDUP(T1192,0)</f>
        <v>650</v>
      </c>
      <c r="V1192" s="396"/>
      <c r="W1192" s="130">
        <f>((X1193-X1191)/500)</f>
        <v>0.01</v>
      </c>
      <c r="X1192" s="116">
        <f>(((V1192-V1191)*W1192)+X1191)+V1192</f>
        <v>1715</v>
      </c>
      <c r="Y1192" s="135">
        <f t="shared" si="235"/>
        <v>240</v>
      </c>
      <c r="Z1192" s="106">
        <f>ROUNDUP(X1192,0)</f>
        <v>1715</v>
      </c>
      <c r="AA1192" s="136">
        <f>((AB1193-AB1191)/500)</f>
        <v>0.02</v>
      </c>
      <c r="AB1192" s="137">
        <f>(((V1192-V1191)*AA1192)+AB1191)+V1192</f>
        <v>3430</v>
      </c>
      <c r="AC1192" s="101">
        <f>ROUNDUP(AB1192,0)</f>
        <v>3430</v>
      </c>
      <c r="AD1192" s="137">
        <f>((AE1193-AE1191)/500)</f>
        <v>0.01</v>
      </c>
      <c r="AE1192" s="137">
        <f>(((V1192-V1191)*AD1192)+AE1191)+V1192</f>
        <v>1740</v>
      </c>
      <c r="AF1192" s="133">
        <f>ROUNDUP(AE1192,0)</f>
        <v>1740</v>
      </c>
      <c r="AG1192" s="137">
        <f>((AH1193-AH1191)/500)</f>
        <v>0.01</v>
      </c>
      <c r="AH1192" s="137">
        <f>(((V1192-V1191)*AG1192)+AH1191)+V1192</f>
        <v>1765</v>
      </c>
      <c r="AI1192" s="101">
        <f>ROUNDUP(AH1192,0)</f>
        <v>1765</v>
      </c>
      <c r="AJ1192" s="136">
        <f>((AK1193-AK1191)/500)</f>
        <v>0.01</v>
      </c>
      <c r="AK1192" s="138">
        <f>(((V1192-V1191)*AJ1192)+AK1191)+V1192</f>
        <v>1790</v>
      </c>
      <c r="AL1192" s="139">
        <f>ROUNDUP(AK1192,0)</f>
        <v>1790</v>
      </c>
    </row>
    <row r="1193" spans="1:39" ht="15.75" x14ac:dyDescent="0.25">
      <c r="A1193" s="93">
        <f t="shared" ref="A1193:A1256" si="236">+$B$3*O1193</f>
        <v>0</v>
      </c>
      <c r="B1193" s="93">
        <f t="shared" si="231"/>
        <v>0</v>
      </c>
      <c r="C1193" s="112">
        <f>+$D$3*U1193</f>
        <v>3416270</v>
      </c>
      <c r="D1193" s="112">
        <f t="shared" si="232"/>
        <v>3416270</v>
      </c>
      <c r="E1193" s="112">
        <f>+$F$3*L1193</f>
        <v>3041100</v>
      </c>
      <c r="F1193" s="112">
        <f t="shared" si="233"/>
        <v>3041100</v>
      </c>
      <c r="G1193" s="113">
        <f>+$H$3*R1193</f>
        <v>913380</v>
      </c>
      <c r="H1193" s="112">
        <f t="shared" si="234"/>
        <v>913380</v>
      </c>
      <c r="I1193" s="140">
        <f>+I1191+500</f>
        <v>298000</v>
      </c>
      <c r="J1193" s="130"/>
      <c r="K1193" s="116">
        <f>+K1191+10</f>
        <v>6110</v>
      </c>
      <c r="L1193" s="117">
        <f>+I1193+K1193</f>
        <v>304110</v>
      </c>
      <c r="M1193" s="118"/>
      <c r="N1193" s="119">
        <f>+N1191+10</f>
        <v>6210</v>
      </c>
      <c r="O1193" s="119">
        <f>+N1193+I1193</f>
        <v>304210</v>
      </c>
      <c r="P1193" s="119"/>
      <c r="Q1193" s="119">
        <f>+Q1191+10</f>
        <v>6460</v>
      </c>
      <c r="R1193" s="120">
        <f>+Q1193+I1193</f>
        <v>304460</v>
      </c>
      <c r="S1193" s="121"/>
      <c r="T1193" s="122">
        <f>+T1191+20</f>
        <v>12570</v>
      </c>
      <c r="U1193" s="122">
        <f>+T1193+I1193</f>
        <v>310570</v>
      </c>
      <c r="V1193" s="141">
        <f>+V1191+500</f>
        <v>298000</v>
      </c>
      <c r="W1193" s="130"/>
      <c r="X1193" s="116">
        <f>+X1191+5</f>
        <v>4695</v>
      </c>
      <c r="Y1193" s="124">
        <f t="shared" si="235"/>
        <v>298240</v>
      </c>
      <c r="Z1193" s="125">
        <f>+V1193+X1193</f>
        <v>302695</v>
      </c>
      <c r="AA1193" s="126"/>
      <c r="AB1193" s="127">
        <f>+AB1191+10</f>
        <v>9390</v>
      </c>
      <c r="AC1193" s="119">
        <f>+V1193+AB1193</f>
        <v>307390</v>
      </c>
      <c r="AD1193" s="127"/>
      <c r="AE1193" s="127">
        <f>+AE1191+5</f>
        <v>4720</v>
      </c>
      <c r="AF1193" s="120">
        <f>+AE1193+V1193</f>
        <v>302720</v>
      </c>
      <c r="AG1193" s="127"/>
      <c r="AH1193" s="127">
        <f>+AH1191+5</f>
        <v>4745</v>
      </c>
      <c r="AI1193" s="119">
        <f>+AH1193+V1193</f>
        <v>302745</v>
      </c>
      <c r="AJ1193" s="126"/>
      <c r="AK1193" s="128">
        <f>+AK1191+5</f>
        <v>4770</v>
      </c>
      <c r="AL1193" s="129">
        <f>+AK1193+V1193</f>
        <v>302770</v>
      </c>
      <c r="AM1193" s="397"/>
    </row>
    <row r="1194" spans="1:39" ht="15.75" x14ac:dyDescent="0.25">
      <c r="A1194" s="93">
        <f t="shared" si="236"/>
        <v>0</v>
      </c>
      <c r="B1194" s="94">
        <f t="shared" si="231"/>
        <v>0</v>
      </c>
      <c r="C1194" s="95">
        <f>+$D$3*T1194</f>
        <v>7150</v>
      </c>
      <c r="D1194" s="95">
        <f t="shared" si="232"/>
        <v>7150</v>
      </c>
      <c r="E1194" s="95">
        <f>+$F$3*K1194</f>
        <v>1500</v>
      </c>
      <c r="F1194" s="95">
        <f t="shared" si="233"/>
        <v>1500</v>
      </c>
      <c r="G1194" s="96">
        <f>+$H$3*Q1194</f>
        <v>1500</v>
      </c>
      <c r="H1194" s="95">
        <f t="shared" si="234"/>
        <v>1500</v>
      </c>
      <c r="I1194" s="395"/>
      <c r="J1194" s="130">
        <f>((K1195-K1193)/500)</f>
        <v>0.02</v>
      </c>
      <c r="K1194" s="116">
        <f>(((I1194-I1193)*J1194)+K1193)+I1194</f>
        <v>150</v>
      </c>
      <c r="L1194" s="131">
        <f>ROUNDUP(K1194,0)</f>
        <v>150</v>
      </c>
      <c r="M1194" s="132">
        <f>((N1195-N1193)/500)</f>
        <v>0.02</v>
      </c>
      <c r="N1194" s="101">
        <f>(((I1194-I1193)*M1194)+N1193)+I1194</f>
        <v>250</v>
      </c>
      <c r="O1194" s="101">
        <f>ROUNDUP(N1194,0)</f>
        <v>250</v>
      </c>
      <c r="P1194" s="101">
        <f>((Q1195-Q1193)/500)</f>
        <v>0.02</v>
      </c>
      <c r="Q1194" s="101">
        <f>(((I1194-I1193)*P1194)+Q1193)+I1194</f>
        <v>500</v>
      </c>
      <c r="R1194" s="133">
        <f>ROUNDUP(Q1194,0)</f>
        <v>500</v>
      </c>
      <c r="S1194" s="132">
        <f>((T1195-T1193)/500)</f>
        <v>0.04</v>
      </c>
      <c r="T1194" s="134">
        <f>(((I1194-I1193)*S1194)+T1193)+I1194</f>
        <v>650</v>
      </c>
      <c r="U1194" s="134">
        <f>ROUNDUP(T1194,0)</f>
        <v>650</v>
      </c>
      <c r="V1194" s="396"/>
      <c r="W1194" s="130">
        <f>((X1195-X1193)/500)</f>
        <v>0.02</v>
      </c>
      <c r="X1194" s="116">
        <f>(((V1194-V1193)*W1194)+X1193)+V1194</f>
        <v>-1265</v>
      </c>
      <c r="Y1194" s="135">
        <f t="shared" si="235"/>
        <v>240</v>
      </c>
      <c r="Z1194" s="106">
        <f>ROUNDUP(X1194,0)</f>
        <v>-1265</v>
      </c>
      <c r="AA1194" s="136">
        <f>((AB1195-AB1193)/500)</f>
        <v>0.04</v>
      </c>
      <c r="AB1194" s="137">
        <f>(((V1194-V1193)*AA1194)+AB1193)+V1194</f>
        <v>-2530</v>
      </c>
      <c r="AC1194" s="101">
        <f>ROUNDUP(AB1194,0)</f>
        <v>-2530</v>
      </c>
      <c r="AD1194" s="137">
        <f>((AE1195-AE1193)/500)</f>
        <v>0.02</v>
      </c>
      <c r="AE1194" s="137">
        <f>(((V1194-V1193)*AD1194)+AE1193)+V1194</f>
        <v>-1240</v>
      </c>
      <c r="AF1194" s="133">
        <f>ROUNDUP(AE1194,0)</f>
        <v>-1240</v>
      </c>
      <c r="AG1194" s="137">
        <f>((AH1195-AH1193)/500)</f>
        <v>0.02</v>
      </c>
      <c r="AH1194" s="137">
        <f>(((V1194-V1193)*AG1194)+AH1193)+V1194</f>
        <v>-1215</v>
      </c>
      <c r="AI1194" s="101">
        <f>ROUNDUP(AH1194,0)</f>
        <v>-1215</v>
      </c>
      <c r="AJ1194" s="136">
        <f>((AK1195-AK1193)/500)</f>
        <v>0.02</v>
      </c>
      <c r="AK1194" s="138">
        <f>(((V1194-V1193)*AJ1194)+AK1193)+V1194</f>
        <v>-1190</v>
      </c>
      <c r="AL1194" s="139">
        <f>ROUNDUP(AK1194,0)</f>
        <v>-1190</v>
      </c>
      <c r="AM1194" s="397"/>
    </row>
    <row r="1195" spans="1:39" ht="15.75" x14ac:dyDescent="0.25">
      <c r="A1195" s="93">
        <f t="shared" si="236"/>
        <v>0</v>
      </c>
      <c r="B1195" s="93">
        <f t="shared" si="231"/>
        <v>0</v>
      </c>
      <c r="C1195" s="112">
        <f>+$D$3*U1195</f>
        <v>3421990</v>
      </c>
      <c r="D1195" s="112">
        <f t="shared" si="232"/>
        <v>3421990</v>
      </c>
      <c r="E1195" s="112">
        <f>+$F$3*L1195</f>
        <v>3046200</v>
      </c>
      <c r="F1195" s="112">
        <f t="shared" si="233"/>
        <v>3046200</v>
      </c>
      <c r="G1195" s="113">
        <f>+$H$3*R1195</f>
        <v>914910</v>
      </c>
      <c r="H1195" s="112">
        <f t="shared" si="234"/>
        <v>914910</v>
      </c>
      <c r="I1195" s="140">
        <f>+I1193+500</f>
        <v>298500</v>
      </c>
      <c r="J1195" s="130"/>
      <c r="K1195" s="116">
        <f>+K1193+10</f>
        <v>6120</v>
      </c>
      <c r="L1195" s="117">
        <f>+I1195+K1195</f>
        <v>304620</v>
      </c>
      <c r="M1195" s="118"/>
      <c r="N1195" s="119">
        <f>+N1193+10</f>
        <v>6220</v>
      </c>
      <c r="O1195" s="119">
        <f>+N1195+I1195</f>
        <v>304720</v>
      </c>
      <c r="P1195" s="119"/>
      <c r="Q1195" s="119">
        <f>+Q1193+10</f>
        <v>6470</v>
      </c>
      <c r="R1195" s="120">
        <f>+Q1195+I1195</f>
        <v>304970</v>
      </c>
      <c r="S1195" s="121"/>
      <c r="T1195" s="122">
        <f>+T1193+20</f>
        <v>12590</v>
      </c>
      <c r="U1195" s="122">
        <f>+T1195+I1195</f>
        <v>311090</v>
      </c>
      <c r="V1195" s="141">
        <f>+V1193+500</f>
        <v>298500</v>
      </c>
      <c r="W1195" s="130"/>
      <c r="X1195" s="116">
        <f>+X1193+10</f>
        <v>4705</v>
      </c>
      <c r="Y1195" s="124">
        <f t="shared" si="235"/>
        <v>298740</v>
      </c>
      <c r="Z1195" s="125">
        <f>+V1195+X1195</f>
        <v>303205</v>
      </c>
      <c r="AA1195" s="126"/>
      <c r="AB1195" s="127">
        <f>+AB1193+20</f>
        <v>9410</v>
      </c>
      <c r="AC1195" s="119">
        <f>+V1195+AB1195</f>
        <v>307910</v>
      </c>
      <c r="AD1195" s="127"/>
      <c r="AE1195" s="127">
        <f>+AE1193+10</f>
        <v>4730</v>
      </c>
      <c r="AF1195" s="120">
        <f>+AE1195+V1195</f>
        <v>303230</v>
      </c>
      <c r="AG1195" s="127"/>
      <c r="AH1195" s="127">
        <f>+AH1193+10</f>
        <v>4755</v>
      </c>
      <c r="AI1195" s="119">
        <f>+AH1195+V1195</f>
        <v>303255</v>
      </c>
      <c r="AJ1195" s="126"/>
      <c r="AK1195" s="128">
        <f>+AK1193+10</f>
        <v>4780</v>
      </c>
      <c r="AL1195" s="129">
        <f>+AK1195+V1195</f>
        <v>303280</v>
      </c>
      <c r="AM1195" s="397"/>
    </row>
    <row r="1196" spans="1:39" ht="15.75" x14ac:dyDescent="0.25">
      <c r="A1196" s="93">
        <f t="shared" si="236"/>
        <v>0</v>
      </c>
      <c r="B1196" s="94">
        <f t="shared" si="231"/>
        <v>0</v>
      </c>
      <c r="C1196" s="95">
        <f>+$D$3*T1196</f>
        <v>7150</v>
      </c>
      <c r="D1196" s="95">
        <f t="shared" si="232"/>
        <v>7150</v>
      </c>
      <c r="E1196" s="95">
        <f>+$F$3*K1196</f>
        <v>1500</v>
      </c>
      <c r="F1196" s="95">
        <f t="shared" si="233"/>
        <v>1500</v>
      </c>
      <c r="G1196" s="96">
        <f>+$H$3*Q1196</f>
        <v>1500</v>
      </c>
      <c r="H1196" s="433">
        <f t="shared" si="234"/>
        <v>1500</v>
      </c>
      <c r="I1196" s="395"/>
      <c r="J1196" s="130">
        <f>((K1197-K1195)/500)</f>
        <v>0.02</v>
      </c>
      <c r="K1196" s="116">
        <f>(((I1196-I1195)*J1196)+K1195)+I1196</f>
        <v>150</v>
      </c>
      <c r="L1196" s="131">
        <f>ROUNDUP(K1196,0)</f>
        <v>150</v>
      </c>
      <c r="M1196" s="132">
        <f>((N1197-N1195)/500)</f>
        <v>0.02</v>
      </c>
      <c r="N1196" s="101">
        <f>(((I1196-I1195)*M1196)+N1195)+I1196</f>
        <v>250</v>
      </c>
      <c r="O1196" s="101">
        <f>ROUNDUP(N1196,0)</f>
        <v>250</v>
      </c>
      <c r="P1196" s="101">
        <f>((Q1197-Q1195)/500)</f>
        <v>0.02</v>
      </c>
      <c r="Q1196" s="101">
        <f>(((I1196-I1195)*P1196)+Q1195)+I1196</f>
        <v>500</v>
      </c>
      <c r="R1196" s="133">
        <f>ROUNDUP(Q1196,0)</f>
        <v>500</v>
      </c>
      <c r="S1196" s="132">
        <f>((T1197-T1195)/500)</f>
        <v>0.04</v>
      </c>
      <c r="T1196" s="134">
        <f>(((I1196-I1195)*S1196)+T1195)+I1196</f>
        <v>650</v>
      </c>
      <c r="U1196" s="134">
        <f>ROUNDUP(T1196,0)</f>
        <v>650</v>
      </c>
      <c r="V1196" s="396"/>
      <c r="W1196" s="130">
        <f>((X1197-X1195)/500)</f>
        <v>0.01</v>
      </c>
      <c r="X1196" s="116">
        <f>(((V1196-V1195)*W1196)+X1195)+V1196</f>
        <v>1720</v>
      </c>
      <c r="Y1196" s="135">
        <f t="shared" si="235"/>
        <v>240</v>
      </c>
      <c r="Z1196" s="106">
        <f>ROUNDUP(X1196,0)</f>
        <v>1720</v>
      </c>
      <c r="AA1196" s="136">
        <f>((AB1197-AB1195)/500)</f>
        <v>0.02</v>
      </c>
      <c r="AB1196" s="137">
        <f>(((V1196-V1195)*AA1196)+AB1195)+V1196</f>
        <v>3440</v>
      </c>
      <c r="AC1196" s="101">
        <f>ROUNDUP(AB1196,0)</f>
        <v>3440</v>
      </c>
      <c r="AD1196" s="137">
        <f>((AE1197-AE1195)/500)</f>
        <v>0.01</v>
      </c>
      <c r="AE1196" s="137">
        <f>(((V1196-V1195)*AD1196)+AE1195)+V1196</f>
        <v>1745</v>
      </c>
      <c r="AF1196" s="133">
        <f>ROUNDUP(AE1196,0)</f>
        <v>1745</v>
      </c>
      <c r="AG1196" s="137">
        <f>((AH1197-AH1195)/500)</f>
        <v>0.01</v>
      </c>
      <c r="AH1196" s="137">
        <f>(((V1196-V1195)*AG1196)+AH1195)+V1196</f>
        <v>1770</v>
      </c>
      <c r="AI1196" s="101">
        <f>ROUNDUP(AH1196,0)</f>
        <v>1770</v>
      </c>
      <c r="AJ1196" s="136">
        <f>((AK1197-AK1195)/500)</f>
        <v>0.01</v>
      </c>
      <c r="AK1196" s="138">
        <f>(((V1196-V1195)*AJ1196)+AK1195)+V1196</f>
        <v>1795</v>
      </c>
      <c r="AL1196" s="139">
        <f>ROUNDUP(AK1196,0)</f>
        <v>1795</v>
      </c>
    </row>
    <row r="1197" spans="1:39" ht="15.75" x14ac:dyDescent="0.25">
      <c r="A1197" s="93">
        <f t="shared" si="236"/>
        <v>0</v>
      </c>
      <c r="B1197" s="93">
        <f t="shared" si="231"/>
        <v>0</v>
      </c>
      <c r="C1197" s="112">
        <f>+$D$3*U1197</f>
        <v>3427710</v>
      </c>
      <c r="D1197" s="112">
        <f t="shared" si="232"/>
        <v>3427710</v>
      </c>
      <c r="E1197" s="112">
        <f>+$F$3*L1197</f>
        <v>3051300</v>
      </c>
      <c r="F1197" s="112">
        <f t="shared" si="233"/>
        <v>3051300</v>
      </c>
      <c r="G1197" s="113">
        <f>+$H$3*R1197</f>
        <v>916440</v>
      </c>
      <c r="H1197" s="112">
        <f t="shared" si="234"/>
        <v>916440</v>
      </c>
      <c r="I1197" s="140">
        <f>+I1195+500</f>
        <v>299000</v>
      </c>
      <c r="J1197" s="130"/>
      <c r="K1197" s="116">
        <f>+K1195+10</f>
        <v>6130</v>
      </c>
      <c r="L1197" s="117">
        <f>+I1197+K1197</f>
        <v>305130</v>
      </c>
      <c r="M1197" s="118"/>
      <c r="N1197" s="119">
        <f>+N1195+10</f>
        <v>6230</v>
      </c>
      <c r="O1197" s="119">
        <f>+N1197+I1197</f>
        <v>305230</v>
      </c>
      <c r="P1197" s="119"/>
      <c r="Q1197" s="119">
        <f>+Q1195+10</f>
        <v>6480</v>
      </c>
      <c r="R1197" s="120">
        <f>+Q1197+I1197</f>
        <v>305480</v>
      </c>
      <c r="S1197" s="121"/>
      <c r="T1197" s="122">
        <f>+T1195+20</f>
        <v>12610</v>
      </c>
      <c r="U1197" s="122">
        <f>+T1197+I1197</f>
        <v>311610</v>
      </c>
      <c r="V1197" s="141">
        <f>+V1195+500</f>
        <v>299000</v>
      </c>
      <c r="W1197" s="130"/>
      <c r="X1197" s="116">
        <f>+X1195+5</f>
        <v>4710</v>
      </c>
      <c r="Y1197" s="124">
        <f t="shared" si="235"/>
        <v>299240</v>
      </c>
      <c r="Z1197" s="125">
        <f>+V1197+X1197</f>
        <v>303710</v>
      </c>
      <c r="AA1197" s="126"/>
      <c r="AB1197" s="127">
        <f>+AB1195+10</f>
        <v>9420</v>
      </c>
      <c r="AC1197" s="119">
        <f>+V1197+AB1197</f>
        <v>308420</v>
      </c>
      <c r="AD1197" s="127"/>
      <c r="AE1197" s="127">
        <f>+AE1195+5</f>
        <v>4735</v>
      </c>
      <c r="AF1197" s="120">
        <f>+AE1197+V1197</f>
        <v>303735</v>
      </c>
      <c r="AG1197" s="127"/>
      <c r="AH1197" s="127">
        <f>+AH1195+5</f>
        <v>4760</v>
      </c>
      <c r="AI1197" s="119">
        <f>+AH1197+V1197</f>
        <v>303760</v>
      </c>
      <c r="AJ1197" s="126"/>
      <c r="AK1197" s="128">
        <f>+AK1195+5</f>
        <v>4785</v>
      </c>
      <c r="AL1197" s="129">
        <f>+AK1197+V1197</f>
        <v>303785</v>
      </c>
      <c r="AM1197" s="397"/>
    </row>
    <row r="1198" spans="1:39" ht="15.75" x14ac:dyDescent="0.25">
      <c r="A1198" s="93">
        <f t="shared" si="236"/>
        <v>0</v>
      </c>
      <c r="B1198" s="94">
        <f t="shared" si="231"/>
        <v>0</v>
      </c>
      <c r="C1198" s="95">
        <f>+$D$3*T1198</f>
        <v>7150</v>
      </c>
      <c r="D1198" s="95">
        <f t="shared" si="232"/>
        <v>7150</v>
      </c>
      <c r="E1198" s="95">
        <f>+$F$3*K1198</f>
        <v>1500</v>
      </c>
      <c r="F1198" s="95">
        <f t="shared" si="233"/>
        <v>1500</v>
      </c>
      <c r="G1198" s="96">
        <f>+$H$3*Q1198</f>
        <v>1500</v>
      </c>
      <c r="H1198" s="95">
        <f t="shared" si="234"/>
        <v>1500</v>
      </c>
      <c r="I1198" s="395"/>
      <c r="J1198" s="130">
        <f>((K1199-K1197)/500)</f>
        <v>0.02</v>
      </c>
      <c r="K1198" s="116">
        <f>(((I1198-I1197)*J1198)+K1197)+I1198</f>
        <v>150</v>
      </c>
      <c r="L1198" s="131">
        <f>ROUNDUP(K1198,0)</f>
        <v>150</v>
      </c>
      <c r="M1198" s="132">
        <f>((N1199-N1197)/500)</f>
        <v>0.02</v>
      </c>
      <c r="N1198" s="101">
        <f>(((I1198-I1197)*M1198)+N1197)+I1198</f>
        <v>250</v>
      </c>
      <c r="O1198" s="101">
        <f>ROUNDUP(N1198,0)</f>
        <v>250</v>
      </c>
      <c r="P1198" s="101">
        <f>((Q1199-Q1197)/500)</f>
        <v>0.02</v>
      </c>
      <c r="Q1198" s="101">
        <f>(((I1198-I1197)*P1198)+Q1197)+I1198</f>
        <v>500</v>
      </c>
      <c r="R1198" s="133">
        <f>ROUNDUP(Q1198,0)</f>
        <v>500</v>
      </c>
      <c r="S1198" s="132">
        <f>((T1199-T1197)/500)</f>
        <v>0.04</v>
      </c>
      <c r="T1198" s="134">
        <f>(((I1198-I1197)*S1198)+T1197)+I1198</f>
        <v>650</v>
      </c>
      <c r="U1198" s="134">
        <f>ROUNDUP(T1198,0)</f>
        <v>650</v>
      </c>
      <c r="V1198" s="396"/>
      <c r="W1198" s="130">
        <f>((X1199-X1197)/500)</f>
        <v>0.02</v>
      </c>
      <c r="X1198" s="116">
        <f>(((V1198-V1197)*W1198)+X1197)+V1198</f>
        <v>-1270</v>
      </c>
      <c r="Y1198" s="135">
        <f t="shared" si="235"/>
        <v>240</v>
      </c>
      <c r="Z1198" s="106">
        <f>ROUNDUP(X1198,0)</f>
        <v>-1270</v>
      </c>
      <c r="AA1198" s="136">
        <f>((AB1199-AB1197)/500)</f>
        <v>0.04</v>
      </c>
      <c r="AB1198" s="137">
        <f>(((V1198-V1197)*AA1198)+AB1197)+V1198</f>
        <v>-2540</v>
      </c>
      <c r="AC1198" s="101">
        <f>ROUNDUP(AB1198,0)</f>
        <v>-2540</v>
      </c>
      <c r="AD1198" s="137">
        <f>((AE1199-AE1197)/500)</f>
        <v>0.02</v>
      </c>
      <c r="AE1198" s="137">
        <f>(((V1198-V1197)*AD1198)+AE1197)+V1198</f>
        <v>-1245</v>
      </c>
      <c r="AF1198" s="133">
        <f>ROUNDUP(AE1198,0)</f>
        <v>-1245</v>
      </c>
      <c r="AG1198" s="137">
        <f>((AH1199-AH1197)/500)</f>
        <v>0.02</v>
      </c>
      <c r="AH1198" s="137">
        <f>(((V1198-V1197)*AG1198)+AH1197)+V1198</f>
        <v>-1220</v>
      </c>
      <c r="AI1198" s="101">
        <f>ROUNDUP(AH1198,0)</f>
        <v>-1220</v>
      </c>
      <c r="AJ1198" s="136">
        <f>((AK1199-AK1197)/500)</f>
        <v>0.02</v>
      </c>
      <c r="AK1198" s="138">
        <f>(((V1198-V1197)*AJ1198)+AK1197)+V1198</f>
        <v>-1195</v>
      </c>
      <c r="AL1198" s="139">
        <f>ROUNDUP(AK1198,0)</f>
        <v>-1195</v>
      </c>
    </row>
    <row r="1199" spans="1:39" ht="15.75" x14ac:dyDescent="0.25">
      <c r="A1199" s="93">
        <f t="shared" si="236"/>
        <v>0</v>
      </c>
      <c r="B1199" s="93">
        <f t="shared" si="231"/>
        <v>0</v>
      </c>
      <c r="C1199" s="112">
        <f>+$D$3*U1199</f>
        <v>3433430</v>
      </c>
      <c r="D1199" s="112">
        <f t="shared" si="232"/>
        <v>3433430</v>
      </c>
      <c r="E1199" s="112">
        <f>+$F$3*L1199</f>
        <v>3056400</v>
      </c>
      <c r="F1199" s="112">
        <f t="shared" si="233"/>
        <v>3056400</v>
      </c>
      <c r="G1199" s="113">
        <f>+$H$3*R1199</f>
        <v>917970</v>
      </c>
      <c r="H1199" s="112">
        <f t="shared" si="234"/>
        <v>917970</v>
      </c>
      <c r="I1199" s="140">
        <f>+I1197+500</f>
        <v>299500</v>
      </c>
      <c r="J1199" s="130"/>
      <c r="K1199" s="116">
        <f>+K1197+10</f>
        <v>6140</v>
      </c>
      <c r="L1199" s="117">
        <f>+I1199+K1199</f>
        <v>305640</v>
      </c>
      <c r="M1199" s="118"/>
      <c r="N1199" s="119">
        <f>+N1197+10</f>
        <v>6240</v>
      </c>
      <c r="O1199" s="119">
        <f>+N1199+I1199</f>
        <v>305740</v>
      </c>
      <c r="P1199" s="119"/>
      <c r="Q1199" s="119">
        <f>+Q1197+10</f>
        <v>6490</v>
      </c>
      <c r="R1199" s="120">
        <f>+Q1199+I1199</f>
        <v>305990</v>
      </c>
      <c r="S1199" s="121"/>
      <c r="T1199" s="122">
        <f>+T1197+20</f>
        <v>12630</v>
      </c>
      <c r="U1199" s="122">
        <f>+T1199+I1199</f>
        <v>312130</v>
      </c>
      <c r="V1199" s="141">
        <f>+V1197+500</f>
        <v>299500</v>
      </c>
      <c r="W1199" s="130"/>
      <c r="X1199" s="116">
        <f>+X1197+10</f>
        <v>4720</v>
      </c>
      <c r="Y1199" s="124">
        <f t="shared" si="235"/>
        <v>299740</v>
      </c>
      <c r="Z1199" s="125">
        <f>+V1199+X1199</f>
        <v>304220</v>
      </c>
      <c r="AA1199" s="126"/>
      <c r="AB1199" s="127">
        <f>+AB1197+20</f>
        <v>9440</v>
      </c>
      <c r="AC1199" s="119">
        <f>+V1199+AB1199</f>
        <v>308940</v>
      </c>
      <c r="AD1199" s="127"/>
      <c r="AE1199" s="127">
        <f>+AE1197+10</f>
        <v>4745</v>
      </c>
      <c r="AF1199" s="120">
        <f>+AE1199+V1199</f>
        <v>304245</v>
      </c>
      <c r="AG1199" s="127"/>
      <c r="AH1199" s="127">
        <f>+AH1197+10</f>
        <v>4770</v>
      </c>
      <c r="AI1199" s="119">
        <f>+AH1199+V1199</f>
        <v>304270</v>
      </c>
      <c r="AJ1199" s="126"/>
      <c r="AK1199" s="128">
        <f>+AK1197+10</f>
        <v>4795</v>
      </c>
      <c r="AL1199" s="129">
        <f>+AK1199+V1199</f>
        <v>304295</v>
      </c>
      <c r="AM1199" s="397"/>
    </row>
    <row r="1200" spans="1:39" ht="15.75" x14ac:dyDescent="0.25">
      <c r="A1200" s="93">
        <f t="shared" si="236"/>
        <v>0</v>
      </c>
      <c r="B1200" s="94">
        <f t="shared" si="231"/>
        <v>0</v>
      </c>
      <c r="C1200" s="95">
        <f>+$D$3*T1200</f>
        <v>7150</v>
      </c>
      <c r="D1200" s="95">
        <f t="shared" si="232"/>
        <v>7150</v>
      </c>
      <c r="E1200" s="95">
        <f>+$F$3*K1200</f>
        <v>1500</v>
      </c>
      <c r="F1200" s="95">
        <f t="shared" si="233"/>
        <v>1500</v>
      </c>
      <c r="G1200" s="96">
        <f>+$H$3*Q1200</f>
        <v>1500</v>
      </c>
      <c r="H1200" s="433">
        <f t="shared" si="234"/>
        <v>1500</v>
      </c>
      <c r="I1200" s="395"/>
      <c r="J1200" s="130">
        <f>((K1201-K1199)/500)</f>
        <v>0.02</v>
      </c>
      <c r="K1200" s="116">
        <f>(((I1200-I1199)*J1200)+K1199)+I1200</f>
        <v>150</v>
      </c>
      <c r="L1200" s="131">
        <f>ROUNDUP(K1200,0)</f>
        <v>150</v>
      </c>
      <c r="M1200" s="132">
        <f>((N1201-N1199)/500)</f>
        <v>0.02</v>
      </c>
      <c r="N1200" s="101">
        <f>(((I1200-I1199)*M1200)+N1199)+I1200</f>
        <v>250</v>
      </c>
      <c r="O1200" s="101">
        <f>ROUNDUP(N1200,0)</f>
        <v>250</v>
      </c>
      <c r="P1200" s="101">
        <f>((Q1201-Q1199)/500)</f>
        <v>0.02</v>
      </c>
      <c r="Q1200" s="101">
        <f>(((I1200-I1199)*P1200)+Q1199)+I1200</f>
        <v>500</v>
      </c>
      <c r="R1200" s="133">
        <f>ROUNDUP(Q1200,0)</f>
        <v>500</v>
      </c>
      <c r="S1200" s="132">
        <f>((T1201-T1199)/500)</f>
        <v>0.04</v>
      </c>
      <c r="T1200" s="134">
        <f>(((I1200-I1199)*S1200)+T1199)+I1200</f>
        <v>650</v>
      </c>
      <c r="U1200" s="134">
        <f>ROUNDUP(T1200,0)</f>
        <v>650</v>
      </c>
      <c r="V1200" s="396"/>
      <c r="W1200" s="130">
        <f>((X1201-X1199)/500)</f>
        <v>0.01</v>
      </c>
      <c r="X1200" s="116">
        <f>(((V1200-V1199)*W1200)+X1199)+V1200</f>
        <v>1725</v>
      </c>
      <c r="Y1200" s="135">
        <f t="shared" si="235"/>
        <v>240</v>
      </c>
      <c r="Z1200" s="106">
        <f>ROUNDUP(X1200,0)</f>
        <v>1725</v>
      </c>
      <c r="AA1200" s="136">
        <f>((AB1201-AB1199)/500)</f>
        <v>0.02</v>
      </c>
      <c r="AB1200" s="137">
        <f>(((V1200-V1199)*AA1200)+AB1199)+V1200</f>
        <v>3450</v>
      </c>
      <c r="AC1200" s="101">
        <f>ROUNDUP(AB1200,0)</f>
        <v>3450</v>
      </c>
      <c r="AD1200" s="137">
        <f>((AE1201-AE1199)/500)</f>
        <v>0.01</v>
      </c>
      <c r="AE1200" s="137">
        <f>(((V1200-V1199)*AD1200)+AE1199)+V1200</f>
        <v>1750</v>
      </c>
      <c r="AF1200" s="133">
        <f>ROUNDUP(AE1200,0)</f>
        <v>1750</v>
      </c>
      <c r="AG1200" s="137">
        <f>((AH1201-AH1199)/500)</f>
        <v>0.01</v>
      </c>
      <c r="AH1200" s="137">
        <f>(((V1200-V1199)*AG1200)+AH1199)+V1200</f>
        <v>1775</v>
      </c>
      <c r="AI1200" s="101">
        <f>ROUNDUP(AH1200,0)</f>
        <v>1775</v>
      </c>
      <c r="AJ1200" s="136">
        <f>((AK1201-AK1199)/500)</f>
        <v>0.01</v>
      </c>
      <c r="AK1200" s="138">
        <f>(((V1200-V1199)*AJ1200)+AK1199)+V1200</f>
        <v>1800</v>
      </c>
      <c r="AL1200" s="139">
        <f>ROUNDUP(AK1200,0)</f>
        <v>1800</v>
      </c>
    </row>
    <row r="1201" spans="1:39" ht="15.75" x14ac:dyDescent="0.25">
      <c r="A1201" s="93">
        <f t="shared" si="236"/>
        <v>0</v>
      </c>
      <c r="B1201" s="93">
        <f t="shared" si="231"/>
        <v>0</v>
      </c>
      <c r="C1201" s="112">
        <f>+$D$3*U1201</f>
        <v>3439150</v>
      </c>
      <c r="D1201" s="112">
        <f t="shared" si="232"/>
        <v>3439150</v>
      </c>
      <c r="E1201" s="112">
        <f>+$F$3*L1201</f>
        <v>3061500</v>
      </c>
      <c r="F1201" s="112">
        <f t="shared" si="233"/>
        <v>3061500</v>
      </c>
      <c r="G1201" s="113">
        <f>+$H$3*R1201</f>
        <v>919500</v>
      </c>
      <c r="H1201" s="112">
        <f t="shared" si="234"/>
        <v>919500</v>
      </c>
      <c r="I1201" s="140">
        <f>+I1199+500</f>
        <v>300000</v>
      </c>
      <c r="J1201" s="130"/>
      <c r="K1201" s="116">
        <f>+K1199+10</f>
        <v>6150</v>
      </c>
      <c r="L1201" s="117">
        <f>+I1201+K1201</f>
        <v>306150</v>
      </c>
      <c r="M1201" s="118"/>
      <c r="N1201" s="119">
        <f>+N1199+10</f>
        <v>6250</v>
      </c>
      <c r="O1201" s="119">
        <f>+N1201+I1201</f>
        <v>306250</v>
      </c>
      <c r="P1201" s="119"/>
      <c r="Q1201" s="119">
        <f>+Q1199+10</f>
        <v>6500</v>
      </c>
      <c r="R1201" s="120">
        <f>+Q1201+I1201</f>
        <v>306500</v>
      </c>
      <c r="S1201" s="121"/>
      <c r="T1201" s="122">
        <f>+T1199+20</f>
        <v>12650</v>
      </c>
      <c r="U1201" s="122">
        <f>+T1201+I1201</f>
        <v>312650</v>
      </c>
      <c r="V1201" s="141">
        <f>+V1199+500</f>
        <v>300000</v>
      </c>
      <c r="W1201" s="130"/>
      <c r="X1201" s="116">
        <f>+X1199+5</f>
        <v>4725</v>
      </c>
      <c r="Y1201" s="124">
        <f t="shared" si="235"/>
        <v>300240</v>
      </c>
      <c r="Z1201" s="125">
        <f>+V1201+X1201</f>
        <v>304725</v>
      </c>
      <c r="AA1201" s="126"/>
      <c r="AB1201" s="127">
        <f>+AB1199+10</f>
        <v>9450</v>
      </c>
      <c r="AC1201" s="119">
        <f>+V1201+AB1201</f>
        <v>309450</v>
      </c>
      <c r="AD1201" s="127"/>
      <c r="AE1201" s="127">
        <f>+AE1199+5</f>
        <v>4750</v>
      </c>
      <c r="AF1201" s="120">
        <f>+AE1201+V1201</f>
        <v>304750</v>
      </c>
      <c r="AG1201" s="127"/>
      <c r="AH1201" s="127">
        <f>+AH1199+5</f>
        <v>4775</v>
      </c>
      <c r="AI1201" s="119">
        <f>+AH1201+V1201</f>
        <v>304775</v>
      </c>
      <c r="AJ1201" s="126"/>
      <c r="AK1201" s="128">
        <f>+AK1199+5</f>
        <v>4800</v>
      </c>
      <c r="AL1201" s="129">
        <f>+AK1201+V1201</f>
        <v>304800</v>
      </c>
      <c r="AM1201" s="397"/>
    </row>
    <row r="1202" spans="1:39" ht="15.75" x14ac:dyDescent="0.25">
      <c r="A1202" s="93">
        <f t="shared" si="236"/>
        <v>0</v>
      </c>
      <c r="B1202" s="94">
        <f t="shared" si="231"/>
        <v>0</v>
      </c>
      <c r="C1202" s="95">
        <f>+$D$3*T1202</f>
        <v>7150</v>
      </c>
      <c r="D1202" s="95">
        <f t="shared" si="232"/>
        <v>7150</v>
      </c>
      <c r="E1202" s="95">
        <f>+$F$3*K1202</f>
        <v>1500</v>
      </c>
      <c r="F1202" s="95">
        <f t="shared" si="233"/>
        <v>1500</v>
      </c>
      <c r="G1202" s="96">
        <f>+$H$3*Q1202</f>
        <v>1500</v>
      </c>
      <c r="H1202" s="95">
        <f t="shared" si="234"/>
        <v>1500</v>
      </c>
      <c r="I1202" s="395"/>
      <c r="J1202" s="130">
        <f>((K1203-K1201)/500)</f>
        <v>0.02</v>
      </c>
      <c r="K1202" s="116">
        <f>(((I1202-I1201)*J1202)+K1201)+I1202</f>
        <v>150</v>
      </c>
      <c r="L1202" s="131">
        <f>ROUNDUP(K1202,0)</f>
        <v>150</v>
      </c>
      <c r="M1202" s="132">
        <f>((N1203-N1201)/500)</f>
        <v>0.02</v>
      </c>
      <c r="N1202" s="101">
        <f>(((I1202-I1201)*M1202)+N1201)+I1202</f>
        <v>250</v>
      </c>
      <c r="O1202" s="101">
        <f>ROUNDUP(N1202,0)</f>
        <v>250</v>
      </c>
      <c r="P1202" s="101">
        <f>((Q1203-Q1201)/500)</f>
        <v>0.02</v>
      </c>
      <c r="Q1202" s="101">
        <f>(((I1202-I1201)*P1202)+Q1201)+I1202</f>
        <v>500</v>
      </c>
      <c r="R1202" s="133">
        <f>ROUNDUP(Q1202,0)</f>
        <v>500</v>
      </c>
      <c r="S1202" s="132">
        <f>((T1203-T1201)/500)</f>
        <v>0.04</v>
      </c>
      <c r="T1202" s="134">
        <f>(((I1202-I1201)*S1202)+T1201)+I1202</f>
        <v>650</v>
      </c>
      <c r="U1202" s="134">
        <f>ROUNDUP(T1202,0)</f>
        <v>650</v>
      </c>
      <c r="V1202" s="396"/>
      <c r="W1202" s="130">
        <f>((X1203-X1201)/500)</f>
        <v>0.02</v>
      </c>
      <c r="X1202" s="116">
        <f>(((V1202-V1201)*W1202)+X1201)+V1202</f>
        <v>-1275</v>
      </c>
      <c r="Y1202" s="135">
        <f t="shared" si="235"/>
        <v>240</v>
      </c>
      <c r="Z1202" s="106">
        <f>ROUNDUP(X1202,0)</f>
        <v>-1275</v>
      </c>
      <c r="AA1202" s="136">
        <f>((AB1203-AB1201)/500)</f>
        <v>0.04</v>
      </c>
      <c r="AB1202" s="137">
        <f>(((V1202-V1201)*AA1202)+AB1201)+V1202</f>
        <v>-2550</v>
      </c>
      <c r="AC1202" s="101">
        <f>ROUNDUP(AB1202,0)</f>
        <v>-2550</v>
      </c>
      <c r="AD1202" s="137">
        <f>((AE1203-AE1201)/500)</f>
        <v>0.02</v>
      </c>
      <c r="AE1202" s="137">
        <f>(((V1202-V1201)*AD1202)+AE1201)+V1202</f>
        <v>-1250</v>
      </c>
      <c r="AF1202" s="133">
        <f>ROUNDUP(AE1202,0)</f>
        <v>-1250</v>
      </c>
      <c r="AG1202" s="137">
        <f>((AH1203-AH1201)/500)</f>
        <v>0.02</v>
      </c>
      <c r="AH1202" s="137">
        <f>(((V1202-V1201)*AG1202)+AH1201)+V1202</f>
        <v>-1225</v>
      </c>
      <c r="AI1202" s="101">
        <f>ROUNDUP(AH1202,0)</f>
        <v>-1225</v>
      </c>
      <c r="AJ1202" s="136">
        <f>((AK1203-AK1201)/500)</f>
        <v>0.02</v>
      </c>
      <c r="AK1202" s="138">
        <f>(((V1202-V1201)*AJ1202)+AK1201)+V1202</f>
        <v>-1200</v>
      </c>
      <c r="AL1202" s="139">
        <f>ROUNDUP(AK1202,0)</f>
        <v>-1200</v>
      </c>
      <c r="AM1202" s="397"/>
    </row>
    <row r="1203" spans="1:39" ht="15.75" x14ac:dyDescent="0.25">
      <c r="A1203" s="93">
        <f t="shared" si="236"/>
        <v>0</v>
      </c>
      <c r="B1203" s="93">
        <f t="shared" si="231"/>
        <v>0</v>
      </c>
      <c r="C1203" s="112">
        <f>+$D$3*U1203</f>
        <v>3444870</v>
      </c>
      <c r="D1203" s="112">
        <f t="shared" si="232"/>
        <v>3444870</v>
      </c>
      <c r="E1203" s="112">
        <f>+$F$3*L1203</f>
        <v>3066600</v>
      </c>
      <c r="F1203" s="112">
        <f t="shared" si="233"/>
        <v>3066600</v>
      </c>
      <c r="G1203" s="113">
        <f>+$H$3*R1203</f>
        <v>921030</v>
      </c>
      <c r="H1203" s="112">
        <f t="shared" si="234"/>
        <v>921030</v>
      </c>
      <c r="I1203" s="140">
        <f>+I1201+500</f>
        <v>300500</v>
      </c>
      <c r="J1203" s="130"/>
      <c r="K1203" s="116">
        <f>+K1201+10</f>
        <v>6160</v>
      </c>
      <c r="L1203" s="117">
        <f>+I1203+K1203</f>
        <v>306660</v>
      </c>
      <c r="M1203" s="118"/>
      <c r="N1203" s="119">
        <f>+N1201+10</f>
        <v>6260</v>
      </c>
      <c r="O1203" s="119">
        <f>+N1203+I1203</f>
        <v>306760</v>
      </c>
      <c r="P1203" s="119"/>
      <c r="Q1203" s="119">
        <f>+Q1201+10</f>
        <v>6510</v>
      </c>
      <c r="R1203" s="120">
        <f>+Q1203+I1203</f>
        <v>307010</v>
      </c>
      <c r="S1203" s="121"/>
      <c r="T1203" s="122">
        <f>+T1201+20</f>
        <v>12670</v>
      </c>
      <c r="U1203" s="122">
        <f>+T1203+I1203</f>
        <v>313170</v>
      </c>
      <c r="V1203" s="141">
        <f>+V1201+500</f>
        <v>300500</v>
      </c>
      <c r="W1203" s="130"/>
      <c r="X1203" s="116">
        <f>+X1201+10</f>
        <v>4735</v>
      </c>
      <c r="Y1203" s="124">
        <f t="shared" si="235"/>
        <v>300740</v>
      </c>
      <c r="Z1203" s="125">
        <f>+V1203+X1203</f>
        <v>305235</v>
      </c>
      <c r="AA1203" s="126"/>
      <c r="AB1203" s="127">
        <f>+AB1201+20</f>
        <v>9470</v>
      </c>
      <c r="AC1203" s="119">
        <f>+V1203+AB1203</f>
        <v>309970</v>
      </c>
      <c r="AD1203" s="127"/>
      <c r="AE1203" s="127">
        <f>+AE1201+10</f>
        <v>4760</v>
      </c>
      <c r="AF1203" s="120">
        <f>+AE1203+V1203</f>
        <v>305260</v>
      </c>
      <c r="AG1203" s="127"/>
      <c r="AH1203" s="127">
        <f>+AH1201+10</f>
        <v>4785</v>
      </c>
      <c r="AI1203" s="119">
        <f>+AH1203+V1203</f>
        <v>305285</v>
      </c>
      <c r="AJ1203" s="126"/>
      <c r="AK1203" s="128">
        <f>+AK1201+10</f>
        <v>4810</v>
      </c>
      <c r="AL1203" s="129">
        <f>+AK1203+V1203</f>
        <v>305310</v>
      </c>
      <c r="AM1203" s="397"/>
    </row>
    <row r="1204" spans="1:39" ht="15.75" x14ac:dyDescent="0.25">
      <c r="A1204" s="93">
        <f t="shared" si="236"/>
        <v>0</v>
      </c>
      <c r="B1204" s="94">
        <f t="shared" si="231"/>
        <v>0</v>
      </c>
      <c r="C1204" s="95">
        <f>+$D$3*T1204</f>
        <v>7150</v>
      </c>
      <c r="D1204" s="95">
        <f t="shared" si="232"/>
        <v>7150</v>
      </c>
      <c r="E1204" s="95">
        <f>+$F$3*K1204</f>
        <v>1500</v>
      </c>
      <c r="F1204" s="95">
        <f t="shared" si="233"/>
        <v>1500</v>
      </c>
      <c r="G1204" s="96">
        <f>+$H$3*Q1204</f>
        <v>1500</v>
      </c>
      <c r="H1204" s="433">
        <f t="shared" si="234"/>
        <v>1500</v>
      </c>
      <c r="I1204" s="395"/>
      <c r="J1204" s="130">
        <f>((K1205-K1203)/500)</f>
        <v>0.02</v>
      </c>
      <c r="K1204" s="116">
        <f>(((I1204-I1203)*J1204)+K1203)+I1204</f>
        <v>150</v>
      </c>
      <c r="L1204" s="131">
        <f>ROUNDUP(K1204,0)</f>
        <v>150</v>
      </c>
      <c r="M1204" s="132">
        <f>((N1205-N1203)/500)</f>
        <v>0.02</v>
      </c>
      <c r="N1204" s="101">
        <f>(((I1204-I1203)*M1204)+N1203)+I1204</f>
        <v>250</v>
      </c>
      <c r="O1204" s="101">
        <f>ROUNDUP(N1204,0)</f>
        <v>250</v>
      </c>
      <c r="P1204" s="101">
        <f>((Q1205-Q1203)/500)</f>
        <v>0.02</v>
      </c>
      <c r="Q1204" s="101">
        <f>(((I1204-I1203)*P1204)+Q1203)+I1204</f>
        <v>500</v>
      </c>
      <c r="R1204" s="133">
        <f>ROUNDUP(Q1204,0)</f>
        <v>500</v>
      </c>
      <c r="S1204" s="132">
        <f>((T1205-T1203)/500)</f>
        <v>0.04</v>
      </c>
      <c r="T1204" s="134">
        <f>(((I1204-I1203)*S1204)+T1203)+I1204</f>
        <v>650</v>
      </c>
      <c r="U1204" s="134">
        <f>ROUNDUP(T1204,0)</f>
        <v>650</v>
      </c>
      <c r="V1204" s="396"/>
      <c r="W1204" s="130">
        <f>((X1205-X1203)/500)</f>
        <v>0.01</v>
      </c>
      <c r="X1204" s="116">
        <f>(((V1204-V1203)*W1204)+X1203)+V1204</f>
        <v>1730</v>
      </c>
      <c r="Y1204" s="135">
        <f t="shared" si="235"/>
        <v>240</v>
      </c>
      <c r="Z1204" s="106">
        <f>ROUNDUP(X1204,0)</f>
        <v>1730</v>
      </c>
      <c r="AA1204" s="136">
        <f>((AB1205-AB1203)/500)</f>
        <v>0.02</v>
      </c>
      <c r="AB1204" s="137">
        <f>(((V1204-V1203)*AA1204)+AB1203)+V1204</f>
        <v>3460</v>
      </c>
      <c r="AC1204" s="101">
        <f>ROUNDUP(AB1204,0)</f>
        <v>3460</v>
      </c>
      <c r="AD1204" s="137">
        <f>((AE1205-AE1203)/500)</f>
        <v>0.01</v>
      </c>
      <c r="AE1204" s="137">
        <f>(((V1204-V1203)*AD1204)+AE1203)+V1204</f>
        <v>1755</v>
      </c>
      <c r="AF1204" s="133">
        <f>ROUNDUP(AE1204,0)</f>
        <v>1755</v>
      </c>
      <c r="AG1204" s="137">
        <f>((AH1205-AH1203)/500)</f>
        <v>0.01</v>
      </c>
      <c r="AH1204" s="137">
        <f>(((V1204-V1203)*AG1204)+AH1203)+V1204</f>
        <v>1780</v>
      </c>
      <c r="AI1204" s="101">
        <f>ROUNDUP(AH1204,0)</f>
        <v>1780</v>
      </c>
      <c r="AJ1204" s="136">
        <f>((AK1205-AK1203)/500)</f>
        <v>0.01</v>
      </c>
      <c r="AK1204" s="138">
        <f>(((V1204-V1203)*AJ1204)+AK1203)+V1204</f>
        <v>1805</v>
      </c>
      <c r="AL1204" s="139">
        <f>ROUNDUP(AK1204,0)</f>
        <v>1805</v>
      </c>
    </row>
    <row r="1205" spans="1:39" ht="15.75" x14ac:dyDescent="0.25">
      <c r="A1205" s="93">
        <f t="shared" si="236"/>
        <v>0</v>
      </c>
      <c r="B1205" s="93">
        <f t="shared" si="231"/>
        <v>0</v>
      </c>
      <c r="C1205" s="112">
        <f>+$D$3*U1205</f>
        <v>3450590</v>
      </c>
      <c r="D1205" s="112">
        <f t="shared" si="232"/>
        <v>3450590</v>
      </c>
      <c r="E1205" s="112">
        <f>+$F$3*L1205</f>
        <v>3071700</v>
      </c>
      <c r="F1205" s="112">
        <f t="shared" si="233"/>
        <v>3071700</v>
      </c>
      <c r="G1205" s="113">
        <f>+$H$3*R1205</f>
        <v>922560</v>
      </c>
      <c r="H1205" s="112">
        <f t="shared" si="234"/>
        <v>922560</v>
      </c>
      <c r="I1205" s="140">
        <f>+I1203+500</f>
        <v>301000</v>
      </c>
      <c r="J1205" s="130"/>
      <c r="K1205" s="116">
        <f>+K1203+10</f>
        <v>6170</v>
      </c>
      <c r="L1205" s="117">
        <f>+I1205+K1205</f>
        <v>307170</v>
      </c>
      <c r="M1205" s="118"/>
      <c r="N1205" s="119">
        <f>+N1203+10</f>
        <v>6270</v>
      </c>
      <c r="O1205" s="119">
        <f>+N1205+I1205</f>
        <v>307270</v>
      </c>
      <c r="P1205" s="119"/>
      <c r="Q1205" s="119">
        <f>+Q1203+10</f>
        <v>6520</v>
      </c>
      <c r="R1205" s="120">
        <f>+Q1205+I1205</f>
        <v>307520</v>
      </c>
      <c r="S1205" s="121"/>
      <c r="T1205" s="122">
        <f>+T1203+20</f>
        <v>12690</v>
      </c>
      <c r="U1205" s="122">
        <f>+T1205+I1205</f>
        <v>313690</v>
      </c>
      <c r="V1205" s="141">
        <f>+V1203+500</f>
        <v>301000</v>
      </c>
      <c r="W1205" s="130"/>
      <c r="X1205" s="116">
        <f>+X1203+5</f>
        <v>4740</v>
      </c>
      <c r="Y1205" s="124">
        <f t="shared" si="235"/>
        <v>301240</v>
      </c>
      <c r="Z1205" s="125">
        <f>+V1205+X1205</f>
        <v>305740</v>
      </c>
      <c r="AA1205" s="126"/>
      <c r="AB1205" s="127">
        <f>+AB1203+10</f>
        <v>9480</v>
      </c>
      <c r="AC1205" s="119">
        <f>+V1205+AB1205</f>
        <v>310480</v>
      </c>
      <c r="AD1205" s="127"/>
      <c r="AE1205" s="127">
        <f>+AE1203+5</f>
        <v>4765</v>
      </c>
      <c r="AF1205" s="120">
        <f>+AE1205+V1205</f>
        <v>305765</v>
      </c>
      <c r="AG1205" s="127"/>
      <c r="AH1205" s="127">
        <f>+AH1203+5</f>
        <v>4790</v>
      </c>
      <c r="AI1205" s="119">
        <f>+AH1205+V1205</f>
        <v>305790</v>
      </c>
      <c r="AJ1205" s="126"/>
      <c r="AK1205" s="128">
        <f>+AK1203+5</f>
        <v>4815</v>
      </c>
      <c r="AL1205" s="129">
        <f>+AK1205+V1205</f>
        <v>305815</v>
      </c>
      <c r="AM1205" s="397"/>
    </row>
    <row r="1206" spans="1:39" ht="15.75" x14ac:dyDescent="0.25">
      <c r="A1206" s="93">
        <f t="shared" si="236"/>
        <v>0</v>
      </c>
      <c r="B1206" s="94">
        <f t="shared" si="231"/>
        <v>0</v>
      </c>
      <c r="C1206" s="95">
        <f>+$D$3*T1206</f>
        <v>7150</v>
      </c>
      <c r="D1206" s="95">
        <f t="shared" si="232"/>
        <v>7150</v>
      </c>
      <c r="E1206" s="95">
        <f>+$F$3*K1206</f>
        <v>1500</v>
      </c>
      <c r="F1206" s="95">
        <f t="shared" si="233"/>
        <v>1500</v>
      </c>
      <c r="G1206" s="96">
        <f>+$H$3*Q1206</f>
        <v>1500</v>
      </c>
      <c r="H1206" s="95">
        <f t="shared" si="234"/>
        <v>1500</v>
      </c>
      <c r="I1206" s="395"/>
      <c r="J1206" s="130">
        <f>((K1207-K1205)/500)</f>
        <v>0.02</v>
      </c>
      <c r="K1206" s="116">
        <f>(((I1206-I1205)*J1206)+K1205)+I1206</f>
        <v>150</v>
      </c>
      <c r="L1206" s="131">
        <f>ROUNDUP(K1206,0)</f>
        <v>150</v>
      </c>
      <c r="M1206" s="132">
        <f>((N1207-N1205)/500)</f>
        <v>0.02</v>
      </c>
      <c r="N1206" s="101">
        <f>(((I1206-I1205)*M1206)+N1205)+I1206</f>
        <v>250</v>
      </c>
      <c r="O1206" s="101">
        <f>ROUNDUP(N1206,0)</f>
        <v>250</v>
      </c>
      <c r="P1206" s="101">
        <f>((Q1207-Q1205)/500)</f>
        <v>0.02</v>
      </c>
      <c r="Q1206" s="101">
        <f>(((I1206-I1205)*P1206)+Q1205)+I1206</f>
        <v>500</v>
      </c>
      <c r="R1206" s="133">
        <f>ROUNDUP(Q1206,0)</f>
        <v>500</v>
      </c>
      <c r="S1206" s="132">
        <f>((T1207-T1205)/500)</f>
        <v>0.04</v>
      </c>
      <c r="T1206" s="134">
        <f>(((I1206-I1205)*S1206)+T1205)+I1206</f>
        <v>650</v>
      </c>
      <c r="U1206" s="134">
        <f>ROUNDUP(T1206,0)</f>
        <v>650</v>
      </c>
      <c r="V1206" s="396"/>
      <c r="W1206" s="130">
        <f>((X1207-X1205)/500)</f>
        <v>0.02</v>
      </c>
      <c r="X1206" s="116">
        <f>(((V1206-V1205)*W1206)+X1205)+V1206</f>
        <v>-1280</v>
      </c>
      <c r="Y1206" s="135">
        <f t="shared" si="235"/>
        <v>240</v>
      </c>
      <c r="Z1206" s="106">
        <f>ROUNDUP(X1206,0)</f>
        <v>-1280</v>
      </c>
      <c r="AA1206" s="136">
        <f>((AB1207-AB1205)/500)</f>
        <v>0.04</v>
      </c>
      <c r="AB1206" s="137">
        <f>(((V1206-V1205)*AA1206)+AB1205)+V1206</f>
        <v>-2560</v>
      </c>
      <c r="AC1206" s="101">
        <f>ROUNDUP(AB1206,0)</f>
        <v>-2560</v>
      </c>
      <c r="AD1206" s="137">
        <f>((AE1207-AE1205)/500)</f>
        <v>0.02</v>
      </c>
      <c r="AE1206" s="137">
        <f>(((V1206-V1205)*AD1206)+AE1205)+V1206</f>
        <v>-1255</v>
      </c>
      <c r="AF1206" s="133">
        <f>ROUNDUP(AE1206,0)</f>
        <v>-1255</v>
      </c>
      <c r="AG1206" s="137">
        <f>((AH1207-AH1205)/500)</f>
        <v>0.02</v>
      </c>
      <c r="AH1206" s="137">
        <f>(((V1206-V1205)*AG1206)+AH1205)+V1206</f>
        <v>-1230</v>
      </c>
      <c r="AI1206" s="101">
        <f>ROUNDUP(AH1206,0)</f>
        <v>-1230</v>
      </c>
      <c r="AJ1206" s="136">
        <f>((AK1207-AK1205)/500)</f>
        <v>0.02</v>
      </c>
      <c r="AK1206" s="138">
        <f>(((V1206-V1205)*AJ1206)+AK1205)+V1206</f>
        <v>-1205</v>
      </c>
      <c r="AL1206" s="139">
        <f>ROUNDUP(AK1206,0)</f>
        <v>-1205</v>
      </c>
    </row>
    <row r="1207" spans="1:39" ht="15.75" x14ac:dyDescent="0.25">
      <c r="A1207" s="93">
        <f t="shared" si="236"/>
        <v>0</v>
      </c>
      <c r="B1207" s="93">
        <f t="shared" si="231"/>
        <v>0</v>
      </c>
      <c r="C1207" s="112">
        <f>+$D$3*U1207</f>
        <v>3456310</v>
      </c>
      <c r="D1207" s="112">
        <f t="shared" si="232"/>
        <v>3456310</v>
      </c>
      <c r="E1207" s="112">
        <f>+$F$3*L1207</f>
        <v>3076800</v>
      </c>
      <c r="F1207" s="112">
        <f t="shared" si="233"/>
        <v>3076800</v>
      </c>
      <c r="G1207" s="113">
        <f>+$H$3*R1207</f>
        <v>924090</v>
      </c>
      <c r="H1207" s="112">
        <f t="shared" si="234"/>
        <v>924090</v>
      </c>
      <c r="I1207" s="140">
        <f>+I1205+500</f>
        <v>301500</v>
      </c>
      <c r="J1207" s="130"/>
      <c r="K1207" s="116">
        <f>+K1205+10</f>
        <v>6180</v>
      </c>
      <c r="L1207" s="117">
        <f>+I1207+K1207</f>
        <v>307680</v>
      </c>
      <c r="M1207" s="118"/>
      <c r="N1207" s="119">
        <f>+N1205+10</f>
        <v>6280</v>
      </c>
      <c r="O1207" s="119">
        <f>+N1207+I1207</f>
        <v>307780</v>
      </c>
      <c r="P1207" s="119"/>
      <c r="Q1207" s="119">
        <f>+Q1205+10</f>
        <v>6530</v>
      </c>
      <c r="R1207" s="120">
        <f>+Q1207+I1207</f>
        <v>308030</v>
      </c>
      <c r="S1207" s="121"/>
      <c r="T1207" s="122">
        <f>+T1205+20</f>
        <v>12710</v>
      </c>
      <c r="U1207" s="122">
        <f>+T1207+I1207</f>
        <v>314210</v>
      </c>
      <c r="V1207" s="141">
        <f>+V1205+500</f>
        <v>301500</v>
      </c>
      <c r="W1207" s="130"/>
      <c r="X1207" s="116">
        <f>+X1205+10</f>
        <v>4750</v>
      </c>
      <c r="Y1207" s="124">
        <f t="shared" si="235"/>
        <v>301740</v>
      </c>
      <c r="Z1207" s="125">
        <f>+V1207+X1207</f>
        <v>306250</v>
      </c>
      <c r="AA1207" s="126"/>
      <c r="AB1207" s="127">
        <f>+AB1205+20</f>
        <v>9500</v>
      </c>
      <c r="AC1207" s="119">
        <f>+V1207+AB1207</f>
        <v>311000</v>
      </c>
      <c r="AD1207" s="127"/>
      <c r="AE1207" s="127">
        <f>+AE1205+10</f>
        <v>4775</v>
      </c>
      <c r="AF1207" s="120">
        <f>+AE1207+V1207</f>
        <v>306275</v>
      </c>
      <c r="AG1207" s="127"/>
      <c r="AH1207" s="127">
        <f>+AH1205+10</f>
        <v>4800</v>
      </c>
      <c r="AI1207" s="119">
        <f>+AH1207+V1207</f>
        <v>306300</v>
      </c>
      <c r="AJ1207" s="126"/>
      <c r="AK1207" s="128">
        <f>+AK1205+10</f>
        <v>4825</v>
      </c>
      <c r="AL1207" s="129">
        <f>+AK1207+V1207</f>
        <v>306325</v>
      </c>
      <c r="AM1207" s="397"/>
    </row>
    <row r="1208" spans="1:39" ht="15.75" x14ac:dyDescent="0.25">
      <c r="A1208" s="93">
        <f t="shared" si="236"/>
        <v>0</v>
      </c>
      <c r="B1208" s="94">
        <f t="shared" si="231"/>
        <v>0</v>
      </c>
      <c r="C1208" s="95">
        <f>+$D$3*T1208</f>
        <v>7150</v>
      </c>
      <c r="D1208" s="95">
        <f t="shared" si="232"/>
        <v>7150</v>
      </c>
      <c r="E1208" s="95">
        <f>+$F$3*K1208</f>
        <v>1500</v>
      </c>
      <c r="F1208" s="95">
        <f t="shared" si="233"/>
        <v>1500</v>
      </c>
      <c r="G1208" s="96">
        <f>+$H$3*Q1208</f>
        <v>1500</v>
      </c>
      <c r="H1208" s="433">
        <f t="shared" si="234"/>
        <v>1500</v>
      </c>
      <c r="I1208" s="395"/>
      <c r="J1208" s="130">
        <f>((K1209-K1207)/500)</f>
        <v>0.02</v>
      </c>
      <c r="K1208" s="116">
        <f>(((I1208-I1207)*J1208)+K1207)+I1208</f>
        <v>150</v>
      </c>
      <c r="L1208" s="131">
        <f>ROUNDUP(K1208,0)</f>
        <v>150</v>
      </c>
      <c r="M1208" s="132">
        <f>((N1209-N1207)/500)</f>
        <v>0.02</v>
      </c>
      <c r="N1208" s="101">
        <f>(((I1208-I1207)*M1208)+N1207)+I1208</f>
        <v>250</v>
      </c>
      <c r="O1208" s="101">
        <f>ROUNDUP(N1208,0)</f>
        <v>250</v>
      </c>
      <c r="P1208" s="101">
        <f>((Q1209-Q1207)/500)</f>
        <v>0.02</v>
      </c>
      <c r="Q1208" s="101">
        <f>(((I1208-I1207)*P1208)+Q1207)+I1208</f>
        <v>500</v>
      </c>
      <c r="R1208" s="133">
        <f>ROUNDUP(Q1208,0)</f>
        <v>500</v>
      </c>
      <c r="S1208" s="132">
        <f>((T1209-T1207)/500)</f>
        <v>0.04</v>
      </c>
      <c r="T1208" s="134">
        <f>(((I1208-I1207)*S1208)+T1207)+I1208</f>
        <v>650</v>
      </c>
      <c r="U1208" s="134">
        <f>ROUNDUP(T1208,0)</f>
        <v>650</v>
      </c>
      <c r="V1208" s="396"/>
      <c r="W1208" s="130">
        <f>((X1209-X1207)/500)</f>
        <v>0.01</v>
      </c>
      <c r="X1208" s="116">
        <f>(((V1208-V1207)*W1208)+X1207)+V1208</f>
        <v>1735</v>
      </c>
      <c r="Y1208" s="135">
        <f t="shared" si="235"/>
        <v>240</v>
      </c>
      <c r="Z1208" s="106">
        <f>ROUNDUP(X1208,0)</f>
        <v>1735</v>
      </c>
      <c r="AA1208" s="136">
        <f>((AB1209-AB1207)/500)</f>
        <v>0.02</v>
      </c>
      <c r="AB1208" s="137">
        <f>(((V1208-V1207)*AA1208)+AB1207)+V1208</f>
        <v>3470</v>
      </c>
      <c r="AC1208" s="101">
        <f>ROUNDUP(AB1208,0)</f>
        <v>3470</v>
      </c>
      <c r="AD1208" s="137">
        <f>((AE1209-AE1207)/500)</f>
        <v>0.01</v>
      </c>
      <c r="AE1208" s="137">
        <f>(((V1208-V1207)*AD1208)+AE1207)+V1208</f>
        <v>1760</v>
      </c>
      <c r="AF1208" s="133">
        <f>ROUNDUP(AE1208,0)</f>
        <v>1760</v>
      </c>
      <c r="AG1208" s="137">
        <f>((AH1209-AH1207)/500)</f>
        <v>0.01</v>
      </c>
      <c r="AH1208" s="137">
        <f>(((V1208-V1207)*AG1208)+AH1207)+V1208</f>
        <v>1785</v>
      </c>
      <c r="AI1208" s="101">
        <f>ROUNDUP(AH1208,0)</f>
        <v>1785</v>
      </c>
      <c r="AJ1208" s="136">
        <f>((AK1209-AK1207)/500)</f>
        <v>0.01</v>
      </c>
      <c r="AK1208" s="138">
        <f>(((V1208-V1207)*AJ1208)+AK1207)+V1208</f>
        <v>1810</v>
      </c>
      <c r="AL1208" s="139">
        <f>ROUNDUP(AK1208,0)</f>
        <v>1810</v>
      </c>
    </row>
    <row r="1209" spans="1:39" ht="15.75" x14ac:dyDescent="0.25">
      <c r="A1209" s="93">
        <f t="shared" si="236"/>
        <v>0</v>
      </c>
      <c r="B1209" s="93">
        <f t="shared" si="231"/>
        <v>0</v>
      </c>
      <c r="C1209" s="112">
        <f>+$D$3*U1209</f>
        <v>3462030</v>
      </c>
      <c r="D1209" s="112">
        <f t="shared" si="232"/>
        <v>3462030</v>
      </c>
      <c r="E1209" s="112">
        <f>+$F$3*L1209</f>
        <v>3081900</v>
      </c>
      <c r="F1209" s="112">
        <f t="shared" si="233"/>
        <v>3081900</v>
      </c>
      <c r="G1209" s="113">
        <f>+$H$3*R1209</f>
        <v>925620</v>
      </c>
      <c r="H1209" s="112">
        <f t="shared" si="234"/>
        <v>925620</v>
      </c>
      <c r="I1209" s="140">
        <f>+I1207+500</f>
        <v>302000</v>
      </c>
      <c r="J1209" s="130"/>
      <c r="K1209" s="116">
        <f>+K1207+10</f>
        <v>6190</v>
      </c>
      <c r="L1209" s="117">
        <f>+I1209+K1209</f>
        <v>308190</v>
      </c>
      <c r="M1209" s="118"/>
      <c r="N1209" s="119">
        <f>+N1207+10</f>
        <v>6290</v>
      </c>
      <c r="O1209" s="119">
        <f>+N1209+I1209</f>
        <v>308290</v>
      </c>
      <c r="P1209" s="119"/>
      <c r="Q1209" s="119">
        <f>+Q1207+10</f>
        <v>6540</v>
      </c>
      <c r="R1209" s="120">
        <f>+Q1209+I1209</f>
        <v>308540</v>
      </c>
      <c r="S1209" s="121"/>
      <c r="T1209" s="122">
        <f>+T1207+20</f>
        <v>12730</v>
      </c>
      <c r="U1209" s="122">
        <f>+T1209+I1209</f>
        <v>314730</v>
      </c>
      <c r="V1209" s="141">
        <f>+V1207+500</f>
        <v>302000</v>
      </c>
      <c r="W1209" s="130"/>
      <c r="X1209" s="116">
        <f>+X1207+5</f>
        <v>4755</v>
      </c>
      <c r="Y1209" s="124">
        <f t="shared" si="235"/>
        <v>302240</v>
      </c>
      <c r="Z1209" s="125">
        <f>+V1209+X1209</f>
        <v>306755</v>
      </c>
      <c r="AA1209" s="126"/>
      <c r="AB1209" s="127">
        <f>+AB1207+10</f>
        <v>9510</v>
      </c>
      <c r="AC1209" s="119">
        <f>+V1209+AB1209</f>
        <v>311510</v>
      </c>
      <c r="AD1209" s="127"/>
      <c r="AE1209" s="127">
        <f>+AE1207+5</f>
        <v>4780</v>
      </c>
      <c r="AF1209" s="120">
        <f>+AE1209+V1209</f>
        <v>306780</v>
      </c>
      <c r="AG1209" s="127"/>
      <c r="AH1209" s="127">
        <f>+AH1207+5</f>
        <v>4805</v>
      </c>
      <c r="AI1209" s="119">
        <f>+AH1209+V1209</f>
        <v>306805</v>
      </c>
      <c r="AJ1209" s="126"/>
      <c r="AK1209" s="128">
        <f>+AK1207+5</f>
        <v>4830</v>
      </c>
      <c r="AL1209" s="129">
        <f>+AK1209+V1209</f>
        <v>306830</v>
      </c>
      <c r="AM1209" s="397"/>
    </row>
    <row r="1210" spans="1:39" ht="15.75" x14ac:dyDescent="0.25">
      <c r="A1210" s="93">
        <f t="shared" si="236"/>
        <v>0</v>
      </c>
      <c r="B1210" s="94">
        <f t="shared" si="231"/>
        <v>0</v>
      </c>
      <c r="C1210" s="95">
        <f>+$D$3*T1210</f>
        <v>7150</v>
      </c>
      <c r="D1210" s="95">
        <f t="shared" si="232"/>
        <v>7150</v>
      </c>
      <c r="E1210" s="95">
        <f>+$F$3*K1210</f>
        <v>1500</v>
      </c>
      <c r="F1210" s="95">
        <f t="shared" si="233"/>
        <v>1500</v>
      </c>
      <c r="G1210" s="96">
        <f>+$H$3*Q1210</f>
        <v>1500</v>
      </c>
      <c r="H1210" s="95">
        <f t="shared" si="234"/>
        <v>1500</v>
      </c>
      <c r="I1210" s="395"/>
      <c r="J1210" s="130">
        <f>((K1211-K1209)/500)</f>
        <v>0.02</v>
      </c>
      <c r="K1210" s="116">
        <f>(((I1210-I1209)*J1210)+K1209)+I1210</f>
        <v>150</v>
      </c>
      <c r="L1210" s="131">
        <f>ROUNDUP(K1210,0)</f>
        <v>150</v>
      </c>
      <c r="M1210" s="132">
        <f>((N1211-N1209)/500)</f>
        <v>0.02</v>
      </c>
      <c r="N1210" s="101">
        <f>(((I1210-I1209)*M1210)+N1209)+I1210</f>
        <v>250</v>
      </c>
      <c r="O1210" s="101">
        <f>ROUNDUP(N1210,0)</f>
        <v>250</v>
      </c>
      <c r="P1210" s="101">
        <f>((Q1211-Q1209)/500)</f>
        <v>0.02</v>
      </c>
      <c r="Q1210" s="101">
        <f>(((I1210-I1209)*P1210)+Q1209)+I1210</f>
        <v>500</v>
      </c>
      <c r="R1210" s="133">
        <f>ROUNDUP(Q1210,0)</f>
        <v>500</v>
      </c>
      <c r="S1210" s="132">
        <f>((T1211-T1209)/500)</f>
        <v>0.04</v>
      </c>
      <c r="T1210" s="134">
        <f>(((I1210-I1209)*S1210)+T1209)+I1210</f>
        <v>650</v>
      </c>
      <c r="U1210" s="134">
        <f>ROUNDUP(T1210,0)</f>
        <v>650</v>
      </c>
      <c r="V1210" s="396"/>
      <c r="W1210" s="130">
        <f>((X1211-X1209)/500)</f>
        <v>0.02</v>
      </c>
      <c r="X1210" s="116">
        <f>(((V1210-V1209)*W1210)+X1209)+V1210</f>
        <v>-1285</v>
      </c>
      <c r="Y1210" s="135">
        <f t="shared" si="235"/>
        <v>240</v>
      </c>
      <c r="Z1210" s="106">
        <f>ROUNDUP(X1210,0)</f>
        <v>-1285</v>
      </c>
      <c r="AA1210" s="136">
        <f>((AB1211-AB1209)/500)</f>
        <v>0.04</v>
      </c>
      <c r="AB1210" s="137">
        <f>(((V1210-V1209)*AA1210)+AB1209)+V1210</f>
        <v>-2570</v>
      </c>
      <c r="AC1210" s="101">
        <f>ROUNDUP(AB1210,0)</f>
        <v>-2570</v>
      </c>
      <c r="AD1210" s="137">
        <f>((AE1211-AE1209)/500)</f>
        <v>0.02</v>
      </c>
      <c r="AE1210" s="137">
        <f>(((V1210-V1209)*AD1210)+AE1209)+V1210</f>
        <v>-1260</v>
      </c>
      <c r="AF1210" s="133">
        <f>ROUNDUP(AE1210,0)</f>
        <v>-1260</v>
      </c>
      <c r="AG1210" s="137">
        <f>((AH1211-AH1209)/500)</f>
        <v>0.02</v>
      </c>
      <c r="AH1210" s="137">
        <f>(((V1210-V1209)*AG1210)+AH1209)+V1210</f>
        <v>-1235</v>
      </c>
      <c r="AI1210" s="101">
        <f>ROUNDUP(AH1210,0)</f>
        <v>-1235</v>
      </c>
      <c r="AJ1210" s="136">
        <f>((AK1211-AK1209)/500)</f>
        <v>0.02</v>
      </c>
      <c r="AK1210" s="138">
        <f>(((V1210-V1209)*AJ1210)+AK1209)+V1210</f>
        <v>-1210</v>
      </c>
      <c r="AL1210" s="139">
        <f>ROUNDUP(AK1210,0)</f>
        <v>-1210</v>
      </c>
      <c r="AM1210" s="397"/>
    </row>
    <row r="1211" spans="1:39" ht="15.75" x14ac:dyDescent="0.25">
      <c r="A1211" s="93">
        <f t="shared" si="236"/>
        <v>0</v>
      </c>
      <c r="B1211" s="93">
        <f t="shared" si="231"/>
        <v>0</v>
      </c>
      <c r="C1211" s="112">
        <f>+$D$3*U1211</f>
        <v>3467750</v>
      </c>
      <c r="D1211" s="112">
        <f t="shared" si="232"/>
        <v>3467750</v>
      </c>
      <c r="E1211" s="112">
        <f>+$F$3*L1211</f>
        <v>3087000</v>
      </c>
      <c r="F1211" s="112">
        <f t="shared" si="233"/>
        <v>3087000</v>
      </c>
      <c r="G1211" s="113">
        <f>+$H$3*R1211</f>
        <v>927150</v>
      </c>
      <c r="H1211" s="112">
        <f t="shared" si="234"/>
        <v>927150</v>
      </c>
      <c r="I1211" s="140">
        <f>+I1209+500</f>
        <v>302500</v>
      </c>
      <c r="J1211" s="130"/>
      <c r="K1211" s="116">
        <f>+K1209+10</f>
        <v>6200</v>
      </c>
      <c r="L1211" s="117">
        <f>+I1211+K1211</f>
        <v>308700</v>
      </c>
      <c r="M1211" s="118"/>
      <c r="N1211" s="119">
        <f>+N1209+10</f>
        <v>6300</v>
      </c>
      <c r="O1211" s="119">
        <f>+N1211+I1211</f>
        <v>308800</v>
      </c>
      <c r="P1211" s="119"/>
      <c r="Q1211" s="119">
        <f>+Q1209+10</f>
        <v>6550</v>
      </c>
      <c r="R1211" s="120">
        <f>+Q1211+I1211</f>
        <v>309050</v>
      </c>
      <c r="S1211" s="121"/>
      <c r="T1211" s="122">
        <f>+T1209+20</f>
        <v>12750</v>
      </c>
      <c r="U1211" s="122">
        <f>+T1211+I1211</f>
        <v>315250</v>
      </c>
      <c r="V1211" s="141">
        <f>+V1209+500</f>
        <v>302500</v>
      </c>
      <c r="W1211" s="130"/>
      <c r="X1211" s="116">
        <f>+X1209+10</f>
        <v>4765</v>
      </c>
      <c r="Y1211" s="124">
        <f t="shared" si="235"/>
        <v>302740</v>
      </c>
      <c r="Z1211" s="125">
        <f>+V1211+X1211</f>
        <v>307265</v>
      </c>
      <c r="AA1211" s="126"/>
      <c r="AB1211" s="127">
        <f>+AB1209+20</f>
        <v>9530</v>
      </c>
      <c r="AC1211" s="119">
        <f>+V1211+AB1211</f>
        <v>312030</v>
      </c>
      <c r="AD1211" s="127"/>
      <c r="AE1211" s="127">
        <f>+AE1209+10</f>
        <v>4790</v>
      </c>
      <c r="AF1211" s="120">
        <f>+AE1211+V1211</f>
        <v>307290</v>
      </c>
      <c r="AG1211" s="127"/>
      <c r="AH1211" s="127">
        <f>+AH1209+10</f>
        <v>4815</v>
      </c>
      <c r="AI1211" s="119">
        <f>+AH1211+V1211</f>
        <v>307315</v>
      </c>
      <c r="AJ1211" s="126"/>
      <c r="AK1211" s="128">
        <f>+AK1209+10</f>
        <v>4840</v>
      </c>
      <c r="AL1211" s="129">
        <f>+AK1211+V1211</f>
        <v>307340</v>
      </c>
      <c r="AM1211" s="397"/>
    </row>
    <row r="1212" spans="1:39" ht="15.75" x14ac:dyDescent="0.25">
      <c r="A1212" s="93">
        <f t="shared" si="236"/>
        <v>0</v>
      </c>
      <c r="B1212" s="94">
        <f t="shared" si="231"/>
        <v>0</v>
      </c>
      <c r="C1212" s="95">
        <f>+$D$3*T1212</f>
        <v>7150</v>
      </c>
      <c r="D1212" s="95">
        <f t="shared" si="232"/>
        <v>7150</v>
      </c>
      <c r="E1212" s="95">
        <f>+$F$3*K1212</f>
        <v>1500</v>
      </c>
      <c r="F1212" s="95">
        <f t="shared" si="233"/>
        <v>1500</v>
      </c>
      <c r="G1212" s="96">
        <f>+$H$3*Q1212</f>
        <v>1500</v>
      </c>
      <c r="H1212" s="433">
        <f t="shared" si="234"/>
        <v>1500</v>
      </c>
      <c r="I1212" s="395"/>
      <c r="J1212" s="130">
        <f>((K1213-K1211)/500)</f>
        <v>0.02</v>
      </c>
      <c r="K1212" s="116">
        <f>(((I1212-I1211)*J1212)+K1211)+I1212</f>
        <v>150</v>
      </c>
      <c r="L1212" s="131">
        <f>ROUNDUP(K1212,0)</f>
        <v>150</v>
      </c>
      <c r="M1212" s="132">
        <f>((N1213-N1211)/500)</f>
        <v>0.02</v>
      </c>
      <c r="N1212" s="101">
        <f>(((I1212-I1211)*M1212)+N1211)+I1212</f>
        <v>250</v>
      </c>
      <c r="O1212" s="101">
        <f>ROUNDUP(N1212,0)</f>
        <v>250</v>
      </c>
      <c r="P1212" s="101">
        <f>((Q1213-Q1211)/500)</f>
        <v>0.02</v>
      </c>
      <c r="Q1212" s="101">
        <f>(((I1212-I1211)*P1212)+Q1211)+I1212</f>
        <v>500</v>
      </c>
      <c r="R1212" s="133">
        <f>ROUNDUP(Q1212,0)</f>
        <v>500</v>
      </c>
      <c r="S1212" s="132">
        <f>((T1213-T1211)/500)</f>
        <v>0.04</v>
      </c>
      <c r="T1212" s="134">
        <f>(((I1212-I1211)*S1212)+T1211)+I1212</f>
        <v>650</v>
      </c>
      <c r="U1212" s="134">
        <f>ROUNDUP(T1212,0)</f>
        <v>650</v>
      </c>
      <c r="V1212" s="396"/>
      <c r="W1212" s="130">
        <f>((X1213-X1211)/500)</f>
        <v>0.01</v>
      </c>
      <c r="X1212" s="116">
        <f>(((V1212-V1211)*W1212)+X1211)+V1212</f>
        <v>1740</v>
      </c>
      <c r="Y1212" s="135">
        <f t="shared" si="235"/>
        <v>240</v>
      </c>
      <c r="Z1212" s="106">
        <f>ROUNDUP(X1212,0)</f>
        <v>1740</v>
      </c>
      <c r="AA1212" s="136">
        <f>((AB1213-AB1211)/500)</f>
        <v>0.02</v>
      </c>
      <c r="AB1212" s="137">
        <f>(((V1212-V1211)*AA1212)+AB1211)+V1212</f>
        <v>3480</v>
      </c>
      <c r="AC1212" s="101">
        <f>ROUNDUP(AB1212,0)</f>
        <v>3480</v>
      </c>
      <c r="AD1212" s="137">
        <f>((AE1213-AE1211)/500)</f>
        <v>0.01</v>
      </c>
      <c r="AE1212" s="137">
        <f>(((V1212-V1211)*AD1212)+AE1211)+V1212</f>
        <v>1765</v>
      </c>
      <c r="AF1212" s="133">
        <f>ROUNDUP(AE1212,0)</f>
        <v>1765</v>
      </c>
      <c r="AG1212" s="137">
        <f>((AH1213-AH1211)/500)</f>
        <v>0.01</v>
      </c>
      <c r="AH1212" s="137">
        <f>(((V1212-V1211)*AG1212)+AH1211)+V1212</f>
        <v>1790</v>
      </c>
      <c r="AI1212" s="101">
        <f>ROUNDUP(AH1212,0)</f>
        <v>1790</v>
      </c>
      <c r="AJ1212" s="136">
        <f>((AK1213-AK1211)/500)</f>
        <v>0.01</v>
      </c>
      <c r="AK1212" s="138">
        <f>(((V1212-V1211)*AJ1212)+AK1211)+V1212</f>
        <v>1815</v>
      </c>
      <c r="AL1212" s="139">
        <f>ROUNDUP(AK1212,0)</f>
        <v>1815</v>
      </c>
    </row>
    <row r="1213" spans="1:39" ht="15.75" x14ac:dyDescent="0.25">
      <c r="A1213" s="93">
        <f t="shared" si="236"/>
        <v>0</v>
      </c>
      <c r="B1213" s="93">
        <f t="shared" si="231"/>
        <v>0</v>
      </c>
      <c r="C1213" s="112">
        <f>+$D$3*U1213</f>
        <v>3473470</v>
      </c>
      <c r="D1213" s="112">
        <f t="shared" si="232"/>
        <v>3473470</v>
      </c>
      <c r="E1213" s="112">
        <f>+$F$3*L1213</f>
        <v>3092100</v>
      </c>
      <c r="F1213" s="112">
        <f t="shared" si="233"/>
        <v>3092100</v>
      </c>
      <c r="G1213" s="113">
        <f>+$H$3*R1213</f>
        <v>928680</v>
      </c>
      <c r="H1213" s="112">
        <f t="shared" si="234"/>
        <v>928680</v>
      </c>
      <c r="I1213" s="140">
        <f>+I1211+500</f>
        <v>303000</v>
      </c>
      <c r="J1213" s="130"/>
      <c r="K1213" s="116">
        <f>+K1211+10</f>
        <v>6210</v>
      </c>
      <c r="L1213" s="117">
        <f>+I1213+K1213</f>
        <v>309210</v>
      </c>
      <c r="M1213" s="118"/>
      <c r="N1213" s="119">
        <f>+N1211+10</f>
        <v>6310</v>
      </c>
      <c r="O1213" s="119">
        <f>+N1213+I1213</f>
        <v>309310</v>
      </c>
      <c r="P1213" s="119"/>
      <c r="Q1213" s="119">
        <f>+Q1211+10</f>
        <v>6560</v>
      </c>
      <c r="R1213" s="120">
        <f>+Q1213+I1213</f>
        <v>309560</v>
      </c>
      <c r="S1213" s="121"/>
      <c r="T1213" s="122">
        <f>+T1211+20</f>
        <v>12770</v>
      </c>
      <c r="U1213" s="122">
        <f>+T1213+I1213</f>
        <v>315770</v>
      </c>
      <c r="V1213" s="141">
        <f>+V1211+500</f>
        <v>303000</v>
      </c>
      <c r="W1213" s="130"/>
      <c r="X1213" s="116">
        <f>+X1211+5</f>
        <v>4770</v>
      </c>
      <c r="Y1213" s="124">
        <f t="shared" si="235"/>
        <v>303240</v>
      </c>
      <c r="Z1213" s="125">
        <f>+V1213+X1213</f>
        <v>307770</v>
      </c>
      <c r="AA1213" s="126"/>
      <c r="AB1213" s="127">
        <f>+AB1211+10</f>
        <v>9540</v>
      </c>
      <c r="AC1213" s="119">
        <f>+V1213+AB1213</f>
        <v>312540</v>
      </c>
      <c r="AD1213" s="127"/>
      <c r="AE1213" s="127">
        <f>+AE1211+5</f>
        <v>4795</v>
      </c>
      <c r="AF1213" s="120">
        <f>+AE1213+V1213</f>
        <v>307795</v>
      </c>
      <c r="AG1213" s="127"/>
      <c r="AH1213" s="127">
        <f>+AH1211+5</f>
        <v>4820</v>
      </c>
      <c r="AI1213" s="119">
        <f>+AH1213+V1213</f>
        <v>307820</v>
      </c>
      <c r="AJ1213" s="126"/>
      <c r="AK1213" s="128">
        <f>+AK1211+5</f>
        <v>4845</v>
      </c>
      <c r="AL1213" s="129">
        <f>+AK1213+V1213</f>
        <v>307845</v>
      </c>
      <c r="AM1213" s="397"/>
    </row>
    <row r="1214" spans="1:39" ht="15.75" x14ac:dyDescent="0.25">
      <c r="A1214" s="93">
        <f t="shared" si="236"/>
        <v>0</v>
      </c>
      <c r="B1214" s="94">
        <f t="shared" si="231"/>
        <v>0</v>
      </c>
      <c r="C1214" s="95">
        <f>+$D$3*T1214</f>
        <v>7150</v>
      </c>
      <c r="D1214" s="95">
        <f t="shared" si="232"/>
        <v>7150</v>
      </c>
      <c r="E1214" s="95">
        <f>+$F$3*K1214</f>
        <v>1500</v>
      </c>
      <c r="F1214" s="95">
        <f t="shared" si="233"/>
        <v>1500</v>
      </c>
      <c r="G1214" s="96">
        <f>+$H$3*Q1214</f>
        <v>1500</v>
      </c>
      <c r="H1214" s="95">
        <f t="shared" si="234"/>
        <v>1500</v>
      </c>
      <c r="I1214" s="395"/>
      <c r="J1214" s="130">
        <f>((K1215-K1213)/500)</f>
        <v>0.02</v>
      </c>
      <c r="K1214" s="116">
        <f>(((I1214-I1213)*J1214)+K1213)+I1214</f>
        <v>150</v>
      </c>
      <c r="L1214" s="131">
        <f>ROUNDUP(K1214,0)</f>
        <v>150</v>
      </c>
      <c r="M1214" s="132">
        <f>((N1215-N1213)/500)</f>
        <v>0.02</v>
      </c>
      <c r="N1214" s="101">
        <f>(((I1214-I1213)*M1214)+N1213)+I1214</f>
        <v>250</v>
      </c>
      <c r="O1214" s="101">
        <f>ROUNDUP(N1214,0)</f>
        <v>250</v>
      </c>
      <c r="P1214" s="101">
        <f>((Q1215-Q1213)/500)</f>
        <v>0.02</v>
      </c>
      <c r="Q1214" s="101">
        <f>(((I1214-I1213)*P1214)+Q1213)+I1214</f>
        <v>500</v>
      </c>
      <c r="R1214" s="133">
        <f>ROUNDUP(Q1214,0)</f>
        <v>500</v>
      </c>
      <c r="S1214" s="132">
        <f>((T1215-T1213)/500)</f>
        <v>0.04</v>
      </c>
      <c r="T1214" s="134">
        <f>(((I1214-I1213)*S1214)+T1213)+I1214</f>
        <v>650</v>
      </c>
      <c r="U1214" s="134">
        <f>ROUNDUP(T1214,0)</f>
        <v>650</v>
      </c>
      <c r="V1214" s="396"/>
      <c r="W1214" s="130">
        <f>((X1215-X1213)/500)</f>
        <v>0.02</v>
      </c>
      <c r="X1214" s="116">
        <f>(((V1214-V1213)*W1214)+X1213)+V1214</f>
        <v>-1290</v>
      </c>
      <c r="Y1214" s="135">
        <f t="shared" si="235"/>
        <v>240</v>
      </c>
      <c r="Z1214" s="106">
        <f>ROUNDUP(X1214,0)</f>
        <v>-1290</v>
      </c>
      <c r="AA1214" s="136">
        <f>((AB1215-AB1213)/500)</f>
        <v>0.04</v>
      </c>
      <c r="AB1214" s="137">
        <f>(((V1214-V1213)*AA1214)+AB1213)+V1214</f>
        <v>-2580</v>
      </c>
      <c r="AC1214" s="101">
        <f>ROUNDUP(AB1214,0)</f>
        <v>-2580</v>
      </c>
      <c r="AD1214" s="137">
        <f>((AE1215-AE1213)/500)</f>
        <v>0.02</v>
      </c>
      <c r="AE1214" s="137">
        <f>(((V1214-V1213)*AD1214)+AE1213)+V1214</f>
        <v>-1265</v>
      </c>
      <c r="AF1214" s="133">
        <f>ROUNDUP(AE1214,0)</f>
        <v>-1265</v>
      </c>
      <c r="AG1214" s="137">
        <f>((AH1215-AH1213)/500)</f>
        <v>0.02</v>
      </c>
      <c r="AH1214" s="137">
        <f>(((V1214-V1213)*AG1214)+AH1213)+V1214</f>
        <v>-1240</v>
      </c>
      <c r="AI1214" s="101">
        <f>ROUNDUP(AH1214,0)</f>
        <v>-1240</v>
      </c>
      <c r="AJ1214" s="136">
        <f>((AK1215-AK1213)/500)</f>
        <v>0.02</v>
      </c>
      <c r="AK1214" s="138">
        <f>(((V1214-V1213)*AJ1214)+AK1213)+V1214</f>
        <v>-1215</v>
      </c>
      <c r="AL1214" s="139">
        <f>ROUNDUP(AK1214,0)</f>
        <v>-1215</v>
      </c>
    </row>
    <row r="1215" spans="1:39" ht="15.75" x14ac:dyDescent="0.25">
      <c r="A1215" s="93">
        <f t="shared" si="236"/>
        <v>0</v>
      </c>
      <c r="B1215" s="93">
        <f t="shared" si="231"/>
        <v>0</v>
      </c>
      <c r="C1215" s="112">
        <f>+$D$3*U1215</f>
        <v>3479190</v>
      </c>
      <c r="D1215" s="112">
        <f t="shared" si="232"/>
        <v>3479190</v>
      </c>
      <c r="E1215" s="112">
        <f>+$F$3*L1215</f>
        <v>3097200</v>
      </c>
      <c r="F1215" s="112">
        <f t="shared" si="233"/>
        <v>3097200</v>
      </c>
      <c r="G1215" s="113">
        <f>+$H$3*R1215</f>
        <v>930210</v>
      </c>
      <c r="H1215" s="112">
        <f t="shared" si="234"/>
        <v>930210</v>
      </c>
      <c r="I1215" s="140">
        <f>+I1213+500</f>
        <v>303500</v>
      </c>
      <c r="J1215" s="130"/>
      <c r="K1215" s="116">
        <f>+K1213+10</f>
        <v>6220</v>
      </c>
      <c r="L1215" s="117">
        <f>+I1215+K1215</f>
        <v>309720</v>
      </c>
      <c r="M1215" s="118"/>
      <c r="N1215" s="119">
        <f>+N1213+10</f>
        <v>6320</v>
      </c>
      <c r="O1215" s="119">
        <f>+N1215+I1215</f>
        <v>309820</v>
      </c>
      <c r="P1215" s="119"/>
      <c r="Q1215" s="119">
        <f>+Q1213+10</f>
        <v>6570</v>
      </c>
      <c r="R1215" s="120">
        <f>+Q1215+I1215</f>
        <v>310070</v>
      </c>
      <c r="S1215" s="121"/>
      <c r="T1215" s="122">
        <f>+T1213+20</f>
        <v>12790</v>
      </c>
      <c r="U1215" s="122">
        <f>+T1215+I1215</f>
        <v>316290</v>
      </c>
      <c r="V1215" s="141">
        <f>+V1213+500</f>
        <v>303500</v>
      </c>
      <c r="W1215" s="130"/>
      <c r="X1215" s="116">
        <f>+X1213+10</f>
        <v>4780</v>
      </c>
      <c r="Y1215" s="124">
        <f t="shared" si="235"/>
        <v>303740</v>
      </c>
      <c r="Z1215" s="125">
        <f>+V1215+X1215</f>
        <v>308280</v>
      </c>
      <c r="AA1215" s="126"/>
      <c r="AB1215" s="127">
        <f>+AB1213+20</f>
        <v>9560</v>
      </c>
      <c r="AC1215" s="119">
        <f>+V1215+AB1215</f>
        <v>313060</v>
      </c>
      <c r="AD1215" s="127"/>
      <c r="AE1215" s="127">
        <f>+AE1213+10</f>
        <v>4805</v>
      </c>
      <c r="AF1215" s="120">
        <f>+AE1215+V1215</f>
        <v>308305</v>
      </c>
      <c r="AG1215" s="127"/>
      <c r="AH1215" s="127">
        <f>+AH1213+10</f>
        <v>4830</v>
      </c>
      <c r="AI1215" s="119">
        <f>+AH1215+V1215</f>
        <v>308330</v>
      </c>
      <c r="AJ1215" s="126"/>
      <c r="AK1215" s="128">
        <f>+AK1213+10</f>
        <v>4855</v>
      </c>
      <c r="AL1215" s="129">
        <f>+AK1215+V1215</f>
        <v>308355</v>
      </c>
      <c r="AM1215" s="397"/>
    </row>
    <row r="1216" spans="1:39" ht="15.75" x14ac:dyDescent="0.25">
      <c r="A1216" s="93">
        <f t="shared" si="236"/>
        <v>0</v>
      </c>
      <c r="B1216" s="94">
        <f t="shared" si="231"/>
        <v>0</v>
      </c>
      <c r="C1216" s="95">
        <f>+$D$3*T1216</f>
        <v>7150</v>
      </c>
      <c r="D1216" s="95">
        <f t="shared" si="232"/>
        <v>7150</v>
      </c>
      <c r="E1216" s="95">
        <f>+$F$3*K1216</f>
        <v>1500</v>
      </c>
      <c r="F1216" s="95">
        <f t="shared" si="233"/>
        <v>1500</v>
      </c>
      <c r="G1216" s="96">
        <f>+$H$3*Q1216</f>
        <v>1500</v>
      </c>
      <c r="H1216" s="433">
        <f t="shared" si="234"/>
        <v>1500</v>
      </c>
      <c r="I1216" s="395"/>
      <c r="J1216" s="130">
        <f>((K1217-K1215)/500)</f>
        <v>0.02</v>
      </c>
      <c r="K1216" s="116">
        <f>(((I1216-I1215)*J1216)+K1215)+I1216</f>
        <v>150</v>
      </c>
      <c r="L1216" s="131">
        <f>ROUNDUP(K1216,0)</f>
        <v>150</v>
      </c>
      <c r="M1216" s="132">
        <f>((N1217-N1215)/500)</f>
        <v>0.02</v>
      </c>
      <c r="N1216" s="101">
        <f>(((I1216-I1215)*M1216)+N1215)+I1216</f>
        <v>250</v>
      </c>
      <c r="O1216" s="101">
        <f>ROUNDUP(N1216,0)</f>
        <v>250</v>
      </c>
      <c r="P1216" s="101">
        <f>((Q1217-Q1215)/500)</f>
        <v>0.02</v>
      </c>
      <c r="Q1216" s="101">
        <f>(((I1216-I1215)*P1216)+Q1215)+I1216</f>
        <v>500</v>
      </c>
      <c r="R1216" s="133">
        <f>ROUNDUP(Q1216,0)</f>
        <v>500</v>
      </c>
      <c r="S1216" s="132">
        <f>((T1217-T1215)/500)</f>
        <v>0.04</v>
      </c>
      <c r="T1216" s="134">
        <f>(((I1216-I1215)*S1216)+T1215)+I1216</f>
        <v>650</v>
      </c>
      <c r="U1216" s="134">
        <f>ROUNDUP(T1216,0)</f>
        <v>650</v>
      </c>
      <c r="V1216" s="396"/>
      <c r="W1216" s="130">
        <f>((X1217-X1215)/500)</f>
        <v>0.01</v>
      </c>
      <c r="X1216" s="116">
        <f>(((V1216-V1215)*W1216)+X1215)+V1216</f>
        <v>1745</v>
      </c>
      <c r="Y1216" s="135">
        <f t="shared" si="235"/>
        <v>240</v>
      </c>
      <c r="Z1216" s="106">
        <f>ROUNDUP(X1216,0)</f>
        <v>1745</v>
      </c>
      <c r="AA1216" s="136">
        <f>((AB1217-AB1215)/500)</f>
        <v>0.02</v>
      </c>
      <c r="AB1216" s="137">
        <f>(((V1216-V1215)*AA1216)+AB1215)+V1216</f>
        <v>3490</v>
      </c>
      <c r="AC1216" s="101">
        <f>ROUNDUP(AB1216,0)</f>
        <v>3490</v>
      </c>
      <c r="AD1216" s="137">
        <f>((AE1217-AE1215)/500)</f>
        <v>0.01</v>
      </c>
      <c r="AE1216" s="137">
        <f>(((V1216-V1215)*AD1216)+AE1215)+V1216</f>
        <v>1770</v>
      </c>
      <c r="AF1216" s="133">
        <f>ROUNDUP(AE1216,0)</f>
        <v>1770</v>
      </c>
      <c r="AG1216" s="137">
        <f>((AH1217-AH1215)/500)</f>
        <v>0.01</v>
      </c>
      <c r="AH1216" s="137">
        <f>(((V1216-V1215)*AG1216)+AH1215)+V1216</f>
        <v>1795</v>
      </c>
      <c r="AI1216" s="101">
        <f>ROUNDUP(AH1216,0)</f>
        <v>1795</v>
      </c>
      <c r="AJ1216" s="136">
        <f>((AK1217-AK1215)/500)</f>
        <v>0.01</v>
      </c>
      <c r="AK1216" s="138">
        <f>(((V1216-V1215)*AJ1216)+AK1215)+V1216</f>
        <v>1820</v>
      </c>
      <c r="AL1216" s="139">
        <f>ROUNDUP(AK1216,0)</f>
        <v>1820</v>
      </c>
    </row>
    <row r="1217" spans="1:39" ht="15.75" x14ac:dyDescent="0.25">
      <c r="A1217" s="93">
        <f t="shared" si="236"/>
        <v>0</v>
      </c>
      <c r="B1217" s="93">
        <f t="shared" si="231"/>
        <v>0</v>
      </c>
      <c r="C1217" s="112">
        <f>+$D$3*U1217</f>
        <v>3484910</v>
      </c>
      <c r="D1217" s="112">
        <f t="shared" si="232"/>
        <v>3484910</v>
      </c>
      <c r="E1217" s="112">
        <f>+$F$3*L1217</f>
        <v>3102300</v>
      </c>
      <c r="F1217" s="112">
        <f t="shared" si="233"/>
        <v>3102300</v>
      </c>
      <c r="G1217" s="113">
        <f>+$H$3*R1217</f>
        <v>931740</v>
      </c>
      <c r="H1217" s="112">
        <f t="shared" si="234"/>
        <v>931740</v>
      </c>
      <c r="I1217" s="140">
        <f>+I1215+500</f>
        <v>304000</v>
      </c>
      <c r="J1217" s="130"/>
      <c r="K1217" s="116">
        <f>+K1215+10</f>
        <v>6230</v>
      </c>
      <c r="L1217" s="117">
        <f>+I1217+K1217</f>
        <v>310230</v>
      </c>
      <c r="M1217" s="118"/>
      <c r="N1217" s="119">
        <f>+N1215+10</f>
        <v>6330</v>
      </c>
      <c r="O1217" s="119">
        <f>+N1217+I1217</f>
        <v>310330</v>
      </c>
      <c r="P1217" s="119"/>
      <c r="Q1217" s="119">
        <f>+Q1215+10</f>
        <v>6580</v>
      </c>
      <c r="R1217" s="120">
        <f>+Q1217+I1217</f>
        <v>310580</v>
      </c>
      <c r="S1217" s="121"/>
      <c r="T1217" s="122">
        <f>+T1215+20</f>
        <v>12810</v>
      </c>
      <c r="U1217" s="122">
        <f>+T1217+I1217</f>
        <v>316810</v>
      </c>
      <c r="V1217" s="141">
        <f>+V1215+500</f>
        <v>304000</v>
      </c>
      <c r="W1217" s="130"/>
      <c r="X1217" s="116">
        <f>+X1215+5</f>
        <v>4785</v>
      </c>
      <c r="Y1217" s="124">
        <f t="shared" si="235"/>
        <v>304240</v>
      </c>
      <c r="Z1217" s="125">
        <f>+V1217+X1217</f>
        <v>308785</v>
      </c>
      <c r="AA1217" s="126"/>
      <c r="AB1217" s="127">
        <f>+AB1215+10</f>
        <v>9570</v>
      </c>
      <c r="AC1217" s="119">
        <f>+V1217+AB1217</f>
        <v>313570</v>
      </c>
      <c r="AD1217" s="127"/>
      <c r="AE1217" s="127">
        <f>+AE1215+5</f>
        <v>4810</v>
      </c>
      <c r="AF1217" s="120">
        <f>+AE1217+V1217</f>
        <v>308810</v>
      </c>
      <c r="AG1217" s="127"/>
      <c r="AH1217" s="127">
        <f>+AH1215+5</f>
        <v>4835</v>
      </c>
      <c r="AI1217" s="119">
        <f>+AH1217+V1217</f>
        <v>308835</v>
      </c>
      <c r="AJ1217" s="126"/>
      <c r="AK1217" s="128">
        <f>+AK1215+5</f>
        <v>4860</v>
      </c>
      <c r="AL1217" s="129">
        <f>+AK1217+V1217</f>
        <v>308860</v>
      </c>
      <c r="AM1217" s="397"/>
    </row>
    <row r="1218" spans="1:39" ht="15.75" x14ac:dyDescent="0.25">
      <c r="A1218" s="93">
        <f t="shared" si="236"/>
        <v>0</v>
      </c>
      <c r="B1218" s="94">
        <f t="shared" si="231"/>
        <v>0</v>
      </c>
      <c r="C1218" s="95">
        <f>+$D$3*T1218</f>
        <v>7150</v>
      </c>
      <c r="D1218" s="95">
        <f t="shared" si="232"/>
        <v>7150</v>
      </c>
      <c r="E1218" s="95">
        <f>+$F$3*K1218</f>
        <v>1500</v>
      </c>
      <c r="F1218" s="95">
        <f t="shared" si="233"/>
        <v>1500</v>
      </c>
      <c r="G1218" s="96">
        <f>+$H$3*Q1218</f>
        <v>1500</v>
      </c>
      <c r="H1218" s="95">
        <f t="shared" si="234"/>
        <v>1500</v>
      </c>
      <c r="I1218" s="395"/>
      <c r="J1218" s="130">
        <f>((K1219-K1217)/500)</f>
        <v>0.02</v>
      </c>
      <c r="K1218" s="116">
        <f>(((I1218-I1217)*J1218)+K1217)+I1218</f>
        <v>150</v>
      </c>
      <c r="L1218" s="131">
        <f>ROUNDUP(K1218,0)</f>
        <v>150</v>
      </c>
      <c r="M1218" s="132">
        <f>((N1219-N1217)/500)</f>
        <v>0.02</v>
      </c>
      <c r="N1218" s="101">
        <f>(((I1218-I1217)*M1218)+N1217)+I1218</f>
        <v>250</v>
      </c>
      <c r="O1218" s="101">
        <f>ROUNDUP(N1218,0)</f>
        <v>250</v>
      </c>
      <c r="P1218" s="101">
        <f>((Q1219-Q1217)/500)</f>
        <v>0.02</v>
      </c>
      <c r="Q1218" s="101">
        <f>(((I1218-I1217)*P1218)+Q1217)+I1218</f>
        <v>500</v>
      </c>
      <c r="R1218" s="133">
        <f>ROUNDUP(Q1218,0)</f>
        <v>500</v>
      </c>
      <c r="S1218" s="132">
        <f>((T1219-T1217)/500)</f>
        <v>0.04</v>
      </c>
      <c r="T1218" s="134">
        <f>(((I1218-I1217)*S1218)+T1217)+I1218</f>
        <v>650</v>
      </c>
      <c r="U1218" s="134">
        <f>ROUNDUP(T1218,0)</f>
        <v>650</v>
      </c>
      <c r="V1218" s="396"/>
      <c r="W1218" s="130">
        <f>((X1219-X1217)/500)</f>
        <v>0.02</v>
      </c>
      <c r="X1218" s="116">
        <f>(((V1218-V1217)*W1218)+X1217)+V1218</f>
        <v>-1295</v>
      </c>
      <c r="Y1218" s="135">
        <f t="shared" si="235"/>
        <v>240</v>
      </c>
      <c r="Z1218" s="106">
        <f>ROUNDUP(X1218,0)</f>
        <v>-1295</v>
      </c>
      <c r="AA1218" s="136">
        <f>((AB1219-AB1217)/500)</f>
        <v>0.04</v>
      </c>
      <c r="AB1218" s="137">
        <f>(((V1218-V1217)*AA1218)+AB1217)+V1218</f>
        <v>-2590</v>
      </c>
      <c r="AC1218" s="101">
        <f>ROUNDUP(AB1218,0)</f>
        <v>-2590</v>
      </c>
      <c r="AD1218" s="137">
        <f>((AE1219-AE1217)/500)</f>
        <v>0.02</v>
      </c>
      <c r="AE1218" s="137">
        <f>(((V1218-V1217)*AD1218)+AE1217)+V1218</f>
        <v>-1270</v>
      </c>
      <c r="AF1218" s="133">
        <f>ROUNDUP(AE1218,0)</f>
        <v>-1270</v>
      </c>
      <c r="AG1218" s="137">
        <f>((AH1219-AH1217)/500)</f>
        <v>0.02</v>
      </c>
      <c r="AH1218" s="137">
        <f>(((V1218-V1217)*AG1218)+AH1217)+V1218</f>
        <v>-1245</v>
      </c>
      <c r="AI1218" s="101">
        <f>ROUNDUP(AH1218,0)</f>
        <v>-1245</v>
      </c>
      <c r="AJ1218" s="136">
        <f>((AK1219-AK1217)/500)</f>
        <v>0.02</v>
      </c>
      <c r="AK1218" s="138">
        <f>(((V1218-V1217)*AJ1218)+AK1217)+V1218</f>
        <v>-1220</v>
      </c>
      <c r="AL1218" s="139">
        <f>ROUNDUP(AK1218,0)</f>
        <v>-1220</v>
      </c>
      <c r="AM1218" s="397"/>
    </row>
    <row r="1219" spans="1:39" ht="15.75" x14ac:dyDescent="0.25">
      <c r="A1219" s="93">
        <f t="shared" si="236"/>
        <v>0</v>
      </c>
      <c r="B1219" s="93">
        <f t="shared" si="231"/>
        <v>0</v>
      </c>
      <c r="C1219" s="112">
        <f>+$D$3*U1219</f>
        <v>3490630</v>
      </c>
      <c r="D1219" s="112">
        <f t="shared" si="232"/>
        <v>3490630</v>
      </c>
      <c r="E1219" s="112">
        <f>+$F$3*L1219</f>
        <v>3107400</v>
      </c>
      <c r="F1219" s="112">
        <f t="shared" si="233"/>
        <v>3107400</v>
      </c>
      <c r="G1219" s="113">
        <f>+$H$3*R1219</f>
        <v>933270</v>
      </c>
      <c r="H1219" s="112">
        <f t="shared" si="234"/>
        <v>933270</v>
      </c>
      <c r="I1219" s="140">
        <f>+I1217+500</f>
        <v>304500</v>
      </c>
      <c r="J1219" s="130"/>
      <c r="K1219" s="116">
        <f>+K1217+10</f>
        <v>6240</v>
      </c>
      <c r="L1219" s="117">
        <f>+I1219+K1219</f>
        <v>310740</v>
      </c>
      <c r="M1219" s="118"/>
      <c r="N1219" s="119">
        <f>+N1217+10</f>
        <v>6340</v>
      </c>
      <c r="O1219" s="119">
        <f>+N1219+I1219</f>
        <v>310840</v>
      </c>
      <c r="P1219" s="119"/>
      <c r="Q1219" s="119">
        <f>+Q1217+10</f>
        <v>6590</v>
      </c>
      <c r="R1219" s="120">
        <f>+Q1219+I1219</f>
        <v>311090</v>
      </c>
      <c r="S1219" s="121"/>
      <c r="T1219" s="122">
        <f>+T1217+20</f>
        <v>12830</v>
      </c>
      <c r="U1219" s="122">
        <f>+T1219+I1219</f>
        <v>317330</v>
      </c>
      <c r="V1219" s="141">
        <f>+V1217+500</f>
        <v>304500</v>
      </c>
      <c r="W1219" s="130"/>
      <c r="X1219" s="116">
        <f>+X1217+10</f>
        <v>4795</v>
      </c>
      <c r="Y1219" s="124">
        <f t="shared" si="235"/>
        <v>304740</v>
      </c>
      <c r="Z1219" s="125">
        <f>+V1219+X1219</f>
        <v>309295</v>
      </c>
      <c r="AA1219" s="126"/>
      <c r="AB1219" s="127">
        <f>+AB1217+20</f>
        <v>9590</v>
      </c>
      <c r="AC1219" s="119">
        <f>+V1219+AB1219</f>
        <v>314090</v>
      </c>
      <c r="AD1219" s="127"/>
      <c r="AE1219" s="127">
        <f>+AE1217+10</f>
        <v>4820</v>
      </c>
      <c r="AF1219" s="120">
        <f>+AE1219+V1219</f>
        <v>309320</v>
      </c>
      <c r="AG1219" s="127"/>
      <c r="AH1219" s="127">
        <f>+AH1217+10</f>
        <v>4845</v>
      </c>
      <c r="AI1219" s="119">
        <f>+AH1219+V1219</f>
        <v>309345</v>
      </c>
      <c r="AJ1219" s="126"/>
      <c r="AK1219" s="128">
        <f>+AK1217+10</f>
        <v>4870</v>
      </c>
      <c r="AL1219" s="129">
        <f>+AK1219+V1219</f>
        <v>309370</v>
      </c>
      <c r="AM1219" s="397"/>
    </row>
    <row r="1220" spans="1:39" ht="15.75" x14ac:dyDescent="0.25">
      <c r="A1220" s="93">
        <f t="shared" si="236"/>
        <v>0</v>
      </c>
      <c r="B1220" s="94">
        <f t="shared" si="231"/>
        <v>0</v>
      </c>
      <c r="C1220" s="95">
        <f>+$D$3*T1220</f>
        <v>7150</v>
      </c>
      <c r="D1220" s="95">
        <f t="shared" si="232"/>
        <v>7150</v>
      </c>
      <c r="E1220" s="95">
        <f>+$F$3*K1220</f>
        <v>1500</v>
      </c>
      <c r="F1220" s="95">
        <f t="shared" si="233"/>
        <v>1500</v>
      </c>
      <c r="G1220" s="96">
        <f>+$H$3*Q1220</f>
        <v>1500</v>
      </c>
      <c r="H1220" s="433">
        <f t="shared" si="234"/>
        <v>1500</v>
      </c>
      <c r="I1220" s="395"/>
      <c r="J1220" s="130">
        <f>((K1221-K1219)/500)</f>
        <v>0.02</v>
      </c>
      <c r="K1220" s="116">
        <f>(((I1220-I1219)*J1220)+K1219)+I1220</f>
        <v>150</v>
      </c>
      <c r="L1220" s="131">
        <f>ROUNDUP(K1220,0)</f>
        <v>150</v>
      </c>
      <c r="M1220" s="132">
        <f>((N1221-N1219)/500)</f>
        <v>0.02</v>
      </c>
      <c r="N1220" s="101">
        <f>(((I1220-I1219)*M1220)+N1219)+I1220</f>
        <v>250</v>
      </c>
      <c r="O1220" s="101">
        <f>ROUNDUP(N1220,0)</f>
        <v>250</v>
      </c>
      <c r="P1220" s="101">
        <f>((Q1221-Q1219)/500)</f>
        <v>0.02</v>
      </c>
      <c r="Q1220" s="101">
        <f>(((I1220-I1219)*P1220)+Q1219)+I1220</f>
        <v>500</v>
      </c>
      <c r="R1220" s="133">
        <f>ROUNDUP(Q1220,0)</f>
        <v>500</v>
      </c>
      <c r="S1220" s="132">
        <f>((T1221-T1219)/500)</f>
        <v>0.04</v>
      </c>
      <c r="T1220" s="134">
        <f>(((I1220-I1219)*S1220)+T1219)+I1220</f>
        <v>650</v>
      </c>
      <c r="U1220" s="134">
        <f>ROUNDUP(T1220,0)</f>
        <v>650</v>
      </c>
      <c r="V1220" s="396"/>
      <c r="W1220" s="130">
        <f>((X1221-X1219)/500)</f>
        <v>0.01</v>
      </c>
      <c r="X1220" s="116">
        <f>(((V1220-V1219)*W1220)+X1219)+V1220</f>
        <v>1750</v>
      </c>
      <c r="Y1220" s="135">
        <f t="shared" si="235"/>
        <v>240</v>
      </c>
      <c r="Z1220" s="106">
        <f>ROUNDUP(X1220,0)</f>
        <v>1750</v>
      </c>
      <c r="AA1220" s="136">
        <f>((AB1221-AB1219)/500)</f>
        <v>0.02</v>
      </c>
      <c r="AB1220" s="137">
        <f>(((V1220-V1219)*AA1220)+AB1219)+V1220</f>
        <v>3500</v>
      </c>
      <c r="AC1220" s="101">
        <f>ROUNDUP(AB1220,0)</f>
        <v>3500</v>
      </c>
      <c r="AD1220" s="137">
        <f>((AE1221-AE1219)/500)</f>
        <v>0.01</v>
      </c>
      <c r="AE1220" s="137">
        <f>(((V1220-V1219)*AD1220)+AE1219)+V1220</f>
        <v>1775</v>
      </c>
      <c r="AF1220" s="133">
        <f>ROUNDUP(AE1220,0)</f>
        <v>1775</v>
      </c>
      <c r="AG1220" s="137">
        <f>((AH1221-AH1219)/500)</f>
        <v>0.01</v>
      </c>
      <c r="AH1220" s="137">
        <f>(((V1220-V1219)*AG1220)+AH1219)+V1220</f>
        <v>1800</v>
      </c>
      <c r="AI1220" s="101">
        <f>ROUNDUP(AH1220,0)</f>
        <v>1800</v>
      </c>
      <c r="AJ1220" s="136">
        <f>((AK1221-AK1219)/500)</f>
        <v>0.01</v>
      </c>
      <c r="AK1220" s="138">
        <f>(((V1220-V1219)*AJ1220)+AK1219)+V1220</f>
        <v>1825</v>
      </c>
      <c r="AL1220" s="139">
        <f>ROUNDUP(AK1220,0)</f>
        <v>1825</v>
      </c>
    </row>
    <row r="1221" spans="1:39" ht="15.75" x14ac:dyDescent="0.25">
      <c r="A1221" s="93">
        <f t="shared" si="236"/>
        <v>0</v>
      </c>
      <c r="B1221" s="93">
        <f t="shared" si="231"/>
        <v>0</v>
      </c>
      <c r="C1221" s="112">
        <f>+$D$3*U1221</f>
        <v>3496350</v>
      </c>
      <c r="D1221" s="112">
        <f t="shared" si="232"/>
        <v>3496350</v>
      </c>
      <c r="E1221" s="112">
        <f>+$F$3*L1221</f>
        <v>3112500</v>
      </c>
      <c r="F1221" s="112">
        <f t="shared" si="233"/>
        <v>3112500</v>
      </c>
      <c r="G1221" s="113">
        <f>+$H$3*R1221</f>
        <v>934800</v>
      </c>
      <c r="H1221" s="112">
        <f t="shared" si="234"/>
        <v>934800</v>
      </c>
      <c r="I1221" s="140">
        <f>+I1219+500</f>
        <v>305000</v>
      </c>
      <c r="J1221" s="130"/>
      <c r="K1221" s="116">
        <f>+K1219+10</f>
        <v>6250</v>
      </c>
      <c r="L1221" s="117">
        <f>+I1221+K1221</f>
        <v>311250</v>
      </c>
      <c r="M1221" s="118"/>
      <c r="N1221" s="119">
        <f>+N1219+10</f>
        <v>6350</v>
      </c>
      <c r="O1221" s="119">
        <f>+N1221+I1221</f>
        <v>311350</v>
      </c>
      <c r="P1221" s="119"/>
      <c r="Q1221" s="119">
        <f>+Q1219+10</f>
        <v>6600</v>
      </c>
      <c r="R1221" s="120">
        <f>+Q1221+I1221</f>
        <v>311600</v>
      </c>
      <c r="S1221" s="121"/>
      <c r="T1221" s="122">
        <f>+T1219+20</f>
        <v>12850</v>
      </c>
      <c r="U1221" s="122">
        <f>+T1221+I1221</f>
        <v>317850</v>
      </c>
      <c r="V1221" s="141">
        <f>+V1219+500</f>
        <v>305000</v>
      </c>
      <c r="W1221" s="130"/>
      <c r="X1221" s="116">
        <f>+X1219+5</f>
        <v>4800</v>
      </c>
      <c r="Y1221" s="124">
        <f t="shared" si="235"/>
        <v>305240</v>
      </c>
      <c r="Z1221" s="125">
        <f>+V1221+X1221</f>
        <v>309800</v>
      </c>
      <c r="AA1221" s="126"/>
      <c r="AB1221" s="127">
        <f>+AB1219+10</f>
        <v>9600</v>
      </c>
      <c r="AC1221" s="119">
        <f>+V1221+AB1221</f>
        <v>314600</v>
      </c>
      <c r="AD1221" s="127"/>
      <c r="AE1221" s="127">
        <f>+AE1219+5</f>
        <v>4825</v>
      </c>
      <c r="AF1221" s="120">
        <f>+AE1221+V1221</f>
        <v>309825</v>
      </c>
      <c r="AG1221" s="127"/>
      <c r="AH1221" s="127">
        <f>+AH1219+5</f>
        <v>4850</v>
      </c>
      <c r="AI1221" s="119">
        <f>+AH1221+V1221</f>
        <v>309850</v>
      </c>
      <c r="AJ1221" s="126"/>
      <c r="AK1221" s="128">
        <f>+AK1219+5</f>
        <v>4875</v>
      </c>
      <c r="AL1221" s="129">
        <f>+AK1221+V1221</f>
        <v>309875</v>
      </c>
      <c r="AM1221" s="397"/>
    </row>
    <row r="1222" spans="1:39" ht="15.75" x14ac:dyDescent="0.25">
      <c r="A1222" s="93">
        <f t="shared" si="236"/>
        <v>0</v>
      </c>
      <c r="B1222" s="94">
        <f t="shared" si="231"/>
        <v>0</v>
      </c>
      <c r="C1222" s="95">
        <f>+$D$3*T1222</f>
        <v>7150</v>
      </c>
      <c r="D1222" s="95">
        <f t="shared" si="232"/>
        <v>7150</v>
      </c>
      <c r="E1222" s="95">
        <f>+$F$3*K1222</f>
        <v>1500</v>
      </c>
      <c r="F1222" s="95">
        <f t="shared" si="233"/>
        <v>1500</v>
      </c>
      <c r="G1222" s="96">
        <f>+$H$3*Q1222</f>
        <v>1500</v>
      </c>
      <c r="H1222" s="95">
        <f t="shared" si="234"/>
        <v>1500</v>
      </c>
      <c r="I1222" s="395"/>
      <c r="J1222" s="130">
        <f>((K1223-K1221)/500)</f>
        <v>0.02</v>
      </c>
      <c r="K1222" s="116">
        <f>(((I1222-I1221)*J1222)+K1221)+I1222</f>
        <v>150</v>
      </c>
      <c r="L1222" s="131">
        <f>ROUNDUP(K1222,0)</f>
        <v>150</v>
      </c>
      <c r="M1222" s="132">
        <f>((N1223-N1221)/500)</f>
        <v>0.02</v>
      </c>
      <c r="N1222" s="101">
        <f>(((I1222-I1221)*M1222)+N1221)+I1222</f>
        <v>250</v>
      </c>
      <c r="O1222" s="101">
        <f>ROUNDUP(N1222,0)</f>
        <v>250</v>
      </c>
      <c r="P1222" s="101">
        <f>((Q1223-Q1221)/500)</f>
        <v>0.02</v>
      </c>
      <c r="Q1222" s="101">
        <f>(((I1222-I1221)*P1222)+Q1221)+I1222</f>
        <v>500</v>
      </c>
      <c r="R1222" s="133">
        <f>ROUNDUP(Q1222,0)</f>
        <v>500</v>
      </c>
      <c r="S1222" s="132">
        <f>((T1223-T1221)/500)</f>
        <v>0.04</v>
      </c>
      <c r="T1222" s="134">
        <f>(((I1222-I1221)*S1222)+T1221)+I1222</f>
        <v>650</v>
      </c>
      <c r="U1222" s="134">
        <f>ROUNDUP(T1222,0)</f>
        <v>650</v>
      </c>
      <c r="V1222" s="396"/>
      <c r="W1222" s="130">
        <f>((X1223-X1221)/500)</f>
        <v>0.02</v>
      </c>
      <c r="X1222" s="116">
        <f>(((V1222-V1221)*W1222)+X1221)+V1222</f>
        <v>-1300</v>
      </c>
      <c r="Y1222" s="135">
        <f t="shared" si="235"/>
        <v>240</v>
      </c>
      <c r="Z1222" s="106">
        <f>ROUNDUP(X1222,0)</f>
        <v>-1300</v>
      </c>
      <c r="AA1222" s="136">
        <f>((AB1223-AB1221)/500)</f>
        <v>0.04</v>
      </c>
      <c r="AB1222" s="137">
        <f>(((V1222-V1221)*AA1222)+AB1221)+V1222</f>
        <v>-2600</v>
      </c>
      <c r="AC1222" s="101">
        <f>ROUNDUP(AB1222,0)</f>
        <v>-2600</v>
      </c>
      <c r="AD1222" s="137">
        <f>((AE1223-AE1221)/500)</f>
        <v>0.02</v>
      </c>
      <c r="AE1222" s="137">
        <f>(((V1222-V1221)*AD1222)+AE1221)+V1222</f>
        <v>-1275</v>
      </c>
      <c r="AF1222" s="133">
        <f>ROUNDUP(AE1222,0)</f>
        <v>-1275</v>
      </c>
      <c r="AG1222" s="137">
        <f>((AH1223-AH1221)/500)</f>
        <v>0.02</v>
      </c>
      <c r="AH1222" s="137">
        <f>(((V1222-V1221)*AG1222)+AH1221)+V1222</f>
        <v>-1250</v>
      </c>
      <c r="AI1222" s="101">
        <f>ROUNDUP(AH1222,0)</f>
        <v>-1250</v>
      </c>
      <c r="AJ1222" s="136">
        <f>((AK1223-AK1221)/500)</f>
        <v>0.02</v>
      </c>
      <c r="AK1222" s="138">
        <f>(((V1222-V1221)*AJ1222)+AK1221)+V1222</f>
        <v>-1225</v>
      </c>
      <c r="AL1222" s="139">
        <f>ROUNDUP(AK1222,0)</f>
        <v>-1225</v>
      </c>
    </row>
    <row r="1223" spans="1:39" ht="15.75" x14ac:dyDescent="0.25">
      <c r="A1223" s="93">
        <f t="shared" si="236"/>
        <v>0</v>
      </c>
      <c r="B1223" s="93">
        <f t="shared" si="231"/>
        <v>0</v>
      </c>
      <c r="C1223" s="112">
        <f>+$D$3*U1223</f>
        <v>3502070</v>
      </c>
      <c r="D1223" s="112">
        <f t="shared" si="232"/>
        <v>3502070</v>
      </c>
      <c r="E1223" s="112">
        <f>+$F$3*L1223</f>
        <v>3117600</v>
      </c>
      <c r="F1223" s="112">
        <f t="shared" si="233"/>
        <v>3117600</v>
      </c>
      <c r="G1223" s="113">
        <f>+$H$3*R1223</f>
        <v>936330</v>
      </c>
      <c r="H1223" s="112">
        <f t="shared" si="234"/>
        <v>936330</v>
      </c>
      <c r="I1223" s="140">
        <f>+I1221+500</f>
        <v>305500</v>
      </c>
      <c r="J1223" s="130"/>
      <c r="K1223" s="116">
        <f>+K1221+10</f>
        <v>6260</v>
      </c>
      <c r="L1223" s="117">
        <f>+I1223+K1223</f>
        <v>311760</v>
      </c>
      <c r="M1223" s="118"/>
      <c r="N1223" s="119">
        <f>+N1221+10</f>
        <v>6360</v>
      </c>
      <c r="O1223" s="119">
        <f>+N1223+I1223</f>
        <v>311860</v>
      </c>
      <c r="P1223" s="119"/>
      <c r="Q1223" s="119">
        <f>+Q1221+10</f>
        <v>6610</v>
      </c>
      <c r="R1223" s="120">
        <f>+Q1223+I1223</f>
        <v>312110</v>
      </c>
      <c r="S1223" s="121"/>
      <c r="T1223" s="122">
        <f>+T1221+20</f>
        <v>12870</v>
      </c>
      <c r="U1223" s="122">
        <f>+T1223+I1223</f>
        <v>318370</v>
      </c>
      <c r="V1223" s="141">
        <f>+V1221+500</f>
        <v>305500</v>
      </c>
      <c r="W1223" s="130"/>
      <c r="X1223" s="116">
        <f>+X1221+10</f>
        <v>4810</v>
      </c>
      <c r="Y1223" s="124">
        <f t="shared" si="235"/>
        <v>305740</v>
      </c>
      <c r="Z1223" s="125">
        <f>+V1223+X1223</f>
        <v>310310</v>
      </c>
      <c r="AA1223" s="126"/>
      <c r="AB1223" s="127">
        <f>+AB1221+20</f>
        <v>9620</v>
      </c>
      <c r="AC1223" s="119">
        <f>+V1223+AB1223</f>
        <v>315120</v>
      </c>
      <c r="AD1223" s="127"/>
      <c r="AE1223" s="127">
        <f>+AE1221+10</f>
        <v>4835</v>
      </c>
      <c r="AF1223" s="120">
        <f>+AE1223+V1223</f>
        <v>310335</v>
      </c>
      <c r="AG1223" s="127"/>
      <c r="AH1223" s="127">
        <f>+AH1221+10</f>
        <v>4860</v>
      </c>
      <c r="AI1223" s="119">
        <f>+AH1223+V1223</f>
        <v>310360</v>
      </c>
      <c r="AJ1223" s="126"/>
      <c r="AK1223" s="128">
        <f>+AK1221+10</f>
        <v>4885</v>
      </c>
      <c r="AL1223" s="129">
        <f>+AK1223+V1223</f>
        <v>310385</v>
      </c>
      <c r="AM1223" s="397"/>
    </row>
    <row r="1224" spans="1:39" ht="15.75" x14ac:dyDescent="0.25">
      <c r="A1224" s="93">
        <f t="shared" si="236"/>
        <v>0</v>
      </c>
      <c r="B1224" s="94">
        <f t="shared" si="231"/>
        <v>0</v>
      </c>
      <c r="C1224" s="95">
        <f>+$D$3*T1224</f>
        <v>7150</v>
      </c>
      <c r="D1224" s="95">
        <f t="shared" si="232"/>
        <v>7150</v>
      </c>
      <c r="E1224" s="95">
        <f>+$F$3*K1224</f>
        <v>1500</v>
      </c>
      <c r="F1224" s="95">
        <f t="shared" si="233"/>
        <v>1500</v>
      </c>
      <c r="G1224" s="96">
        <f>+$H$3*Q1224</f>
        <v>1500</v>
      </c>
      <c r="H1224" s="433">
        <f t="shared" si="234"/>
        <v>1500</v>
      </c>
      <c r="I1224" s="395"/>
      <c r="J1224" s="130">
        <f>((K1225-K1223)/500)</f>
        <v>0.02</v>
      </c>
      <c r="K1224" s="116">
        <f>(((I1224-I1223)*J1224)+K1223)+I1224</f>
        <v>150</v>
      </c>
      <c r="L1224" s="131">
        <f>ROUNDUP(K1224,0)</f>
        <v>150</v>
      </c>
      <c r="M1224" s="132">
        <f>((N1225-N1223)/500)</f>
        <v>0.02</v>
      </c>
      <c r="N1224" s="101">
        <f>(((I1224-I1223)*M1224)+N1223)+I1224</f>
        <v>250</v>
      </c>
      <c r="O1224" s="101">
        <f>ROUNDUP(N1224,0)</f>
        <v>250</v>
      </c>
      <c r="P1224" s="101">
        <f>((Q1225-Q1223)/500)</f>
        <v>0.02</v>
      </c>
      <c r="Q1224" s="101">
        <f>(((I1224-I1223)*P1224)+Q1223)+I1224</f>
        <v>500</v>
      </c>
      <c r="R1224" s="133">
        <f>ROUNDUP(Q1224,0)</f>
        <v>500</v>
      </c>
      <c r="S1224" s="132">
        <f>((T1225-T1223)/500)</f>
        <v>0.04</v>
      </c>
      <c r="T1224" s="134">
        <f>(((I1224-I1223)*S1224)+T1223)+I1224</f>
        <v>650</v>
      </c>
      <c r="U1224" s="134">
        <f>ROUNDUP(T1224,0)</f>
        <v>650</v>
      </c>
      <c r="V1224" s="396"/>
      <c r="W1224" s="130">
        <f>((X1225-X1223)/500)</f>
        <v>0.01</v>
      </c>
      <c r="X1224" s="116">
        <f>(((V1224-V1223)*W1224)+X1223)+V1224</f>
        <v>1755</v>
      </c>
      <c r="Y1224" s="135">
        <f t="shared" si="235"/>
        <v>240</v>
      </c>
      <c r="Z1224" s="106">
        <f>ROUNDUP(X1224,0)</f>
        <v>1755</v>
      </c>
      <c r="AA1224" s="136">
        <f>((AB1225-AB1223)/500)</f>
        <v>0.02</v>
      </c>
      <c r="AB1224" s="137">
        <f>(((V1224-V1223)*AA1224)+AB1223)+V1224</f>
        <v>3510</v>
      </c>
      <c r="AC1224" s="101">
        <f>ROUNDUP(AB1224,0)</f>
        <v>3510</v>
      </c>
      <c r="AD1224" s="137">
        <f>((AE1225-AE1223)/500)</f>
        <v>0.01</v>
      </c>
      <c r="AE1224" s="137">
        <f>(((V1224-V1223)*AD1224)+AE1223)+V1224</f>
        <v>1780</v>
      </c>
      <c r="AF1224" s="133">
        <f>ROUNDUP(AE1224,0)</f>
        <v>1780</v>
      </c>
      <c r="AG1224" s="137">
        <f>((AH1225-AH1223)/500)</f>
        <v>0.01</v>
      </c>
      <c r="AH1224" s="137">
        <f>(((V1224-V1223)*AG1224)+AH1223)+V1224</f>
        <v>1805</v>
      </c>
      <c r="AI1224" s="101">
        <f>ROUNDUP(AH1224,0)</f>
        <v>1805</v>
      </c>
      <c r="AJ1224" s="136">
        <f>((AK1225-AK1223)/500)</f>
        <v>0.01</v>
      </c>
      <c r="AK1224" s="138">
        <f>(((V1224-V1223)*AJ1224)+AK1223)+V1224</f>
        <v>1830</v>
      </c>
      <c r="AL1224" s="139">
        <f>ROUNDUP(AK1224,0)</f>
        <v>1830</v>
      </c>
    </row>
    <row r="1225" spans="1:39" ht="15.75" x14ac:dyDescent="0.25">
      <c r="A1225" s="93">
        <f t="shared" si="236"/>
        <v>0</v>
      </c>
      <c r="B1225" s="93">
        <f t="shared" si="231"/>
        <v>0</v>
      </c>
      <c r="C1225" s="112">
        <f>+$D$3*U1225</f>
        <v>3507790</v>
      </c>
      <c r="D1225" s="112">
        <f t="shared" si="232"/>
        <v>3507790</v>
      </c>
      <c r="E1225" s="112">
        <f>+$F$3*L1225</f>
        <v>3122700</v>
      </c>
      <c r="F1225" s="112">
        <f t="shared" si="233"/>
        <v>3122700</v>
      </c>
      <c r="G1225" s="113">
        <f>+$H$3*R1225</f>
        <v>937860</v>
      </c>
      <c r="H1225" s="112">
        <f t="shared" si="234"/>
        <v>937860</v>
      </c>
      <c r="I1225" s="140">
        <f>+I1223+500</f>
        <v>306000</v>
      </c>
      <c r="J1225" s="130"/>
      <c r="K1225" s="116">
        <f>+K1223+10</f>
        <v>6270</v>
      </c>
      <c r="L1225" s="117">
        <f>+I1225+K1225</f>
        <v>312270</v>
      </c>
      <c r="M1225" s="118"/>
      <c r="N1225" s="119">
        <f>+N1223+10</f>
        <v>6370</v>
      </c>
      <c r="O1225" s="119">
        <f>+N1225+I1225</f>
        <v>312370</v>
      </c>
      <c r="P1225" s="119"/>
      <c r="Q1225" s="119">
        <f>+Q1223+10</f>
        <v>6620</v>
      </c>
      <c r="R1225" s="120">
        <f>+Q1225+I1225</f>
        <v>312620</v>
      </c>
      <c r="S1225" s="121"/>
      <c r="T1225" s="122">
        <f>+T1223+20</f>
        <v>12890</v>
      </c>
      <c r="U1225" s="122">
        <f>+T1225+I1225</f>
        <v>318890</v>
      </c>
      <c r="V1225" s="141">
        <f>+V1223+500</f>
        <v>306000</v>
      </c>
      <c r="W1225" s="130"/>
      <c r="X1225" s="116">
        <f>+X1223+5</f>
        <v>4815</v>
      </c>
      <c r="Y1225" s="124">
        <f t="shared" si="235"/>
        <v>306240</v>
      </c>
      <c r="Z1225" s="125">
        <f>+V1225+X1225</f>
        <v>310815</v>
      </c>
      <c r="AA1225" s="126"/>
      <c r="AB1225" s="127">
        <f>+AB1223+10</f>
        <v>9630</v>
      </c>
      <c r="AC1225" s="119">
        <f>+V1225+AB1225</f>
        <v>315630</v>
      </c>
      <c r="AD1225" s="127"/>
      <c r="AE1225" s="127">
        <f>+AE1223+5</f>
        <v>4840</v>
      </c>
      <c r="AF1225" s="120">
        <f>+AE1225+V1225</f>
        <v>310840</v>
      </c>
      <c r="AG1225" s="127"/>
      <c r="AH1225" s="127">
        <f>+AH1223+5</f>
        <v>4865</v>
      </c>
      <c r="AI1225" s="119">
        <f>+AH1225+V1225</f>
        <v>310865</v>
      </c>
      <c r="AJ1225" s="126"/>
      <c r="AK1225" s="128">
        <f>+AK1223+5</f>
        <v>4890</v>
      </c>
      <c r="AL1225" s="129">
        <f>+AK1225+V1225</f>
        <v>310890</v>
      </c>
      <c r="AM1225" s="397"/>
    </row>
    <row r="1226" spans="1:39" ht="15.75" x14ac:dyDescent="0.25">
      <c r="A1226" s="93">
        <f t="shared" si="236"/>
        <v>0</v>
      </c>
      <c r="B1226" s="94">
        <f t="shared" si="231"/>
        <v>0</v>
      </c>
      <c r="C1226" s="95">
        <f>+$D$3*T1226</f>
        <v>7150</v>
      </c>
      <c r="D1226" s="95">
        <f t="shared" si="232"/>
        <v>7150</v>
      </c>
      <c r="E1226" s="95">
        <f>+$F$3*K1226</f>
        <v>1500</v>
      </c>
      <c r="F1226" s="95">
        <f t="shared" si="233"/>
        <v>1500</v>
      </c>
      <c r="G1226" s="96">
        <f>+$H$3*Q1226</f>
        <v>1500</v>
      </c>
      <c r="H1226" s="95">
        <f t="shared" si="234"/>
        <v>1500</v>
      </c>
      <c r="I1226" s="395"/>
      <c r="J1226" s="130">
        <f>((K1227-K1225)/500)</f>
        <v>0.02</v>
      </c>
      <c r="K1226" s="116">
        <f>(((I1226-I1225)*J1226)+K1225)+I1226</f>
        <v>150</v>
      </c>
      <c r="L1226" s="131">
        <f>ROUNDUP(K1226,0)</f>
        <v>150</v>
      </c>
      <c r="M1226" s="132">
        <f>((N1227-N1225)/500)</f>
        <v>0.02</v>
      </c>
      <c r="N1226" s="101">
        <f>(((I1226-I1225)*M1226)+N1225)+I1226</f>
        <v>250</v>
      </c>
      <c r="O1226" s="101">
        <f>ROUNDUP(N1226,0)</f>
        <v>250</v>
      </c>
      <c r="P1226" s="101">
        <f>((Q1227-Q1225)/500)</f>
        <v>0.02</v>
      </c>
      <c r="Q1226" s="101">
        <f>(((I1226-I1225)*P1226)+Q1225)+I1226</f>
        <v>500</v>
      </c>
      <c r="R1226" s="133">
        <f>ROUNDUP(Q1226,0)</f>
        <v>500</v>
      </c>
      <c r="S1226" s="132">
        <f>((T1227-T1225)/500)</f>
        <v>0.04</v>
      </c>
      <c r="T1226" s="134">
        <f>(((I1226-I1225)*S1226)+T1225)+I1226</f>
        <v>650</v>
      </c>
      <c r="U1226" s="134">
        <f>ROUNDUP(T1226,0)</f>
        <v>650</v>
      </c>
      <c r="V1226" s="396"/>
      <c r="W1226" s="130">
        <f>((X1227-X1225)/500)</f>
        <v>0.02</v>
      </c>
      <c r="X1226" s="116">
        <f>(((V1226-V1225)*W1226)+X1225)+V1226</f>
        <v>-1305</v>
      </c>
      <c r="Y1226" s="135">
        <f t="shared" si="235"/>
        <v>240</v>
      </c>
      <c r="Z1226" s="106">
        <f>ROUNDUP(X1226,0)</f>
        <v>-1305</v>
      </c>
      <c r="AA1226" s="136">
        <f>((AB1227-AB1225)/500)</f>
        <v>0.04</v>
      </c>
      <c r="AB1226" s="137">
        <f>(((V1226-V1225)*AA1226)+AB1225)+V1226</f>
        <v>-2610</v>
      </c>
      <c r="AC1226" s="101">
        <f>ROUNDUP(AB1226,0)</f>
        <v>-2610</v>
      </c>
      <c r="AD1226" s="137">
        <f>((AE1227-AE1225)/500)</f>
        <v>0.02</v>
      </c>
      <c r="AE1226" s="137">
        <f>(((V1226-V1225)*AD1226)+AE1225)+V1226</f>
        <v>-1280</v>
      </c>
      <c r="AF1226" s="133">
        <f>ROUNDUP(AE1226,0)</f>
        <v>-1280</v>
      </c>
      <c r="AG1226" s="137">
        <f>((AH1227-AH1225)/500)</f>
        <v>0.02</v>
      </c>
      <c r="AH1226" s="137">
        <f>(((V1226-V1225)*AG1226)+AH1225)+V1226</f>
        <v>-1255</v>
      </c>
      <c r="AI1226" s="101">
        <f>ROUNDUP(AH1226,0)</f>
        <v>-1255</v>
      </c>
      <c r="AJ1226" s="136">
        <f>((AK1227-AK1225)/500)</f>
        <v>0.02</v>
      </c>
      <c r="AK1226" s="138">
        <f>(((V1226-V1225)*AJ1226)+AK1225)+V1226</f>
        <v>-1230</v>
      </c>
      <c r="AL1226" s="139">
        <f>ROUNDUP(AK1226,0)</f>
        <v>-1230</v>
      </c>
      <c r="AM1226" s="397"/>
    </row>
    <row r="1227" spans="1:39" ht="15.75" x14ac:dyDescent="0.25">
      <c r="A1227" s="93">
        <f t="shared" si="236"/>
        <v>0</v>
      </c>
      <c r="B1227" s="93">
        <f t="shared" si="231"/>
        <v>0</v>
      </c>
      <c r="C1227" s="112">
        <f>+$D$3*U1227</f>
        <v>3513510</v>
      </c>
      <c r="D1227" s="112">
        <f t="shared" si="232"/>
        <v>3513510</v>
      </c>
      <c r="E1227" s="112">
        <f>+$F$3*L1227</f>
        <v>3127800</v>
      </c>
      <c r="F1227" s="112">
        <f t="shared" si="233"/>
        <v>3127800</v>
      </c>
      <c r="G1227" s="113">
        <f>+$H$3*R1227</f>
        <v>939390</v>
      </c>
      <c r="H1227" s="112">
        <f t="shared" si="234"/>
        <v>939390</v>
      </c>
      <c r="I1227" s="140">
        <f>+I1225+500</f>
        <v>306500</v>
      </c>
      <c r="J1227" s="130"/>
      <c r="K1227" s="116">
        <f>+K1225+10</f>
        <v>6280</v>
      </c>
      <c r="L1227" s="117">
        <f>+I1227+K1227</f>
        <v>312780</v>
      </c>
      <c r="M1227" s="118"/>
      <c r="N1227" s="119">
        <f>+N1225+10</f>
        <v>6380</v>
      </c>
      <c r="O1227" s="119">
        <f>+N1227+I1227</f>
        <v>312880</v>
      </c>
      <c r="P1227" s="119"/>
      <c r="Q1227" s="119">
        <f>+Q1225+10</f>
        <v>6630</v>
      </c>
      <c r="R1227" s="120">
        <f>+Q1227+I1227</f>
        <v>313130</v>
      </c>
      <c r="S1227" s="121"/>
      <c r="T1227" s="122">
        <f>+T1225+20</f>
        <v>12910</v>
      </c>
      <c r="U1227" s="122">
        <f>+T1227+I1227</f>
        <v>319410</v>
      </c>
      <c r="V1227" s="141">
        <f>+V1225+500</f>
        <v>306500</v>
      </c>
      <c r="W1227" s="130"/>
      <c r="X1227" s="116">
        <f>+X1225+10</f>
        <v>4825</v>
      </c>
      <c r="Y1227" s="124">
        <f t="shared" si="235"/>
        <v>306740</v>
      </c>
      <c r="Z1227" s="125">
        <f>+V1227+X1227</f>
        <v>311325</v>
      </c>
      <c r="AA1227" s="126"/>
      <c r="AB1227" s="127">
        <f>+AB1225+20</f>
        <v>9650</v>
      </c>
      <c r="AC1227" s="119">
        <f>+V1227+AB1227</f>
        <v>316150</v>
      </c>
      <c r="AD1227" s="127"/>
      <c r="AE1227" s="127">
        <f>+AE1225+10</f>
        <v>4850</v>
      </c>
      <c r="AF1227" s="120">
        <f>+AE1227+V1227</f>
        <v>311350</v>
      </c>
      <c r="AG1227" s="127"/>
      <c r="AH1227" s="127">
        <f>+AH1225+10</f>
        <v>4875</v>
      </c>
      <c r="AI1227" s="119">
        <f>+AH1227+V1227</f>
        <v>311375</v>
      </c>
      <c r="AJ1227" s="126"/>
      <c r="AK1227" s="128">
        <f>+AK1225+10</f>
        <v>4900</v>
      </c>
      <c r="AL1227" s="129">
        <f>+AK1227+V1227</f>
        <v>311400</v>
      </c>
      <c r="AM1227" s="397"/>
    </row>
    <row r="1228" spans="1:39" ht="15.75" x14ac:dyDescent="0.25">
      <c r="A1228" s="93">
        <f t="shared" si="236"/>
        <v>0</v>
      </c>
      <c r="B1228" s="94">
        <f t="shared" si="231"/>
        <v>0</v>
      </c>
      <c r="C1228" s="95">
        <f>+$D$3*T1228</f>
        <v>7150</v>
      </c>
      <c r="D1228" s="95">
        <f t="shared" si="232"/>
        <v>7150</v>
      </c>
      <c r="E1228" s="95">
        <f>+$F$3*K1228</f>
        <v>1500</v>
      </c>
      <c r="F1228" s="95">
        <f t="shared" si="233"/>
        <v>1500</v>
      </c>
      <c r="G1228" s="96">
        <f>+$H$3*Q1228</f>
        <v>1500</v>
      </c>
      <c r="H1228" s="433">
        <f t="shared" si="234"/>
        <v>1500</v>
      </c>
      <c r="I1228" s="395"/>
      <c r="J1228" s="130">
        <f>((K1229-K1227)/500)</f>
        <v>0.02</v>
      </c>
      <c r="K1228" s="116">
        <f>(((I1228-I1227)*J1228)+K1227)+I1228</f>
        <v>150</v>
      </c>
      <c r="L1228" s="131">
        <f>ROUNDUP(K1228,0)</f>
        <v>150</v>
      </c>
      <c r="M1228" s="132">
        <f>((N1229-N1227)/500)</f>
        <v>0.02</v>
      </c>
      <c r="N1228" s="101">
        <f>(((I1228-I1227)*M1228)+N1227)+I1228</f>
        <v>250</v>
      </c>
      <c r="O1228" s="101">
        <f>ROUNDUP(N1228,0)</f>
        <v>250</v>
      </c>
      <c r="P1228" s="101">
        <f>((Q1229-Q1227)/500)</f>
        <v>0.02</v>
      </c>
      <c r="Q1228" s="101">
        <f>(((I1228-I1227)*P1228)+Q1227)+I1228</f>
        <v>500</v>
      </c>
      <c r="R1228" s="133">
        <f>ROUNDUP(Q1228,0)</f>
        <v>500</v>
      </c>
      <c r="S1228" s="132">
        <f>((T1229-T1227)/500)</f>
        <v>0.04</v>
      </c>
      <c r="T1228" s="134">
        <f>(((I1228-I1227)*S1228)+T1227)+I1228</f>
        <v>650</v>
      </c>
      <c r="U1228" s="134">
        <f>ROUNDUP(T1228,0)</f>
        <v>650</v>
      </c>
      <c r="V1228" s="396"/>
      <c r="W1228" s="130">
        <f>((X1229-X1227)/500)</f>
        <v>0.01</v>
      </c>
      <c r="X1228" s="116">
        <f>(((V1228-V1227)*W1228)+X1227)+V1228</f>
        <v>1760</v>
      </c>
      <c r="Y1228" s="135">
        <f t="shared" si="235"/>
        <v>240</v>
      </c>
      <c r="Z1228" s="106">
        <f>ROUNDUP(X1228,0)</f>
        <v>1760</v>
      </c>
      <c r="AA1228" s="136">
        <f>((AB1229-AB1227)/500)</f>
        <v>0.02</v>
      </c>
      <c r="AB1228" s="137">
        <f>(((V1228-V1227)*AA1228)+AB1227)+V1228</f>
        <v>3520</v>
      </c>
      <c r="AC1228" s="101">
        <f>ROUNDUP(AB1228,0)</f>
        <v>3520</v>
      </c>
      <c r="AD1228" s="137">
        <f>((AE1229-AE1227)/500)</f>
        <v>0.01</v>
      </c>
      <c r="AE1228" s="137">
        <f>(((V1228-V1227)*AD1228)+AE1227)+V1228</f>
        <v>1785</v>
      </c>
      <c r="AF1228" s="133">
        <f>ROUNDUP(AE1228,0)</f>
        <v>1785</v>
      </c>
      <c r="AG1228" s="137">
        <f>((AH1229-AH1227)/500)</f>
        <v>0.01</v>
      </c>
      <c r="AH1228" s="137">
        <f>(((V1228-V1227)*AG1228)+AH1227)+V1228</f>
        <v>1810</v>
      </c>
      <c r="AI1228" s="101">
        <f>ROUNDUP(AH1228,0)</f>
        <v>1810</v>
      </c>
      <c r="AJ1228" s="136">
        <f>((AK1229-AK1227)/500)</f>
        <v>0.01</v>
      </c>
      <c r="AK1228" s="138">
        <f>(((V1228-V1227)*AJ1228)+AK1227)+V1228</f>
        <v>1835</v>
      </c>
      <c r="AL1228" s="139">
        <f>ROUNDUP(AK1228,0)</f>
        <v>1835</v>
      </c>
    </row>
    <row r="1229" spans="1:39" ht="15.75" x14ac:dyDescent="0.25">
      <c r="A1229" s="93">
        <f t="shared" si="236"/>
        <v>0</v>
      </c>
      <c r="B1229" s="93">
        <f t="shared" si="231"/>
        <v>0</v>
      </c>
      <c r="C1229" s="112">
        <f>+$D$3*U1229</f>
        <v>3519230</v>
      </c>
      <c r="D1229" s="112">
        <f t="shared" si="232"/>
        <v>3519230</v>
      </c>
      <c r="E1229" s="112">
        <f>+$F$3*L1229</f>
        <v>3132900</v>
      </c>
      <c r="F1229" s="112">
        <f t="shared" si="233"/>
        <v>3132900</v>
      </c>
      <c r="G1229" s="113">
        <f>+$H$3*R1229</f>
        <v>940920</v>
      </c>
      <c r="H1229" s="112">
        <f t="shared" si="234"/>
        <v>940920</v>
      </c>
      <c r="I1229" s="140">
        <f>+I1227+500</f>
        <v>307000</v>
      </c>
      <c r="J1229" s="130"/>
      <c r="K1229" s="116">
        <f>+K1227+10</f>
        <v>6290</v>
      </c>
      <c r="L1229" s="117">
        <f>+I1229+K1229</f>
        <v>313290</v>
      </c>
      <c r="M1229" s="118"/>
      <c r="N1229" s="119">
        <f>+N1227+10</f>
        <v>6390</v>
      </c>
      <c r="O1229" s="119">
        <f>+N1229+I1229</f>
        <v>313390</v>
      </c>
      <c r="P1229" s="119"/>
      <c r="Q1229" s="119">
        <f>+Q1227+10</f>
        <v>6640</v>
      </c>
      <c r="R1229" s="120">
        <f>+Q1229+I1229</f>
        <v>313640</v>
      </c>
      <c r="S1229" s="121"/>
      <c r="T1229" s="122">
        <f>+T1227+20</f>
        <v>12930</v>
      </c>
      <c r="U1229" s="122">
        <f>+T1229+I1229</f>
        <v>319930</v>
      </c>
      <c r="V1229" s="141">
        <f>+V1227+500</f>
        <v>307000</v>
      </c>
      <c r="W1229" s="130"/>
      <c r="X1229" s="116">
        <f>+X1227+5</f>
        <v>4830</v>
      </c>
      <c r="Y1229" s="124">
        <f t="shared" si="235"/>
        <v>307240</v>
      </c>
      <c r="Z1229" s="125">
        <f>+V1229+X1229</f>
        <v>311830</v>
      </c>
      <c r="AA1229" s="126"/>
      <c r="AB1229" s="127">
        <f>+AB1227+10</f>
        <v>9660</v>
      </c>
      <c r="AC1229" s="119">
        <f>+V1229+AB1229</f>
        <v>316660</v>
      </c>
      <c r="AD1229" s="127"/>
      <c r="AE1229" s="127">
        <f>+AE1227+5</f>
        <v>4855</v>
      </c>
      <c r="AF1229" s="120">
        <f>+AE1229+V1229</f>
        <v>311855</v>
      </c>
      <c r="AG1229" s="127"/>
      <c r="AH1229" s="127">
        <f>+AH1227+5</f>
        <v>4880</v>
      </c>
      <c r="AI1229" s="119">
        <f>+AH1229+V1229</f>
        <v>311880</v>
      </c>
      <c r="AJ1229" s="126"/>
      <c r="AK1229" s="128">
        <f>+AK1227+5</f>
        <v>4905</v>
      </c>
      <c r="AL1229" s="129">
        <f>+AK1229+V1229</f>
        <v>311905</v>
      </c>
      <c r="AM1229" s="397"/>
    </row>
    <row r="1230" spans="1:39" ht="15.75" x14ac:dyDescent="0.25">
      <c r="A1230" s="93">
        <f t="shared" si="236"/>
        <v>0</v>
      </c>
      <c r="B1230" s="94">
        <f t="shared" si="231"/>
        <v>0</v>
      </c>
      <c r="C1230" s="95">
        <f>+$D$3*T1230</f>
        <v>7150</v>
      </c>
      <c r="D1230" s="95">
        <f t="shared" si="232"/>
        <v>7150</v>
      </c>
      <c r="E1230" s="95">
        <f>+$F$3*K1230</f>
        <v>1500</v>
      </c>
      <c r="F1230" s="95">
        <f t="shared" si="233"/>
        <v>1500</v>
      </c>
      <c r="G1230" s="96">
        <f>+$H$3*Q1230</f>
        <v>1500</v>
      </c>
      <c r="H1230" s="95">
        <f t="shared" si="234"/>
        <v>1500</v>
      </c>
      <c r="I1230" s="395"/>
      <c r="J1230" s="130">
        <f>((K1231-K1229)/500)</f>
        <v>0.02</v>
      </c>
      <c r="K1230" s="116">
        <f>(((I1230-I1229)*J1230)+K1229)+I1230</f>
        <v>150</v>
      </c>
      <c r="L1230" s="131">
        <f>ROUNDUP(K1230,0)</f>
        <v>150</v>
      </c>
      <c r="M1230" s="132">
        <f>((N1231-N1229)/500)</f>
        <v>0.02</v>
      </c>
      <c r="N1230" s="101">
        <f>(((I1230-I1229)*M1230)+N1229)+I1230</f>
        <v>250</v>
      </c>
      <c r="O1230" s="101">
        <f>ROUNDUP(N1230,0)</f>
        <v>250</v>
      </c>
      <c r="P1230" s="101">
        <f>((Q1231-Q1229)/500)</f>
        <v>0.02</v>
      </c>
      <c r="Q1230" s="101">
        <f>(((I1230-I1229)*P1230)+Q1229)+I1230</f>
        <v>500</v>
      </c>
      <c r="R1230" s="133">
        <f>ROUNDUP(Q1230,0)</f>
        <v>500</v>
      </c>
      <c r="S1230" s="132">
        <f>((T1231-T1229)/500)</f>
        <v>0.04</v>
      </c>
      <c r="T1230" s="134">
        <f>(((I1230-I1229)*S1230)+T1229)+I1230</f>
        <v>650</v>
      </c>
      <c r="U1230" s="134">
        <f>ROUNDUP(T1230,0)</f>
        <v>650</v>
      </c>
      <c r="V1230" s="396"/>
      <c r="W1230" s="130">
        <f>((X1231-X1229)/500)</f>
        <v>0.02</v>
      </c>
      <c r="X1230" s="116">
        <f>(((V1230-V1229)*W1230)+X1229)+V1230</f>
        <v>-1310</v>
      </c>
      <c r="Y1230" s="135">
        <f t="shared" si="235"/>
        <v>240</v>
      </c>
      <c r="Z1230" s="106">
        <f>ROUNDUP(X1230,0)</f>
        <v>-1310</v>
      </c>
      <c r="AA1230" s="136">
        <f>((AB1231-AB1229)/500)</f>
        <v>0.04</v>
      </c>
      <c r="AB1230" s="137">
        <f>(((V1230-V1229)*AA1230)+AB1229)+V1230</f>
        <v>-2620</v>
      </c>
      <c r="AC1230" s="101">
        <f>ROUNDUP(AB1230,0)</f>
        <v>-2620</v>
      </c>
      <c r="AD1230" s="137">
        <f>((AE1231-AE1229)/500)</f>
        <v>0.02</v>
      </c>
      <c r="AE1230" s="137">
        <f>(((V1230-V1229)*AD1230)+AE1229)+V1230</f>
        <v>-1285</v>
      </c>
      <c r="AF1230" s="133">
        <f>ROUNDUP(AE1230,0)</f>
        <v>-1285</v>
      </c>
      <c r="AG1230" s="137">
        <f>((AH1231-AH1229)/500)</f>
        <v>0.02</v>
      </c>
      <c r="AH1230" s="137">
        <f>(((V1230-V1229)*AG1230)+AH1229)+V1230</f>
        <v>-1260</v>
      </c>
      <c r="AI1230" s="101">
        <f>ROUNDUP(AH1230,0)</f>
        <v>-1260</v>
      </c>
      <c r="AJ1230" s="136">
        <f>((AK1231-AK1229)/500)</f>
        <v>0.02</v>
      </c>
      <c r="AK1230" s="138">
        <f>(((V1230-V1229)*AJ1230)+AK1229)+V1230</f>
        <v>-1235</v>
      </c>
      <c r="AL1230" s="139">
        <f>ROUNDUP(AK1230,0)</f>
        <v>-1235</v>
      </c>
    </row>
    <row r="1231" spans="1:39" ht="15.75" x14ac:dyDescent="0.25">
      <c r="A1231" s="93">
        <f t="shared" si="236"/>
        <v>0</v>
      </c>
      <c r="B1231" s="93">
        <f t="shared" si="231"/>
        <v>0</v>
      </c>
      <c r="C1231" s="112">
        <f>+$D$3*U1231</f>
        <v>3524950</v>
      </c>
      <c r="D1231" s="112">
        <f t="shared" si="232"/>
        <v>3524950</v>
      </c>
      <c r="E1231" s="112">
        <f>+$F$3*L1231</f>
        <v>3138000</v>
      </c>
      <c r="F1231" s="112">
        <f t="shared" si="233"/>
        <v>3138000</v>
      </c>
      <c r="G1231" s="113">
        <f>+$H$3*R1231</f>
        <v>942450</v>
      </c>
      <c r="H1231" s="112">
        <f t="shared" si="234"/>
        <v>942450</v>
      </c>
      <c r="I1231" s="140">
        <f>+I1229+500</f>
        <v>307500</v>
      </c>
      <c r="J1231" s="130"/>
      <c r="K1231" s="116">
        <f>+K1229+10</f>
        <v>6300</v>
      </c>
      <c r="L1231" s="117">
        <f>+I1231+K1231</f>
        <v>313800</v>
      </c>
      <c r="M1231" s="118"/>
      <c r="N1231" s="119">
        <f>+N1229+10</f>
        <v>6400</v>
      </c>
      <c r="O1231" s="119">
        <f>+N1231+I1231</f>
        <v>313900</v>
      </c>
      <c r="P1231" s="119"/>
      <c r="Q1231" s="119">
        <f>+Q1229+10</f>
        <v>6650</v>
      </c>
      <c r="R1231" s="120">
        <f>+Q1231+I1231</f>
        <v>314150</v>
      </c>
      <c r="S1231" s="121"/>
      <c r="T1231" s="122">
        <f>+T1229+20</f>
        <v>12950</v>
      </c>
      <c r="U1231" s="122">
        <f>+T1231+I1231</f>
        <v>320450</v>
      </c>
      <c r="V1231" s="141">
        <f>+V1229+500</f>
        <v>307500</v>
      </c>
      <c r="W1231" s="130"/>
      <c r="X1231" s="116">
        <f>+X1229+10</f>
        <v>4840</v>
      </c>
      <c r="Y1231" s="124">
        <f t="shared" si="235"/>
        <v>307740</v>
      </c>
      <c r="Z1231" s="125">
        <f>+V1231+X1231</f>
        <v>312340</v>
      </c>
      <c r="AA1231" s="126"/>
      <c r="AB1231" s="127">
        <f>+AB1229+20</f>
        <v>9680</v>
      </c>
      <c r="AC1231" s="119">
        <f>+V1231+AB1231</f>
        <v>317180</v>
      </c>
      <c r="AD1231" s="127"/>
      <c r="AE1231" s="127">
        <f>+AE1229+10</f>
        <v>4865</v>
      </c>
      <c r="AF1231" s="120">
        <f>+AE1231+V1231</f>
        <v>312365</v>
      </c>
      <c r="AG1231" s="127"/>
      <c r="AH1231" s="127">
        <f>+AH1229+10</f>
        <v>4890</v>
      </c>
      <c r="AI1231" s="119">
        <f>+AH1231+V1231</f>
        <v>312390</v>
      </c>
      <c r="AJ1231" s="126"/>
      <c r="AK1231" s="128">
        <f>+AK1229+10</f>
        <v>4915</v>
      </c>
      <c r="AL1231" s="129">
        <f>+AK1231+V1231</f>
        <v>312415</v>
      </c>
      <c r="AM1231" s="397"/>
    </row>
    <row r="1232" spans="1:39" ht="15.75" x14ac:dyDescent="0.25">
      <c r="A1232" s="93">
        <f t="shared" si="236"/>
        <v>0</v>
      </c>
      <c r="B1232" s="94">
        <f t="shared" si="231"/>
        <v>0</v>
      </c>
      <c r="C1232" s="95">
        <f>+$D$3*T1232</f>
        <v>7150</v>
      </c>
      <c r="D1232" s="95">
        <f t="shared" si="232"/>
        <v>7150</v>
      </c>
      <c r="E1232" s="95">
        <f>+$F$3*K1232</f>
        <v>1500</v>
      </c>
      <c r="F1232" s="95">
        <f t="shared" si="233"/>
        <v>1500</v>
      </c>
      <c r="G1232" s="96">
        <f>+$H$3*Q1232</f>
        <v>1500</v>
      </c>
      <c r="H1232" s="433">
        <f t="shared" si="234"/>
        <v>1500</v>
      </c>
      <c r="I1232" s="395"/>
      <c r="J1232" s="130">
        <f>((K1233-K1231)/500)</f>
        <v>0.02</v>
      </c>
      <c r="K1232" s="116">
        <f>(((I1232-I1231)*J1232)+K1231)+I1232</f>
        <v>150</v>
      </c>
      <c r="L1232" s="131">
        <f>ROUNDUP(K1232,0)</f>
        <v>150</v>
      </c>
      <c r="M1232" s="132">
        <f>((N1233-N1231)/500)</f>
        <v>0.02</v>
      </c>
      <c r="N1232" s="101">
        <f>(((I1232-I1231)*M1232)+N1231)+I1232</f>
        <v>250</v>
      </c>
      <c r="O1232" s="101">
        <f>ROUNDUP(N1232,0)</f>
        <v>250</v>
      </c>
      <c r="P1232" s="101">
        <f>((Q1233-Q1231)/500)</f>
        <v>0.02</v>
      </c>
      <c r="Q1232" s="101">
        <f>(((I1232-I1231)*P1232)+Q1231)+I1232</f>
        <v>500</v>
      </c>
      <c r="R1232" s="133">
        <f>ROUNDUP(Q1232,0)</f>
        <v>500</v>
      </c>
      <c r="S1232" s="132">
        <f>((T1233-T1231)/500)</f>
        <v>0.04</v>
      </c>
      <c r="T1232" s="134">
        <f>(((I1232-I1231)*S1232)+T1231)+I1232</f>
        <v>650</v>
      </c>
      <c r="U1232" s="134">
        <f>ROUNDUP(T1232,0)</f>
        <v>650</v>
      </c>
      <c r="V1232" s="396"/>
      <c r="W1232" s="130">
        <f>((X1233-X1231)/500)</f>
        <v>0.01</v>
      </c>
      <c r="X1232" s="116">
        <f>(((V1232-V1231)*W1232)+X1231)+V1232</f>
        <v>1765</v>
      </c>
      <c r="Y1232" s="135">
        <f t="shared" si="235"/>
        <v>240</v>
      </c>
      <c r="Z1232" s="106">
        <f>ROUNDUP(X1232,0)</f>
        <v>1765</v>
      </c>
      <c r="AA1232" s="136">
        <f>((AB1233-AB1231)/500)</f>
        <v>0.02</v>
      </c>
      <c r="AB1232" s="137">
        <f>(((V1232-V1231)*AA1232)+AB1231)+V1232</f>
        <v>3530</v>
      </c>
      <c r="AC1232" s="101">
        <f>ROUNDUP(AB1232,0)</f>
        <v>3530</v>
      </c>
      <c r="AD1232" s="137">
        <f>((AE1233-AE1231)/500)</f>
        <v>0.01</v>
      </c>
      <c r="AE1232" s="137">
        <f>(((V1232-V1231)*AD1232)+AE1231)+V1232</f>
        <v>1790</v>
      </c>
      <c r="AF1232" s="133">
        <f>ROUNDUP(AE1232,0)</f>
        <v>1790</v>
      </c>
      <c r="AG1232" s="137">
        <f>((AH1233-AH1231)/500)</f>
        <v>0.01</v>
      </c>
      <c r="AH1232" s="137">
        <f>(((V1232-V1231)*AG1232)+AH1231)+V1232</f>
        <v>1815</v>
      </c>
      <c r="AI1232" s="101">
        <f>ROUNDUP(AH1232,0)</f>
        <v>1815</v>
      </c>
      <c r="AJ1232" s="136">
        <f>((AK1233-AK1231)/500)</f>
        <v>0.01</v>
      </c>
      <c r="AK1232" s="138">
        <f>(((V1232-V1231)*AJ1232)+AK1231)+V1232</f>
        <v>1840</v>
      </c>
      <c r="AL1232" s="139">
        <f>ROUNDUP(AK1232,0)</f>
        <v>1840</v>
      </c>
    </row>
    <row r="1233" spans="1:39" ht="15.75" x14ac:dyDescent="0.25">
      <c r="A1233" s="93">
        <f t="shared" si="236"/>
        <v>0</v>
      </c>
      <c r="B1233" s="93">
        <f t="shared" si="231"/>
        <v>0</v>
      </c>
      <c r="C1233" s="112">
        <f>+$D$3*U1233</f>
        <v>3530670</v>
      </c>
      <c r="D1233" s="112">
        <f t="shared" si="232"/>
        <v>3530670</v>
      </c>
      <c r="E1233" s="112">
        <f>+$F$3*L1233</f>
        <v>3143100</v>
      </c>
      <c r="F1233" s="112">
        <f t="shared" si="233"/>
        <v>3143100</v>
      </c>
      <c r="G1233" s="113">
        <f>+$H$3*R1233</f>
        <v>943980</v>
      </c>
      <c r="H1233" s="112">
        <f t="shared" si="234"/>
        <v>943980</v>
      </c>
      <c r="I1233" s="140">
        <f>+I1231+500</f>
        <v>308000</v>
      </c>
      <c r="J1233" s="130"/>
      <c r="K1233" s="116">
        <f>+K1231+10</f>
        <v>6310</v>
      </c>
      <c r="L1233" s="117">
        <f>+I1233+K1233</f>
        <v>314310</v>
      </c>
      <c r="M1233" s="118"/>
      <c r="N1233" s="119">
        <f>+N1231+10</f>
        <v>6410</v>
      </c>
      <c r="O1233" s="119">
        <f>+N1233+I1233</f>
        <v>314410</v>
      </c>
      <c r="P1233" s="119"/>
      <c r="Q1233" s="119">
        <f>+Q1231+10</f>
        <v>6660</v>
      </c>
      <c r="R1233" s="120">
        <f>+Q1233+I1233</f>
        <v>314660</v>
      </c>
      <c r="S1233" s="121"/>
      <c r="T1233" s="122">
        <f>+T1231+20</f>
        <v>12970</v>
      </c>
      <c r="U1233" s="122">
        <f>+T1233+I1233</f>
        <v>320970</v>
      </c>
      <c r="V1233" s="141">
        <f>+V1231+500</f>
        <v>308000</v>
      </c>
      <c r="W1233" s="130"/>
      <c r="X1233" s="116">
        <f>+X1231+5</f>
        <v>4845</v>
      </c>
      <c r="Y1233" s="124">
        <f t="shared" si="235"/>
        <v>308240</v>
      </c>
      <c r="Z1233" s="125">
        <f>+V1233+X1233</f>
        <v>312845</v>
      </c>
      <c r="AA1233" s="126"/>
      <c r="AB1233" s="127">
        <f>+AB1231+10</f>
        <v>9690</v>
      </c>
      <c r="AC1233" s="119">
        <f>+V1233+AB1233</f>
        <v>317690</v>
      </c>
      <c r="AD1233" s="127"/>
      <c r="AE1233" s="127">
        <f>+AE1231+5</f>
        <v>4870</v>
      </c>
      <c r="AF1233" s="120">
        <f>+AE1233+V1233</f>
        <v>312870</v>
      </c>
      <c r="AG1233" s="127"/>
      <c r="AH1233" s="127">
        <f>+AH1231+5</f>
        <v>4895</v>
      </c>
      <c r="AI1233" s="119">
        <f>+AH1233+V1233</f>
        <v>312895</v>
      </c>
      <c r="AJ1233" s="126"/>
      <c r="AK1233" s="128">
        <f>+AK1231+5</f>
        <v>4920</v>
      </c>
      <c r="AL1233" s="129">
        <f>+AK1233+V1233</f>
        <v>312920</v>
      </c>
      <c r="AM1233" s="397"/>
    </row>
    <row r="1234" spans="1:39" ht="15.75" x14ac:dyDescent="0.25">
      <c r="A1234" s="93">
        <f t="shared" si="236"/>
        <v>0</v>
      </c>
      <c r="B1234" s="94">
        <f t="shared" si="231"/>
        <v>0</v>
      </c>
      <c r="C1234" s="95">
        <f>+$D$3*T1234</f>
        <v>7150</v>
      </c>
      <c r="D1234" s="95">
        <f t="shared" si="232"/>
        <v>7150</v>
      </c>
      <c r="E1234" s="95">
        <f>+$F$3*K1234</f>
        <v>1500</v>
      </c>
      <c r="F1234" s="95">
        <f t="shared" si="233"/>
        <v>1500</v>
      </c>
      <c r="G1234" s="96">
        <f>+$H$3*Q1234</f>
        <v>1500</v>
      </c>
      <c r="H1234" s="95">
        <f t="shared" si="234"/>
        <v>1500</v>
      </c>
      <c r="I1234" s="395"/>
      <c r="J1234" s="130">
        <f>((K1235-K1233)/500)</f>
        <v>0.02</v>
      </c>
      <c r="K1234" s="116">
        <f>(((I1234-I1233)*J1234)+K1233)+I1234</f>
        <v>150</v>
      </c>
      <c r="L1234" s="131">
        <f>ROUNDUP(K1234,0)</f>
        <v>150</v>
      </c>
      <c r="M1234" s="132">
        <f>((N1235-N1233)/500)</f>
        <v>0.02</v>
      </c>
      <c r="N1234" s="101">
        <f>(((I1234-I1233)*M1234)+N1233)+I1234</f>
        <v>250</v>
      </c>
      <c r="O1234" s="101">
        <f>ROUNDUP(N1234,0)</f>
        <v>250</v>
      </c>
      <c r="P1234" s="101">
        <f>((Q1235-Q1233)/500)</f>
        <v>0.02</v>
      </c>
      <c r="Q1234" s="101">
        <f>(((I1234-I1233)*P1234)+Q1233)+I1234</f>
        <v>500</v>
      </c>
      <c r="R1234" s="133">
        <f>ROUNDUP(Q1234,0)</f>
        <v>500</v>
      </c>
      <c r="S1234" s="132">
        <f>((T1235-T1233)/500)</f>
        <v>0.04</v>
      </c>
      <c r="T1234" s="134">
        <f>(((I1234-I1233)*S1234)+T1233)+I1234</f>
        <v>650</v>
      </c>
      <c r="U1234" s="134">
        <f>ROUNDUP(T1234,0)</f>
        <v>650</v>
      </c>
      <c r="V1234" s="396"/>
      <c r="W1234" s="130">
        <f>((X1235-X1233)/500)</f>
        <v>0.02</v>
      </c>
      <c r="X1234" s="116">
        <f>(((V1234-V1233)*W1234)+X1233)+V1234</f>
        <v>-1315</v>
      </c>
      <c r="Y1234" s="135">
        <f t="shared" si="235"/>
        <v>240</v>
      </c>
      <c r="Z1234" s="106">
        <f>ROUNDUP(X1234,0)</f>
        <v>-1315</v>
      </c>
      <c r="AA1234" s="136">
        <f>((AB1235-AB1233)/500)</f>
        <v>0.04</v>
      </c>
      <c r="AB1234" s="137">
        <f>(((V1234-V1233)*AA1234)+AB1233)+V1234</f>
        <v>-2630</v>
      </c>
      <c r="AC1234" s="101">
        <f>ROUNDUP(AB1234,0)</f>
        <v>-2630</v>
      </c>
      <c r="AD1234" s="137">
        <f>((AE1235-AE1233)/500)</f>
        <v>0.02</v>
      </c>
      <c r="AE1234" s="137">
        <f>(((V1234-V1233)*AD1234)+AE1233)+V1234</f>
        <v>-1290</v>
      </c>
      <c r="AF1234" s="133">
        <f>ROUNDUP(AE1234,0)</f>
        <v>-1290</v>
      </c>
      <c r="AG1234" s="137">
        <f>((AH1235-AH1233)/500)</f>
        <v>0.02</v>
      </c>
      <c r="AH1234" s="137">
        <f>(((V1234-V1233)*AG1234)+AH1233)+V1234</f>
        <v>-1265</v>
      </c>
      <c r="AI1234" s="101">
        <f>ROUNDUP(AH1234,0)</f>
        <v>-1265</v>
      </c>
      <c r="AJ1234" s="136">
        <f>((AK1235-AK1233)/500)</f>
        <v>0.02</v>
      </c>
      <c r="AK1234" s="138">
        <f>(((V1234-V1233)*AJ1234)+AK1233)+V1234</f>
        <v>-1240</v>
      </c>
      <c r="AL1234" s="139">
        <f>ROUNDUP(AK1234,0)</f>
        <v>-1240</v>
      </c>
      <c r="AM1234" s="397"/>
    </row>
    <row r="1235" spans="1:39" ht="15.75" x14ac:dyDescent="0.25">
      <c r="A1235" s="93">
        <f t="shared" si="236"/>
        <v>0</v>
      </c>
      <c r="B1235" s="93">
        <f t="shared" si="231"/>
        <v>0</v>
      </c>
      <c r="C1235" s="112">
        <f>+$D$3*U1235</f>
        <v>3536390</v>
      </c>
      <c r="D1235" s="112">
        <f t="shared" si="232"/>
        <v>3536390</v>
      </c>
      <c r="E1235" s="112">
        <f>+$F$3*L1235</f>
        <v>3148200</v>
      </c>
      <c r="F1235" s="112">
        <f t="shared" si="233"/>
        <v>3148200</v>
      </c>
      <c r="G1235" s="113">
        <f>+$H$3*R1235</f>
        <v>945510</v>
      </c>
      <c r="H1235" s="112">
        <f t="shared" si="234"/>
        <v>945510</v>
      </c>
      <c r="I1235" s="140">
        <f>+I1233+500</f>
        <v>308500</v>
      </c>
      <c r="J1235" s="130"/>
      <c r="K1235" s="116">
        <f>+K1233+10</f>
        <v>6320</v>
      </c>
      <c r="L1235" s="117">
        <f>+I1235+K1235</f>
        <v>314820</v>
      </c>
      <c r="M1235" s="118"/>
      <c r="N1235" s="119">
        <f>+N1233+10</f>
        <v>6420</v>
      </c>
      <c r="O1235" s="119">
        <f>+N1235+I1235</f>
        <v>314920</v>
      </c>
      <c r="P1235" s="119"/>
      <c r="Q1235" s="119">
        <f>+Q1233+10</f>
        <v>6670</v>
      </c>
      <c r="R1235" s="120">
        <f>+Q1235+I1235</f>
        <v>315170</v>
      </c>
      <c r="S1235" s="121"/>
      <c r="T1235" s="122">
        <f>+T1233+20</f>
        <v>12990</v>
      </c>
      <c r="U1235" s="122">
        <f>+T1235+I1235</f>
        <v>321490</v>
      </c>
      <c r="V1235" s="141">
        <f>+V1233+500</f>
        <v>308500</v>
      </c>
      <c r="W1235" s="130"/>
      <c r="X1235" s="116">
        <f>+X1233+10</f>
        <v>4855</v>
      </c>
      <c r="Y1235" s="124">
        <f t="shared" si="235"/>
        <v>308740</v>
      </c>
      <c r="Z1235" s="125">
        <f>+V1235+X1235</f>
        <v>313355</v>
      </c>
      <c r="AA1235" s="126"/>
      <c r="AB1235" s="127">
        <f>+AB1233+20</f>
        <v>9710</v>
      </c>
      <c r="AC1235" s="119">
        <f>+V1235+AB1235</f>
        <v>318210</v>
      </c>
      <c r="AD1235" s="127"/>
      <c r="AE1235" s="127">
        <f>+AE1233+10</f>
        <v>4880</v>
      </c>
      <c r="AF1235" s="120">
        <f>+AE1235+V1235</f>
        <v>313380</v>
      </c>
      <c r="AG1235" s="127"/>
      <c r="AH1235" s="127">
        <f>+AH1233+10</f>
        <v>4905</v>
      </c>
      <c r="AI1235" s="119">
        <f>+AH1235+V1235</f>
        <v>313405</v>
      </c>
      <c r="AJ1235" s="126"/>
      <c r="AK1235" s="128">
        <f>+AK1233+10</f>
        <v>4930</v>
      </c>
      <c r="AL1235" s="129">
        <f>+AK1235+V1235</f>
        <v>313430</v>
      </c>
      <c r="AM1235" s="397"/>
    </row>
    <row r="1236" spans="1:39" ht="15.75" x14ac:dyDescent="0.25">
      <c r="A1236" s="93">
        <f t="shared" si="236"/>
        <v>0</v>
      </c>
      <c r="B1236" s="94">
        <f t="shared" si="231"/>
        <v>0</v>
      </c>
      <c r="C1236" s="95">
        <f>+$D$3*T1236</f>
        <v>7150</v>
      </c>
      <c r="D1236" s="95">
        <f t="shared" si="232"/>
        <v>7150</v>
      </c>
      <c r="E1236" s="95">
        <f>+$F$3*K1236</f>
        <v>1500</v>
      </c>
      <c r="F1236" s="95">
        <f t="shared" si="233"/>
        <v>1500</v>
      </c>
      <c r="G1236" s="96">
        <f>+$H$3*Q1236</f>
        <v>1500</v>
      </c>
      <c r="H1236" s="433">
        <f t="shared" si="234"/>
        <v>1500</v>
      </c>
      <c r="I1236" s="395"/>
      <c r="J1236" s="130">
        <f>((K1237-K1235)/500)</f>
        <v>0.02</v>
      </c>
      <c r="K1236" s="116">
        <f>(((I1236-I1235)*J1236)+K1235)+I1236</f>
        <v>150</v>
      </c>
      <c r="L1236" s="131">
        <f>ROUNDUP(K1236,0)</f>
        <v>150</v>
      </c>
      <c r="M1236" s="132">
        <f>((N1237-N1235)/500)</f>
        <v>0.02</v>
      </c>
      <c r="N1236" s="101">
        <f>(((I1236-I1235)*M1236)+N1235)+I1236</f>
        <v>250</v>
      </c>
      <c r="O1236" s="101">
        <f>ROUNDUP(N1236,0)</f>
        <v>250</v>
      </c>
      <c r="P1236" s="101">
        <f>((Q1237-Q1235)/500)</f>
        <v>0.02</v>
      </c>
      <c r="Q1236" s="101">
        <f>(((I1236-I1235)*P1236)+Q1235)+I1236</f>
        <v>500</v>
      </c>
      <c r="R1236" s="133">
        <f>ROUNDUP(Q1236,0)</f>
        <v>500</v>
      </c>
      <c r="S1236" s="132">
        <f>((T1237-T1235)/500)</f>
        <v>0.04</v>
      </c>
      <c r="T1236" s="134">
        <f>(((I1236-I1235)*S1236)+T1235)+I1236</f>
        <v>650</v>
      </c>
      <c r="U1236" s="134">
        <f>ROUNDUP(T1236,0)</f>
        <v>650</v>
      </c>
      <c r="V1236" s="396"/>
      <c r="W1236" s="130">
        <f>((X1237-X1235)/500)</f>
        <v>0.01</v>
      </c>
      <c r="X1236" s="116">
        <f>(((V1236-V1235)*W1236)+X1235)+V1236</f>
        <v>1770</v>
      </c>
      <c r="Y1236" s="135">
        <f t="shared" si="235"/>
        <v>240</v>
      </c>
      <c r="Z1236" s="106">
        <f>ROUNDUP(X1236,0)</f>
        <v>1770</v>
      </c>
      <c r="AA1236" s="136">
        <f>((AB1237-AB1235)/500)</f>
        <v>0.02</v>
      </c>
      <c r="AB1236" s="137">
        <f>(((V1236-V1235)*AA1236)+AB1235)+V1236</f>
        <v>3540</v>
      </c>
      <c r="AC1236" s="101">
        <f>ROUNDUP(AB1236,0)</f>
        <v>3540</v>
      </c>
      <c r="AD1236" s="137">
        <f>((AE1237-AE1235)/500)</f>
        <v>0.01</v>
      </c>
      <c r="AE1236" s="137">
        <f>(((V1236-V1235)*AD1236)+AE1235)+V1236</f>
        <v>1795</v>
      </c>
      <c r="AF1236" s="133">
        <f>ROUNDUP(AE1236,0)</f>
        <v>1795</v>
      </c>
      <c r="AG1236" s="137">
        <f>((AH1237-AH1235)/500)</f>
        <v>0.01</v>
      </c>
      <c r="AH1236" s="137">
        <f>(((V1236-V1235)*AG1236)+AH1235)+V1236</f>
        <v>1820</v>
      </c>
      <c r="AI1236" s="101">
        <f>ROUNDUP(AH1236,0)</f>
        <v>1820</v>
      </c>
      <c r="AJ1236" s="136">
        <f>((AK1237-AK1235)/500)</f>
        <v>0.01</v>
      </c>
      <c r="AK1236" s="138">
        <f>(((V1236-V1235)*AJ1236)+AK1235)+V1236</f>
        <v>1845</v>
      </c>
      <c r="AL1236" s="139">
        <f>ROUNDUP(AK1236,0)</f>
        <v>1845</v>
      </c>
    </row>
    <row r="1237" spans="1:39" ht="15.75" x14ac:dyDescent="0.25">
      <c r="A1237" s="93">
        <f t="shared" si="236"/>
        <v>0</v>
      </c>
      <c r="B1237" s="93">
        <f t="shared" si="231"/>
        <v>0</v>
      </c>
      <c r="C1237" s="112">
        <f>+$D$3*U1237</f>
        <v>3542110</v>
      </c>
      <c r="D1237" s="112">
        <f t="shared" si="232"/>
        <v>3542110</v>
      </c>
      <c r="E1237" s="112">
        <f>+$F$3*L1237</f>
        <v>3153300</v>
      </c>
      <c r="F1237" s="112">
        <f t="shared" si="233"/>
        <v>3153300</v>
      </c>
      <c r="G1237" s="113">
        <f>+$H$3*R1237</f>
        <v>947040</v>
      </c>
      <c r="H1237" s="112">
        <f t="shared" si="234"/>
        <v>947040</v>
      </c>
      <c r="I1237" s="140">
        <f>+I1235+500</f>
        <v>309000</v>
      </c>
      <c r="J1237" s="130"/>
      <c r="K1237" s="116">
        <f>+K1235+10</f>
        <v>6330</v>
      </c>
      <c r="L1237" s="117">
        <f>+I1237+K1237</f>
        <v>315330</v>
      </c>
      <c r="M1237" s="118"/>
      <c r="N1237" s="119">
        <f>+N1235+10</f>
        <v>6430</v>
      </c>
      <c r="O1237" s="119">
        <f>+N1237+I1237</f>
        <v>315430</v>
      </c>
      <c r="P1237" s="119"/>
      <c r="Q1237" s="119">
        <f>+Q1235+10</f>
        <v>6680</v>
      </c>
      <c r="R1237" s="120">
        <f>+Q1237+I1237</f>
        <v>315680</v>
      </c>
      <c r="S1237" s="121"/>
      <c r="T1237" s="122">
        <f>+T1235+20</f>
        <v>13010</v>
      </c>
      <c r="U1237" s="122">
        <f>+T1237+I1237</f>
        <v>322010</v>
      </c>
      <c r="V1237" s="141">
        <f>+V1235+500</f>
        <v>309000</v>
      </c>
      <c r="W1237" s="130"/>
      <c r="X1237" s="116">
        <f>+X1235+5</f>
        <v>4860</v>
      </c>
      <c r="Y1237" s="124">
        <f t="shared" si="235"/>
        <v>309240</v>
      </c>
      <c r="Z1237" s="125">
        <f>+V1237+X1237</f>
        <v>313860</v>
      </c>
      <c r="AA1237" s="126"/>
      <c r="AB1237" s="127">
        <f>+AB1235+10</f>
        <v>9720</v>
      </c>
      <c r="AC1237" s="119">
        <f>+V1237+AB1237</f>
        <v>318720</v>
      </c>
      <c r="AD1237" s="127"/>
      <c r="AE1237" s="127">
        <f>+AE1235+5</f>
        <v>4885</v>
      </c>
      <c r="AF1237" s="120">
        <f>+AE1237+V1237</f>
        <v>313885</v>
      </c>
      <c r="AG1237" s="127"/>
      <c r="AH1237" s="127">
        <f>+AH1235+5</f>
        <v>4910</v>
      </c>
      <c r="AI1237" s="119">
        <f>+AH1237+V1237</f>
        <v>313910</v>
      </c>
      <c r="AJ1237" s="126"/>
      <c r="AK1237" s="128">
        <f>+AK1235+5</f>
        <v>4935</v>
      </c>
      <c r="AL1237" s="129">
        <f>+AK1237+V1237</f>
        <v>313935</v>
      </c>
      <c r="AM1237" s="397"/>
    </row>
    <row r="1238" spans="1:39" ht="15.75" x14ac:dyDescent="0.25">
      <c r="A1238" s="93">
        <f t="shared" si="236"/>
        <v>0</v>
      </c>
      <c r="B1238" s="94">
        <f t="shared" si="231"/>
        <v>0</v>
      </c>
      <c r="C1238" s="95">
        <f>+$D$3*T1238</f>
        <v>7150</v>
      </c>
      <c r="D1238" s="95">
        <f t="shared" si="232"/>
        <v>7150</v>
      </c>
      <c r="E1238" s="95">
        <f>+$F$3*K1238</f>
        <v>1500</v>
      </c>
      <c r="F1238" s="95">
        <f t="shared" si="233"/>
        <v>1500</v>
      </c>
      <c r="G1238" s="96">
        <f>+$H$3*Q1238</f>
        <v>1500</v>
      </c>
      <c r="H1238" s="95">
        <f t="shared" si="234"/>
        <v>1500</v>
      </c>
      <c r="I1238" s="395"/>
      <c r="J1238" s="130">
        <f>((K1239-K1237)/500)</f>
        <v>0.02</v>
      </c>
      <c r="K1238" s="116">
        <f>(((I1238-I1237)*J1238)+K1237)+I1238</f>
        <v>150</v>
      </c>
      <c r="L1238" s="131">
        <f>ROUNDUP(K1238,0)</f>
        <v>150</v>
      </c>
      <c r="M1238" s="132">
        <f>((N1239-N1237)/500)</f>
        <v>0.02</v>
      </c>
      <c r="N1238" s="101">
        <f>(((I1238-I1237)*M1238)+N1237)+I1238</f>
        <v>250</v>
      </c>
      <c r="O1238" s="101">
        <f>ROUNDUP(N1238,0)</f>
        <v>250</v>
      </c>
      <c r="P1238" s="101">
        <f>((Q1239-Q1237)/500)</f>
        <v>0.02</v>
      </c>
      <c r="Q1238" s="101">
        <f>(((I1238-I1237)*P1238)+Q1237)+I1238</f>
        <v>500</v>
      </c>
      <c r="R1238" s="133">
        <f>ROUNDUP(Q1238,0)</f>
        <v>500</v>
      </c>
      <c r="S1238" s="132">
        <f>((T1239-T1237)/500)</f>
        <v>0.04</v>
      </c>
      <c r="T1238" s="134">
        <f>(((I1238-I1237)*S1238)+T1237)+I1238</f>
        <v>650</v>
      </c>
      <c r="U1238" s="134">
        <f>ROUNDUP(T1238,0)</f>
        <v>650</v>
      </c>
      <c r="V1238" s="396"/>
      <c r="W1238" s="130">
        <f>((X1239-X1237)/500)</f>
        <v>0.02</v>
      </c>
      <c r="X1238" s="116">
        <f>(((V1238-V1237)*W1238)+X1237)+V1238</f>
        <v>-1320</v>
      </c>
      <c r="Y1238" s="135">
        <f t="shared" si="235"/>
        <v>240</v>
      </c>
      <c r="Z1238" s="106">
        <f>ROUNDUP(X1238,0)</f>
        <v>-1320</v>
      </c>
      <c r="AA1238" s="136">
        <f>((AB1239-AB1237)/500)</f>
        <v>0.04</v>
      </c>
      <c r="AB1238" s="137">
        <f>(((V1238-V1237)*AA1238)+AB1237)+V1238</f>
        <v>-2640</v>
      </c>
      <c r="AC1238" s="101">
        <f>ROUNDUP(AB1238,0)</f>
        <v>-2640</v>
      </c>
      <c r="AD1238" s="137">
        <f>((AE1239-AE1237)/500)</f>
        <v>0.02</v>
      </c>
      <c r="AE1238" s="137">
        <f>(((V1238-V1237)*AD1238)+AE1237)+V1238</f>
        <v>-1295</v>
      </c>
      <c r="AF1238" s="133">
        <f>ROUNDUP(AE1238,0)</f>
        <v>-1295</v>
      </c>
      <c r="AG1238" s="137">
        <f>((AH1239-AH1237)/500)</f>
        <v>0.02</v>
      </c>
      <c r="AH1238" s="137">
        <f>(((V1238-V1237)*AG1238)+AH1237)+V1238</f>
        <v>-1270</v>
      </c>
      <c r="AI1238" s="101">
        <f>ROUNDUP(AH1238,0)</f>
        <v>-1270</v>
      </c>
      <c r="AJ1238" s="136">
        <f>((AK1239-AK1237)/500)</f>
        <v>0.02</v>
      </c>
      <c r="AK1238" s="138">
        <f>(((V1238-V1237)*AJ1238)+AK1237)+V1238</f>
        <v>-1245</v>
      </c>
      <c r="AL1238" s="139">
        <f>ROUNDUP(AK1238,0)</f>
        <v>-1245</v>
      </c>
    </row>
    <row r="1239" spans="1:39" ht="15.75" x14ac:dyDescent="0.25">
      <c r="A1239" s="93">
        <f t="shared" si="236"/>
        <v>0</v>
      </c>
      <c r="B1239" s="93">
        <f t="shared" si="231"/>
        <v>0</v>
      </c>
      <c r="C1239" s="112">
        <f>+$D$3*U1239</f>
        <v>3547830</v>
      </c>
      <c r="D1239" s="112">
        <f t="shared" si="232"/>
        <v>3547830</v>
      </c>
      <c r="E1239" s="112">
        <f>+$F$3*L1239</f>
        <v>3158400</v>
      </c>
      <c r="F1239" s="112">
        <f t="shared" si="233"/>
        <v>3158400</v>
      </c>
      <c r="G1239" s="113">
        <f>+$H$3*R1239</f>
        <v>948570</v>
      </c>
      <c r="H1239" s="112">
        <f t="shared" si="234"/>
        <v>948570</v>
      </c>
      <c r="I1239" s="140">
        <f>+I1237+500</f>
        <v>309500</v>
      </c>
      <c r="J1239" s="130"/>
      <c r="K1239" s="116">
        <f>+K1237+10</f>
        <v>6340</v>
      </c>
      <c r="L1239" s="117">
        <f>+I1239+K1239</f>
        <v>315840</v>
      </c>
      <c r="M1239" s="118"/>
      <c r="N1239" s="119">
        <f>+N1237+10</f>
        <v>6440</v>
      </c>
      <c r="O1239" s="119">
        <f>+N1239+I1239</f>
        <v>315940</v>
      </c>
      <c r="P1239" s="119"/>
      <c r="Q1239" s="119">
        <f>+Q1237+10</f>
        <v>6690</v>
      </c>
      <c r="R1239" s="120">
        <f>+Q1239+I1239</f>
        <v>316190</v>
      </c>
      <c r="S1239" s="121"/>
      <c r="T1239" s="122">
        <f>+T1237+20</f>
        <v>13030</v>
      </c>
      <c r="U1239" s="122">
        <f>+T1239+I1239</f>
        <v>322530</v>
      </c>
      <c r="V1239" s="141">
        <f>+V1237+500</f>
        <v>309500</v>
      </c>
      <c r="W1239" s="130"/>
      <c r="X1239" s="116">
        <f>+X1237+10</f>
        <v>4870</v>
      </c>
      <c r="Y1239" s="124">
        <f t="shared" si="235"/>
        <v>309740</v>
      </c>
      <c r="Z1239" s="125">
        <f>+V1239+X1239</f>
        <v>314370</v>
      </c>
      <c r="AA1239" s="126"/>
      <c r="AB1239" s="127">
        <f>+AB1237+20</f>
        <v>9740</v>
      </c>
      <c r="AC1239" s="119">
        <f>+V1239+AB1239</f>
        <v>319240</v>
      </c>
      <c r="AD1239" s="127"/>
      <c r="AE1239" s="127">
        <f>+AE1237+10</f>
        <v>4895</v>
      </c>
      <c r="AF1239" s="120">
        <f>+AE1239+V1239</f>
        <v>314395</v>
      </c>
      <c r="AG1239" s="127"/>
      <c r="AH1239" s="127">
        <f>+AH1237+10</f>
        <v>4920</v>
      </c>
      <c r="AI1239" s="119">
        <f>+AH1239+V1239</f>
        <v>314420</v>
      </c>
      <c r="AJ1239" s="126"/>
      <c r="AK1239" s="128">
        <f>+AK1237+10</f>
        <v>4945</v>
      </c>
      <c r="AL1239" s="129">
        <f>+AK1239+V1239</f>
        <v>314445</v>
      </c>
      <c r="AM1239" s="397"/>
    </row>
    <row r="1240" spans="1:39" ht="15.75" x14ac:dyDescent="0.25">
      <c r="A1240" s="93">
        <f t="shared" si="236"/>
        <v>0</v>
      </c>
      <c r="B1240" s="94">
        <f t="shared" si="231"/>
        <v>0</v>
      </c>
      <c r="C1240" s="95">
        <f>+$D$3*T1240</f>
        <v>7150</v>
      </c>
      <c r="D1240" s="95">
        <f t="shared" si="232"/>
        <v>7150</v>
      </c>
      <c r="E1240" s="95">
        <f>+$F$3*K1240</f>
        <v>1500</v>
      </c>
      <c r="F1240" s="95">
        <f t="shared" si="233"/>
        <v>1500</v>
      </c>
      <c r="G1240" s="96">
        <f>+$H$3*Q1240</f>
        <v>1500</v>
      </c>
      <c r="H1240" s="433">
        <f t="shared" si="234"/>
        <v>1500</v>
      </c>
      <c r="I1240" s="395"/>
      <c r="J1240" s="130">
        <f>((K1241-K1239)/500)</f>
        <v>0.02</v>
      </c>
      <c r="K1240" s="116">
        <f>(((I1240-I1239)*J1240)+K1239)+I1240</f>
        <v>150</v>
      </c>
      <c r="L1240" s="131">
        <f>ROUNDUP(K1240,0)</f>
        <v>150</v>
      </c>
      <c r="M1240" s="132">
        <f>((N1241-N1239)/500)</f>
        <v>0.02</v>
      </c>
      <c r="N1240" s="101">
        <f>(((I1240-I1239)*M1240)+N1239)+I1240</f>
        <v>250</v>
      </c>
      <c r="O1240" s="101">
        <f>ROUNDUP(N1240,0)</f>
        <v>250</v>
      </c>
      <c r="P1240" s="101">
        <f>((Q1241-Q1239)/500)</f>
        <v>0.02</v>
      </c>
      <c r="Q1240" s="101">
        <f>(((I1240-I1239)*P1240)+Q1239)+I1240</f>
        <v>500</v>
      </c>
      <c r="R1240" s="133">
        <f>ROUNDUP(Q1240,0)</f>
        <v>500</v>
      </c>
      <c r="S1240" s="132">
        <f>((T1241-T1239)/500)</f>
        <v>0.04</v>
      </c>
      <c r="T1240" s="134">
        <f>(((I1240-I1239)*S1240)+T1239)+I1240</f>
        <v>650</v>
      </c>
      <c r="U1240" s="134">
        <f>ROUNDUP(T1240,0)</f>
        <v>650</v>
      </c>
      <c r="V1240" s="396"/>
      <c r="W1240" s="130">
        <f>((X1241-X1239)/500)</f>
        <v>0.01</v>
      </c>
      <c r="X1240" s="116">
        <f>(((V1240-V1239)*W1240)+X1239)+V1240</f>
        <v>1775</v>
      </c>
      <c r="Y1240" s="135">
        <f t="shared" si="235"/>
        <v>240</v>
      </c>
      <c r="Z1240" s="106">
        <f>ROUNDUP(X1240,0)</f>
        <v>1775</v>
      </c>
      <c r="AA1240" s="136">
        <f>((AB1241-AB1239)/500)</f>
        <v>0.02</v>
      </c>
      <c r="AB1240" s="137">
        <f>(((V1240-V1239)*AA1240)+AB1239)+V1240</f>
        <v>3550</v>
      </c>
      <c r="AC1240" s="101">
        <f>ROUNDUP(AB1240,0)</f>
        <v>3550</v>
      </c>
      <c r="AD1240" s="137">
        <f>((AE1241-AE1239)/500)</f>
        <v>0.01</v>
      </c>
      <c r="AE1240" s="137">
        <f>(((V1240-V1239)*AD1240)+AE1239)+V1240</f>
        <v>1800</v>
      </c>
      <c r="AF1240" s="133">
        <f>ROUNDUP(AE1240,0)</f>
        <v>1800</v>
      </c>
      <c r="AG1240" s="137">
        <f>((AH1241-AH1239)/500)</f>
        <v>0.01</v>
      </c>
      <c r="AH1240" s="137">
        <f>(((V1240-V1239)*AG1240)+AH1239)+V1240</f>
        <v>1825</v>
      </c>
      <c r="AI1240" s="101">
        <f>ROUNDUP(AH1240,0)</f>
        <v>1825</v>
      </c>
      <c r="AJ1240" s="136">
        <f>((AK1241-AK1239)/500)</f>
        <v>0.01</v>
      </c>
      <c r="AK1240" s="138">
        <f>(((V1240-V1239)*AJ1240)+AK1239)+V1240</f>
        <v>1850</v>
      </c>
      <c r="AL1240" s="139">
        <f>ROUNDUP(AK1240,0)</f>
        <v>1850</v>
      </c>
    </row>
    <row r="1241" spans="1:39" ht="15.75" x14ac:dyDescent="0.25">
      <c r="A1241" s="93">
        <f t="shared" si="236"/>
        <v>0</v>
      </c>
      <c r="B1241" s="93">
        <f t="shared" si="231"/>
        <v>0</v>
      </c>
      <c r="C1241" s="112">
        <f>+$D$3*U1241</f>
        <v>3553550</v>
      </c>
      <c r="D1241" s="112">
        <f t="shared" si="232"/>
        <v>3553550</v>
      </c>
      <c r="E1241" s="112">
        <f>+$F$3*L1241</f>
        <v>3163500</v>
      </c>
      <c r="F1241" s="112">
        <f t="shared" si="233"/>
        <v>3163500</v>
      </c>
      <c r="G1241" s="113">
        <f>+$H$3*R1241</f>
        <v>950100</v>
      </c>
      <c r="H1241" s="112">
        <f t="shared" si="234"/>
        <v>950100</v>
      </c>
      <c r="I1241" s="140">
        <f>+I1239+500</f>
        <v>310000</v>
      </c>
      <c r="J1241" s="130"/>
      <c r="K1241" s="116">
        <f>+K1239+10</f>
        <v>6350</v>
      </c>
      <c r="L1241" s="117">
        <f>+I1241+K1241</f>
        <v>316350</v>
      </c>
      <c r="M1241" s="118"/>
      <c r="N1241" s="119">
        <f>+N1239+10</f>
        <v>6450</v>
      </c>
      <c r="O1241" s="119">
        <f>+N1241+I1241</f>
        <v>316450</v>
      </c>
      <c r="P1241" s="119"/>
      <c r="Q1241" s="119">
        <f>+Q1239+10</f>
        <v>6700</v>
      </c>
      <c r="R1241" s="120">
        <f>+Q1241+I1241</f>
        <v>316700</v>
      </c>
      <c r="S1241" s="121"/>
      <c r="T1241" s="122">
        <f>+T1239+20</f>
        <v>13050</v>
      </c>
      <c r="U1241" s="122">
        <f>+T1241+I1241</f>
        <v>323050</v>
      </c>
      <c r="V1241" s="141">
        <f>+V1239+500</f>
        <v>310000</v>
      </c>
      <c r="W1241" s="130"/>
      <c r="X1241" s="116">
        <f>+X1239+5</f>
        <v>4875</v>
      </c>
      <c r="Y1241" s="124">
        <f t="shared" si="235"/>
        <v>310240</v>
      </c>
      <c r="Z1241" s="125">
        <f>+V1241+X1241</f>
        <v>314875</v>
      </c>
      <c r="AA1241" s="126"/>
      <c r="AB1241" s="127">
        <f>+AB1239+10</f>
        <v>9750</v>
      </c>
      <c r="AC1241" s="119">
        <f>+V1241+AB1241</f>
        <v>319750</v>
      </c>
      <c r="AD1241" s="127"/>
      <c r="AE1241" s="127">
        <f>+AE1239+5</f>
        <v>4900</v>
      </c>
      <c r="AF1241" s="120">
        <f>+AE1241+V1241</f>
        <v>314900</v>
      </c>
      <c r="AG1241" s="127"/>
      <c r="AH1241" s="127">
        <f>+AH1239+5</f>
        <v>4925</v>
      </c>
      <c r="AI1241" s="119">
        <f>+AH1241+V1241</f>
        <v>314925</v>
      </c>
      <c r="AJ1241" s="126"/>
      <c r="AK1241" s="128">
        <f>+AK1239+5</f>
        <v>4950</v>
      </c>
      <c r="AL1241" s="129">
        <f>+AK1241+V1241</f>
        <v>314950</v>
      </c>
      <c r="AM1241" s="397"/>
    </row>
    <row r="1242" spans="1:39" ht="15.75" x14ac:dyDescent="0.25">
      <c r="A1242" s="93">
        <f t="shared" si="236"/>
        <v>0</v>
      </c>
      <c r="B1242" s="94">
        <f t="shared" si="231"/>
        <v>0</v>
      </c>
      <c r="C1242" s="95">
        <f>+$D$3*T1242</f>
        <v>7150</v>
      </c>
      <c r="D1242" s="95">
        <f t="shared" si="232"/>
        <v>7150</v>
      </c>
      <c r="E1242" s="95">
        <f>+$F$3*K1242</f>
        <v>1500</v>
      </c>
      <c r="F1242" s="95">
        <f t="shared" si="233"/>
        <v>1500</v>
      </c>
      <c r="G1242" s="96">
        <f>+$H$3*Q1242</f>
        <v>1500</v>
      </c>
      <c r="H1242" s="95">
        <f t="shared" si="234"/>
        <v>1500</v>
      </c>
      <c r="I1242" s="395"/>
      <c r="J1242" s="130">
        <f>((K1243-K1241)/500)</f>
        <v>0.02</v>
      </c>
      <c r="K1242" s="116">
        <f>(((I1242-I1241)*J1242)+K1241)+I1242</f>
        <v>150</v>
      </c>
      <c r="L1242" s="131">
        <f>ROUNDUP(K1242,0)</f>
        <v>150</v>
      </c>
      <c r="M1242" s="132">
        <f>((N1243-N1241)/500)</f>
        <v>0.02</v>
      </c>
      <c r="N1242" s="101">
        <f>(((I1242-I1241)*M1242)+N1241)+I1242</f>
        <v>250</v>
      </c>
      <c r="O1242" s="101">
        <f>ROUNDUP(N1242,0)</f>
        <v>250</v>
      </c>
      <c r="P1242" s="101">
        <f>((Q1243-Q1241)/500)</f>
        <v>0.02</v>
      </c>
      <c r="Q1242" s="101">
        <f>(((I1242-I1241)*P1242)+Q1241)+I1242</f>
        <v>500</v>
      </c>
      <c r="R1242" s="133">
        <f>ROUNDUP(Q1242,0)</f>
        <v>500</v>
      </c>
      <c r="S1242" s="132">
        <f>((T1243-T1241)/500)</f>
        <v>0.04</v>
      </c>
      <c r="T1242" s="134">
        <f>(((I1242-I1241)*S1242)+T1241)+I1242</f>
        <v>650</v>
      </c>
      <c r="U1242" s="134">
        <f>ROUNDUP(T1242,0)</f>
        <v>650</v>
      </c>
      <c r="V1242" s="396"/>
      <c r="W1242" s="130">
        <f>((X1243-X1241)/500)</f>
        <v>0.02</v>
      </c>
      <c r="X1242" s="116">
        <f>(((V1242-V1241)*W1242)+X1241)+V1242</f>
        <v>-1325</v>
      </c>
      <c r="Y1242" s="135">
        <f t="shared" si="235"/>
        <v>240</v>
      </c>
      <c r="Z1242" s="106">
        <f>ROUNDUP(X1242,0)</f>
        <v>-1325</v>
      </c>
      <c r="AA1242" s="136">
        <f>((AB1243-AB1241)/500)</f>
        <v>0.04</v>
      </c>
      <c r="AB1242" s="137">
        <f>(((V1242-V1241)*AA1242)+AB1241)+V1242</f>
        <v>-2650</v>
      </c>
      <c r="AC1242" s="101">
        <f>ROUNDUP(AB1242,0)</f>
        <v>-2650</v>
      </c>
      <c r="AD1242" s="137">
        <f>((AE1243-AE1241)/500)</f>
        <v>0.02</v>
      </c>
      <c r="AE1242" s="137">
        <f>(((V1242-V1241)*AD1242)+AE1241)+V1242</f>
        <v>-1300</v>
      </c>
      <c r="AF1242" s="133">
        <f>ROUNDUP(AE1242,0)</f>
        <v>-1300</v>
      </c>
      <c r="AG1242" s="137">
        <f>((AH1243-AH1241)/500)</f>
        <v>0.02</v>
      </c>
      <c r="AH1242" s="137">
        <f>(((V1242-V1241)*AG1242)+AH1241)+V1242</f>
        <v>-1275</v>
      </c>
      <c r="AI1242" s="101">
        <f>ROUNDUP(AH1242,0)</f>
        <v>-1275</v>
      </c>
      <c r="AJ1242" s="136">
        <f>((AK1243-AK1241)/500)</f>
        <v>0.02</v>
      </c>
      <c r="AK1242" s="138">
        <f>(((V1242-V1241)*AJ1242)+AK1241)+V1242</f>
        <v>-1250</v>
      </c>
      <c r="AL1242" s="139">
        <f>ROUNDUP(AK1242,0)</f>
        <v>-1250</v>
      </c>
      <c r="AM1242" s="397"/>
    </row>
    <row r="1243" spans="1:39" ht="15.75" x14ac:dyDescent="0.25">
      <c r="A1243" s="93">
        <f t="shared" si="236"/>
        <v>0</v>
      </c>
      <c r="B1243" s="93">
        <f t="shared" ref="B1243:B1306" si="237">ROUNDUP(A1243,0)</f>
        <v>0</v>
      </c>
      <c r="C1243" s="112">
        <f>+$D$3*U1243</f>
        <v>3559270</v>
      </c>
      <c r="D1243" s="112">
        <f t="shared" ref="D1243:D1306" si="238">ROUNDUP(C1243,0)</f>
        <v>3559270</v>
      </c>
      <c r="E1243" s="112">
        <f>+$F$3*L1243</f>
        <v>3168600</v>
      </c>
      <c r="F1243" s="112">
        <f t="shared" ref="F1243:F1306" si="239">ROUNDUP(E1243,0)</f>
        <v>3168600</v>
      </c>
      <c r="G1243" s="113">
        <f>+$H$3*R1243</f>
        <v>951630</v>
      </c>
      <c r="H1243" s="112">
        <f t="shared" ref="H1243:H1306" si="240">ROUNDUP(G1243,0)</f>
        <v>951630</v>
      </c>
      <c r="I1243" s="140">
        <f>+I1241+500</f>
        <v>310500</v>
      </c>
      <c r="J1243" s="130"/>
      <c r="K1243" s="116">
        <f>+K1241+10</f>
        <v>6360</v>
      </c>
      <c r="L1243" s="117">
        <f>+I1243+K1243</f>
        <v>316860</v>
      </c>
      <c r="M1243" s="118"/>
      <c r="N1243" s="119">
        <f>+N1241+10</f>
        <v>6460</v>
      </c>
      <c r="O1243" s="119">
        <f>+N1243+I1243</f>
        <v>316960</v>
      </c>
      <c r="P1243" s="119"/>
      <c r="Q1243" s="119">
        <f>+Q1241+10</f>
        <v>6710</v>
      </c>
      <c r="R1243" s="120">
        <f>+Q1243+I1243</f>
        <v>317210</v>
      </c>
      <c r="S1243" s="121"/>
      <c r="T1243" s="122">
        <f>+T1241+20</f>
        <v>13070</v>
      </c>
      <c r="U1243" s="122">
        <f>+T1243+I1243</f>
        <v>323570</v>
      </c>
      <c r="V1243" s="141">
        <f>+V1241+500</f>
        <v>310500</v>
      </c>
      <c r="W1243" s="130"/>
      <c r="X1243" s="116">
        <f>+X1241+10</f>
        <v>4885</v>
      </c>
      <c r="Y1243" s="124">
        <f t="shared" si="235"/>
        <v>310740</v>
      </c>
      <c r="Z1243" s="125">
        <f>+V1243+X1243</f>
        <v>315385</v>
      </c>
      <c r="AA1243" s="126"/>
      <c r="AB1243" s="127">
        <f>+AB1241+20</f>
        <v>9770</v>
      </c>
      <c r="AC1243" s="119">
        <f>+V1243+AB1243</f>
        <v>320270</v>
      </c>
      <c r="AD1243" s="127"/>
      <c r="AE1243" s="127">
        <f>+AE1241+10</f>
        <v>4910</v>
      </c>
      <c r="AF1243" s="120">
        <f>+AE1243+V1243</f>
        <v>315410</v>
      </c>
      <c r="AG1243" s="127"/>
      <c r="AH1243" s="127">
        <f>+AH1241+10</f>
        <v>4935</v>
      </c>
      <c r="AI1243" s="119">
        <f>+AH1243+V1243</f>
        <v>315435</v>
      </c>
      <c r="AJ1243" s="126"/>
      <c r="AK1243" s="128">
        <f>+AK1241+10</f>
        <v>4960</v>
      </c>
      <c r="AL1243" s="129">
        <f>+AK1243+V1243</f>
        <v>315460</v>
      </c>
      <c r="AM1243" s="397"/>
    </row>
    <row r="1244" spans="1:39" ht="15.75" x14ac:dyDescent="0.25">
      <c r="A1244" s="93">
        <f t="shared" si="236"/>
        <v>0</v>
      </c>
      <c r="B1244" s="94">
        <f t="shared" si="237"/>
        <v>0</v>
      </c>
      <c r="C1244" s="95">
        <f>+$D$3*T1244</f>
        <v>7150</v>
      </c>
      <c r="D1244" s="95">
        <f t="shared" si="238"/>
        <v>7150</v>
      </c>
      <c r="E1244" s="95">
        <f>+$F$3*K1244</f>
        <v>1500</v>
      </c>
      <c r="F1244" s="95">
        <f t="shared" si="239"/>
        <v>1500</v>
      </c>
      <c r="G1244" s="96">
        <f>+$H$3*Q1244</f>
        <v>1500</v>
      </c>
      <c r="H1244" s="433">
        <f t="shared" si="240"/>
        <v>1500</v>
      </c>
      <c r="I1244" s="395"/>
      <c r="J1244" s="130">
        <f>((K1245-K1243)/500)</f>
        <v>0.02</v>
      </c>
      <c r="K1244" s="116">
        <f>(((I1244-I1243)*J1244)+K1243)+I1244</f>
        <v>150</v>
      </c>
      <c r="L1244" s="131">
        <f>ROUNDUP(K1244,0)</f>
        <v>150</v>
      </c>
      <c r="M1244" s="132">
        <f>((N1245-N1243)/500)</f>
        <v>0.02</v>
      </c>
      <c r="N1244" s="101">
        <f>(((I1244-I1243)*M1244)+N1243)+I1244</f>
        <v>250</v>
      </c>
      <c r="O1244" s="101">
        <f>ROUNDUP(N1244,0)</f>
        <v>250</v>
      </c>
      <c r="P1244" s="101">
        <f>((Q1245-Q1243)/500)</f>
        <v>0.02</v>
      </c>
      <c r="Q1244" s="101">
        <f>(((I1244-I1243)*P1244)+Q1243)+I1244</f>
        <v>500</v>
      </c>
      <c r="R1244" s="133">
        <f>ROUNDUP(Q1244,0)</f>
        <v>500</v>
      </c>
      <c r="S1244" s="132">
        <f>((T1245-T1243)/500)</f>
        <v>0.04</v>
      </c>
      <c r="T1244" s="134">
        <f>(((I1244-I1243)*S1244)+T1243)+I1244</f>
        <v>650</v>
      </c>
      <c r="U1244" s="134">
        <f>ROUNDUP(T1244,0)</f>
        <v>650</v>
      </c>
      <c r="V1244" s="396"/>
      <c r="W1244" s="130">
        <f>((X1245-X1243)/500)</f>
        <v>0.01</v>
      </c>
      <c r="X1244" s="116">
        <f>(((V1244-V1243)*W1244)+X1243)+V1244</f>
        <v>1780</v>
      </c>
      <c r="Y1244" s="135">
        <f t="shared" si="235"/>
        <v>240</v>
      </c>
      <c r="Z1244" s="106">
        <f>ROUNDUP(X1244,0)</f>
        <v>1780</v>
      </c>
      <c r="AA1244" s="136">
        <f>((AB1245-AB1243)/500)</f>
        <v>0.02</v>
      </c>
      <c r="AB1244" s="137">
        <f>(((V1244-V1243)*AA1244)+AB1243)+V1244</f>
        <v>3560</v>
      </c>
      <c r="AC1244" s="101">
        <f>ROUNDUP(AB1244,0)</f>
        <v>3560</v>
      </c>
      <c r="AD1244" s="137">
        <f>((AE1245-AE1243)/500)</f>
        <v>0.01</v>
      </c>
      <c r="AE1244" s="137">
        <f>(((V1244-V1243)*AD1244)+AE1243)+V1244</f>
        <v>1805</v>
      </c>
      <c r="AF1244" s="133">
        <f>ROUNDUP(AE1244,0)</f>
        <v>1805</v>
      </c>
      <c r="AG1244" s="137">
        <f>((AH1245-AH1243)/500)</f>
        <v>0.01</v>
      </c>
      <c r="AH1244" s="137">
        <f>(((V1244-V1243)*AG1244)+AH1243)+V1244</f>
        <v>1830</v>
      </c>
      <c r="AI1244" s="101">
        <f>ROUNDUP(AH1244,0)</f>
        <v>1830</v>
      </c>
      <c r="AJ1244" s="136">
        <f>((AK1245-AK1243)/500)</f>
        <v>0.01</v>
      </c>
      <c r="AK1244" s="138">
        <f>(((V1244-V1243)*AJ1244)+AK1243)+V1244</f>
        <v>1855</v>
      </c>
      <c r="AL1244" s="139">
        <f>ROUNDUP(AK1244,0)</f>
        <v>1855</v>
      </c>
    </row>
    <row r="1245" spans="1:39" ht="15.75" x14ac:dyDescent="0.25">
      <c r="A1245" s="93">
        <f t="shared" si="236"/>
        <v>0</v>
      </c>
      <c r="B1245" s="93">
        <f t="shared" si="237"/>
        <v>0</v>
      </c>
      <c r="C1245" s="112">
        <f>+$D$3*U1245</f>
        <v>3564990</v>
      </c>
      <c r="D1245" s="112">
        <f t="shared" si="238"/>
        <v>3564990</v>
      </c>
      <c r="E1245" s="112">
        <f>+$F$3*L1245</f>
        <v>3173700</v>
      </c>
      <c r="F1245" s="112">
        <f t="shared" si="239"/>
        <v>3173700</v>
      </c>
      <c r="G1245" s="113">
        <f>+$H$3*R1245</f>
        <v>953160</v>
      </c>
      <c r="H1245" s="112">
        <f t="shared" si="240"/>
        <v>953160</v>
      </c>
      <c r="I1245" s="140">
        <f>+I1243+500</f>
        <v>311000</v>
      </c>
      <c r="J1245" s="130"/>
      <c r="K1245" s="116">
        <f>+K1243+10</f>
        <v>6370</v>
      </c>
      <c r="L1245" s="117">
        <f>+I1245+K1245</f>
        <v>317370</v>
      </c>
      <c r="M1245" s="118"/>
      <c r="N1245" s="119">
        <f>+N1243+10</f>
        <v>6470</v>
      </c>
      <c r="O1245" s="119">
        <f>+N1245+I1245</f>
        <v>317470</v>
      </c>
      <c r="P1245" s="119"/>
      <c r="Q1245" s="119">
        <f>+Q1243+10</f>
        <v>6720</v>
      </c>
      <c r="R1245" s="120">
        <f>+Q1245+I1245</f>
        <v>317720</v>
      </c>
      <c r="S1245" s="121"/>
      <c r="T1245" s="122">
        <f>+T1243+20</f>
        <v>13090</v>
      </c>
      <c r="U1245" s="122">
        <f>+T1245+I1245</f>
        <v>324090</v>
      </c>
      <c r="V1245" s="141">
        <f>+V1243+500</f>
        <v>311000</v>
      </c>
      <c r="W1245" s="130"/>
      <c r="X1245" s="116">
        <f>+X1243+5</f>
        <v>4890</v>
      </c>
      <c r="Y1245" s="124">
        <f t="shared" si="235"/>
        <v>311240</v>
      </c>
      <c r="Z1245" s="125">
        <f>+V1245+X1245</f>
        <v>315890</v>
      </c>
      <c r="AA1245" s="126"/>
      <c r="AB1245" s="127">
        <f>+AB1243+10</f>
        <v>9780</v>
      </c>
      <c r="AC1245" s="119">
        <f>+V1245+AB1245</f>
        <v>320780</v>
      </c>
      <c r="AD1245" s="127"/>
      <c r="AE1245" s="127">
        <f>+AE1243+5</f>
        <v>4915</v>
      </c>
      <c r="AF1245" s="120">
        <f>+AE1245+V1245</f>
        <v>315915</v>
      </c>
      <c r="AG1245" s="127"/>
      <c r="AH1245" s="127">
        <f>+AH1243+5</f>
        <v>4940</v>
      </c>
      <c r="AI1245" s="119">
        <f>+AH1245+V1245</f>
        <v>315940</v>
      </c>
      <c r="AJ1245" s="126"/>
      <c r="AK1245" s="128">
        <f>+AK1243+5</f>
        <v>4965</v>
      </c>
      <c r="AL1245" s="129">
        <f>+AK1245+V1245</f>
        <v>315965</v>
      </c>
      <c r="AM1245" s="397"/>
    </row>
    <row r="1246" spans="1:39" ht="15.75" x14ac:dyDescent="0.25">
      <c r="A1246" s="93">
        <f t="shared" si="236"/>
        <v>0</v>
      </c>
      <c r="B1246" s="94">
        <f t="shared" si="237"/>
        <v>0</v>
      </c>
      <c r="C1246" s="95">
        <f>+$D$3*T1246</f>
        <v>7150</v>
      </c>
      <c r="D1246" s="95">
        <f t="shared" si="238"/>
        <v>7150</v>
      </c>
      <c r="E1246" s="95">
        <f>+$F$3*K1246</f>
        <v>1500</v>
      </c>
      <c r="F1246" s="95">
        <f t="shared" si="239"/>
        <v>1500</v>
      </c>
      <c r="G1246" s="96">
        <f>+$H$3*Q1246</f>
        <v>1500</v>
      </c>
      <c r="H1246" s="95">
        <f t="shared" si="240"/>
        <v>1500</v>
      </c>
      <c r="I1246" s="395"/>
      <c r="J1246" s="130">
        <f>((K1247-K1245)/500)</f>
        <v>0.02</v>
      </c>
      <c r="K1246" s="116">
        <f>(((I1246-I1245)*J1246)+K1245)+I1246</f>
        <v>150</v>
      </c>
      <c r="L1246" s="131">
        <f>ROUNDUP(K1246,0)</f>
        <v>150</v>
      </c>
      <c r="M1246" s="132">
        <f>((N1247-N1245)/500)</f>
        <v>0.02</v>
      </c>
      <c r="N1246" s="101">
        <f>(((I1246-I1245)*M1246)+N1245)+I1246</f>
        <v>250</v>
      </c>
      <c r="O1246" s="101">
        <f>ROUNDUP(N1246,0)</f>
        <v>250</v>
      </c>
      <c r="P1246" s="101">
        <f>((Q1247-Q1245)/500)</f>
        <v>0.02</v>
      </c>
      <c r="Q1246" s="101">
        <f>(((I1246-I1245)*P1246)+Q1245)+I1246</f>
        <v>500</v>
      </c>
      <c r="R1246" s="133">
        <f>ROUNDUP(Q1246,0)</f>
        <v>500</v>
      </c>
      <c r="S1246" s="132">
        <f>((T1247-T1245)/500)</f>
        <v>0.04</v>
      </c>
      <c r="T1246" s="134">
        <f>(((I1246-I1245)*S1246)+T1245)+I1246</f>
        <v>650</v>
      </c>
      <c r="U1246" s="134">
        <f>ROUNDUP(T1246,0)</f>
        <v>650</v>
      </c>
      <c r="V1246" s="396"/>
      <c r="W1246" s="130">
        <f>((X1247-X1245)/500)</f>
        <v>0.02</v>
      </c>
      <c r="X1246" s="116">
        <f>(((V1246-V1245)*W1246)+X1245)+V1246</f>
        <v>-1330</v>
      </c>
      <c r="Y1246" s="135">
        <f t="shared" si="235"/>
        <v>240</v>
      </c>
      <c r="Z1246" s="106">
        <f>ROUNDUP(X1246,0)</f>
        <v>-1330</v>
      </c>
      <c r="AA1246" s="136">
        <f>((AB1247-AB1245)/500)</f>
        <v>0.04</v>
      </c>
      <c r="AB1246" s="137">
        <f>(((V1246-V1245)*AA1246)+AB1245)+V1246</f>
        <v>-2660</v>
      </c>
      <c r="AC1246" s="101">
        <f>ROUNDUP(AB1246,0)</f>
        <v>-2660</v>
      </c>
      <c r="AD1246" s="137">
        <f>((AE1247-AE1245)/500)</f>
        <v>0.02</v>
      </c>
      <c r="AE1246" s="137">
        <f>(((V1246-V1245)*AD1246)+AE1245)+V1246</f>
        <v>-1305</v>
      </c>
      <c r="AF1246" s="133">
        <f>ROUNDUP(AE1246,0)</f>
        <v>-1305</v>
      </c>
      <c r="AG1246" s="137">
        <f>((AH1247-AH1245)/500)</f>
        <v>0.02</v>
      </c>
      <c r="AH1246" s="137">
        <f>(((V1246-V1245)*AG1246)+AH1245)+V1246</f>
        <v>-1280</v>
      </c>
      <c r="AI1246" s="101">
        <f>ROUNDUP(AH1246,0)</f>
        <v>-1280</v>
      </c>
      <c r="AJ1246" s="136">
        <f>((AK1247-AK1245)/500)</f>
        <v>0.02</v>
      </c>
      <c r="AK1246" s="138">
        <f>(((V1246-V1245)*AJ1246)+AK1245)+V1246</f>
        <v>-1255</v>
      </c>
      <c r="AL1246" s="139">
        <f>ROUNDUP(AK1246,0)</f>
        <v>-1255</v>
      </c>
    </row>
    <row r="1247" spans="1:39" ht="15.75" x14ac:dyDescent="0.25">
      <c r="A1247" s="93">
        <f t="shared" si="236"/>
        <v>0</v>
      </c>
      <c r="B1247" s="93">
        <f t="shared" si="237"/>
        <v>0</v>
      </c>
      <c r="C1247" s="112">
        <f>+$D$3*U1247</f>
        <v>3570710</v>
      </c>
      <c r="D1247" s="112">
        <f t="shared" si="238"/>
        <v>3570710</v>
      </c>
      <c r="E1247" s="112">
        <f>+$F$3*L1247</f>
        <v>3178800</v>
      </c>
      <c r="F1247" s="112">
        <f t="shared" si="239"/>
        <v>3178800</v>
      </c>
      <c r="G1247" s="113">
        <f>+$H$3*R1247</f>
        <v>954690</v>
      </c>
      <c r="H1247" s="112">
        <f t="shared" si="240"/>
        <v>954690</v>
      </c>
      <c r="I1247" s="140">
        <f>+I1245+500</f>
        <v>311500</v>
      </c>
      <c r="J1247" s="130"/>
      <c r="K1247" s="116">
        <f>+K1245+10</f>
        <v>6380</v>
      </c>
      <c r="L1247" s="117">
        <f>+I1247+K1247</f>
        <v>317880</v>
      </c>
      <c r="M1247" s="118"/>
      <c r="N1247" s="119">
        <f>+N1245+10</f>
        <v>6480</v>
      </c>
      <c r="O1247" s="119">
        <f>+N1247+I1247</f>
        <v>317980</v>
      </c>
      <c r="P1247" s="119"/>
      <c r="Q1247" s="119">
        <f>+Q1245+10</f>
        <v>6730</v>
      </c>
      <c r="R1247" s="120">
        <f>+Q1247+I1247</f>
        <v>318230</v>
      </c>
      <c r="S1247" s="121"/>
      <c r="T1247" s="122">
        <f>+T1245+20</f>
        <v>13110</v>
      </c>
      <c r="U1247" s="122">
        <f>+T1247+I1247</f>
        <v>324610</v>
      </c>
      <c r="V1247" s="141">
        <f>+V1245+500</f>
        <v>311500</v>
      </c>
      <c r="W1247" s="130"/>
      <c r="X1247" s="116">
        <f>+X1245+10</f>
        <v>4900</v>
      </c>
      <c r="Y1247" s="124">
        <f t="shared" si="235"/>
        <v>311740</v>
      </c>
      <c r="Z1247" s="125">
        <f>+V1247+X1247</f>
        <v>316400</v>
      </c>
      <c r="AA1247" s="126"/>
      <c r="AB1247" s="127">
        <f>+AB1245+20</f>
        <v>9800</v>
      </c>
      <c r="AC1247" s="119">
        <f>+V1247+AB1247</f>
        <v>321300</v>
      </c>
      <c r="AD1247" s="127"/>
      <c r="AE1247" s="127">
        <f>+AE1245+10</f>
        <v>4925</v>
      </c>
      <c r="AF1247" s="120">
        <f>+AE1247+V1247</f>
        <v>316425</v>
      </c>
      <c r="AG1247" s="127"/>
      <c r="AH1247" s="127">
        <f>+AH1245+10</f>
        <v>4950</v>
      </c>
      <c r="AI1247" s="119">
        <f>+AH1247+V1247</f>
        <v>316450</v>
      </c>
      <c r="AJ1247" s="126"/>
      <c r="AK1247" s="128">
        <f>+AK1245+10</f>
        <v>4975</v>
      </c>
      <c r="AL1247" s="129">
        <f>+AK1247+V1247</f>
        <v>316475</v>
      </c>
      <c r="AM1247" s="397"/>
    </row>
    <row r="1248" spans="1:39" ht="15.75" x14ac:dyDescent="0.25">
      <c r="A1248" s="93">
        <f t="shared" si="236"/>
        <v>0</v>
      </c>
      <c r="B1248" s="94">
        <f t="shared" si="237"/>
        <v>0</v>
      </c>
      <c r="C1248" s="95">
        <f>+$D$3*T1248</f>
        <v>7150</v>
      </c>
      <c r="D1248" s="95">
        <f t="shared" si="238"/>
        <v>7150</v>
      </c>
      <c r="E1248" s="95">
        <f>+$F$3*K1248</f>
        <v>1500</v>
      </c>
      <c r="F1248" s="95">
        <f t="shared" si="239"/>
        <v>1500</v>
      </c>
      <c r="G1248" s="96">
        <f>+$H$3*Q1248</f>
        <v>1500</v>
      </c>
      <c r="H1248" s="433">
        <f t="shared" si="240"/>
        <v>1500</v>
      </c>
      <c r="I1248" s="395"/>
      <c r="J1248" s="130">
        <f>((K1249-K1247)/500)</f>
        <v>0.02</v>
      </c>
      <c r="K1248" s="116">
        <f>(((I1248-I1247)*J1248)+K1247)+I1248</f>
        <v>150</v>
      </c>
      <c r="L1248" s="131">
        <f>ROUNDUP(K1248,0)</f>
        <v>150</v>
      </c>
      <c r="M1248" s="132">
        <f>((N1249-N1247)/500)</f>
        <v>0.02</v>
      </c>
      <c r="N1248" s="101">
        <f>(((I1248-I1247)*M1248)+N1247)+I1248</f>
        <v>250</v>
      </c>
      <c r="O1248" s="101">
        <f>ROUNDUP(N1248,0)</f>
        <v>250</v>
      </c>
      <c r="P1248" s="101">
        <f>((Q1249-Q1247)/500)</f>
        <v>0.02</v>
      </c>
      <c r="Q1248" s="101">
        <f>(((I1248-I1247)*P1248)+Q1247)+I1248</f>
        <v>500</v>
      </c>
      <c r="R1248" s="133">
        <f>ROUNDUP(Q1248,0)</f>
        <v>500</v>
      </c>
      <c r="S1248" s="132">
        <f>((T1249-T1247)/500)</f>
        <v>0.04</v>
      </c>
      <c r="T1248" s="134">
        <f>(((I1248-I1247)*S1248)+T1247)+I1248</f>
        <v>650</v>
      </c>
      <c r="U1248" s="134">
        <f>ROUNDUP(T1248,0)</f>
        <v>650</v>
      </c>
      <c r="V1248" s="396"/>
      <c r="W1248" s="130">
        <f>((X1249-X1247)/500)</f>
        <v>0.01</v>
      </c>
      <c r="X1248" s="116">
        <f>(((V1248-V1247)*W1248)+X1247)+V1248</f>
        <v>1785</v>
      </c>
      <c r="Y1248" s="135">
        <f t="shared" si="235"/>
        <v>240</v>
      </c>
      <c r="Z1248" s="106">
        <f>ROUNDUP(X1248,0)</f>
        <v>1785</v>
      </c>
      <c r="AA1248" s="136">
        <f>((AB1249-AB1247)/500)</f>
        <v>0.02</v>
      </c>
      <c r="AB1248" s="137">
        <f>(((V1248-V1247)*AA1248)+AB1247)+V1248</f>
        <v>3570</v>
      </c>
      <c r="AC1248" s="101">
        <f>ROUNDUP(AB1248,0)</f>
        <v>3570</v>
      </c>
      <c r="AD1248" s="137">
        <f>((AE1249-AE1247)/500)</f>
        <v>0.01</v>
      </c>
      <c r="AE1248" s="137">
        <f>(((V1248-V1247)*AD1248)+AE1247)+V1248</f>
        <v>1810</v>
      </c>
      <c r="AF1248" s="133">
        <f>ROUNDUP(AE1248,0)</f>
        <v>1810</v>
      </c>
      <c r="AG1248" s="137">
        <f>((AH1249-AH1247)/500)</f>
        <v>0.01</v>
      </c>
      <c r="AH1248" s="137">
        <f>(((V1248-V1247)*AG1248)+AH1247)+V1248</f>
        <v>1835</v>
      </c>
      <c r="AI1248" s="101">
        <f>ROUNDUP(AH1248,0)</f>
        <v>1835</v>
      </c>
      <c r="AJ1248" s="136">
        <f>((AK1249-AK1247)/500)</f>
        <v>0.01</v>
      </c>
      <c r="AK1248" s="138">
        <f>(((V1248-V1247)*AJ1248)+AK1247)+V1248</f>
        <v>1860</v>
      </c>
      <c r="AL1248" s="139">
        <f>ROUNDUP(AK1248,0)</f>
        <v>1860</v>
      </c>
    </row>
    <row r="1249" spans="1:39" ht="15.75" x14ac:dyDescent="0.25">
      <c r="A1249" s="93">
        <f t="shared" si="236"/>
        <v>0</v>
      </c>
      <c r="B1249" s="93">
        <f t="shared" si="237"/>
        <v>0</v>
      </c>
      <c r="C1249" s="112">
        <f>+$D$3*U1249</f>
        <v>3576430</v>
      </c>
      <c r="D1249" s="112">
        <f t="shared" si="238"/>
        <v>3576430</v>
      </c>
      <c r="E1249" s="112">
        <f>+$F$3*L1249</f>
        <v>3183900</v>
      </c>
      <c r="F1249" s="112">
        <f t="shared" si="239"/>
        <v>3183900</v>
      </c>
      <c r="G1249" s="113">
        <f>+$H$3*R1249</f>
        <v>956220</v>
      </c>
      <c r="H1249" s="112">
        <f t="shared" si="240"/>
        <v>956220</v>
      </c>
      <c r="I1249" s="140">
        <f>+I1247+500</f>
        <v>312000</v>
      </c>
      <c r="J1249" s="130"/>
      <c r="K1249" s="116">
        <f>+K1247+10</f>
        <v>6390</v>
      </c>
      <c r="L1249" s="117">
        <f>+I1249+K1249</f>
        <v>318390</v>
      </c>
      <c r="M1249" s="118"/>
      <c r="N1249" s="119">
        <f>+N1247+10</f>
        <v>6490</v>
      </c>
      <c r="O1249" s="119">
        <f>+N1249+I1249</f>
        <v>318490</v>
      </c>
      <c r="P1249" s="119"/>
      <c r="Q1249" s="119">
        <f>+Q1247+10</f>
        <v>6740</v>
      </c>
      <c r="R1249" s="120">
        <f>+Q1249+I1249</f>
        <v>318740</v>
      </c>
      <c r="S1249" s="121"/>
      <c r="T1249" s="122">
        <f>+T1247+20</f>
        <v>13130</v>
      </c>
      <c r="U1249" s="122">
        <f>+T1249+I1249</f>
        <v>325130</v>
      </c>
      <c r="V1249" s="141">
        <f>+V1247+500</f>
        <v>312000</v>
      </c>
      <c r="W1249" s="130"/>
      <c r="X1249" s="116">
        <f>+X1247+5</f>
        <v>4905</v>
      </c>
      <c r="Y1249" s="124">
        <f t="shared" ref="Y1249:Y1312" si="241">+V1249+240</f>
        <v>312240</v>
      </c>
      <c r="Z1249" s="125">
        <f>+V1249+X1249</f>
        <v>316905</v>
      </c>
      <c r="AA1249" s="126"/>
      <c r="AB1249" s="127">
        <f>+AB1247+10</f>
        <v>9810</v>
      </c>
      <c r="AC1249" s="119">
        <f>+V1249+AB1249</f>
        <v>321810</v>
      </c>
      <c r="AD1249" s="127"/>
      <c r="AE1249" s="127">
        <f>+AE1247+5</f>
        <v>4930</v>
      </c>
      <c r="AF1249" s="120">
        <f>+AE1249+V1249</f>
        <v>316930</v>
      </c>
      <c r="AG1249" s="127"/>
      <c r="AH1249" s="127">
        <f>+AH1247+5</f>
        <v>4955</v>
      </c>
      <c r="AI1249" s="119">
        <f>+AH1249+V1249</f>
        <v>316955</v>
      </c>
      <c r="AJ1249" s="126"/>
      <c r="AK1249" s="128">
        <f>+AK1247+5</f>
        <v>4980</v>
      </c>
      <c r="AL1249" s="129">
        <f>+AK1249+V1249</f>
        <v>316980</v>
      </c>
      <c r="AM1249" s="397"/>
    </row>
    <row r="1250" spans="1:39" ht="15.75" x14ac:dyDescent="0.25">
      <c r="A1250" s="93">
        <f t="shared" si="236"/>
        <v>0</v>
      </c>
      <c r="B1250" s="94">
        <f t="shared" si="237"/>
        <v>0</v>
      </c>
      <c r="C1250" s="95">
        <f>+$D$3*T1250</f>
        <v>7150</v>
      </c>
      <c r="D1250" s="95">
        <f t="shared" si="238"/>
        <v>7150</v>
      </c>
      <c r="E1250" s="95">
        <f>+$F$3*K1250</f>
        <v>1500</v>
      </c>
      <c r="F1250" s="95">
        <f t="shared" si="239"/>
        <v>1500</v>
      </c>
      <c r="G1250" s="96">
        <f>+$H$3*Q1250</f>
        <v>1500</v>
      </c>
      <c r="H1250" s="95">
        <f t="shared" si="240"/>
        <v>1500</v>
      </c>
      <c r="I1250" s="395"/>
      <c r="J1250" s="130">
        <f>((K1251-K1249)/500)</f>
        <v>0.02</v>
      </c>
      <c r="K1250" s="116">
        <f>(((I1250-I1249)*J1250)+K1249)+I1250</f>
        <v>150</v>
      </c>
      <c r="L1250" s="131">
        <f>ROUNDUP(K1250,0)</f>
        <v>150</v>
      </c>
      <c r="M1250" s="132">
        <f>((N1251-N1249)/500)</f>
        <v>0.02</v>
      </c>
      <c r="N1250" s="101">
        <f>(((I1250-I1249)*M1250)+N1249)+I1250</f>
        <v>250</v>
      </c>
      <c r="O1250" s="101">
        <f>ROUNDUP(N1250,0)</f>
        <v>250</v>
      </c>
      <c r="P1250" s="101">
        <f>((Q1251-Q1249)/500)</f>
        <v>0.02</v>
      </c>
      <c r="Q1250" s="101">
        <f>(((I1250-I1249)*P1250)+Q1249)+I1250</f>
        <v>500</v>
      </c>
      <c r="R1250" s="133">
        <f>ROUNDUP(Q1250,0)</f>
        <v>500</v>
      </c>
      <c r="S1250" s="132">
        <f>((T1251-T1249)/500)</f>
        <v>0.04</v>
      </c>
      <c r="T1250" s="134">
        <f>(((I1250-I1249)*S1250)+T1249)+I1250</f>
        <v>650</v>
      </c>
      <c r="U1250" s="134">
        <f>ROUNDUP(T1250,0)</f>
        <v>650</v>
      </c>
      <c r="V1250" s="396"/>
      <c r="W1250" s="130">
        <f>((X1251-X1249)/500)</f>
        <v>0.02</v>
      </c>
      <c r="X1250" s="116">
        <f>(((V1250-V1249)*W1250)+X1249)+V1250</f>
        <v>-1335</v>
      </c>
      <c r="Y1250" s="135">
        <f t="shared" si="241"/>
        <v>240</v>
      </c>
      <c r="Z1250" s="106">
        <f>ROUNDUP(X1250,0)</f>
        <v>-1335</v>
      </c>
      <c r="AA1250" s="136">
        <f>((AB1251-AB1249)/500)</f>
        <v>0.04</v>
      </c>
      <c r="AB1250" s="137">
        <f>(((V1250-V1249)*AA1250)+AB1249)+V1250</f>
        <v>-2670</v>
      </c>
      <c r="AC1250" s="101">
        <f>ROUNDUP(AB1250,0)</f>
        <v>-2670</v>
      </c>
      <c r="AD1250" s="137">
        <f>((AE1251-AE1249)/500)</f>
        <v>0.02</v>
      </c>
      <c r="AE1250" s="137">
        <f>(((V1250-V1249)*AD1250)+AE1249)+V1250</f>
        <v>-1310</v>
      </c>
      <c r="AF1250" s="133">
        <f>ROUNDUP(AE1250,0)</f>
        <v>-1310</v>
      </c>
      <c r="AG1250" s="137">
        <f>((AH1251-AH1249)/500)</f>
        <v>0.02</v>
      </c>
      <c r="AH1250" s="137">
        <f>(((V1250-V1249)*AG1250)+AH1249)+V1250</f>
        <v>-1285</v>
      </c>
      <c r="AI1250" s="101">
        <f>ROUNDUP(AH1250,0)</f>
        <v>-1285</v>
      </c>
      <c r="AJ1250" s="136">
        <f>((AK1251-AK1249)/500)</f>
        <v>0.02</v>
      </c>
      <c r="AK1250" s="138">
        <f>(((V1250-V1249)*AJ1250)+AK1249)+V1250</f>
        <v>-1260</v>
      </c>
      <c r="AL1250" s="139">
        <f>ROUNDUP(AK1250,0)</f>
        <v>-1260</v>
      </c>
      <c r="AM1250" s="397"/>
    </row>
    <row r="1251" spans="1:39" ht="15.75" x14ac:dyDescent="0.25">
      <c r="A1251" s="93">
        <f t="shared" si="236"/>
        <v>0</v>
      </c>
      <c r="B1251" s="93">
        <f t="shared" si="237"/>
        <v>0</v>
      </c>
      <c r="C1251" s="112">
        <f>+$D$3*U1251</f>
        <v>3582150</v>
      </c>
      <c r="D1251" s="112">
        <f t="shared" si="238"/>
        <v>3582150</v>
      </c>
      <c r="E1251" s="112">
        <f>+$F$3*L1251</f>
        <v>3189000</v>
      </c>
      <c r="F1251" s="112">
        <f t="shared" si="239"/>
        <v>3189000</v>
      </c>
      <c r="G1251" s="113">
        <f>+$H$3*R1251</f>
        <v>957750</v>
      </c>
      <c r="H1251" s="112">
        <f t="shared" si="240"/>
        <v>957750</v>
      </c>
      <c r="I1251" s="140">
        <f>+I1249+500</f>
        <v>312500</v>
      </c>
      <c r="J1251" s="130"/>
      <c r="K1251" s="116">
        <f>+K1249+10</f>
        <v>6400</v>
      </c>
      <c r="L1251" s="117">
        <f>+I1251+K1251</f>
        <v>318900</v>
      </c>
      <c r="M1251" s="118"/>
      <c r="N1251" s="119">
        <f>+N1249+10</f>
        <v>6500</v>
      </c>
      <c r="O1251" s="119">
        <f>+N1251+I1251</f>
        <v>319000</v>
      </c>
      <c r="P1251" s="119"/>
      <c r="Q1251" s="119">
        <f>+Q1249+10</f>
        <v>6750</v>
      </c>
      <c r="R1251" s="120">
        <f>+Q1251+I1251</f>
        <v>319250</v>
      </c>
      <c r="S1251" s="121"/>
      <c r="T1251" s="122">
        <f>+T1249+20</f>
        <v>13150</v>
      </c>
      <c r="U1251" s="122">
        <f>+T1251+I1251</f>
        <v>325650</v>
      </c>
      <c r="V1251" s="141">
        <f>+V1249+500</f>
        <v>312500</v>
      </c>
      <c r="W1251" s="130"/>
      <c r="X1251" s="116">
        <f>+X1249+10</f>
        <v>4915</v>
      </c>
      <c r="Y1251" s="124">
        <f t="shared" si="241"/>
        <v>312740</v>
      </c>
      <c r="Z1251" s="125">
        <f>+V1251+X1251</f>
        <v>317415</v>
      </c>
      <c r="AA1251" s="126"/>
      <c r="AB1251" s="127">
        <f>+AB1249+20</f>
        <v>9830</v>
      </c>
      <c r="AC1251" s="119">
        <f>+V1251+AB1251</f>
        <v>322330</v>
      </c>
      <c r="AD1251" s="127"/>
      <c r="AE1251" s="127">
        <f>+AE1249+10</f>
        <v>4940</v>
      </c>
      <c r="AF1251" s="120">
        <f>+AE1251+V1251</f>
        <v>317440</v>
      </c>
      <c r="AG1251" s="127"/>
      <c r="AH1251" s="127">
        <f>+AH1249+10</f>
        <v>4965</v>
      </c>
      <c r="AI1251" s="119">
        <f>+AH1251+V1251</f>
        <v>317465</v>
      </c>
      <c r="AJ1251" s="126"/>
      <c r="AK1251" s="128">
        <f>+AK1249+10</f>
        <v>4990</v>
      </c>
      <c r="AL1251" s="129">
        <f>+AK1251+V1251</f>
        <v>317490</v>
      </c>
      <c r="AM1251" s="397"/>
    </row>
    <row r="1252" spans="1:39" ht="15.75" x14ac:dyDescent="0.25">
      <c r="A1252" s="93">
        <f t="shared" si="236"/>
        <v>0</v>
      </c>
      <c r="B1252" s="94">
        <f t="shared" si="237"/>
        <v>0</v>
      </c>
      <c r="C1252" s="95">
        <f>+$D$3*T1252</f>
        <v>7150</v>
      </c>
      <c r="D1252" s="95">
        <f t="shared" si="238"/>
        <v>7150</v>
      </c>
      <c r="E1252" s="95">
        <f>+$F$3*K1252</f>
        <v>1500</v>
      </c>
      <c r="F1252" s="95">
        <f t="shared" si="239"/>
        <v>1500</v>
      </c>
      <c r="G1252" s="96">
        <f>+$H$3*Q1252</f>
        <v>1500</v>
      </c>
      <c r="H1252" s="433">
        <f t="shared" si="240"/>
        <v>1500</v>
      </c>
      <c r="I1252" s="395"/>
      <c r="J1252" s="130">
        <f>((K1253-K1251)/500)</f>
        <v>0.02</v>
      </c>
      <c r="K1252" s="116">
        <f>(((I1252-I1251)*J1252)+K1251)+I1252</f>
        <v>150</v>
      </c>
      <c r="L1252" s="131">
        <f>ROUNDUP(K1252,0)</f>
        <v>150</v>
      </c>
      <c r="M1252" s="132">
        <f>((N1253-N1251)/500)</f>
        <v>0.02</v>
      </c>
      <c r="N1252" s="101">
        <f>(((I1252-I1251)*M1252)+N1251)+I1252</f>
        <v>250</v>
      </c>
      <c r="O1252" s="101">
        <f>ROUNDUP(N1252,0)</f>
        <v>250</v>
      </c>
      <c r="P1252" s="101">
        <f>((Q1253-Q1251)/500)</f>
        <v>0.02</v>
      </c>
      <c r="Q1252" s="101">
        <f>(((I1252-I1251)*P1252)+Q1251)+I1252</f>
        <v>500</v>
      </c>
      <c r="R1252" s="133">
        <f>ROUNDUP(Q1252,0)</f>
        <v>500</v>
      </c>
      <c r="S1252" s="132">
        <f>((T1253-T1251)/500)</f>
        <v>0.04</v>
      </c>
      <c r="T1252" s="134">
        <f>(((I1252-I1251)*S1252)+T1251)+I1252</f>
        <v>650</v>
      </c>
      <c r="U1252" s="134">
        <f>ROUNDUP(T1252,0)</f>
        <v>650</v>
      </c>
      <c r="V1252" s="396"/>
      <c r="W1252" s="130">
        <f>((X1253-X1251)/500)</f>
        <v>0.01</v>
      </c>
      <c r="X1252" s="116">
        <f>(((V1252-V1251)*W1252)+X1251)+V1252</f>
        <v>1790</v>
      </c>
      <c r="Y1252" s="135">
        <f t="shared" si="241"/>
        <v>240</v>
      </c>
      <c r="Z1252" s="106">
        <f>ROUNDUP(X1252,0)</f>
        <v>1790</v>
      </c>
      <c r="AA1252" s="136">
        <f>((AB1253-AB1251)/500)</f>
        <v>0.02</v>
      </c>
      <c r="AB1252" s="137">
        <f>(((V1252-V1251)*AA1252)+AB1251)+V1252</f>
        <v>3580</v>
      </c>
      <c r="AC1252" s="101">
        <f>ROUNDUP(AB1252,0)</f>
        <v>3580</v>
      </c>
      <c r="AD1252" s="137">
        <f>((AE1253-AE1251)/500)</f>
        <v>0.01</v>
      </c>
      <c r="AE1252" s="137">
        <f>(((V1252-V1251)*AD1252)+AE1251)+V1252</f>
        <v>1815</v>
      </c>
      <c r="AF1252" s="133">
        <f>ROUNDUP(AE1252,0)</f>
        <v>1815</v>
      </c>
      <c r="AG1252" s="137">
        <f>((AH1253-AH1251)/500)</f>
        <v>0.01</v>
      </c>
      <c r="AH1252" s="137">
        <f>(((V1252-V1251)*AG1252)+AH1251)+V1252</f>
        <v>1840</v>
      </c>
      <c r="AI1252" s="101">
        <f>ROUNDUP(AH1252,0)</f>
        <v>1840</v>
      </c>
      <c r="AJ1252" s="136">
        <f>((AK1253-AK1251)/500)</f>
        <v>0.01</v>
      </c>
      <c r="AK1252" s="138">
        <f>(((V1252-V1251)*AJ1252)+AK1251)+V1252</f>
        <v>1865</v>
      </c>
      <c r="AL1252" s="139">
        <f>ROUNDUP(AK1252,0)</f>
        <v>1865</v>
      </c>
    </row>
    <row r="1253" spans="1:39" ht="15.75" x14ac:dyDescent="0.25">
      <c r="A1253" s="93">
        <f t="shared" si="236"/>
        <v>0</v>
      </c>
      <c r="B1253" s="93">
        <f t="shared" si="237"/>
        <v>0</v>
      </c>
      <c r="C1253" s="112">
        <f>+$D$3*U1253</f>
        <v>3587870</v>
      </c>
      <c r="D1253" s="112">
        <f t="shared" si="238"/>
        <v>3587870</v>
      </c>
      <c r="E1253" s="112">
        <f>+$F$3*L1253</f>
        <v>3194100</v>
      </c>
      <c r="F1253" s="112">
        <f t="shared" si="239"/>
        <v>3194100</v>
      </c>
      <c r="G1253" s="113">
        <f>+$H$3*R1253</f>
        <v>959280</v>
      </c>
      <c r="H1253" s="112">
        <f t="shared" si="240"/>
        <v>959280</v>
      </c>
      <c r="I1253" s="140">
        <f>+I1251+500</f>
        <v>313000</v>
      </c>
      <c r="J1253" s="130"/>
      <c r="K1253" s="116">
        <f>+K1251+10</f>
        <v>6410</v>
      </c>
      <c r="L1253" s="117">
        <f>+I1253+K1253</f>
        <v>319410</v>
      </c>
      <c r="M1253" s="118"/>
      <c r="N1253" s="119">
        <f>+N1251+10</f>
        <v>6510</v>
      </c>
      <c r="O1253" s="119">
        <f>+N1253+I1253</f>
        <v>319510</v>
      </c>
      <c r="P1253" s="119"/>
      <c r="Q1253" s="119">
        <f>+Q1251+10</f>
        <v>6760</v>
      </c>
      <c r="R1253" s="120">
        <f>+Q1253+I1253</f>
        <v>319760</v>
      </c>
      <c r="S1253" s="121"/>
      <c r="T1253" s="122">
        <f>+T1251+20</f>
        <v>13170</v>
      </c>
      <c r="U1253" s="122">
        <f>+T1253+I1253</f>
        <v>326170</v>
      </c>
      <c r="V1253" s="141">
        <f>+V1251+500</f>
        <v>313000</v>
      </c>
      <c r="W1253" s="130"/>
      <c r="X1253" s="116">
        <f>+X1251+5</f>
        <v>4920</v>
      </c>
      <c r="Y1253" s="124">
        <f t="shared" si="241"/>
        <v>313240</v>
      </c>
      <c r="Z1253" s="125">
        <f>+V1253+X1253</f>
        <v>317920</v>
      </c>
      <c r="AA1253" s="126"/>
      <c r="AB1253" s="127">
        <f>+AB1251+10</f>
        <v>9840</v>
      </c>
      <c r="AC1253" s="119">
        <f>+V1253+AB1253</f>
        <v>322840</v>
      </c>
      <c r="AD1253" s="127"/>
      <c r="AE1253" s="127">
        <f>+AE1251+5</f>
        <v>4945</v>
      </c>
      <c r="AF1253" s="120">
        <f>+AE1253+V1253</f>
        <v>317945</v>
      </c>
      <c r="AG1253" s="127"/>
      <c r="AH1253" s="127">
        <f>+AH1251+5</f>
        <v>4970</v>
      </c>
      <c r="AI1253" s="119">
        <f>+AH1253+V1253</f>
        <v>317970</v>
      </c>
      <c r="AJ1253" s="126"/>
      <c r="AK1253" s="128">
        <f>+AK1251+5</f>
        <v>4995</v>
      </c>
      <c r="AL1253" s="129">
        <f>+AK1253+V1253</f>
        <v>317995</v>
      </c>
      <c r="AM1253" s="397"/>
    </row>
    <row r="1254" spans="1:39" ht="15.75" x14ac:dyDescent="0.25">
      <c r="A1254" s="93">
        <f t="shared" si="236"/>
        <v>0</v>
      </c>
      <c r="B1254" s="94">
        <f t="shared" si="237"/>
        <v>0</v>
      </c>
      <c r="C1254" s="95">
        <f>+$D$3*T1254</f>
        <v>7150</v>
      </c>
      <c r="D1254" s="95">
        <f t="shared" si="238"/>
        <v>7150</v>
      </c>
      <c r="E1254" s="95">
        <f>+$F$3*K1254</f>
        <v>1500</v>
      </c>
      <c r="F1254" s="95">
        <f t="shared" si="239"/>
        <v>1500</v>
      </c>
      <c r="G1254" s="96">
        <f>+$H$3*Q1254</f>
        <v>1500</v>
      </c>
      <c r="H1254" s="95">
        <f t="shared" si="240"/>
        <v>1500</v>
      </c>
      <c r="I1254" s="395"/>
      <c r="J1254" s="130">
        <f>((K1255-K1253)/500)</f>
        <v>0.02</v>
      </c>
      <c r="K1254" s="116">
        <f>(((I1254-I1253)*J1254)+K1253)+I1254</f>
        <v>150</v>
      </c>
      <c r="L1254" s="131">
        <f>ROUNDUP(K1254,0)</f>
        <v>150</v>
      </c>
      <c r="M1254" s="132">
        <f>((N1255-N1253)/500)</f>
        <v>0.02</v>
      </c>
      <c r="N1254" s="101">
        <f>(((I1254-I1253)*M1254)+N1253)+I1254</f>
        <v>250</v>
      </c>
      <c r="O1254" s="101">
        <f>ROUNDUP(N1254,0)</f>
        <v>250</v>
      </c>
      <c r="P1254" s="101">
        <f>((Q1255-Q1253)/500)</f>
        <v>0.02</v>
      </c>
      <c r="Q1254" s="101">
        <f>(((I1254-I1253)*P1254)+Q1253)+I1254</f>
        <v>500</v>
      </c>
      <c r="R1254" s="133">
        <f>ROUNDUP(Q1254,0)</f>
        <v>500</v>
      </c>
      <c r="S1254" s="132">
        <f>((T1255-T1253)/500)</f>
        <v>0.04</v>
      </c>
      <c r="T1254" s="134">
        <f>(((I1254-I1253)*S1254)+T1253)+I1254</f>
        <v>650</v>
      </c>
      <c r="U1254" s="134">
        <f>ROUNDUP(T1254,0)</f>
        <v>650</v>
      </c>
      <c r="V1254" s="396"/>
      <c r="W1254" s="130">
        <f>((X1255-X1253)/500)</f>
        <v>0.02</v>
      </c>
      <c r="X1254" s="116">
        <f>(((V1254-V1253)*W1254)+X1253)+V1254</f>
        <v>-1340</v>
      </c>
      <c r="Y1254" s="135">
        <f t="shared" si="241"/>
        <v>240</v>
      </c>
      <c r="Z1254" s="106">
        <f>ROUNDUP(X1254,0)</f>
        <v>-1340</v>
      </c>
      <c r="AA1254" s="136">
        <f>((AB1255-AB1253)/500)</f>
        <v>0.04</v>
      </c>
      <c r="AB1254" s="137">
        <f>(((V1254-V1253)*AA1254)+AB1253)+V1254</f>
        <v>-2680</v>
      </c>
      <c r="AC1254" s="101">
        <f>ROUNDUP(AB1254,0)</f>
        <v>-2680</v>
      </c>
      <c r="AD1254" s="137">
        <f>((AE1255-AE1253)/500)</f>
        <v>0.02</v>
      </c>
      <c r="AE1254" s="137">
        <f>(((V1254-V1253)*AD1254)+AE1253)+V1254</f>
        <v>-1315</v>
      </c>
      <c r="AF1254" s="133">
        <f>ROUNDUP(AE1254,0)</f>
        <v>-1315</v>
      </c>
      <c r="AG1254" s="137">
        <f>((AH1255-AH1253)/500)</f>
        <v>0.02</v>
      </c>
      <c r="AH1254" s="137">
        <f>(((V1254-V1253)*AG1254)+AH1253)+V1254</f>
        <v>-1290</v>
      </c>
      <c r="AI1254" s="101">
        <f>ROUNDUP(AH1254,0)</f>
        <v>-1290</v>
      </c>
      <c r="AJ1254" s="136">
        <f>((AK1255-AK1253)/500)</f>
        <v>0.02</v>
      </c>
      <c r="AK1254" s="138">
        <f>(((V1254-V1253)*AJ1254)+AK1253)+V1254</f>
        <v>-1265</v>
      </c>
      <c r="AL1254" s="139">
        <f>ROUNDUP(AK1254,0)</f>
        <v>-1265</v>
      </c>
    </row>
    <row r="1255" spans="1:39" ht="15.75" x14ac:dyDescent="0.25">
      <c r="A1255" s="93">
        <f t="shared" si="236"/>
        <v>0</v>
      </c>
      <c r="B1255" s="93">
        <f t="shared" si="237"/>
        <v>0</v>
      </c>
      <c r="C1255" s="112">
        <f>+$D$3*U1255</f>
        <v>3593590</v>
      </c>
      <c r="D1255" s="112">
        <f t="shared" si="238"/>
        <v>3593590</v>
      </c>
      <c r="E1255" s="112">
        <f>+$F$3*L1255</f>
        <v>3199200</v>
      </c>
      <c r="F1255" s="112">
        <f t="shared" si="239"/>
        <v>3199200</v>
      </c>
      <c r="G1255" s="113">
        <f>+$H$3*R1255</f>
        <v>960810</v>
      </c>
      <c r="H1255" s="112">
        <f t="shared" si="240"/>
        <v>960810</v>
      </c>
      <c r="I1255" s="140">
        <f>+I1253+500</f>
        <v>313500</v>
      </c>
      <c r="J1255" s="130"/>
      <c r="K1255" s="116">
        <f>+K1253+10</f>
        <v>6420</v>
      </c>
      <c r="L1255" s="117">
        <f>+I1255+K1255</f>
        <v>319920</v>
      </c>
      <c r="M1255" s="118"/>
      <c r="N1255" s="119">
        <f>+N1253+10</f>
        <v>6520</v>
      </c>
      <c r="O1255" s="119">
        <f>+N1255+I1255</f>
        <v>320020</v>
      </c>
      <c r="P1255" s="119"/>
      <c r="Q1255" s="119">
        <f>+Q1253+10</f>
        <v>6770</v>
      </c>
      <c r="R1255" s="120">
        <f>+Q1255+I1255</f>
        <v>320270</v>
      </c>
      <c r="S1255" s="121"/>
      <c r="T1255" s="122">
        <f>+T1253+20</f>
        <v>13190</v>
      </c>
      <c r="U1255" s="122">
        <f>+T1255+I1255</f>
        <v>326690</v>
      </c>
      <c r="V1255" s="141">
        <f>+V1253+500</f>
        <v>313500</v>
      </c>
      <c r="W1255" s="130"/>
      <c r="X1255" s="116">
        <f>+X1253+10</f>
        <v>4930</v>
      </c>
      <c r="Y1255" s="124">
        <f t="shared" si="241"/>
        <v>313740</v>
      </c>
      <c r="Z1255" s="125">
        <f>+V1255+X1255</f>
        <v>318430</v>
      </c>
      <c r="AA1255" s="126"/>
      <c r="AB1255" s="127">
        <f>+AB1253+20</f>
        <v>9860</v>
      </c>
      <c r="AC1255" s="119">
        <f>+V1255+AB1255</f>
        <v>323360</v>
      </c>
      <c r="AD1255" s="127"/>
      <c r="AE1255" s="127">
        <f>+AE1253+10</f>
        <v>4955</v>
      </c>
      <c r="AF1255" s="120">
        <f>+AE1255+V1255</f>
        <v>318455</v>
      </c>
      <c r="AG1255" s="127"/>
      <c r="AH1255" s="127">
        <f>+AH1253+10</f>
        <v>4980</v>
      </c>
      <c r="AI1255" s="119">
        <f>+AH1255+V1255</f>
        <v>318480</v>
      </c>
      <c r="AJ1255" s="126"/>
      <c r="AK1255" s="128">
        <f>+AK1253+10</f>
        <v>5005</v>
      </c>
      <c r="AL1255" s="129">
        <f>+AK1255+V1255</f>
        <v>318505</v>
      </c>
      <c r="AM1255" s="397"/>
    </row>
    <row r="1256" spans="1:39" ht="15.75" x14ac:dyDescent="0.25">
      <c r="A1256" s="93">
        <f t="shared" si="236"/>
        <v>0</v>
      </c>
      <c r="B1256" s="94">
        <f t="shared" si="237"/>
        <v>0</v>
      </c>
      <c r="C1256" s="95">
        <f>+$D$3*T1256</f>
        <v>7150</v>
      </c>
      <c r="D1256" s="95">
        <f t="shared" si="238"/>
        <v>7150</v>
      </c>
      <c r="E1256" s="95">
        <f>+$F$3*K1256</f>
        <v>1500</v>
      </c>
      <c r="F1256" s="95">
        <f t="shared" si="239"/>
        <v>1500</v>
      </c>
      <c r="G1256" s="96">
        <f>+$H$3*Q1256</f>
        <v>1500</v>
      </c>
      <c r="H1256" s="433">
        <f t="shared" si="240"/>
        <v>1500</v>
      </c>
      <c r="I1256" s="395"/>
      <c r="J1256" s="130">
        <f>((K1257-K1255)/500)</f>
        <v>0.02</v>
      </c>
      <c r="K1256" s="116">
        <f>(((I1256-I1255)*J1256)+K1255)+I1256</f>
        <v>150</v>
      </c>
      <c r="L1256" s="131">
        <f>ROUNDUP(K1256,0)</f>
        <v>150</v>
      </c>
      <c r="M1256" s="132">
        <f>((N1257-N1255)/500)</f>
        <v>0.02</v>
      </c>
      <c r="N1256" s="101">
        <f>(((I1256-I1255)*M1256)+N1255)+I1256</f>
        <v>250</v>
      </c>
      <c r="O1256" s="101">
        <f>ROUNDUP(N1256,0)</f>
        <v>250</v>
      </c>
      <c r="P1256" s="101">
        <f>((Q1257-Q1255)/500)</f>
        <v>0.02</v>
      </c>
      <c r="Q1256" s="101">
        <f>(((I1256-I1255)*P1256)+Q1255)+I1256</f>
        <v>500</v>
      </c>
      <c r="R1256" s="133">
        <f>ROUNDUP(Q1256,0)</f>
        <v>500</v>
      </c>
      <c r="S1256" s="132">
        <f>((T1257-T1255)/500)</f>
        <v>0.04</v>
      </c>
      <c r="T1256" s="134">
        <f>(((I1256-I1255)*S1256)+T1255)+I1256</f>
        <v>650</v>
      </c>
      <c r="U1256" s="134">
        <f>ROUNDUP(T1256,0)</f>
        <v>650</v>
      </c>
      <c r="V1256" s="396"/>
      <c r="W1256" s="130">
        <f>((X1257-X1255)/500)</f>
        <v>0.01</v>
      </c>
      <c r="X1256" s="116">
        <f>(((V1256-V1255)*W1256)+X1255)+V1256</f>
        <v>1795</v>
      </c>
      <c r="Y1256" s="135">
        <f t="shared" si="241"/>
        <v>240</v>
      </c>
      <c r="Z1256" s="106">
        <f>ROUNDUP(X1256,0)</f>
        <v>1795</v>
      </c>
      <c r="AA1256" s="136">
        <f>((AB1257-AB1255)/500)</f>
        <v>0.02</v>
      </c>
      <c r="AB1256" s="137">
        <f>(((V1256-V1255)*AA1256)+AB1255)+V1256</f>
        <v>3590</v>
      </c>
      <c r="AC1256" s="101">
        <f>ROUNDUP(AB1256,0)</f>
        <v>3590</v>
      </c>
      <c r="AD1256" s="137">
        <f>((AE1257-AE1255)/500)</f>
        <v>0.01</v>
      </c>
      <c r="AE1256" s="137">
        <f>(((V1256-V1255)*AD1256)+AE1255)+V1256</f>
        <v>1820</v>
      </c>
      <c r="AF1256" s="133">
        <f>ROUNDUP(AE1256,0)</f>
        <v>1820</v>
      </c>
      <c r="AG1256" s="137">
        <f>((AH1257-AH1255)/500)</f>
        <v>0.01</v>
      </c>
      <c r="AH1256" s="137">
        <f>(((V1256-V1255)*AG1256)+AH1255)+V1256</f>
        <v>1845</v>
      </c>
      <c r="AI1256" s="101">
        <f>ROUNDUP(AH1256,0)</f>
        <v>1845</v>
      </c>
      <c r="AJ1256" s="136">
        <f>((AK1257-AK1255)/500)</f>
        <v>0.01</v>
      </c>
      <c r="AK1256" s="138">
        <f>(((V1256-V1255)*AJ1256)+AK1255)+V1256</f>
        <v>1870</v>
      </c>
      <c r="AL1256" s="139">
        <f>ROUNDUP(AK1256,0)</f>
        <v>1870</v>
      </c>
    </row>
    <row r="1257" spans="1:39" ht="15.75" x14ac:dyDescent="0.25">
      <c r="A1257" s="93">
        <f t="shared" ref="A1257:A1320" si="242">+$B$3*O1257</f>
        <v>0</v>
      </c>
      <c r="B1257" s="93">
        <f t="shared" si="237"/>
        <v>0</v>
      </c>
      <c r="C1257" s="112">
        <f>+$D$3*U1257</f>
        <v>3599310</v>
      </c>
      <c r="D1257" s="112">
        <f t="shared" si="238"/>
        <v>3599310</v>
      </c>
      <c r="E1257" s="112">
        <f>+$F$3*L1257</f>
        <v>3204300</v>
      </c>
      <c r="F1257" s="112">
        <f t="shared" si="239"/>
        <v>3204300</v>
      </c>
      <c r="G1257" s="113">
        <f>+$H$3*R1257</f>
        <v>962340</v>
      </c>
      <c r="H1257" s="112">
        <f t="shared" si="240"/>
        <v>962340</v>
      </c>
      <c r="I1257" s="140">
        <f>+I1255+500</f>
        <v>314000</v>
      </c>
      <c r="J1257" s="130"/>
      <c r="K1257" s="116">
        <f>+K1255+10</f>
        <v>6430</v>
      </c>
      <c r="L1257" s="117">
        <f>+I1257+K1257</f>
        <v>320430</v>
      </c>
      <c r="M1257" s="118"/>
      <c r="N1257" s="119">
        <f>+N1255+10</f>
        <v>6530</v>
      </c>
      <c r="O1257" s="119">
        <f>+N1257+I1257</f>
        <v>320530</v>
      </c>
      <c r="P1257" s="119"/>
      <c r="Q1257" s="119">
        <f>+Q1255+10</f>
        <v>6780</v>
      </c>
      <c r="R1257" s="120">
        <f>+Q1257+I1257</f>
        <v>320780</v>
      </c>
      <c r="S1257" s="121"/>
      <c r="T1257" s="122">
        <f>+T1255+20</f>
        <v>13210</v>
      </c>
      <c r="U1257" s="122">
        <f>+T1257+I1257</f>
        <v>327210</v>
      </c>
      <c r="V1257" s="141">
        <f>+V1255+500</f>
        <v>314000</v>
      </c>
      <c r="W1257" s="130"/>
      <c r="X1257" s="116">
        <f>+X1255+5</f>
        <v>4935</v>
      </c>
      <c r="Y1257" s="124">
        <f t="shared" si="241"/>
        <v>314240</v>
      </c>
      <c r="Z1257" s="125">
        <f>+V1257+X1257</f>
        <v>318935</v>
      </c>
      <c r="AA1257" s="126"/>
      <c r="AB1257" s="127">
        <f>+AB1255+10</f>
        <v>9870</v>
      </c>
      <c r="AC1257" s="119">
        <f>+V1257+AB1257</f>
        <v>323870</v>
      </c>
      <c r="AD1257" s="127"/>
      <c r="AE1257" s="127">
        <f>+AE1255+5</f>
        <v>4960</v>
      </c>
      <c r="AF1257" s="120">
        <f>+AE1257+V1257</f>
        <v>318960</v>
      </c>
      <c r="AG1257" s="127"/>
      <c r="AH1257" s="127">
        <f>+AH1255+5</f>
        <v>4985</v>
      </c>
      <c r="AI1257" s="119">
        <f>+AH1257+V1257</f>
        <v>318985</v>
      </c>
      <c r="AJ1257" s="126"/>
      <c r="AK1257" s="128">
        <f>+AK1255+5</f>
        <v>5010</v>
      </c>
      <c r="AL1257" s="129">
        <f>+AK1257+V1257</f>
        <v>319010</v>
      </c>
      <c r="AM1257" s="397"/>
    </row>
    <row r="1258" spans="1:39" ht="15.75" x14ac:dyDescent="0.25">
      <c r="A1258" s="93">
        <f t="shared" si="242"/>
        <v>0</v>
      </c>
      <c r="B1258" s="94">
        <f t="shared" si="237"/>
        <v>0</v>
      </c>
      <c r="C1258" s="95">
        <f>+$D$3*T1258</f>
        <v>7150</v>
      </c>
      <c r="D1258" s="95">
        <f t="shared" si="238"/>
        <v>7150</v>
      </c>
      <c r="E1258" s="95">
        <f>+$F$3*K1258</f>
        <v>1500</v>
      </c>
      <c r="F1258" s="95">
        <f t="shared" si="239"/>
        <v>1500</v>
      </c>
      <c r="G1258" s="96">
        <f>+$H$3*Q1258</f>
        <v>1500</v>
      </c>
      <c r="H1258" s="95">
        <f t="shared" si="240"/>
        <v>1500</v>
      </c>
      <c r="I1258" s="395"/>
      <c r="J1258" s="130">
        <f>((K1259-K1257)/500)</f>
        <v>0.02</v>
      </c>
      <c r="K1258" s="116">
        <f>(((I1258-I1257)*J1258)+K1257)+I1258</f>
        <v>150</v>
      </c>
      <c r="L1258" s="131">
        <f>ROUNDUP(K1258,0)</f>
        <v>150</v>
      </c>
      <c r="M1258" s="132">
        <f>((N1259-N1257)/500)</f>
        <v>0.02</v>
      </c>
      <c r="N1258" s="101">
        <f>(((I1258-I1257)*M1258)+N1257)+I1258</f>
        <v>250</v>
      </c>
      <c r="O1258" s="101">
        <f>ROUNDUP(N1258,0)</f>
        <v>250</v>
      </c>
      <c r="P1258" s="101">
        <f>((Q1259-Q1257)/500)</f>
        <v>0.02</v>
      </c>
      <c r="Q1258" s="101">
        <f>(((I1258-I1257)*P1258)+Q1257)+I1258</f>
        <v>500</v>
      </c>
      <c r="R1258" s="133">
        <f>ROUNDUP(Q1258,0)</f>
        <v>500</v>
      </c>
      <c r="S1258" s="132">
        <f>((T1259-T1257)/500)</f>
        <v>0.04</v>
      </c>
      <c r="T1258" s="134">
        <f>(((I1258-I1257)*S1258)+T1257)+I1258</f>
        <v>650</v>
      </c>
      <c r="U1258" s="134">
        <f>ROUNDUP(T1258,0)</f>
        <v>650</v>
      </c>
      <c r="V1258" s="396"/>
      <c r="W1258" s="130">
        <f>((X1259-X1257)/500)</f>
        <v>0.02</v>
      </c>
      <c r="X1258" s="116">
        <f>(((V1258-V1257)*W1258)+X1257)+V1258</f>
        <v>-1345</v>
      </c>
      <c r="Y1258" s="135">
        <f t="shared" si="241"/>
        <v>240</v>
      </c>
      <c r="Z1258" s="106">
        <f>ROUNDUP(X1258,0)</f>
        <v>-1345</v>
      </c>
      <c r="AA1258" s="136">
        <f>((AB1259-AB1257)/500)</f>
        <v>0.04</v>
      </c>
      <c r="AB1258" s="137">
        <f>(((V1258-V1257)*AA1258)+AB1257)+V1258</f>
        <v>-2690</v>
      </c>
      <c r="AC1258" s="101">
        <f>ROUNDUP(AB1258,0)</f>
        <v>-2690</v>
      </c>
      <c r="AD1258" s="137">
        <f>((AE1259-AE1257)/500)</f>
        <v>0.02</v>
      </c>
      <c r="AE1258" s="137">
        <f>(((V1258-V1257)*AD1258)+AE1257)+V1258</f>
        <v>-1320</v>
      </c>
      <c r="AF1258" s="133">
        <f>ROUNDUP(AE1258,0)</f>
        <v>-1320</v>
      </c>
      <c r="AG1258" s="137">
        <f>((AH1259-AH1257)/500)</f>
        <v>0.02</v>
      </c>
      <c r="AH1258" s="137">
        <f>(((V1258-V1257)*AG1258)+AH1257)+V1258</f>
        <v>-1295</v>
      </c>
      <c r="AI1258" s="101">
        <f>ROUNDUP(AH1258,0)</f>
        <v>-1295</v>
      </c>
      <c r="AJ1258" s="136">
        <f>((AK1259-AK1257)/500)</f>
        <v>0.02</v>
      </c>
      <c r="AK1258" s="138">
        <f>(((V1258-V1257)*AJ1258)+AK1257)+V1258</f>
        <v>-1270</v>
      </c>
      <c r="AL1258" s="139">
        <f>ROUNDUP(AK1258,0)</f>
        <v>-1270</v>
      </c>
      <c r="AM1258" s="397"/>
    </row>
    <row r="1259" spans="1:39" ht="15.75" x14ac:dyDescent="0.25">
      <c r="A1259" s="93">
        <f t="shared" si="242"/>
        <v>0</v>
      </c>
      <c r="B1259" s="93">
        <f t="shared" si="237"/>
        <v>0</v>
      </c>
      <c r="C1259" s="112">
        <f>+$D$3*U1259</f>
        <v>3605030</v>
      </c>
      <c r="D1259" s="112">
        <f t="shared" si="238"/>
        <v>3605030</v>
      </c>
      <c r="E1259" s="112">
        <f>+$F$3*L1259</f>
        <v>3209400</v>
      </c>
      <c r="F1259" s="112">
        <f t="shared" si="239"/>
        <v>3209400</v>
      </c>
      <c r="G1259" s="113">
        <f>+$H$3*R1259</f>
        <v>963870</v>
      </c>
      <c r="H1259" s="112">
        <f t="shared" si="240"/>
        <v>963870</v>
      </c>
      <c r="I1259" s="140">
        <f>+I1257+500</f>
        <v>314500</v>
      </c>
      <c r="J1259" s="130"/>
      <c r="K1259" s="116">
        <f>+K1257+10</f>
        <v>6440</v>
      </c>
      <c r="L1259" s="117">
        <f>+I1259+K1259</f>
        <v>320940</v>
      </c>
      <c r="M1259" s="118"/>
      <c r="N1259" s="119">
        <f>+N1257+10</f>
        <v>6540</v>
      </c>
      <c r="O1259" s="119">
        <f>+N1259+I1259</f>
        <v>321040</v>
      </c>
      <c r="P1259" s="119"/>
      <c r="Q1259" s="119">
        <f>+Q1257+10</f>
        <v>6790</v>
      </c>
      <c r="R1259" s="120">
        <f>+Q1259+I1259</f>
        <v>321290</v>
      </c>
      <c r="S1259" s="121"/>
      <c r="T1259" s="122">
        <f>+T1257+20</f>
        <v>13230</v>
      </c>
      <c r="U1259" s="122">
        <f>+T1259+I1259</f>
        <v>327730</v>
      </c>
      <c r="V1259" s="141">
        <f>+V1257+500</f>
        <v>314500</v>
      </c>
      <c r="W1259" s="130"/>
      <c r="X1259" s="116">
        <f>+X1257+10</f>
        <v>4945</v>
      </c>
      <c r="Y1259" s="124">
        <f t="shared" si="241"/>
        <v>314740</v>
      </c>
      <c r="Z1259" s="125">
        <f>+V1259+X1259</f>
        <v>319445</v>
      </c>
      <c r="AA1259" s="126"/>
      <c r="AB1259" s="127">
        <f>+AB1257+20</f>
        <v>9890</v>
      </c>
      <c r="AC1259" s="119">
        <f>+V1259+AB1259</f>
        <v>324390</v>
      </c>
      <c r="AD1259" s="127"/>
      <c r="AE1259" s="127">
        <f>+AE1257+10</f>
        <v>4970</v>
      </c>
      <c r="AF1259" s="120">
        <f>+AE1259+V1259</f>
        <v>319470</v>
      </c>
      <c r="AG1259" s="127"/>
      <c r="AH1259" s="127">
        <f>+AH1257+10</f>
        <v>4995</v>
      </c>
      <c r="AI1259" s="119">
        <f>+AH1259+V1259</f>
        <v>319495</v>
      </c>
      <c r="AJ1259" s="126"/>
      <c r="AK1259" s="128">
        <f>+AK1257+10</f>
        <v>5020</v>
      </c>
      <c r="AL1259" s="129">
        <f>+AK1259+V1259</f>
        <v>319520</v>
      </c>
      <c r="AM1259" s="397"/>
    </row>
    <row r="1260" spans="1:39" ht="15.75" x14ac:dyDescent="0.25">
      <c r="A1260" s="93">
        <f t="shared" si="242"/>
        <v>0</v>
      </c>
      <c r="B1260" s="94">
        <f t="shared" si="237"/>
        <v>0</v>
      </c>
      <c r="C1260" s="95">
        <f>+$D$3*T1260</f>
        <v>7150</v>
      </c>
      <c r="D1260" s="95">
        <f t="shared" si="238"/>
        <v>7150</v>
      </c>
      <c r="E1260" s="95">
        <f>+$F$3*K1260</f>
        <v>1500</v>
      </c>
      <c r="F1260" s="95">
        <f t="shared" si="239"/>
        <v>1500</v>
      </c>
      <c r="G1260" s="96">
        <f>+$H$3*Q1260</f>
        <v>1500</v>
      </c>
      <c r="H1260" s="433">
        <f t="shared" si="240"/>
        <v>1500</v>
      </c>
      <c r="I1260" s="395"/>
      <c r="J1260" s="130">
        <f>((K1261-K1259)/500)</f>
        <v>0.02</v>
      </c>
      <c r="K1260" s="116">
        <f>(((I1260-I1259)*J1260)+K1259)+I1260</f>
        <v>150</v>
      </c>
      <c r="L1260" s="131">
        <f>ROUNDUP(K1260,0)</f>
        <v>150</v>
      </c>
      <c r="M1260" s="132">
        <f>((N1261-N1259)/500)</f>
        <v>0.02</v>
      </c>
      <c r="N1260" s="101">
        <f>(((I1260-I1259)*M1260)+N1259)+I1260</f>
        <v>250</v>
      </c>
      <c r="O1260" s="101">
        <f>ROUNDUP(N1260,0)</f>
        <v>250</v>
      </c>
      <c r="P1260" s="101">
        <f>((Q1261-Q1259)/500)</f>
        <v>0.02</v>
      </c>
      <c r="Q1260" s="101">
        <f>(((I1260-I1259)*P1260)+Q1259)+I1260</f>
        <v>500</v>
      </c>
      <c r="R1260" s="133">
        <f>ROUNDUP(Q1260,0)</f>
        <v>500</v>
      </c>
      <c r="S1260" s="132">
        <f>((T1261-T1259)/500)</f>
        <v>0.04</v>
      </c>
      <c r="T1260" s="134">
        <f>(((I1260-I1259)*S1260)+T1259)+I1260</f>
        <v>650</v>
      </c>
      <c r="U1260" s="134">
        <f>ROUNDUP(T1260,0)</f>
        <v>650</v>
      </c>
      <c r="V1260" s="396"/>
      <c r="W1260" s="130">
        <f>((X1261-X1259)/500)</f>
        <v>0.01</v>
      </c>
      <c r="X1260" s="116">
        <f>(((V1260-V1259)*W1260)+X1259)+V1260</f>
        <v>1800</v>
      </c>
      <c r="Y1260" s="135">
        <f t="shared" si="241"/>
        <v>240</v>
      </c>
      <c r="Z1260" s="106">
        <f>ROUNDUP(X1260,0)</f>
        <v>1800</v>
      </c>
      <c r="AA1260" s="136">
        <f>((AB1261-AB1259)/500)</f>
        <v>0.02</v>
      </c>
      <c r="AB1260" s="137">
        <f>(((V1260-V1259)*AA1260)+AB1259)+V1260</f>
        <v>3600</v>
      </c>
      <c r="AC1260" s="101">
        <f>ROUNDUP(AB1260,0)</f>
        <v>3600</v>
      </c>
      <c r="AD1260" s="137">
        <f>((AE1261-AE1259)/500)</f>
        <v>0.01</v>
      </c>
      <c r="AE1260" s="137">
        <f>(((V1260-V1259)*AD1260)+AE1259)+V1260</f>
        <v>1825</v>
      </c>
      <c r="AF1260" s="133">
        <f>ROUNDUP(AE1260,0)</f>
        <v>1825</v>
      </c>
      <c r="AG1260" s="137">
        <f>((AH1261-AH1259)/500)</f>
        <v>0.01</v>
      </c>
      <c r="AH1260" s="137">
        <f>(((V1260-V1259)*AG1260)+AH1259)+V1260</f>
        <v>1850</v>
      </c>
      <c r="AI1260" s="101">
        <f>ROUNDUP(AH1260,0)</f>
        <v>1850</v>
      </c>
      <c r="AJ1260" s="136">
        <f>((AK1261-AK1259)/500)</f>
        <v>0.01</v>
      </c>
      <c r="AK1260" s="138">
        <f>(((V1260-V1259)*AJ1260)+AK1259)+V1260</f>
        <v>1875</v>
      </c>
      <c r="AL1260" s="139">
        <f>ROUNDUP(AK1260,0)</f>
        <v>1875</v>
      </c>
    </row>
    <row r="1261" spans="1:39" ht="15.75" x14ac:dyDescent="0.25">
      <c r="A1261" s="93">
        <f t="shared" si="242"/>
        <v>0</v>
      </c>
      <c r="B1261" s="93">
        <f t="shared" si="237"/>
        <v>0</v>
      </c>
      <c r="C1261" s="112">
        <f>+$D$3*U1261</f>
        <v>3610750</v>
      </c>
      <c r="D1261" s="112">
        <f t="shared" si="238"/>
        <v>3610750</v>
      </c>
      <c r="E1261" s="112">
        <f>+$F$3*L1261</f>
        <v>3214500</v>
      </c>
      <c r="F1261" s="112">
        <f t="shared" si="239"/>
        <v>3214500</v>
      </c>
      <c r="G1261" s="113">
        <f>+$H$3*R1261</f>
        <v>965400</v>
      </c>
      <c r="H1261" s="112">
        <f t="shared" si="240"/>
        <v>965400</v>
      </c>
      <c r="I1261" s="140">
        <f>+I1259+500</f>
        <v>315000</v>
      </c>
      <c r="J1261" s="130"/>
      <c r="K1261" s="116">
        <f>+K1259+10</f>
        <v>6450</v>
      </c>
      <c r="L1261" s="117">
        <f>+I1261+K1261</f>
        <v>321450</v>
      </c>
      <c r="M1261" s="118"/>
      <c r="N1261" s="119">
        <f>+N1259+10</f>
        <v>6550</v>
      </c>
      <c r="O1261" s="119">
        <f>+N1261+I1261</f>
        <v>321550</v>
      </c>
      <c r="P1261" s="119"/>
      <c r="Q1261" s="119">
        <f>+Q1259+10</f>
        <v>6800</v>
      </c>
      <c r="R1261" s="120">
        <f>+Q1261+I1261</f>
        <v>321800</v>
      </c>
      <c r="S1261" s="121"/>
      <c r="T1261" s="122">
        <f>+T1259+20</f>
        <v>13250</v>
      </c>
      <c r="U1261" s="122">
        <f>+T1261+I1261</f>
        <v>328250</v>
      </c>
      <c r="V1261" s="141">
        <f>+V1259+500</f>
        <v>315000</v>
      </c>
      <c r="W1261" s="130"/>
      <c r="X1261" s="116">
        <f>+X1259+5</f>
        <v>4950</v>
      </c>
      <c r="Y1261" s="124">
        <f t="shared" si="241"/>
        <v>315240</v>
      </c>
      <c r="Z1261" s="125">
        <f>+V1261+X1261</f>
        <v>319950</v>
      </c>
      <c r="AA1261" s="126"/>
      <c r="AB1261" s="127">
        <f>+AB1259+10</f>
        <v>9900</v>
      </c>
      <c r="AC1261" s="119">
        <f>+V1261+AB1261</f>
        <v>324900</v>
      </c>
      <c r="AD1261" s="127"/>
      <c r="AE1261" s="127">
        <f>+AE1259+5</f>
        <v>4975</v>
      </c>
      <c r="AF1261" s="120">
        <f>+AE1261+V1261</f>
        <v>319975</v>
      </c>
      <c r="AG1261" s="127"/>
      <c r="AH1261" s="127">
        <f>+AH1259+5</f>
        <v>5000</v>
      </c>
      <c r="AI1261" s="119">
        <f>+AH1261+V1261</f>
        <v>320000</v>
      </c>
      <c r="AJ1261" s="126"/>
      <c r="AK1261" s="128">
        <f>+AK1259+5</f>
        <v>5025</v>
      </c>
      <c r="AL1261" s="129">
        <f>+AK1261+V1261</f>
        <v>320025</v>
      </c>
      <c r="AM1261" s="397"/>
    </row>
    <row r="1262" spans="1:39" ht="15.75" x14ac:dyDescent="0.25">
      <c r="A1262" s="93">
        <f t="shared" si="242"/>
        <v>0</v>
      </c>
      <c r="B1262" s="94">
        <f t="shared" si="237"/>
        <v>0</v>
      </c>
      <c r="C1262" s="95">
        <f>+$D$3*T1262</f>
        <v>7150</v>
      </c>
      <c r="D1262" s="95">
        <f t="shared" si="238"/>
        <v>7150</v>
      </c>
      <c r="E1262" s="95">
        <f>+$F$3*K1262</f>
        <v>1500</v>
      </c>
      <c r="F1262" s="95">
        <f t="shared" si="239"/>
        <v>1500</v>
      </c>
      <c r="G1262" s="96">
        <f>+$H$3*Q1262</f>
        <v>1500</v>
      </c>
      <c r="H1262" s="95">
        <f t="shared" si="240"/>
        <v>1500</v>
      </c>
      <c r="I1262" s="395"/>
      <c r="J1262" s="130">
        <f>((K1263-K1261)/500)</f>
        <v>0.02</v>
      </c>
      <c r="K1262" s="116">
        <f>(((I1262-I1261)*J1262)+K1261)+I1262</f>
        <v>150</v>
      </c>
      <c r="L1262" s="131">
        <f>ROUNDUP(K1262,0)</f>
        <v>150</v>
      </c>
      <c r="M1262" s="132">
        <f>((N1263-N1261)/500)</f>
        <v>0.02</v>
      </c>
      <c r="N1262" s="101">
        <f>(((I1262-I1261)*M1262)+N1261)+I1262</f>
        <v>250</v>
      </c>
      <c r="O1262" s="101">
        <f>ROUNDUP(N1262,0)</f>
        <v>250</v>
      </c>
      <c r="P1262" s="101">
        <f>((Q1263-Q1261)/500)</f>
        <v>0.02</v>
      </c>
      <c r="Q1262" s="101">
        <f>(((I1262-I1261)*P1262)+Q1261)+I1262</f>
        <v>500</v>
      </c>
      <c r="R1262" s="133">
        <f>ROUNDUP(Q1262,0)</f>
        <v>500</v>
      </c>
      <c r="S1262" s="132">
        <f>((T1263-T1261)/500)</f>
        <v>0.04</v>
      </c>
      <c r="T1262" s="134">
        <f>(((I1262-I1261)*S1262)+T1261)+I1262</f>
        <v>650</v>
      </c>
      <c r="U1262" s="134">
        <f>ROUNDUP(T1262,0)</f>
        <v>650</v>
      </c>
      <c r="V1262" s="396"/>
      <c r="W1262" s="130">
        <f>((X1263-X1261)/500)</f>
        <v>0.02</v>
      </c>
      <c r="X1262" s="116">
        <f>(((V1262-V1261)*W1262)+X1261)+V1262</f>
        <v>-1350</v>
      </c>
      <c r="Y1262" s="135">
        <f t="shared" si="241"/>
        <v>240</v>
      </c>
      <c r="Z1262" s="106">
        <f>ROUNDUP(X1262,0)</f>
        <v>-1350</v>
      </c>
      <c r="AA1262" s="136">
        <f>((AB1263-AB1261)/500)</f>
        <v>0.04</v>
      </c>
      <c r="AB1262" s="137">
        <f>(((V1262-V1261)*AA1262)+AB1261)+V1262</f>
        <v>-2700</v>
      </c>
      <c r="AC1262" s="101">
        <f>ROUNDUP(AB1262,0)</f>
        <v>-2700</v>
      </c>
      <c r="AD1262" s="137">
        <f>((AE1263-AE1261)/500)</f>
        <v>0.02</v>
      </c>
      <c r="AE1262" s="137">
        <f>(((V1262-V1261)*AD1262)+AE1261)+V1262</f>
        <v>-1325</v>
      </c>
      <c r="AF1262" s="133">
        <f>ROUNDUP(AE1262,0)</f>
        <v>-1325</v>
      </c>
      <c r="AG1262" s="137">
        <f>((AH1263-AH1261)/500)</f>
        <v>0.02</v>
      </c>
      <c r="AH1262" s="137">
        <f>(((V1262-V1261)*AG1262)+AH1261)+V1262</f>
        <v>-1300</v>
      </c>
      <c r="AI1262" s="101">
        <f>ROUNDUP(AH1262,0)</f>
        <v>-1300</v>
      </c>
      <c r="AJ1262" s="136">
        <f>((AK1263-AK1261)/500)</f>
        <v>0.02</v>
      </c>
      <c r="AK1262" s="138">
        <f>(((V1262-V1261)*AJ1262)+AK1261)+V1262</f>
        <v>-1275</v>
      </c>
      <c r="AL1262" s="139">
        <f>ROUNDUP(AK1262,0)</f>
        <v>-1275</v>
      </c>
    </row>
    <row r="1263" spans="1:39" ht="15.75" x14ac:dyDescent="0.25">
      <c r="A1263" s="93">
        <f t="shared" si="242"/>
        <v>0</v>
      </c>
      <c r="B1263" s="93">
        <f t="shared" si="237"/>
        <v>0</v>
      </c>
      <c r="C1263" s="112">
        <f>+$D$3*U1263</f>
        <v>3616470</v>
      </c>
      <c r="D1263" s="112">
        <f t="shared" si="238"/>
        <v>3616470</v>
      </c>
      <c r="E1263" s="112">
        <f>+$F$3*L1263</f>
        <v>3219600</v>
      </c>
      <c r="F1263" s="112">
        <f t="shared" si="239"/>
        <v>3219600</v>
      </c>
      <c r="G1263" s="113">
        <f>+$H$3*R1263</f>
        <v>966930</v>
      </c>
      <c r="H1263" s="112">
        <f t="shared" si="240"/>
        <v>966930</v>
      </c>
      <c r="I1263" s="140">
        <f>+I1261+500</f>
        <v>315500</v>
      </c>
      <c r="J1263" s="130"/>
      <c r="K1263" s="116">
        <f>+K1261+10</f>
        <v>6460</v>
      </c>
      <c r="L1263" s="117">
        <f>+I1263+K1263</f>
        <v>321960</v>
      </c>
      <c r="M1263" s="118"/>
      <c r="N1263" s="119">
        <f>+N1261+10</f>
        <v>6560</v>
      </c>
      <c r="O1263" s="119">
        <f>+N1263+I1263</f>
        <v>322060</v>
      </c>
      <c r="P1263" s="119"/>
      <c r="Q1263" s="119">
        <f>+Q1261+10</f>
        <v>6810</v>
      </c>
      <c r="R1263" s="120">
        <f>+Q1263+I1263</f>
        <v>322310</v>
      </c>
      <c r="S1263" s="121"/>
      <c r="T1263" s="122">
        <f>+T1261+20</f>
        <v>13270</v>
      </c>
      <c r="U1263" s="122">
        <f>+T1263+I1263</f>
        <v>328770</v>
      </c>
      <c r="V1263" s="141">
        <f>+V1261+500</f>
        <v>315500</v>
      </c>
      <c r="W1263" s="130"/>
      <c r="X1263" s="116">
        <f>+X1261+10</f>
        <v>4960</v>
      </c>
      <c r="Y1263" s="124">
        <f t="shared" si="241"/>
        <v>315740</v>
      </c>
      <c r="Z1263" s="125">
        <f>+V1263+X1263</f>
        <v>320460</v>
      </c>
      <c r="AA1263" s="126"/>
      <c r="AB1263" s="127">
        <f>+AB1261+20</f>
        <v>9920</v>
      </c>
      <c r="AC1263" s="119">
        <f>+V1263+AB1263</f>
        <v>325420</v>
      </c>
      <c r="AD1263" s="127"/>
      <c r="AE1263" s="127">
        <f>+AE1261+10</f>
        <v>4985</v>
      </c>
      <c r="AF1263" s="120">
        <f>+AE1263+V1263</f>
        <v>320485</v>
      </c>
      <c r="AG1263" s="127"/>
      <c r="AH1263" s="127">
        <f>+AH1261+10</f>
        <v>5010</v>
      </c>
      <c r="AI1263" s="119">
        <f>+AH1263+V1263</f>
        <v>320510</v>
      </c>
      <c r="AJ1263" s="126"/>
      <c r="AK1263" s="128">
        <f>+AK1261+10</f>
        <v>5035</v>
      </c>
      <c r="AL1263" s="129">
        <f>+AK1263+V1263</f>
        <v>320535</v>
      </c>
      <c r="AM1263" s="397"/>
    </row>
    <row r="1264" spans="1:39" ht="15.75" x14ac:dyDescent="0.25">
      <c r="A1264" s="93">
        <f t="shared" si="242"/>
        <v>0</v>
      </c>
      <c r="B1264" s="94">
        <f t="shared" si="237"/>
        <v>0</v>
      </c>
      <c r="C1264" s="95">
        <f>+$D$3*T1264</f>
        <v>7150</v>
      </c>
      <c r="D1264" s="95">
        <f t="shared" si="238"/>
        <v>7150</v>
      </c>
      <c r="E1264" s="95">
        <f>+$F$3*K1264</f>
        <v>1500</v>
      </c>
      <c r="F1264" s="95">
        <f t="shared" si="239"/>
        <v>1500</v>
      </c>
      <c r="G1264" s="96">
        <f>+$H$3*Q1264</f>
        <v>1500</v>
      </c>
      <c r="H1264" s="433">
        <f t="shared" si="240"/>
        <v>1500</v>
      </c>
      <c r="I1264" s="395"/>
      <c r="J1264" s="130">
        <f>((K1265-K1263)/500)</f>
        <v>0.02</v>
      </c>
      <c r="K1264" s="116">
        <f>(((I1264-I1263)*J1264)+K1263)+I1264</f>
        <v>150</v>
      </c>
      <c r="L1264" s="131">
        <f>ROUNDUP(K1264,0)</f>
        <v>150</v>
      </c>
      <c r="M1264" s="132">
        <f>((N1265-N1263)/500)</f>
        <v>0.02</v>
      </c>
      <c r="N1264" s="101">
        <f>(((I1264-I1263)*M1264)+N1263)+I1264</f>
        <v>250</v>
      </c>
      <c r="O1264" s="101">
        <f>ROUNDUP(N1264,0)</f>
        <v>250</v>
      </c>
      <c r="P1264" s="101">
        <f>((Q1265-Q1263)/500)</f>
        <v>0.02</v>
      </c>
      <c r="Q1264" s="101">
        <f>(((I1264-I1263)*P1264)+Q1263)+I1264</f>
        <v>500</v>
      </c>
      <c r="R1264" s="133">
        <f>ROUNDUP(Q1264,0)</f>
        <v>500</v>
      </c>
      <c r="S1264" s="132">
        <f>((T1265-T1263)/500)</f>
        <v>0.04</v>
      </c>
      <c r="T1264" s="134">
        <f>(((I1264-I1263)*S1264)+T1263)+I1264</f>
        <v>650</v>
      </c>
      <c r="U1264" s="134">
        <f>ROUNDUP(T1264,0)</f>
        <v>650</v>
      </c>
      <c r="V1264" s="396"/>
      <c r="W1264" s="130">
        <f>((X1265-X1263)/500)</f>
        <v>0.01</v>
      </c>
      <c r="X1264" s="116">
        <f>(((V1264-V1263)*W1264)+X1263)+V1264</f>
        <v>1805</v>
      </c>
      <c r="Y1264" s="135">
        <f t="shared" si="241"/>
        <v>240</v>
      </c>
      <c r="Z1264" s="106">
        <f>ROUNDUP(X1264,0)</f>
        <v>1805</v>
      </c>
      <c r="AA1264" s="136">
        <f>((AB1265-AB1263)/500)</f>
        <v>0.02</v>
      </c>
      <c r="AB1264" s="137">
        <f>(((V1264-V1263)*AA1264)+AB1263)+V1264</f>
        <v>3610</v>
      </c>
      <c r="AC1264" s="101">
        <f>ROUNDUP(AB1264,0)</f>
        <v>3610</v>
      </c>
      <c r="AD1264" s="137">
        <f>((AE1265-AE1263)/500)</f>
        <v>0.01</v>
      </c>
      <c r="AE1264" s="137">
        <f>(((V1264-V1263)*AD1264)+AE1263)+V1264</f>
        <v>1830</v>
      </c>
      <c r="AF1264" s="133">
        <f>ROUNDUP(AE1264,0)</f>
        <v>1830</v>
      </c>
      <c r="AG1264" s="137">
        <f>((AH1265-AH1263)/500)</f>
        <v>0.01</v>
      </c>
      <c r="AH1264" s="137">
        <f>(((V1264-V1263)*AG1264)+AH1263)+V1264</f>
        <v>1855</v>
      </c>
      <c r="AI1264" s="101">
        <f>ROUNDUP(AH1264,0)</f>
        <v>1855</v>
      </c>
      <c r="AJ1264" s="136">
        <f>((AK1265-AK1263)/500)</f>
        <v>0.01</v>
      </c>
      <c r="AK1264" s="138">
        <f>(((V1264-V1263)*AJ1264)+AK1263)+V1264</f>
        <v>1880</v>
      </c>
      <c r="AL1264" s="139">
        <f>ROUNDUP(AK1264,0)</f>
        <v>1880</v>
      </c>
    </row>
    <row r="1265" spans="1:39" ht="15.75" x14ac:dyDescent="0.25">
      <c r="A1265" s="93">
        <f t="shared" si="242"/>
        <v>0</v>
      </c>
      <c r="B1265" s="93">
        <f t="shared" si="237"/>
        <v>0</v>
      </c>
      <c r="C1265" s="112">
        <f>+$D$3*U1265</f>
        <v>3622190</v>
      </c>
      <c r="D1265" s="112">
        <f t="shared" si="238"/>
        <v>3622190</v>
      </c>
      <c r="E1265" s="112">
        <f>+$F$3*L1265</f>
        <v>3224700</v>
      </c>
      <c r="F1265" s="112">
        <f t="shared" si="239"/>
        <v>3224700</v>
      </c>
      <c r="G1265" s="113">
        <f>+$H$3*R1265</f>
        <v>968460</v>
      </c>
      <c r="H1265" s="112">
        <f t="shared" si="240"/>
        <v>968460</v>
      </c>
      <c r="I1265" s="140">
        <f>+I1263+500</f>
        <v>316000</v>
      </c>
      <c r="J1265" s="130"/>
      <c r="K1265" s="116">
        <f>+K1263+10</f>
        <v>6470</v>
      </c>
      <c r="L1265" s="117">
        <f>+I1265+K1265</f>
        <v>322470</v>
      </c>
      <c r="M1265" s="118"/>
      <c r="N1265" s="119">
        <f>+N1263+10</f>
        <v>6570</v>
      </c>
      <c r="O1265" s="119">
        <f>+N1265+I1265</f>
        <v>322570</v>
      </c>
      <c r="P1265" s="119"/>
      <c r="Q1265" s="119">
        <f>+Q1263+10</f>
        <v>6820</v>
      </c>
      <c r="R1265" s="120">
        <f>+Q1265+I1265</f>
        <v>322820</v>
      </c>
      <c r="S1265" s="121"/>
      <c r="T1265" s="122">
        <f>+T1263+20</f>
        <v>13290</v>
      </c>
      <c r="U1265" s="122">
        <f>+T1265+I1265</f>
        <v>329290</v>
      </c>
      <c r="V1265" s="141">
        <f>+V1263+500</f>
        <v>316000</v>
      </c>
      <c r="W1265" s="130"/>
      <c r="X1265" s="116">
        <f>+X1263+5</f>
        <v>4965</v>
      </c>
      <c r="Y1265" s="124">
        <f t="shared" si="241"/>
        <v>316240</v>
      </c>
      <c r="Z1265" s="125">
        <f>+V1265+X1265</f>
        <v>320965</v>
      </c>
      <c r="AA1265" s="126"/>
      <c r="AB1265" s="127">
        <f>+AB1263+10</f>
        <v>9930</v>
      </c>
      <c r="AC1265" s="119">
        <f>+V1265+AB1265</f>
        <v>325930</v>
      </c>
      <c r="AD1265" s="127"/>
      <c r="AE1265" s="127">
        <f>+AE1263+5</f>
        <v>4990</v>
      </c>
      <c r="AF1265" s="120">
        <f>+AE1265+V1265</f>
        <v>320990</v>
      </c>
      <c r="AG1265" s="127"/>
      <c r="AH1265" s="127">
        <f>+AH1263+5</f>
        <v>5015</v>
      </c>
      <c r="AI1265" s="119">
        <f>+AH1265+V1265</f>
        <v>321015</v>
      </c>
      <c r="AJ1265" s="126"/>
      <c r="AK1265" s="128">
        <f>+AK1263+5</f>
        <v>5040</v>
      </c>
      <c r="AL1265" s="129">
        <f>+AK1265+V1265</f>
        <v>321040</v>
      </c>
      <c r="AM1265" s="397"/>
    </row>
    <row r="1266" spans="1:39" ht="15.75" x14ac:dyDescent="0.25">
      <c r="A1266" s="93">
        <f t="shared" si="242"/>
        <v>0</v>
      </c>
      <c r="B1266" s="94">
        <f t="shared" si="237"/>
        <v>0</v>
      </c>
      <c r="C1266" s="95">
        <f>+$D$3*T1266</f>
        <v>7150</v>
      </c>
      <c r="D1266" s="95">
        <f t="shared" si="238"/>
        <v>7150</v>
      </c>
      <c r="E1266" s="95">
        <f>+$F$3*K1266</f>
        <v>1500</v>
      </c>
      <c r="F1266" s="95">
        <f t="shared" si="239"/>
        <v>1500</v>
      </c>
      <c r="G1266" s="96">
        <f>+$H$3*Q1266</f>
        <v>1500</v>
      </c>
      <c r="H1266" s="95">
        <f t="shared" si="240"/>
        <v>1500</v>
      </c>
      <c r="I1266" s="395"/>
      <c r="J1266" s="130">
        <f>((K1267-K1265)/500)</f>
        <v>0.02</v>
      </c>
      <c r="K1266" s="116">
        <f>(((I1266-I1265)*J1266)+K1265)+I1266</f>
        <v>150</v>
      </c>
      <c r="L1266" s="131">
        <f>ROUNDUP(K1266,0)</f>
        <v>150</v>
      </c>
      <c r="M1266" s="132">
        <f>((N1267-N1265)/500)</f>
        <v>0.02</v>
      </c>
      <c r="N1266" s="101">
        <f>(((I1266-I1265)*M1266)+N1265)+I1266</f>
        <v>250</v>
      </c>
      <c r="O1266" s="101">
        <f>ROUNDUP(N1266,0)</f>
        <v>250</v>
      </c>
      <c r="P1266" s="101">
        <f>((Q1267-Q1265)/500)</f>
        <v>0.02</v>
      </c>
      <c r="Q1266" s="101">
        <f>(((I1266-I1265)*P1266)+Q1265)+I1266</f>
        <v>500</v>
      </c>
      <c r="R1266" s="133">
        <f>ROUNDUP(Q1266,0)</f>
        <v>500</v>
      </c>
      <c r="S1266" s="132">
        <f>((T1267-T1265)/500)</f>
        <v>0.04</v>
      </c>
      <c r="T1266" s="134">
        <f>(((I1266-I1265)*S1266)+T1265)+I1266</f>
        <v>650</v>
      </c>
      <c r="U1266" s="134">
        <f>ROUNDUP(T1266,0)</f>
        <v>650</v>
      </c>
      <c r="V1266" s="396"/>
      <c r="W1266" s="130">
        <f>((X1267-X1265)/500)</f>
        <v>0.02</v>
      </c>
      <c r="X1266" s="116">
        <f>(((V1266-V1265)*W1266)+X1265)+V1266</f>
        <v>-1355</v>
      </c>
      <c r="Y1266" s="135">
        <f t="shared" si="241"/>
        <v>240</v>
      </c>
      <c r="Z1266" s="106">
        <f>ROUNDUP(X1266,0)</f>
        <v>-1355</v>
      </c>
      <c r="AA1266" s="136">
        <f>((AB1267-AB1265)/500)</f>
        <v>0.04</v>
      </c>
      <c r="AB1266" s="137">
        <f>(((V1266-V1265)*AA1266)+AB1265)+V1266</f>
        <v>-2710</v>
      </c>
      <c r="AC1266" s="101">
        <f>ROUNDUP(AB1266,0)</f>
        <v>-2710</v>
      </c>
      <c r="AD1266" s="137">
        <f>((AE1267-AE1265)/500)</f>
        <v>0.02</v>
      </c>
      <c r="AE1266" s="137">
        <f>(((V1266-V1265)*AD1266)+AE1265)+V1266</f>
        <v>-1330</v>
      </c>
      <c r="AF1266" s="133">
        <f>ROUNDUP(AE1266,0)</f>
        <v>-1330</v>
      </c>
      <c r="AG1266" s="137">
        <f>((AH1267-AH1265)/500)</f>
        <v>0.02</v>
      </c>
      <c r="AH1266" s="137">
        <f>(((V1266-V1265)*AG1266)+AH1265)+V1266</f>
        <v>-1305</v>
      </c>
      <c r="AI1266" s="101">
        <f>ROUNDUP(AH1266,0)</f>
        <v>-1305</v>
      </c>
      <c r="AJ1266" s="136">
        <f>((AK1267-AK1265)/500)</f>
        <v>0.02</v>
      </c>
      <c r="AK1266" s="138">
        <f>(((V1266-V1265)*AJ1266)+AK1265)+V1266</f>
        <v>-1280</v>
      </c>
      <c r="AL1266" s="139">
        <f>ROUNDUP(AK1266,0)</f>
        <v>-1280</v>
      </c>
      <c r="AM1266" s="397"/>
    </row>
    <row r="1267" spans="1:39" ht="15.75" x14ac:dyDescent="0.25">
      <c r="A1267" s="93">
        <f t="shared" si="242"/>
        <v>0</v>
      </c>
      <c r="B1267" s="93">
        <f t="shared" si="237"/>
        <v>0</v>
      </c>
      <c r="C1267" s="112">
        <f>+$D$3*U1267</f>
        <v>3627910</v>
      </c>
      <c r="D1267" s="112">
        <f t="shared" si="238"/>
        <v>3627910</v>
      </c>
      <c r="E1267" s="112">
        <f>+$F$3*L1267</f>
        <v>3229800</v>
      </c>
      <c r="F1267" s="112">
        <f t="shared" si="239"/>
        <v>3229800</v>
      </c>
      <c r="G1267" s="113">
        <f>+$H$3*R1267</f>
        <v>969990</v>
      </c>
      <c r="H1267" s="112">
        <f t="shared" si="240"/>
        <v>969990</v>
      </c>
      <c r="I1267" s="140">
        <f>+I1265+500</f>
        <v>316500</v>
      </c>
      <c r="J1267" s="130"/>
      <c r="K1267" s="116">
        <f>+K1265+10</f>
        <v>6480</v>
      </c>
      <c r="L1267" s="117">
        <f>+I1267+K1267</f>
        <v>322980</v>
      </c>
      <c r="M1267" s="118"/>
      <c r="N1267" s="119">
        <f>+N1265+10</f>
        <v>6580</v>
      </c>
      <c r="O1267" s="119">
        <f>+N1267+I1267</f>
        <v>323080</v>
      </c>
      <c r="P1267" s="119"/>
      <c r="Q1267" s="119">
        <f>+Q1265+10</f>
        <v>6830</v>
      </c>
      <c r="R1267" s="120">
        <f>+Q1267+I1267</f>
        <v>323330</v>
      </c>
      <c r="S1267" s="121"/>
      <c r="T1267" s="122">
        <f>+T1265+20</f>
        <v>13310</v>
      </c>
      <c r="U1267" s="122">
        <f>+T1267+I1267</f>
        <v>329810</v>
      </c>
      <c r="V1267" s="141">
        <f>+V1265+500</f>
        <v>316500</v>
      </c>
      <c r="W1267" s="130"/>
      <c r="X1267" s="116">
        <f>+X1265+10</f>
        <v>4975</v>
      </c>
      <c r="Y1267" s="124">
        <f t="shared" si="241"/>
        <v>316740</v>
      </c>
      <c r="Z1267" s="125">
        <f>+V1267+X1267</f>
        <v>321475</v>
      </c>
      <c r="AA1267" s="126"/>
      <c r="AB1267" s="127">
        <f>+AB1265+20</f>
        <v>9950</v>
      </c>
      <c r="AC1267" s="119">
        <f>+V1267+AB1267</f>
        <v>326450</v>
      </c>
      <c r="AD1267" s="127"/>
      <c r="AE1267" s="127">
        <f>+AE1265+10</f>
        <v>5000</v>
      </c>
      <c r="AF1267" s="120">
        <f>+AE1267+V1267</f>
        <v>321500</v>
      </c>
      <c r="AG1267" s="127"/>
      <c r="AH1267" s="127">
        <f>+AH1265+10</f>
        <v>5025</v>
      </c>
      <c r="AI1267" s="119">
        <f>+AH1267+V1267</f>
        <v>321525</v>
      </c>
      <c r="AJ1267" s="126"/>
      <c r="AK1267" s="128">
        <f>+AK1265+10</f>
        <v>5050</v>
      </c>
      <c r="AL1267" s="129">
        <f>+AK1267+V1267</f>
        <v>321550</v>
      </c>
      <c r="AM1267" s="397"/>
    </row>
    <row r="1268" spans="1:39" ht="15.75" x14ac:dyDescent="0.25">
      <c r="A1268" s="93">
        <f t="shared" si="242"/>
        <v>0</v>
      </c>
      <c r="B1268" s="94">
        <f t="shared" si="237"/>
        <v>0</v>
      </c>
      <c r="C1268" s="95">
        <f>+$D$3*T1268</f>
        <v>7150</v>
      </c>
      <c r="D1268" s="95">
        <f t="shared" si="238"/>
        <v>7150</v>
      </c>
      <c r="E1268" s="95">
        <f>+$F$3*K1268</f>
        <v>1500</v>
      </c>
      <c r="F1268" s="95">
        <f t="shared" si="239"/>
        <v>1500</v>
      </c>
      <c r="G1268" s="96">
        <f>+$H$3*Q1268</f>
        <v>1500</v>
      </c>
      <c r="H1268" s="433">
        <f t="shared" si="240"/>
        <v>1500</v>
      </c>
      <c r="I1268" s="395"/>
      <c r="J1268" s="130">
        <f>((K1269-K1267)/500)</f>
        <v>0.02</v>
      </c>
      <c r="K1268" s="116">
        <f>(((I1268-I1267)*J1268)+K1267)+I1268</f>
        <v>150</v>
      </c>
      <c r="L1268" s="131">
        <f>ROUNDUP(K1268,0)</f>
        <v>150</v>
      </c>
      <c r="M1268" s="132">
        <f>((N1269-N1267)/500)</f>
        <v>0.02</v>
      </c>
      <c r="N1268" s="101">
        <f>(((I1268-I1267)*M1268)+N1267)+I1268</f>
        <v>250</v>
      </c>
      <c r="O1268" s="101">
        <f>ROUNDUP(N1268,0)</f>
        <v>250</v>
      </c>
      <c r="P1268" s="101">
        <f>((Q1269-Q1267)/500)</f>
        <v>0.02</v>
      </c>
      <c r="Q1268" s="101">
        <f>(((I1268-I1267)*P1268)+Q1267)+I1268</f>
        <v>500</v>
      </c>
      <c r="R1268" s="133">
        <f>ROUNDUP(Q1268,0)</f>
        <v>500</v>
      </c>
      <c r="S1268" s="132">
        <f>((T1269-T1267)/500)</f>
        <v>0.04</v>
      </c>
      <c r="T1268" s="134">
        <f>(((I1268-I1267)*S1268)+T1267)+I1268</f>
        <v>650</v>
      </c>
      <c r="U1268" s="134">
        <f>ROUNDUP(T1268,0)</f>
        <v>650</v>
      </c>
      <c r="V1268" s="396"/>
      <c r="W1268" s="130">
        <f>((X1269-X1267)/500)</f>
        <v>0.01</v>
      </c>
      <c r="X1268" s="116">
        <f>(((V1268-V1267)*W1268)+X1267)+V1268</f>
        <v>1810</v>
      </c>
      <c r="Y1268" s="135">
        <f t="shared" si="241"/>
        <v>240</v>
      </c>
      <c r="Z1268" s="106">
        <f>ROUNDUP(X1268,0)</f>
        <v>1810</v>
      </c>
      <c r="AA1268" s="136">
        <f>((AB1269-AB1267)/500)</f>
        <v>0.02</v>
      </c>
      <c r="AB1268" s="137">
        <f>(((V1268-V1267)*AA1268)+AB1267)+V1268</f>
        <v>3620</v>
      </c>
      <c r="AC1268" s="101">
        <f>ROUNDUP(AB1268,0)</f>
        <v>3620</v>
      </c>
      <c r="AD1268" s="137">
        <f>((AE1269-AE1267)/500)</f>
        <v>0.01</v>
      </c>
      <c r="AE1268" s="137">
        <f>(((V1268-V1267)*AD1268)+AE1267)+V1268</f>
        <v>1835</v>
      </c>
      <c r="AF1268" s="133">
        <f>ROUNDUP(AE1268,0)</f>
        <v>1835</v>
      </c>
      <c r="AG1268" s="137">
        <f>((AH1269-AH1267)/500)</f>
        <v>0.01</v>
      </c>
      <c r="AH1268" s="137">
        <f>(((V1268-V1267)*AG1268)+AH1267)+V1268</f>
        <v>1860</v>
      </c>
      <c r="AI1268" s="101">
        <f>ROUNDUP(AH1268,0)</f>
        <v>1860</v>
      </c>
      <c r="AJ1268" s="136">
        <f>((AK1269-AK1267)/500)</f>
        <v>0.01</v>
      </c>
      <c r="AK1268" s="138">
        <f>(((V1268-V1267)*AJ1268)+AK1267)+V1268</f>
        <v>1885</v>
      </c>
      <c r="AL1268" s="139">
        <f>ROUNDUP(AK1268,0)</f>
        <v>1885</v>
      </c>
    </row>
    <row r="1269" spans="1:39" ht="15.75" x14ac:dyDescent="0.25">
      <c r="A1269" s="93">
        <f t="shared" si="242"/>
        <v>0</v>
      </c>
      <c r="B1269" s="93">
        <f t="shared" si="237"/>
        <v>0</v>
      </c>
      <c r="C1269" s="112">
        <f>+$D$3*U1269</f>
        <v>3633630</v>
      </c>
      <c r="D1269" s="112">
        <f t="shared" si="238"/>
        <v>3633630</v>
      </c>
      <c r="E1269" s="112">
        <f>+$F$3*L1269</f>
        <v>3234900</v>
      </c>
      <c r="F1269" s="112">
        <f t="shared" si="239"/>
        <v>3234900</v>
      </c>
      <c r="G1269" s="113">
        <f>+$H$3*R1269</f>
        <v>971520</v>
      </c>
      <c r="H1269" s="112">
        <f t="shared" si="240"/>
        <v>971520</v>
      </c>
      <c r="I1269" s="140">
        <f>+I1267+500</f>
        <v>317000</v>
      </c>
      <c r="J1269" s="130"/>
      <c r="K1269" s="116">
        <f>+K1267+10</f>
        <v>6490</v>
      </c>
      <c r="L1269" s="117">
        <f>+I1269+K1269</f>
        <v>323490</v>
      </c>
      <c r="M1269" s="118"/>
      <c r="N1269" s="119">
        <f>+N1267+10</f>
        <v>6590</v>
      </c>
      <c r="O1269" s="119">
        <f>+N1269+I1269</f>
        <v>323590</v>
      </c>
      <c r="P1269" s="119"/>
      <c r="Q1269" s="119">
        <f>+Q1267+10</f>
        <v>6840</v>
      </c>
      <c r="R1269" s="120">
        <f>+Q1269+I1269</f>
        <v>323840</v>
      </c>
      <c r="S1269" s="121"/>
      <c r="T1269" s="122">
        <f>+T1267+20</f>
        <v>13330</v>
      </c>
      <c r="U1269" s="122">
        <f>+T1269+I1269</f>
        <v>330330</v>
      </c>
      <c r="V1269" s="141">
        <f>+V1267+500</f>
        <v>317000</v>
      </c>
      <c r="W1269" s="130"/>
      <c r="X1269" s="116">
        <f>+X1267+5</f>
        <v>4980</v>
      </c>
      <c r="Y1269" s="124">
        <f t="shared" si="241"/>
        <v>317240</v>
      </c>
      <c r="Z1269" s="125">
        <f>+V1269+X1269</f>
        <v>321980</v>
      </c>
      <c r="AA1269" s="126"/>
      <c r="AB1269" s="127">
        <f>+AB1267+10</f>
        <v>9960</v>
      </c>
      <c r="AC1269" s="119">
        <f>+V1269+AB1269</f>
        <v>326960</v>
      </c>
      <c r="AD1269" s="127"/>
      <c r="AE1269" s="127">
        <f>+AE1267+5</f>
        <v>5005</v>
      </c>
      <c r="AF1269" s="120">
        <f>+AE1269+V1269</f>
        <v>322005</v>
      </c>
      <c r="AG1269" s="127"/>
      <c r="AH1269" s="127">
        <f>+AH1267+5</f>
        <v>5030</v>
      </c>
      <c r="AI1269" s="119">
        <f>+AH1269+V1269</f>
        <v>322030</v>
      </c>
      <c r="AJ1269" s="126"/>
      <c r="AK1269" s="128">
        <f>+AK1267+5</f>
        <v>5055</v>
      </c>
      <c r="AL1269" s="129">
        <f>+AK1269+V1269</f>
        <v>322055</v>
      </c>
      <c r="AM1269" s="397"/>
    </row>
    <row r="1270" spans="1:39" ht="15.75" x14ac:dyDescent="0.25">
      <c r="A1270" s="93">
        <f t="shared" si="242"/>
        <v>0</v>
      </c>
      <c r="B1270" s="94">
        <f t="shared" si="237"/>
        <v>0</v>
      </c>
      <c r="C1270" s="95">
        <f>+$D$3*T1270</f>
        <v>7150</v>
      </c>
      <c r="D1270" s="95">
        <f t="shared" si="238"/>
        <v>7150</v>
      </c>
      <c r="E1270" s="95">
        <f>+$F$3*K1270</f>
        <v>1500</v>
      </c>
      <c r="F1270" s="95">
        <f t="shared" si="239"/>
        <v>1500</v>
      </c>
      <c r="G1270" s="96">
        <f>+$H$3*Q1270</f>
        <v>1500</v>
      </c>
      <c r="H1270" s="95">
        <f t="shared" si="240"/>
        <v>1500</v>
      </c>
      <c r="I1270" s="395"/>
      <c r="J1270" s="130">
        <f>((K1271-K1269)/500)</f>
        <v>0.02</v>
      </c>
      <c r="K1270" s="116">
        <f>(((I1270-I1269)*J1270)+K1269)+I1270</f>
        <v>150</v>
      </c>
      <c r="L1270" s="131">
        <f>ROUNDUP(K1270,0)</f>
        <v>150</v>
      </c>
      <c r="M1270" s="132">
        <f>((N1271-N1269)/500)</f>
        <v>0.02</v>
      </c>
      <c r="N1270" s="101">
        <f>(((I1270-I1269)*M1270)+N1269)+I1270</f>
        <v>250</v>
      </c>
      <c r="O1270" s="101">
        <f>ROUNDUP(N1270,0)</f>
        <v>250</v>
      </c>
      <c r="P1270" s="101">
        <f>((Q1271-Q1269)/500)</f>
        <v>0.02</v>
      </c>
      <c r="Q1270" s="101">
        <f>(((I1270-I1269)*P1270)+Q1269)+I1270</f>
        <v>500</v>
      </c>
      <c r="R1270" s="133">
        <f>ROUNDUP(Q1270,0)</f>
        <v>500</v>
      </c>
      <c r="S1270" s="132">
        <f>((T1271-T1269)/500)</f>
        <v>0.04</v>
      </c>
      <c r="T1270" s="134">
        <f>(((I1270-I1269)*S1270)+T1269)+I1270</f>
        <v>650</v>
      </c>
      <c r="U1270" s="134">
        <f>ROUNDUP(T1270,0)</f>
        <v>650</v>
      </c>
      <c r="V1270" s="396"/>
      <c r="W1270" s="130">
        <f>((X1271-X1269)/500)</f>
        <v>0.02</v>
      </c>
      <c r="X1270" s="116">
        <f>(((V1270-V1269)*W1270)+X1269)+V1270</f>
        <v>-1360</v>
      </c>
      <c r="Y1270" s="135">
        <f t="shared" si="241"/>
        <v>240</v>
      </c>
      <c r="Z1270" s="106">
        <f>ROUNDUP(X1270,0)</f>
        <v>-1360</v>
      </c>
      <c r="AA1270" s="136">
        <f>((AB1271-AB1269)/500)</f>
        <v>0.04</v>
      </c>
      <c r="AB1270" s="137">
        <f>(((V1270-V1269)*AA1270)+AB1269)+V1270</f>
        <v>-2720</v>
      </c>
      <c r="AC1270" s="101">
        <f>ROUNDUP(AB1270,0)</f>
        <v>-2720</v>
      </c>
      <c r="AD1270" s="137">
        <f>((AE1271-AE1269)/500)</f>
        <v>0.02</v>
      </c>
      <c r="AE1270" s="137">
        <f>(((V1270-V1269)*AD1270)+AE1269)+V1270</f>
        <v>-1335</v>
      </c>
      <c r="AF1270" s="133">
        <f>ROUNDUP(AE1270,0)</f>
        <v>-1335</v>
      </c>
      <c r="AG1270" s="137">
        <f>((AH1271-AH1269)/500)</f>
        <v>0.02</v>
      </c>
      <c r="AH1270" s="137">
        <f>(((V1270-V1269)*AG1270)+AH1269)+V1270</f>
        <v>-1310</v>
      </c>
      <c r="AI1270" s="101">
        <f>ROUNDUP(AH1270,0)</f>
        <v>-1310</v>
      </c>
      <c r="AJ1270" s="136">
        <f>((AK1271-AK1269)/500)</f>
        <v>0.02</v>
      </c>
      <c r="AK1270" s="138">
        <f>(((V1270-V1269)*AJ1270)+AK1269)+V1270</f>
        <v>-1285</v>
      </c>
      <c r="AL1270" s="139">
        <f>ROUNDUP(AK1270,0)</f>
        <v>-1285</v>
      </c>
    </row>
    <row r="1271" spans="1:39" ht="15.75" x14ac:dyDescent="0.25">
      <c r="A1271" s="93">
        <f t="shared" si="242"/>
        <v>0</v>
      </c>
      <c r="B1271" s="93">
        <f t="shared" si="237"/>
        <v>0</v>
      </c>
      <c r="C1271" s="112">
        <f>+$D$3*U1271</f>
        <v>3639350</v>
      </c>
      <c r="D1271" s="112">
        <f t="shared" si="238"/>
        <v>3639350</v>
      </c>
      <c r="E1271" s="112">
        <f>+$F$3*L1271</f>
        <v>3240000</v>
      </c>
      <c r="F1271" s="112">
        <f t="shared" si="239"/>
        <v>3240000</v>
      </c>
      <c r="G1271" s="113">
        <f>+$H$3*R1271</f>
        <v>973050</v>
      </c>
      <c r="H1271" s="112">
        <f t="shared" si="240"/>
        <v>973050</v>
      </c>
      <c r="I1271" s="140">
        <f>+I1269+500</f>
        <v>317500</v>
      </c>
      <c r="J1271" s="130"/>
      <c r="K1271" s="116">
        <f>+K1269+10</f>
        <v>6500</v>
      </c>
      <c r="L1271" s="117">
        <f>+I1271+K1271</f>
        <v>324000</v>
      </c>
      <c r="M1271" s="118"/>
      <c r="N1271" s="119">
        <f>+N1269+10</f>
        <v>6600</v>
      </c>
      <c r="O1271" s="119">
        <f>+N1271+I1271</f>
        <v>324100</v>
      </c>
      <c r="P1271" s="119"/>
      <c r="Q1271" s="119">
        <f>+Q1269+10</f>
        <v>6850</v>
      </c>
      <c r="R1271" s="120">
        <f>+Q1271+I1271</f>
        <v>324350</v>
      </c>
      <c r="S1271" s="121"/>
      <c r="T1271" s="122">
        <f>+T1269+20</f>
        <v>13350</v>
      </c>
      <c r="U1271" s="122">
        <f>+T1271+I1271</f>
        <v>330850</v>
      </c>
      <c r="V1271" s="141">
        <f>+V1269+500</f>
        <v>317500</v>
      </c>
      <c r="W1271" s="130"/>
      <c r="X1271" s="116">
        <f>+X1269+10</f>
        <v>4990</v>
      </c>
      <c r="Y1271" s="124">
        <f t="shared" si="241"/>
        <v>317740</v>
      </c>
      <c r="Z1271" s="125">
        <f>+V1271+X1271</f>
        <v>322490</v>
      </c>
      <c r="AA1271" s="126"/>
      <c r="AB1271" s="127">
        <f>+AB1269+20</f>
        <v>9980</v>
      </c>
      <c r="AC1271" s="119">
        <f>+V1271+AB1271</f>
        <v>327480</v>
      </c>
      <c r="AD1271" s="127"/>
      <c r="AE1271" s="127">
        <f>+AE1269+10</f>
        <v>5015</v>
      </c>
      <c r="AF1271" s="120">
        <f>+AE1271+V1271</f>
        <v>322515</v>
      </c>
      <c r="AG1271" s="127"/>
      <c r="AH1271" s="127">
        <f>+AH1269+10</f>
        <v>5040</v>
      </c>
      <c r="AI1271" s="119">
        <f>+AH1271+V1271</f>
        <v>322540</v>
      </c>
      <c r="AJ1271" s="126"/>
      <c r="AK1271" s="128">
        <f>+AK1269+10</f>
        <v>5065</v>
      </c>
      <c r="AL1271" s="129">
        <f>+AK1271+V1271</f>
        <v>322565</v>
      </c>
      <c r="AM1271" s="397"/>
    </row>
    <row r="1272" spans="1:39" ht="15.75" x14ac:dyDescent="0.25">
      <c r="A1272" s="93">
        <f t="shared" si="242"/>
        <v>0</v>
      </c>
      <c r="B1272" s="94">
        <f t="shared" si="237"/>
        <v>0</v>
      </c>
      <c r="C1272" s="95">
        <f>+$D$3*T1272</f>
        <v>7150</v>
      </c>
      <c r="D1272" s="95">
        <f t="shared" si="238"/>
        <v>7150</v>
      </c>
      <c r="E1272" s="95">
        <f>+$F$3*K1272</f>
        <v>1500</v>
      </c>
      <c r="F1272" s="95">
        <f t="shared" si="239"/>
        <v>1500</v>
      </c>
      <c r="G1272" s="96">
        <f>+$H$3*Q1272</f>
        <v>1500</v>
      </c>
      <c r="H1272" s="433">
        <f t="shared" si="240"/>
        <v>1500</v>
      </c>
      <c r="I1272" s="395"/>
      <c r="J1272" s="130">
        <f>((K1273-K1271)/500)</f>
        <v>0.02</v>
      </c>
      <c r="K1272" s="116">
        <f>(((I1272-I1271)*J1272)+K1271)+I1272</f>
        <v>150</v>
      </c>
      <c r="L1272" s="131">
        <f>ROUNDUP(K1272,0)</f>
        <v>150</v>
      </c>
      <c r="M1272" s="132">
        <f>((N1273-N1271)/500)</f>
        <v>0.02</v>
      </c>
      <c r="N1272" s="101">
        <f>(((I1272-I1271)*M1272)+N1271)+I1272</f>
        <v>250</v>
      </c>
      <c r="O1272" s="101">
        <f>ROUNDUP(N1272,0)</f>
        <v>250</v>
      </c>
      <c r="P1272" s="101">
        <f>((Q1273-Q1271)/500)</f>
        <v>0.02</v>
      </c>
      <c r="Q1272" s="101">
        <f>(((I1272-I1271)*P1272)+Q1271)+I1272</f>
        <v>500</v>
      </c>
      <c r="R1272" s="133">
        <f>ROUNDUP(Q1272,0)</f>
        <v>500</v>
      </c>
      <c r="S1272" s="132">
        <f>((T1273-T1271)/500)</f>
        <v>0.04</v>
      </c>
      <c r="T1272" s="134">
        <f>(((I1272-I1271)*S1272)+T1271)+I1272</f>
        <v>650</v>
      </c>
      <c r="U1272" s="134">
        <f>ROUNDUP(T1272,0)</f>
        <v>650</v>
      </c>
      <c r="V1272" s="396"/>
      <c r="W1272" s="130">
        <f>((X1273-X1271)/500)</f>
        <v>0.01</v>
      </c>
      <c r="X1272" s="116">
        <f>(((V1272-V1271)*W1272)+X1271)+V1272</f>
        <v>1815</v>
      </c>
      <c r="Y1272" s="135">
        <f t="shared" si="241"/>
        <v>240</v>
      </c>
      <c r="Z1272" s="106">
        <f>ROUNDUP(X1272,0)</f>
        <v>1815</v>
      </c>
      <c r="AA1272" s="136">
        <f>((AB1273-AB1271)/500)</f>
        <v>0.02</v>
      </c>
      <c r="AB1272" s="137">
        <f>(((V1272-V1271)*AA1272)+AB1271)+V1272</f>
        <v>3630</v>
      </c>
      <c r="AC1272" s="101">
        <f>ROUNDUP(AB1272,0)</f>
        <v>3630</v>
      </c>
      <c r="AD1272" s="137">
        <f>((AE1273-AE1271)/500)</f>
        <v>0.01</v>
      </c>
      <c r="AE1272" s="137">
        <f>(((V1272-V1271)*AD1272)+AE1271)+V1272</f>
        <v>1840</v>
      </c>
      <c r="AF1272" s="133">
        <f>ROUNDUP(AE1272,0)</f>
        <v>1840</v>
      </c>
      <c r="AG1272" s="137">
        <f>((AH1273-AH1271)/500)</f>
        <v>0.01</v>
      </c>
      <c r="AH1272" s="137">
        <f>(((V1272-V1271)*AG1272)+AH1271)+V1272</f>
        <v>1865</v>
      </c>
      <c r="AI1272" s="101">
        <f>ROUNDUP(AH1272,0)</f>
        <v>1865</v>
      </c>
      <c r="AJ1272" s="136">
        <f>((AK1273-AK1271)/500)</f>
        <v>0.01</v>
      </c>
      <c r="AK1272" s="138">
        <f>(((V1272-V1271)*AJ1272)+AK1271)+V1272</f>
        <v>1890</v>
      </c>
      <c r="AL1272" s="139">
        <f>ROUNDUP(AK1272,0)</f>
        <v>1890</v>
      </c>
    </row>
    <row r="1273" spans="1:39" ht="15.75" x14ac:dyDescent="0.25">
      <c r="A1273" s="93">
        <f t="shared" si="242"/>
        <v>0</v>
      </c>
      <c r="B1273" s="93">
        <f t="shared" si="237"/>
        <v>0</v>
      </c>
      <c r="C1273" s="112">
        <f>+$D$3*U1273</f>
        <v>3645070</v>
      </c>
      <c r="D1273" s="112">
        <f t="shared" si="238"/>
        <v>3645070</v>
      </c>
      <c r="E1273" s="112">
        <f>+$F$3*L1273</f>
        <v>3245100</v>
      </c>
      <c r="F1273" s="112">
        <f t="shared" si="239"/>
        <v>3245100</v>
      </c>
      <c r="G1273" s="113">
        <f>+$H$3*R1273</f>
        <v>974580</v>
      </c>
      <c r="H1273" s="112">
        <f t="shared" si="240"/>
        <v>974580</v>
      </c>
      <c r="I1273" s="140">
        <f>+I1271+500</f>
        <v>318000</v>
      </c>
      <c r="J1273" s="130"/>
      <c r="K1273" s="116">
        <f>+K1271+10</f>
        <v>6510</v>
      </c>
      <c r="L1273" s="117">
        <f>+I1273+K1273</f>
        <v>324510</v>
      </c>
      <c r="M1273" s="118"/>
      <c r="N1273" s="119">
        <f>+N1271+10</f>
        <v>6610</v>
      </c>
      <c r="O1273" s="119">
        <f>+N1273+I1273</f>
        <v>324610</v>
      </c>
      <c r="P1273" s="119"/>
      <c r="Q1273" s="119">
        <f>+Q1271+10</f>
        <v>6860</v>
      </c>
      <c r="R1273" s="120">
        <f>+Q1273+I1273</f>
        <v>324860</v>
      </c>
      <c r="S1273" s="121"/>
      <c r="T1273" s="122">
        <f>+T1271+20</f>
        <v>13370</v>
      </c>
      <c r="U1273" s="122">
        <f>+T1273+I1273</f>
        <v>331370</v>
      </c>
      <c r="V1273" s="141">
        <f>+V1271+500</f>
        <v>318000</v>
      </c>
      <c r="W1273" s="130"/>
      <c r="X1273" s="116">
        <f>+X1271+5</f>
        <v>4995</v>
      </c>
      <c r="Y1273" s="124">
        <f t="shared" si="241"/>
        <v>318240</v>
      </c>
      <c r="Z1273" s="125">
        <f>+V1273+X1273</f>
        <v>322995</v>
      </c>
      <c r="AA1273" s="126"/>
      <c r="AB1273" s="127">
        <f>+AB1271+10</f>
        <v>9990</v>
      </c>
      <c r="AC1273" s="119">
        <f>+V1273+AB1273</f>
        <v>327990</v>
      </c>
      <c r="AD1273" s="127"/>
      <c r="AE1273" s="127">
        <f>+AE1271+5</f>
        <v>5020</v>
      </c>
      <c r="AF1273" s="120">
        <f>+AE1273+V1273</f>
        <v>323020</v>
      </c>
      <c r="AG1273" s="127"/>
      <c r="AH1273" s="127">
        <f>+AH1271+5</f>
        <v>5045</v>
      </c>
      <c r="AI1273" s="119">
        <f>+AH1273+V1273</f>
        <v>323045</v>
      </c>
      <c r="AJ1273" s="126"/>
      <c r="AK1273" s="128">
        <f>+AK1271+5</f>
        <v>5070</v>
      </c>
      <c r="AL1273" s="129">
        <f>+AK1273+V1273</f>
        <v>323070</v>
      </c>
      <c r="AM1273" s="397"/>
    </row>
    <row r="1274" spans="1:39" ht="15.75" x14ac:dyDescent="0.25">
      <c r="A1274" s="93">
        <f t="shared" si="242"/>
        <v>0</v>
      </c>
      <c r="B1274" s="94">
        <f t="shared" si="237"/>
        <v>0</v>
      </c>
      <c r="C1274" s="95">
        <f>+$D$3*T1274</f>
        <v>7150</v>
      </c>
      <c r="D1274" s="95">
        <f t="shared" si="238"/>
        <v>7150</v>
      </c>
      <c r="E1274" s="95">
        <f>+$F$3*K1274</f>
        <v>1500</v>
      </c>
      <c r="F1274" s="95">
        <f t="shared" si="239"/>
        <v>1500</v>
      </c>
      <c r="G1274" s="96">
        <f>+$H$3*Q1274</f>
        <v>1500</v>
      </c>
      <c r="H1274" s="95">
        <f t="shared" si="240"/>
        <v>1500</v>
      </c>
      <c r="I1274" s="395"/>
      <c r="J1274" s="130">
        <f>((K1275-K1273)/500)</f>
        <v>0.02</v>
      </c>
      <c r="K1274" s="116">
        <f>(((I1274-I1273)*J1274)+K1273)+I1274</f>
        <v>150</v>
      </c>
      <c r="L1274" s="131">
        <f>ROUNDUP(K1274,0)</f>
        <v>150</v>
      </c>
      <c r="M1274" s="132">
        <f>((N1275-N1273)/500)</f>
        <v>0.02</v>
      </c>
      <c r="N1274" s="101">
        <f>(((I1274-I1273)*M1274)+N1273)+I1274</f>
        <v>250</v>
      </c>
      <c r="O1274" s="101">
        <f>ROUNDUP(N1274,0)</f>
        <v>250</v>
      </c>
      <c r="P1274" s="101">
        <f>((Q1275-Q1273)/500)</f>
        <v>0.02</v>
      </c>
      <c r="Q1274" s="101">
        <f>(((I1274-I1273)*P1274)+Q1273)+I1274</f>
        <v>500</v>
      </c>
      <c r="R1274" s="133">
        <f>ROUNDUP(Q1274,0)</f>
        <v>500</v>
      </c>
      <c r="S1274" s="132">
        <f>((T1275-T1273)/500)</f>
        <v>0.04</v>
      </c>
      <c r="T1274" s="134">
        <f>(((I1274-I1273)*S1274)+T1273)+I1274</f>
        <v>650</v>
      </c>
      <c r="U1274" s="134">
        <f>ROUNDUP(T1274,0)</f>
        <v>650</v>
      </c>
      <c r="V1274" s="396"/>
      <c r="W1274" s="130">
        <f>((X1275-X1273)/500)</f>
        <v>0.02</v>
      </c>
      <c r="X1274" s="116">
        <f>(((V1274-V1273)*W1274)+X1273)+V1274</f>
        <v>-1365</v>
      </c>
      <c r="Y1274" s="135">
        <f t="shared" si="241"/>
        <v>240</v>
      </c>
      <c r="Z1274" s="106">
        <f>ROUNDUP(X1274,0)</f>
        <v>-1365</v>
      </c>
      <c r="AA1274" s="136">
        <f>((AB1275-AB1273)/500)</f>
        <v>0.04</v>
      </c>
      <c r="AB1274" s="137">
        <f>(((V1274-V1273)*AA1274)+AB1273)+V1274</f>
        <v>-2730</v>
      </c>
      <c r="AC1274" s="101">
        <f>ROUNDUP(AB1274,0)</f>
        <v>-2730</v>
      </c>
      <c r="AD1274" s="137">
        <f>((AE1275-AE1273)/500)</f>
        <v>0.02</v>
      </c>
      <c r="AE1274" s="137">
        <f>(((V1274-V1273)*AD1274)+AE1273)+V1274</f>
        <v>-1340</v>
      </c>
      <c r="AF1274" s="133">
        <f>ROUNDUP(AE1274,0)</f>
        <v>-1340</v>
      </c>
      <c r="AG1274" s="137">
        <f>((AH1275-AH1273)/500)</f>
        <v>0.02</v>
      </c>
      <c r="AH1274" s="137">
        <f>(((V1274-V1273)*AG1274)+AH1273)+V1274</f>
        <v>-1315</v>
      </c>
      <c r="AI1274" s="101">
        <f>ROUNDUP(AH1274,0)</f>
        <v>-1315</v>
      </c>
      <c r="AJ1274" s="136">
        <f>((AK1275-AK1273)/500)</f>
        <v>0.02</v>
      </c>
      <c r="AK1274" s="138">
        <f>(((V1274-V1273)*AJ1274)+AK1273)+V1274</f>
        <v>-1290</v>
      </c>
      <c r="AL1274" s="139">
        <f>ROUNDUP(AK1274,0)</f>
        <v>-1290</v>
      </c>
      <c r="AM1274" s="397"/>
    </row>
    <row r="1275" spans="1:39" ht="15.75" x14ac:dyDescent="0.25">
      <c r="A1275" s="93">
        <f t="shared" si="242"/>
        <v>0</v>
      </c>
      <c r="B1275" s="93">
        <f t="shared" si="237"/>
        <v>0</v>
      </c>
      <c r="C1275" s="112">
        <f>+$D$3*U1275</f>
        <v>3650790</v>
      </c>
      <c r="D1275" s="112">
        <f t="shared" si="238"/>
        <v>3650790</v>
      </c>
      <c r="E1275" s="112">
        <f>+$F$3*L1275</f>
        <v>3250200</v>
      </c>
      <c r="F1275" s="112">
        <f t="shared" si="239"/>
        <v>3250200</v>
      </c>
      <c r="G1275" s="113">
        <f>+$H$3*R1275</f>
        <v>976110</v>
      </c>
      <c r="H1275" s="112">
        <f t="shared" si="240"/>
        <v>976110</v>
      </c>
      <c r="I1275" s="140">
        <f>+I1273+500</f>
        <v>318500</v>
      </c>
      <c r="J1275" s="130"/>
      <c r="K1275" s="116">
        <f>+K1273+10</f>
        <v>6520</v>
      </c>
      <c r="L1275" s="117">
        <f>+I1275+K1275</f>
        <v>325020</v>
      </c>
      <c r="M1275" s="118"/>
      <c r="N1275" s="119">
        <f>+N1273+10</f>
        <v>6620</v>
      </c>
      <c r="O1275" s="119">
        <f>+N1275+I1275</f>
        <v>325120</v>
      </c>
      <c r="P1275" s="119"/>
      <c r="Q1275" s="119">
        <f>+Q1273+10</f>
        <v>6870</v>
      </c>
      <c r="R1275" s="120">
        <f>+Q1275+I1275</f>
        <v>325370</v>
      </c>
      <c r="S1275" s="121"/>
      <c r="T1275" s="122">
        <f>+T1273+20</f>
        <v>13390</v>
      </c>
      <c r="U1275" s="122">
        <f>+T1275+I1275</f>
        <v>331890</v>
      </c>
      <c r="V1275" s="141">
        <f>+V1273+500</f>
        <v>318500</v>
      </c>
      <c r="W1275" s="130"/>
      <c r="X1275" s="116">
        <f>+X1273+10</f>
        <v>5005</v>
      </c>
      <c r="Y1275" s="124">
        <f t="shared" si="241"/>
        <v>318740</v>
      </c>
      <c r="Z1275" s="125">
        <f>+V1275+X1275</f>
        <v>323505</v>
      </c>
      <c r="AA1275" s="126"/>
      <c r="AB1275" s="127">
        <f>+AB1273+20</f>
        <v>10010</v>
      </c>
      <c r="AC1275" s="119">
        <f>+V1275+AB1275</f>
        <v>328510</v>
      </c>
      <c r="AD1275" s="127"/>
      <c r="AE1275" s="127">
        <f>+AE1273+10</f>
        <v>5030</v>
      </c>
      <c r="AF1275" s="120">
        <f>+AE1275+V1275</f>
        <v>323530</v>
      </c>
      <c r="AG1275" s="127"/>
      <c r="AH1275" s="127">
        <f>+AH1273+10</f>
        <v>5055</v>
      </c>
      <c r="AI1275" s="119">
        <f>+AH1275+V1275</f>
        <v>323555</v>
      </c>
      <c r="AJ1275" s="126"/>
      <c r="AK1275" s="128">
        <f>+AK1273+10</f>
        <v>5080</v>
      </c>
      <c r="AL1275" s="129">
        <f>+AK1275+V1275</f>
        <v>323580</v>
      </c>
      <c r="AM1275" s="397"/>
    </row>
    <row r="1276" spans="1:39" ht="15.75" x14ac:dyDescent="0.25">
      <c r="A1276" s="93">
        <f t="shared" si="242"/>
        <v>0</v>
      </c>
      <c r="B1276" s="94">
        <f t="shared" si="237"/>
        <v>0</v>
      </c>
      <c r="C1276" s="95">
        <f>+$D$3*T1276</f>
        <v>7150</v>
      </c>
      <c r="D1276" s="95">
        <f t="shared" si="238"/>
        <v>7150</v>
      </c>
      <c r="E1276" s="95">
        <f>+$F$3*K1276</f>
        <v>1500</v>
      </c>
      <c r="F1276" s="95">
        <f t="shared" si="239"/>
        <v>1500</v>
      </c>
      <c r="G1276" s="96">
        <f>+$H$3*Q1276</f>
        <v>1500</v>
      </c>
      <c r="H1276" s="433">
        <f t="shared" si="240"/>
        <v>1500</v>
      </c>
      <c r="I1276" s="395"/>
      <c r="J1276" s="130">
        <f>((K1277-K1275)/500)</f>
        <v>0.02</v>
      </c>
      <c r="K1276" s="116">
        <f>(((I1276-I1275)*J1276)+K1275)+I1276</f>
        <v>150</v>
      </c>
      <c r="L1276" s="131">
        <f>ROUNDUP(K1276,0)</f>
        <v>150</v>
      </c>
      <c r="M1276" s="132">
        <f>((N1277-N1275)/500)</f>
        <v>0.02</v>
      </c>
      <c r="N1276" s="101">
        <f>(((I1276-I1275)*M1276)+N1275)+I1276</f>
        <v>250</v>
      </c>
      <c r="O1276" s="101">
        <f>ROUNDUP(N1276,0)</f>
        <v>250</v>
      </c>
      <c r="P1276" s="101">
        <f>((Q1277-Q1275)/500)</f>
        <v>0.02</v>
      </c>
      <c r="Q1276" s="101">
        <f>(((I1276-I1275)*P1276)+Q1275)+I1276</f>
        <v>500</v>
      </c>
      <c r="R1276" s="133">
        <f>ROUNDUP(Q1276,0)</f>
        <v>500</v>
      </c>
      <c r="S1276" s="132">
        <f>((T1277-T1275)/500)</f>
        <v>0.04</v>
      </c>
      <c r="T1276" s="134">
        <f>(((I1276-I1275)*S1276)+T1275)+I1276</f>
        <v>650</v>
      </c>
      <c r="U1276" s="134">
        <f>ROUNDUP(T1276,0)</f>
        <v>650</v>
      </c>
      <c r="V1276" s="396"/>
      <c r="W1276" s="130">
        <f>((X1277-X1275)/500)</f>
        <v>0.01</v>
      </c>
      <c r="X1276" s="116">
        <f>(((V1276-V1275)*W1276)+X1275)+V1276</f>
        <v>1820</v>
      </c>
      <c r="Y1276" s="135">
        <f t="shared" si="241"/>
        <v>240</v>
      </c>
      <c r="Z1276" s="106">
        <f>ROUNDUP(X1276,0)</f>
        <v>1820</v>
      </c>
      <c r="AA1276" s="136">
        <f>((AB1277-AB1275)/500)</f>
        <v>0.02</v>
      </c>
      <c r="AB1276" s="137">
        <f>(((V1276-V1275)*AA1276)+AB1275)+V1276</f>
        <v>3640</v>
      </c>
      <c r="AC1276" s="101">
        <f>ROUNDUP(AB1276,0)</f>
        <v>3640</v>
      </c>
      <c r="AD1276" s="137">
        <f>((AE1277-AE1275)/500)</f>
        <v>0.01</v>
      </c>
      <c r="AE1276" s="137">
        <f>(((V1276-V1275)*AD1276)+AE1275)+V1276</f>
        <v>1845</v>
      </c>
      <c r="AF1276" s="133">
        <f>ROUNDUP(AE1276,0)</f>
        <v>1845</v>
      </c>
      <c r="AG1276" s="137">
        <f>((AH1277-AH1275)/500)</f>
        <v>0.01</v>
      </c>
      <c r="AH1276" s="137">
        <f>(((V1276-V1275)*AG1276)+AH1275)+V1276</f>
        <v>1870</v>
      </c>
      <c r="AI1276" s="101">
        <f>ROUNDUP(AH1276,0)</f>
        <v>1870</v>
      </c>
      <c r="AJ1276" s="136">
        <f>((AK1277-AK1275)/500)</f>
        <v>0.01</v>
      </c>
      <c r="AK1276" s="138">
        <f>(((V1276-V1275)*AJ1276)+AK1275)+V1276</f>
        <v>1895</v>
      </c>
      <c r="AL1276" s="139">
        <f>ROUNDUP(AK1276,0)</f>
        <v>1895</v>
      </c>
    </row>
    <row r="1277" spans="1:39" ht="15.75" x14ac:dyDescent="0.25">
      <c r="A1277" s="93">
        <f t="shared" si="242"/>
        <v>0</v>
      </c>
      <c r="B1277" s="93">
        <f t="shared" si="237"/>
        <v>0</v>
      </c>
      <c r="C1277" s="112">
        <f>+$D$3*U1277</f>
        <v>3656510</v>
      </c>
      <c r="D1277" s="112">
        <f t="shared" si="238"/>
        <v>3656510</v>
      </c>
      <c r="E1277" s="112">
        <f>+$F$3*L1277</f>
        <v>3255300</v>
      </c>
      <c r="F1277" s="112">
        <f t="shared" si="239"/>
        <v>3255300</v>
      </c>
      <c r="G1277" s="113">
        <f>+$H$3*R1277</f>
        <v>977640</v>
      </c>
      <c r="H1277" s="112">
        <f t="shared" si="240"/>
        <v>977640</v>
      </c>
      <c r="I1277" s="140">
        <f>+I1275+500</f>
        <v>319000</v>
      </c>
      <c r="J1277" s="130"/>
      <c r="K1277" s="116">
        <f>+K1275+10</f>
        <v>6530</v>
      </c>
      <c r="L1277" s="117">
        <f>+I1277+K1277</f>
        <v>325530</v>
      </c>
      <c r="M1277" s="118"/>
      <c r="N1277" s="119">
        <f>+N1275+10</f>
        <v>6630</v>
      </c>
      <c r="O1277" s="119">
        <f>+N1277+I1277</f>
        <v>325630</v>
      </c>
      <c r="P1277" s="119"/>
      <c r="Q1277" s="119">
        <f>+Q1275+10</f>
        <v>6880</v>
      </c>
      <c r="R1277" s="120">
        <f>+Q1277+I1277</f>
        <v>325880</v>
      </c>
      <c r="S1277" s="121"/>
      <c r="T1277" s="122">
        <f>+T1275+20</f>
        <v>13410</v>
      </c>
      <c r="U1277" s="122">
        <f>+T1277+I1277</f>
        <v>332410</v>
      </c>
      <c r="V1277" s="141">
        <f>+V1275+500</f>
        <v>319000</v>
      </c>
      <c r="W1277" s="130"/>
      <c r="X1277" s="116">
        <f>+X1275+5</f>
        <v>5010</v>
      </c>
      <c r="Y1277" s="124">
        <f t="shared" si="241"/>
        <v>319240</v>
      </c>
      <c r="Z1277" s="125">
        <f>+V1277+X1277</f>
        <v>324010</v>
      </c>
      <c r="AA1277" s="126"/>
      <c r="AB1277" s="127">
        <f>+AB1275+10</f>
        <v>10020</v>
      </c>
      <c r="AC1277" s="119">
        <f>+V1277+AB1277</f>
        <v>329020</v>
      </c>
      <c r="AD1277" s="127"/>
      <c r="AE1277" s="127">
        <f>+AE1275+5</f>
        <v>5035</v>
      </c>
      <c r="AF1277" s="120">
        <f>+AE1277+V1277</f>
        <v>324035</v>
      </c>
      <c r="AG1277" s="127"/>
      <c r="AH1277" s="127">
        <f>+AH1275+5</f>
        <v>5060</v>
      </c>
      <c r="AI1277" s="119">
        <f>+AH1277+V1277</f>
        <v>324060</v>
      </c>
      <c r="AJ1277" s="126"/>
      <c r="AK1277" s="128">
        <f>+AK1275+5</f>
        <v>5085</v>
      </c>
      <c r="AL1277" s="129">
        <f>+AK1277+V1277</f>
        <v>324085</v>
      </c>
      <c r="AM1277" s="397"/>
    </row>
    <row r="1278" spans="1:39" ht="15.75" x14ac:dyDescent="0.25">
      <c r="A1278" s="93">
        <f t="shared" si="242"/>
        <v>0</v>
      </c>
      <c r="B1278" s="94">
        <f t="shared" si="237"/>
        <v>0</v>
      </c>
      <c r="C1278" s="95">
        <f>+$D$3*T1278</f>
        <v>7150</v>
      </c>
      <c r="D1278" s="95">
        <f t="shared" si="238"/>
        <v>7150</v>
      </c>
      <c r="E1278" s="95">
        <f>+$F$3*K1278</f>
        <v>1500</v>
      </c>
      <c r="F1278" s="95">
        <f t="shared" si="239"/>
        <v>1500</v>
      </c>
      <c r="G1278" s="96">
        <f>+$H$3*Q1278</f>
        <v>1500</v>
      </c>
      <c r="H1278" s="95">
        <f t="shared" si="240"/>
        <v>1500</v>
      </c>
      <c r="I1278" s="395"/>
      <c r="J1278" s="130">
        <f>((K1279-K1277)/500)</f>
        <v>0.02</v>
      </c>
      <c r="K1278" s="116">
        <f>(((I1278-I1277)*J1278)+K1277)+I1278</f>
        <v>150</v>
      </c>
      <c r="L1278" s="131">
        <f>ROUNDUP(K1278,0)</f>
        <v>150</v>
      </c>
      <c r="M1278" s="132">
        <f>((N1279-N1277)/500)</f>
        <v>0.02</v>
      </c>
      <c r="N1278" s="101">
        <f>(((I1278-I1277)*M1278)+N1277)+I1278</f>
        <v>250</v>
      </c>
      <c r="O1278" s="101">
        <f>ROUNDUP(N1278,0)</f>
        <v>250</v>
      </c>
      <c r="P1278" s="101">
        <f>((Q1279-Q1277)/500)</f>
        <v>0.02</v>
      </c>
      <c r="Q1278" s="101">
        <f>(((I1278-I1277)*P1278)+Q1277)+I1278</f>
        <v>500</v>
      </c>
      <c r="R1278" s="133">
        <f>ROUNDUP(Q1278,0)</f>
        <v>500</v>
      </c>
      <c r="S1278" s="132">
        <f>((T1279-T1277)/500)</f>
        <v>0.04</v>
      </c>
      <c r="T1278" s="134">
        <f>(((I1278-I1277)*S1278)+T1277)+I1278</f>
        <v>650</v>
      </c>
      <c r="U1278" s="134">
        <f>ROUNDUP(T1278,0)</f>
        <v>650</v>
      </c>
      <c r="V1278" s="396"/>
      <c r="W1278" s="130">
        <f>((X1279-X1277)/500)</f>
        <v>0.02</v>
      </c>
      <c r="X1278" s="116">
        <f>(((V1278-V1277)*W1278)+X1277)+V1278</f>
        <v>-1370</v>
      </c>
      <c r="Y1278" s="135">
        <f t="shared" si="241"/>
        <v>240</v>
      </c>
      <c r="Z1278" s="106">
        <f>ROUNDUP(X1278,0)</f>
        <v>-1370</v>
      </c>
      <c r="AA1278" s="136">
        <f>((AB1279-AB1277)/500)</f>
        <v>0.04</v>
      </c>
      <c r="AB1278" s="137">
        <f>(((V1278-V1277)*AA1278)+AB1277)+V1278</f>
        <v>-2740</v>
      </c>
      <c r="AC1278" s="101">
        <f>ROUNDUP(AB1278,0)</f>
        <v>-2740</v>
      </c>
      <c r="AD1278" s="137">
        <f>((AE1279-AE1277)/500)</f>
        <v>0.02</v>
      </c>
      <c r="AE1278" s="137">
        <f>(((V1278-V1277)*AD1278)+AE1277)+V1278</f>
        <v>-1345</v>
      </c>
      <c r="AF1278" s="133">
        <f>ROUNDUP(AE1278,0)</f>
        <v>-1345</v>
      </c>
      <c r="AG1278" s="137">
        <f>((AH1279-AH1277)/500)</f>
        <v>0.02</v>
      </c>
      <c r="AH1278" s="137">
        <f>(((V1278-V1277)*AG1278)+AH1277)+V1278</f>
        <v>-1320</v>
      </c>
      <c r="AI1278" s="101">
        <f>ROUNDUP(AH1278,0)</f>
        <v>-1320</v>
      </c>
      <c r="AJ1278" s="136">
        <f>((AK1279-AK1277)/500)</f>
        <v>0.02</v>
      </c>
      <c r="AK1278" s="138">
        <f>(((V1278-V1277)*AJ1278)+AK1277)+V1278</f>
        <v>-1295</v>
      </c>
      <c r="AL1278" s="139">
        <f>ROUNDUP(AK1278,0)</f>
        <v>-1295</v>
      </c>
    </row>
    <row r="1279" spans="1:39" ht="15.75" x14ac:dyDescent="0.25">
      <c r="A1279" s="93">
        <f t="shared" si="242"/>
        <v>0</v>
      </c>
      <c r="B1279" s="93">
        <f t="shared" si="237"/>
        <v>0</v>
      </c>
      <c r="C1279" s="112">
        <f>+$D$3*U1279</f>
        <v>3662230</v>
      </c>
      <c r="D1279" s="112">
        <f t="shared" si="238"/>
        <v>3662230</v>
      </c>
      <c r="E1279" s="112">
        <f>+$F$3*L1279</f>
        <v>3260400</v>
      </c>
      <c r="F1279" s="112">
        <f t="shared" si="239"/>
        <v>3260400</v>
      </c>
      <c r="G1279" s="113">
        <f>+$H$3*R1279</f>
        <v>979170</v>
      </c>
      <c r="H1279" s="112">
        <f t="shared" si="240"/>
        <v>979170</v>
      </c>
      <c r="I1279" s="140">
        <f>+I1277+500</f>
        <v>319500</v>
      </c>
      <c r="J1279" s="130"/>
      <c r="K1279" s="116">
        <f>+K1277+10</f>
        <v>6540</v>
      </c>
      <c r="L1279" s="117">
        <f>+I1279+K1279</f>
        <v>326040</v>
      </c>
      <c r="M1279" s="118"/>
      <c r="N1279" s="119">
        <f>+N1277+10</f>
        <v>6640</v>
      </c>
      <c r="O1279" s="119">
        <f>+N1279+I1279</f>
        <v>326140</v>
      </c>
      <c r="P1279" s="119"/>
      <c r="Q1279" s="119">
        <f>+Q1277+10</f>
        <v>6890</v>
      </c>
      <c r="R1279" s="120">
        <f>+Q1279+I1279</f>
        <v>326390</v>
      </c>
      <c r="S1279" s="121"/>
      <c r="T1279" s="122">
        <f>+T1277+20</f>
        <v>13430</v>
      </c>
      <c r="U1279" s="122">
        <f>+T1279+I1279</f>
        <v>332930</v>
      </c>
      <c r="V1279" s="141">
        <f>+V1277+500</f>
        <v>319500</v>
      </c>
      <c r="W1279" s="130"/>
      <c r="X1279" s="116">
        <f>+X1277+10</f>
        <v>5020</v>
      </c>
      <c r="Y1279" s="124">
        <f t="shared" si="241"/>
        <v>319740</v>
      </c>
      <c r="Z1279" s="125">
        <f>+V1279+X1279</f>
        <v>324520</v>
      </c>
      <c r="AA1279" s="126"/>
      <c r="AB1279" s="127">
        <f>+AB1277+20</f>
        <v>10040</v>
      </c>
      <c r="AC1279" s="119">
        <f>+V1279+AB1279</f>
        <v>329540</v>
      </c>
      <c r="AD1279" s="127"/>
      <c r="AE1279" s="127">
        <f>+AE1277+10</f>
        <v>5045</v>
      </c>
      <c r="AF1279" s="120">
        <f>+AE1279+V1279</f>
        <v>324545</v>
      </c>
      <c r="AG1279" s="127"/>
      <c r="AH1279" s="127">
        <f>+AH1277+10</f>
        <v>5070</v>
      </c>
      <c r="AI1279" s="119">
        <f>+AH1279+V1279</f>
        <v>324570</v>
      </c>
      <c r="AJ1279" s="126"/>
      <c r="AK1279" s="128">
        <f>+AK1277+10</f>
        <v>5095</v>
      </c>
      <c r="AL1279" s="129">
        <f>+AK1279+V1279</f>
        <v>324595</v>
      </c>
      <c r="AM1279" s="397"/>
    </row>
    <row r="1280" spans="1:39" ht="15.75" x14ac:dyDescent="0.25">
      <c r="A1280" s="93">
        <f t="shared" si="242"/>
        <v>0</v>
      </c>
      <c r="B1280" s="94">
        <f t="shared" si="237"/>
        <v>0</v>
      </c>
      <c r="C1280" s="95">
        <f>+$D$3*T1280</f>
        <v>7150</v>
      </c>
      <c r="D1280" s="95">
        <f t="shared" si="238"/>
        <v>7150</v>
      </c>
      <c r="E1280" s="95">
        <f>+$F$3*K1280</f>
        <v>1500</v>
      </c>
      <c r="F1280" s="95">
        <f t="shared" si="239"/>
        <v>1500</v>
      </c>
      <c r="G1280" s="96">
        <f>+$H$3*Q1280</f>
        <v>1500</v>
      </c>
      <c r="H1280" s="433">
        <f t="shared" si="240"/>
        <v>1500</v>
      </c>
      <c r="I1280" s="395"/>
      <c r="J1280" s="130">
        <f>((K1281-K1279)/500)</f>
        <v>0.02</v>
      </c>
      <c r="K1280" s="116">
        <f>(((I1280-I1279)*J1280)+K1279)+I1280</f>
        <v>150</v>
      </c>
      <c r="L1280" s="131">
        <f>ROUNDUP(K1280,0)</f>
        <v>150</v>
      </c>
      <c r="M1280" s="132">
        <f>((N1281-N1279)/500)</f>
        <v>0.02</v>
      </c>
      <c r="N1280" s="101">
        <f>(((I1280-I1279)*M1280)+N1279)+I1280</f>
        <v>250</v>
      </c>
      <c r="O1280" s="101">
        <f>ROUNDUP(N1280,0)</f>
        <v>250</v>
      </c>
      <c r="P1280" s="101">
        <f>((Q1281-Q1279)/500)</f>
        <v>0.02</v>
      </c>
      <c r="Q1280" s="101">
        <f>(((I1280-I1279)*P1280)+Q1279)+I1280</f>
        <v>500</v>
      </c>
      <c r="R1280" s="133">
        <f>ROUNDUP(Q1280,0)</f>
        <v>500</v>
      </c>
      <c r="S1280" s="132">
        <f>((T1281-T1279)/500)</f>
        <v>0.04</v>
      </c>
      <c r="T1280" s="134">
        <f>(((I1280-I1279)*S1280)+T1279)+I1280</f>
        <v>650</v>
      </c>
      <c r="U1280" s="134">
        <f>ROUNDUP(T1280,0)</f>
        <v>650</v>
      </c>
      <c r="V1280" s="396"/>
      <c r="W1280" s="130">
        <f>((X1281-X1279)/500)</f>
        <v>0.01</v>
      </c>
      <c r="X1280" s="116">
        <f>(((V1280-V1279)*W1280)+X1279)+V1280</f>
        <v>1825</v>
      </c>
      <c r="Y1280" s="135">
        <f t="shared" si="241"/>
        <v>240</v>
      </c>
      <c r="Z1280" s="106">
        <f>ROUNDUP(X1280,0)</f>
        <v>1825</v>
      </c>
      <c r="AA1280" s="136">
        <f>((AB1281-AB1279)/500)</f>
        <v>0.02</v>
      </c>
      <c r="AB1280" s="137">
        <f>(((V1280-V1279)*AA1280)+AB1279)+V1280</f>
        <v>3650</v>
      </c>
      <c r="AC1280" s="101">
        <f>ROUNDUP(AB1280,0)</f>
        <v>3650</v>
      </c>
      <c r="AD1280" s="137">
        <f>((AE1281-AE1279)/500)</f>
        <v>0.01</v>
      </c>
      <c r="AE1280" s="137">
        <f>(((V1280-V1279)*AD1280)+AE1279)+V1280</f>
        <v>1850</v>
      </c>
      <c r="AF1280" s="133">
        <f>ROUNDUP(AE1280,0)</f>
        <v>1850</v>
      </c>
      <c r="AG1280" s="137">
        <f>((AH1281-AH1279)/500)</f>
        <v>0.01</v>
      </c>
      <c r="AH1280" s="137">
        <f>(((V1280-V1279)*AG1280)+AH1279)+V1280</f>
        <v>1875</v>
      </c>
      <c r="AI1280" s="101">
        <f>ROUNDUP(AH1280,0)</f>
        <v>1875</v>
      </c>
      <c r="AJ1280" s="136">
        <f>((AK1281-AK1279)/500)</f>
        <v>0.01</v>
      </c>
      <c r="AK1280" s="138">
        <f>(((V1280-V1279)*AJ1280)+AK1279)+V1280</f>
        <v>1900</v>
      </c>
      <c r="AL1280" s="139">
        <f>ROUNDUP(AK1280,0)</f>
        <v>1900</v>
      </c>
    </row>
    <row r="1281" spans="1:39" ht="15.75" x14ac:dyDescent="0.25">
      <c r="A1281" s="93">
        <f t="shared" si="242"/>
        <v>0</v>
      </c>
      <c r="B1281" s="93">
        <f t="shared" si="237"/>
        <v>0</v>
      </c>
      <c r="C1281" s="112">
        <f>+$D$3*U1281</f>
        <v>3667950</v>
      </c>
      <c r="D1281" s="112">
        <f t="shared" si="238"/>
        <v>3667950</v>
      </c>
      <c r="E1281" s="112">
        <f>+$F$3*L1281</f>
        <v>3265500</v>
      </c>
      <c r="F1281" s="112">
        <f t="shared" si="239"/>
        <v>3265500</v>
      </c>
      <c r="G1281" s="113">
        <f>+$H$3*R1281</f>
        <v>980700</v>
      </c>
      <c r="H1281" s="112">
        <f t="shared" si="240"/>
        <v>980700</v>
      </c>
      <c r="I1281" s="140">
        <f>+I1279+500</f>
        <v>320000</v>
      </c>
      <c r="J1281" s="130"/>
      <c r="K1281" s="116">
        <f>+K1279+10</f>
        <v>6550</v>
      </c>
      <c r="L1281" s="117">
        <f>+I1281+K1281</f>
        <v>326550</v>
      </c>
      <c r="M1281" s="118"/>
      <c r="N1281" s="119">
        <f>+N1279+10</f>
        <v>6650</v>
      </c>
      <c r="O1281" s="119">
        <f>+N1281+I1281</f>
        <v>326650</v>
      </c>
      <c r="P1281" s="119"/>
      <c r="Q1281" s="119">
        <f>+Q1279+10</f>
        <v>6900</v>
      </c>
      <c r="R1281" s="120">
        <f>+Q1281+I1281</f>
        <v>326900</v>
      </c>
      <c r="S1281" s="121"/>
      <c r="T1281" s="122">
        <f>+T1279+20</f>
        <v>13450</v>
      </c>
      <c r="U1281" s="122">
        <f>+T1281+I1281</f>
        <v>333450</v>
      </c>
      <c r="V1281" s="141">
        <f>+V1279+500</f>
        <v>320000</v>
      </c>
      <c r="W1281" s="130"/>
      <c r="X1281" s="116">
        <f>+X1279+5</f>
        <v>5025</v>
      </c>
      <c r="Y1281" s="124">
        <f t="shared" si="241"/>
        <v>320240</v>
      </c>
      <c r="Z1281" s="125">
        <f>+V1281+X1281</f>
        <v>325025</v>
      </c>
      <c r="AA1281" s="126"/>
      <c r="AB1281" s="127">
        <f>+AB1279+10</f>
        <v>10050</v>
      </c>
      <c r="AC1281" s="119">
        <f>+V1281+AB1281</f>
        <v>330050</v>
      </c>
      <c r="AD1281" s="127"/>
      <c r="AE1281" s="127">
        <f>+AE1279+5</f>
        <v>5050</v>
      </c>
      <c r="AF1281" s="120">
        <f>+AE1281+V1281</f>
        <v>325050</v>
      </c>
      <c r="AG1281" s="127"/>
      <c r="AH1281" s="127">
        <f>+AH1279+5</f>
        <v>5075</v>
      </c>
      <c r="AI1281" s="119">
        <f>+AH1281+V1281</f>
        <v>325075</v>
      </c>
      <c r="AJ1281" s="126"/>
      <c r="AK1281" s="128">
        <f>+AK1279+5</f>
        <v>5100</v>
      </c>
      <c r="AL1281" s="129">
        <f>+AK1281+V1281</f>
        <v>325100</v>
      </c>
      <c r="AM1281" s="397"/>
    </row>
    <row r="1282" spans="1:39" ht="15.75" x14ac:dyDescent="0.25">
      <c r="A1282" s="93">
        <f t="shared" si="242"/>
        <v>0</v>
      </c>
      <c r="B1282" s="94">
        <f t="shared" si="237"/>
        <v>0</v>
      </c>
      <c r="C1282" s="95">
        <f>+$D$3*T1282</f>
        <v>7150</v>
      </c>
      <c r="D1282" s="95">
        <f t="shared" si="238"/>
        <v>7150</v>
      </c>
      <c r="E1282" s="95">
        <f>+$F$3*K1282</f>
        <v>1500</v>
      </c>
      <c r="F1282" s="95">
        <f t="shared" si="239"/>
        <v>1500</v>
      </c>
      <c r="G1282" s="96">
        <f>+$H$3*Q1282</f>
        <v>1500</v>
      </c>
      <c r="H1282" s="95">
        <f t="shared" si="240"/>
        <v>1500</v>
      </c>
      <c r="I1282" s="395"/>
      <c r="J1282" s="130">
        <f>((K1283-K1281)/500)</f>
        <v>0.02</v>
      </c>
      <c r="K1282" s="116">
        <f>(((I1282-I1281)*J1282)+K1281)+I1282</f>
        <v>150</v>
      </c>
      <c r="L1282" s="131">
        <f>ROUNDUP(K1282,0)</f>
        <v>150</v>
      </c>
      <c r="M1282" s="132">
        <f>((N1283-N1281)/500)</f>
        <v>0.02</v>
      </c>
      <c r="N1282" s="101">
        <f>(((I1282-I1281)*M1282)+N1281)+I1282</f>
        <v>250</v>
      </c>
      <c r="O1282" s="101">
        <f>ROUNDUP(N1282,0)</f>
        <v>250</v>
      </c>
      <c r="P1282" s="101">
        <f>((Q1283-Q1281)/500)</f>
        <v>0.02</v>
      </c>
      <c r="Q1282" s="101">
        <f>(((I1282-I1281)*P1282)+Q1281)+I1282</f>
        <v>500</v>
      </c>
      <c r="R1282" s="133">
        <f>ROUNDUP(Q1282,0)</f>
        <v>500</v>
      </c>
      <c r="S1282" s="132">
        <f>((T1283-T1281)/500)</f>
        <v>0.04</v>
      </c>
      <c r="T1282" s="134">
        <f>(((I1282-I1281)*S1282)+T1281)+I1282</f>
        <v>650</v>
      </c>
      <c r="U1282" s="134">
        <f>ROUNDUP(T1282,0)</f>
        <v>650</v>
      </c>
      <c r="V1282" s="396"/>
      <c r="W1282" s="130">
        <f>((X1283-X1281)/500)</f>
        <v>0.02</v>
      </c>
      <c r="X1282" s="116">
        <f>(((V1282-V1281)*W1282)+X1281)+V1282</f>
        <v>-1375</v>
      </c>
      <c r="Y1282" s="135">
        <f t="shared" si="241"/>
        <v>240</v>
      </c>
      <c r="Z1282" s="106">
        <f>ROUNDUP(X1282,0)</f>
        <v>-1375</v>
      </c>
      <c r="AA1282" s="136">
        <f>((AB1283-AB1281)/500)</f>
        <v>0.04</v>
      </c>
      <c r="AB1282" s="137">
        <f>(((V1282-V1281)*AA1282)+AB1281)+V1282</f>
        <v>-2750</v>
      </c>
      <c r="AC1282" s="101">
        <f>ROUNDUP(AB1282,0)</f>
        <v>-2750</v>
      </c>
      <c r="AD1282" s="137">
        <f>((AE1283-AE1281)/500)</f>
        <v>0.02</v>
      </c>
      <c r="AE1282" s="137">
        <f>(((V1282-V1281)*AD1282)+AE1281)+V1282</f>
        <v>-1350</v>
      </c>
      <c r="AF1282" s="133">
        <f>ROUNDUP(AE1282,0)</f>
        <v>-1350</v>
      </c>
      <c r="AG1282" s="137">
        <f>((AH1283-AH1281)/500)</f>
        <v>0.02</v>
      </c>
      <c r="AH1282" s="137">
        <f>(((V1282-V1281)*AG1282)+AH1281)+V1282</f>
        <v>-1325</v>
      </c>
      <c r="AI1282" s="101">
        <f>ROUNDUP(AH1282,0)</f>
        <v>-1325</v>
      </c>
      <c r="AJ1282" s="136">
        <f>((AK1283-AK1281)/500)</f>
        <v>0.02</v>
      </c>
      <c r="AK1282" s="138">
        <f>(((V1282-V1281)*AJ1282)+AK1281)+V1282</f>
        <v>-1300</v>
      </c>
      <c r="AL1282" s="139">
        <f>ROUNDUP(AK1282,0)</f>
        <v>-1300</v>
      </c>
      <c r="AM1282" s="397"/>
    </row>
    <row r="1283" spans="1:39" ht="15.75" x14ac:dyDescent="0.25">
      <c r="A1283" s="93">
        <f t="shared" si="242"/>
        <v>0</v>
      </c>
      <c r="B1283" s="93">
        <f t="shared" si="237"/>
        <v>0</v>
      </c>
      <c r="C1283" s="112">
        <f>+$D$3*U1283</f>
        <v>3673670</v>
      </c>
      <c r="D1283" s="112">
        <f t="shared" si="238"/>
        <v>3673670</v>
      </c>
      <c r="E1283" s="112">
        <f>+$F$3*L1283</f>
        <v>3270600</v>
      </c>
      <c r="F1283" s="112">
        <f t="shared" si="239"/>
        <v>3270600</v>
      </c>
      <c r="G1283" s="113">
        <f>+$H$3*R1283</f>
        <v>982230</v>
      </c>
      <c r="H1283" s="112">
        <f t="shared" si="240"/>
        <v>982230</v>
      </c>
      <c r="I1283" s="140">
        <f>+I1281+500</f>
        <v>320500</v>
      </c>
      <c r="J1283" s="130"/>
      <c r="K1283" s="116">
        <f>+K1281+10</f>
        <v>6560</v>
      </c>
      <c r="L1283" s="117">
        <f>+I1283+K1283</f>
        <v>327060</v>
      </c>
      <c r="M1283" s="118"/>
      <c r="N1283" s="119">
        <f>+N1281+10</f>
        <v>6660</v>
      </c>
      <c r="O1283" s="119">
        <f>+N1283+I1283</f>
        <v>327160</v>
      </c>
      <c r="P1283" s="119"/>
      <c r="Q1283" s="119">
        <f>+Q1281+10</f>
        <v>6910</v>
      </c>
      <c r="R1283" s="120">
        <f>+Q1283+I1283</f>
        <v>327410</v>
      </c>
      <c r="S1283" s="121"/>
      <c r="T1283" s="122">
        <f>+T1281+20</f>
        <v>13470</v>
      </c>
      <c r="U1283" s="122">
        <f>+T1283+I1283</f>
        <v>333970</v>
      </c>
      <c r="V1283" s="141">
        <f>+V1281+500</f>
        <v>320500</v>
      </c>
      <c r="W1283" s="130"/>
      <c r="X1283" s="116">
        <f>+X1281+10</f>
        <v>5035</v>
      </c>
      <c r="Y1283" s="124">
        <f t="shared" si="241"/>
        <v>320740</v>
      </c>
      <c r="Z1283" s="125">
        <f>+V1283+X1283</f>
        <v>325535</v>
      </c>
      <c r="AA1283" s="126"/>
      <c r="AB1283" s="127">
        <f>+AB1281+20</f>
        <v>10070</v>
      </c>
      <c r="AC1283" s="119">
        <f>+V1283+AB1283</f>
        <v>330570</v>
      </c>
      <c r="AD1283" s="127"/>
      <c r="AE1283" s="127">
        <f>+AE1281+10</f>
        <v>5060</v>
      </c>
      <c r="AF1283" s="120">
        <f>+AE1283+V1283</f>
        <v>325560</v>
      </c>
      <c r="AG1283" s="127"/>
      <c r="AH1283" s="127">
        <f>+AH1281+10</f>
        <v>5085</v>
      </c>
      <c r="AI1283" s="119">
        <f>+AH1283+V1283</f>
        <v>325585</v>
      </c>
      <c r="AJ1283" s="126"/>
      <c r="AK1283" s="128">
        <f>+AK1281+10</f>
        <v>5110</v>
      </c>
      <c r="AL1283" s="129">
        <f>+AK1283+V1283</f>
        <v>325610</v>
      </c>
      <c r="AM1283" s="397"/>
    </row>
    <row r="1284" spans="1:39" ht="15.75" x14ac:dyDescent="0.25">
      <c r="A1284" s="93">
        <f t="shared" si="242"/>
        <v>0</v>
      </c>
      <c r="B1284" s="94">
        <f t="shared" si="237"/>
        <v>0</v>
      </c>
      <c r="C1284" s="95">
        <f>+$D$3*T1284</f>
        <v>7150</v>
      </c>
      <c r="D1284" s="95">
        <f t="shared" si="238"/>
        <v>7150</v>
      </c>
      <c r="E1284" s="95">
        <f>+$F$3*K1284</f>
        <v>1500</v>
      </c>
      <c r="F1284" s="95">
        <f t="shared" si="239"/>
        <v>1500</v>
      </c>
      <c r="G1284" s="96">
        <f>+$H$3*Q1284</f>
        <v>1500</v>
      </c>
      <c r="H1284" s="433">
        <f t="shared" si="240"/>
        <v>1500</v>
      </c>
      <c r="I1284" s="395"/>
      <c r="J1284" s="130">
        <f>((K1285-K1283)/500)</f>
        <v>0.02</v>
      </c>
      <c r="K1284" s="116">
        <f>(((I1284-I1283)*J1284)+K1283)+I1284</f>
        <v>150</v>
      </c>
      <c r="L1284" s="131">
        <f>ROUNDUP(K1284,0)</f>
        <v>150</v>
      </c>
      <c r="M1284" s="132">
        <f>((N1285-N1283)/500)</f>
        <v>0.02</v>
      </c>
      <c r="N1284" s="101">
        <f>(((I1284-I1283)*M1284)+N1283)+I1284</f>
        <v>250</v>
      </c>
      <c r="O1284" s="101">
        <f>ROUNDUP(N1284,0)</f>
        <v>250</v>
      </c>
      <c r="P1284" s="101">
        <f>((Q1285-Q1283)/500)</f>
        <v>0.02</v>
      </c>
      <c r="Q1284" s="101">
        <f>(((I1284-I1283)*P1284)+Q1283)+I1284</f>
        <v>500</v>
      </c>
      <c r="R1284" s="133">
        <f>ROUNDUP(Q1284,0)</f>
        <v>500</v>
      </c>
      <c r="S1284" s="132">
        <f>((T1285-T1283)/500)</f>
        <v>0.04</v>
      </c>
      <c r="T1284" s="134">
        <f>(((I1284-I1283)*S1284)+T1283)+I1284</f>
        <v>650</v>
      </c>
      <c r="U1284" s="134">
        <f>ROUNDUP(T1284,0)</f>
        <v>650</v>
      </c>
      <c r="V1284" s="396"/>
      <c r="W1284" s="130">
        <f>((X1285-X1283)/500)</f>
        <v>0.01</v>
      </c>
      <c r="X1284" s="116">
        <f>(((V1284-V1283)*W1284)+X1283)+V1284</f>
        <v>1830</v>
      </c>
      <c r="Y1284" s="135">
        <f t="shared" si="241"/>
        <v>240</v>
      </c>
      <c r="Z1284" s="106">
        <f>ROUNDUP(X1284,0)</f>
        <v>1830</v>
      </c>
      <c r="AA1284" s="136">
        <f>((AB1285-AB1283)/500)</f>
        <v>0.02</v>
      </c>
      <c r="AB1284" s="137">
        <f>(((V1284-V1283)*AA1284)+AB1283)+V1284</f>
        <v>3660</v>
      </c>
      <c r="AC1284" s="101">
        <f>ROUNDUP(AB1284,0)</f>
        <v>3660</v>
      </c>
      <c r="AD1284" s="137">
        <f>((AE1285-AE1283)/500)</f>
        <v>0.01</v>
      </c>
      <c r="AE1284" s="137">
        <f>(((V1284-V1283)*AD1284)+AE1283)+V1284</f>
        <v>1855</v>
      </c>
      <c r="AF1284" s="133">
        <f>ROUNDUP(AE1284,0)</f>
        <v>1855</v>
      </c>
      <c r="AG1284" s="137">
        <f>((AH1285-AH1283)/500)</f>
        <v>0.01</v>
      </c>
      <c r="AH1284" s="137">
        <f>(((V1284-V1283)*AG1284)+AH1283)+V1284</f>
        <v>1880</v>
      </c>
      <c r="AI1284" s="101">
        <f>ROUNDUP(AH1284,0)</f>
        <v>1880</v>
      </c>
      <c r="AJ1284" s="136">
        <f>((AK1285-AK1283)/500)</f>
        <v>0.01</v>
      </c>
      <c r="AK1284" s="138">
        <f>(((V1284-V1283)*AJ1284)+AK1283)+V1284</f>
        <v>1905</v>
      </c>
      <c r="AL1284" s="139">
        <f>ROUNDUP(AK1284,0)</f>
        <v>1905</v>
      </c>
    </row>
    <row r="1285" spans="1:39" ht="15.75" x14ac:dyDescent="0.25">
      <c r="A1285" s="93">
        <f t="shared" si="242"/>
        <v>0</v>
      </c>
      <c r="B1285" s="93">
        <f t="shared" si="237"/>
        <v>0</v>
      </c>
      <c r="C1285" s="112">
        <f>+$D$3*U1285</f>
        <v>3679390</v>
      </c>
      <c r="D1285" s="112">
        <f t="shared" si="238"/>
        <v>3679390</v>
      </c>
      <c r="E1285" s="112">
        <f>+$F$3*L1285</f>
        <v>3275700</v>
      </c>
      <c r="F1285" s="112">
        <f t="shared" si="239"/>
        <v>3275700</v>
      </c>
      <c r="G1285" s="113">
        <f>+$H$3*R1285</f>
        <v>983760</v>
      </c>
      <c r="H1285" s="112">
        <f t="shared" si="240"/>
        <v>983760</v>
      </c>
      <c r="I1285" s="140">
        <f>+I1283+500</f>
        <v>321000</v>
      </c>
      <c r="J1285" s="130"/>
      <c r="K1285" s="116">
        <f>+K1283+10</f>
        <v>6570</v>
      </c>
      <c r="L1285" s="117">
        <f>+I1285+K1285</f>
        <v>327570</v>
      </c>
      <c r="M1285" s="118"/>
      <c r="N1285" s="119">
        <f>+N1283+10</f>
        <v>6670</v>
      </c>
      <c r="O1285" s="119">
        <f>+N1285+I1285</f>
        <v>327670</v>
      </c>
      <c r="P1285" s="119"/>
      <c r="Q1285" s="119">
        <f>+Q1283+10</f>
        <v>6920</v>
      </c>
      <c r="R1285" s="120">
        <f>+Q1285+I1285</f>
        <v>327920</v>
      </c>
      <c r="S1285" s="121"/>
      <c r="T1285" s="122">
        <f>+T1283+20</f>
        <v>13490</v>
      </c>
      <c r="U1285" s="122">
        <f>+T1285+I1285</f>
        <v>334490</v>
      </c>
      <c r="V1285" s="141">
        <f>+V1283+500</f>
        <v>321000</v>
      </c>
      <c r="W1285" s="130"/>
      <c r="X1285" s="116">
        <f>+X1283+5</f>
        <v>5040</v>
      </c>
      <c r="Y1285" s="124">
        <f t="shared" si="241"/>
        <v>321240</v>
      </c>
      <c r="Z1285" s="125">
        <f>+V1285+X1285</f>
        <v>326040</v>
      </c>
      <c r="AA1285" s="126"/>
      <c r="AB1285" s="127">
        <f>+AB1283+10</f>
        <v>10080</v>
      </c>
      <c r="AC1285" s="119">
        <f>+V1285+AB1285</f>
        <v>331080</v>
      </c>
      <c r="AD1285" s="127"/>
      <c r="AE1285" s="127">
        <f>+AE1283+5</f>
        <v>5065</v>
      </c>
      <c r="AF1285" s="120">
        <f>+AE1285+V1285</f>
        <v>326065</v>
      </c>
      <c r="AG1285" s="127"/>
      <c r="AH1285" s="127">
        <f>+AH1283+5</f>
        <v>5090</v>
      </c>
      <c r="AI1285" s="119">
        <f>+AH1285+V1285</f>
        <v>326090</v>
      </c>
      <c r="AJ1285" s="126"/>
      <c r="AK1285" s="128">
        <f>+AK1283+5</f>
        <v>5115</v>
      </c>
      <c r="AL1285" s="129">
        <f>+AK1285+V1285</f>
        <v>326115</v>
      </c>
      <c r="AM1285" s="397"/>
    </row>
    <row r="1286" spans="1:39" ht="15.75" x14ac:dyDescent="0.25">
      <c r="A1286" s="93">
        <f t="shared" si="242"/>
        <v>0</v>
      </c>
      <c r="B1286" s="94">
        <f t="shared" si="237"/>
        <v>0</v>
      </c>
      <c r="C1286" s="95">
        <f>+$D$3*T1286</f>
        <v>7150</v>
      </c>
      <c r="D1286" s="95">
        <f t="shared" si="238"/>
        <v>7150</v>
      </c>
      <c r="E1286" s="95">
        <f>+$F$3*K1286</f>
        <v>1500</v>
      </c>
      <c r="F1286" s="95">
        <f t="shared" si="239"/>
        <v>1500</v>
      </c>
      <c r="G1286" s="96">
        <f>+$H$3*Q1286</f>
        <v>1500</v>
      </c>
      <c r="H1286" s="95">
        <f t="shared" si="240"/>
        <v>1500</v>
      </c>
      <c r="I1286" s="395"/>
      <c r="J1286" s="130">
        <f>((K1287-K1285)/500)</f>
        <v>0.02</v>
      </c>
      <c r="K1286" s="116">
        <f>(((I1286-I1285)*J1286)+K1285)+I1286</f>
        <v>150</v>
      </c>
      <c r="L1286" s="131">
        <f>ROUNDUP(K1286,0)</f>
        <v>150</v>
      </c>
      <c r="M1286" s="132">
        <f>((N1287-N1285)/500)</f>
        <v>0.02</v>
      </c>
      <c r="N1286" s="101">
        <f>(((I1286-I1285)*M1286)+N1285)+I1286</f>
        <v>250</v>
      </c>
      <c r="O1286" s="101">
        <f>ROUNDUP(N1286,0)</f>
        <v>250</v>
      </c>
      <c r="P1286" s="101">
        <f>((Q1287-Q1285)/500)</f>
        <v>0.02</v>
      </c>
      <c r="Q1286" s="101">
        <f>(((I1286-I1285)*P1286)+Q1285)+I1286</f>
        <v>500</v>
      </c>
      <c r="R1286" s="133">
        <f>ROUNDUP(Q1286,0)</f>
        <v>500</v>
      </c>
      <c r="S1286" s="132">
        <f>((T1287-T1285)/500)</f>
        <v>0.04</v>
      </c>
      <c r="T1286" s="134">
        <f>(((I1286-I1285)*S1286)+T1285)+I1286</f>
        <v>650</v>
      </c>
      <c r="U1286" s="134">
        <f>ROUNDUP(T1286,0)</f>
        <v>650</v>
      </c>
      <c r="V1286" s="396"/>
      <c r="W1286" s="130">
        <f>((X1287-X1285)/500)</f>
        <v>0.02</v>
      </c>
      <c r="X1286" s="116">
        <f>(((V1286-V1285)*W1286)+X1285)+V1286</f>
        <v>-1380</v>
      </c>
      <c r="Y1286" s="135">
        <f t="shared" si="241"/>
        <v>240</v>
      </c>
      <c r="Z1286" s="106">
        <f>ROUNDUP(X1286,0)</f>
        <v>-1380</v>
      </c>
      <c r="AA1286" s="136">
        <f>((AB1287-AB1285)/500)</f>
        <v>0.04</v>
      </c>
      <c r="AB1286" s="137">
        <f>(((V1286-V1285)*AA1286)+AB1285)+V1286</f>
        <v>-2760</v>
      </c>
      <c r="AC1286" s="101">
        <f>ROUNDUP(AB1286,0)</f>
        <v>-2760</v>
      </c>
      <c r="AD1286" s="137">
        <f>((AE1287-AE1285)/500)</f>
        <v>0.02</v>
      </c>
      <c r="AE1286" s="137">
        <f>(((V1286-V1285)*AD1286)+AE1285)+V1286</f>
        <v>-1355</v>
      </c>
      <c r="AF1286" s="133">
        <f>ROUNDUP(AE1286,0)</f>
        <v>-1355</v>
      </c>
      <c r="AG1286" s="137">
        <f>((AH1287-AH1285)/500)</f>
        <v>0.02</v>
      </c>
      <c r="AH1286" s="137">
        <f>(((V1286-V1285)*AG1286)+AH1285)+V1286</f>
        <v>-1330</v>
      </c>
      <c r="AI1286" s="101">
        <f>ROUNDUP(AH1286,0)</f>
        <v>-1330</v>
      </c>
      <c r="AJ1286" s="136">
        <f>((AK1287-AK1285)/500)</f>
        <v>0.02</v>
      </c>
      <c r="AK1286" s="138">
        <f>(((V1286-V1285)*AJ1286)+AK1285)+V1286</f>
        <v>-1305</v>
      </c>
      <c r="AL1286" s="139">
        <f>ROUNDUP(AK1286,0)</f>
        <v>-1305</v>
      </c>
    </row>
    <row r="1287" spans="1:39" ht="15.75" x14ac:dyDescent="0.25">
      <c r="A1287" s="93">
        <f t="shared" si="242"/>
        <v>0</v>
      </c>
      <c r="B1287" s="93">
        <f t="shared" si="237"/>
        <v>0</v>
      </c>
      <c r="C1287" s="112">
        <f>+$D$3*U1287</f>
        <v>3685110</v>
      </c>
      <c r="D1287" s="112">
        <f t="shared" si="238"/>
        <v>3685110</v>
      </c>
      <c r="E1287" s="112">
        <f>+$F$3*L1287</f>
        <v>3280800</v>
      </c>
      <c r="F1287" s="112">
        <f t="shared" si="239"/>
        <v>3280800</v>
      </c>
      <c r="G1287" s="113">
        <f>+$H$3*R1287</f>
        <v>985290</v>
      </c>
      <c r="H1287" s="112">
        <f t="shared" si="240"/>
        <v>985290</v>
      </c>
      <c r="I1287" s="140">
        <f>+I1285+500</f>
        <v>321500</v>
      </c>
      <c r="J1287" s="130"/>
      <c r="K1287" s="116">
        <f>+K1285+10</f>
        <v>6580</v>
      </c>
      <c r="L1287" s="117">
        <f>+I1287+K1287</f>
        <v>328080</v>
      </c>
      <c r="M1287" s="118"/>
      <c r="N1287" s="119">
        <f>+N1285+10</f>
        <v>6680</v>
      </c>
      <c r="O1287" s="119">
        <f>+N1287+I1287</f>
        <v>328180</v>
      </c>
      <c r="P1287" s="119"/>
      <c r="Q1287" s="119">
        <f>+Q1285+10</f>
        <v>6930</v>
      </c>
      <c r="R1287" s="120">
        <f>+Q1287+I1287</f>
        <v>328430</v>
      </c>
      <c r="S1287" s="121"/>
      <c r="T1287" s="122">
        <f>+T1285+20</f>
        <v>13510</v>
      </c>
      <c r="U1287" s="122">
        <f>+T1287+I1287</f>
        <v>335010</v>
      </c>
      <c r="V1287" s="141">
        <f>+V1285+500</f>
        <v>321500</v>
      </c>
      <c r="W1287" s="130"/>
      <c r="X1287" s="116">
        <f>+X1285+10</f>
        <v>5050</v>
      </c>
      <c r="Y1287" s="124">
        <f t="shared" si="241"/>
        <v>321740</v>
      </c>
      <c r="Z1287" s="125">
        <f>+V1287+X1287</f>
        <v>326550</v>
      </c>
      <c r="AA1287" s="126"/>
      <c r="AB1287" s="127">
        <f>+AB1285+20</f>
        <v>10100</v>
      </c>
      <c r="AC1287" s="119">
        <f>+V1287+AB1287</f>
        <v>331600</v>
      </c>
      <c r="AD1287" s="127"/>
      <c r="AE1287" s="127">
        <f>+AE1285+10</f>
        <v>5075</v>
      </c>
      <c r="AF1287" s="120">
        <f>+AE1287+V1287</f>
        <v>326575</v>
      </c>
      <c r="AG1287" s="127"/>
      <c r="AH1287" s="127">
        <f>+AH1285+10</f>
        <v>5100</v>
      </c>
      <c r="AI1287" s="119">
        <f>+AH1287+V1287</f>
        <v>326600</v>
      </c>
      <c r="AJ1287" s="126"/>
      <c r="AK1287" s="128">
        <f>+AK1285+10</f>
        <v>5125</v>
      </c>
      <c r="AL1287" s="129">
        <f>+AK1287+V1287</f>
        <v>326625</v>
      </c>
      <c r="AM1287" s="397"/>
    </row>
    <row r="1288" spans="1:39" ht="15.75" x14ac:dyDescent="0.25">
      <c r="A1288" s="93">
        <f t="shared" si="242"/>
        <v>0</v>
      </c>
      <c r="B1288" s="94">
        <f t="shared" si="237"/>
        <v>0</v>
      </c>
      <c r="C1288" s="95">
        <f>+$D$3*T1288</f>
        <v>7150</v>
      </c>
      <c r="D1288" s="95">
        <f t="shared" si="238"/>
        <v>7150</v>
      </c>
      <c r="E1288" s="95">
        <f>+$F$3*K1288</f>
        <v>1500</v>
      </c>
      <c r="F1288" s="95">
        <f t="shared" si="239"/>
        <v>1500</v>
      </c>
      <c r="G1288" s="96">
        <f>+$H$3*Q1288</f>
        <v>1500</v>
      </c>
      <c r="H1288" s="433">
        <f t="shared" si="240"/>
        <v>1500</v>
      </c>
      <c r="I1288" s="395"/>
      <c r="J1288" s="130">
        <f>((K1289-K1287)/500)</f>
        <v>0.02</v>
      </c>
      <c r="K1288" s="116">
        <f>(((I1288-I1287)*J1288)+K1287)+I1288</f>
        <v>150</v>
      </c>
      <c r="L1288" s="131">
        <f>ROUNDUP(K1288,0)</f>
        <v>150</v>
      </c>
      <c r="M1288" s="132">
        <f>((N1289-N1287)/500)</f>
        <v>0.02</v>
      </c>
      <c r="N1288" s="101">
        <f>(((I1288-I1287)*M1288)+N1287)+I1288</f>
        <v>250</v>
      </c>
      <c r="O1288" s="101">
        <f>ROUNDUP(N1288,0)</f>
        <v>250</v>
      </c>
      <c r="P1288" s="101">
        <f>((Q1289-Q1287)/500)</f>
        <v>0.02</v>
      </c>
      <c r="Q1288" s="101">
        <f>(((I1288-I1287)*P1288)+Q1287)+I1288</f>
        <v>500</v>
      </c>
      <c r="R1288" s="133">
        <f>ROUNDUP(Q1288,0)</f>
        <v>500</v>
      </c>
      <c r="S1288" s="132">
        <f>((T1289-T1287)/500)</f>
        <v>0.04</v>
      </c>
      <c r="T1288" s="134">
        <f>(((I1288-I1287)*S1288)+T1287)+I1288</f>
        <v>650</v>
      </c>
      <c r="U1288" s="134">
        <f>ROUNDUP(T1288,0)</f>
        <v>650</v>
      </c>
      <c r="V1288" s="396"/>
      <c r="W1288" s="130">
        <f>((X1289-X1287)/500)</f>
        <v>0.01</v>
      </c>
      <c r="X1288" s="116">
        <f>(((V1288-V1287)*W1288)+X1287)+V1288</f>
        <v>1835</v>
      </c>
      <c r="Y1288" s="135">
        <f t="shared" si="241"/>
        <v>240</v>
      </c>
      <c r="Z1288" s="106">
        <f>ROUNDUP(X1288,0)</f>
        <v>1835</v>
      </c>
      <c r="AA1288" s="136">
        <f>((AB1289-AB1287)/500)</f>
        <v>0.02</v>
      </c>
      <c r="AB1288" s="137">
        <f>(((V1288-V1287)*AA1288)+AB1287)+V1288</f>
        <v>3670</v>
      </c>
      <c r="AC1288" s="101">
        <f>ROUNDUP(AB1288,0)</f>
        <v>3670</v>
      </c>
      <c r="AD1288" s="137">
        <f>((AE1289-AE1287)/500)</f>
        <v>0.01</v>
      </c>
      <c r="AE1288" s="137">
        <f>(((V1288-V1287)*AD1288)+AE1287)+V1288</f>
        <v>1860</v>
      </c>
      <c r="AF1288" s="133">
        <f>ROUNDUP(AE1288,0)</f>
        <v>1860</v>
      </c>
      <c r="AG1288" s="137">
        <f>((AH1289-AH1287)/500)</f>
        <v>0.01</v>
      </c>
      <c r="AH1288" s="137">
        <f>(((V1288-V1287)*AG1288)+AH1287)+V1288</f>
        <v>1885</v>
      </c>
      <c r="AI1288" s="101">
        <f>ROUNDUP(AH1288,0)</f>
        <v>1885</v>
      </c>
      <c r="AJ1288" s="136">
        <f>((AK1289-AK1287)/500)</f>
        <v>0.01</v>
      </c>
      <c r="AK1288" s="138">
        <f>(((V1288-V1287)*AJ1288)+AK1287)+V1288</f>
        <v>1910</v>
      </c>
      <c r="AL1288" s="139">
        <f>ROUNDUP(AK1288,0)</f>
        <v>1910</v>
      </c>
    </row>
    <row r="1289" spans="1:39" ht="15.75" x14ac:dyDescent="0.25">
      <c r="A1289" s="93">
        <f t="shared" si="242"/>
        <v>0</v>
      </c>
      <c r="B1289" s="93">
        <f t="shared" si="237"/>
        <v>0</v>
      </c>
      <c r="C1289" s="112">
        <f>+$D$3*U1289</f>
        <v>3690830</v>
      </c>
      <c r="D1289" s="112">
        <f t="shared" si="238"/>
        <v>3690830</v>
      </c>
      <c r="E1289" s="112">
        <f>+$F$3*L1289</f>
        <v>3285900</v>
      </c>
      <c r="F1289" s="112">
        <f t="shared" si="239"/>
        <v>3285900</v>
      </c>
      <c r="G1289" s="113">
        <f>+$H$3*R1289</f>
        <v>986820</v>
      </c>
      <c r="H1289" s="112">
        <f t="shared" si="240"/>
        <v>986820</v>
      </c>
      <c r="I1289" s="140">
        <f>+I1287+500</f>
        <v>322000</v>
      </c>
      <c r="J1289" s="130"/>
      <c r="K1289" s="116">
        <f>+K1287+10</f>
        <v>6590</v>
      </c>
      <c r="L1289" s="117">
        <f>+I1289+K1289</f>
        <v>328590</v>
      </c>
      <c r="M1289" s="118"/>
      <c r="N1289" s="119">
        <f>+N1287+10</f>
        <v>6690</v>
      </c>
      <c r="O1289" s="119">
        <f>+N1289+I1289</f>
        <v>328690</v>
      </c>
      <c r="P1289" s="119"/>
      <c r="Q1289" s="119">
        <f>+Q1287+10</f>
        <v>6940</v>
      </c>
      <c r="R1289" s="120">
        <f>+Q1289+I1289</f>
        <v>328940</v>
      </c>
      <c r="S1289" s="121"/>
      <c r="T1289" s="122">
        <f>+T1287+20</f>
        <v>13530</v>
      </c>
      <c r="U1289" s="122">
        <f>+T1289+I1289</f>
        <v>335530</v>
      </c>
      <c r="V1289" s="141">
        <f>+V1287+500</f>
        <v>322000</v>
      </c>
      <c r="W1289" s="130"/>
      <c r="X1289" s="116">
        <f>+X1287+5</f>
        <v>5055</v>
      </c>
      <c r="Y1289" s="124">
        <f t="shared" si="241"/>
        <v>322240</v>
      </c>
      <c r="Z1289" s="125">
        <f>+V1289+X1289</f>
        <v>327055</v>
      </c>
      <c r="AA1289" s="126"/>
      <c r="AB1289" s="127">
        <f>+AB1287+10</f>
        <v>10110</v>
      </c>
      <c r="AC1289" s="119">
        <f>+V1289+AB1289</f>
        <v>332110</v>
      </c>
      <c r="AD1289" s="127"/>
      <c r="AE1289" s="127">
        <f>+AE1287+5</f>
        <v>5080</v>
      </c>
      <c r="AF1289" s="120">
        <f>+AE1289+V1289</f>
        <v>327080</v>
      </c>
      <c r="AG1289" s="127"/>
      <c r="AH1289" s="127">
        <f>+AH1287+5</f>
        <v>5105</v>
      </c>
      <c r="AI1289" s="119">
        <f>+AH1289+V1289</f>
        <v>327105</v>
      </c>
      <c r="AJ1289" s="126"/>
      <c r="AK1289" s="128">
        <f>+AK1287+5</f>
        <v>5130</v>
      </c>
      <c r="AL1289" s="129">
        <f>+AK1289+V1289</f>
        <v>327130</v>
      </c>
      <c r="AM1289" s="397"/>
    </row>
    <row r="1290" spans="1:39" ht="15.75" x14ac:dyDescent="0.25">
      <c r="A1290" s="93">
        <f t="shared" si="242"/>
        <v>0</v>
      </c>
      <c r="B1290" s="94">
        <f t="shared" si="237"/>
        <v>0</v>
      </c>
      <c r="C1290" s="95">
        <f>+$D$3*T1290</f>
        <v>7150</v>
      </c>
      <c r="D1290" s="95">
        <f t="shared" si="238"/>
        <v>7150</v>
      </c>
      <c r="E1290" s="95">
        <f>+$F$3*K1290</f>
        <v>1500</v>
      </c>
      <c r="F1290" s="95">
        <f t="shared" si="239"/>
        <v>1500</v>
      </c>
      <c r="G1290" s="96">
        <f>+$H$3*Q1290</f>
        <v>1500</v>
      </c>
      <c r="H1290" s="95">
        <f t="shared" si="240"/>
        <v>1500</v>
      </c>
      <c r="I1290" s="395"/>
      <c r="J1290" s="130">
        <f>((K1291-K1289)/500)</f>
        <v>0.02</v>
      </c>
      <c r="K1290" s="116">
        <f>(((I1290-I1289)*J1290)+K1289)+I1290</f>
        <v>150</v>
      </c>
      <c r="L1290" s="131">
        <f>ROUNDUP(K1290,0)</f>
        <v>150</v>
      </c>
      <c r="M1290" s="132">
        <f>((N1291-N1289)/500)</f>
        <v>0.02</v>
      </c>
      <c r="N1290" s="101">
        <f>(((I1290-I1289)*M1290)+N1289)+I1290</f>
        <v>250</v>
      </c>
      <c r="O1290" s="101">
        <f>ROUNDUP(N1290,0)</f>
        <v>250</v>
      </c>
      <c r="P1290" s="101">
        <f>((Q1291-Q1289)/500)</f>
        <v>0.02</v>
      </c>
      <c r="Q1290" s="101">
        <f>(((I1290-I1289)*P1290)+Q1289)+I1290</f>
        <v>500</v>
      </c>
      <c r="R1290" s="133">
        <f>ROUNDUP(Q1290,0)</f>
        <v>500</v>
      </c>
      <c r="S1290" s="132">
        <f>((T1291-T1289)/500)</f>
        <v>0.04</v>
      </c>
      <c r="T1290" s="134">
        <f>(((I1290-I1289)*S1290)+T1289)+I1290</f>
        <v>650</v>
      </c>
      <c r="U1290" s="134">
        <f>ROUNDUP(T1290,0)</f>
        <v>650</v>
      </c>
      <c r="V1290" s="396"/>
      <c r="W1290" s="130">
        <f>((X1291-X1289)/500)</f>
        <v>0.02</v>
      </c>
      <c r="X1290" s="116">
        <f>(((V1290-V1289)*W1290)+X1289)+V1290</f>
        <v>-1385</v>
      </c>
      <c r="Y1290" s="135">
        <f t="shared" si="241"/>
        <v>240</v>
      </c>
      <c r="Z1290" s="106">
        <f>ROUNDUP(X1290,0)</f>
        <v>-1385</v>
      </c>
      <c r="AA1290" s="136">
        <f>((AB1291-AB1289)/500)</f>
        <v>0.04</v>
      </c>
      <c r="AB1290" s="137">
        <f>(((V1290-V1289)*AA1290)+AB1289)+V1290</f>
        <v>-2770</v>
      </c>
      <c r="AC1290" s="101">
        <f>ROUNDUP(AB1290,0)</f>
        <v>-2770</v>
      </c>
      <c r="AD1290" s="137">
        <f>((AE1291-AE1289)/500)</f>
        <v>0.02</v>
      </c>
      <c r="AE1290" s="137">
        <f>(((V1290-V1289)*AD1290)+AE1289)+V1290</f>
        <v>-1360</v>
      </c>
      <c r="AF1290" s="133">
        <f>ROUNDUP(AE1290,0)</f>
        <v>-1360</v>
      </c>
      <c r="AG1290" s="137">
        <f>((AH1291-AH1289)/500)</f>
        <v>0.02</v>
      </c>
      <c r="AH1290" s="137">
        <f>(((V1290-V1289)*AG1290)+AH1289)+V1290</f>
        <v>-1335</v>
      </c>
      <c r="AI1290" s="101">
        <f>ROUNDUP(AH1290,0)</f>
        <v>-1335</v>
      </c>
      <c r="AJ1290" s="136">
        <f>((AK1291-AK1289)/500)</f>
        <v>0.02</v>
      </c>
      <c r="AK1290" s="138">
        <f>(((V1290-V1289)*AJ1290)+AK1289)+V1290</f>
        <v>-1310</v>
      </c>
      <c r="AL1290" s="139">
        <f>ROUNDUP(AK1290,0)</f>
        <v>-1310</v>
      </c>
      <c r="AM1290" s="397"/>
    </row>
    <row r="1291" spans="1:39" ht="15.75" x14ac:dyDescent="0.25">
      <c r="A1291" s="93">
        <f t="shared" si="242"/>
        <v>0</v>
      </c>
      <c r="B1291" s="93">
        <f t="shared" si="237"/>
        <v>0</v>
      </c>
      <c r="C1291" s="112">
        <f>+$D$3*U1291</f>
        <v>3696550</v>
      </c>
      <c r="D1291" s="112">
        <f t="shared" si="238"/>
        <v>3696550</v>
      </c>
      <c r="E1291" s="112">
        <f>+$F$3*L1291</f>
        <v>3291000</v>
      </c>
      <c r="F1291" s="112">
        <f t="shared" si="239"/>
        <v>3291000</v>
      </c>
      <c r="G1291" s="113">
        <f>+$H$3*R1291</f>
        <v>988350</v>
      </c>
      <c r="H1291" s="112">
        <f t="shared" si="240"/>
        <v>988350</v>
      </c>
      <c r="I1291" s="140">
        <f>+I1289+500</f>
        <v>322500</v>
      </c>
      <c r="J1291" s="130"/>
      <c r="K1291" s="116">
        <f>+K1289+10</f>
        <v>6600</v>
      </c>
      <c r="L1291" s="117">
        <f>+I1291+K1291</f>
        <v>329100</v>
      </c>
      <c r="M1291" s="118"/>
      <c r="N1291" s="119">
        <f>+N1289+10</f>
        <v>6700</v>
      </c>
      <c r="O1291" s="119">
        <f>+N1291+I1291</f>
        <v>329200</v>
      </c>
      <c r="P1291" s="119"/>
      <c r="Q1291" s="119">
        <f>+Q1289+10</f>
        <v>6950</v>
      </c>
      <c r="R1291" s="120">
        <f>+Q1291+I1291</f>
        <v>329450</v>
      </c>
      <c r="S1291" s="121"/>
      <c r="T1291" s="122">
        <f>+T1289+20</f>
        <v>13550</v>
      </c>
      <c r="U1291" s="122">
        <f>+T1291+I1291</f>
        <v>336050</v>
      </c>
      <c r="V1291" s="141">
        <f>+V1289+500</f>
        <v>322500</v>
      </c>
      <c r="W1291" s="130"/>
      <c r="X1291" s="116">
        <f>+X1289+10</f>
        <v>5065</v>
      </c>
      <c r="Y1291" s="124">
        <f t="shared" si="241"/>
        <v>322740</v>
      </c>
      <c r="Z1291" s="125">
        <f>+V1291+X1291</f>
        <v>327565</v>
      </c>
      <c r="AA1291" s="126"/>
      <c r="AB1291" s="127">
        <f>+AB1289+20</f>
        <v>10130</v>
      </c>
      <c r="AC1291" s="119">
        <f>+V1291+AB1291</f>
        <v>332630</v>
      </c>
      <c r="AD1291" s="127"/>
      <c r="AE1291" s="127">
        <f>+AE1289+10</f>
        <v>5090</v>
      </c>
      <c r="AF1291" s="120">
        <f>+AE1291+V1291</f>
        <v>327590</v>
      </c>
      <c r="AG1291" s="127"/>
      <c r="AH1291" s="127">
        <f>+AH1289+10</f>
        <v>5115</v>
      </c>
      <c r="AI1291" s="119">
        <f>+AH1291+V1291</f>
        <v>327615</v>
      </c>
      <c r="AJ1291" s="126"/>
      <c r="AK1291" s="128">
        <f>+AK1289+10</f>
        <v>5140</v>
      </c>
      <c r="AL1291" s="129">
        <f>+AK1291+V1291</f>
        <v>327640</v>
      </c>
      <c r="AM1291" s="397"/>
    </row>
    <row r="1292" spans="1:39" ht="15.75" x14ac:dyDescent="0.25">
      <c r="A1292" s="93">
        <f t="shared" si="242"/>
        <v>0</v>
      </c>
      <c r="B1292" s="94">
        <f t="shared" si="237"/>
        <v>0</v>
      </c>
      <c r="C1292" s="95">
        <f>+$D$3*T1292</f>
        <v>7150</v>
      </c>
      <c r="D1292" s="95">
        <f t="shared" si="238"/>
        <v>7150</v>
      </c>
      <c r="E1292" s="95">
        <f>+$F$3*K1292</f>
        <v>1500</v>
      </c>
      <c r="F1292" s="95">
        <f t="shared" si="239"/>
        <v>1500</v>
      </c>
      <c r="G1292" s="96">
        <f>+$H$3*Q1292</f>
        <v>1500</v>
      </c>
      <c r="H1292" s="433">
        <f t="shared" si="240"/>
        <v>1500</v>
      </c>
      <c r="I1292" s="395"/>
      <c r="J1292" s="130">
        <f>((K1293-K1291)/500)</f>
        <v>0.02</v>
      </c>
      <c r="K1292" s="116">
        <f>(((I1292-I1291)*J1292)+K1291)+I1292</f>
        <v>150</v>
      </c>
      <c r="L1292" s="131">
        <f>ROUNDUP(K1292,0)</f>
        <v>150</v>
      </c>
      <c r="M1292" s="132">
        <f>((N1293-N1291)/500)</f>
        <v>0.02</v>
      </c>
      <c r="N1292" s="101">
        <f>(((I1292-I1291)*M1292)+N1291)+I1292</f>
        <v>250</v>
      </c>
      <c r="O1292" s="101">
        <f>ROUNDUP(N1292,0)</f>
        <v>250</v>
      </c>
      <c r="P1292" s="101">
        <f>((Q1293-Q1291)/500)</f>
        <v>0.02</v>
      </c>
      <c r="Q1292" s="101">
        <f>(((I1292-I1291)*P1292)+Q1291)+I1292</f>
        <v>500</v>
      </c>
      <c r="R1292" s="133">
        <f>ROUNDUP(Q1292,0)</f>
        <v>500</v>
      </c>
      <c r="S1292" s="132">
        <f>((T1293-T1291)/500)</f>
        <v>0.04</v>
      </c>
      <c r="T1292" s="134">
        <f>(((I1292-I1291)*S1292)+T1291)+I1292</f>
        <v>650</v>
      </c>
      <c r="U1292" s="134">
        <f>ROUNDUP(T1292,0)</f>
        <v>650</v>
      </c>
      <c r="V1292" s="396"/>
      <c r="W1292" s="130">
        <f>((X1293-X1291)/500)</f>
        <v>0.01</v>
      </c>
      <c r="X1292" s="116">
        <f>(((V1292-V1291)*W1292)+X1291)+V1292</f>
        <v>1840</v>
      </c>
      <c r="Y1292" s="135">
        <f t="shared" si="241"/>
        <v>240</v>
      </c>
      <c r="Z1292" s="106">
        <f>ROUNDUP(X1292,0)</f>
        <v>1840</v>
      </c>
      <c r="AA1292" s="136">
        <f>((AB1293-AB1291)/500)</f>
        <v>0.02</v>
      </c>
      <c r="AB1292" s="137">
        <f>(((V1292-V1291)*AA1292)+AB1291)+V1292</f>
        <v>3680</v>
      </c>
      <c r="AC1292" s="101">
        <f>ROUNDUP(AB1292,0)</f>
        <v>3680</v>
      </c>
      <c r="AD1292" s="137">
        <f>((AE1293-AE1291)/500)</f>
        <v>0.01</v>
      </c>
      <c r="AE1292" s="137">
        <f>(((V1292-V1291)*AD1292)+AE1291)+V1292</f>
        <v>1865</v>
      </c>
      <c r="AF1292" s="133">
        <f>ROUNDUP(AE1292,0)</f>
        <v>1865</v>
      </c>
      <c r="AG1292" s="137">
        <f>((AH1293-AH1291)/500)</f>
        <v>0.01</v>
      </c>
      <c r="AH1292" s="137">
        <f>(((V1292-V1291)*AG1292)+AH1291)+V1292</f>
        <v>1890</v>
      </c>
      <c r="AI1292" s="101">
        <f>ROUNDUP(AH1292,0)</f>
        <v>1890</v>
      </c>
      <c r="AJ1292" s="136">
        <f>((AK1293-AK1291)/500)</f>
        <v>0.01</v>
      </c>
      <c r="AK1292" s="138">
        <f>(((V1292-V1291)*AJ1292)+AK1291)+V1292</f>
        <v>1915</v>
      </c>
      <c r="AL1292" s="139">
        <f>ROUNDUP(AK1292,0)</f>
        <v>1915</v>
      </c>
    </row>
    <row r="1293" spans="1:39" ht="15.75" x14ac:dyDescent="0.25">
      <c r="A1293" s="93">
        <f t="shared" si="242"/>
        <v>0</v>
      </c>
      <c r="B1293" s="93">
        <f t="shared" si="237"/>
        <v>0</v>
      </c>
      <c r="C1293" s="112">
        <f>+$D$3*U1293</f>
        <v>3702270</v>
      </c>
      <c r="D1293" s="112">
        <f t="shared" si="238"/>
        <v>3702270</v>
      </c>
      <c r="E1293" s="112">
        <f>+$F$3*L1293</f>
        <v>3296100</v>
      </c>
      <c r="F1293" s="112">
        <f t="shared" si="239"/>
        <v>3296100</v>
      </c>
      <c r="G1293" s="113">
        <f>+$H$3*R1293</f>
        <v>989880</v>
      </c>
      <c r="H1293" s="112">
        <f t="shared" si="240"/>
        <v>989880</v>
      </c>
      <c r="I1293" s="140">
        <f>+I1291+500</f>
        <v>323000</v>
      </c>
      <c r="J1293" s="130"/>
      <c r="K1293" s="116">
        <f>+K1291+10</f>
        <v>6610</v>
      </c>
      <c r="L1293" s="117">
        <f>+I1293+K1293</f>
        <v>329610</v>
      </c>
      <c r="M1293" s="118"/>
      <c r="N1293" s="119">
        <f>+N1291+10</f>
        <v>6710</v>
      </c>
      <c r="O1293" s="119">
        <f>+N1293+I1293</f>
        <v>329710</v>
      </c>
      <c r="P1293" s="119"/>
      <c r="Q1293" s="119">
        <f>+Q1291+10</f>
        <v>6960</v>
      </c>
      <c r="R1293" s="120">
        <f>+Q1293+I1293</f>
        <v>329960</v>
      </c>
      <c r="S1293" s="121"/>
      <c r="T1293" s="122">
        <f>+T1291+20</f>
        <v>13570</v>
      </c>
      <c r="U1293" s="122">
        <f>+T1293+I1293</f>
        <v>336570</v>
      </c>
      <c r="V1293" s="141">
        <f>+V1291+500</f>
        <v>323000</v>
      </c>
      <c r="W1293" s="130"/>
      <c r="X1293" s="116">
        <f>+X1291+5</f>
        <v>5070</v>
      </c>
      <c r="Y1293" s="124">
        <f t="shared" si="241"/>
        <v>323240</v>
      </c>
      <c r="Z1293" s="125">
        <f>+V1293+X1293</f>
        <v>328070</v>
      </c>
      <c r="AA1293" s="126"/>
      <c r="AB1293" s="127">
        <f>+AB1291+10</f>
        <v>10140</v>
      </c>
      <c r="AC1293" s="119">
        <f>+V1293+AB1293</f>
        <v>333140</v>
      </c>
      <c r="AD1293" s="127"/>
      <c r="AE1293" s="127">
        <f>+AE1291+5</f>
        <v>5095</v>
      </c>
      <c r="AF1293" s="120">
        <f>+AE1293+V1293</f>
        <v>328095</v>
      </c>
      <c r="AG1293" s="127"/>
      <c r="AH1293" s="127">
        <f>+AH1291+5</f>
        <v>5120</v>
      </c>
      <c r="AI1293" s="119">
        <f>+AH1293+V1293</f>
        <v>328120</v>
      </c>
      <c r="AJ1293" s="126"/>
      <c r="AK1293" s="128">
        <f>+AK1291+5</f>
        <v>5145</v>
      </c>
      <c r="AL1293" s="129">
        <f>+AK1293+V1293</f>
        <v>328145</v>
      </c>
      <c r="AM1293" s="397"/>
    </row>
    <row r="1294" spans="1:39" ht="15.75" x14ac:dyDescent="0.25">
      <c r="A1294" s="93">
        <f t="shared" si="242"/>
        <v>0</v>
      </c>
      <c r="B1294" s="94">
        <f t="shared" si="237"/>
        <v>0</v>
      </c>
      <c r="C1294" s="95">
        <f>+$D$3*T1294</f>
        <v>7150</v>
      </c>
      <c r="D1294" s="95">
        <f t="shared" si="238"/>
        <v>7150</v>
      </c>
      <c r="E1294" s="95">
        <f>+$F$3*K1294</f>
        <v>1500</v>
      </c>
      <c r="F1294" s="95">
        <f t="shared" si="239"/>
        <v>1500</v>
      </c>
      <c r="G1294" s="96">
        <f>+$H$3*Q1294</f>
        <v>1500</v>
      </c>
      <c r="H1294" s="95">
        <f t="shared" si="240"/>
        <v>1500</v>
      </c>
      <c r="I1294" s="395"/>
      <c r="J1294" s="130">
        <f>((K1295-K1293)/500)</f>
        <v>0.02</v>
      </c>
      <c r="K1294" s="116">
        <f>(((I1294-I1293)*J1294)+K1293)+I1294</f>
        <v>150</v>
      </c>
      <c r="L1294" s="131">
        <f>ROUNDUP(K1294,0)</f>
        <v>150</v>
      </c>
      <c r="M1294" s="132">
        <f>((N1295-N1293)/500)</f>
        <v>0.02</v>
      </c>
      <c r="N1294" s="101">
        <f>(((I1294-I1293)*M1294)+N1293)+I1294</f>
        <v>250</v>
      </c>
      <c r="O1294" s="101">
        <f>ROUNDUP(N1294,0)</f>
        <v>250</v>
      </c>
      <c r="P1294" s="101">
        <f>((Q1295-Q1293)/500)</f>
        <v>0.02</v>
      </c>
      <c r="Q1294" s="101">
        <f>(((I1294-I1293)*P1294)+Q1293)+I1294</f>
        <v>500</v>
      </c>
      <c r="R1294" s="133">
        <f>ROUNDUP(Q1294,0)</f>
        <v>500</v>
      </c>
      <c r="S1294" s="132">
        <f>((T1295-T1293)/500)</f>
        <v>0.04</v>
      </c>
      <c r="T1294" s="134">
        <f>(((I1294-I1293)*S1294)+T1293)+I1294</f>
        <v>650</v>
      </c>
      <c r="U1294" s="134">
        <f>ROUNDUP(T1294,0)</f>
        <v>650</v>
      </c>
      <c r="V1294" s="396"/>
      <c r="W1294" s="130">
        <f>((X1295-X1293)/500)</f>
        <v>0.02</v>
      </c>
      <c r="X1294" s="116">
        <f>(((V1294-V1293)*W1294)+X1293)+V1294</f>
        <v>-1390</v>
      </c>
      <c r="Y1294" s="135">
        <f t="shared" si="241"/>
        <v>240</v>
      </c>
      <c r="Z1294" s="106">
        <f>ROUNDUP(X1294,0)</f>
        <v>-1390</v>
      </c>
      <c r="AA1294" s="136">
        <f>((AB1295-AB1293)/500)</f>
        <v>0.04</v>
      </c>
      <c r="AB1294" s="137">
        <f>(((V1294-V1293)*AA1294)+AB1293)+V1294</f>
        <v>-2780</v>
      </c>
      <c r="AC1294" s="101">
        <f>ROUNDUP(AB1294,0)</f>
        <v>-2780</v>
      </c>
      <c r="AD1294" s="137">
        <f>((AE1295-AE1293)/500)</f>
        <v>0.02</v>
      </c>
      <c r="AE1294" s="137">
        <f>(((V1294-V1293)*AD1294)+AE1293)+V1294</f>
        <v>-1365</v>
      </c>
      <c r="AF1294" s="133">
        <f>ROUNDUP(AE1294,0)</f>
        <v>-1365</v>
      </c>
      <c r="AG1294" s="137">
        <f>((AH1295-AH1293)/500)</f>
        <v>0.02</v>
      </c>
      <c r="AH1294" s="137">
        <f>(((V1294-V1293)*AG1294)+AH1293)+V1294</f>
        <v>-1340</v>
      </c>
      <c r="AI1294" s="101">
        <f>ROUNDUP(AH1294,0)</f>
        <v>-1340</v>
      </c>
      <c r="AJ1294" s="136">
        <f>((AK1295-AK1293)/500)</f>
        <v>0.02</v>
      </c>
      <c r="AK1294" s="138">
        <f>(((V1294-V1293)*AJ1294)+AK1293)+V1294</f>
        <v>-1315</v>
      </c>
      <c r="AL1294" s="139">
        <f>ROUNDUP(AK1294,0)</f>
        <v>-1315</v>
      </c>
    </row>
    <row r="1295" spans="1:39" ht="15.75" x14ac:dyDescent="0.25">
      <c r="A1295" s="93">
        <f t="shared" si="242"/>
        <v>0</v>
      </c>
      <c r="B1295" s="93">
        <f t="shared" si="237"/>
        <v>0</v>
      </c>
      <c r="C1295" s="112">
        <f>+$D$3*U1295</f>
        <v>3707990</v>
      </c>
      <c r="D1295" s="112">
        <f t="shared" si="238"/>
        <v>3707990</v>
      </c>
      <c r="E1295" s="112">
        <f>+$F$3*L1295</f>
        <v>3301200</v>
      </c>
      <c r="F1295" s="112">
        <f t="shared" si="239"/>
        <v>3301200</v>
      </c>
      <c r="G1295" s="113">
        <f>+$H$3*R1295</f>
        <v>991410</v>
      </c>
      <c r="H1295" s="112">
        <f t="shared" si="240"/>
        <v>991410</v>
      </c>
      <c r="I1295" s="140">
        <f>+I1293+500</f>
        <v>323500</v>
      </c>
      <c r="J1295" s="130"/>
      <c r="K1295" s="116">
        <f>+K1293+10</f>
        <v>6620</v>
      </c>
      <c r="L1295" s="117">
        <f>+I1295+K1295</f>
        <v>330120</v>
      </c>
      <c r="M1295" s="118"/>
      <c r="N1295" s="119">
        <f>+N1293+10</f>
        <v>6720</v>
      </c>
      <c r="O1295" s="119">
        <f>+N1295+I1295</f>
        <v>330220</v>
      </c>
      <c r="P1295" s="119"/>
      <c r="Q1295" s="119">
        <f>+Q1293+10</f>
        <v>6970</v>
      </c>
      <c r="R1295" s="120">
        <f>+Q1295+I1295</f>
        <v>330470</v>
      </c>
      <c r="S1295" s="121"/>
      <c r="T1295" s="122">
        <f>+T1293+20</f>
        <v>13590</v>
      </c>
      <c r="U1295" s="122">
        <f>+T1295+I1295</f>
        <v>337090</v>
      </c>
      <c r="V1295" s="141">
        <f>+V1293+500</f>
        <v>323500</v>
      </c>
      <c r="W1295" s="130"/>
      <c r="X1295" s="116">
        <f>+X1293+10</f>
        <v>5080</v>
      </c>
      <c r="Y1295" s="124">
        <f t="shared" si="241"/>
        <v>323740</v>
      </c>
      <c r="Z1295" s="125">
        <f>+V1295+X1295</f>
        <v>328580</v>
      </c>
      <c r="AA1295" s="126"/>
      <c r="AB1295" s="127">
        <f>+AB1293+20</f>
        <v>10160</v>
      </c>
      <c r="AC1295" s="119">
        <f>+V1295+AB1295</f>
        <v>333660</v>
      </c>
      <c r="AD1295" s="127"/>
      <c r="AE1295" s="127">
        <f>+AE1293+10</f>
        <v>5105</v>
      </c>
      <c r="AF1295" s="120">
        <f>+AE1295+V1295</f>
        <v>328605</v>
      </c>
      <c r="AG1295" s="127"/>
      <c r="AH1295" s="127">
        <f>+AH1293+10</f>
        <v>5130</v>
      </c>
      <c r="AI1295" s="119">
        <f>+AH1295+V1295</f>
        <v>328630</v>
      </c>
      <c r="AJ1295" s="126"/>
      <c r="AK1295" s="128">
        <f>+AK1293+10</f>
        <v>5155</v>
      </c>
      <c r="AL1295" s="129">
        <f>+AK1295+V1295</f>
        <v>328655</v>
      </c>
      <c r="AM1295" s="397"/>
    </row>
    <row r="1296" spans="1:39" ht="15.75" x14ac:dyDescent="0.25">
      <c r="A1296" s="93">
        <f t="shared" si="242"/>
        <v>0</v>
      </c>
      <c r="B1296" s="94">
        <f t="shared" si="237"/>
        <v>0</v>
      </c>
      <c r="C1296" s="95">
        <f>+$D$3*T1296</f>
        <v>7150</v>
      </c>
      <c r="D1296" s="95">
        <f t="shared" si="238"/>
        <v>7150</v>
      </c>
      <c r="E1296" s="95">
        <f>+$F$3*K1296</f>
        <v>1500</v>
      </c>
      <c r="F1296" s="95">
        <f t="shared" si="239"/>
        <v>1500</v>
      </c>
      <c r="G1296" s="96">
        <f>+$H$3*Q1296</f>
        <v>1500</v>
      </c>
      <c r="H1296" s="433">
        <f t="shared" si="240"/>
        <v>1500</v>
      </c>
      <c r="I1296" s="395"/>
      <c r="J1296" s="130">
        <f>((K1297-K1295)/500)</f>
        <v>0.02</v>
      </c>
      <c r="K1296" s="116">
        <f>(((I1296-I1295)*J1296)+K1295)+I1296</f>
        <v>150</v>
      </c>
      <c r="L1296" s="131">
        <f>ROUNDUP(K1296,0)</f>
        <v>150</v>
      </c>
      <c r="M1296" s="132">
        <f>((N1297-N1295)/500)</f>
        <v>0.02</v>
      </c>
      <c r="N1296" s="101">
        <f>(((I1296-I1295)*M1296)+N1295)+I1296</f>
        <v>250</v>
      </c>
      <c r="O1296" s="101">
        <f>ROUNDUP(N1296,0)</f>
        <v>250</v>
      </c>
      <c r="P1296" s="101">
        <f>((Q1297-Q1295)/500)</f>
        <v>0.02</v>
      </c>
      <c r="Q1296" s="101">
        <f>(((I1296-I1295)*P1296)+Q1295)+I1296</f>
        <v>500</v>
      </c>
      <c r="R1296" s="133">
        <f>ROUNDUP(Q1296,0)</f>
        <v>500</v>
      </c>
      <c r="S1296" s="132">
        <f>((T1297-T1295)/500)</f>
        <v>0.04</v>
      </c>
      <c r="T1296" s="134">
        <f>(((I1296-I1295)*S1296)+T1295)+I1296</f>
        <v>650</v>
      </c>
      <c r="U1296" s="134">
        <f>ROUNDUP(T1296,0)</f>
        <v>650</v>
      </c>
      <c r="V1296" s="396"/>
      <c r="W1296" s="130">
        <f>((X1297-X1295)/500)</f>
        <v>0.01</v>
      </c>
      <c r="X1296" s="116">
        <f>(((V1296-V1295)*W1296)+X1295)+V1296</f>
        <v>1845</v>
      </c>
      <c r="Y1296" s="135">
        <f t="shared" si="241"/>
        <v>240</v>
      </c>
      <c r="Z1296" s="106">
        <f>ROUNDUP(X1296,0)</f>
        <v>1845</v>
      </c>
      <c r="AA1296" s="136">
        <f>((AB1297-AB1295)/500)</f>
        <v>0.02</v>
      </c>
      <c r="AB1296" s="137">
        <f>(((V1296-V1295)*AA1296)+AB1295)+V1296</f>
        <v>3690</v>
      </c>
      <c r="AC1296" s="101">
        <f>ROUNDUP(AB1296,0)</f>
        <v>3690</v>
      </c>
      <c r="AD1296" s="137">
        <f>((AE1297-AE1295)/500)</f>
        <v>0.01</v>
      </c>
      <c r="AE1296" s="137">
        <f>(((V1296-V1295)*AD1296)+AE1295)+V1296</f>
        <v>1870</v>
      </c>
      <c r="AF1296" s="133">
        <f>ROUNDUP(AE1296,0)</f>
        <v>1870</v>
      </c>
      <c r="AG1296" s="137">
        <f>((AH1297-AH1295)/500)</f>
        <v>0.01</v>
      </c>
      <c r="AH1296" s="137">
        <f>(((V1296-V1295)*AG1296)+AH1295)+V1296</f>
        <v>1895</v>
      </c>
      <c r="AI1296" s="101">
        <f>ROUNDUP(AH1296,0)</f>
        <v>1895</v>
      </c>
      <c r="AJ1296" s="136">
        <f>((AK1297-AK1295)/500)</f>
        <v>0.01</v>
      </c>
      <c r="AK1296" s="138">
        <f>(((V1296-V1295)*AJ1296)+AK1295)+V1296</f>
        <v>1920</v>
      </c>
      <c r="AL1296" s="139">
        <f>ROUNDUP(AK1296,0)</f>
        <v>1920</v>
      </c>
    </row>
    <row r="1297" spans="1:39" ht="15.75" x14ac:dyDescent="0.25">
      <c r="A1297" s="93">
        <f t="shared" si="242"/>
        <v>0</v>
      </c>
      <c r="B1297" s="93">
        <f t="shared" si="237"/>
        <v>0</v>
      </c>
      <c r="C1297" s="112">
        <f>+$D$3*U1297</f>
        <v>3713710</v>
      </c>
      <c r="D1297" s="112">
        <f t="shared" si="238"/>
        <v>3713710</v>
      </c>
      <c r="E1297" s="112">
        <f>+$F$3*L1297</f>
        <v>3306300</v>
      </c>
      <c r="F1297" s="112">
        <f t="shared" si="239"/>
        <v>3306300</v>
      </c>
      <c r="G1297" s="113">
        <f>+$H$3*R1297</f>
        <v>992940</v>
      </c>
      <c r="H1297" s="112">
        <f t="shared" si="240"/>
        <v>992940</v>
      </c>
      <c r="I1297" s="140">
        <f>+I1295+500</f>
        <v>324000</v>
      </c>
      <c r="J1297" s="130"/>
      <c r="K1297" s="116">
        <f>+K1295+10</f>
        <v>6630</v>
      </c>
      <c r="L1297" s="117">
        <f>+I1297+K1297</f>
        <v>330630</v>
      </c>
      <c r="M1297" s="118"/>
      <c r="N1297" s="119">
        <f>+N1295+10</f>
        <v>6730</v>
      </c>
      <c r="O1297" s="119">
        <f>+N1297+I1297</f>
        <v>330730</v>
      </c>
      <c r="P1297" s="119"/>
      <c r="Q1297" s="119">
        <f>+Q1295+10</f>
        <v>6980</v>
      </c>
      <c r="R1297" s="120">
        <f>+Q1297+I1297</f>
        <v>330980</v>
      </c>
      <c r="S1297" s="121"/>
      <c r="T1297" s="122">
        <f>+T1295+20</f>
        <v>13610</v>
      </c>
      <c r="U1297" s="122">
        <f>+T1297+I1297</f>
        <v>337610</v>
      </c>
      <c r="V1297" s="141">
        <f>+V1295+500</f>
        <v>324000</v>
      </c>
      <c r="W1297" s="130"/>
      <c r="X1297" s="116">
        <f>+X1295+5</f>
        <v>5085</v>
      </c>
      <c r="Y1297" s="124">
        <f t="shared" si="241"/>
        <v>324240</v>
      </c>
      <c r="Z1297" s="125">
        <f>+V1297+X1297</f>
        <v>329085</v>
      </c>
      <c r="AA1297" s="126"/>
      <c r="AB1297" s="127">
        <f>+AB1295+10</f>
        <v>10170</v>
      </c>
      <c r="AC1297" s="119">
        <f>+V1297+AB1297</f>
        <v>334170</v>
      </c>
      <c r="AD1297" s="127"/>
      <c r="AE1297" s="127">
        <f>+AE1295+5</f>
        <v>5110</v>
      </c>
      <c r="AF1297" s="120">
        <f>+AE1297+V1297</f>
        <v>329110</v>
      </c>
      <c r="AG1297" s="127"/>
      <c r="AH1297" s="127">
        <f>+AH1295+5</f>
        <v>5135</v>
      </c>
      <c r="AI1297" s="119">
        <f>+AH1297+V1297</f>
        <v>329135</v>
      </c>
      <c r="AJ1297" s="126"/>
      <c r="AK1297" s="128">
        <f>+AK1295+5</f>
        <v>5160</v>
      </c>
      <c r="AL1297" s="129">
        <f>+AK1297+V1297</f>
        <v>329160</v>
      </c>
      <c r="AM1297" s="397"/>
    </row>
    <row r="1298" spans="1:39" ht="15.75" x14ac:dyDescent="0.25">
      <c r="A1298" s="93">
        <f t="shared" si="242"/>
        <v>0</v>
      </c>
      <c r="B1298" s="94">
        <f t="shared" si="237"/>
        <v>0</v>
      </c>
      <c r="C1298" s="95">
        <f>+$D$3*T1298</f>
        <v>7150</v>
      </c>
      <c r="D1298" s="95">
        <f t="shared" si="238"/>
        <v>7150</v>
      </c>
      <c r="E1298" s="95">
        <f>+$F$3*K1298</f>
        <v>1500</v>
      </c>
      <c r="F1298" s="95">
        <f t="shared" si="239"/>
        <v>1500</v>
      </c>
      <c r="G1298" s="96">
        <f>+$H$3*Q1298</f>
        <v>1500</v>
      </c>
      <c r="H1298" s="95">
        <f t="shared" si="240"/>
        <v>1500</v>
      </c>
      <c r="I1298" s="395"/>
      <c r="J1298" s="130">
        <f>((K1299-K1297)/500)</f>
        <v>0.02</v>
      </c>
      <c r="K1298" s="116">
        <f>(((I1298-I1297)*J1298)+K1297)+I1298</f>
        <v>150</v>
      </c>
      <c r="L1298" s="131">
        <f>ROUNDUP(K1298,0)</f>
        <v>150</v>
      </c>
      <c r="M1298" s="132">
        <f>((N1299-N1297)/500)</f>
        <v>0.02</v>
      </c>
      <c r="N1298" s="101">
        <f>(((I1298-I1297)*M1298)+N1297)+I1298</f>
        <v>250</v>
      </c>
      <c r="O1298" s="101">
        <f>ROUNDUP(N1298,0)</f>
        <v>250</v>
      </c>
      <c r="P1298" s="101">
        <f>((Q1299-Q1297)/500)</f>
        <v>0.02</v>
      </c>
      <c r="Q1298" s="101">
        <f>(((I1298-I1297)*P1298)+Q1297)+I1298</f>
        <v>500</v>
      </c>
      <c r="R1298" s="133">
        <f>ROUNDUP(Q1298,0)</f>
        <v>500</v>
      </c>
      <c r="S1298" s="132">
        <f>((T1299-T1297)/500)</f>
        <v>0.04</v>
      </c>
      <c r="T1298" s="134">
        <f>(((I1298-I1297)*S1298)+T1297)+I1298</f>
        <v>650</v>
      </c>
      <c r="U1298" s="134">
        <f>ROUNDUP(T1298,0)</f>
        <v>650</v>
      </c>
      <c r="V1298" s="396"/>
      <c r="W1298" s="130">
        <f>((X1299-X1297)/500)</f>
        <v>0.02</v>
      </c>
      <c r="X1298" s="116">
        <f>(((V1298-V1297)*W1298)+X1297)+V1298</f>
        <v>-1395</v>
      </c>
      <c r="Y1298" s="135">
        <f t="shared" si="241"/>
        <v>240</v>
      </c>
      <c r="Z1298" s="106">
        <f>ROUNDUP(X1298,0)</f>
        <v>-1395</v>
      </c>
      <c r="AA1298" s="136">
        <f>((AB1299-AB1297)/500)</f>
        <v>0.04</v>
      </c>
      <c r="AB1298" s="137">
        <f>(((V1298-V1297)*AA1298)+AB1297)+V1298</f>
        <v>-2790</v>
      </c>
      <c r="AC1298" s="101">
        <f>ROUNDUP(AB1298,0)</f>
        <v>-2790</v>
      </c>
      <c r="AD1298" s="137">
        <f>((AE1299-AE1297)/500)</f>
        <v>0.02</v>
      </c>
      <c r="AE1298" s="137">
        <f>(((V1298-V1297)*AD1298)+AE1297)+V1298</f>
        <v>-1370</v>
      </c>
      <c r="AF1298" s="133">
        <f>ROUNDUP(AE1298,0)</f>
        <v>-1370</v>
      </c>
      <c r="AG1298" s="137">
        <f>((AH1299-AH1297)/500)</f>
        <v>0.02</v>
      </c>
      <c r="AH1298" s="137">
        <f>(((V1298-V1297)*AG1298)+AH1297)+V1298</f>
        <v>-1345</v>
      </c>
      <c r="AI1298" s="101">
        <f>ROUNDUP(AH1298,0)</f>
        <v>-1345</v>
      </c>
      <c r="AJ1298" s="136">
        <f>((AK1299-AK1297)/500)</f>
        <v>0.02</v>
      </c>
      <c r="AK1298" s="138">
        <f>(((V1298-V1297)*AJ1298)+AK1297)+V1298</f>
        <v>-1320</v>
      </c>
      <c r="AL1298" s="139">
        <f>ROUNDUP(AK1298,0)</f>
        <v>-1320</v>
      </c>
      <c r="AM1298" s="397"/>
    </row>
    <row r="1299" spans="1:39" ht="15.75" x14ac:dyDescent="0.25">
      <c r="A1299" s="93">
        <f t="shared" si="242"/>
        <v>0</v>
      </c>
      <c r="B1299" s="93">
        <f t="shared" si="237"/>
        <v>0</v>
      </c>
      <c r="C1299" s="112">
        <f>+$D$3*U1299</f>
        <v>3719430</v>
      </c>
      <c r="D1299" s="112">
        <f t="shared" si="238"/>
        <v>3719430</v>
      </c>
      <c r="E1299" s="112">
        <f>+$F$3*L1299</f>
        <v>3311400</v>
      </c>
      <c r="F1299" s="112">
        <f t="shared" si="239"/>
        <v>3311400</v>
      </c>
      <c r="G1299" s="113">
        <f>+$H$3*R1299</f>
        <v>994470</v>
      </c>
      <c r="H1299" s="112">
        <f t="shared" si="240"/>
        <v>994470</v>
      </c>
      <c r="I1299" s="140">
        <f>+I1297+500</f>
        <v>324500</v>
      </c>
      <c r="J1299" s="130"/>
      <c r="K1299" s="116">
        <f>+K1297+10</f>
        <v>6640</v>
      </c>
      <c r="L1299" s="117">
        <f>+I1299+K1299</f>
        <v>331140</v>
      </c>
      <c r="M1299" s="118"/>
      <c r="N1299" s="119">
        <f>+N1297+10</f>
        <v>6740</v>
      </c>
      <c r="O1299" s="119">
        <f>+N1299+I1299</f>
        <v>331240</v>
      </c>
      <c r="P1299" s="119"/>
      <c r="Q1299" s="119">
        <f>+Q1297+10</f>
        <v>6990</v>
      </c>
      <c r="R1299" s="120">
        <f>+Q1299+I1299</f>
        <v>331490</v>
      </c>
      <c r="S1299" s="121"/>
      <c r="T1299" s="122">
        <f>+T1297+20</f>
        <v>13630</v>
      </c>
      <c r="U1299" s="122">
        <f>+T1299+I1299</f>
        <v>338130</v>
      </c>
      <c r="V1299" s="141">
        <f>+V1297+500</f>
        <v>324500</v>
      </c>
      <c r="W1299" s="130"/>
      <c r="X1299" s="116">
        <f>+X1297+10</f>
        <v>5095</v>
      </c>
      <c r="Y1299" s="124">
        <f t="shared" si="241"/>
        <v>324740</v>
      </c>
      <c r="Z1299" s="125">
        <f>+V1299+X1299</f>
        <v>329595</v>
      </c>
      <c r="AA1299" s="126"/>
      <c r="AB1299" s="127">
        <f>+AB1297+20</f>
        <v>10190</v>
      </c>
      <c r="AC1299" s="119">
        <f>+V1299+AB1299</f>
        <v>334690</v>
      </c>
      <c r="AD1299" s="127"/>
      <c r="AE1299" s="127">
        <f>+AE1297+10</f>
        <v>5120</v>
      </c>
      <c r="AF1299" s="120">
        <f>+AE1299+V1299</f>
        <v>329620</v>
      </c>
      <c r="AG1299" s="127"/>
      <c r="AH1299" s="127">
        <f>+AH1297+10</f>
        <v>5145</v>
      </c>
      <c r="AI1299" s="119">
        <f>+AH1299+V1299</f>
        <v>329645</v>
      </c>
      <c r="AJ1299" s="126"/>
      <c r="AK1299" s="128">
        <f>+AK1297+10</f>
        <v>5170</v>
      </c>
      <c r="AL1299" s="129">
        <f>+AK1299+V1299</f>
        <v>329670</v>
      </c>
      <c r="AM1299" s="397"/>
    </row>
    <row r="1300" spans="1:39" ht="15.75" x14ac:dyDescent="0.25">
      <c r="A1300" s="93">
        <f t="shared" si="242"/>
        <v>0</v>
      </c>
      <c r="B1300" s="94">
        <f t="shared" si="237"/>
        <v>0</v>
      </c>
      <c r="C1300" s="95">
        <f>+$D$3*T1300</f>
        <v>7150</v>
      </c>
      <c r="D1300" s="95">
        <f t="shared" si="238"/>
        <v>7150</v>
      </c>
      <c r="E1300" s="95">
        <f>+$F$3*K1300</f>
        <v>1500</v>
      </c>
      <c r="F1300" s="95">
        <f t="shared" si="239"/>
        <v>1500</v>
      </c>
      <c r="G1300" s="96">
        <f>+$H$3*Q1300</f>
        <v>1500</v>
      </c>
      <c r="H1300" s="433">
        <f t="shared" si="240"/>
        <v>1500</v>
      </c>
      <c r="I1300" s="395"/>
      <c r="J1300" s="130">
        <f>((K1301-K1299)/500)</f>
        <v>0.02</v>
      </c>
      <c r="K1300" s="116">
        <f>(((I1300-I1299)*J1300)+K1299)+I1300</f>
        <v>150</v>
      </c>
      <c r="L1300" s="131">
        <f>ROUNDUP(K1300,0)</f>
        <v>150</v>
      </c>
      <c r="M1300" s="132">
        <f>((N1301-N1299)/500)</f>
        <v>0.02</v>
      </c>
      <c r="N1300" s="101">
        <f>(((I1300-I1299)*M1300)+N1299)+I1300</f>
        <v>250</v>
      </c>
      <c r="O1300" s="101">
        <f>ROUNDUP(N1300,0)</f>
        <v>250</v>
      </c>
      <c r="P1300" s="101">
        <f>((Q1301-Q1299)/500)</f>
        <v>0.02</v>
      </c>
      <c r="Q1300" s="101">
        <f>(((I1300-I1299)*P1300)+Q1299)+I1300</f>
        <v>500</v>
      </c>
      <c r="R1300" s="133">
        <f>ROUNDUP(Q1300,0)</f>
        <v>500</v>
      </c>
      <c r="S1300" s="132">
        <f>((T1301-T1299)/500)</f>
        <v>0.04</v>
      </c>
      <c r="T1300" s="134">
        <f>(((I1300-I1299)*S1300)+T1299)+I1300</f>
        <v>650</v>
      </c>
      <c r="U1300" s="134">
        <f>ROUNDUP(T1300,0)</f>
        <v>650</v>
      </c>
      <c r="V1300" s="396"/>
      <c r="W1300" s="130">
        <f>((X1301-X1299)/500)</f>
        <v>0.01</v>
      </c>
      <c r="X1300" s="116">
        <f>(((V1300-V1299)*W1300)+X1299)+V1300</f>
        <v>1850</v>
      </c>
      <c r="Y1300" s="135">
        <f t="shared" si="241"/>
        <v>240</v>
      </c>
      <c r="Z1300" s="106">
        <f>ROUNDUP(X1300,0)</f>
        <v>1850</v>
      </c>
      <c r="AA1300" s="136">
        <f>((AB1301-AB1299)/500)</f>
        <v>0.02</v>
      </c>
      <c r="AB1300" s="137">
        <f>(((V1300-V1299)*AA1300)+AB1299)+V1300</f>
        <v>3700</v>
      </c>
      <c r="AC1300" s="101">
        <f>ROUNDUP(AB1300,0)</f>
        <v>3700</v>
      </c>
      <c r="AD1300" s="137">
        <f>((AE1301-AE1299)/500)</f>
        <v>0.01</v>
      </c>
      <c r="AE1300" s="137">
        <f>(((V1300-V1299)*AD1300)+AE1299)+V1300</f>
        <v>1875</v>
      </c>
      <c r="AF1300" s="133">
        <f>ROUNDUP(AE1300,0)</f>
        <v>1875</v>
      </c>
      <c r="AG1300" s="137">
        <f>((AH1301-AH1299)/500)</f>
        <v>0.01</v>
      </c>
      <c r="AH1300" s="137">
        <f>(((V1300-V1299)*AG1300)+AH1299)+V1300</f>
        <v>1900</v>
      </c>
      <c r="AI1300" s="101">
        <f>ROUNDUP(AH1300,0)</f>
        <v>1900</v>
      </c>
      <c r="AJ1300" s="136">
        <f>((AK1301-AK1299)/500)</f>
        <v>0.01</v>
      </c>
      <c r="AK1300" s="138">
        <f>(((V1300-V1299)*AJ1300)+AK1299)+V1300</f>
        <v>1925</v>
      </c>
      <c r="AL1300" s="139">
        <f>ROUNDUP(AK1300,0)</f>
        <v>1925</v>
      </c>
    </row>
    <row r="1301" spans="1:39" ht="15.75" x14ac:dyDescent="0.25">
      <c r="A1301" s="93">
        <f t="shared" si="242"/>
        <v>0</v>
      </c>
      <c r="B1301" s="93">
        <f t="shared" si="237"/>
        <v>0</v>
      </c>
      <c r="C1301" s="112">
        <f>+$D$3*U1301</f>
        <v>3725150</v>
      </c>
      <c r="D1301" s="112">
        <f t="shared" si="238"/>
        <v>3725150</v>
      </c>
      <c r="E1301" s="112">
        <f>+$F$3*L1301</f>
        <v>3316500</v>
      </c>
      <c r="F1301" s="112">
        <f t="shared" si="239"/>
        <v>3316500</v>
      </c>
      <c r="G1301" s="113">
        <f>+$H$3*R1301</f>
        <v>996000</v>
      </c>
      <c r="H1301" s="112">
        <f t="shared" si="240"/>
        <v>996000</v>
      </c>
      <c r="I1301" s="140">
        <f>+I1299+500</f>
        <v>325000</v>
      </c>
      <c r="J1301" s="130"/>
      <c r="K1301" s="116">
        <f>+K1299+10</f>
        <v>6650</v>
      </c>
      <c r="L1301" s="117">
        <f>+I1301+K1301</f>
        <v>331650</v>
      </c>
      <c r="M1301" s="118"/>
      <c r="N1301" s="119">
        <f>+N1299+10</f>
        <v>6750</v>
      </c>
      <c r="O1301" s="119">
        <f>+N1301+I1301</f>
        <v>331750</v>
      </c>
      <c r="P1301" s="119"/>
      <c r="Q1301" s="119">
        <f>+Q1299+10</f>
        <v>7000</v>
      </c>
      <c r="R1301" s="120">
        <f>+Q1301+I1301</f>
        <v>332000</v>
      </c>
      <c r="S1301" s="121"/>
      <c r="T1301" s="122">
        <f>+T1299+20</f>
        <v>13650</v>
      </c>
      <c r="U1301" s="122">
        <f>+T1301+I1301</f>
        <v>338650</v>
      </c>
      <c r="V1301" s="141">
        <f>+V1299+500</f>
        <v>325000</v>
      </c>
      <c r="W1301" s="130"/>
      <c r="X1301" s="116">
        <f>+X1299+5</f>
        <v>5100</v>
      </c>
      <c r="Y1301" s="124">
        <f t="shared" si="241"/>
        <v>325240</v>
      </c>
      <c r="Z1301" s="125">
        <f>+V1301+X1301</f>
        <v>330100</v>
      </c>
      <c r="AA1301" s="126"/>
      <c r="AB1301" s="127">
        <f>+AB1299+10</f>
        <v>10200</v>
      </c>
      <c r="AC1301" s="119">
        <f>+V1301+AB1301</f>
        <v>335200</v>
      </c>
      <c r="AD1301" s="127"/>
      <c r="AE1301" s="127">
        <f>+AE1299+5</f>
        <v>5125</v>
      </c>
      <c r="AF1301" s="120">
        <f>+AE1301+V1301</f>
        <v>330125</v>
      </c>
      <c r="AG1301" s="127"/>
      <c r="AH1301" s="127">
        <f>+AH1299+5</f>
        <v>5150</v>
      </c>
      <c r="AI1301" s="119">
        <f>+AH1301+V1301</f>
        <v>330150</v>
      </c>
      <c r="AJ1301" s="126"/>
      <c r="AK1301" s="128">
        <f>+AK1299+5</f>
        <v>5175</v>
      </c>
      <c r="AL1301" s="129">
        <f>+AK1301+V1301</f>
        <v>330175</v>
      </c>
      <c r="AM1301" s="397"/>
    </row>
    <row r="1302" spans="1:39" ht="15.75" x14ac:dyDescent="0.25">
      <c r="A1302" s="93">
        <f t="shared" si="242"/>
        <v>0</v>
      </c>
      <c r="B1302" s="94">
        <f t="shared" si="237"/>
        <v>0</v>
      </c>
      <c r="C1302" s="95">
        <f>+$D$3*T1302</f>
        <v>7150</v>
      </c>
      <c r="D1302" s="95">
        <f t="shared" si="238"/>
        <v>7150</v>
      </c>
      <c r="E1302" s="95">
        <f>+$F$3*K1302</f>
        <v>1500</v>
      </c>
      <c r="F1302" s="95">
        <f t="shared" si="239"/>
        <v>1500</v>
      </c>
      <c r="G1302" s="96">
        <f>+$H$3*Q1302</f>
        <v>1500</v>
      </c>
      <c r="H1302" s="95">
        <f t="shared" si="240"/>
        <v>1500</v>
      </c>
      <c r="I1302" s="395"/>
      <c r="J1302" s="130">
        <f>((K1303-K1301)/500)</f>
        <v>0.02</v>
      </c>
      <c r="K1302" s="116">
        <f>(((I1302-I1301)*J1302)+K1301)+I1302</f>
        <v>150</v>
      </c>
      <c r="L1302" s="131">
        <f>ROUNDUP(K1302,0)</f>
        <v>150</v>
      </c>
      <c r="M1302" s="132">
        <f>((N1303-N1301)/500)</f>
        <v>0.02</v>
      </c>
      <c r="N1302" s="101">
        <f>(((I1302-I1301)*M1302)+N1301)+I1302</f>
        <v>250</v>
      </c>
      <c r="O1302" s="101">
        <f>ROUNDUP(N1302,0)</f>
        <v>250</v>
      </c>
      <c r="P1302" s="101">
        <f>((Q1303-Q1301)/500)</f>
        <v>0.02</v>
      </c>
      <c r="Q1302" s="101">
        <f>(((I1302-I1301)*P1302)+Q1301)+I1302</f>
        <v>500</v>
      </c>
      <c r="R1302" s="133">
        <f>ROUNDUP(Q1302,0)</f>
        <v>500</v>
      </c>
      <c r="S1302" s="132">
        <f>((T1303-T1301)/500)</f>
        <v>0.04</v>
      </c>
      <c r="T1302" s="134">
        <f>(((I1302-I1301)*S1302)+T1301)+I1302</f>
        <v>650</v>
      </c>
      <c r="U1302" s="134">
        <f>ROUNDUP(T1302,0)</f>
        <v>650</v>
      </c>
      <c r="V1302" s="396"/>
      <c r="W1302" s="130">
        <f>((X1303-X1301)/500)</f>
        <v>0.02</v>
      </c>
      <c r="X1302" s="116">
        <f>(((V1302-V1301)*W1302)+X1301)+V1302</f>
        <v>-1400</v>
      </c>
      <c r="Y1302" s="135">
        <f t="shared" si="241"/>
        <v>240</v>
      </c>
      <c r="Z1302" s="106">
        <f>ROUNDUP(X1302,0)</f>
        <v>-1400</v>
      </c>
      <c r="AA1302" s="136">
        <f>((AB1303-AB1301)/500)</f>
        <v>0.04</v>
      </c>
      <c r="AB1302" s="137">
        <f>(((V1302-V1301)*AA1302)+AB1301)+V1302</f>
        <v>-2800</v>
      </c>
      <c r="AC1302" s="101">
        <f>ROUNDUP(AB1302,0)</f>
        <v>-2800</v>
      </c>
      <c r="AD1302" s="137">
        <f>((AE1303-AE1301)/500)</f>
        <v>0.02</v>
      </c>
      <c r="AE1302" s="137">
        <f>(((V1302-V1301)*AD1302)+AE1301)+V1302</f>
        <v>-1375</v>
      </c>
      <c r="AF1302" s="133">
        <f>ROUNDUP(AE1302,0)</f>
        <v>-1375</v>
      </c>
      <c r="AG1302" s="137">
        <f>((AH1303-AH1301)/500)</f>
        <v>0.02</v>
      </c>
      <c r="AH1302" s="137">
        <f>(((V1302-V1301)*AG1302)+AH1301)+V1302</f>
        <v>-1350</v>
      </c>
      <c r="AI1302" s="101">
        <f>ROUNDUP(AH1302,0)</f>
        <v>-1350</v>
      </c>
      <c r="AJ1302" s="136">
        <f>((AK1303-AK1301)/500)</f>
        <v>0.02</v>
      </c>
      <c r="AK1302" s="138">
        <f>(((V1302-V1301)*AJ1302)+AK1301)+V1302</f>
        <v>-1325</v>
      </c>
      <c r="AL1302" s="139">
        <f>ROUNDUP(AK1302,0)</f>
        <v>-1325</v>
      </c>
    </row>
    <row r="1303" spans="1:39" ht="15.75" x14ac:dyDescent="0.25">
      <c r="A1303" s="93">
        <f t="shared" si="242"/>
        <v>0</v>
      </c>
      <c r="B1303" s="93">
        <f t="shared" si="237"/>
        <v>0</v>
      </c>
      <c r="C1303" s="112">
        <f>+$D$3*U1303</f>
        <v>3730870</v>
      </c>
      <c r="D1303" s="112">
        <f t="shared" si="238"/>
        <v>3730870</v>
      </c>
      <c r="E1303" s="112">
        <f>+$F$3*L1303</f>
        <v>3321600</v>
      </c>
      <c r="F1303" s="112">
        <f t="shared" si="239"/>
        <v>3321600</v>
      </c>
      <c r="G1303" s="113">
        <f>+$H$3*R1303</f>
        <v>997530</v>
      </c>
      <c r="H1303" s="112">
        <f t="shared" si="240"/>
        <v>997530</v>
      </c>
      <c r="I1303" s="140">
        <f>+I1301+500</f>
        <v>325500</v>
      </c>
      <c r="J1303" s="130"/>
      <c r="K1303" s="116">
        <f>+K1301+10</f>
        <v>6660</v>
      </c>
      <c r="L1303" s="117">
        <f>+I1303+K1303</f>
        <v>332160</v>
      </c>
      <c r="M1303" s="118"/>
      <c r="N1303" s="119">
        <f>+N1301+10</f>
        <v>6760</v>
      </c>
      <c r="O1303" s="119">
        <f>+N1303+I1303</f>
        <v>332260</v>
      </c>
      <c r="P1303" s="119"/>
      <c r="Q1303" s="119">
        <f>+Q1301+10</f>
        <v>7010</v>
      </c>
      <c r="R1303" s="120">
        <f>+Q1303+I1303</f>
        <v>332510</v>
      </c>
      <c r="S1303" s="121"/>
      <c r="T1303" s="122">
        <f>+T1301+20</f>
        <v>13670</v>
      </c>
      <c r="U1303" s="122">
        <f>+T1303+I1303</f>
        <v>339170</v>
      </c>
      <c r="V1303" s="141">
        <f>+V1301+500</f>
        <v>325500</v>
      </c>
      <c r="W1303" s="130"/>
      <c r="X1303" s="116">
        <f>+X1301+10</f>
        <v>5110</v>
      </c>
      <c r="Y1303" s="124">
        <f t="shared" si="241"/>
        <v>325740</v>
      </c>
      <c r="Z1303" s="125">
        <f>+V1303+X1303</f>
        <v>330610</v>
      </c>
      <c r="AA1303" s="126"/>
      <c r="AB1303" s="127">
        <f>+AB1301+20</f>
        <v>10220</v>
      </c>
      <c r="AC1303" s="119">
        <f>+V1303+AB1303</f>
        <v>335720</v>
      </c>
      <c r="AD1303" s="127"/>
      <c r="AE1303" s="127">
        <f>+AE1301+10</f>
        <v>5135</v>
      </c>
      <c r="AF1303" s="120">
        <f>+AE1303+V1303</f>
        <v>330635</v>
      </c>
      <c r="AG1303" s="127"/>
      <c r="AH1303" s="127">
        <f>+AH1301+10</f>
        <v>5160</v>
      </c>
      <c r="AI1303" s="119">
        <f>+AH1303+V1303</f>
        <v>330660</v>
      </c>
      <c r="AJ1303" s="126"/>
      <c r="AK1303" s="128">
        <f>+AK1301+10</f>
        <v>5185</v>
      </c>
      <c r="AL1303" s="129">
        <f>+AK1303+V1303</f>
        <v>330685</v>
      </c>
      <c r="AM1303" s="397"/>
    </row>
    <row r="1304" spans="1:39" ht="15.75" x14ac:dyDescent="0.25">
      <c r="A1304" s="93">
        <f t="shared" si="242"/>
        <v>0</v>
      </c>
      <c r="B1304" s="94">
        <f t="shared" si="237"/>
        <v>0</v>
      </c>
      <c r="C1304" s="95">
        <f>+$D$3*T1304</f>
        <v>7150</v>
      </c>
      <c r="D1304" s="95">
        <f t="shared" si="238"/>
        <v>7150</v>
      </c>
      <c r="E1304" s="95">
        <f>+$F$3*K1304</f>
        <v>1500</v>
      </c>
      <c r="F1304" s="95">
        <f t="shared" si="239"/>
        <v>1500</v>
      </c>
      <c r="G1304" s="96">
        <f>+$H$3*Q1304</f>
        <v>1500</v>
      </c>
      <c r="H1304" s="433">
        <f t="shared" si="240"/>
        <v>1500</v>
      </c>
      <c r="I1304" s="395"/>
      <c r="J1304" s="130">
        <f>((K1305-K1303)/500)</f>
        <v>0.02</v>
      </c>
      <c r="K1304" s="116">
        <f>(((I1304-I1303)*J1304)+K1303)+I1304</f>
        <v>150</v>
      </c>
      <c r="L1304" s="131">
        <f>ROUNDUP(K1304,0)</f>
        <v>150</v>
      </c>
      <c r="M1304" s="132">
        <f>((N1305-N1303)/500)</f>
        <v>0.02</v>
      </c>
      <c r="N1304" s="101">
        <f>(((I1304-I1303)*M1304)+N1303)+I1304</f>
        <v>250</v>
      </c>
      <c r="O1304" s="101">
        <f>ROUNDUP(N1304,0)</f>
        <v>250</v>
      </c>
      <c r="P1304" s="101">
        <f>((Q1305-Q1303)/500)</f>
        <v>0.02</v>
      </c>
      <c r="Q1304" s="101">
        <f>(((I1304-I1303)*P1304)+Q1303)+I1304</f>
        <v>500</v>
      </c>
      <c r="R1304" s="133">
        <f>ROUNDUP(Q1304,0)</f>
        <v>500</v>
      </c>
      <c r="S1304" s="132">
        <f>((T1305-T1303)/500)</f>
        <v>0.04</v>
      </c>
      <c r="T1304" s="134">
        <f>(((I1304-I1303)*S1304)+T1303)+I1304</f>
        <v>650</v>
      </c>
      <c r="U1304" s="134">
        <f>ROUNDUP(T1304,0)</f>
        <v>650</v>
      </c>
      <c r="V1304" s="396"/>
      <c r="W1304" s="130">
        <f>((X1305-X1303)/500)</f>
        <v>0.01</v>
      </c>
      <c r="X1304" s="116">
        <f>(((V1304-V1303)*W1304)+X1303)+V1304</f>
        <v>1855</v>
      </c>
      <c r="Y1304" s="135">
        <f t="shared" si="241"/>
        <v>240</v>
      </c>
      <c r="Z1304" s="106">
        <f>ROUNDUP(X1304,0)</f>
        <v>1855</v>
      </c>
      <c r="AA1304" s="136">
        <f>((AB1305-AB1303)/500)</f>
        <v>0.02</v>
      </c>
      <c r="AB1304" s="137">
        <f>(((V1304-V1303)*AA1304)+AB1303)+V1304</f>
        <v>3710</v>
      </c>
      <c r="AC1304" s="101">
        <f>ROUNDUP(AB1304,0)</f>
        <v>3710</v>
      </c>
      <c r="AD1304" s="137">
        <f>((AE1305-AE1303)/500)</f>
        <v>0.01</v>
      </c>
      <c r="AE1304" s="137">
        <f>(((V1304-V1303)*AD1304)+AE1303)+V1304</f>
        <v>1880</v>
      </c>
      <c r="AF1304" s="133">
        <f>ROUNDUP(AE1304,0)</f>
        <v>1880</v>
      </c>
      <c r="AG1304" s="137">
        <f>((AH1305-AH1303)/500)</f>
        <v>0.01</v>
      </c>
      <c r="AH1304" s="137">
        <f>(((V1304-V1303)*AG1304)+AH1303)+V1304</f>
        <v>1905</v>
      </c>
      <c r="AI1304" s="101">
        <f>ROUNDUP(AH1304,0)</f>
        <v>1905</v>
      </c>
      <c r="AJ1304" s="136">
        <f>((AK1305-AK1303)/500)</f>
        <v>0.01</v>
      </c>
      <c r="AK1304" s="138">
        <f>(((V1304-V1303)*AJ1304)+AK1303)+V1304</f>
        <v>1930</v>
      </c>
      <c r="AL1304" s="139">
        <f>ROUNDUP(AK1304,0)</f>
        <v>1930</v>
      </c>
    </row>
    <row r="1305" spans="1:39" ht="15.75" x14ac:dyDescent="0.25">
      <c r="A1305" s="93">
        <f t="shared" si="242"/>
        <v>0</v>
      </c>
      <c r="B1305" s="93">
        <f t="shared" si="237"/>
        <v>0</v>
      </c>
      <c r="C1305" s="112">
        <f>+$D$3*U1305</f>
        <v>3736590</v>
      </c>
      <c r="D1305" s="112">
        <f t="shared" si="238"/>
        <v>3736590</v>
      </c>
      <c r="E1305" s="112">
        <f>+$F$3*L1305</f>
        <v>3326700</v>
      </c>
      <c r="F1305" s="112">
        <f t="shared" si="239"/>
        <v>3326700</v>
      </c>
      <c r="G1305" s="113">
        <f>+$H$3*R1305</f>
        <v>999060</v>
      </c>
      <c r="H1305" s="112">
        <f t="shared" si="240"/>
        <v>999060</v>
      </c>
      <c r="I1305" s="140">
        <f>+I1303+500</f>
        <v>326000</v>
      </c>
      <c r="J1305" s="130"/>
      <c r="K1305" s="116">
        <f>+K1303+10</f>
        <v>6670</v>
      </c>
      <c r="L1305" s="117">
        <f>+I1305+K1305</f>
        <v>332670</v>
      </c>
      <c r="M1305" s="118"/>
      <c r="N1305" s="119">
        <f>+N1303+10</f>
        <v>6770</v>
      </c>
      <c r="O1305" s="119">
        <f>+N1305+I1305</f>
        <v>332770</v>
      </c>
      <c r="P1305" s="119"/>
      <c r="Q1305" s="119">
        <f>+Q1303+10</f>
        <v>7020</v>
      </c>
      <c r="R1305" s="120">
        <f>+Q1305+I1305</f>
        <v>333020</v>
      </c>
      <c r="S1305" s="121"/>
      <c r="T1305" s="122">
        <f>+T1303+20</f>
        <v>13690</v>
      </c>
      <c r="U1305" s="122">
        <f>+T1305+I1305</f>
        <v>339690</v>
      </c>
      <c r="V1305" s="141">
        <f>+V1303+500</f>
        <v>326000</v>
      </c>
      <c r="W1305" s="130"/>
      <c r="X1305" s="116">
        <f>+X1303+5</f>
        <v>5115</v>
      </c>
      <c r="Y1305" s="124">
        <f t="shared" si="241"/>
        <v>326240</v>
      </c>
      <c r="Z1305" s="125">
        <f>+V1305+X1305</f>
        <v>331115</v>
      </c>
      <c r="AA1305" s="126"/>
      <c r="AB1305" s="127">
        <f>+AB1303+10</f>
        <v>10230</v>
      </c>
      <c r="AC1305" s="119">
        <f>+V1305+AB1305</f>
        <v>336230</v>
      </c>
      <c r="AD1305" s="127"/>
      <c r="AE1305" s="127">
        <f>+AE1303+5</f>
        <v>5140</v>
      </c>
      <c r="AF1305" s="120">
        <f>+AE1305+V1305</f>
        <v>331140</v>
      </c>
      <c r="AG1305" s="127"/>
      <c r="AH1305" s="127">
        <f>+AH1303+5</f>
        <v>5165</v>
      </c>
      <c r="AI1305" s="119">
        <f>+AH1305+V1305</f>
        <v>331165</v>
      </c>
      <c r="AJ1305" s="126"/>
      <c r="AK1305" s="128">
        <f>+AK1303+5</f>
        <v>5190</v>
      </c>
      <c r="AL1305" s="129">
        <f>+AK1305+V1305</f>
        <v>331190</v>
      </c>
      <c r="AM1305" s="397"/>
    </row>
    <row r="1306" spans="1:39" ht="15.75" x14ac:dyDescent="0.25">
      <c r="A1306" s="93">
        <f t="shared" si="242"/>
        <v>0</v>
      </c>
      <c r="B1306" s="94">
        <f t="shared" si="237"/>
        <v>0</v>
      </c>
      <c r="C1306" s="95">
        <f>+$D$3*T1306</f>
        <v>7150</v>
      </c>
      <c r="D1306" s="95">
        <f t="shared" si="238"/>
        <v>7150</v>
      </c>
      <c r="E1306" s="95">
        <f>+$F$3*K1306</f>
        <v>1500</v>
      </c>
      <c r="F1306" s="95">
        <f t="shared" si="239"/>
        <v>1500</v>
      </c>
      <c r="G1306" s="96">
        <f>+$H$3*Q1306</f>
        <v>1500</v>
      </c>
      <c r="H1306" s="95">
        <f t="shared" si="240"/>
        <v>1500</v>
      </c>
      <c r="I1306" s="395"/>
      <c r="J1306" s="130">
        <f>((K1307-K1305)/500)</f>
        <v>0.02</v>
      </c>
      <c r="K1306" s="116">
        <f>(((I1306-I1305)*J1306)+K1305)+I1306</f>
        <v>150</v>
      </c>
      <c r="L1306" s="131">
        <f>ROUNDUP(K1306,0)</f>
        <v>150</v>
      </c>
      <c r="M1306" s="132">
        <f>((N1307-N1305)/500)</f>
        <v>0.02</v>
      </c>
      <c r="N1306" s="101">
        <f>(((I1306-I1305)*M1306)+N1305)+I1306</f>
        <v>250</v>
      </c>
      <c r="O1306" s="101">
        <f>ROUNDUP(N1306,0)</f>
        <v>250</v>
      </c>
      <c r="P1306" s="101">
        <f>((Q1307-Q1305)/500)</f>
        <v>0.02</v>
      </c>
      <c r="Q1306" s="101">
        <f>(((I1306-I1305)*P1306)+Q1305)+I1306</f>
        <v>500</v>
      </c>
      <c r="R1306" s="133">
        <f>ROUNDUP(Q1306,0)</f>
        <v>500</v>
      </c>
      <c r="S1306" s="132">
        <f>((T1307-T1305)/500)</f>
        <v>0.04</v>
      </c>
      <c r="T1306" s="134">
        <f>(((I1306-I1305)*S1306)+T1305)+I1306</f>
        <v>650</v>
      </c>
      <c r="U1306" s="134">
        <f>ROUNDUP(T1306,0)</f>
        <v>650</v>
      </c>
      <c r="V1306" s="396"/>
      <c r="W1306" s="130">
        <f>((X1307-X1305)/500)</f>
        <v>0.02</v>
      </c>
      <c r="X1306" s="116">
        <f>(((V1306-V1305)*W1306)+X1305)+V1306</f>
        <v>-1405</v>
      </c>
      <c r="Y1306" s="135">
        <f t="shared" si="241"/>
        <v>240</v>
      </c>
      <c r="Z1306" s="106">
        <f>ROUNDUP(X1306,0)</f>
        <v>-1405</v>
      </c>
      <c r="AA1306" s="136">
        <f>((AB1307-AB1305)/500)</f>
        <v>0.04</v>
      </c>
      <c r="AB1306" s="137">
        <f>(((V1306-V1305)*AA1306)+AB1305)+V1306</f>
        <v>-2810</v>
      </c>
      <c r="AC1306" s="101">
        <f>ROUNDUP(AB1306,0)</f>
        <v>-2810</v>
      </c>
      <c r="AD1306" s="137">
        <f>((AE1307-AE1305)/500)</f>
        <v>0.02</v>
      </c>
      <c r="AE1306" s="137">
        <f>(((V1306-V1305)*AD1306)+AE1305)+V1306</f>
        <v>-1380</v>
      </c>
      <c r="AF1306" s="133">
        <f>ROUNDUP(AE1306,0)</f>
        <v>-1380</v>
      </c>
      <c r="AG1306" s="137">
        <f>((AH1307-AH1305)/500)</f>
        <v>0.02</v>
      </c>
      <c r="AH1306" s="137">
        <f>(((V1306-V1305)*AG1306)+AH1305)+V1306</f>
        <v>-1355</v>
      </c>
      <c r="AI1306" s="101">
        <f>ROUNDUP(AH1306,0)</f>
        <v>-1355</v>
      </c>
      <c r="AJ1306" s="136">
        <f>((AK1307-AK1305)/500)</f>
        <v>0.02</v>
      </c>
      <c r="AK1306" s="138">
        <f>(((V1306-V1305)*AJ1306)+AK1305)+V1306</f>
        <v>-1330</v>
      </c>
      <c r="AL1306" s="139">
        <f>ROUNDUP(AK1306,0)</f>
        <v>-1330</v>
      </c>
      <c r="AM1306" s="397"/>
    </row>
    <row r="1307" spans="1:39" ht="15.75" x14ac:dyDescent="0.25">
      <c r="A1307" s="93">
        <f t="shared" si="242"/>
        <v>0</v>
      </c>
      <c r="B1307" s="93">
        <f t="shared" ref="B1307:B1370" si="243">ROUNDUP(A1307,0)</f>
        <v>0</v>
      </c>
      <c r="C1307" s="112">
        <f>+$D$3*U1307</f>
        <v>3742310</v>
      </c>
      <c r="D1307" s="112">
        <f t="shared" ref="D1307:D1370" si="244">ROUNDUP(C1307,0)</f>
        <v>3742310</v>
      </c>
      <c r="E1307" s="112">
        <f>+$F$3*L1307</f>
        <v>3331800</v>
      </c>
      <c r="F1307" s="112">
        <f t="shared" ref="F1307:F1370" si="245">ROUNDUP(E1307,0)</f>
        <v>3331800</v>
      </c>
      <c r="G1307" s="113">
        <f>+$H$3*R1307</f>
        <v>1000590</v>
      </c>
      <c r="H1307" s="112">
        <f t="shared" ref="H1307:H1370" si="246">ROUNDUP(G1307,0)</f>
        <v>1000590</v>
      </c>
      <c r="I1307" s="140">
        <f>+I1305+500</f>
        <v>326500</v>
      </c>
      <c r="J1307" s="130"/>
      <c r="K1307" s="116">
        <f>+K1305+10</f>
        <v>6680</v>
      </c>
      <c r="L1307" s="117">
        <f>+I1307+K1307</f>
        <v>333180</v>
      </c>
      <c r="M1307" s="118"/>
      <c r="N1307" s="119">
        <f>+N1305+10</f>
        <v>6780</v>
      </c>
      <c r="O1307" s="119">
        <f>+N1307+I1307</f>
        <v>333280</v>
      </c>
      <c r="P1307" s="119"/>
      <c r="Q1307" s="119">
        <f>+Q1305+10</f>
        <v>7030</v>
      </c>
      <c r="R1307" s="120">
        <f>+Q1307+I1307</f>
        <v>333530</v>
      </c>
      <c r="S1307" s="121"/>
      <c r="T1307" s="122">
        <f>+T1305+20</f>
        <v>13710</v>
      </c>
      <c r="U1307" s="122">
        <f>+T1307+I1307</f>
        <v>340210</v>
      </c>
      <c r="V1307" s="141">
        <f>+V1305+500</f>
        <v>326500</v>
      </c>
      <c r="W1307" s="130"/>
      <c r="X1307" s="116">
        <f>+X1305+10</f>
        <v>5125</v>
      </c>
      <c r="Y1307" s="124">
        <f t="shared" si="241"/>
        <v>326740</v>
      </c>
      <c r="Z1307" s="125">
        <f>+V1307+X1307</f>
        <v>331625</v>
      </c>
      <c r="AA1307" s="126"/>
      <c r="AB1307" s="127">
        <f>+AB1305+20</f>
        <v>10250</v>
      </c>
      <c r="AC1307" s="119">
        <f>+V1307+AB1307</f>
        <v>336750</v>
      </c>
      <c r="AD1307" s="127"/>
      <c r="AE1307" s="127">
        <f>+AE1305+10</f>
        <v>5150</v>
      </c>
      <c r="AF1307" s="120">
        <f>+AE1307+V1307</f>
        <v>331650</v>
      </c>
      <c r="AG1307" s="127"/>
      <c r="AH1307" s="127">
        <f>+AH1305+10</f>
        <v>5175</v>
      </c>
      <c r="AI1307" s="119">
        <f>+AH1307+V1307</f>
        <v>331675</v>
      </c>
      <c r="AJ1307" s="126"/>
      <c r="AK1307" s="128">
        <f>+AK1305+10</f>
        <v>5200</v>
      </c>
      <c r="AL1307" s="129">
        <f>+AK1307+V1307</f>
        <v>331700</v>
      </c>
      <c r="AM1307" s="397"/>
    </row>
    <row r="1308" spans="1:39" ht="15.75" x14ac:dyDescent="0.25">
      <c r="A1308" s="93">
        <f t="shared" si="242"/>
        <v>0</v>
      </c>
      <c r="B1308" s="94">
        <f t="shared" si="243"/>
        <v>0</v>
      </c>
      <c r="C1308" s="95">
        <f>+$D$3*T1308</f>
        <v>7150</v>
      </c>
      <c r="D1308" s="95">
        <f t="shared" si="244"/>
        <v>7150</v>
      </c>
      <c r="E1308" s="95">
        <f>+$F$3*K1308</f>
        <v>1500</v>
      </c>
      <c r="F1308" s="95">
        <f t="shared" si="245"/>
        <v>1500</v>
      </c>
      <c r="G1308" s="96">
        <f>+$H$3*Q1308</f>
        <v>1500</v>
      </c>
      <c r="H1308" s="433">
        <f t="shared" si="246"/>
        <v>1500</v>
      </c>
      <c r="I1308" s="395"/>
      <c r="J1308" s="130">
        <f>((K1309-K1307)/500)</f>
        <v>0.02</v>
      </c>
      <c r="K1308" s="116">
        <f>(((I1308-I1307)*J1308)+K1307)+I1308</f>
        <v>150</v>
      </c>
      <c r="L1308" s="131">
        <f>ROUNDUP(K1308,0)</f>
        <v>150</v>
      </c>
      <c r="M1308" s="132">
        <f>((N1309-N1307)/500)</f>
        <v>0.02</v>
      </c>
      <c r="N1308" s="101">
        <f>(((I1308-I1307)*M1308)+N1307)+I1308</f>
        <v>250</v>
      </c>
      <c r="O1308" s="101">
        <f>ROUNDUP(N1308,0)</f>
        <v>250</v>
      </c>
      <c r="P1308" s="101">
        <f>((Q1309-Q1307)/500)</f>
        <v>0.02</v>
      </c>
      <c r="Q1308" s="101">
        <f>(((I1308-I1307)*P1308)+Q1307)+I1308</f>
        <v>500</v>
      </c>
      <c r="R1308" s="133">
        <f>ROUNDUP(Q1308,0)</f>
        <v>500</v>
      </c>
      <c r="S1308" s="132">
        <f>((T1309-T1307)/500)</f>
        <v>0.04</v>
      </c>
      <c r="T1308" s="134">
        <f>(((I1308-I1307)*S1308)+T1307)+I1308</f>
        <v>650</v>
      </c>
      <c r="U1308" s="134">
        <f>ROUNDUP(T1308,0)</f>
        <v>650</v>
      </c>
      <c r="V1308" s="396"/>
      <c r="W1308" s="130">
        <f>((X1309-X1307)/500)</f>
        <v>0.01</v>
      </c>
      <c r="X1308" s="116">
        <f>(((V1308-V1307)*W1308)+X1307)+V1308</f>
        <v>1860</v>
      </c>
      <c r="Y1308" s="135">
        <f t="shared" si="241"/>
        <v>240</v>
      </c>
      <c r="Z1308" s="106">
        <f>ROUNDUP(X1308,0)</f>
        <v>1860</v>
      </c>
      <c r="AA1308" s="136">
        <f>((AB1309-AB1307)/500)</f>
        <v>0.02</v>
      </c>
      <c r="AB1308" s="137">
        <f>(((V1308-V1307)*AA1308)+AB1307)+V1308</f>
        <v>3720</v>
      </c>
      <c r="AC1308" s="101">
        <f>ROUNDUP(AB1308,0)</f>
        <v>3720</v>
      </c>
      <c r="AD1308" s="137">
        <f>((AE1309-AE1307)/500)</f>
        <v>0.01</v>
      </c>
      <c r="AE1308" s="137">
        <f>(((V1308-V1307)*AD1308)+AE1307)+V1308</f>
        <v>1885</v>
      </c>
      <c r="AF1308" s="133">
        <f>ROUNDUP(AE1308,0)</f>
        <v>1885</v>
      </c>
      <c r="AG1308" s="137">
        <f>((AH1309-AH1307)/500)</f>
        <v>0.01</v>
      </c>
      <c r="AH1308" s="137">
        <f>(((V1308-V1307)*AG1308)+AH1307)+V1308</f>
        <v>1910</v>
      </c>
      <c r="AI1308" s="101">
        <f>ROUNDUP(AH1308,0)</f>
        <v>1910</v>
      </c>
      <c r="AJ1308" s="136">
        <f>((AK1309-AK1307)/500)</f>
        <v>0.01</v>
      </c>
      <c r="AK1308" s="138">
        <f>(((V1308-V1307)*AJ1308)+AK1307)+V1308</f>
        <v>1935</v>
      </c>
      <c r="AL1308" s="139">
        <f>ROUNDUP(AK1308,0)</f>
        <v>1935</v>
      </c>
    </row>
    <row r="1309" spans="1:39" ht="15.75" x14ac:dyDescent="0.25">
      <c r="A1309" s="93">
        <f t="shared" si="242"/>
        <v>0</v>
      </c>
      <c r="B1309" s="93">
        <f t="shared" si="243"/>
        <v>0</v>
      </c>
      <c r="C1309" s="112">
        <f>+$D$3*U1309</f>
        <v>3748030</v>
      </c>
      <c r="D1309" s="112">
        <f t="shared" si="244"/>
        <v>3748030</v>
      </c>
      <c r="E1309" s="112">
        <f>+$F$3*L1309</f>
        <v>3336900</v>
      </c>
      <c r="F1309" s="112">
        <f t="shared" si="245"/>
        <v>3336900</v>
      </c>
      <c r="G1309" s="113">
        <f>+$H$3*R1309</f>
        <v>1002120</v>
      </c>
      <c r="H1309" s="112">
        <f t="shared" si="246"/>
        <v>1002120</v>
      </c>
      <c r="I1309" s="140">
        <f>+I1307+500</f>
        <v>327000</v>
      </c>
      <c r="J1309" s="130"/>
      <c r="K1309" s="116">
        <f>+K1307+10</f>
        <v>6690</v>
      </c>
      <c r="L1309" s="117">
        <f>+I1309+K1309</f>
        <v>333690</v>
      </c>
      <c r="M1309" s="118"/>
      <c r="N1309" s="119">
        <f>+N1307+10</f>
        <v>6790</v>
      </c>
      <c r="O1309" s="119">
        <f>+N1309+I1309</f>
        <v>333790</v>
      </c>
      <c r="P1309" s="119"/>
      <c r="Q1309" s="119">
        <f>+Q1307+10</f>
        <v>7040</v>
      </c>
      <c r="R1309" s="120">
        <f>+Q1309+I1309</f>
        <v>334040</v>
      </c>
      <c r="S1309" s="121"/>
      <c r="T1309" s="122">
        <f>+T1307+20</f>
        <v>13730</v>
      </c>
      <c r="U1309" s="122">
        <f>+T1309+I1309</f>
        <v>340730</v>
      </c>
      <c r="V1309" s="141">
        <f>+V1307+500</f>
        <v>327000</v>
      </c>
      <c r="W1309" s="130"/>
      <c r="X1309" s="116">
        <f>+X1307+5</f>
        <v>5130</v>
      </c>
      <c r="Y1309" s="124">
        <f t="shared" si="241"/>
        <v>327240</v>
      </c>
      <c r="Z1309" s="125">
        <f>+V1309+X1309</f>
        <v>332130</v>
      </c>
      <c r="AA1309" s="126"/>
      <c r="AB1309" s="127">
        <f>+AB1307+10</f>
        <v>10260</v>
      </c>
      <c r="AC1309" s="119">
        <f>+V1309+AB1309</f>
        <v>337260</v>
      </c>
      <c r="AD1309" s="127"/>
      <c r="AE1309" s="127">
        <f>+AE1307+5</f>
        <v>5155</v>
      </c>
      <c r="AF1309" s="120">
        <f>+AE1309+V1309</f>
        <v>332155</v>
      </c>
      <c r="AG1309" s="127"/>
      <c r="AH1309" s="127">
        <f>+AH1307+5</f>
        <v>5180</v>
      </c>
      <c r="AI1309" s="119">
        <f>+AH1309+V1309</f>
        <v>332180</v>
      </c>
      <c r="AJ1309" s="126"/>
      <c r="AK1309" s="128">
        <f>+AK1307+5</f>
        <v>5205</v>
      </c>
      <c r="AL1309" s="129">
        <f>+AK1309+V1309</f>
        <v>332205</v>
      </c>
      <c r="AM1309" s="397"/>
    </row>
    <row r="1310" spans="1:39" ht="15.75" x14ac:dyDescent="0.25">
      <c r="A1310" s="93">
        <f t="shared" si="242"/>
        <v>0</v>
      </c>
      <c r="B1310" s="94">
        <f t="shared" si="243"/>
        <v>0</v>
      </c>
      <c r="C1310" s="95">
        <f>+$D$3*T1310</f>
        <v>7150</v>
      </c>
      <c r="D1310" s="95">
        <f t="shared" si="244"/>
        <v>7150</v>
      </c>
      <c r="E1310" s="95">
        <f>+$F$3*K1310</f>
        <v>1500</v>
      </c>
      <c r="F1310" s="95">
        <f t="shared" si="245"/>
        <v>1500</v>
      </c>
      <c r="G1310" s="96">
        <f>+$H$3*Q1310</f>
        <v>1500</v>
      </c>
      <c r="H1310" s="95">
        <f t="shared" si="246"/>
        <v>1500</v>
      </c>
      <c r="I1310" s="395"/>
      <c r="J1310" s="130">
        <f>((K1311-K1309)/500)</f>
        <v>0.02</v>
      </c>
      <c r="K1310" s="116">
        <f>(((I1310-I1309)*J1310)+K1309)+I1310</f>
        <v>150</v>
      </c>
      <c r="L1310" s="131">
        <f>ROUNDUP(K1310,0)</f>
        <v>150</v>
      </c>
      <c r="M1310" s="132">
        <f>((N1311-N1309)/500)</f>
        <v>0.02</v>
      </c>
      <c r="N1310" s="101">
        <f>(((I1310-I1309)*M1310)+N1309)+I1310</f>
        <v>250</v>
      </c>
      <c r="O1310" s="101">
        <f>ROUNDUP(N1310,0)</f>
        <v>250</v>
      </c>
      <c r="P1310" s="101">
        <f>((Q1311-Q1309)/500)</f>
        <v>0.02</v>
      </c>
      <c r="Q1310" s="101">
        <f>(((I1310-I1309)*P1310)+Q1309)+I1310</f>
        <v>500</v>
      </c>
      <c r="R1310" s="133">
        <f>ROUNDUP(Q1310,0)</f>
        <v>500</v>
      </c>
      <c r="S1310" s="132">
        <f>((T1311-T1309)/500)</f>
        <v>0.04</v>
      </c>
      <c r="T1310" s="134">
        <f>(((I1310-I1309)*S1310)+T1309)+I1310</f>
        <v>650</v>
      </c>
      <c r="U1310" s="134">
        <f>ROUNDUP(T1310,0)</f>
        <v>650</v>
      </c>
      <c r="V1310" s="396"/>
      <c r="W1310" s="130">
        <f>((X1311-X1309)/500)</f>
        <v>0.02</v>
      </c>
      <c r="X1310" s="116">
        <f>(((V1310-V1309)*W1310)+X1309)+V1310</f>
        <v>-1410</v>
      </c>
      <c r="Y1310" s="135">
        <f t="shared" si="241"/>
        <v>240</v>
      </c>
      <c r="Z1310" s="106">
        <f>ROUNDUP(X1310,0)</f>
        <v>-1410</v>
      </c>
      <c r="AA1310" s="136">
        <f>((AB1311-AB1309)/500)</f>
        <v>0.04</v>
      </c>
      <c r="AB1310" s="137">
        <f>(((V1310-V1309)*AA1310)+AB1309)+V1310</f>
        <v>-2820</v>
      </c>
      <c r="AC1310" s="101">
        <f>ROUNDUP(AB1310,0)</f>
        <v>-2820</v>
      </c>
      <c r="AD1310" s="137">
        <f>((AE1311-AE1309)/500)</f>
        <v>0.02</v>
      </c>
      <c r="AE1310" s="137">
        <f>(((V1310-V1309)*AD1310)+AE1309)+V1310</f>
        <v>-1385</v>
      </c>
      <c r="AF1310" s="133">
        <f>ROUNDUP(AE1310,0)</f>
        <v>-1385</v>
      </c>
      <c r="AG1310" s="137">
        <f>((AH1311-AH1309)/500)</f>
        <v>0.02</v>
      </c>
      <c r="AH1310" s="137">
        <f>(((V1310-V1309)*AG1310)+AH1309)+V1310</f>
        <v>-1360</v>
      </c>
      <c r="AI1310" s="101">
        <f>ROUNDUP(AH1310,0)</f>
        <v>-1360</v>
      </c>
      <c r="AJ1310" s="136">
        <f>((AK1311-AK1309)/500)</f>
        <v>0.02</v>
      </c>
      <c r="AK1310" s="138">
        <f>(((V1310-V1309)*AJ1310)+AK1309)+V1310</f>
        <v>-1335</v>
      </c>
      <c r="AL1310" s="139">
        <f>ROUNDUP(AK1310,0)</f>
        <v>-1335</v>
      </c>
    </row>
    <row r="1311" spans="1:39" ht="15.75" x14ac:dyDescent="0.25">
      <c r="A1311" s="93">
        <f t="shared" si="242"/>
        <v>0</v>
      </c>
      <c r="B1311" s="93">
        <f t="shared" si="243"/>
        <v>0</v>
      </c>
      <c r="C1311" s="112">
        <f>+$D$3*U1311</f>
        <v>3753750</v>
      </c>
      <c r="D1311" s="112">
        <f t="shared" si="244"/>
        <v>3753750</v>
      </c>
      <c r="E1311" s="112">
        <f>+$F$3*L1311</f>
        <v>3342000</v>
      </c>
      <c r="F1311" s="112">
        <f t="shared" si="245"/>
        <v>3342000</v>
      </c>
      <c r="G1311" s="113">
        <f>+$H$3*R1311</f>
        <v>1003650</v>
      </c>
      <c r="H1311" s="112">
        <f t="shared" si="246"/>
        <v>1003650</v>
      </c>
      <c r="I1311" s="140">
        <f>+I1309+500</f>
        <v>327500</v>
      </c>
      <c r="J1311" s="130"/>
      <c r="K1311" s="116">
        <f>+K1309+10</f>
        <v>6700</v>
      </c>
      <c r="L1311" s="117">
        <f>+I1311+K1311</f>
        <v>334200</v>
      </c>
      <c r="M1311" s="118"/>
      <c r="N1311" s="119">
        <f>+N1309+10</f>
        <v>6800</v>
      </c>
      <c r="O1311" s="119">
        <f>+N1311+I1311</f>
        <v>334300</v>
      </c>
      <c r="P1311" s="119"/>
      <c r="Q1311" s="119">
        <f>+Q1309+10</f>
        <v>7050</v>
      </c>
      <c r="R1311" s="120">
        <f>+Q1311+I1311</f>
        <v>334550</v>
      </c>
      <c r="S1311" s="121"/>
      <c r="T1311" s="122">
        <f>+T1309+20</f>
        <v>13750</v>
      </c>
      <c r="U1311" s="122">
        <f>+T1311+I1311</f>
        <v>341250</v>
      </c>
      <c r="V1311" s="141">
        <f>+V1309+500</f>
        <v>327500</v>
      </c>
      <c r="W1311" s="130"/>
      <c r="X1311" s="116">
        <f>+X1309+10</f>
        <v>5140</v>
      </c>
      <c r="Y1311" s="124">
        <f t="shared" si="241"/>
        <v>327740</v>
      </c>
      <c r="Z1311" s="125">
        <f>+V1311+X1311</f>
        <v>332640</v>
      </c>
      <c r="AA1311" s="126"/>
      <c r="AB1311" s="127">
        <f>+AB1309+20</f>
        <v>10280</v>
      </c>
      <c r="AC1311" s="119">
        <f>+V1311+AB1311</f>
        <v>337780</v>
      </c>
      <c r="AD1311" s="127"/>
      <c r="AE1311" s="127">
        <f>+AE1309+10</f>
        <v>5165</v>
      </c>
      <c r="AF1311" s="120">
        <f>+AE1311+V1311</f>
        <v>332665</v>
      </c>
      <c r="AG1311" s="127"/>
      <c r="AH1311" s="127">
        <f>+AH1309+10</f>
        <v>5190</v>
      </c>
      <c r="AI1311" s="119">
        <f>+AH1311+V1311</f>
        <v>332690</v>
      </c>
      <c r="AJ1311" s="126"/>
      <c r="AK1311" s="128">
        <f>+AK1309+10</f>
        <v>5215</v>
      </c>
      <c r="AL1311" s="129">
        <f>+AK1311+V1311</f>
        <v>332715</v>
      </c>
      <c r="AM1311" s="397"/>
    </row>
    <row r="1312" spans="1:39" ht="15.75" x14ac:dyDescent="0.25">
      <c r="A1312" s="93">
        <f t="shared" si="242"/>
        <v>0</v>
      </c>
      <c r="B1312" s="94">
        <f t="shared" si="243"/>
        <v>0</v>
      </c>
      <c r="C1312" s="95">
        <f>+$D$3*T1312</f>
        <v>7150</v>
      </c>
      <c r="D1312" s="95">
        <f t="shared" si="244"/>
        <v>7150</v>
      </c>
      <c r="E1312" s="95">
        <f>+$F$3*K1312</f>
        <v>1500</v>
      </c>
      <c r="F1312" s="95">
        <f t="shared" si="245"/>
        <v>1500</v>
      </c>
      <c r="G1312" s="96">
        <f>+$H$3*Q1312</f>
        <v>1500</v>
      </c>
      <c r="H1312" s="433">
        <f t="shared" si="246"/>
        <v>1500</v>
      </c>
      <c r="I1312" s="395"/>
      <c r="J1312" s="130">
        <f>((K1313-K1311)/500)</f>
        <v>0.02</v>
      </c>
      <c r="K1312" s="116">
        <f>(((I1312-I1311)*J1312)+K1311)+I1312</f>
        <v>150</v>
      </c>
      <c r="L1312" s="131">
        <f>ROUNDUP(K1312,0)</f>
        <v>150</v>
      </c>
      <c r="M1312" s="132">
        <f>((N1313-N1311)/500)</f>
        <v>0.02</v>
      </c>
      <c r="N1312" s="101">
        <f>(((I1312-I1311)*M1312)+N1311)+I1312</f>
        <v>250</v>
      </c>
      <c r="O1312" s="101">
        <f>ROUNDUP(N1312,0)</f>
        <v>250</v>
      </c>
      <c r="P1312" s="101">
        <f>((Q1313-Q1311)/500)</f>
        <v>0.02</v>
      </c>
      <c r="Q1312" s="101">
        <f>(((I1312-I1311)*P1312)+Q1311)+I1312</f>
        <v>500</v>
      </c>
      <c r="R1312" s="133">
        <f>ROUNDUP(Q1312,0)</f>
        <v>500</v>
      </c>
      <c r="S1312" s="132">
        <f>((T1313-T1311)/500)</f>
        <v>0.04</v>
      </c>
      <c r="T1312" s="134">
        <f>(((I1312-I1311)*S1312)+T1311)+I1312</f>
        <v>650</v>
      </c>
      <c r="U1312" s="134">
        <f>ROUNDUP(T1312,0)</f>
        <v>650</v>
      </c>
      <c r="V1312" s="396"/>
      <c r="W1312" s="130">
        <f>((X1313-X1311)/500)</f>
        <v>0.01</v>
      </c>
      <c r="X1312" s="116">
        <f>(((V1312-V1311)*W1312)+X1311)+V1312</f>
        <v>1865</v>
      </c>
      <c r="Y1312" s="135">
        <f t="shared" si="241"/>
        <v>240</v>
      </c>
      <c r="Z1312" s="106">
        <f>ROUNDUP(X1312,0)</f>
        <v>1865</v>
      </c>
      <c r="AA1312" s="136">
        <f>((AB1313-AB1311)/500)</f>
        <v>0.02</v>
      </c>
      <c r="AB1312" s="137">
        <f>(((V1312-V1311)*AA1312)+AB1311)+V1312</f>
        <v>3730</v>
      </c>
      <c r="AC1312" s="101">
        <f>ROUNDUP(AB1312,0)</f>
        <v>3730</v>
      </c>
      <c r="AD1312" s="137">
        <f>((AE1313-AE1311)/500)</f>
        <v>0.01</v>
      </c>
      <c r="AE1312" s="137">
        <f>(((V1312-V1311)*AD1312)+AE1311)+V1312</f>
        <v>1890</v>
      </c>
      <c r="AF1312" s="133">
        <f>ROUNDUP(AE1312,0)</f>
        <v>1890</v>
      </c>
      <c r="AG1312" s="137">
        <f>((AH1313-AH1311)/500)</f>
        <v>0.01</v>
      </c>
      <c r="AH1312" s="137">
        <f>(((V1312-V1311)*AG1312)+AH1311)+V1312</f>
        <v>1915</v>
      </c>
      <c r="AI1312" s="101">
        <f>ROUNDUP(AH1312,0)</f>
        <v>1915</v>
      </c>
      <c r="AJ1312" s="136">
        <f>((AK1313-AK1311)/500)</f>
        <v>0.01</v>
      </c>
      <c r="AK1312" s="138">
        <f>(((V1312-V1311)*AJ1312)+AK1311)+V1312</f>
        <v>1940</v>
      </c>
      <c r="AL1312" s="139">
        <f>ROUNDUP(AK1312,0)</f>
        <v>1940</v>
      </c>
    </row>
    <row r="1313" spans="1:39" ht="15.75" x14ac:dyDescent="0.25">
      <c r="A1313" s="93">
        <f t="shared" si="242"/>
        <v>0</v>
      </c>
      <c r="B1313" s="93">
        <f t="shared" si="243"/>
        <v>0</v>
      </c>
      <c r="C1313" s="112">
        <f>+$D$3*U1313</f>
        <v>3759470</v>
      </c>
      <c r="D1313" s="112">
        <f t="shared" si="244"/>
        <v>3759470</v>
      </c>
      <c r="E1313" s="112">
        <f>+$F$3*L1313</f>
        <v>3347100</v>
      </c>
      <c r="F1313" s="112">
        <f t="shared" si="245"/>
        <v>3347100</v>
      </c>
      <c r="G1313" s="113">
        <f>+$H$3*R1313</f>
        <v>1005180</v>
      </c>
      <c r="H1313" s="112">
        <f t="shared" si="246"/>
        <v>1005180</v>
      </c>
      <c r="I1313" s="140">
        <f>+I1311+500</f>
        <v>328000</v>
      </c>
      <c r="J1313" s="130"/>
      <c r="K1313" s="116">
        <f>+K1311+10</f>
        <v>6710</v>
      </c>
      <c r="L1313" s="117">
        <f>+I1313+K1313</f>
        <v>334710</v>
      </c>
      <c r="M1313" s="118"/>
      <c r="N1313" s="119">
        <f>+N1311+10</f>
        <v>6810</v>
      </c>
      <c r="O1313" s="119">
        <f>+N1313+I1313</f>
        <v>334810</v>
      </c>
      <c r="P1313" s="119"/>
      <c r="Q1313" s="119">
        <f>+Q1311+10</f>
        <v>7060</v>
      </c>
      <c r="R1313" s="120">
        <f>+Q1313+I1313</f>
        <v>335060</v>
      </c>
      <c r="S1313" s="121"/>
      <c r="T1313" s="122">
        <f>+T1311+20</f>
        <v>13770</v>
      </c>
      <c r="U1313" s="122">
        <f>+T1313+I1313</f>
        <v>341770</v>
      </c>
      <c r="V1313" s="141">
        <f>+V1311+500</f>
        <v>328000</v>
      </c>
      <c r="W1313" s="130"/>
      <c r="X1313" s="116">
        <f>+X1311+5</f>
        <v>5145</v>
      </c>
      <c r="Y1313" s="124">
        <f t="shared" ref="Y1313:Y1376" si="247">+V1313+240</f>
        <v>328240</v>
      </c>
      <c r="Z1313" s="125">
        <f>+V1313+X1313</f>
        <v>333145</v>
      </c>
      <c r="AA1313" s="126"/>
      <c r="AB1313" s="127">
        <f>+AB1311+10</f>
        <v>10290</v>
      </c>
      <c r="AC1313" s="119">
        <f>+V1313+AB1313</f>
        <v>338290</v>
      </c>
      <c r="AD1313" s="127"/>
      <c r="AE1313" s="127">
        <f>+AE1311+5</f>
        <v>5170</v>
      </c>
      <c r="AF1313" s="120">
        <f>+AE1313+V1313</f>
        <v>333170</v>
      </c>
      <c r="AG1313" s="127"/>
      <c r="AH1313" s="127">
        <f>+AH1311+5</f>
        <v>5195</v>
      </c>
      <c r="AI1313" s="119">
        <f>+AH1313+V1313</f>
        <v>333195</v>
      </c>
      <c r="AJ1313" s="126"/>
      <c r="AK1313" s="128">
        <f>+AK1311+5</f>
        <v>5220</v>
      </c>
      <c r="AL1313" s="129">
        <f>+AK1313+V1313</f>
        <v>333220</v>
      </c>
      <c r="AM1313" s="397"/>
    </row>
    <row r="1314" spans="1:39" ht="15.75" x14ac:dyDescent="0.25">
      <c r="A1314" s="93">
        <f t="shared" si="242"/>
        <v>0</v>
      </c>
      <c r="B1314" s="94">
        <f t="shared" si="243"/>
        <v>0</v>
      </c>
      <c r="C1314" s="95">
        <f>+$D$3*T1314</f>
        <v>7150</v>
      </c>
      <c r="D1314" s="95">
        <f t="shared" si="244"/>
        <v>7150</v>
      </c>
      <c r="E1314" s="95">
        <f>+$F$3*K1314</f>
        <v>1500</v>
      </c>
      <c r="F1314" s="95">
        <f t="shared" si="245"/>
        <v>1500</v>
      </c>
      <c r="G1314" s="96">
        <f>+$H$3*Q1314</f>
        <v>1500</v>
      </c>
      <c r="H1314" s="95">
        <f t="shared" si="246"/>
        <v>1500</v>
      </c>
      <c r="I1314" s="395"/>
      <c r="J1314" s="130">
        <f>((K1315-K1313)/500)</f>
        <v>0.02</v>
      </c>
      <c r="K1314" s="116">
        <f>(((I1314-I1313)*J1314)+K1313)+I1314</f>
        <v>150</v>
      </c>
      <c r="L1314" s="131">
        <f>ROUNDUP(K1314,0)</f>
        <v>150</v>
      </c>
      <c r="M1314" s="132">
        <f>((N1315-N1313)/500)</f>
        <v>0.02</v>
      </c>
      <c r="N1314" s="101">
        <f>(((I1314-I1313)*M1314)+N1313)+I1314</f>
        <v>250</v>
      </c>
      <c r="O1314" s="101">
        <f>ROUNDUP(N1314,0)</f>
        <v>250</v>
      </c>
      <c r="P1314" s="101">
        <f>((Q1315-Q1313)/500)</f>
        <v>0.02</v>
      </c>
      <c r="Q1314" s="101">
        <f>(((I1314-I1313)*P1314)+Q1313)+I1314</f>
        <v>500</v>
      </c>
      <c r="R1314" s="133">
        <f>ROUNDUP(Q1314,0)</f>
        <v>500</v>
      </c>
      <c r="S1314" s="132">
        <f>((T1315-T1313)/500)</f>
        <v>0.04</v>
      </c>
      <c r="T1314" s="134">
        <f>(((I1314-I1313)*S1314)+T1313)+I1314</f>
        <v>650</v>
      </c>
      <c r="U1314" s="134">
        <f>ROUNDUP(T1314,0)</f>
        <v>650</v>
      </c>
      <c r="V1314" s="396"/>
      <c r="W1314" s="130">
        <f>((X1315-X1313)/500)</f>
        <v>0.02</v>
      </c>
      <c r="X1314" s="116">
        <f>(((V1314-V1313)*W1314)+X1313)+V1314</f>
        <v>-1415</v>
      </c>
      <c r="Y1314" s="135">
        <f t="shared" si="247"/>
        <v>240</v>
      </c>
      <c r="Z1314" s="106">
        <f>ROUNDUP(X1314,0)</f>
        <v>-1415</v>
      </c>
      <c r="AA1314" s="136">
        <f>((AB1315-AB1313)/500)</f>
        <v>0.04</v>
      </c>
      <c r="AB1314" s="137">
        <f>(((V1314-V1313)*AA1314)+AB1313)+V1314</f>
        <v>-2830</v>
      </c>
      <c r="AC1314" s="101">
        <f>ROUNDUP(AB1314,0)</f>
        <v>-2830</v>
      </c>
      <c r="AD1314" s="137">
        <f>((AE1315-AE1313)/500)</f>
        <v>0.02</v>
      </c>
      <c r="AE1314" s="137">
        <f>(((V1314-V1313)*AD1314)+AE1313)+V1314</f>
        <v>-1390</v>
      </c>
      <c r="AF1314" s="133">
        <f>ROUNDUP(AE1314,0)</f>
        <v>-1390</v>
      </c>
      <c r="AG1314" s="137">
        <f>((AH1315-AH1313)/500)</f>
        <v>0.02</v>
      </c>
      <c r="AH1314" s="137">
        <f>(((V1314-V1313)*AG1314)+AH1313)+V1314</f>
        <v>-1365</v>
      </c>
      <c r="AI1314" s="101">
        <f>ROUNDUP(AH1314,0)</f>
        <v>-1365</v>
      </c>
      <c r="AJ1314" s="136">
        <f>((AK1315-AK1313)/500)</f>
        <v>0.02</v>
      </c>
      <c r="AK1314" s="138">
        <f>(((V1314-V1313)*AJ1314)+AK1313)+V1314</f>
        <v>-1340</v>
      </c>
      <c r="AL1314" s="139">
        <f>ROUNDUP(AK1314,0)</f>
        <v>-1340</v>
      </c>
      <c r="AM1314" s="397"/>
    </row>
    <row r="1315" spans="1:39" ht="15.75" x14ac:dyDescent="0.25">
      <c r="A1315" s="93">
        <f t="shared" si="242"/>
        <v>0</v>
      </c>
      <c r="B1315" s="93">
        <f t="shared" si="243"/>
        <v>0</v>
      </c>
      <c r="C1315" s="112">
        <f>+$D$3*U1315</f>
        <v>3765190</v>
      </c>
      <c r="D1315" s="112">
        <f t="shared" si="244"/>
        <v>3765190</v>
      </c>
      <c r="E1315" s="112">
        <f>+$F$3*L1315</f>
        <v>3352200</v>
      </c>
      <c r="F1315" s="112">
        <f t="shared" si="245"/>
        <v>3352200</v>
      </c>
      <c r="G1315" s="113">
        <f>+$H$3*R1315</f>
        <v>1006710</v>
      </c>
      <c r="H1315" s="112">
        <f t="shared" si="246"/>
        <v>1006710</v>
      </c>
      <c r="I1315" s="140">
        <f>+I1313+500</f>
        <v>328500</v>
      </c>
      <c r="J1315" s="130"/>
      <c r="K1315" s="116">
        <f>+K1313+10</f>
        <v>6720</v>
      </c>
      <c r="L1315" s="117">
        <f>+I1315+K1315</f>
        <v>335220</v>
      </c>
      <c r="M1315" s="118"/>
      <c r="N1315" s="119">
        <f>+N1313+10</f>
        <v>6820</v>
      </c>
      <c r="O1315" s="119">
        <f>+N1315+I1315</f>
        <v>335320</v>
      </c>
      <c r="P1315" s="119"/>
      <c r="Q1315" s="119">
        <f>+Q1313+10</f>
        <v>7070</v>
      </c>
      <c r="R1315" s="120">
        <f>+Q1315+I1315</f>
        <v>335570</v>
      </c>
      <c r="S1315" s="121"/>
      <c r="T1315" s="122">
        <f>+T1313+20</f>
        <v>13790</v>
      </c>
      <c r="U1315" s="122">
        <f>+T1315+I1315</f>
        <v>342290</v>
      </c>
      <c r="V1315" s="141">
        <f>+V1313+500</f>
        <v>328500</v>
      </c>
      <c r="W1315" s="130"/>
      <c r="X1315" s="116">
        <f>+X1313+10</f>
        <v>5155</v>
      </c>
      <c r="Y1315" s="124">
        <f t="shared" si="247"/>
        <v>328740</v>
      </c>
      <c r="Z1315" s="125">
        <f>+V1315+X1315</f>
        <v>333655</v>
      </c>
      <c r="AA1315" s="126"/>
      <c r="AB1315" s="127">
        <f>+AB1313+20</f>
        <v>10310</v>
      </c>
      <c r="AC1315" s="119">
        <f>+V1315+AB1315</f>
        <v>338810</v>
      </c>
      <c r="AD1315" s="127"/>
      <c r="AE1315" s="127">
        <f>+AE1313+10</f>
        <v>5180</v>
      </c>
      <c r="AF1315" s="120">
        <f>+AE1315+V1315</f>
        <v>333680</v>
      </c>
      <c r="AG1315" s="127"/>
      <c r="AH1315" s="127">
        <f>+AH1313+10</f>
        <v>5205</v>
      </c>
      <c r="AI1315" s="119">
        <f>+AH1315+V1315</f>
        <v>333705</v>
      </c>
      <c r="AJ1315" s="126"/>
      <c r="AK1315" s="128">
        <f>+AK1313+10</f>
        <v>5230</v>
      </c>
      <c r="AL1315" s="129">
        <f>+AK1315+V1315</f>
        <v>333730</v>
      </c>
      <c r="AM1315" s="397"/>
    </row>
    <row r="1316" spans="1:39" ht="15.75" x14ac:dyDescent="0.25">
      <c r="A1316" s="93">
        <f t="shared" si="242"/>
        <v>0</v>
      </c>
      <c r="B1316" s="94">
        <f t="shared" si="243"/>
        <v>0</v>
      </c>
      <c r="C1316" s="95">
        <f>+$D$3*T1316</f>
        <v>7150</v>
      </c>
      <c r="D1316" s="95">
        <f t="shared" si="244"/>
        <v>7150</v>
      </c>
      <c r="E1316" s="95">
        <f>+$F$3*K1316</f>
        <v>1500</v>
      </c>
      <c r="F1316" s="95">
        <f t="shared" si="245"/>
        <v>1500</v>
      </c>
      <c r="G1316" s="96">
        <f>+$H$3*Q1316</f>
        <v>1500</v>
      </c>
      <c r="H1316" s="433">
        <f t="shared" si="246"/>
        <v>1500</v>
      </c>
      <c r="I1316" s="395"/>
      <c r="J1316" s="130">
        <f>((K1317-K1315)/500)</f>
        <v>0.02</v>
      </c>
      <c r="K1316" s="116">
        <f>(((I1316-I1315)*J1316)+K1315)+I1316</f>
        <v>150</v>
      </c>
      <c r="L1316" s="131">
        <f>ROUNDUP(K1316,0)</f>
        <v>150</v>
      </c>
      <c r="M1316" s="132">
        <f>((N1317-N1315)/500)</f>
        <v>0.02</v>
      </c>
      <c r="N1316" s="101">
        <f>(((I1316-I1315)*M1316)+N1315)+I1316</f>
        <v>250</v>
      </c>
      <c r="O1316" s="101">
        <f>ROUNDUP(N1316,0)</f>
        <v>250</v>
      </c>
      <c r="P1316" s="101">
        <f>((Q1317-Q1315)/500)</f>
        <v>0.02</v>
      </c>
      <c r="Q1316" s="101">
        <f>(((I1316-I1315)*P1316)+Q1315)+I1316</f>
        <v>500</v>
      </c>
      <c r="R1316" s="133">
        <f>ROUNDUP(Q1316,0)</f>
        <v>500</v>
      </c>
      <c r="S1316" s="132">
        <f>((T1317-T1315)/500)</f>
        <v>0.04</v>
      </c>
      <c r="T1316" s="134">
        <f>(((I1316-I1315)*S1316)+T1315)+I1316</f>
        <v>650</v>
      </c>
      <c r="U1316" s="134">
        <f>ROUNDUP(T1316,0)</f>
        <v>650</v>
      </c>
      <c r="V1316" s="396"/>
      <c r="W1316" s="130">
        <f>((X1317-X1315)/500)</f>
        <v>0.01</v>
      </c>
      <c r="X1316" s="116">
        <f>(((V1316-V1315)*W1316)+X1315)+V1316</f>
        <v>1870</v>
      </c>
      <c r="Y1316" s="135">
        <f t="shared" si="247"/>
        <v>240</v>
      </c>
      <c r="Z1316" s="106">
        <f>ROUNDUP(X1316,0)</f>
        <v>1870</v>
      </c>
      <c r="AA1316" s="136">
        <f>((AB1317-AB1315)/500)</f>
        <v>0.02</v>
      </c>
      <c r="AB1316" s="137">
        <f>(((V1316-V1315)*AA1316)+AB1315)+V1316</f>
        <v>3740</v>
      </c>
      <c r="AC1316" s="101">
        <f>ROUNDUP(AB1316,0)</f>
        <v>3740</v>
      </c>
      <c r="AD1316" s="137">
        <f>((AE1317-AE1315)/500)</f>
        <v>0.01</v>
      </c>
      <c r="AE1316" s="137">
        <f>(((V1316-V1315)*AD1316)+AE1315)+V1316</f>
        <v>1895</v>
      </c>
      <c r="AF1316" s="133">
        <f>ROUNDUP(AE1316,0)</f>
        <v>1895</v>
      </c>
      <c r="AG1316" s="137">
        <f>((AH1317-AH1315)/500)</f>
        <v>0.01</v>
      </c>
      <c r="AH1316" s="137">
        <f>(((V1316-V1315)*AG1316)+AH1315)+V1316</f>
        <v>1920</v>
      </c>
      <c r="AI1316" s="101">
        <f>ROUNDUP(AH1316,0)</f>
        <v>1920</v>
      </c>
      <c r="AJ1316" s="136">
        <f>((AK1317-AK1315)/500)</f>
        <v>0.01</v>
      </c>
      <c r="AK1316" s="138">
        <f>(((V1316-V1315)*AJ1316)+AK1315)+V1316</f>
        <v>1945</v>
      </c>
      <c r="AL1316" s="139">
        <f>ROUNDUP(AK1316,0)</f>
        <v>1945</v>
      </c>
    </row>
    <row r="1317" spans="1:39" ht="15.75" x14ac:dyDescent="0.25">
      <c r="A1317" s="93">
        <f t="shared" si="242"/>
        <v>0</v>
      </c>
      <c r="B1317" s="93">
        <f t="shared" si="243"/>
        <v>0</v>
      </c>
      <c r="C1317" s="112">
        <f>+$D$3*U1317</f>
        <v>3770910</v>
      </c>
      <c r="D1317" s="112">
        <f t="shared" si="244"/>
        <v>3770910</v>
      </c>
      <c r="E1317" s="112">
        <f>+$F$3*L1317</f>
        <v>3357300</v>
      </c>
      <c r="F1317" s="112">
        <f t="shared" si="245"/>
        <v>3357300</v>
      </c>
      <c r="G1317" s="113">
        <f>+$H$3*R1317</f>
        <v>1008240</v>
      </c>
      <c r="H1317" s="112">
        <f t="shared" si="246"/>
        <v>1008240</v>
      </c>
      <c r="I1317" s="140">
        <f>+I1315+500</f>
        <v>329000</v>
      </c>
      <c r="J1317" s="130"/>
      <c r="K1317" s="116">
        <f>+K1315+10</f>
        <v>6730</v>
      </c>
      <c r="L1317" s="117">
        <f>+I1317+K1317</f>
        <v>335730</v>
      </c>
      <c r="M1317" s="118"/>
      <c r="N1317" s="119">
        <f>+N1315+10</f>
        <v>6830</v>
      </c>
      <c r="O1317" s="119">
        <f>+N1317+I1317</f>
        <v>335830</v>
      </c>
      <c r="P1317" s="119"/>
      <c r="Q1317" s="119">
        <f>+Q1315+10</f>
        <v>7080</v>
      </c>
      <c r="R1317" s="120">
        <f>+Q1317+I1317</f>
        <v>336080</v>
      </c>
      <c r="S1317" s="121"/>
      <c r="T1317" s="122">
        <f>+T1315+20</f>
        <v>13810</v>
      </c>
      <c r="U1317" s="122">
        <f>+T1317+I1317</f>
        <v>342810</v>
      </c>
      <c r="V1317" s="141">
        <f>+V1315+500</f>
        <v>329000</v>
      </c>
      <c r="W1317" s="130"/>
      <c r="X1317" s="116">
        <f>+X1315+5</f>
        <v>5160</v>
      </c>
      <c r="Y1317" s="124">
        <f t="shared" si="247"/>
        <v>329240</v>
      </c>
      <c r="Z1317" s="125">
        <f>+V1317+X1317</f>
        <v>334160</v>
      </c>
      <c r="AA1317" s="126"/>
      <c r="AB1317" s="127">
        <f>+AB1315+10</f>
        <v>10320</v>
      </c>
      <c r="AC1317" s="119">
        <f>+V1317+AB1317</f>
        <v>339320</v>
      </c>
      <c r="AD1317" s="127"/>
      <c r="AE1317" s="127">
        <f>+AE1315+5</f>
        <v>5185</v>
      </c>
      <c r="AF1317" s="120">
        <f>+AE1317+V1317</f>
        <v>334185</v>
      </c>
      <c r="AG1317" s="127"/>
      <c r="AH1317" s="127">
        <f>+AH1315+5</f>
        <v>5210</v>
      </c>
      <c r="AI1317" s="119">
        <f>+AH1317+V1317</f>
        <v>334210</v>
      </c>
      <c r="AJ1317" s="126"/>
      <c r="AK1317" s="128">
        <f>+AK1315+5</f>
        <v>5235</v>
      </c>
      <c r="AL1317" s="129">
        <f>+AK1317+V1317</f>
        <v>334235</v>
      </c>
      <c r="AM1317" s="397"/>
    </row>
    <row r="1318" spans="1:39" ht="15.75" x14ac:dyDescent="0.25">
      <c r="A1318" s="93">
        <f t="shared" si="242"/>
        <v>0</v>
      </c>
      <c r="B1318" s="94">
        <f t="shared" si="243"/>
        <v>0</v>
      </c>
      <c r="C1318" s="95">
        <f>+$D$3*T1318</f>
        <v>7150</v>
      </c>
      <c r="D1318" s="95">
        <f t="shared" si="244"/>
        <v>7150</v>
      </c>
      <c r="E1318" s="95">
        <f>+$F$3*K1318</f>
        <v>1500</v>
      </c>
      <c r="F1318" s="95">
        <f t="shared" si="245"/>
        <v>1500</v>
      </c>
      <c r="G1318" s="96">
        <f>+$H$3*Q1318</f>
        <v>1500</v>
      </c>
      <c r="H1318" s="95">
        <f t="shared" si="246"/>
        <v>1500</v>
      </c>
      <c r="I1318" s="395"/>
      <c r="J1318" s="130">
        <f>((K1319-K1317)/500)</f>
        <v>0.02</v>
      </c>
      <c r="K1318" s="116">
        <f>(((I1318-I1317)*J1318)+K1317)+I1318</f>
        <v>150</v>
      </c>
      <c r="L1318" s="131">
        <f>ROUNDUP(K1318,0)</f>
        <v>150</v>
      </c>
      <c r="M1318" s="132">
        <f>((N1319-N1317)/500)</f>
        <v>0.02</v>
      </c>
      <c r="N1318" s="101">
        <f>(((I1318-I1317)*M1318)+N1317)+I1318</f>
        <v>250</v>
      </c>
      <c r="O1318" s="101">
        <f>ROUNDUP(N1318,0)</f>
        <v>250</v>
      </c>
      <c r="P1318" s="101">
        <f>((Q1319-Q1317)/500)</f>
        <v>0.02</v>
      </c>
      <c r="Q1318" s="101">
        <f>(((I1318-I1317)*P1318)+Q1317)+I1318</f>
        <v>500</v>
      </c>
      <c r="R1318" s="133">
        <f>ROUNDUP(Q1318,0)</f>
        <v>500</v>
      </c>
      <c r="S1318" s="132">
        <f>((T1319-T1317)/500)</f>
        <v>0.04</v>
      </c>
      <c r="T1318" s="134">
        <f>(((I1318-I1317)*S1318)+T1317)+I1318</f>
        <v>650</v>
      </c>
      <c r="U1318" s="134">
        <f>ROUNDUP(T1318,0)</f>
        <v>650</v>
      </c>
      <c r="V1318" s="396"/>
      <c r="W1318" s="130">
        <f>((X1319-X1317)/500)</f>
        <v>0.02</v>
      </c>
      <c r="X1318" s="116">
        <f>(((V1318-V1317)*W1318)+X1317)+V1318</f>
        <v>-1420</v>
      </c>
      <c r="Y1318" s="135">
        <f t="shared" si="247"/>
        <v>240</v>
      </c>
      <c r="Z1318" s="106">
        <f>ROUNDUP(X1318,0)</f>
        <v>-1420</v>
      </c>
      <c r="AA1318" s="136">
        <f>((AB1319-AB1317)/500)</f>
        <v>0.04</v>
      </c>
      <c r="AB1318" s="137">
        <f>(((V1318-V1317)*AA1318)+AB1317)+V1318</f>
        <v>-2840</v>
      </c>
      <c r="AC1318" s="101">
        <f>ROUNDUP(AB1318,0)</f>
        <v>-2840</v>
      </c>
      <c r="AD1318" s="137">
        <f>((AE1319-AE1317)/500)</f>
        <v>0.02</v>
      </c>
      <c r="AE1318" s="137">
        <f>(((V1318-V1317)*AD1318)+AE1317)+V1318</f>
        <v>-1395</v>
      </c>
      <c r="AF1318" s="133">
        <f>ROUNDUP(AE1318,0)</f>
        <v>-1395</v>
      </c>
      <c r="AG1318" s="137">
        <f>((AH1319-AH1317)/500)</f>
        <v>0.02</v>
      </c>
      <c r="AH1318" s="137">
        <f>(((V1318-V1317)*AG1318)+AH1317)+V1318</f>
        <v>-1370</v>
      </c>
      <c r="AI1318" s="101">
        <f>ROUNDUP(AH1318,0)</f>
        <v>-1370</v>
      </c>
      <c r="AJ1318" s="136">
        <f>((AK1319-AK1317)/500)</f>
        <v>0.02</v>
      </c>
      <c r="AK1318" s="138">
        <f>(((V1318-V1317)*AJ1318)+AK1317)+V1318</f>
        <v>-1345</v>
      </c>
      <c r="AL1318" s="139">
        <f>ROUNDUP(AK1318,0)</f>
        <v>-1345</v>
      </c>
    </row>
    <row r="1319" spans="1:39" ht="15.75" x14ac:dyDescent="0.25">
      <c r="A1319" s="93">
        <f t="shared" si="242"/>
        <v>0</v>
      </c>
      <c r="B1319" s="93">
        <f t="shared" si="243"/>
        <v>0</v>
      </c>
      <c r="C1319" s="112">
        <f>+$D$3*U1319</f>
        <v>3776630</v>
      </c>
      <c r="D1319" s="112">
        <f t="shared" si="244"/>
        <v>3776630</v>
      </c>
      <c r="E1319" s="112">
        <f>+$F$3*L1319</f>
        <v>3362400</v>
      </c>
      <c r="F1319" s="112">
        <f t="shared" si="245"/>
        <v>3362400</v>
      </c>
      <c r="G1319" s="113">
        <f>+$H$3*R1319</f>
        <v>1009770</v>
      </c>
      <c r="H1319" s="112">
        <f t="shared" si="246"/>
        <v>1009770</v>
      </c>
      <c r="I1319" s="140">
        <f>+I1317+500</f>
        <v>329500</v>
      </c>
      <c r="J1319" s="130"/>
      <c r="K1319" s="116">
        <f>+K1317+10</f>
        <v>6740</v>
      </c>
      <c r="L1319" s="117">
        <f>+I1319+K1319</f>
        <v>336240</v>
      </c>
      <c r="M1319" s="118"/>
      <c r="N1319" s="119">
        <f>+N1317+10</f>
        <v>6840</v>
      </c>
      <c r="O1319" s="119">
        <f>+N1319+I1319</f>
        <v>336340</v>
      </c>
      <c r="P1319" s="119"/>
      <c r="Q1319" s="119">
        <f>+Q1317+10</f>
        <v>7090</v>
      </c>
      <c r="R1319" s="120">
        <f>+Q1319+I1319</f>
        <v>336590</v>
      </c>
      <c r="S1319" s="121"/>
      <c r="T1319" s="122">
        <f>+T1317+20</f>
        <v>13830</v>
      </c>
      <c r="U1319" s="122">
        <f>+T1319+I1319</f>
        <v>343330</v>
      </c>
      <c r="V1319" s="141">
        <f>+V1317+500</f>
        <v>329500</v>
      </c>
      <c r="W1319" s="130"/>
      <c r="X1319" s="116">
        <f>+X1317+10</f>
        <v>5170</v>
      </c>
      <c r="Y1319" s="124">
        <f t="shared" si="247"/>
        <v>329740</v>
      </c>
      <c r="Z1319" s="125">
        <f>+V1319+X1319</f>
        <v>334670</v>
      </c>
      <c r="AA1319" s="126"/>
      <c r="AB1319" s="127">
        <f>+AB1317+20</f>
        <v>10340</v>
      </c>
      <c r="AC1319" s="119">
        <f>+V1319+AB1319</f>
        <v>339840</v>
      </c>
      <c r="AD1319" s="127"/>
      <c r="AE1319" s="127">
        <f>+AE1317+10</f>
        <v>5195</v>
      </c>
      <c r="AF1319" s="120">
        <f>+AE1319+V1319</f>
        <v>334695</v>
      </c>
      <c r="AG1319" s="127"/>
      <c r="AH1319" s="127">
        <f>+AH1317+10</f>
        <v>5220</v>
      </c>
      <c r="AI1319" s="119">
        <f>+AH1319+V1319</f>
        <v>334720</v>
      </c>
      <c r="AJ1319" s="126"/>
      <c r="AK1319" s="128">
        <f>+AK1317+10</f>
        <v>5245</v>
      </c>
      <c r="AL1319" s="129">
        <f>+AK1319+V1319</f>
        <v>334745</v>
      </c>
      <c r="AM1319" s="397"/>
    </row>
    <row r="1320" spans="1:39" ht="15.75" x14ac:dyDescent="0.25">
      <c r="A1320" s="93">
        <f t="shared" si="242"/>
        <v>0</v>
      </c>
      <c r="B1320" s="94">
        <f t="shared" si="243"/>
        <v>0</v>
      </c>
      <c r="C1320" s="95">
        <f>+$D$3*T1320</f>
        <v>7150</v>
      </c>
      <c r="D1320" s="95">
        <f t="shared" si="244"/>
        <v>7150</v>
      </c>
      <c r="E1320" s="95">
        <f>+$F$3*K1320</f>
        <v>1500</v>
      </c>
      <c r="F1320" s="95">
        <f t="shared" si="245"/>
        <v>1500</v>
      </c>
      <c r="G1320" s="96">
        <f>+$H$3*Q1320</f>
        <v>1500</v>
      </c>
      <c r="H1320" s="433">
        <f t="shared" si="246"/>
        <v>1500</v>
      </c>
      <c r="I1320" s="395"/>
      <c r="J1320" s="130">
        <f>((K1321-K1319)/500)</f>
        <v>0.02</v>
      </c>
      <c r="K1320" s="116">
        <f>(((I1320-I1319)*J1320)+K1319)+I1320</f>
        <v>150</v>
      </c>
      <c r="L1320" s="131">
        <f>ROUNDUP(K1320,0)</f>
        <v>150</v>
      </c>
      <c r="M1320" s="132">
        <f>((N1321-N1319)/500)</f>
        <v>0.02</v>
      </c>
      <c r="N1320" s="101">
        <f>(((I1320-I1319)*M1320)+N1319)+I1320</f>
        <v>250</v>
      </c>
      <c r="O1320" s="101">
        <f>ROUNDUP(N1320,0)</f>
        <v>250</v>
      </c>
      <c r="P1320" s="101">
        <f>((Q1321-Q1319)/500)</f>
        <v>0.02</v>
      </c>
      <c r="Q1320" s="101">
        <f>(((I1320-I1319)*P1320)+Q1319)+I1320</f>
        <v>500</v>
      </c>
      <c r="R1320" s="133">
        <f>ROUNDUP(Q1320,0)</f>
        <v>500</v>
      </c>
      <c r="S1320" s="132">
        <f>((T1321-T1319)/500)</f>
        <v>0.04</v>
      </c>
      <c r="T1320" s="134">
        <f>(((I1320-I1319)*S1320)+T1319)+I1320</f>
        <v>650</v>
      </c>
      <c r="U1320" s="134">
        <f>ROUNDUP(T1320,0)</f>
        <v>650</v>
      </c>
      <c r="V1320" s="396"/>
      <c r="W1320" s="130">
        <f>((X1321-X1319)/500)</f>
        <v>0.01</v>
      </c>
      <c r="X1320" s="116">
        <f>(((V1320-V1319)*W1320)+X1319)+V1320</f>
        <v>1875</v>
      </c>
      <c r="Y1320" s="135">
        <f t="shared" si="247"/>
        <v>240</v>
      </c>
      <c r="Z1320" s="106">
        <f>ROUNDUP(X1320,0)</f>
        <v>1875</v>
      </c>
      <c r="AA1320" s="136">
        <f>((AB1321-AB1319)/500)</f>
        <v>0.02</v>
      </c>
      <c r="AB1320" s="137">
        <f>(((V1320-V1319)*AA1320)+AB1319)+V1320</f>
        <v>3750</v>
      </c>
      <c r="AC1320" s="101">
        <f>ROUNDUP(AB1320,0)</f>
        <v>3750</v>
      </c>
      <c r="AD1320" s="137">
        <f>((AE1321-AE1319)/500)</f>
        <v>0.01</v>
      </c>
      <c r="AE1320" s="137">
        <f>(((V1320-V1319)*AD1320)+AE1319)+V1320</f>
        <v>1900</v>
      </c>
      <c r="AF1320" s="133">
        <f>ROUNDUP(AE1320,0)</f>
        <v>1900</v>
      </c>
      <c r="AG1320" s="137">
        <f>((AH1321-AH1319)/500)</f>
        <v>0.01</v>
      </c>
      <c r="AH1320" s="137">
        <f>(((V1320-V1319)*AG1320)+AH1319)+V1320</f>
        <v>1925</v>
      </c>
      <c r="AI1320" s="101">
        <f>ROUNDUP(AH1320,0)</f>
        <v>1925</v>
      </c>
      <c r="AJ1320" s="136">
        <f>((AK1321-AK1319)/500)</f>
        <v>0.01</v>
      </c>
      <c r="AK1320" s="138">
        <f>(((V1320-V1319)*AJ1320)+AK1319)+V1320</f>
        <v>1950</v>
      </c>
      <c r="AL1320" s="139">
        <f>ROUNDUP(AK1320,0)</f>
        <v>1950</v>
      </c>
    </row>
    <row r="1321" spans="1:39" ht="15.75" x14ac:dyDescent="0.25">
      <c r="A1321" s="93">
        <f t="shared" ref="A1321:A1384" si="248">+$B$3*O1321</f>
        <v>0</v>
      </c>
      <c r="B1321" s="93">
        <f t="shared" si="243"/>
        <v>0</v>
      </c>
      <c r="C1321" s="112">
        <f>+$D$3*U1321</f>
        <v>3782350</v>
      </c>
      <c r="D1321" s="112">
        <f t="shared" si="244"/>
        <v>3782350</v>
      </c>
      <c r="E1321" s="112">
        <f>+$F$3*L1321</f>
        <v>3367500</v>
      </c>
      <c r="F1321" s="112">
        <f t="shared" si="245"/>
        <v>3367500</v>
      </c>
      <c r="G1321" s="113">
        <f>+$H$3*R1321</f>
        <v>1011300</v>
      </c>
      <c r="H1321" s="112">
        <f t="shared" si="246"/>
        <v>1011300</v>
      </c>
      <c r="I1321" s="140">
        <f>+I1319+500</f>
        <v>330000</v>
      </c>
      <c r="J1321" s="130"/>
      <c r="K1321" s="116">
        <f>+K1319+10</f>
        <v>6750</v>
      </c>
      <c r="L1321" s="117">
        <f>+I1321+K1321</f>
        <v>336750</v>
      </c>
      <c r="M1321" s="118"/>
      <c r="N1321" s="119">
        <f>+N1319+10</f>
        <v>6850</v>
      </c>
      <c r="O1321" s="119">
        <f>+N1321+I1321</f>
        <v>336850</v>
      </c>
      <c r="P1321" s="119"/>
      <c r="Q1321" s="119">
        <f>+Q1319+10</f>
        <v>7100</v>
      </c>
      <c r="R1321" s="120">
        <f>+Q1321+I1321</f>
        <v>337100</v>
      </c>
      <c r="S1321" s="121"/>
      <c r="T1321" s="122">
        <f>+T1319+20</f>
        <v>13850</v>
      </c>
      <c r="U1321" s="122">
        <f>+T1321+I1321</f>
        <v>343850</v>
      </c>
      <c r="V1321" s="141">
        <f>+V1319+500</f>
        <v>330000</v>
      </c>
      <c r="W1321" s="130"/>
      <c r="X1321" s="116">
        <f>+X1319+5</f>
        <v>5175</v>
      </c>
      <c r="Y1321" s="124">
        <f t="shared" si="247"/>
        <v>330240</v>
      </c>
      <c r="Z1321" s="125">
        <f>+V1321+X1321</f>
        <v>335175</v>
      </c>
      <c r="AA1321" s="126"/>
      <c r="AB1321" s="127">
        <f>+AB1319+10</f>
        <v>10350</v>
      </c>
      <c r="AC1321" s="119">
        <f>+V1321+AB1321</f>
        <v>340350</v>
      </c>
      <c r="AD1321" s="127"/>
      <c r="AE1321" s="127">
        <f>+AE1319+5</f>
        <v>5200</v>
      </c>
      <c r="AF1321" s="120">
        <f>+AE1321+V1321</f>
        <v>335200</v>
      </c>
      <c r="AG1321" s="127"/>
      <c r="AH1321" s="127">
        <f>+AH1319+5</f>
        <v>5225</v>
      </c>
      <c r="AI1321" s="119">
        <f>+AH1321+V1321</f>
        <v>335225</v>
      </c>
      <c r="AJ1321" s="126"/>
      <c r="AK1321" s="128">
        <f>+AK1319+5</f>
        <v>5250</v>
      </c>
      <c r="AL1321" s="129">
        <f>+AK1321+V1321</f>
        <v>335250</v>
      </c>
      <c r="AM1321" s="397"/>
    </row>
    <row r="1322" spans="1:39" ht="15.75" x14ac:dyDescent="0.25">
      <c r="A1322" s="93">
        <f t="shared" si="248"/>
        <v>0</v>
      </c>
      <c r="B1322" s="94">
        <f t="shared" si="243"/>
        <v>0</v>
      </c>
      <c r="C1322" s="95">
        <f>+$D$3*T1322</f>
        <v>7150</v>
      </c>
      <c r="D1322" s="95">
        <f t="shared" si="244"/>
        <v>7150</v>
      </c>
      <c r="E1322" s="95">
        <f>+$F$3*K1322</f>
        <v>1500</v>
      </c>
      <c r="F1322" s="95">
        <f t="shared" si="245"/>
        <v>1500</v>
      </c>
      <c r="G1322" s="96">
        <f>+$H$3*Q1322</f>
        <v>1500</v>
      </c>
      <c r="H1322" s="95">
        <f t="shared" si="246"/>
        <v>1500</v>
      </c>
      <c r="I1322" s="395"/>
      <c r="J1322" s="130">
        <f>((K1323-K1321)/500)</f>
        <v>0.02</v>
      </c>
      <c r="K1322" s="116">
        <f>(((I1322-I1321)*J1322)+K1321)+I1322</f>
        <v>150</v>
      </c>
      <c r="L1322" s="131">
        <f>ROUNDUP(K1322,0)</f>
        <v>150</v>
      </c>
      <c r="M1322" s="132">
        <f>((N1323-N1321)/500)</f>
        <v>0.02</v>
      </c>
      <c r="N1322" s="101">
        <f>(((I1322-I1321)*M1322)+N1321)+I1322</f>
        <v>250</v>
      </c>
      <c r="O1322" s="101">
        <f>ROUNDUP(N1322,0)</f>
        <v>250</v>
      </c>
      <c r="P1322" s="101">
        <f>((Q1323-Q1321)/500)</f>
        <v>0.02</v>
      </c>
      <c r="Q1322" s="101">
        <f>(((I1322-I1321)*P1322)+Q1321)+I1322</f>
        <v>500</v>
      </c>
      <c r="R1322" s="133">
        <f>ROUNDUP(Q1322,0)</f>
        <v>500</v>
      </c>
      <c r="S1322" s="132">
        <f>((T1323-T1321)/500)</f>
        <v>0.04</v>
      </c>
      <c r="T1322" s="134">
        <f>(((I1322-I1321)*S1322)+T1321)+I1322</f>
        <v>650</v>
      </c>
      <c r="U1322" s="134">
        <f>ROUNDUP(T1322,0)</f>
        <v>650</v>
      </c>
      <c r="V1322" s="396"/>
      <c r="W1322" s="130">
        <f>((X1323-X1321)/500)</f>
        <v>0.02</v>
      </c>
      <c r="X1322" s="116">
        <f>(((V1322-V1321)*W1322)+X1321)+V1322</f>
        <v>-1425</v>
      </c>
      <c r="Y1322" s="135">
        <f t="shared" si="247"/>
        <v>240</v>
      </c>
      <c r="Z1322" s="106">
        <f>ROUNDUP(X1322,0)</f>
        <v>-1425</v>
      </c>
      <c r="AA1322" s="136">
        <f>((AB1323-AB1321)/500)</f>
        <v>0.04</v>
      </c>
      <c r="AB1322" s="137">
        <f>(((V1322-V1321)*AA1322)+AB1321)+V1322</f>
        <v>-2850</v>
      </c>
      <c r="AC1322" s="101">
        <f>ROUNDUP(AB1322,0)</f>
        <v>-2850</v>
      </c>
      <c r="AD1322" s="137">
        <f>((AE1323-AE1321)/500)</f>
        <v>0.02</v>
      </c>
      <c r="AE1322" s="137">
        <f>(((V1322-V1321)*AD1322)+AE1321)+V1322</f>
        <v>-1400</v>
      </c>
      <c r="AF1322" s="133">
        <f>ROUNDUP(AE1322,0)</f>
        <v>-1400</v>
      </c>
      <c r="AG1322" s="137">
        <f>((AH1323-AH1321)/500)</f>
        <v>0.02</v>
      </c>
      <c r="AH1322" s="137">
        <f>(((V1322-V1321)*AG1322)+AH1321)+V1322</f>
        <v>-1375</v>
      </c>
      <c r="AI1322" s="101">
        <f>ROUNDUP(AH1322,0)</f>
        <v>-1375</v>
      </c>
      <c r="AJ1322" s="136">
        <f>((AK1323-AK1321)/500)</f>
        <v>0.02</v>
      </c>
      <c r="AK1322" s="138">
        <f>(((V1322-V1321)*AJ1322)+AK1321)+V1322</f>
        <v>-1350</v>
      </c>
      <c r="AL1322" s="139">
        <f>ROUNDUP(AK1322,0)</f>
        <v>-1350</v>
      </c>
      <c r="AM1322" s="397"/>
    </row>
    <row r="1323" spans="1:39" ht="15.75" x14ac:dyDescent="0.25">
      <c r="A1323" s="93">
        <f t="shared" si="248"/>
        <v>0</v>
      </c>
      <c r="B1323" s="93">
        <f t="shared" si="243"/>
        <v>0</v>
      </c>
      <c r="C1323" s="112">
        <f>+$D$3*U1323</f>
        <v>3788070</v>
      </c>
      <c r="D1323" s="112">
        <f t="shared" si="244"/>
        <v>3788070</v>
      </c>
      <c r="E1323" s="112">
        <f>+$F$3*L1323</f>
        <v>3372600</v>
      </c>
      <c r="F1323" s="112">
        <f t="shared" si="245"/>
        <v>3372600</v>
      </c>
      <c r="G1323" s="113">
        <f>+$H$3*R1323</f>
        <v>1012830</v>
      </c>
      <c r="H1323" s="112">
        <f t="shared" si="246"/>
        <v>1012830</v>
      </c>
      <c r="I1323" s="140">
        <f>+I1321+500</f>
        <v>330500</v>
      </c>
      <c r="J1323" s="130"/>
      <c r="K1323" s="116">
        <f>+K1321+10</f>
        <v>6760</v>
      </c>
      <c r="L1323" s="117">
        <f>+I1323+K1323</f>
        <v>337260</v>
      </c>
      <c r="M1323" s="118"/>
      <c r="N1323" s="119">
        <f>+N1321+10</f>
        <v>6860</v>
      </c>
      <c r="O1323" s="119">
        <f>+N1323+I1323</f>
        <v>337360</v>
      </c>
      <c r="P1323" s="119"/>
      <c r="Q1323" s="119">
        <f>+Q1321+10</f>
        <v>7110</v>
      </c>
      <c r="R1323" s="120">
        <f>+Q1323+I1323</f>
        <v>337610</v>
      </c>
      <c r="S1323" s="121"/>
      <c r="T1323" s="122">
        <f>+T1321+20</f>
        <v>13870</v>
      </c>
      <c r="U1323" s="122">
        <f>+T1323+I1323</f>
        <v>344370</v>
      </c>
      <c r="V1323" s="141">
        <f>+V1321+500</f>
        <v>330500</v>
      </c>
      <c r="W1323" s="130"/>
      <c r="X1323" s="116">
        <f>+X1321+10</f>
        <v>5185</v>
      </c>
      <c r="Y1323" s="124">
        <f t="shared" si="247"/>
        <v>330740</v>
      </c>
      <c r="Z1323" s="125">
        <f>+V1323+X1323</f>
        <v>335685</v>
      </c>
      <c r="AA1323" s="126"/>
      <c r="AB1323" s="127">
        <f>+AB1321+20</f>
        <v>10370</v>
      </c>
      <c r="AC1323" s="119">
        <f>+V1323+AB1323</f>
        <v>340870</v>
      </c>
      <c r="AD1323" s="127"/>
      <c r="AE1323" s="127">
        <f>+AE1321+10</f>
        <v>5210</v>
      </c>
      <c r="AF1323" s="120">
        <f>+AE1323+V1323</f>
        <v>335710</v>
      </c>
      <c r="AG1323" s="127"/>
      <c r="AH1323" s="127">
        <f>+AH1321+10</f>
        <v>5235</v>
      </c>
      <c r="AI1323" s="119">
        <f>+AH1323+V1323</f>
        <v>335735</v>
      </c>
      <c r="AJ1323" s="126"/>
      <c r="AK1323" s="128">
        <f>+AK1321+10</f>
        <v>5260</v>
      </c>
      <c r="AL1323" s="129">
        <f>+AK1323+V1323</f>
        <v>335760</v>
      </c>
      <c r="AM1323" s="397"/>
    </row>
    <row r="1324" spans="1:39" ht="15.75" x14ac:dyDescent="0.25">
      <c r="A1324" s="93">
        <f t="shared" si="248"/>
        <v>0</v>
      </c>
      <c r="B1324" s="94">
        <f t="shared" si="243"/>
        <v>0</v>
      </c>
      <c r="C1324" s="95">
        <f>+$D$3*T1324</f>
        <v>7150</v>
      </c>
      <c r="D1324" s="95">
        <f t="shared" si="244"/>
        <v>7150</v>
      </c>
      <c r="E1324" s="95">
        <f>+$F$3*K1324</f>
        <v>1500</v>
      </c>
      <c r="F1324" s="95">
        <f t="shared" si="245"/>
        <v>1500</v>
      </c>
      <c r="G1324" s="96">
        <f>+$H$3*Q1324</f>
        <v>1500</v>
      </c>
      <c r="H1324" s="433">
        <f t="shared" si="246"/>
        <v>1500</v>
      </c>
      <c r="I1324" s="395"/>
      <c r="J1324" s="130">
        <f>((K1325-K1323)/500)</f>
        <v>0.02</v>
      </c>
      <c r="K1324" s="116">
        <f>(((I1324-I1323)*J1324)+K1323)+I1324</f>
        <v>150</v>
      </c>
      <c r="L1324" s="131">
        <f>ROUNDUP(K1324,0)</f>
        <v>150</v>
      </c>
      <c r="M1324" s="132">
        <f>((N1325-N1323)/500)</f>
        <v>0.02</v>
      </c>
      <c r="N1324" s="101">
        <f>(((I1324-I1323)*M1324)+N1323)+I1324</f>
        <v>250</v>
      </c>
      <c r="O1324" s="101">
        <f>ROUNDUP(N1324,0)</f>
        <v>250</v>
      </c>
      <c r="P1324" s="101">
        <f>((Q1325-Q1323)/500)</f>
        <v>0.02</v>
      </c>
      <c r="Q1324" s="101">
        <f>(((I1324-I1323)*P1324)+Q1323)+I1324</f>
        <v>500</v>
      </c>
      <c r="R1324" s="133">
        <f>ROUNDUP(Q1324,0)</f>
        <v>500</v>
      </c>
      <c r="S1324" s="132">
        <f>((T1325-T1323)/500)</f>
        <v>0.04</v>
      </c>
      <c r="T1324" s="134">
        <f>(((I1324-I1323)*S1324)+T1323)+I1324</f>
        <v>650</v>
      </c>
      <c r="U1324" s="134">
        <f>ROUNDUP(T1324,0)</f>
        <v>650</v>
      </c>
      <c r="V1324" s="396"/>
      <c r="W1324" s="130">
        <f>((X1325-X1323)/500)</f>
        <v>0.01</v>
      </c>
      <c r="X1324" s="116">
        <f>(((V1324-V1323)*W1324)+X1323)+V1324</f>
        <v>1880</v>
      </c>
      <c r="Y1324" s="135">
        <f t="shared" si="247"/>
        <v>240</v>
      </c>
      <c r="Z1324" s="106">
        <f>ROUNDUP(X1324,0)</f>
        <v>1880</v>
      </c>
      <c r="AA1324" s="136">
        <f>((AB1325-AB1323)/500)</f>
        <v>0.02</v>
      </c>
      <c r="AB1324" s="137">
        <f>(((V1324-V1323)*AA1324)+AB1323)+V1324</f>
        <v>3760</v>
      </c>
      <c r="AC1324" s="101">
        <f>ROUNDUP(AB1324,0)</f>
        <v>3760</v>
      </c>
      <c r="AD1324" s="137">
        <f>((AE1325-AE1323)/500)</f>
        <v>0.01</v>
      </c>
      <c r="AE1324" s="137">
        <f>(((V1324-V1323)*AD1324)+AE1323)+V1324</f>
        <v>1905</v>
      </c>
      <c r="AF1324" s="133">
        <f>ROUNDUP(AE1324,0)</f>
        <v>1905</v>
      </c>
      <c r="AG1324" s="137">
        <f>((AH1325-AH1323)/500)</f>
        <v>0.01</v>
      </c>
      <c r="AH1324" s="137">
        <f>(((V1324-V1323)*AG1324)+AH1323)+V1324</f>
        <v>1930</v>
      </c>
      <c r="AI1324" s="101">
        <f>ROUNDUP(AH1324,0)</f>
        <v>1930</v>
      </c>
      <c r="AJ1324" s="136">
        <f>((AK1325-AK1323)/500)</f>
        <v>0.01</v>
      </c>
      <c r="AK1324" s="138">
        <f>(((V1324-V1323)*AJ1324)+AK1323)+V1324</f>
        <v>1955</v>
      </c>
      <c r="AL1324" s="139">
        <f>ROUNDUP(AK1324,0)</f>
        <v>1955</v>
      </c>
    </row>
    <row r="1325" spans="1:39" ht="15.75" x14ac:dyDescent="0.25">
      <c r="A1325" s="93">
        <f t="shared" si="248"/>
        <v>0</v>
      </c>
      <c r="B1325" s="93">
        <f t="shared" si="243"/>
        <v>0</v>
      </c>
      <c r="C1325" s="112">
        <f>+$D$3*U1325</f>
        <v>3793790</v>
      </c>
      <c r="D1325" s="112">
        <f t="shared" si="244"/>
        <v>3793790</v>
      </c>
      <c r="E1325" s="112">
        <f>+$F$3*L1325</f>
        <v>3377700</v>
      </c>
      <c r="F1325" s="112">
        <f t="shared" si="245"/>
        <v>3377700</v>
      </c>
      <c r="G1325" s="113">
        <f>+$H$3*R1325</f>
        <v>1014360</v>
      </c>
      <c r="H1325" s="112">
        <f t="shared" si="246"/>
        <v>1014360</v>
      </c>
      <c r="I1325" s="140">
        <f>+I1323+500</f>
        <v>331000</v>
      </c>
      <c r="J1325" s="130"/>
      <c r="K1325" s="116">
        <f>+K1323+10</f>
        <v>6770</v>
      </c>
      <c r="L1325" s="117">
        <f>+I1325+K1325</f>
        <v>337770</v>
      </c>
      <c r="M1325" s="118"/>
      <c r="N1325" s="119">
        <f>+N1323+10</f>
        <v>6870</v>
      </c>
      <c r="O1325" s="119">
        <f>+N1325+I1325</f>
        <v>337870</v>
      </c>
      <c r="P1325" s="119"/>
      <c r="Q1325" s="119">
        <f>+Q1323+10</f>
        <v>7120</v>
      </c>
      <c r="R1325" s="120">
        <f>+Q1325+I1325</f>
        <v>338120</v>
      </c>
      <c r="S1325" s="121"/>
      <c r="T1325" s="122">
        <f>+T1323+20</f>
        <v>13890</v>
      </c>
      <c r="U1325" s="122">
        <f>+T1325+I1325</f>
        <v>344890</v>
      </c>
      <c r="V1325" s="141">
        <f>+V1323+500</f>
        <v>331000</v>
      </c>
      <c r="W1325" s="130"/>
      <c r="X1325" s="116">
        <f>+X1323+5</f>
        <v>5190</v>
      </c>
      <c r="Y1325" s="124">
        <f t="shared" si="247"/>
        <v>331240</v>
      </c>
      <c r="Z1325" s="125">
        <f>+V1325+X1325</f>
        <v>336190</v>
      </c>
      <c r="AA1325" s="126"/>
      <c r="AB1325" s="127">
        <f>+AB1323+10</f>
        <v>10380</v>
      </c>
      <c r="AC1325" s="119">
        <f>+V1325+AB1325</f>
        <v>341380</v>
      </c>
      <c r="AD1325" s="127"/>
      <c r="AE1325" s="127">
        <f>+AE1323+5</f>
        <v>5215</v>
      </c>
      <c r="AF1325" s="120">
        <f>+AE1325+V1325</f>
        <v>336215</v>
      </c>
      <c r="AG1325" s="127"/>
      <c r="AH1325" s="127">
        <f>+AH1323+5</f>
        <v>5240</v>
      </c>
      <c r="AI1325" s="119">
        <f>+AH1325+V1325</f>
        <v>336240</v>
      </c>
      <c r="AJ1325" s="126"/>
      <c r="AK1325" s="128">
        <f>+AK1323+5</f>
        <v>5265</v>
      </c>
      <c r="AL1325" s="129">
        <f>+AK1325+V1325</f>
        <v>336265</v>
      </c>
      <c r="AM1325" s="397"/>
    </row>
    <row r="1326" spans="1:39" ht="15.75" x14ac:dyDescent="0.25">
      <c r="A1326" s="93">
        <f t="shared" si="248"/>
        <v>0</v>
      </c>
      <c r="B1326" s="94">
        <f t="shared" si="243"/>
        <v>0</v>
      </c>
      <c r="C1326" s="95">
        <f>+$D$3*T1326</f>
        <v>7150</v>
      </c>
      <c r="D1326" s="95">
        <f t="shared" si="244"/>
        <v>7150</v>
      </c>
      <c r="E1326" s="95">
        <f>+$F$3*K1326</f>
        <v>1500</v>
      </c>
      <c r="F1326" s="95">
        <f t="shared" si="245"/>
        <v>1500</v>
      </c>
      <c r="G1326" s="96">
        <f>+$H$3*Q1326</f>
        <v>1500</v>
      </c>
      <c r="H1326" s="95">
        <f t="shared" si="246"/>
        <v>1500</v>
      </c>
      <c r="I1326" s="395"/>
      <c r="J1326" s="130">
        <f>((K1327-K1325)/500)</f>
        <v>0.02</v>
      </c>
      <c r="K1326" s="116">
        <f>(((I1326-I1325)*J1326)+K1325)+I1326</f>
        <v>150</v>
      </c>
      <c r="L1326" s="131">
        <f>ROUNDUP(K1326,0)</f>
        <v>150</v>
      </c>
      <c r="M1326" s="132">
        <f>((N1327-N1325)/500)</f>
        <v>0.02</v>
      </c>
      <c r="N1326" s="101">
        <f>(((I1326-I1325)*M1326)+N1325)+I1326</f>
        <v>250</v>
      </c>
      <c r="O1326" s="101">
        <f>ROUNDUP(N1326,0)</f>
        <v>250</v>
      </c>
      <c r="P1326" s="101">
        <f>((Q1327-Q1325)/500)</f>
        <v>0.02</v>
      </c>
      <c r="Q1326" s="101">
        <f>(((I1326-I1325)*P1326)+Q1325)+I1326</f>
        <v>500</v>
      </c>
      <c r="R1326" s="133">
        <f>ROUNDUP(Q1326,0)</f>
        <v>500</v>
      </c>
      <c r="S1326" s="132">
        <f>((T1327-T1325)/500)</f>
        <v>0.04</v>
      </c>
      <c r="T1326" s="134">
        <f>(((I1326-I1325)*S1326)+T1325)+I1326</f>
        <v>650</v>
      </c>
      <c r="U1326" s="134">
        <f>ROUNDUP(T1326,0)</f>
        <v>650</v>
      </c>
      <c r="V1326" s="396"/>
      <c r="W1326" s="130">
        <f>((X1327-X1325)/500)</f>
        <v>0.02</v>
      </c>
      <c r="X1326" s="116">
        <f>(((V1326-V1325)*W1326)+X1325)+V1326</f>
        <v>-1430</v>
      </c>
      <c r="Y1326" s="135">
        <f t="shared" si="247"/>
        <v>240</v>
      </c>
      <c r="Z1326" s="106">
        <f>ROUNDUP(X1326,0)</f>
        <v>-1430</v>
      </c>
      <c r="AA1326" s="136">
        <f>((AB1327-AB1325)/500)</f>
        <v>0.04</v>
      </c>
      <c r="AB1326" s="137">
        <f>(((V1326-V1325)*AA1326)+AB1325)+V1326</f>
        <v>-2860</v>
      </c>
      <c r="AC1326" s="101">
        <f>ROUNDUP(AB1326,0)</f>
        <v>-2860</v>
      </c>
      <c r="AD1326" s="137">
        <f>((AE1327-AE1325)/500)</f>
        <v>0.02</v>
      </c>
      <c r="AE1326" s="137">
        <f>(((V1326-V1325)*AD1326)+AE1325)+V1326</f>
        <v>-1405</v>
      </c>
      <c r="AF1326" s="133">
        <f>ROUNDUP(AE1326,0)</f>
        <v>-1405</v>
      </c>
      <c r="AG1326" s="137">
        <f>((AH1327-AH1325)/500)</f>
        <v>0.02</v>
      </c>
      <c r="AH1326" s="137">
        <f>(((V1326-V1325)*AG1326)+AH1325)+V1326</f>
        <v>-1380</v>
      </c>
      <c r="AI1326" s="101">
        <f>ROUNDUP(AH1326,0)</f>
        <v>-1380</v>
      </c>
      <c r="AJ1326" s="136">
        <f>((AK1327-AK1325)/500)</f>
        <v>0.02</v>
      </c>
      <c r="AK1326" s="138">
        <f>(((V1326-V1325)*AJ1326)+AK1325)+V1326</f>
        <v>-1355</v>
      </c>
      <c r="AL1326" s="139">
        <f>ROUNDUP(AK1326,0)</f>
        <v>-1355</v>
      </c>
    </row>
    <row r="1327" spans="1:39" ht="15.75" x14ac:dyDescent="0.25">
      <c r="A1327" s="93">
        <f t="shared" si="248"/>
        <v>0</v>
      </c>
      <c r="B1327" s="93">
        <f t="shared" si="243"/>
        <v>0</v>
      </c>
      <c r="C1327" s="112">
        <f>+$D$3*U1327</f>
        <v>3799510</v>
      </c>
      <c r="D1327" s="112">
        <f t="shared" si="244"/>
        <v>3799510</v>
      </c>
      <c r="E1327" s="112">
        <f>+$F$3*L1327</f>
        <v>3382800</v>
      </c>
      <c r="F1327" s="112">
        <f t="shared" si="245"/>
        <v>3382800</v>
      </c>
      <c r="G1327" s="113">
        <f>+$H$3*R1327</f>
        <v>1015890</v>
      </c>
      <c r="H1327" s="112">
        <f t="shared" si="246"/>
        <v>1015890</v>
      </c>
      <c r="I1327" s="140">
        <f>+I1325+500</f>
        <v>331500</v>
      </c>
      <c r="J1327" s="130"/>
      <c r="K1327" s="116">
        <f>+K1325+10</f>
        <v>6780</v>
      </c>
      <c r="L1327" s="117">
        <f>+I1327+K1327</f>
        <v>338280</v>
      </c>
      <c r="M1327" s="118"/>
      <c r="N1327" s="119">
        <f>+N1325+10</f>
        <v>6880</v>
      </c>
      <c r="O1327" s="119">
        <f>+N1327+I1327</f>
        <v>338380</v>
      </c>
      <c r="P1327" s="119"/>
      <c r="Q1327" s="119">
        <f>+Q1325+10</f>
        <v>7130</v>
      </c>
      <c r="R1327" s="120">
        <f>+Q1327+I1327</f>
        <v>338630</v>
      </c>
      <c r="S1327" s="121"/>
      <c r="T1327" s="122">
        <f>+T1325+20</f>
        <v>13910</v>
      </c>
      <c r="U1327" s="122">
        <f>+T1327+I1327</f>
        <v>345410</v>
      </c>
      <c r="V1327" s="141">
        <f>+V1325+500</f>
        <v>331500</v>
      </c>
      <c r="W1327" s="130"/>
      <c r="X1327" s="116">
        <f>+X1325+10</f>
        <v>5200</v>
      </c>
      <c r="Y1327" s="124">
        <f t="shared" si="247"/>
        <v>331740</v>
      </c>
      <c r="Z1327" s="125">
        <f>+V1327+X1327</f>
        <v>336700</v>
      </c>
      <c r="AA1327" s="126"/>
      <c r="AB1327" s="127">
        <f>+AB1325+20</f>
        <v>10400</v>
      </c>
      <c r="AC1327" s="119">
        <f>+V1327+AB1327</f>
        <v>341900</v>
      </c>
      <c r="AD1327" s="127"/>
      <c r="AE1327" s="127">
        <f>+AE1325+10</f>
        <v>5225</v>
      </c>
      <c r="AF1327" s="120">
        <f>+AE1327+V1327</f>
        <v>336725</v>
      </c>
      <c r="AG1327" s="127"/>
      <c r="AH1327" s="127">
        <f>+AH1325+10</f>
        <v>5250</v>
      </c>
      <c r="AI1327" s="119">
        <f>+AH1327+V1327</f>
        <v>336750</v>
      </c>
      <c r="AJ1327" s="126"/>
      <c r="AK1327" s="128">
        <f>+AK1325+10</f>
        <v>5275</v>
      </c>
      <c r="AL1327" s="129">
        <f>+AK1327+V1327</f>
        <v>336775</v>
      </c>
      <c r="AM1327" s="397"/>
    </row>
    <row r="1328" spans="1:39" ht="15.75" x14ac:dyDescent="0.25">
      <c r="A1328" s="93">
        <f t="shared" si="248"/>
        <v>0</v>
      </c>
      <c r="B1328" s="94">
        <f t="shared" si="243"/>
        <v>0</v>
      </c>
      <c r="C1328" s="95">
        <f>+$D$3*T1328</f>
        <v>7150</v>
      </c>
      <c r="D1328" s="95">
        <f t="shared" si="244"/>
        <v>7150</v>
      </c>
      <c r="E1328" s="95">
        <f>+$F$3*K1328</f>
        <v>1500</v>
      </c>
      <c r="F1328" s="95">
        <f t="shared" si="245"/>
        <v>1500</v>
      </c>
      <c r="G1328" s="96">
        <f>+$H$3*Q1328</f>
        <v>1500</v>
      </c>
      <c r="H1328" s="433">
        <f t="shared" si="246"/>
        <v>1500</v>
      </c>
      <c r="I1328" s="395"/>
      <c r="J1328" s="130">
        <f>((K1329-K1327)/500)</f>
        <v>0.02</v>
      </c>
      <c r="K1328" s="116">
        <f>(((I1328-I1327)*J1328)+K1327)+I1328</f>
        <v>150</v>
      </c>
      <c r="L1328" s="131">
        <f>ROUNDUP(K1328,0)</f>
        <v>150</v>
      </c>
      <c r="M1328" s="132">
        <f>((N1329-N1327)/500)</f>
        <v>0.02</v>
      </c>
      <c r="N1328" s="101">
        <f>(((I1328-I1327)*M1328)+N1327)+I1328</f>
        <v>250</v>
      </c>
      <c r="O1328" s="101">
        <f>ROUNDUP(N1328,0)</f>
        <v>250</v>
      </c>
      <c r="P1328" s="101">
        <f>((Q1329-Q1327)/500)</f>
        <v>0.02</v>
      </c>
      <c r="Q1328" s="101">
        <f>(((I1328-I1327)*P1328)+Q1327)+I1328</f>
        <v>500</v>
      </c>
      <c r="R1328" s="133">
        <f>ROUNDUP(Q1328,0)</f>
        <v>500</v>
      </c>
      <c r="S1328" s="132">
        <f>((T1329-T1327)/500)</f>
        <v>0.04</v>
      </c>
      <c r="T1328" s="134">
        <f>(((I1328-I1327)*S1328)+T1327)+I1328</f>
        <v>650</v>
      </c>
      <c r="U1328" s="134">
        <f>ROUNDUP(T1328,0)</f>
        <v>650</v>
      </c>
      <c r="V1328" s="396"/>
      <c r="W1328" s="130">
        <f>((X1329-X1327)/500)</f>
        <v>0.01</v>
      </c>
      <c r="X1328" s="116">
        <f>(((V1328-V1327)*W1328)+X1327)+V1328</f>
        <v>1885</v>
      </c>
      <c r="Y1328" s="135">
        <f t="shared" si="247"/>
        <v>240</v>
      </c>
      <c r="Z1328" s="106">
        <f>ROUNDUP(X1328,0)</f>
        <v>1885</v>
      </c>
      <c r="AA1328" s="136">
        <f>((AB1329-AB1327)/500)</f>
        <v>0.02</v>
      </c>
      <c r="AB1328" s="137">
        <f>(((V1328-V1327)*AA1328)+AB1327)+V1328</f>
        <v>3770</v>
      </c>
      <c r="AC1328" s="101">
        <f>ROUNDUP(AB1328,0)</f>
        <v>3770</v>
      </c>
      <c r="AD1328" s="137">
        <f>((AE1329-AE1327)/500)</f>
        <v>0.01</v>
      </c>
      <c r="AE1328" s="137">
        <f>(((V1328-V1327)*AD1328)+AE1327)+V1328</f>
        <v>1910</v>
      </c>
      <c r="AF1328" s="133">
        <f>ROUNDUP(AE1328,0)</f>
        <v>1910</v>
      </c>
      <c r="AG1328" s="137">
        <f>((AH1329-AH1327)/500)</f>
        <v>0.01</v>
      </c>
      <c r="AH1328" s="137">
        <f>(((V1328-V1327)*AG1328)+AH1327)+V1328</f>
        <v>1935</v>
      </c>
      <c r="AI1328" s="101">
        <f>ROUNDUP(AH1328,0)</f>
        <v>1935</v>
      </c>
      <c r="AJ1328" s="136">
        <f>((AK1329-AK1327)/500)</f>
        <v>0.01</v>
      </c>
      <c r="AK1328" s="138">
        <f>(((V1328-V1327)*AJ1328)+AK1327)+V1328</f>
        <v>1960</v>
      </c>
      <c r="AL1328" s="139">
        <f>ROUNDUP(AK1328,0)</f>
        <v>1960</v>
      </c>
    </row>
    <row r="1329" spans="1:39" ht="15.75" x14ac:dyDescent="0.25">
      <c r="A1329" s="93">
        <f t="shared" si="248"/>
        <v>0</v>
      </c>
      <c r="B1329" s="93">
        <f t="shared" si="243"/>
        <v>0</v>
      </c>
      <c r="C1329" s="112">
        <f>+$D$3*U1329</f>
        <v>3805230</v>
      </c>
      <c r="D1329" s="112">
        <f t="shared" si="244"/>
        <v>3805230</v>
      </c>
      <c r="E1329" s="112">
        <f>+$F$3*L1329</f>
        <v>3387900</v>
      </c>
      <c r="F1329" s="112">
        <f t="shared" si="245"/>
        <v>3387900</v>
      </c>
      <c r="G1329" s="113">
        <f>+$H$3*R1329</f>
        <v>1017420</v>
      </c>
      <c r="H1329" s="112">
        <f t="shared" si="246"/>
        <v>1017420</v>
      </c>
      <c r="I1329" s="140">
        <f>+I1327+500</f>
        <v>332000</v>
      </c>
      <c r="J1329" s="130"/>
      <c r="K1329" s="116">
        <f>+K1327+10</f>
        <v>6790</v>
      </c>
      <c r="L1329" s="117">
        <f>+I1329+K1329</f>
        <v>338790</v>
      </c>
      <c r="M1329" s="118"/>
      <c r="N1329" s="119">
        <f>+N1327+10</f>
        <v>6890</v>
      </c>
      <c r="O1329" s="119">
        <f>+N1329+I1329</f>
        <v>338890</v>
      </c>
      <c r="P1329" s="119"/>
      <c r="Q1329" s="119">
        <f>+Q1327+10</f>
        <v>7140</v>
      </c>
      <c r="R1329" s="120">
        <f>+Q1329+I1329</f>
        <v>339140</v>
      </c>
      <c r="S1329" s="121"/>
      <c r="T1329" s="122">
        <f>+T1327+20</f>
        <v>13930</v>
      </c>
      <c r="U1329" s="122">
        <f>+T1329+I1329</f>
        <v>345930</v>
      </c>
      <c r="V1329" s="141">
        <f>+V1327+500</f>
        <v>332000</v>
      </c>
      <c r="W1329" s="130"/>
      <c r="X1329" s="116">
        <f>+X1327+5</f>
        <v>5205</v>
      </c>
      <c r="Y1329" s="124">
        <f t="shared" si="247"/>
        <v>332240</v>
      </c>
      <c r="Z1329" s="125">
        <f>+V1329+X1329</f>
        <v>337205</v>
      </c>
      <c r="AA1329" s="126"/>
      <c r="AB1329" s="127">
        <f>+AB1327+10</f>
        <v>10410</v>
      </c>
      <c r="AC1329" s="119">
        <f>+V1329+AB1329</f>
        <v>342410</v>
      </c>
      <c r="AD1329" s="127"/>
      <c r="AE1329" s="127">
        <f>+AE1327+5</f>
        <v>5230</v>
      </c>
      <c r="AF1329" s="120">
        <f>+AE1329+V1329</f>
        <v>337230</v>
      </c>
      <c r="AG1329" s="127"/>
      <c r="AH1329" s="127">
        <f>+AH1327+5</f>
        <v>5255</v>
      </c>
      <c r="AI1329" s="119">
        <f>+AH1329+V1329</f>
        <v>337255</v>
      </c>
      <c r="AJ1329" s="126"/>
      <c r="AK1329" s="128">
        <f>+AK1327+5</f>
        <v>5280</v>
      </c>
      <c r="AL1329" s="129">
        <f>+AK1329+V1329</f>
        <v>337280</v>
      </c>
      <c r="AM1329" s="397"/>
    </row>
    <row r="1330" spans="1:39" ht="15.75" x14ac:dyDescent="0.25">
      <c r="A1330" s="93">
        <f t="shared" si="248"/>
        <v>0</v>
      </c>
      <c r="B1330" s="94">
        <f t="shared" si="243"/>
        <v>0</v>
      </c>
      <c r="C1330" s="95">
        <f>+$D$3*T1330</f>
        <v>7150</v>
      </c>
      <c r="D1330" s="95">
        <f t="shared" si="244"/>
        <v>7150</v>
      </c>
      <c r="E1330" s="95">
        <f>+$F$3*K1330</f>
        <v>1500</v>
      </c>
      <c r="F1330" s="95">
        <f t="shared" si="245"/>
        <v>1500</v>
      </c>
      <c r="G1330" s="96">
        <f>+$H$3*Q1330</f>
        <v>1500</v>
      </c>
      <c r="H1330" s="95">
        <f t="shared" si="246"/>
        <v>1500</v>
      </c>
      <c r="I1330" s="395"/>
      <c r="J1330" s="130">
        <f>((K1331-K1329)/500)</f>
        <v>0.02</v>
      </c>
      <c r="K1330" s="116">
        <f>(((I1330-I1329)*J1330)+K1329)+I1330</f>
        <v>150</v>
      </c>
      <c r="L1330" s="131">
        <f>ROUNDUP(K1330,0)</f>
        <v>150</v>
      </c>
      <c r="M1330" s="132">
        <f>((N1331-N1329)/500)</f>
        <v>0.02</v>
      </c>
      <c r="N1330" s="101">
        <f>(((I1330-I1329)*M1330)+N1329)+I1330</f>
        <v>250</v>
      </c>
      <c r="O1330" s="101">
        <f>ROUNDUP(N1330,0)</f>
        <v>250</v>
      </c>
      <c r="P1330" s="101">
        <f>((Q1331-Q1329)/500)</f>
        <v>0.02</v>
      </c>
      <c r="Q1330" s="101">
        <f>(((I1330-I1329)*P1330)+Q1329)+I1330</f>
        <v>500</v>
      </c>
      <c r="R1330" s="133">
        <f>ROUNDUP(Q1330,0)</f>
        <v>500</v>
      </c>
      <c r="S1330" s="132">
        <f>((T1331-T1329)/500)</f>
        <v>0.04</v>
      </c>
      <c r="T1330" s="134">
        <f>(((I1330-I1329)*S1330)+T1329)+I1330</f>
        <v>650</v>
      </c>
      <c r="U1330" s="134">
        <f>ROUNDUP(T1330,0)</f>
        <v>650</v>
      </c>
      <c r="V1330" s="396"/>
      <c r="W1330" s="130">
        <f>((X1331-X1329)/500)</f>
        <v>0.02</v>
      </c>
      <c r="X1330" s="116">
        <f>(((V1330-V1329)*W1330)+X1329)+V1330</f>
        <v>-1435</v>
      </c>
      <c r="Y1330" s="135">
        <f t="shared" si="247"/>
        <v>240</v>
      </c>
      <c r="Z1330" s="106">
        <f>ROUNDUP(X1330,0)</f>
        <v>-1435</v>
      </c>
      <c r="AA1330" s="136">
        <f>((AB1331-AB1329)/500)</f>
        <v>0.04</v>
      </c>
      <c r="AB1330" s="137">
        <f>(((V1330-V1329)*AA1330)+AB1329)+V1330</f>
        <v>-2870</v>
      </c>
      <c r="AC1330" s="101">
        <f>ROUNDUP(AB1330,0)</f>
        <v>-2870</v>
      </c>
      <c r="AD1330" s="137">
        <f>((AE1331-AE1329)/500)</f>
        <v>0.02</v>
      </c>
      <c r="AE1330" s="137">
        <f>(((V1330-V1329)*AD1330)+AE1329)+V1330</f>
        <v>-1410</v>
      </c>
      <c r="AF1330" s="133">
        <f>ROUNDUP(AE1330,0)</f>
        <v>-1410</v>
      </c>
      <c r="AG1330" s="137">
        <f>((AH1331-AH1329)/500)</f>
        <v>0.02</v>
      </c>
      <c r="AH1330" s="137">
        <f>(((V1330-V1329)*AG1330)+AH1329)+V1330</f>
        <v>-1385</v>
      </c>
      <c r="AI1330" s="101">
        <f>ROUNDUP(AH1330,0)</f>
        <v>-1385</v>
      </c>
      <c r="AJ1330" s="136">
        <f>((AK1331-AK1329)/500)</f>
        <v>0.02</v>
      </c>
      <c r="AK1330" s="138">
        <f>(((V1330-V1329)*AJ1330)+AK1329)+V1330</f>
        <v>-1360</v>
      </c>
      <c r="AL1330" s="139">
        <f>ROUNDUP(AK1330,0)</f>
        <v>-1360</v>
      </c>
      <c r="AM1330" s="397"/>
    </row>
    <row r="1331" spans="1:39" ht="15.75" x14ac:dyDescent="0.25">
      <c r="A1331" s="93">
        <f t="shared" si="248"/>
        <v>0</v>
      </c>
      <c r="B1331" s="93">
        <f t="shared" si="243"/>
        <v>0</v>
      </c>
      <c r="C1331" s="112">
        <f>+$D$3*U1331</f>
        <v>3810950</v>
      </c>
      <c r="D1331" s="112">
        <f t="shared" si="244"/>
        <v>3810950</v>
      </c>
      <c r="E1331" s="112">
        <f>+$F$3*L1331</f>
        <v>3393000</v>
      </c>
      <c r="F1331" s="112">
        <f t="shared" si="245"/>
        <v>3393000</v>
      </c>
      <c r="G1331" s="113">
        <f>+$H$3*R1331</f>
        <v>1018950</v>
      </c>
      <c r="H1331" s="112">
        <f t="shared" si="246"/>
        <v>1018950</v>
      </c>
      <c r="I1331" s="140">
        <f>+I1329+500</f>
        <v>332500</v>
      </c>
      <c r="J1331" s="130"/>
      <c r="K1331" s="116">
        <f>+K1329+10</f>
        <v>6800</v>
      </c>
      <c r="L1331" s="117">
        <f>+I1331+K1331</f>
        <v>339300</v>
      </c>
      <c r="M1331" s="118"/>
      <c r="N1331" s="119">
        <f>+N1329+10</f>
        <v>6900</v>
      </c>
      <c r="O1331" s="119">
        <f>+N1331+I1331</f>
        <v>339400</v>
      </c>
      <c r="P1331" s="119"/>
      <c r="Q1331" s="119">
        <f>+Q1329+10</f>
        <v>7150</v>
      </c>
      <c r="R1331" s="120">
        <f>+Q1331+I1331</f>
        <v>339650</v>
      </c>
      <c r="S1331" s="121"/>
      <c r="T1331" s="122">
        <f>+T1329+20</f>
        <v>13950</v>
      </c>
      <c r="U1331" s="122">
        <f>+T1331+I1331</f>
        <v>346450</v>
      </c>
      <c r="V1331" s="141">
        <f>+V1329+500</f>
        <v>332500</v>
      </c>
      <c r="W1331" s="130"/>
      <c r="X1331" s="116">
        <f>+X1329+10</f>
        <v>5215</v>
      </c>
      <c r="Y1331" s="124">
        <f t="shared" si="247"/>
        <v>332740</v>
      </c>
      <c r="Z1331" s="125">
        <f>+V1331+X1331</f>
        <v>337715</v>
      </c>
      <c r="AA1331" s="126"/>
      <c r="AB1331" s="127">
        <f>+AB1329+20</f>
        <v>10430</v>
      </c>
      <c r="AC1331" s="119">
        <f>+V1331+AB1331</f>
        <v>342930</v>
      </c>
      <c r="AD1331" s="127"/>
      <c r="AE1331" s="127">
        <f>+AE1329+10</f>
        <v>5240</v>
      </c>
      <c r="AF1331" s="120">
        <f>+AE1331+V1331</f>
        <v>337740</v>
      </c>
      <c r="AG1331" s="127"/>
      <c r="AH1331" s="127">
        <f>+AH1329+10</f>
        <v>5265</v>
      </c>
      <c r="AI1331" s="119">
        <f>+AH1331+V1331</f>
        <v>337765</v>
      </c>
      <c r="AJ1331" s="126"/>
      <c r="AK1331" s="128">
        <f>+AK1329+10</f>
        <v>5290</v>
      </c>
      <c r="AL1331" s="129">
        <f>+AK1331+V1331</f>
        <v>337790</v>
      </c>
      <c r="AM1331" s="397"/>
    </row>
    <row r="1332" spans="1:39" ht="15.75" x14ac:dyDescent="0.25">
      <c r="A1332" s="93">
        <f t="shared" si="248"/>
        <v>0</v>
      </c>
      <c r="B1332" s="94">
        <f t="shared" si="243"/>
        <v>0</v>
      </c>
      <c r="C1332" s="95">
        <f>+$D$3*T1332</f>
        <v>7150</v>
      </c>
      <c r="D1332" s="95">
        <f t="shared" si="244"/>
        <v>7150</v>
      </c>
      <c r="E1332" s="95">
        <f>+$F$3*K1332</f>
        <v>1500</v>
      </c>
      <c r="F1332" s="95">
        <f t="shared" si="245"/>
        <v>1500</v>
      </c>
      <c r="G1332" s="96">
        <f>+$H$3*Q1332</f>
        <v>1500</v>
      </c>
      <c r="H1332" s="433">
        <f t="shared" si="246"/>
        <v>1500</v>
      </c>
      <c r="I1332" s="395"/>
      <c r="J1332" s="130">
        <f>((K1333-K1331)/500)</f>
        <v>0.02</v>
      </c>
      <c r="K1332" s="116">
        <f>(((I1332-I1331)*J1332)+K1331)+I1332</f>
        <v>150</v>
      </c>
      <c r="L1332" s="131">
        <f>ROUNDUP(K1332,0)</f>
        <v>150</v>
      </c>
      <c r="M1332" s="132">
        <f>((N1333-N1331)/500)</f>
        <v>0.02</v>
      </c>
      <c r="N1332" s="101">
        <f>(((I1332-I1331)*M1332)+N1331)+I1332</f>
        <v>250</v>
      </c>
      <c r="O1332" s="101">
        <f>ROUNDUP(N1332,0)</f>
        <v>250</v>
      </c>
      <c r="P1332" s="101">
        <f>((Q1333-Q1331)/500)</f>
        <v>0.02</v>
      </c>
      <c r="Q1332" s="101">
        <f>(((I1332-I1331)*P1332)+Q1331)+I1332</f>
        <v>500</v>
      </c>
      <c r="R1332" s="133">
        <f>ROUNDUP(Q1332,0)</f>
        <v>500</v>
      </c>
      <c r="S1332" s="132">
        <f>((T1333-T1331)/500)</f>
        <v>0.04</v>
      </c>
      <c r="T1332" s="134">
        <f>(((I1332-I1331)*S1332)+T1331)+I1332</f>
        <v>650</v>
      </c>
      <c r="U1332" s="134">
        <f>ROUNDUP(T1332,0)</f>
        <v>650</v>
      </c>
      <c r="V1332" s="396"/>
      <c r="W1332" s="130">
        <f>((X1333-X1331)/500)</f>
        <v>0.01</v>
      </c>
      <c r="X1332" s="116">
        <f>(((V1332-V1331)*W1332)+X1331)+V1332</f>
        <v>1890</v>
      </c>
      <c r="Y1332" s="135">
        <f t="shared" si="247"/>
        <v>240</v>
      </c>
      <c r="Z1332" s="106">
        <f>ROUNDUP(X1332,0)</f>
        <v>1890</v>
      </c>
      <c r="AA1332" s="136">
        <f>((AB1333-AB1331)/500)</f>
        <v>0.02</v>
      </c>
      <c r="AB1332" s="137">
        <f>(((V1332-V1331)*AA1332)+AB1331)+V1332</f>
        <v>3780</v>
      </c>
      <c r="AC1332" s="101">
        <f>ROUNDUP(AB1332,0)</f>
        <v>3780</v>
      </c>
      <c r="AD1332" s="137">
        <f>((AE1333-AE1331)/500)</f>
        <v>0.01</v>
      </c>
      <c r="AE1332" s="137">
        <f>(((V1332-V1331)*AD1332)+AE1331)+V1332</f>
        <v>1915</v>
      </c>
      <c r="AF1332" s="133">
        <f>ROUNDUP(AE1332,0)</f>
        <v>1915</v>
      </c>
      <c r="AG1332" s="137">
        <f>((AH1333-AH1331)/500)</f>
        <v>0.01</v>
      </c>
      <c r="AH1332" s="137">
        <f>(((V1332-V1331)*AG1332)+AH1331)+V1332</f>
        <v>1940</v>
      </c>
      <c r="AI1332" s="101">
        <f>ROUNDUP(AH1332,0)</f>
        <v>1940</v>
      </c>
      <c r="AJ1332" s="136">
        <f>((AK1333-AK1331)/500)</f>
        <v>0.01</v>
      </c>
      <c r="AK1332" s="138">
        <f>(((V1332-V1331)*AJ1332)+AK1331)+V1332</f>
        <v>1965</v>
      </c>
      <c r="AL1332" s="139">
        <f>ROUNDUP(AK1332,0)</f>
        <v>1965</v>
      </c>
    </row>
    <row r="1333" spans="1:39" ht="15.75" x14ac:dyDescent="0.25">
      <c r="A1333" s="93">
        <f t="shared" si="248"/>
        <v>0</v>
      </c>
      <c r="B1333" s="93">
        <f t="shared" si="243"/>
        <v>0</v>
      </c>
      <c r="C1333" s="112">
        <f>+$D$3*U1333</f>
        <v>3816670</v>
      </c>
      <c r="D1333" s="112">
        <f t="shared" si="244"/>
        <v>3816670</v>
      </c>
      <c r="E1333" s="112">
        <f>+$F$3*L1333</f>
        <v>3398100</v>
      </c>
      <c r="F1333" s="112">
        <f t="shared" si="245"/>
        <v>3398100</v>
      </c>
      <c r="G1333" s="113">
        <f>+$H$3*R1333</f>
        <v>1020480</v>
      </c>
      <c r="H1333" s="112">
        <f t="shared" si="246"/>
        <v>1020480</v>
      </c>
      <c r="I1333" s="140">
        <f>+I1331+500</f>
        <v>333000</v>
      </c>
      <c r="J1333" s="130"/>
      <c r="K1333" s="116">
        <f>+K1331+10</f>
        <v>6810</v>
      </c>
      <c r="L1333" s="117">
        <f>+I1333+K1333</f>
        <v>339810</v>
      </c>
      <c r="M1333" s="118"/>
      <c r="N1333" s="119">
        <f>+N1331+10</f>
        <v>6910</v>
      </c>
      <c r="O1333" s="119">
        <f>+N1333+I1333</f>
        <v>339910</v>
      </c>
      <c r="P1333" s="119"/>
      <c r="Q1333" s="119">
        <f>+Q1331+10</f>
        <v>7160</v>
      </c>
      <c r="R1333" s="120">
        <f>+Q1333+I1333</f>
        <v>340160</v>
      </c>
      <c r="S1333" s="121"/>
      <c r="T1333" s="122">
        <f>+T1331+20</f>
        <v>13970</v>
      </c>
      <c r="U1333" s="122">
        <f>+T1333+I1333</f>
        <v>346970</v>
      </c>
      <c r="V1333" s="141">
        <f>+V1331+500</f>
        <v>333000</v>
      </c>
      <c r="W1333" s="130"/>
      <c r="X1333" s="116">
        <f>+X1331+5</f>
        <v>5220</v>
      </c>
      <c r="Y1333" s="124">
        <f t="shared" si="247"/>
        <v>333240</v>
      </c>
      <c r="Z1333" s="125">
        <f>+V1333+X1333</f>
        <v>338220</v>
      </c>
      <c r="AA1333" s="126"/>
      <c r="AB1333" s="127">
        <f>+AB1331+10</f>
        <v>10440</v>
      </c>
      <c r="AC1333" s="119">
        <f>+V1333+AB1333</f>
        <v>343440</v>
      </c>
      <c r="AD1333" s="127"/>
      <c r="AE1333" s="127">
        <f>+AE1331+5</f>
        <v>5245</v>
      </c>
      <c r="AF1333" s="120">
        <f>+AE1333+V1333</f>
        <v>338245</v>
      </c>
      <c r="AG1333" s="127"/>
      <c r="AH1333" s="127">
        <f>+AH1331+5</f>
        <v>5270</v>
      </c>
      <c r="AI1333" s="119">
        <f>+AH1333+V1333</f>
        <v>338270</v>
      </c>
      <c r="AJ1333" s="126"/>
      <c r="AK1333" s="128">
        <f>+AK1331+5</f>
        <v>5295</v>
      </c>
      <c r="AL1333" s="129">
        <f>+AK1333+V1333</f>
        <v>338295</v>
      </c>
      <c r="AM1333" s="397"/>
    </row>
    <row r="1334" spans="1:39" ht="15.75" x14ac:dyDescent="0.25">
      <c r="A1334" s="93">
        <f t="shared" si="248"/>
        <v>0</v>
      </c>
      <c r="B1334" s="94">
        <f t="shared" si="243"/>
        <v>0</v>
      </c>
      <c r="C1334" s="95">
        <f>+$D$3*T1334</f>
        <v>7150</v>
      </c>
      <c r="D1334" s="95">
        <f t="shared" si="244"/>
        <v>7150</v>
      </c>
      <c r="E1334" s="95">
        <f>+$F$3*K1334</f>
        <v>1500</v>
      </c>
      <c r="F1334" s="95">
        <f t="shared" si="245"/>
        <v>1500</v>
      </c>
      <c r="G1334" s="96">
        <f>+$H$3*Q1334</f>
        <v>1500</v>
      </c>
      <c r="H1334" s="95">
        <f t="shared" si="246"/>
        <v>1500</v>
      </c>
      <c r="I1334" s="395"/>
      <c r="J1334" s="130">
        <f>((K1335-K1333)/500)</f>
        <v>0.02</v>
      </c>
      <c r="K1334" s="116">
        <f>(((I1334-I1333)*J1334)+K1333)+I1334</f>
        <v>150</v>
      </c>
      <c r="L1334" s="131">
        <f>ROUNDUP(K1334,0)</f>
        <v>150</v>
      </c>
      <c r="M1334" s="132">
        <f>((N1335-N1333)/500)</f>
        <v>0.02</v>
      </c>
      <c r="N1334" s="101">
        <f>(((I1334-I1333)*M1334)+N1333)+I1334</f>
        <v>250</v>
      </c>
      <c r="O1334" s="101">
        <f>ROUNDUP(N1334,0)</f>
        <v>250</v>
      </c>
      <c r="P1334" s="101">
        <f>((Q1335-Q1333)/500)</f>
        <v>0.02</v>
      </c>
      <c r="Q1334" s="101">
        <f>(((I1334-I1333)*P1334)+Q1333)+I1334</f>
        <v>500</v>
      </c>
      <c r="R1334" s="133">
        <f>ROUNDUP(Q1334,0)</f>
        <v>500</v>
      </c>
      <c r="S1334" s="132">
        <f>((T1335-T1333)/500)</f>
        <v>0.04</v>
      </c>
      <c r="T1334" s="134">
        <f>(((I1334-I1333)*S1334)+T1333)+I1334</f>
        <v>650</v>
      </c>
      <c r="U1334" s="134">
        <f>ROUNDUP(T1334,0)</f>
        <v>650</v>
      </c>
      <c r="V1334" s="396"/>
      <c r="W1334" s="130">
        <f>((X1335-X1333)/500)</f>
        <v>0.02</v>
      </c>
      <c r="X1334" s="116">
        <f>(((V1334-V1333)*W1334)+X1333)+V1334</f>
        <v>-1440</v>
      </c>
      <c r="Y1334" s="135">
        <f t="shared" si="247"/>
        <v>240</v>
      </c>
      <c r="Z1334" s="106">
        <f>ROUNDUP(X1334,0)</f>
        <v>-1440</v>
      </c>
      <c r="AA1334" s="136">
        <f>((AB1335-AB1333)/500)</f>
        <v>0.04</v>
      </c>
      <c r="AB1334" s="137">
        <f>(((V1334-V1333)*AA1334)+AB1333)+V1334</f>
        <v>-2880</v>
      </c>
      <c r="AC1334" s="101">
        <f>ROUNDUP(AB1334,0)</f>
        <v>-2880</v>
      </c>
      <c r="AD1334" s="137">
        <f>((AE1335-AE1333)/500)</f>
        <v>0.02</v>
      </c>
      <c r="AE1334" s="137">
        <f>(((V1334-V1333)*AD1334)+AE1333)+V1334</f>
        <v>-1415</v>
      </c>
      <c r="AF1334" s="133">
        <f>ROUNDUP(AE1334,0)</f>
        <v>-1415</v>
      </c>
      <c r="AG1334" s="137">
        <f>((AH1335-AH1333)/500)</f>
        <v>0.02</v>
      </c>
      <c r="AH1334" s="137">
        <f>(((V1334-V1333)*AG1334)+AH1333)+V1334</f>
        <v>-1390</v>
      </c>
      <c r="AI1334" s="101">
        <f>ROUNDUP(AH1334,0)</f>
        <v>-1390</v>
      </c>
      <c r="AJ1334" s="136">
        <f>((AK1335-AK1333)/500)</f>
        <v>0.02</v>
      </c>
      <c r="AK1334" s="138">
        <f>(((V1334-V1333)*AJ1334)+AK1333)+V1334</f>
        <v>-1365</v>
      </c>
      <c r="AL1334" s="139">
        <f>ROUNDUP(AK1334,0)</f>
        <v>-1365</v>
      </c>
    </row>
    <row r="1335" spans="1:39" ht="15.75" x14ac:dyDescent="0.25">
      <c r="A1335" s="93">
        <f t="shared" si="248"/>
        <v>0</v>
      </c>
      <c r="B1335" s="93">
        <f t="shared" si="243"/>
        <v>0</v>
      </c>
      <c r="C1335" s="112">
        <f>+$D$3*U1335</f>
        <v>3822390</v>
      </c>
      <c r="D1335" s="112">
        <f t="shared" si="244"/>
        <v>3822390</v>
      </c>
      <c r="E1335" s="112">
        <f>+$F$3*L1335</f>
        <v>3403200</v>
      </c>
      <c r="F1335" s="112">
        <f t="shared" si="245"/>
        <v>3403200</v>
      </c>
      <c r="G1335" s="113">
        <f>+$H$3*R1335</f>
        <v>1022010</v>
      </c>
      <c r="H1335" s="112">
        <f t="shared" si="246"/>
        <v>1022010</v>
      </c>
      <c r="I1335" s="140">
        <f>+I1333+500</f>
        <v>333500</v>
      </c>
      <c r="J1335" s="130"/>
      <c r="K1335" s="116">
        <f>+K1333+10</f>
        <v>6820</v>
      </c>
      <c r="L1335" s="117">
        <f>+I1335+K1335</f>
        <v>340320</v>
      </c>
      <c r="M1335" s="118"/>
      <c r="N1335" s="119">
        <f>+N1333+10</f>
        <v>6920</v>
      </c>
      <c r="O1335" s="119">
        <f>+N1335+I1335</f>
        <v>340420</v>
      </c>
      <c r="P1335" s="119"/>
      <c r="Q1335" s="119">
        <f>+Q1333+10</f>
        <v>7170</v>
      </c>
      <c r="R1335" s="120">
        <f>+Q1335+I1335</f>
        <v>340670</v>
      </c>
      <c r="S1335" s="121"/>
      <c r="T1335" s="122">
        <f>+T1333+20</f>
        <v>13990</v>
      </c>
      <c r="U1335" s="122">
        <f>+T1335+I1335</f>
        <v>347490</v>
      </c>
      <c r="V1335" s="141">
        <f>+V1333+500</f>
        <v>333500</v>
      </c>
      <c r="W1335" s="130"/>
      <c r="X1335" s="116">
        <f>+X1333+10</f>
        <v>5230</v>
      </c>
      <c r="Y1335" s="124">
        <f t="shared" si="247"/>
        <v>333740</v>
      </c>
      <c r="Z1335" s="125">
        <f>+V1335+X1335</f>
        <v>338730</v>
      </c>
      <c r="AA1335" s="126"/>
      <c r="AB1335" s="127">
        <f>+AB1333+20</f>
        <v>10460</v>
      </c>
      <c r="AC1335" s="119">
        <f>+V1335+AB1335</f>
        <v>343960</v>
      </c>
      <c r="AD1335" s="127"/>
      <c r="AE1335" s="127">
        <f>+AE1333+10</f>
        <v>5255</v>
      </c>
      <c r="AF1335" s="120">
        <f>+AE1335+V1335</f>
        <v>338755</v>
      </c>
      <c r="AG1335" s="127"/>
      <c r="AH1335" s="127">
        <f>+AH1333+10</f>
        <v>5280</v>
      </c>
      <c r="AI1335" s="119">
        <f>+AH1335+V1335</f>
        <v>338780</v>
      </c>
      <c r="AJ1335" s="126"/>
      <c r="AK1335" s="128">
        <f>+AK1333+10</f>
        <v>5305</v>
      </c>
      <c r="AL1335" s="129">
        <f>+AK1335+V1335</f>
        <v>338805</v>
      </c>
      <c r="AM1335" s="397"/>
    </row>
    <row r="1336" spans="1:39" ht="15.75" x14ac:dyDescent="0.25">
      <c r="A1336" s="93">
        <f t="shared" si="248"/>
        <v>0</v>
      </c>
      <c r="B1336" s="94">
        <f t="shared" si="243"/>
        <v>0</v>
      </c>
      <c r="C1336" s="95">
        <f>+$D$3*T1336</f>
        <v>7150</v>
      </c>
      <c r="D1336" s="95">
        <f t="shared" si="244"/>
        <v>7150</v>
      </c>
      <c r="E1336" s="95">
        <f>+$F$3*K1336</f>
        <v>1500</v>
      </c>
      <c r="F1336" s="95">
        <f t="shared" si="245"/>
        <v>1500</v>
      </c>
      <c r="G1336" s="96">
        <f>+$H$3*Q1336</f>
        <v>1500</v>
      </c>
      <c r="H1336" s="433">
        <f t="shared" si="246"/>
        <v>1500</v>
      </c>
      <c r="I1336" s="395"/>
      <c r="J1336" s="130">
        <f>((K1337-K1335)/500)</f>
        <v>0.02</v>
      </c>
      <c r="K1336" s="116">
        <f>(((I1336-I1335)*J1336)+K1335)+I1336</f>
        <v>150</v>
      </c>
      <c r="L1336" s="131">
        <f>ROUNDUP(K1336,0)</f>
        <v>150</v>
      </c>
      <c r="M1336" s="132">
        <f>((N1337-N1335)/500)</f>
        <v>0.02</v>
      </c>
      <c r="N1336" s="101">
        <f>(((I1336-I1335)*M1336)+N1335)+I1336</f>
        <v>250</v>
      </c>
      <c r="O1336" s="101">
        <f>ROUNDUP(N1336,0)</f>
        <v>250</v>
      </c>
      <c r="P1336" s="101">
        <f>((Q1337-Q1335)/500)</f>
        <v>0.02</v>
      </c>
      <c r="Q1336" s="101">
        <f>(((I1336-I1335)*P1336)+Q1335)+I1336</f>
        <v>500</v>
      </c>
      <c r="R1336" s="133">
        <f>ROUNDUP(Q1336,0)</f>
        <v>500</v>
      </c>
      <c r="S1336" s="132">
        <f>((T1337-T1335)/500)</f>
        <v>0.04</v>
      </c>
      <c r="T1336" s="134">
        <f>(((I1336-I1335)*S1336)+T1335)+I1336</f>
        <v>650</v>
      </c>
      <c r="U1336" s="134">
        <f>ROUNDUP(T1336,0)</f>
        <v>650</v>
      </c>
      <c r="V1336" s="396"/>
      <c r="W1336" s="130">
        <f>((X1337-X1335)/500)</f>
        <v>0.01</v>
      </c>
      <c r="X1336" s="116">
        <f>(((V1336-V1335)*W1336)+X1335)+V1336</f>
        <v>1895</v>
      </c>
      <c r="Y1336" s="135">
        <f t="shared" si="247"/>
        <v>240</v>
      </c>
      <c r="Z1336" s="106">
        <f>ROUNDUP(X1336,0)</f>
        <v>1895</v>
      </c>
      <c r="AA1336" s="136">
        <f>((AB1337-AB1335)/500)</f>
        <v>0.02</v>
      </c>
      <c r="AB1336" s="137">
        <f>(((V1336-V1335)*AA1336)+AB1335)+V1336</f>
        <v>3790</v>
      </c>
      <c r="AC1336" s="101">
        <f>ROUNDUP(AB1336,0)</f>
        <v>3790</v>
      </c>
      <c r="AD1336" s="137">
        <f>((AE1337-AE1335)/500)</f>
        <v>0.01</v>
      </c>
      <c r="AE1336" s="137">
        <f>(((V1336-V1335)*AD1336)+AE1335)+V1336</f>
        <v>1920</v>
      </c>
      <c r="AF1336" s="133">
        <f>ROUNDUP(AE1336,0)</f>
        <v>1920</v>
      </c>
      <c r="AG1336" s="137">
        <f>((AH1337-AH1335)/500)</f>
        <v>0.01</v>
      </c>
      <c r="AH1336" s="137">
        <f>(((V1336-V1335)*AG1336)+AH1335)+V1336</f>
        <v>1945</v>
      </c>
      <c r="AI1336" s="101">
        <f>ROUNDUP(AH1336,0)</f>
        <v>1945</v>
      </c>
      <c r="AJ1336" s="136">
        <f>((AK1337-AK1335)/500)</f>
        <v>0.01</v>
      </c>
      <c r="AK1336" s="138">
        <f>(((V1336-V1335)*AJ1336)+AK1335)+V1336</f>
        <v>1970</v>
      </c>
      <c r="AL1336" s="139">
        <f>ROUNDUP(AK1336,0)</f>
        <v>1970</v>
      </c>
    </row>
    <row r="1337" spans="1:39" ht="15.75" x14ac:dyDescent="0.25">
      <c r="A1337" s="93">
        <f t="shared" si="248"/>
        <v>0</v>
      </c>
      <c r="B1337" s="93">
        <f t="shared" si="243"/>
        <v>0</v>
      </c>
      <c r="C1337" s="112">
        <f>+$D$3*U1337</f>
        <v>3828110</v>
      </c>
      <c r="D1337" s="112">
        <f t="shared" si="244"/>
        <v>3828110</v>
      </c>
      <c r="E1337" s="112">
        <f>+$F$3*L1337</f>
        <v>3408300</v>
      </c>
      <c r="F1337" s="112">
        <f t="shared" si="245"/>
        <v>3408300</v>
      </c>
      <c r="G1337" s="113">
        <f>+$H$3*R1337</f>
        <v>1023540</v>
      </c>
      <c r="H1337" s="112">
        <f t="shared" si="246"/>
        <v>1023540</v>
      </c>
      <c r="I1337" s="140">
        <f>+I1335+500</f>
        <v>334000</v>
      </c>
      <c r="J1337" s="130"/>
      <c r="K1337" s="116">
        <f>+K1335+10</f>
        <v>6830</v>
      </c>
      <c r="L1337" s="117">
        <f>+I1337+K1337</f>
        <v>340830</v>
      </c>
      <c r="M1337" s="118"/>
      <c r="N1337" s="119">
        <f>+N1335+10</f>
        <v>6930</v>
      </c>
      <c r="O1337" s="119">
        <f>+N1337+I1337</f>
        <v>340930</v>
      </c>
      <c r="P1337" s="119"/>
      <c r="Q1337" s="119">
        <f>+Q1335+10</f>
        <v>7180</v>
      </c>
      <c r="R1337" s="120">
        <f>+Q1337+I1337</f>
        <v>341180</v>
      </c>
      <c r="S1337" s="121"/>
      <c r="T1337" s="122">
        <f>+T1335+20</f>
        <v>14010</v>
      </c>
      <c r="U1337" s="122">
        <f>+T1337+I1337</f>
        <v>348010</v>
      </c>
      <c r="V1337" s="141">
        <f>+V1335+500</f>
        <v>334000</v>
      </c>
      <c r="W1337" s="130"/>
      <c r="X1337" s="116">
        <f>+X1335+5</f>
        <v>5235</v>
      </c>
      <c r="Y1337" s="124">
        <f t="shared" si="247"/>
        <v>334240</v>
      </c>
      <c r="Z1337" s="125">
        <f>+V1337+X1337</f>
        <v>339235</v>
      </c>
      <c r="AA1337" s="126"/>
      <c r="AB1337" s="127">
        <f>+AB1335+10</f>
        <v>10470</v>
      </c>
      <c r="AC1337" s="119">
        <f>+V1337+AB1337</f>
        <v>344470</v>
      </c>
      <c r="AD1337" s="127"/>
      <c r="AE1337" s="127">
        <f>+AE1335+5</f>
        <v>5260</v>
      </c>
      <c r="AF1337" s="120">
        <f>+AE1337+V1337</f>
        <v>339260</v>
      </c>
      <c r="AG1337" s="127"/>
      <c r="AH1337" s="127">
        <f>+AH1335+5</f>
        <v>5285</v>
      </c>
      <c r="AI1337" s="119">
        <f>+AH1337+V1337</f>
        <v>339285</v>
      </c>
      <c r="AJ1337" s="126"/>
      <c r="AK1337" s="128">
        <f>+AK1335+5</f>
        <v>5310</v>
      </c>
      <c r="AL1337" s="129">
        <f>+AK1337+V1337</f>
        <v>339310</v>
      </c>
      <c r="AM1337" s="397"/>
    </row>
    <row r="1338" spans="1:39" ht="15.75" x14ac:dyDescent="0.25">
      <c r="A1338" s="93">
        <f t="shared" si="248"/>
        <v>0</v>
      </c>
      <c r="B1338" s="94">
        <f t="shared" si="243"/>
        <v>0</v>
      </c>
      <c r="C1338" s="95">
        <f>+$D$3*T1338</f>
        <v>7150</v>
      </c>
      <c r="D1338" s="95">
        <f t="shared" si="244"/>
        <v>7150</v>
      </c>
      <c r="E1338" s="95">
        <f>+$F$3*K1338</f>
        <v>1500</v>
      </c>
      <c r="F1338" s="95">
        <f t="shared" si="245"/>
        <v>1500</v>
      </c>
      <c r="G1338" s="96">
        <f>+$H$3*Q1338</f>
        <v>1500</v>
      </c>
      <c r="H1338" s="95">
        <f t="shared" si="246"/>
        <v>1500</v>
      </c>
      <c r="I1338" s="395"/>
      <c r="J1338" s="130">
        <f>((K1339-K1337)/500)</f>
        <v>0.02</v>
      </c>
      <c r="K1338" s="116">
        <f>(((I1338-I1337)*J1338)+K1337)+I1338</f>
        <v>150</v>
      </c>
      <c r="L1338" s="131">
        <f>ROUNDUP(K1338,0)</f>
        <v>150</v>
      </c>
      <c r="M1338" s="132">
        <f>((N1339-N1337)/500)</f>
        <v>0.02</v>
      </c>
      <c r="N1338" s="101">
        <f>(((I1338-I1337)*M1338)+N1337)+I1338</f>
        <v>250</v>
      </c>
      <c r="O1338" s="101">
        <f>ROUNDUP(N1338,0)</f>
        <v>250</v>
      </c>
      <c r="P1338" s="101">
        <f>((Q1339-Q1337)/500)</f>
        <v>0.02</v>
      </c>
      <c r="Q1338" s="101">
        <f>(((I1338-I1337)*P1338)+Q1337)+I1338</f>
        <v>500</v>
      </c>
      <c r="R1338" s="133">
        <f>ROUNDUP(Q1338,0)</f>
        <v>500</v>
      </c>
      <c r="S1338" s="132">
        <f>((T1339-T1337)/500)</f>
        <v>0.04</v>
      </c>
      <c r="T1338" s="134">
        <f>(((I1338-I1337)*S1338)+T1337)+I1338</f>
        <v>650</v>
      </c>
      <c r="U1338" s="134">
        <f>ROUNDUP(T1338,0)</f>
        <v>650</v>
      </c>
      <c r="V1338" s="396"/>
      <c r="W1338" s="130">
        <f>((X1339-X1337)/500)</f>
        <v>0.02</v>
      </c>
      <c r="X1338" s="116">
        <f>(((V1338-V1337)*W1338)+X1337)+V1338</f>
        <v>-1445</v>
      </c>
      <c r="Y1338" s="135">
        <f t="shared" si="247"/>
        <v>240</v>
      </c>
      <c r="Z1338" s="106">
        <f>ROUNDUP(X1338,0)</f>
        <v>-1445</v>
      </c>
      <c r="AA1338" s="136">
        <f>((AB1339-AB1337)/500)</f>
        <v>0.04</v>
      </c>
      <c r="AB1338" s="137">
        <f>(((V1338-V1337)*AA1338)+AB1337)+V1338</f>
        <v>-2890</v>
      </c>
      <c r="AC1338" s="101">
        <f>ROUNDUP(AB1338,0)</f>
        <v>-2890</v>
      </c>
      <c r="AD1338" s="137">
        <f>((AE1339-AE1337)/500)</f>
        <v>0.02</v>
      </c>
      <c r="AE1338" s="137">
        <f>(((V1338-V1337)*AD1338)+AE1337)+V1338</f>
        <v>-1420</v>
      </c>
      <c r="AF1338" s="133">
        <f>ROUNDUP(AE1338,0)</f>
        <v>-1420</v>
      </c>
      <c r="AG1338" s="137">
        <f>((AH1339-AH1337)/500)</f>
        <v>0.02</v>
      </c>
      <c r="AH1338" s="137">
        <f>(((V1338-V1337)*AG1338)+AH1337)+V1338</f>
        <v>-1395</v>
      </c>
      <c r="AI1338" s="101">
        <f>ROUNDUP(AH1338,0)</f>
        <v>-1395</v>
      </c>
      <c r="AJ1338" s="136">
        <f>((AK1339-AK1337)/500)</f>
        <v>0.02</v>
      </c>
      <c r="AK1338" s="138">
        <f>(((V1338-V1337)*AJ1338)+AK1337)+V1338</f>
        <v>-1370</v>
      </c>
      <c r="AL1338" s="139">
        <f>ROUNDUP(AK1338,0)</f>
        <v>-1370</v>
      </c>
      <c r="AM1338" s="397"/>
    </row>
    <row r="1339" spans="1:39" ht="15.75" x14ac:dyDescent="0.25">
      <c r="A1339" s="93">
        <f t="shared" si="248"/>
        <v>0</v>
      </c>
      <c r="B1339" s="93">
        <f t="shared" si="243"/>
        <v>0</v>
      </c>
      <c r="C1339" s="112">
        <f>+$D$3*U1339</f>
        <v>3833830</v>
      </c>
      <c r="D1339" s="112">
        <f t="shared" si="244"/>
        <v>3833830</v>
      </c>
      <c r="E1339" s="112">
        <f>+$F$3*L1339</f>
        <v>3413400</v>
      </c>
      <c r="F1339" s="112">
        <f t="shared" si="245"/>
        <v>3413400</v>
      </c>
      <c r="G1339" s="113">
        <f>+$H$3*R1339</f>
        <v>1025070</v>
      </c>
      <c r="H1339" s="112">
        <f t="shared" si="246"/>
        <v>1025070</v>
      </c>
      <c r="I1339" s="140">
        <f>+I1337+500</f>
        <v>334500</v>
      </c>
      <c r="J1339" s="130"/>
      <c r="K1339" s="116">
        <f>+K1337+10</f>
        <v>6840</v>
      </c>
      <c r="L1339" s="117">
        <f>+I1339+K1339</f>
        <v>341340</v>
      </c>
      <c r="M1339" s="118"/>
      <c r="N1339" s="119">
        <f>+N1337+10</f>
        <v>6940</v>
      </c>
      <c r="O1339" s="119">
        <f>+N1339+I1339</f>
        <v>341440</v>
      </c>
      <c r="P1339" s="119"/>
      <c r="Q1339" s="119">
        <f>+Q1337+10</f>
        <v>7190</v>
      </c>
      <c r="R1339" s="120">
        <f>+Q1339+I1339</f>
        <v>341690</v>
      </c>
      <c r="S1339" s="121"/>
      <c r="T1339" s="122">
        <f>+T1337+20</f>
        <v>14030</v>
      </c>
      <c r="U1339" s="122">
        <f>+T1339+I1339</f>
        <v>348530</v>
      </c>
      <c r="V1339" s="141">
        <f>+V1337+500</f>
        <v>334500</v>
      </c>
      <c r="W1339" s="130"/>
      <c r="X1339" s="116">
        <f>+X1337+10</f>
        <v>5245</v>
      </c>
      <c r="Y1339" s="124">
        <f t="shared" si="247"/>
        <v>334740</v>
      </c>
      <c r="Z1339" s="125">
        <f>+V1339+X1339</f>
        <v>339745</v>
      </c>
      <c r="AA1339" s="126"/>
      <c r="AB1339" s="127">
        <f>+AB1337+20</f>
        <v>10490</v>
      </c>
      <c r="AC1339" s="119">
        <f>+V1339+AB1339</f>
        <v>344990</v>
      </c>
      <c r="AD1339" s="127"/>
      <c r="AE1339" s="127">
        <f>+AE1337+10</f>
        <v>5270</v>
      </c>
      <c r="AF1339" s="120">
        <f>+AE1339+V1339</f>
        <v>339770</v>
      </c>
      <c r="AG1339" s="127"/>
      <c r="AH1339" s="127">
        <f>+AH1337+10</f>
        <v>5295</v>
      </c>
      <c r="AI1339" s="119">
        <f>+AH1339+V1339</f>
        <v>339795</v>
      </c>
      <c r="AJ1339" s="126"/>
      <c r="AK1339" s="128">
        <f>+AK1337+10</f>
        <v>5320</v>
      </c>
      <c r="AL1339" s="129">
        <f>+AK1339+V1339</f>
        <v>339820</v>
      </c>
      <c r="AM1339" s="397"/>
    </row>
    <row r="1340" spans="1:39" ht="15.75" x14ac:dyDescent="0.25">
      <c r="A1340" s="93">
        <f t="shared" si="248"/>
        <v>0</v>
      </c>
      <c r="B1340" s="94">
        <f t="shared" si="243"/>
        <v>0</v>
      </c>
      <c r="C1340" s="95">
        <f>+$D$3*T1340</f>
        <v>7150</v>
      </c>
      <c r="D1340" s="95">
        <f t="shared" si="244"/>
        <v>7150</v>
      </c>
      <c r="E1340" s="95">
        <f>+$F$3*K1340</f>
        <v>1500</v>
      </c>
      <c r="F1340" s="95">
        <f t="shared" si="245"/>
        <v>1500</v>
      </c>
      <c r="G1340" s="96">
        <f>+$H$3*Q1340</f>
        <v>1500</v>
      </c>
      <c r="H1340" s="433">
        <f t="shared" si="246"/>
        <v>1500</v>
      </c>
      <c r="I1340" s="395"/>
      <c r="J1340" s="130">
        <f>((K1341-K1339)/500)</f>
        <v>0.02</v>
      </c>
      <c r="K1340" s="116">
        <f>(((I1340-I1339)*J1340)+K1339)+I1340</f>
        <v>150</v>
      </c>
      <c r="L1340" s="131">
        <f>ROUNDUP(K1340,0)</f>
        <v>150</v>
      </c>
      <c r="M1340" s="132">
        <f>((N1341-N1339)/500)</f>
        <v>0.02</v>
      </c>
      <c r="N1340" s="101">
        <f>(((I1340-I1339)*M1340)+N1339)+I1340</f>
        <v>250</v>
      </c>
      <c r="O1340" s="101">
        <f>ROUNDUP(N1340,0)</f>
        <v>250</v>
      </c>
      <c r="P1340" s="101">
        <f>((Q1341-Q1339)/500)</f>
        <v>0.02</v>
      </c>
      <c r="Q1340" s="101">
        <f>(((I1340-I1339)*P1340)+Q1339)+I1340</f>
        <v>500</v>
      </c>
      <c r="R1340" s="133">
        <f>ROUNDUP(Q1340,0)</f>
        <v>500</v>
      </c>
      <c r="S1340" s="132">
        <f>((T1341-T1339)/500)</f>
        <v>0.04</v>
      </c>
      <c r="T1340" s="134">
        <f>(((I1340-I1339)*S1340)+T1339)+I1340</f>
        <v>650</v>
      </c>
      <c r="U1340" s="134">
        <f>ROUNDUP(T1340,0)</f>
        <v>650</v>
      </c>
      <c r="V1340" s="396"/>
      <c r="W1340" s="130">
        <f>((X1341-X1339)/500)</f>
        <v>0.01</v>
      </c>
      <c r="X1340" s="116">
        <f>(((V1340-V1339)*W1340)+X1339)+V1340</f>
        <v>1900</v>
      </c>
      <c r="Y1340" s="135">
        <f t="shared" si="247"/>
        <v>240</v>
      </c>
      <c r="Z1340" s="106">
        <f>ROUNDUP(X1340,0)</f>
        <v>1900</v>
      </c>
      <c r="AA1340" s="136">
        <f>((AB1341-AB1339)/500)</f>
        <v>0.02</v>
      </c>
      <c r="AB1340" s="137">
        <f>(((V1340-V1339)*AA1340)+AB1339)+V1340</f>
        <v>3800</v>
      </c>
      <c r="AC1340" s="101">
        <f>ROUNDUP(AB1340,0)</f>
        <v>3800</v>
      </c>
      <c r="AD1340" s="137">
        <f>((AE1341-AE1339)/500)</f>
        <v>0.01</v>
      </c>
      <c r="AE1340" s="137">
        <f>(((V1340-V1339)*AD1340)+AE1339)+V1340</f>
        <v>1925</v>
      </c>
      <c r="AF1340" s="133">
        <f>ROUNDUP(AE1340,0)</f>
        <v>1925</v>
      </c>
      <c r="AG1340" s="137">
        <f>((AH1341-AH1339)/500)</f>
        <v>0.01</v>
      </c>
      <c r="AH1340" s="137">
        <f>(((V1340-V1339)*AG1340)+AH1339)+V1340</f>
        <v>1950</v>
      </c>
      <c r="AI1340" s="101">
        <f>ROUNDUP(AH1340,0)</f>
        <v>1950</v>
      </c>
      <c r="AJ1340" s="136">
        <f>((AK1341-AK1339)/500)</f>
        <v>0.01</v>
      </c>
      <c r="AK1340" s="138">
        <f>(((V1340-V1339)*AJ1340)+AK1339)+V1340</f>
        <v>1975</v>
      </c>
      <c r="AL1340" s="139">
        <f>ROUNDUP(AK1340,0)</f>
        <v>1975</v>
      </c>
    </row>
    <row r="1341" spans="1:39" ht="15.75" x14ac:dyDescent="0.25">
      <c r="A1341" s="93">
        <f t="shared" si="248"/>
        <v>0</v>
      </c>
      <c r="B1341" s="93">
        <f t="shared" si="243"/>
        <v>0</v>
      </c>
      <c r="C1341" s="112">
        <f>+$D$3*U1341</f>
        <v>3839550</v>
      </c>
      <c r="D1341" s="112">
        <f t="shared" si="244"/>
        <v>3839550</v>
      </c>
      <c r="E1341" s="112">
        <f>+$F$3*L1341</f>
        <v>3418500</v>
      </c>
      <c r="F1341" s="112">
        <f t="shared" si="245"/>
        <v>3418500</v>
      </c>
      <c r="G1341" s="113">
        <f>+$H$3*R1341</f>
        <v>1026600</v>
      </c>
      <c r="H1341" s="112">
        <f t="shared" si="246"/>
        <v>1026600</v>
      </c>
      <c r="I1341" s="140">
        <f>+I1339+500</f>
        <v>335000</v>
      </c>
      <c r="J1341" s="130"/>
      <c r="K1341" s="116">
        <f>+K1339+10</f>
        <v>6850</v>
      </c>
      <c r="L1341" s="117">
        <f>+I1341+K1341</f>
        <v>341850</v>
      </c>
      <c r="M1341" s="118"/>
      <c r="N1341" s="119">
        <f>+N1339+10</f>
        <v>6950</v>
      </c>
      <c r="O1341" s="119">
        <f>+N1341+I1341</f>
        <v>341950</v>
      </c>
      <c r="P1341" s="119"/>
      <c r="Q1341" s="119">
        <f>+Q1339+10</f>
        <v>7200</v>
      </c>
      <c r="R1341" s="120">
        <f>+Q1341+I1341</f>
        <v>342200</v>
      </c>
      <c r="S1341" s="121"/>
      <c r="T1341" s="122">
        <f>+T1339+20</f>
        <v>14050</v>
      </c>
      <c r="U1341" s="122">
        <f>+T1341+I1341</f>
        <v>349050</v>
      </c>
      <c r="V1341" s="141">
        <f>+V1339+500</f>
        <v>335000</v>
      </c>
      <c r="W1341" s="130"/>
      <c r="X1341" s="116">
        <f>+X1339+5</f>
        <v>5250</v>
      </c>
      <c r="Y1341" s="124">
        <f t="shared" si="247"/>
        <v>335240</v>
      </c>
      <c r="Z1341" s="125">
        <f>+V1341+X1341</f>
        <v>340250</v>
      </c>
      <c r="AA1341" s="126"/>
      <c r="AB1341" s="127">
        <f>+AB1339+10</f>
        <v>10500</v>
      </c>
      <c r="AC1341" s="119">
        <f>+V1341+AB1341</f>
        <v>345500</v>
      </c>
      <c r="AD1341" s="127"/>
      <c r="AE1341" s="127">
        <f>+AE1339+5</f>
        <v>5275</v>
      </c>
      <c r="AF1341" s="120">
        <f>+AE1341+V1341</f>
        <v>340275</v>
      </c>
      <c r="AG1341" s="127"/>
      <c r="AH1341" s="127">
        <f>+AH1339+5</f>
        <v>5300</v>
      </c>
      <c r="AI1341" s="119">
        <f>+AH1341+V1341</f>
        <v>340300</v>
      </c>
      <c r="AJ1341" s="126"/>
      <c r="AK1341" s="128">
        <f>+AK1339+5</f>
        <v>5325</v>
      </c>
      <c r="AL1341" s="129">
        <f>+AK1341+V1341</f>
        <v>340325</v>
      </c>
      <c r="AM1341" s="397"/>
    </row>
    <row r="1342" spans="1:39" ht="15.75" x14ac:dyDescent="0.25">
      <c r="A1342" s="93">
        <f t="shared" si="248"/>
        <v>0</v>
      </c>
      <c r="B1342" s="94">
        <f t="shared" si="243"/>
        <v>0</v>
      </c>
      <c r="C1342" s="95">
        <f>+$D$3*T1342</f>
        <v>7150</v>
      </c>
      <c r="D1342" s="95">
        <f t="shared" si="244"/>
        <v>7150</v>
      </c>
      <c r="E1342" s="95">
        <f>+$F$3*K1342</f>
        <v>1500</v>
      </c>
      <c r="F1342" s="95">
        <f t="shared" si="245"/>
        <v>1500</v>
      </c>
      <c r="G1342" s="96">
        <f>+$H$3*Q1342</f>
        <v>1500</v>
      </c>
      <c r="H1342" s="95">
        <f t="shared" si="246"/>
        <v>1500</v>
      </c>
      <c r="I1342" s="395"/>
      <c r="J1342" s="130">
        <f>((K1343-K1341)/500)</f>
        <v>0.02</v>
      </c>
      <c r="K1342" s="116">
        <f>(((I1342-I1341)*J1342)+K1341)+I1342</f>
        <v>150</v>
      </c>
      <c r="L1342" s="131">
        <f>ROUNDUP(K1342,0)</f>
        <v>150</v>
      </c>
      <c r="M1342" s="132">
        <f>((N1343-N1341)/500)</f>
        <v>0.02</v>
      </c>
      <c r="N1342" s="101">
        <f>(((I1342-I1341)*M1342)+N1341)+I1342</f>
        <v>250</v>
      </c>
      <c r="O1342" s="101">
        <f>ROUNDUP(N1342,0)</f>
        <v>250</v>
      </c>
      <c r="P1342" s="101">
        <f>((Q1343-Q1341)/500)</f>
        <v>0.02</v>
      </c>
      <c r="Q1342" s="101">
        <f>(((I1342-I1341)*P1342)+Q1341)+I1342</f>
        <v>500</v>
      </c>
      <c r="R1342" s="133">
        <f>ROUNDUP(Q1342,0)</f>
        <v>500</v>
      </c>
      <c r="S1342" s="132">
        <f>((T1343-T1341)/500)</f>
        <v>0.04</v>
      </c>
      <c r="T1342" s="134">
        <f>(((I1342-I1341)*S1342)+T1341)+I1342</f>
        <v>650</v>
      </c>
      <c r="U1342" s="134">
        <f>ROUNDUP(T1342,0)</f>
        <v>650</v>
      </c>
      <c r="V1342" s="396"/>
      <c r="W1342" s="130">
        <f>((X1343-X1341)/500)</f>
        <v>0.02</v>
      </c>
      <c r="X1342" s="116">
        <f>(((V1342-V1341)*W1342)+X1341)+V1342</f>
        <v>-1450</v>
      </c>
      <c r="Y1342" s="135">
        <f t="shared" si="247"/>
        <v>240</v>
      </c>
      <c r="Z1342" s="106">
        <f>ROUNDUP(X1342,0)</f>
        <v>-1450</v>
      </c>
      <c r="AA1342" s="136">
        <f>((AB1343-AB1341)/500)</f>
        <v>0.04</v>
      </c>
      <c r="AB1342" s="137">
        <f>(((V1342-V1341)*AA1342)+AB1341)+V1342</f>
        <v>-2900</v>
      </c>
      <c r="AC1342" s="101">
        <f>ROUNDUP(AB1342,0)</f>
        <v>-2900</v>
      </c>
      <c r="AD1342" s="137">
        <f>((AE1343-AE1341)/500)</f>
        <v>0.02</v>
      </c>
      <c r="AE1342" s="137">
        <f>(((V1342-V1341)*AD1342)+AE1341)+V1342</f>
        <v>-1425</v>
      </c>
      <c r="AF1342" s="133">
        <f>ROUNDUP(AE1342,0)</f>
        <v>-1425</v>
      </c>
      <c r="AG1342" s="137">
        <f>((AH1343-AH1341)/500)</f>
        <v>0.02</v>
      </c>
      <c r="AH1342" s="137">
        <f>(((V1342-V1341)*AG1342)+AH1341)+V1342</f>
        <v>-1400</v>
      </c>
      <c r="AI1342" s="101">
        <f>ROUNDUP(AH1342,0)</f>
        <v>-1400</v>
      </c>
      <c r="AJ1342" s="136">
        <f>((AK1343-AK1341)/500)</f>
        <v>0.02</v>
      </c>
      <c r="AK1342" s="138">
        <f>(((V1342-V1341)*AJ1342)+AK1341)+V1342</f>
        <v>-1375</v>
      </c>
      <c r="AL1342" s="139">
        <f>ROUNDUP(AK1342,0)</f>
        <v>-1375</v>
      </c>
    </row>
    <row r="1343" spans="1:39" ht="15.75" x14ac:dyDescent="0.25">
      <c r="A1343" s="93">
        <f t="shared" si="248"/>
        <v>0</v>
      </c>
      <c r="B1343" s="93">
        <f t="shared" si="243"/>
        <v>0</v>
      </c>
      <c r="C1343" s="112">
        <f>+$D$3*U1343</f>
        <v>3845270</v>
      </c>
      <c r="D1343" s="112">
        <f t="shared" si="244"/>
        <v>3845270</v>
      </c>
      <c r="E1343" s="112">
        <f>+$F$3*L1343</f>
        <v>3423600</v>
      </c>
      <c r="F1343" s="112">
        <f t="shared" si="245"/>
        <v>3423600</v>
      </c>
      <c r="G1343" s="113">
        <f>+$H$3*R1343</f>
        <v>1028130</v>
      </c>
      <c r="H1343" s="112">
        <f t="shared" si="246"/>
        <v>1028130</v>
      </c>
      <c r="I1343" s="140">
        <f>+I1341+500</f>
        <v>335500</v>
      </c>
      <c r="J1343" s="130"/>
      <c r="K1343" s="116">
        <f>+K1341+10</f>
        <v>6860</v>
      </c>
      <c r="L1343" s="117">
        <f>+I1343+K1343</f>
        <v>342360</v>
      </c>
      <c r="M1343" s="118"/>
      <c r="N1343" s="119">
        <f>+N1341+10</f>
        <v>6960</v>
      </c>
      <c r="O1343" s="119">
        <f>+N1343+I1343</f>
        <v>342460</v>
      </c>
      <c r="P1343" s="119"/>
      <c r="Q1343" s="119">
        <f>+Q1341+10</f>
        <v>7210</v>
      </c>
      <c r="R1343" s="120">
        <f>+Q1343+I1343</f>
        <v>342710</v>
      </c>
      <c r="S1343" s="121"/>
      <c r="T1343" s="122">
        <f>+T1341+20</f>
        <v>14070</v>
      </c>
      <c r="U1343" s="122">
        <f>+T1343+I1343</f>
        <v>349570</v>
      </c>
      <c r="V1343" s="141">
        <f>+V1341+500</f>
        <v>335500</v>
      </c>
      <c r="W1343" s="130"/>
      <c r="X1343" s="116">
        <f>+X1341+10</f>
        <v>5260</v>
      </c>
      <c r="Y1343" s="124">
        <f t="shared" si="247"/>
        <v>335740</v>
      </c>
      <c r="Z1343" s="125">
        <f>+V1343+X1343</f>
        <v>340760</v>
      </c>
      <c r="AA1343" s="126"/>
      <c r="AB1343" s="127">
        <f>+AB1341+20</f>
        <v>10520</v>
      </c>
      <c r="AC1343" s="119">
        <f>+V1343+AB1343</f>
        <v>346020</v>
      </c>
      <c r="AD1343" s="127"/>
      <c r="AE1343" s="127">
        <f>+AE1341+10</f>
        <v>5285</v>
      </c>
      <c r="AF1343" s="120">
        <f>+AE1343+V1343</f>
        <v>340785</v>
      </c>
      <c r="AG1343" s="127"/>
      <c r="AH1343" s="127">
        <f>+AH1341+10</f>
        <v>5310</v>
      </c>
      <c r="AI1343" s="119">
        <f>+AH1343+V1343</f>
        <v>340810</v>
      </c>
      <c r="AJ1343" s="126"/>
      <c r="AK1343" s="128">
        <f>+AK1341+10</f>
        <v>5335</v>
      </c>
      <c r="AL1343" s="129">
        <f>+AK1343+V1343</f>
        <v>340835</v>
      </c>
      <c r="AM1343" s="397"/>
    </row>
    <row r="1344" spans="1:39" ht="15.75" x14ac:dyDescent="0.25">
      <c r="A1344" s="93">
        <f t="shared" si="248"/>
        <v>0</v>
      </c>
      <c r="B1344" s="94">
        <f t="shared" si="243"/>
        <v>0</v>
      </c>
      <c r="C1344" s="95">
        <f>+$D$3*T1344</f>
        <v>7150</v>
      </c>
      <c r="D1344" s="95">
        <f t="shared" si="244"/>
        <v>7150</v>
      </c>
      <c r="E1344" s="95">
        <f>+$F$3*K1344</f>
        <v>1500</v>
      </c>
      <c r="F1344" s="95">
        <f t="shared" si="245"/>
        <v>1500</v>
      </c>
      <c r="G1344" s="96">
        <f>+$H$3*Q1344</f>
        <v>1500</v>
      </c>
      <c r="H1344" s="433">
        <f t="shared" si="246"/>
        <v>1500</v>
      </c>
      <c r="I1344" s="395"/>
      <c r="J1344" s="130">
        <f>((K1345-K1343)/500)</f>
        <v>0.02</v>
      </c>
      <c r="K1344" s="116">
        <f>(((I1344-I1343)*J1344)+K1343)+I1344</f>
        <v>150</v>
      </c>
      <c r="L1344" s="131">
        <f>ROUNDUP(K1344,0)</f>
        <v>150</v>
      </c>
      <c r="M1344" s="132">
        <f>((N1345-N1343)/500)</f>
        <v>0.02</v>
      </c>
      <c r="N1344" s="101">
        <f>(((I1344-I1343)*M1344)+N1343)+I1344</f>
        <v>250</v>
      </c>
      <c r="O1344" s="101">
        <f>ROUNDUP(N1344,0)</f>
        <v>250</v>
      </c>
      <c r="P1344" s="101">
        <f>((Q1345-Q1343)/500)</f>
        <v>0.02</v>
      </c>
      <c r="Q1344" s="101">
        <f>(((I1344-I1343)*P1344)+Q1343)+I1344</f>
        <v>500</v>
      </c>
      <c r="R1344" s="133">
        <f>ROUNDUP(Q1344,0)</f>
        <v>500</v>
      </c>
      <c r="S1344" s="132">
        <f>((T1345-T1343)/500)</f>
        <v>0.04</v>
      </c>
      <c r="T1344" s="134">
        <f>(((I1344-I1343)*S1344)+T1343)+I1344</f>
        <v>650</v>
      </c>
      <c r="U1344" s="134">
        <f>ROUNDUP(T1344,0)</f>
        <v>650</v>
      </c>
      <c r="V1344" s="396"/>
      <c r="W1344" s="130">
        <f>((X1345-X1343)/500)</f>
        <v>0.01</v>
      </c>
      <c r="X1344" s="116">
        <f>(((V1344-V1343)*W1344)+X1343)+V1344</f>
        <v>1905</v>
      </c>
      <c r="Y1344" s="135">
        <f t="shared" si="247"/>
        <v>240</v>
      </c>
      <c r="Z1344" s="106">
        <f>ROUNDUP(X1344,0)</f>
        <v>1905</v>
      </c>
      <c r="AA1344" s="136">
        <f>((AB1345-AB1343)/500)</f>
        <v>0.02</v>
      </c>
      <c r="AB1344" s="137">
        <f>(((V1344-V1343)*AA1344)+AB1343)+V1344</f>
        <v>3810</v>
      </c>
      <c r="AC1344" s="101">
        <f>ROUNDUP(AB1344,0)</f>
        <v>3810</v>
      </c>
      <c r="AD1344" s="137">
        <f>((AE1345-AE1343)/500)</f>
        <v>0.01</v>
      </c>
      <c r="AE1344" s="137">
        <f>(((V1344-V1343)*AD1344)+AE1343)+V1344</f>
        <v>1930</v>
      </c>
      <c r="AF1344" s="133">
        <f>ROUNDUP(AE1344,0)</f>
        <v>1930</v>
      </c>
      <c r="AG1344" s="137">
        <f>((AH1345-AH1343)/500)</f>
        <v>0.01</v>
      </c>
      <c r="AH1344" s="137">
        <f>(((V1344-V1343)*AG1344)+AH1343)+V1344</f>
        <v>1955</v>
      </c>
      <c r="AI1344" s="101">
        <f>ROUNDUP(AH1344,0)</f>
        <v>1955</v>
      </c>
      <c r="AJ1344" s="136">
        <f>((AK1345-AK1343)/500)</f>
        <v>0.01</v>
      </c>
      <c r="AK1344" s="138">
        <f>(((V1344-V1343)*AJ1344)+AK1343)+V1344</f>
        <v>1980</v>
      </c>
      <c r="AL1344" s="139">
        <f>ROUNDUP(AK1344,0)</f>
        <v>1980</v>
      </c>
    </row>
    <row r="1345" spans="1:39" ht="15.75" x14ac:dyDescent="0.25">
      <c r="A1345" s="93">
        <f t="shared" si="248"/>
        <v>0</v>
      </c>
      <c r="B1345" s="93">
        <f t="shared" si="243"/>
        <v>0</v>
      </c>
      <c r="C1345" s="112">
        <f>+$D$3*U1345</f>
        <v>3850990</v>
      </c>
      <c r="D1345" s="112">
        <f t="shared" si="244"/>
        <v>3850990</v>
      </c>
      <c r="E1345" s="112">
        <f>+$F$3*L1345</f>
        <v>3428700</v>
      </c>
      <c r="F1345" s="112">
        <f t="shared" si="245"/>
        <v>3428700</v>
      </c>
      <c r="G1345" s="113">
        <f>+$H$3*R1345</f>
        <v>1029660</v>
      </c>
      <c r="H1345" s="112">
        <f t="shared" si="246"/>
        <v>1029660</v>
      </c>
      <c r="I1345" s="140">
        <f>+I1343+500</f>
        <v>336000</v>
      </c>
      <c r="J1345" s="130"/>
      <c r="K1345" s="116">
        <f>+K1343+10</f>
        <v>6870</v>
      </c>
      <c r="L1345" s="117">
        <f>+I1345+K1345</f>
        <v>342870</v>
      </c>
      <c r="M1345" s="118"/>
      <c r="N1345" s="119">
        <f>+N1343+10</f>
        <v>6970</v>
      </c>
      <c r="O1345" s="119">
        <f>+N1345+I1345</f>
        <v>342970</v>
      </c>
      <c r="P1345" s="119"/>
      <c r="Q1345" s="119">
        <f>+Q1343+10</f>
        <v>7220</v>
      </c>
      <c r="R1345" s="120">
        <f>+Q1345+I1345</f>
        <v>343220</v>
      </c>
      <c r="S1345" s="121"/>
      <c r="T1345" s="122">
        <f>+T1343+20</f>
        <v>14090</v>
      </c>
      <c r="U1345" s="122">
        <f>+T1345+I1345</f>
        <v>350090</v>
      </c>
      <c r="V1345" s="141">
        <f>+V1343+500</f>
        <v>336000</v>
      </c>
      <c r="W1345" s="130"/>
      <c r="X1345" s="116">
        <f>+X1343+5</f>
        <v>5265</v>
      </c>
      <c r="Y1345" s="124">
        <f t="shared" si="247"/>
        <v>336240</v>
      </c>
      <c r="Z1345" s="125">
        <f>+V1345+X1345</f>
        <v>341265</v>
      </c>
      <c r="AA1345" s="126"/>
      <c r="AB1345" s="127">
        <f>+AB1343+10</f>
        <v>10530</v>
      </c>
      <c r="AC1345" s="119">
        <f>+V1345+AB1345</f>
        <v>346530</v>
      </c>
      <c r="AD1345" s="127"/>
      <c r="AE1345" s="127">
        <f>+AE1343+5</f>
        <v>5290</v>
      </c>
      <c r="AF1345" s="120">
        <f>+AE1345+V1345</f>
        <v>341290</v>
      </c>
      <c r="AG1345" s="127"/>
      <c r="AH1345" s="127">
        <f>+AH1343+5</f>
        <v>5315</v>
      </c>
      <c r="AI1345" s="119">
        <f>+AH1345+V1345</f>
        <v>341315</v>
      </c>
      <c r="AJ1345" s="126"/>
      <c r="AK1345" s="128">
        <f>+AK1343+5</f>
        <v>5340</v>
      </c>
      <c r="AL1345" s="129">
        <f>+AK1345+V1345</f>
        <v>341340</v>
      </c>
      <c r="AM1345" s="397"/>
    </row>
    <row r="1346" spans="1:39" ht="15.75" x14ac:dyDescent="0.25">
      <c r="A1346" s="93">
        <f t="shared" si="248"/>
        <v>0</v>
      </c>
      <c r="B1346" s="94">
        <f t="shared" si="243"/>
        <v>0</v>
      </c>
      <c r="C1346" s="95">
        <f>+$D$3*T1346</f>
        <v>7150</v>
      </c>
      <c r="D1346" s="95">
        <f t="shared" si="244"/>
        <v>7150</v>
      </c>
      <c r="E1346" s="95">
        <f>+$F$3*K1346</f>
        <v>1500</v>
      </c>
      <c r="F1346" s="95">
        <f t="shared" si="245"/>
        <v>1500</v>
      </c>
      <c r="G1346" s="96">
        <f>+$H$3*Q1346</f>
        <v>1500</v>
      </c>
      <c r="H1346" s="95">
        <f t="shared" si="246"/>
        <v>1500</v>
      </c>
      <c r="I1346" s="395"/>
      <c r="J1346" s="130">
        <f>((K1347-K1345)/500)</f>
        <v>0.02</v>
      </c>
      <c r="K1346" s="116">
        <f>(((I1346-I1345)*J1346)+K1345)+I1346</f>
        <v>150</v>
      </c>
      <c r="L1346" s="131">
        <f>ROUNDUP(K1346,0)</f>
        <v>150</v>
      </c>
      <c r="M1346" s="132">
        <f>((N1347-N1345)/500)</f>
        <v>0.02</v>
      </c>
      <c r="N1346" s="101">
        <f>(((I1346-I1345)*M1346)+N1345)+I1346</f>
        <v>250</v>
      </c>
      <c r="O1346" s="101">
        <f>ROUNDUP(N1346,0)</f>
        <v>250</v>
      </c>
      <c r="P1346" s="101">
        <f>((Q1347-Q1345)/500)</f>
        <v>0.02</v>
      </c>
      <c r="Q1346" s="101">
        <f>(((I1346-I1345)*P1346)+Q1345)+I1346</f>
        <v>500</v>
      </c>
      <c r="R1346" s="133">
        <f>ROUNDUP(Q1346,0)</f>
        <v>500</v>
      </c>
      <c r="S1346" s="132">
        <f>((T1347-T1345)/500)</f>
        <v>0.04</v>
      </c>
      <c r="T1346" s="134">
        <f>(((I1346-I1345)*S1346)+T1345)+I1346</f>
        <v>650</v>
      </c>
      <c r="U1346" s="134">
        <f>ROUNDUP(T1346,0)</f>
        <v>650</v>
      </c>
      <c r="V1346" s="396"/>
      <c r="W1346" s="130">
        <f>((X1347-X1345)/500)</f>
        <v>0.02</v>
      </c>
      <c r="X1346" s="116">
        <f>(((V1346-V1345)*W1346)+X1345)+V1346</f>
        <v>-1455</v>
      </c>
      <c r="Y1346" s="135">
        <f t="shared" si="247"/>
        <v>240</v>
      </c>
      <c r="Z1346" s="106">
        <f>ROUNDUP(X1346,0)</f>
        <v>-1455</v>
      </c>
      <c r="AA1346" s="136">
        <f>((AB1347-AB1345)/500)</f>
        <v>0.04</v>
      </c>
      <c r="AB1346" s="137">
        <f>(((V1346-V1345)*AA1346)+AB1345)+V1346</f>
        <v>-2910</v>
      </c>
      <c r="AC1346" s="101">
        <f>ROUNDUP(AB1346,0)</f>
        <v>-2910</v>
      </c>
      <c r="AD1346" s="137">
        <f>((AE1347-AE1345)/500)</f>
        <v>0.02</v>
      </c>
      <c r="AE1346" s="137">
        <f>(((V1346-V1345)*AD1346)+AE1345)+V1346</f>
        <v>-1430</v>
      </c>
      <c r="AF1346" s="133">
        <f>ROUNDUP(AE1346,0)</f>
        <v>-1430</v>
      </c>
      <c r="AG1346" s="137">
        <f>((AH1347-AH1345)/500)</f>
        <v>0.02</v>
      </c>
      <c r="AH1346" s="137">
        <f>(((V1346-V1345)*AG1346)+AH1345)+V1346</f>
        <v>-1405</v>
      </c>
      <c r="AI1346" s="101">
        <f>ROUNDUP(AH1346,0)</f>
        <v>-1405</v>
      </c>
      <c r="AJ1346" s="136">
        <f>((AK1347-AK1345)/500)</f>
        <v>0.02</v>
      </c>
      <c r="AK1346" s="138">
        <f>(((V1346-V1345)*AJ1346)+AK1345)+V1346</f>
        <v>-1380</v>
      </c>
      <c r="AL1346" s="139">
        <f>ROUNDUP(AK1346,0)</f>
        <v>-1380</v>
      </c>
      <c r="AM1346" s="397"/>
    </row>
    <row r="1347" spans="1:39" ht="15.75" x14ac:dyDescent="0.25">
      <c r="A1347" s="93">
        <f t="shared" si="248"/>
        <v>0</v>
      </c>
      <c r="B1347" s="93">
        <f t="shared" si="243"/>
        <v>0</v>
      </c>
      <c r="C1347" s="112">
        <f>+$D$3*U1347</f>
        <v>3856710</v>
      </c>
      <c r="D1347" s="112">
        <f t="shared" si="244"/>
        <v>3856710</v>
      </c>
      <c r="E1347" s="112">
        <f>+$F$3*L1347</f>
        <v>3433800</v>
      </c>
      <c r="F1347" s="112">
        <f t="shared" si="245"/>
        <v>3433800</v>
      </c>
      <c r="G1347" s="113">
        <f>+$H$3*R1347</f>
        <v>1031190</v>
      </c>
      <c r="H1347" s="112">
        <f t="shared" si="246"/>
        <v>1031190</v>
      </c>
      <c r="I1347" s="140">
        <f>+I1345+500</f>
        <v>336500</v>
      </c>
      <c r="J1347" s="130"/>
      <c r="K1347" s="116">
        <f>+K1345+10</f>
        <v>6880</v>
      </c>
      <c r="L1347" s="117">
        <f>+I1347+K1347</f>
        <v>343380</v>
      </c>
      <c r="M1347" s="118"/>
      <c r="N1347" s="119">
        <f>+N1345+10</f>
        <v>6980</v>
      </c>
      <c r="O1347" s="119">
        <f>+N1347+I1347</f>
        <v>343480</v>
      </c>
      <c r="P1347" s="119"/>
      <c r="Q1347" s="119">
        <f>+Q1345+10</f>
        <v>7230</v>
      </c>
      <c r="R1347" s="120">
        <f>+Q1347+I1347</f>
        <v>343730</v>
      </c>
      <c r="S1347" s="121"/>
      <c r="T1347" s="122">
        <f>+T1345+20</f>
        <v>14110</v>
      </c>
      <c r="U1347" s="122">
        <f>+T1347+I1347</f>
        <v>350610</v>
      </c>
      <c r="V1347" s="141">
        <f>+V1345+500</f>
        <v>336500</v>
      </c>
      <c r="W1347" s="130"/>
      <c r="X1347" s="116">
        <f>+X1345+10</f>
        <v>5275</v>
      </c>
      <c r="Y1347" s="124">
        <f t="shared" si="247"/>
        <v>336740</v>
      </c>
      <c r="Z1347" s="125">
        <f>+V1347+X1347</f>
        <v>341775</v>
      </c>
      <c r="AA1347" s="126"/>
      <c r="AB1347" s="127">
        <f>+AB1345+20</f>
        <v>10550</v>
      </c>
      <c r="AC1347" s="119">
        <f>+V1347+AB1347</f>
        <v>347050</v>
      </c>
      <c r="AD1347" s="127"/>
      <c r="AE1347" s="127">
        <f>+AE1345+10</f>
        <v>5300</v>
      </c>
      <c r="AF1347" s="120">
        <f>+AE1347+V1347</f>
        <v>341800</v>
      </c>
      <c r="AG1347" s="127"/>
      <c r="AH1347" s="127">
        <f>+AH1345+10</f>
        <v>5325</v>
      </c>
      <c r="AI1347" s="119">
        <f>+AH1347+V1347</f>
        <v>341825</v>
      </c>
      <c r="AJ1347" s="126"/>
      <c r="AK1347" s="128">
        <f>+AK1345+10</f>
        <v>5350</v>
      </c>
      <c r="AL1347" s="129">
        <f>+AK1347+V1347</f>
        <v>341850</v>
      </c>
      <c r="AM1347" s="397"/>
    </row>
    <row r="1348" spans="1:39" ht="15.75" x14ac:dyDescent="0.25">
      <c r="A1348" s="93">
        <f t="shared" si="248"/>
        <v>0</v>
      </c>
      <c r="B1348" s="94">
        <f t="shared" si="243"/>
        <v>0</v>
      </c>
      <c r="C1348" s="95">
        <f>+$D$3*T1348</f>
        <v>7150</v>
      </c>
      <c r="D1348" s="95">
        <f t="shared" si="244"/>
        <v>7150</v>
      </c>
      <c r="E1348" s="95">
        <f>+$F$3*K1348</f>
        <v>1500</v>
      </c>
      <c r="F1348" s="95">
        <f t="shared" si="245"/>
        <v>1500</v>
      </c>
      <c r="G1348" s="96">
        <f>+$H$3*Q1348</f>
        <v>1500</v>
      </c>
      <c r="H1348" s="433">
        <f t="shared" si="246"/>
        <v>1500</v>
      </c>
      <c r="I1348" s="395"/>
      <c r="J1348" s="130">
        <f>((K1349-K1347)/500)</f>
        <v>0.02</v>
      </c>
      <c r="K1348" s="116">
        <f>(((I1348-I1347)*J1348)+K1347)+I1348</f>
        <v>150</v>
      </c>
      <c r="L1348" s="131">
        <f>ROUNDUP(K1348,0)</f>
        <v>150</v>
      </c>
      <c r="M1348" s="132">
        <f>((N1349-N1347)/500)</f>
        <v>0.02</v>
      </c>
      <c r="N1348" s="101">
        <f>(((I1348-I1347)*M1348)+N1347)+I1348</f>
        <v>250</v>
      </c>
      <c r="O1348" s="101">
        <f>ROUNDUP(N1348,0)</f>
        <v>250</v>
      </c>
      <c r="P1348" s="101">
        <f>((Q1349-Q1347)/500)</f>
        <v>0.02</v>
      </c>
      <c r="Q1348" s="101">
        <f>(((I1348-I1347)*P1348)+Q1347)+I1348</f>
        <v>500</v>
      </c>
      <c r="R1348" s="133">
        <f>ROUNDUP(Q1348,0)</f>
        <v>500</v>
      </c>
      <c r="S1348" s="132">
        <f>((T1349-T1347)/500)</f>
        <v>0.04</v>
      </c>
      <c r="T1348" s="134">
        <f>(((I1348-I1347)*S1348)+T1347)+I1348</f>
        <v>650</v>
      </c>
      <c r="U1348" s="134">
        <f>ROUNDUP(T1348,0)</f>
        <v>650</v>
      </c>
      <c r="V1348" s="396"/>
      <c r="W1348" s="130">
        <f>((X1349-X1347)/500)</f>
        <v>0.01</v>
      </c>
      <c r="X1348" s="116">
        <f>(((V1348-V1347)*W1348)+X1347)+V1348</f>
        <v>1910</v>
      </c>
      <c r="Y1348" s="135">
        <f t="shared" si="247"/>
        <v>240</v>
      </c>
      <c r="Z1348" s="106">
        <f>ROUNDUP(X1348,0)</f>
        <v>1910</v>
      </c>
      <c r="AA1348" s="136">
        <f>((AB1349-AB1347)/500)</f>
        <v>0.02</v>
      </c>
      <c r="AB1348" s="137">
        <f>(((V1348-V1347)*AA1348)+AB1347)+V1348</f>
        <v>3820</v>
      </c>
      <c r="AC1348" s="101">
        <f>ROUNDUP(AB1348,0)</f>
        <v>3820</v>
      </c>
      <c r="AD1348" s="137">
        <f>((AE1349-AE1347)/500)</f>
        <v>0.01</v>
      </c>
      <c r="AE1348" s="137">
        <f>(((V1348-V1347)*AD1348)+AE1347)+V1348</f>
        <v>1935</v>
      </c>
      <c r="AF1348" s="133">
        <f>ROUNDUP(AE1348,0)</f>
        <v>1935</v>
      </c>
      <c r="AG1348" s="137">
        <f>((AH1349-AH1347)/500)</f>
        <v>0.01</v>
      </c>
      <c r="AH1348" s="137">
        <f>(((V1348-V1347)*AG1348)+AH1347)+V1348</f>
        <v>1960</v>
      </c>
      <c r="AI1348" s="101">
        <f>ROUNDUP(AH1348,0)</f>
        <v>1960</v>
      </c>
      <c r="AJ1348" s="136">
        <f>((AK1349-AK1347)/500)</f>
        <v>0.01</v>
      </c>
      <c r="AK1348" s="138">
        <f>(((V1348-V1347)*AJ1348)+AK1347)+V1348</f>
        <v>1985</v>
      </c>
      <c r="AL1348" s="139">
        <f>ROUNDUP(AK1348,0)</f>
        <v>1985</v>
      </c>
    </row>
    <row r="1349" spans="1:39" ht="15.75" x14ac:dyDescent="0.25">
      <c r="A1349" s="93">
        <f t="shared" si="248"/>
        <v>0</v>
      </c>
      <c r="B1349" s="93">
        <f t="shared" si="243"/>
        <v>0</v>
      </c>
      <c r="C1349" s="112">
        <f>+$D$3*U1349</f>
        <v>3862430</v>
      </c>
      <c r="D1349" s="112">
        <f t="shared" si="244"/>
        <v>3862430</v>
      </c>
      <c r="E1349" s="112">
        <f>+$F$3*L1349</f>
        <v>3438900</v>
      </c>
      <c r="F1349" s="112">
        <f t="shared" si="245"/>
        <v>3438900</v>
      </c>
      <c r="G1349" s="113">
        <f>+$H$3*R1349</f>
        <v>1032720</v>
      </c>
      <c r="H1349" s="112">
        <f t="shared" si="246"/>
        <v>1032720</v>
      </c>
      <c r="I1349" s="140">
        <f>+I1347+500</f>
        <v>337000</v>
      </c>
      <c r="J1349" s="130"/>
      <c r="K1349" s="116">
        <f>+K1347+10</f>
        <v>6890</v>
      </c>
      <c r="L1349" s="117">
        <f>+I1349+K1349</f>
        <v>343890</v>
      </c>
      <c r="M1349" s="118"/>
      <c r="N1349" s="119">
        <f>+N1347+10</f>
        <v>6990</v>
      </c>
      <c r="O1349" s="119">
        <f>+N1349+I1349</f>
        <v>343990</v>
      </c>
      <c r="P1349" s="119"/>
      <c r="Q1349" s="119">
        <f>+Q1347+10</f>
        <v>7240</v>
      </c>
      <c r="R1349" s="120">
        <f>+Q1349+I1349</f>
        <v>344240</v>
      </c>
      <c r="S1349" s="121"/>
      <c r="T1349" s="122">
        <f>+T1347+20</f>
        <v>14130</v>
      </c>
      <c r="U1349" s="122">
        <f>+T1349+I1349</f>
        <v>351130</v>
      </c>
      <c r="V1349" s="141">
        <f>+V1347+500</f>
        <v>337000</v>
      </c>
      <c r="W1349" s="130"/>
      <c r="X1349" s="116">
        <f>+X1347+5</f>
        <v>5280</v>
      </c>
      <c r="Y1349" s="124">
        <f t="shared" si="247"/>
        <v>337240</v>
      </c>
      <c r="Z1349" s="125">
        <f>+V1349+X1349</f>
        <v>342280</v>
      </c>
      <c r="AA1349" s="126"/>
      <c r="AB1349" s="127">
        <f>+AB1347+10</f>
        <v>10560</v>
      </c>
      <c r="AC1349" s="119">
        <f>+V1349+AB1349</f>
        <v>347560</v>
      </c>
      <c r="AD1349" s="127"/>
      <c r="AE1349" s="127">
        <f>+AE1347+5</f>
        <v>5305</v>
      </c>
      <c r="AF1349" s="120">
        <f>+AE1349+V1349</f>
        <v>342305</v>
      </c>
      <c r="AG1349" s="127"/>
      <c r="AH1349" s="127">
        <f>+AH1347+5</f>
        <v>5330</v>
      </c>
      <c r="AI1349" s="119">
        <f>+AH1349+V1349</f>
        <v>342330</v>
      </c>
      <c r="AJ1349" s="126"/>
      <c r="AK1349" s="128">
        <f>+AK1347+5</f>
        <v>5355</v>
      </c>
      <c r="AL1349" s="129">
        <f>+AK1349+V1349</f>
        <v>342355</v>
      </c>
      <c r="AM1349" s="397"/>
    </row>
    <row r="1350" spans="1:39" ht="15.75" x14ac:dyDescent="0.25">
      <c r="A1350" s="93">
        <f t="shared" si="248"/>
        <v>0</v>
      </c>
      <c r="B1350" s="94">
        <f t="shared" si="243"/>
        <v>0</v>
      </c>
      <c r="C1350" s="95">
        <f>+$D$3*T1350</f>
        <v>7150</v>
      </c>
      <c r="D1350" s="95">
        <f t="shared" si="244"/>
        <v>7150</v>
      </c>
      <c r="E1350" s="95">
        <f>+$F$3*K1350</f>
        <v>1500</v>
      </c>
      <c r="F1350" s="95">
        <f t="shared" si="245"/>
        <v>1500</v>
      </c>
      <c r="G1350" s="96">
        <f>+$H$3*Q1350</f>
        <v>1500</v>
      </c>
      <c r="H1350" s="95">
        <f t="shared" si="246"/>
        <v>1500</v>
      </c>
      <c r="I1350" s="395"/>
      <c r="J1350" s="130">
        <f>((K1351-K1349)/500)</f>
        <v>0.02</v>
      </c>
      <c r="K1350" s="116">
        <f>(((I1350-I1349)*J1350)+K1349)+I1350</f>
        <v>150</v>
      </c>
      <c r="L1350" s="131">
        <f>ROUNDUP(K1350,0)</f>
        <v>150</v>
      </c>
      <c r="M1350" s="132">
        <f>((N1351-N1349)/500)</f>
        <v>0.02</v>
      </c>
      <c r="N1350" s="101">
        <f>(((I1350-I1349)*M1350)+N1349)+I1350</f>
        <v>250</v>
      </c>
      <c r="O1350" s="101">
        <f>ROUNDUP(N1350,0)</f>
        <v>250</v>
      </c>
      <c r="P1350" s="101">
        <f>((Q1351-Q1349)/500)</f>
        <v>0.02</v>
      </c>
      <c r="Q1350" s="101">
        <f>(((I1350-I1349)*P1350)+Q1349)+I1350</f>
        <v>500</v>
      </c>
      <c r="R1350" s="133">
        <f>ROUNDUP(Q1350,0)</f>
        <v>500</v>
      </c>
      <c r="S1350" s="132">
        <f>((T1351-T1349)/500)</f>
        <v>0.04</v>
      </c>
      <c r="T1350" s="134">
        <f>(((I1350-I1349)*S1350)+T1349)+I1350</f>
        <v>650</v>
      </c>
      <c r="U1350" s="134">
        <f>ROUNDUP(T1350,0)</f>
        <v>650</v>
      </c>
      <c r="V1350" s="396"/>
      <c r="W1350" s="130">
        <f>((X1351-X1349)/500)</f>
        <v>0.02</v>
      </c>
      <c r="X1350" s="116">
        <f>(((V1350-V1349)*W1350)+X1349)+V1350</f>
        <v>-1460</v>
      </c>
      <c r="Y1350" s="135">
        <f t="shared" si="247"/>
        <v>240</v>
      </c>
      <c r="Z1350" s="106">
        <f>ROUNDUP(X1350,0)</f>
        <v>-1460</v>
      </c>
      <c r="AA1350" s="136">
        <f>((AB1351-AB1349)/500)</f>
        <v>0.04</v>
      </c>
      <c r="AB1350" s="137">
        <f>(((V1350-V1349)*AA1350)+AB1349)+V1350</f>
        <v>-2920</v>
      </c>
      <c r="AC1350" s="101">
        <f>ROUNDUP(AB1350,0)</f>
        <v>-2920</v>
      </c>
      <c r="AD1350" s="137">
        <f>((AE1351-AE1349)/500)</f>
        <v>0.02</v>
      </c>
      <c r="AE1350" s="137">
        <f>(((V1350-V1349)*AD1350)+AE1349)+V1350</f>
        <v>-1435</v>
      </c>
      <c r="AF1350" s="133">
        <f>ROUNDUP(AE1350,0)</f>
        <v>-1435</v>
      </c>
      <c r="AG1350" s="137">
        <f>((AH1351-AH1349)/500)</f>
        <v>0.02</v>
      </c>
      <c r="AH1350" s="137">
        <f>(((V1350-V1349)*AG1350)+AH1349)+V1350</f>
        <v>-1410</v>
      </c>
      <c r="AI1350" s="101">
        <f>ROUNDUP(AH1350,0)</f>
        <v>-1410</v>
      </c>
      <c r="AJ1350" s="136">
        <f>((AK1351-AK1349)/500)</f>
        <v>0.02</v>
      </c>
      <c r="AK1350" s="138">
        <f>(((V1350-V1349)*AJ1350)+AK1349)+V1350</f>
        <v>-1385</v>
      </c>
      <c r="AL1350" s="139">
        <f>ROUNDUP(AK1350,0)</f>
        <v>-1385</v>
      </c>
    </row>
    <row r="1351" spans="1:39" ht="15.75" x14ac:dyDescent="0.25">
      <c r="A1351" s="93">
        <f t="shared" si="248"/>
        <v>0</v>
      </c>
      <c r="B1351" s="93">
        <f t="shared" si="243"/>
        <v>0</v>
      </c>
      <c r="C1351" s="112">
        <f>+$D$3*U1351</f>
        <v>3868150</v>
      </c>
      <c r="D1351" s="112">
        <f t="shared" si="244"/>
        <v>3868150</v>
      </c>
      <c r="E1351" s="112">
        <f>+$F$3*L1351</f>
        <v>3444000</v>
      </c>
      <c r="F1351" s="112">
        <f t="shared" si="245"/>
        <v>3444000</v>
      </c>
      <c r="G1351" s="113">
        <f>+$H$3*R1351</f>
        <v>1034250</v>
      </c>
      <c r="H1351" s="112">
        <f t="shared" si="246"/>
        <v>1034250</v>
      </c>
      <c r="I1351" s="140">
        <f>+I1349+500</f>
        <v>337500</v>
      </c>
      <c r="J1351" s="130"/>
      <c r="K1351" s="116">
        <f>+K1349+10</f>
        <v>6900</v>
      </c>
      <c r="L1351" s="117">
        <f>+I1351+K1351</f>
        <v>344400</v>
      </c>
      <c r="M1351" s="118"/>
      <c r="N1351" s="119">
        <f>+N1349+10</f>
        <v>7000</v>
      </c>
      <c r="O1351" s="119">
        <f>+N1351+I1351</f>
        <v>344500</v>
      </c>
      <c r="P1351" s="119"/>
      <c r="Q1351" s="119">
        <f>+Q1349+10</f>
        <v>7250</v>
      </c>
      <c r="R1351" s="120">
        <f>+Q1351+I1351</f>
        <v>344750</v>
      </c>
      <c r="S1351" s="121"/>
      <c r="T1351" s="122">
        <f>+T1349+20</f>
        <v>14150</v>
      </c>
      <c r="U1351" s="122">
        <f>+T1351+I1351</f>
        <v>351650</v>
      </c>
      <c r="V1351" s="141">
        <f>+V1349+500</f>
        <v>337500</v>
      </c>
      <c r="W1351" s="130"/>
      <c r="X1351" s="116">
        <f>+X1349+10</f>
        <v>5290</v>
      </c>
      <c r="Y1351" s="124">
        <f t="shared" si="247"/>
        <v>337740</v>
      </c>
      <c r="Z1351" s="125">
        <f>+V1351+X1351</f>
        <v>342790</v>
      </c>
      <c r="AA1351" s="126"/>
      <c r="AB1351" s="127">
        <f>+AB1349+20</f>
        <v>10580</v>
      </c>
      <c r="AC1351" s="119">
        <f>+V1351+AB1351</f>
        <v>348080</v>
      </c>
      <c r="AD1351" s="127"/>
      <c r="AE1351" s="127">
        <f>+AE1349+10</f>
        <v>5315</v>
      </c>
      <c r="AF1351" s="120">
        <f>+AE1351+V1351</f>
        <v>342815</v>
      </c>
      <c r="AG1351" s="127"/>
      <c r="AH1351" s="127">
        <f>+AH1349+10</f>
        <v>5340</v>
      </c>
      <c r="AI1351" s="119">
        <f>+AH1351+V1351</f>
        <v>342840</v>
      </c>
      <c r="AJ1351" s="126"/>
      <c r="AK1351" s="128">
        <f>+AK1349+10</f>
        <v>5365</v>
      </c>
      <c r="AL1351" s="129">
        <f>+AK1351+V1351</f>
        <v>342865</v>
      </c>
      <c r="AM1351" s="397"/>
    </row>
    <row r="1352" spans="1:39" ht="15.75" x14ac:dyDescent="0.25">
      <c r="A1352" s="93">
        <f t="shared" si="248"/>
        <v>0</v>
      </c>
      <c r="B1352" s="94">
        <f t="shared" si="243"/>
        <v>0</v>
      </c>
      <c r="C1352" s="95">
        <f>+$D$3*T1352</f>
        <v>7150</v>
      </c>
      <c r="D1352" s="95">
        <f t="shared" si="244"/>
        <v>7150</v>
      </c>
      <c r="E1352" s="95">
        <f>+$F$3*K1352</f>
        <v>1500</v>
      </c>
      <c r="F1352" s="95">
        <f t="shared" si="245"/>
        <v>1500</v>
      </c>
      <c r="G1352" s="96">
        <f>+$H$3*Q1352</f>
        <v>1500</v>
      </c>
      <c r="H1352" s="433">
        <f t="shared" si="246"/>
        <v>1500</v>
      </c>
      <c r="I1352" s="395"/>
      <c r="J1352" s="130">
        <f>((K1353-K1351)/500)</f>
        <v>0.02</v>
      </c>
      <c r="K1352" s="116">
        <f>(((I1352-I1351)*J1352)+K1351)+I1352</f>
        <v>150</v>
      </c>
      <c r="L1352" s="131">
        <f>ROUNDUP(K1352,0)</f>
        <v>150</v>
      </c>
      <c r="M1352" s="132">
        <f>((N1353-N1351)/500)</f>
        <v>0.02</v>
      </c>
      <c r="N1352" s="101">
        <f>(((I1352-I1351)*M1352)+N1351)+I1352</f>
        <v>250</v>
      </c>
      <c r="O1352" s="101">
        <f>ROUNDUP(N1352,0)</f>
        <v>250</v>
      </c>
      <c r="P1352" s="101">
        <f>((Q1353-Q1351)/500)</f>
        <v>0.02</v>
      </c>
      <c r="Q1352" s="101">
        <f>(((I1352-I1351)*P1352)+Q1351)+I1352</f>
        <v>500</v>
      </c>
      <c r="R1352" s="133">
        <f>ROUNDUP(Q1352,0)</f>
        <v>500</v>
      </c>
      <c r="S1352" s="132">
        <f>((T1353-T1351)/500)</f>
        <v>0.04</v>
      </c>
      <c r="T1352" s="134">
        <f>(((I1352-I1351)*S1352)+T1351)+I1352</f>
        <v>650</v>
      </c>
      <c r="U1352" s="134">
        <f>ROUNDUP(T1352,0)</f>
        <v>650</v>
      </c>
      <c r="V1352" s="396"/>
      <c r="W1352" s="130">
        <f>((X1353-X1351)/500)</f>
        <v>0.01</v>
      </c>
      <c r="X1352" s="116">
        <f>(((V1352-V1351)*W1352)+X1351)+V1352</f>
        <v>1915</v>
      </c>
      <c r="Y1352" s="135">
        <f t="shared" si="247"/>
        <v>240</v>
      </c>
      <c r="Z1352" s="106">
        <f>ROUNDUP(X1352,0)</f>
        <v>1915</v>
      </c>
      <c r="AA1352" s="136">
        <f>((AB1353-AB1351)/500)</f>
        <v>0.02</v>
      </c>
      <c r="AB1352" s="137">
        <f>(((V1352-V1351)*AA1352)+AB1351)+V1352</f>
        <v>3830</v>
      </c>
      <c r="AC1352" s="101">
        <f>ROUNDUP(AB1352,0)</f>
        <v>3830</v>
      </c>
      <c r="AD1352" s="137">
        <f>((AE1353-AE1351)/500)</f>
        <v>0.01</v>
      </c>
      <c r="AE1352" s="137">
        <f>(((V1352-V1351)*AD1352)+AE1351)+V1352</f>
        <v>1940</v>
      </c>
      <c r="AF1352" s="133">
        <f>ROUNDUP(AE1352,0)</f>
        <v>1940</v>
      </c>
      <c r="AG1352" s="137">
        <f>((AH1353-AH1351)/500)</f>
        <v>0.01</v>
      </c>
      <c r="AH1352" s="137">
        <f>(((V1352-V1351)*AG1352)+AH1351)+V1352</f>
        <v>1965</v>
      </c>
      <c r="AI1352" s="101">
        <f>ROUNDUP(AH1352,0)</f>
        <v>1965</v>
      </c>
      <c r="AJ1352" s="136">
        <f>((AK1353-AK1351)/500)</f>
        <v>0.01</v>
      </c>
      <c r="AK1352" s="138">
        <f>(((V1352-V1351)*AJ1352)+AK1351)+V1352</f>
        <v>1990</v>
      </c>
      <c r="AL1352" s="139">
        <f>ROUNDUP(AK1352,0)</f>
        <v>1990</v>
      </c>
    </row>
    <row r="1353" spans="1:39" ht="15.75" x14ac:dyDescent="0.25">
      <c r="A1353" s="93">
        <f t="shared" si="248"/>
        <v>0</v>
      </c>
      <c r="B1353" s="93">
        <f t="shared" si="243"/>
        <v>0</v>
      </c>
      <c r="C1353" s="112">
        <f>+$D$3*U1353</f>
        <v>3873870</v>
      </c>
      <c r="D1353" s="112">
        <f t="shared" si="244"/>
        <v>3873870</v>
      </c>
      <c r="E1353" s="112">
        <f>+$F$3*L1353</f>
        <v>3449100</v>
      </c>
      <c r="F1353" s="112">
        <f t="shared" si="245"/>
        <v>3449100</v>
      </c>
      <c r="G1353" s="113">
        <f>+$H$3*R1353</f>
        <v>1035780</v>
      </c>
      <c r="H1353" s="112">
        <f t="shared" si="246"/>
        <v>1035780</v>
      </c>
      <c r="I1353" s="140">
        <f>+I1351+500</f>
        <v>338000</v>
      </c>
      <c r="J1353" s="130"/>
      <c r="K1353" s="116">
        <f>+K1351+10</f>
        <v>6910</v>
      </c>
      <c r="L1353" s="117">
        <f>+I1353+K1353</f>
        <v>344910</v>
      </c>
      <c r="M1353" s="118"/>
      <c r="N1353" s="119">
        <f>+N1351+10</f>
        <v>7010</v>
      </c>
      <c r="O1353" s="119">
        <f>+N1353+I1353</f>
        <v>345010</v>
      </c>
      <c r="P1353" s="119"/>
      <c r="Q1353" s="119">
        <f>+Q1351+10</f>
        <v>7260</v>
      </c>
      <c r="R1353" s="120">
        <f>+Q1353+I1353</f>
        <v>345260</v>
      </c>
      <c r="S1353" s="121"/>
      <c r="T1353" s="122">
        <f>+T1351+20</f>
        <v>14170</v>
      </c>
      <c r="U1353" s="122">
        <f>+T1353+I1353</f>
        <v>352170</v>
      </c>
      <c r="V1353" s="141">
        <f>+V1351+500</f>
        <v>338000</v>
      </c>
      <c r="W1353" s="130"/>
      <c r="X1353" s="116">
        <f>+X1351+5</f>
        <v>5295</v>
      </c>
      <c r="Y1353" s="124">
        <f t="shared" si="247"/>
        <v>338240</v>
      </c>
      <c r="Z1353" s="125">
        <f>+V1353+X1353</f>
        <v>343295</v>
      </c>
      <c r="AA1353" s="126"/>
      <c r="AB1353" s="127">
        <f>+AB1351+10</f>
        <v>10590</v>
      </c>
      <c r="AC1353" s="119">
        <f>+V1353+AB1353</f>
        <v>348590</v>
      </c>
      <c r="AD1353" s="127"/>
      <c r="AE1353" s="127">
        <f>+AE1351+5</f>
        <v>5320</v>
      </c>
      <c r="AF1353" s="120">
        <f>+AE1353+V1353</f>
        <v>343320</v>
      </c>
      <c r="AG1353" s="127"/>
      <c r="AH1353" s="127">
        <f>+AH1351+5</f>
        <v>5345</v>
      </c>
      <c r="AI1353" s="119">
        <f>+AH1353+V1353</f>
        <v>343345</v>
      </c>
      <c r="AJ1353" s="126"/>
      <c r="AK1353" s="128">
        <f>+AK1351+5</f>
        <v>5370</v>
      </c>
      <c r="AL1353" s="129">
        <f>+AK1353+V1353</f>
        <v>343370</v>
      </c>
      <c r="AM1353" s="397"/>
    </row>
    <row r="1354" spans="1:39" ht="15.75" x14ac:dyDescent="0.25">
      <c r="A1354" s="93">
        <f t="shared" si="248"/>
        <v>0</v>
      </c>
      <c r="B1354" s="94">
        <f t="shared" si="243"/>
        <v>0</v>
      </c>
      <c r="C1354" s="95">
        <f>+$D$3*T1354</f>
        <v>7150</v>
      </c>
      <c r="D1354" s="95">
        <f t="shared" si="244"/>
        <v>7150</v>
      </c>
      <c r="E1354" s="95">
        <f>+$F$3*K1354</f>
        <v>1500</v>
      </c>
      <c r="F1354" s="95">
        <f t="shared" si="245"/>
        <v>1500</v>
      </c>
      <c r="G1354" s="96">
        <f>+$H$3*Q1354</f>
        <v>1500</v>
      </c>
      <c r="H1354" s="95">
        <f t="shared" si="246"/>
        <v>1500</v>
      </c>
      <c r="I1354" s="395"/>
      <c r="J1354" s="130">
        <f>((K1355-K1353)/500)</f>
        <v>0.02</v>
      </c>
      <c r="K1354" s="116">
        <f>(((I1354-I1353)*J1354)+K1353)+I1354</f>
        <v>150</v>
      </c>
      <c r="L1354" s="131">
        <f>ROUNDUP(K1354,0)</f>
        <v>150</v>
      </c>
      <c r="M1354" s="132">
        <f>((N1355-N1353)/500)</f>
        <v>0.02</v>
      </c>
      <c r="N1354" s="101">
        <f>(((I1354-I1353)*M1354)+N1353)+I1354</f>
        <v>250</v>
      </c>
      <c r="O1354" s="101">
        <f>ROUNDUP(N1354,0)</f>
        <v>250</v>
      </c>
      <c r="P1354" s="101">
        <f>((Q1355-Q1353)/500)</f>
        <v>0.02</v>
      </c>
      <c r="Q1354" s="101">
        <f>(((I1354-I1353)*P1354)+Q1353)+I1354</f>
        <v>500</v>
      </c>
      <c r="R1354" s="133">
        <f>ROUNDUP(Q1354,0)</f>
        <v>500</v>
      </c>
      <c r="S1354" s="132">
        <f>((T1355-T1353)/500)</f>
        <v>0.04</v>
      </c>
      <c r="T1354" s="134">
        <f>(((I1354-I1353)*S1354)+T1353)+I1354</f>
        <v>650</v>
      </c>
      <c r="U1354" s="134">
        <f>ROUNDUP(T1354,0)</f>
        <v>650</v>
      </c>
      <c r="V1354" s="396"/>
      <c r="W1354" s="130">
        <f>((X1355-X1353)/500)</f>
        <v>0.02</v>
      </c>
      <c r="X1354" s="116">
        <f>(((V1354-V1353)*W1354)+X1353)+V1354</f>
        <v>-1465</v>
      </c>
      <c r="Y1354" s="135">
        <f t="shared" si="247"/>
        <v>240</v>
      </c>
      <c r="Z1354" s="106">
        <f>ROUNDUP(X1354,0)</f>
        <v>-1465</v>
      </c>
      <c r="AA1354" s="136">
        <f>((AB1355-AB1353)/500)</f>
        <v>0.04</v>
      </c>
      <c r="AB1354" s="137">
        <f>(((V1354-V1353)*AA1354)+AB1353)+V1354</f>
        <v>-2930</v>
      </c>
      <c r="AC1354" s="101">
        <f>ROUNDUP(AB1354,0)</f>
        <v>-2930</v>
      </c>
      <c r="AD1354" s="137">
        <f>((AE1355-AE1353)/500)</f>
        <v>0.02</v>
      </c>
      <c r="AE1354" s="137">
        <f>(((V1354-V1353)*AD1354)+AE1353)+V1354</f>
        <v>-1440</v>
      </c>
      <c r="AF1354" s="133">
        <f>ROUNDUP(AE1354,0)</f>
        <v>-1440</v>
      </c>
      <c r="AG1354" s="137">
        <f>((AH1355-AH1353)/500)</f>
        <v>0.02</v>
      </c>
      <c r="AH1354" s="137">
        <f>(((V1354-V1353)*AG1354)+AH1353)+V1354</f>
        <v>-1415</v>
      </c>
      <c r="AI1354" s="101">
        <f>ROUNDUP(AH1354,0)</f>
        <v>-1415</v>
      </c>
      <c r="AJ1354" s="136">
        <f>((AK1355-AK1353)/500)</f>
        <v>0.02</v>
      </c>
      <c r="AK1354" s="138">
        <f>(((V1354-V1353)*AJ1354)+AK1353)+V1354</f>
        <v>-1390</v>
      </c>
      <c r="AL1354" s="139">
        <f>ROUNDUP(AK1354,0)</f>
        <v>-1390</v>
      </c>
      <c r="AM1354" s="397"/>
    </row>
    <row r="1355" spans="1:39" ht="15.75" x14ac:dyDescent="0.25">
      <c r="A1355" s="93">
        <f t="shared" si="248"/>
        <v>0</v>
      </c>
      <c r="B1355" s="93">
        <f t="shared" si="243"/>
        <v>0</v>
      </c>
      <c r="C1355" s="112">
        <f>+$D$3*U1355</f>
        <v>3879590</v>
      </c>
      <c r="D1355" s="112">
        <f t="shared" si="244"/>
        <v>3879590</v>
      </c>
      <c r="E1355" s="112">
        <f>+$F$3*L1355</f>
        <v>3454200</v>
      </c>
      <c r="F1355" s="112">
        <f t="shared" si="245"/>
        <v>3454200</v>
      </c>
      <c r="G1355" s="113">
        <f>+$H$3*R1355</f>
        <v>1037310</v>
      </c>
      <c r="H1355" s="112">
        <f t="shared" si="246"/>
        <v>1037310</v>
      </c>
      <c r="I1355" s="140">
        <f>+I1353+500</f>
        <v>338500</v>
      </c>
      <c r="J1355" s="130"/>
      <c r="K1355" s="116">
        <f>+K1353+10</f>
        <v>6920</v>
      </c>
      <c r="L1355" s="117">
        <f>+I1355+K1355</f>
        <v>345420</v>
      </c>
      <c r="M1355" s="118"/>
      <c r="N1355" s="119">
        <f>+N1353+10</f>
        <v>7020</v>
      </c>
      <c r="O1355" s="119">
        <f>+N1355+I1355</f>
        <v>345520</v>
      </c>
      <c r="P1355" s="119"/>
      <c r="Q1355" s="119">
        <f>+Q1353+10</f>
        <v>7270</v>
      </c>
      <c r="R1355" s="120">
        <f>+Q1355+I1355</f>
        <v>345770</v>
      </c>
      <c r="S1355" s="121"/>
      <c r="T1355" s="122">
        <f>+T1353+20</f>
        <v>14190</v>
      </c>
      <c r="U1355" s="122">
        <f>+T1355+I1355</f>
        <v>352690</v>
      </c>
      <c r="V1355" s="141">
        <f>+V1353+500</f>
        <v>338500</v>
      </c>
      <c r="W1355" s="130"/>
      <c r="X1355" s="116">
        <f>+X1353+10</f>
        <v>5305</v>
      </c>
      <c r="Y1355" s="124">
        <f t="shared" si="247"/>
        <v>338740</v>
      </c>
      <c r="Z1355" s="125">
        <f>+V1355+X1355</f>
        <v>343805</v>
      </c>
      <c r="AA1355" s="126"/>
      <c r="AB1355" s="127">
        <f>+AB1353+20</f>
        <v>10610</v>
      </c>
      <c r="AC1355" s="119">
        <f>+V1355+AB1355</f>
        <v>349110</v>
      </c>
      <c r="AD1355" s="127"/>
      <c r="AE1355" s="127">
        <f>+AE1353+10</f>
        <v>5330</v>
      </c>
      <c r="AF1355" s="120">
        <f>+AE1355+V1355</f>
        <v>343830</v>
      </c>
      <c r="AG1355" s="127"/>
      <c r="AH1355" s="127">
        <f>+AH1353+10</f>
        <v>5355</v>
      </c>
      <c r="AI1355" s="119">
        <f>+AH1355+V1355</f>
        <v>343855</v>
      </c>
      <c r="AJ1355" s="126"/>
      <c r="AK1355" s="128">
        <f>+AK1353+10</f>
        <v>5380</v>
      </c>
      <c r="AL1355" s="129">
        <f>+AK1355+V1355</f>
        <v>343880</v>
      </c>
      <c r="AM1355" s="397"/>
    </row>
    <row r="1356" spans="1:39" ht="15.75" x14ac:dyDescent="0.25">
      <c r="A1356" s="93">
        <f t="shared" si="248"/>
        <v>0</v>
      </c>
      <c r="B1356" s="94">
        <f t="shared" si="243"/>
        <v>0</v>
      </c>
      <c r="C1356" s="95">
        <f>+$D$3*T1356</f>
        <v>7150</v>
      </c>
      <c r="D1356" s="95">
        <f t="shared" si="244"/>
        <v>7150</v>
      </c>
      <c r="E1356" s="95">
        <f>+$F$3*K1356</f>
        <v>1500</v>
      </c>
      <c r="F1356" s="95">
        <f t="shared" si="245"/>
        <v>1500</v>
      </c>
      <c r="G1356" s="96">
        <f>+$H$3*Q1356</f>
        <v>1500</v>
      </c>
      <c r="H1356" s="433">
        <f t="shared" si="246"/>
        <v>1500</v>
      </c>
      <c r="I1356" s="395"/>
      <c r="J1356" s="130">
        <f>((K1357-K1355)/500)</f>
        <v>0.02</v>
      </c>
      <c r="K1356" s="116">
        <f>(((I1356-I1355)*J1356)+K1355)+I1356</f>
        <v>150</v>
      </c>
      <c r="L1356" s="131">
        <f>ROUNDUP(K1356,0)</f>
        <v>150</v>
      </c>
      <c r="M1356" s="132">
        <f>((N1357-N1355)/500)</f>
        <v>0.02</v>
      </c>
      <c r="N1356" s="101">
        <f>(((I1356-I1355)*M1356)+N1355)+I1356</f>
        <v>250</v>
      </c>
      <c r="O1356" s="101">
        <f>ROUNDUP(N1356,0)</f>
        <v>250</v>
      </c>
      <c r="P1356" s="101">
        <f>((Q1357-Q1355)/500)</f>
        <v>0.02</v>
      </c>
      <c r="Q1356" s="101">
        <f>(((I1356-I1355)*P1356)+Q1355)+I1356</f>
        <v>500</v>
      </c>
      <c r="R1356" s="133">
        <f>ROUNDUP(Q1356,0)</f>
        <v>500</v>
      </c>
      <c r="S1356" s="132">
        <f>((T1357-T1355)/500)</f>
        <v>0.04</v>
      </c>
      <c r="T1356" s="134">
        <f>(((I1356-I1355)*S1356)+T1355)+I1356</f>
        <v>650</v>
      </c>
      <c r="U1356" s="134">
        <f>ROUNDUP(T1356,0)</f>
        <v>650</v>
      </c>
      <c r="V1356" s="396"/>
      <c r="W1356" s="130">
        <f>((X1357-X1355)/500)</f>
        <v>0.01</v>
      </c>
      <c r="X1356" s="116">
        <f>(((V1356-V1355)*W1356)+X1355)+V1356</f>
        <v>1920</v>
      </c>
      <c r="Y1356" s="135">
        <f t="shared" si="247"/>
        <v>240</v>
      </c>
      <c r="Z1356" s="106">
        <f>ROUNDUP(X1356,0)</f>
        <v>1920</v>
      </c>
      <c r="AA1356" s="136">
        <f>((AB1357-AB1355)/500)</f>
        <v>0.02</v>
      </c>
      <c r="AB1356" s="137">
        <f>(((V1356-V1355)*AA1356)+AB1355)+V1356</f>
        <v>3840</v>
      </c>
      <c r="AC1356" s="101">
        <f>ROUNDUP(AB1356,0)</f>
        <v>3840</v>
      </c>
      <c r="AD1356" s="137">
        <f>((AE1357-AE1355)/500)</f>
        <v>0.01</v>
      </c>
      <c r="AE1356" s="137">
        <f>(((V1356-V1355)*AD1356)+AE1355)+V1356</f>
        <v>1945</v>
      </c>
      <c r="AF1356" s="133">
        <f>ROUNDUP(AE1356,0)</f>
        <v>1945</v>
      </c>
      <c r="AG1356" s="137">
        <f>((AH1357-AH1355)/500)</f>
        <v>0.01</v>
      </c>
      <c r="AH1356" s="137">
        <f>(((V1356-V1355)*AG1356)+AH1355)+V1356</f>
        <v>1970</v>
      </c>
      <c r="AI1356" s="101">
        <f>ROUNDUP(AH1356,0)</f>
        <v>1970</v>
      </c>
      <c r="AJ1356" s="136">
        <f>((AK1357-AK1355)/500)</f>
        <v>0.01</v>
      </c>
      <c r="AK1356" s="138">
        <f>(((V1356-V1355)*AJ1356)+AK1355)+V1356</f>
        <v>1995</v>
      </c>
      <c r="AL1356" s="139">
        <f>ROUNDUP(AK1356,0)</f>
        <v>1995</v>
      </c>
    </row>
    <row r="1357" spans="1:39" ht="15.75" x14ac:dyDescent="0.25">
      <c r="A1357" s="93">
        <f t="shared" si="248"/>
        <v>0</v>
      </c>
      <c r="B1357" s="93">
        <f t="shared" si="243"/>
        <v>0</v>
      </c>
      <c r="C1357" s="112">
        <f>+$D$3*U1357</f>
        <v>3885310</v>
      </c>
      <c r="D1357" s="112">
        <f t="shared" si="244"/>
        <v>3885310</v>
      </c>
      <c r="E1357" s="112">
        <f>+$F$3*L1357</f>
        <v>3459300</v>
      </c>
      <c r="F1357" s="112">
        <f t="shared" si="245"/>
        <v>3459300</v>
      </c>
      <c r="G1357" s="113">
        <f>+$H$3*R1357</f>
        <v>1038840</v>
      </c>
      <c r="H1357" s="112">
        <f t="shared" si="246"/>
        <v>1038840</v>
      </c>
      <c r="I1357" s="140">
        <f>+I1355+500</f>
        <v>339000</v>
      </c>
      <c r="J1357" s="130"/>
      <c r="K1357" s="116">
        <f>+K1355+10</f>
        <v>6930</v>
      </c>
      <c r="L1357" s="117">
        <f>+I1357+K1357</f>
        <v>345930</v>
      </c>
      <c r="M1357" s="118"/>
      <c r="N1357" s="119">
        <f>+N1355+10</f>
        <v>7030</v>
      </c>
      <c r="O1357" s="119">
        <f>+N1357+I1357</f>
        <v>346030</v>
      </c>
      <c r="P1357" s="119"/>
      <c r="Q1357" s="119">
        <f>+Q1355+10</f>
        <v>7280</v>
      </c>
      <c r="R1357" s="120">
        <f>+Q1357+I1357</f>
        <v>346280</v>
      </c>
      <c r="S1357" s="121"/>
      <c r="T1357" s="122">
        <f>+T1355+20</f>
        <v>14210</v>
      </c>
      <c r="U1357" s="122">
        <f>+T1357+I1357</f>
        <v>353210</v>
      </c>
      <c r="V1357" s="141">
        <f>+V1355+500</f>
        <v>339000</v>
      </c>
      <c r="W1357" s="130"/>
      <c r="X1357" s="116">
        <f>+X1355+5</f>
        <v>5310</v>
      </c>
      <c r="Y1357" s="124">
        <f t="shared" si="247"/>
        <v>339240</v>
      </c>
      <c r="Z1357" s="125">
        <f>+V1357+X1357</f>
        <v>344310</v>
      </c>
      <c r="AA1357" s="126"/>
      <c r="AB1357" s="127">
        <f>+AB1355+10</f>
        <v>10620</v>
      </c>
      <c r="AC1357" s="119">
        <f>+V1357+AB1357</f>
        <v>349620</v>
      </c>
      <c r="AD1357" s="127"/>
      <c r="AE1357" s="127">
        <f>+AE1355+5</f>
        <v>5335</v>
      </c>
      <c r="AF1357" s="120">
        <f>+AE1357+V1357</f>
        <v>344335</v>
      </c>
      <c r="AG1357" s="127"/>
      <c r="AH1357" s="127">
        <f>+AH1355+5</f>
        <v>5360</v>
      </c>
      <c r="AI1357" s="119">
        <f>+AH1357+V1357</f>
        <v>344360</v>
      </c>
      <c r="AJ1357" s="126"/>
      <c r="AK1357" s="128">
        <f>+AK1355+5</f>
        <v>5385</v>
      </c>
      <c r="AL1357" s="129">
        <f>+AK1357+V1357</f>
        <v>344385</v>
      </c>
      <c r="AM1357" s="397"/>
    </row>
    <row r="1358" spans="1:39" ht="15.75" x14ac:dyDescent="0.25">
      <c r="A1358" s="93">
        <f t="shared" si="248"/>
        <v>0</v>
      </c>
      <c r="B1358" s="94">
        <f t="shared" si="243"/>
        <v>0</v>
      </c>
      <c r="C1358" s="95">
        <f>+$D$3*T1358</f>
        <v>7150</v>
      </c>
      <c r="D1358" s="95">
        <f t="shared" si="244"/>
        <v>7150</v>
      </c>
      <c r="E1358" s="95">
        <f>+$F$3*K1358</f>
        <v>1500</v>
      </c>
      <c r="F1358" s="95">
        <f t="shared" si="245"/>
        <v>1500</v>
      </c>
      <c r="G1358" s="96">
        <f>+$H$3*Q1358</f>
        <v>1500</v>
      </c>
      <c r="H1358" s="95">
        <f t="shared" si="246"/>
        <v>1500</v>
      </c>
      <c r="I1358" s="395"/>
      <c r="J1358" s="130">
        <f>((K1359-K1357)/500)</f>
        <v>0.02</v>
      </c>
      <c r="K1358" s="116">
        <f>(((I1358-I1357)*J1358)+K1357)+I1358</f>
        <v>150</v>
      </c>
      <c r="L1358" s="131">
        <f>ROUNDUP(K1358,0)</f>
        <v>150</v>
      </c>
      <c r="M1358" s="132">
        <f>((N1359-N1357)/500)</f>
        <v>0.02</v>
      </c>
      <c r="N1358" s="101">
        <f>(((I1358-I1357)*M1358)+N1357)+I1358</f>
        <v>250</v>
      </c>
      <c r="O1358" s="101">
        <f>ROUNDUP(N1358,0)</f>
        <v>250</v>
      </c>
      <c r="P1358" s="101">
        <f>((Q1359-Q1357)/500)</f>
        <v>0.02</v>
      </c>
      <c r="Q1358" s="101">
        <f>(((I1358-I1357)*P1358)+Q1357)+I1358</f>
        <v>500</v>
      </c>
      <c r="R1358" s="133">
        <f>ROUNDUP(Q1358,0)</f>
        <v>500</v>
      </c>
      <c r="S1358" s="132">
        <f>((T1359-T1357)/500)</f>
        <v>0.04</v>
      </c>
      <c r="T1358" s="134">
        <f>(((I1358-I1357)*S1358)+T1357)+I1358</f>
        <v>650</v>
      </c>
      <c r="U1358" s="134">
        <f>ROUNDUP(T1358,0)</f>
        <v>650</v>
      </c>
      <c r="V1358" s="396"/>
      <c r="W1358" s="130">
        <f>((X1359-X1357)/500)</f>
        <v>0.02</v>
      </c>
      <c r="X1358" s="116">
        <f>(((V1358-V1357)*W1358)+X1357)+V1358</f>
        <v>-1470</v>
      </c>
      <c r="Y1358" s="135">
        <f t="shared" si="247"/>
        <v>240</v>
      </c>
      <c r="Z1358" s="106">
        <f>ROUNDUP(X1358,0)</f>
        <v>-1470</v>
      </c>
      <c r="AA1358" s="136">
        <f>((AB1359-AB1357)/500)</f>
        <v>0.04</v>
      </c>
      <c r="AB1358" s="137">
        <f>(((V1358-V1357)*AA1358)+AB1357)+V1358</f>
        <v>-2940</v>
      </c>
      <c r="AC1358" s="101">
        <f>ROUNDUP(AB1358,0)</f>
        <v>-2940</v>
      </c>
      <c r="AD1358" s="137">
        <f>((AE1359-AE1357)/500)</f>
        <v>0.02</v>
      </c>
      <c r="AE1358" s="137">
        <f>(((V1358-V1357)*AD1358)+AE1357)+V1358</f>
        <v>-1445</v>
      </c>
      <c r="AF1358" s="133">
        <f>ROUNDUP(AE1358,0)</f>
        <v>-1445</v>
      </c>
      <c r="AG1358" s="137">
        <f>((AH1359-AH1357)/500)</f>
        <v>0.02</v>
      </c>
      <c r="AH1358" s="137">
        <f>(((V1358-V1357)*AG1358)+AH1357)+V1358</f>
        <v>-1420</v>
      </c>
      <c r="AI1358" s="101">
        <f>ROUNDUP(AH1358,0)</f>
        <v>-1420</v>
      </c>
      <c r="AJ1358" s="136">
        <f>((AK1359-AK1357)/500)</f>
        <v>0.02</v>
      </c>
      <c r="AK1358" s="138">
        <f>(((V1358-V1357)*AJ1358)+AK1357)+V1358</f>
        <v>-1395</v>
      </c>
      <c r="AL1358" s="139">
        <f>ROUNDUP(AK1358,0)</f>
        <v>-1395</v>
      </c>
    </row>
    <row r="1359" spans="1:39" ht="15.75" x14ac:dyDescent="0.25">
      <c r="A1359" s="93">
        <f t="shared" si="248"/>
        <v>0</v>
      </c>
      <c r="B1359" s="93">
        <f t="shared" si="243"/>
        <v>0</v>
      </c>
      <c r="C1359" s="112">
        <f>+$D$3*U1359</f>
        <v>3891030</v>
      </c>
      <c r="D1359" s="112">
        <f t="shared" si="244"/>
        <v>3891030</v>
      </c>
      <c r="E1359" s="112">
        <f>+$F$3*L1359</f>
        <v>3464400</v>
      </c>
      <c r="F1359" s="112">
        <f t="shared" si="245"/>
        <v>3464400</v>
      </c>
      <c r="G1359" s="113">
        <f>+$H$3*R1359</f>
        <v>1040370</v>
      </c>
      <c r="H1359" s="112">
        <f t="shared" si="246"/>
        <v>1040370</v>
      </c>
      <c r="I1359" s="140">
        <f>+I1357+500</f>
        <v>339500</v>
      </c>
      <c r="J1359" s="130"/>
      <c r="K1359" s="116">
        <f>+K1357+10</f>
        <v>6940</v>
      </c>
      <c r="L1359" s="117">
        <f>+I1359+K1359</f>
        <v>346440</v>
      </c>
      <c r="M1359" s="118"/>
      <c r="N1359" s="119">
        <f>+N1357+10</f>
        <v>7040</v>
      </c>
      <c r="O1359" s="119">
        <f>+N1359+I1359</f>
        <v>346540</v>
      </c>
      <c r="P1359" s="119"/>
      <c r="Q1359" s="119">
        <f>+Q1357+10</f>
        <v>7290</v>
      </c>
      <c r="R1359" s="120">
        <f>+Q1359+I1359</f>
        <v>346790</v>
      </c>
      <c r="S1359" s="121"/>
      <c r="T1359" s="122">
        <f>+T1357+20</f>
        <v>14230</v>
      </c>
      <c r="U1359" s="122">
        <f>+T1359+I1359</f>
        <v>353730</v>
      </c>
      <c r="V1359" s="141">
        <f>+V1357+500</f>
        <v>339500</v>
      </c>
      <c r="W1359" s="130"/>
      <c r="X1359" s="116">
        <f>+X1357+10</f>
        <v>5320</v>
      </c>
      <c r="Y1359" s="124">
        <f t="shared" si="247"/>
        <v>339740</v>
      </c>
      <c r="Z1359" s="125">
        <f>+V1359+X1359</f>
        <v>344820</v>
      </c>
      <c r="AA1359" s="126"/>
      <c r="AB1359" s="127">
        <f>+AB1357+20</f>
        <v>10640</v>
      </c>
      <c r="AC1359" s="119">
        <f>+V1359+AB1359</f>
        <v>350140</v>
      </c>
      <c r="AD1359" s="127"/>
      <c r="AE1359" s="127">
        <f>+AE1357+10</f>
        <v>5345</v>
      </c>
      <c r="AF1359" s="120">
        <f>+AE1359+V1359</f>
        <v>344845</v>
      </c>
      <c r="AG1359" s="127"/>
      <c r="AH1359" s="127">
        <f>+AH1357+10</f>
        <v>5370</v>
      </c>
      <c r="AI1359" s="119">
        <f>+AH1359+V1359</f>
        <v>344870</v>
      </c>
      <c r="AJ1359" s="126"/>
      <c r="AK1359" s="128">
        <f>+AK1357+10</f>
        <v>5395</v>
      </c>
      <c r="AL1359" s="129">
        <f>+AK1359+V1359</f>
        <v>344895</v>
      </c>
      <c r="AM1359" s="397"/>
    </row>
    <row r="1360" spans="1:39" ht="15.75" x14ac:dyDescent="0.25">
      <c r="A1360" s="93">
        <f t="shared" si="248"/>
        <v>0</v>
      </c>
      <c r="B1360" s="94">
        <f t="shared" si="243"/>
        <v>0</v>
      </c>
      <c r="C1360" s="95">
        <f>+$D$3*T1360</f>
        <v>7150</v>
      </c>
      <c r="D1360" s="95">
        <f t="shared" si="244"/>
        <v>7150</v>
      </c>
      <c r="E1360" s="95">
        <f>+$F$3*K1360</f>
        <v>1500</v>
      </c>
      <c r="F1360" s="95">
        <f t="shared" si="245"/>
        <v>1500</v>
      </c>
      <c r="G1360" s="96">
        <f>+$H$3*Q1360</f>
        <v>1500</v>
      </c>
      <c r="H1360" s="433">
        <f t="shared" si="246"/>
        <v>1500</v>
      </c>
      <c r="I1360" s="395"/>
      <c r="J1360" s="130">
        <f>((K1361-K1359)/500)</f>
        <v>0.02</v>
      </c>
      <c r="K1360" s="116">
        <f>(((I1360-I1359)*J1360)+K1359)+I1360</f>
        <v>150</v>
      </c>
      <c r="L1360" s="131">
        <f>ROUNDUP(K1360,0)</f>
        <v>150</v>
      </c>
      <c r="M1360" s="132">
        <f>((N1361-N1359)/500)</f>
        <v>0.02</v>
      </c>
      <c r="N1360" s="101">
        <f>(((I1360-I1359)*M1360)+N1359)+I1360</f>
        <v>250</v>
      </c>
      <c r="O1360" s="101">
        <f>ROUNDUP(N1360,0)</f>
        <v>250</v>
      </c>
      <c r="P1360" s="101">
        <f>((Q1361-Q1359)/500)</f>
        <v>0.02</v>
      </c>
      <c r="Q1360" s="101">
        <f>(((I1360-I1359)*P1360)+Q1359)+I1360</f>
        <v>500</v>
      </c>
      <c r="R1360" s="133">
        <f>ROUNDUP(Q1360,0)</f>
        <v>500</v>
      </c>
      <c r="S1360" s="132">
        <f>((T1361-T1359)/500)</f>
        <v>0.04</v>
      </c>
      <c r="T1360" s="134">
        <f>(((I1360-I1359)*S1360)+T1359)+I1360</f>
        <v>650</v>
      </c>
      <c r="U1360" s="134">
        <f>ROUNDUP(T1360,0)</f>
        <v>650</v>
      </c>
      <c r="V1360" s="396"/>
      <c r="W1360" s="130">
        <f>((X1361-X1359)/500)</f>
        <v>0.01</v>
      </c>
      <c r="X1360" s="116">
        <f>(((V1360-V1359)*W1360)+X1359)+V1360</f>
        <v>1925</v>
      </c>
      <c r="Y1360" s="135">
        <f t="shared" si="247"/>
        <v>240</v>
      </c>
      <c r="Z1360" s="106">
        <f>ROUNDUP(X1360,0)</f>
        <v>1925</v>
      </c>
      <c r="AA1360" s="136">
        <f>((AB1361-AB1359)/500)</f>
        <v>0.02</v>
      </c>
      <c r="AB1360" s="137">
        <f>(((V1360-V1359)*AA1360)+AB1359)+V1360</f>
        <v>3850</v>
      </c>
      <c r="AC1360" s="101">
        <f>ROUNDUP(AB1360,0)</f>
        <v>3850</v>
      </c>
      <c r="AD1360" s="137">
        <f>((AE1361-AE1359)/500)</f>
        <v>0.01</v>
      </c>
      <c r="AE1360" s="137">
        <f>(((V1360-V1359)*AD1360)+AE1359)+V1360</f>
        <v>1950</v>
      </c>
      <c r="AF1360" s="133">
        <f>ROUNDUP(AE1360,0)</f>
        <v>1950</v>
      </c>
      <c r="AG1360" s="137">
        <f>((AH1361-AH1359)/500)</f>
        <v>0.01</v>
      </c>
      <c r="AH1360" s="137">
        <f>(((V1360-V1359)*AG1360)+AH1359)+V1360</f>
        <v>1975</v>
      </c>
      <c r="AI1360" s="101">
        <f>ROUNDUP(AH1360,0)</f>
        <v>1975</v>
      </c>
      <c r="AJ1360" s="136">
        <f>((AK1361-AK1359)/500)</f>
        <v>0.01</v>
      </c>
      <c r="AK1360" s="138">
        <f>(((V1360-V1359)*AJ1360)+AK1359)+V1360</f>
        <v>2000</v>
      </c>
      <c r="AL1360" s="139">
        <f>ROUNDUP(AK1360,0)</f>
        <v>2000</v>
      </c>
    </row>
    <row r="1361" spans="1:39" ht="15.75" x14ac:dyDescent="0.25">
      <c r="A1361" s="93">
        <f t="shared" si="248"/>
        <v>0</v>
      </c>
      <c r="B1361" s="93">
        <f t="shared" si="243"/>
        <v>0</v>
      </c>
      <c r="C1361" s="112">
        <f>+$D$3*U1361</f>
        <v>3896750</v>
      </c>
      <c r="D1361" s="112">
        <f t="shared" si="244"/>
        <v>3896750</v>
      </c>
      <c r="E1361" s="112">
        <f>+$F$3*L1361</f>
        <v>3469500</v>
      </c>
      <c r="F1361" s="112">
        <f t="shared" si="245"/>
        <v>3469500</v>
      </c>
      <c r="G1361" s="113">
        <f>+$H$3*R1361</f>
        <v>1041900</v>
      </c>
      <c r="H1361" s="112">
        <f t="shared" si="246"/>
        <v>1041900</v>
      </c>
      <c r="I1361" s="140">
        <f>+I1359+500</f>
        <v>340000</v>
      </c>
      <c r="J1361" s="130"/>
      <c r="K1361" s="116">
        <f>+K1359+10</f>
        <v>6950</v>
      </c>
      <c r="L1361" s="117">
        <f>+I1361+K1361</f>
        <v>346950</v>
      </c>
      <c r="M1361" s="118"/>
      <c r="N1361" s="119">
        <f>+N1359+10</f>
        <v>7050</v>
      </c>
      <c r="O1361" s="119">
        <f>+N1361+I1361</f>
        <v>347050</v>
      </c>
      <c r="P1361" s="119"/>
      <c r="Q1361" s="119">
        <f>+Q1359+10</f>
        <v>7300</v>
      </c>
      <c r="R1361" s="120">
        <f>+Q1361+I1361</f>
        <v>347300</v>
      </c>
      <c r="S1361" s="121"/>
      <c r="T1361" s="122">
        <f>+T1359+20</f>
        <v>14250</v>
      </c>
      <c r="U1361" s="122">
        <f>+T1361+I1361</f>
        <v>354250</v>
      </c>
      <c r="V1361" s="141">
        <f>+V1359+500</f>
        <v>340000</v>
      </c>
      <c r="W1361" s="130"/>
      <c r="X1361" s="116">
        <f>+X1359+5</f>
        <v>5325</v>
      </c>
      <c r="Y1361" s="124">
        <f t="shared" si="247"/>
        <v>340240</v>
      </c>
      <c r="Z1361" s="125">
        <f>+V1361+X1361</f>
        <v>345325</v>
      </c>
      <c r="AA1361" s="126"/>
      <c r="AB1361" s="127">
        <f>+AB1359+10</f>
        <v>10650</v>
      </c>
      <c r="AC1361" s="119">
        <f>+V1361+AB1361</f>
        <v>350650</v>
      </c>
      <c r="AD1361" s="127"/>
      <c r="AE1361" s="127">
        <f>+AE1359+5</f>
        <v>5350</v>
      </c>
      <c r="AF1361" s="120">
        <f>+AE1361+V1361</f>
        <v>345350</v>
      </c>
      <c r="AG1361" s="127"/>
      <c r="AH1361" s="127">
        <f>+AH1359+5</f>
        <v>5375</v>
      </c>
      <c r="AI1361" s="119">
        <f>+AH1361+V1361</f>
        <v>345375</v>
      </c>
      <c r="AJ1361" s="126"/>
      <c r="AK1361" s="128">
        <f>+AK1359+5</f>
        <v>5400</v>
      </c>
      <c r="AL1361" s="129">
        <f>+AK1361+V1361</f>
        <v>345400</v>
      </c>
      <c r="AM1361" s="397"/>
    </row>
    <row r="1362" spans="1:39" ht="15.75" x14ac:dyDescent="0.25">
      <c r="A1362" s="93">
        <f t="shared" si="248"/>
        <v>0</v>
      </c>
      <c r="B1362" s="94">
        <f t="shared" si="243"/>
        <v>0</v>
      </c>
      <c r="C1362" s="95">
        <f>+$D$3*T1362</f>
        <v>7150</v>
      </c>
      <c r="D1362" s="95">
        <f t="shared" si="244"/>
        <v>7150</v>
      </c>
      <c r="E1362" s="95">
        <f>+$F$3*K1362</f>
        <v>1500</v>
      </c>
      <c r="F1362" s="95">
        <f t="shared" si="245"/>
        <v>1500</v>
      </c>
      <c r="G1362" s="96">
        <f>+$H$3*Q1362</f>
        <v>1500</v>
      </c>
      <c r="H1362" s="95">
        <f t="shared" si="246"/>
        <v>1500</v>
      </c>
      <c r="I1362" s="395"/>
      <c r="J1362" s="130">
        <f>((K1363-K1361)/500)</f>
        <v>0.02</v>
      </c>
      <c r="K1362" s="116">
        <f>(((I1362-I1361)*J1362)+K1361)+I1362</f>
        <v>150</v>
      </c>
      <c r="L1362" s="131">
        <f>ROUNDUP(K1362,0)</f>
        <v>150</v>
      </c>
      <c r="M1362" s="132">
        <f>((N1363-N1361)/500)</f>
        <v>0.02</v>
      </c>
      <c r="N1362" s="101">
        <f>(((I1362-I1361)*M1362)+N1361)+I1362</f>
        <v>250</v>
      </c>
      <c r="O1362" s="101">
        <f>ROUNDUP(N1362,0)</f>
        <v>250</v>
      </c>
      <c r="P1362" s="101">
        <f>((Q1363-Q1361)/500)</f>
        <v>0.02</v>
      </c>
      <c r="Q1362" s="101">
        <f>(((I1362-I1361)*P1362)+Q1361)+I1362</f>
        <v>500</v>
      </c>
      <c r="R1362" s="133">
        <f>ROUNDUP(Q1362,0)</f>
        <v>500</v>
      </c>
      <c r="S1362" s="132">
        <f>((T1363-T1361)/500)</f>
        <v>0.04</v>
      </c>
      <c r="T1362" s="134">
        <f>(((I1362-I1361)*S1362)+T1361)+I1362</f>
        <v>650</v>
      </c>
      <c r="U1362" s="134">
        <f>ROUNDUP(T1362,0)</f>
        <v>650</v>
      </c>
      <c r="V1362" s="396"/>
      <c r="W1362" s="130">
        <f>((X1363-X1361)/500)</f>
        <v>0.02</v>
      </c>
      <c r="X1362" s="116">
        <f>(((V1362-V1361)*W1362)+X1361)+V1362</f>
        <v>-1475</v>
      </c>
      <c r="Y1362" s="135">
        <f t="shared" si="247"/>
        <v>240</v>
      </c>
      <c r="Z1362" s="106">
        <f>ROUNDUP(X1362,0)</f>
        <v>-1475</v>
      </c>
      <c r="AA1362" s="136">
        <f>((AB1363-AB1361)/500)</f>
        <v>0.04</v>
      </c>
      <c r="AB1362" s="137">
        <f>(((V1362-V1361)*AA1362)+AB1361)+V1362</f>
        <v>-2950</v>
      </c>
      <c r="AC1362" s="101">
        <f>ROUNDUP(AB1362,0)</f>
        <v>-2950</v>
      </c>
      <c r="AD1362" s="137">
        <f>((AE1363-AE1361)/500)</f>
        <v>0.02</v>
      </c>
      <c r="AE1362" s="137">
        <f>(((V1362-V1361)*AD1362)+AE1361)+V1362</f>
        <v>-1450</v>
      </c>
      <c r="AF1362" s="133">
        <f>ROUNDUP(AE1362,0)</f>
        <v>-1450</v>
      </c>
      <c r="AG1362" s="137">
        <f>((AH1363-AH1361)/500)</f>
        <v>0.02</v>
      </c>
      <c r="AH1362" s="137">
        <f>(((V1362-V1361)*AG1362)+AH1361)+V1362</f>
        <v>-1425</v>
      </c>
      <c r="AI1362" s="101">
        <f>ROUNDUP(AH1362,0)</f>
        <v>-1425</v>
      </c>
      <c r="AJ1362" s="136">
        <f>((AK1363-AK1361)/500)</f>
        <v>0.02</v>
      </c>
      <c r="AK1362" s="138">
        <f>(((V1362-V1361)*AJ1362)+AK1361)+V1362</f>
        <v>-1400</v>
      </c>
      <c r="AL1362" s="139">
        <f>ROUNDUP(AK1362,0)</f>
        <v>-1400</v>
      </c>
      <c r="AM1362" s="397"/>
    </row>
    <row r="1363" spans="1:39" ht="15.75" x14ac:dyDescent="0.25">
      <c r="A1363" s="93">
        <f t="shared" si="248"/>
        <v>0</v>
      </c>
      <c r="B1363" s="93">
        <f t="shared" si="243"/>
        <v>0</v>
      </c>
      <c r="C1363" s="112">
        <f>+$D$3*U1363</f>
        <v>3902470</v>
      </c>
      <c r="D1363" s="112">
        <f t="shared" si="244"/>
        <v>3902470</v>
      </c>
      <c r="E1363" s="112">
        <f>+$F$3*L1363</f>
        <v>3474600</v>
      </c>
      <c r="F1363" s="112">
        <f t="shared" si="245"/>
        <v>3474600</v>
      </c>
      <c r="G1363" s="113">
        <f>+$H$3*R1363</f>
        <v>1043430</v>
      </c>
      <c r="H1363" s="112">
        <f t="shared" si="246"/>
        <v>1043430</v>
      </c>
      <c r="I1363" s="140">
        <f>+I1361+500</f>
        <v>340500</v>
      </c>
      <c r="J1363" s="130"/>
      <c r="K1363" s="116">
        <f>+K1361+10</f>
        <v>6960</v>
      </c>
      <c r="L1363" s="117">
        <f>+I1363+K1363</f>
        <v>347460</v>
      </c>
      <c r="M1363" s="118"/>
      <c r="N1363" s="119">
        <f>+N1361+10</f>
        <v>7060</v>
      </c>
      <c r="O1363" s="119">
        <f>+N1363+I1363</f>
        <v>347560</v>
      </c>
      <c r="P1363" s="119"/>
      <c r="Q1363" s="119">
        <f>+Q1361+10</f>
        <v>7310</v>
      </c>
      <c r="R1363" s="120">
        <f>+Q1363+I1363</f>
        <v>347810</v>
      </c>
      <c r="S1363" s="121"/>
      <c r="T1363" s="122">
        <f>+T1361+20</f>
        <v>14270</v>
      </c>
      <c r="U1363" s="122">
        <f>+T1363+I1363</f>
        <v>354770</v>
      </c>
      <c r="V1363" s="141">
        <f>+V1361+500</f>
        <v>340500</v>
      </c>
      <c r="W1363" s="130"/>
      <c r="X1363" s="116">
        <f>+X1361+10</f>
        <v>5335</v>
      </c>
      <c r="Y1363" s="124">
        <f t="shared" si="247"/>
        <v>340740</v>
      </c>
      <c r="Z1363" s="125">
        <f>+V1363+X1363</f>
        <v>345835</v>
      </c>
      <c r="AA1363" s="126"/>
      <c r="AB1363" s="127">
        <f>+AB1361+20</f>
        <v>10670</v>
      </c>
      <c r="AC1363" s="119">
        <f>+V1363+AB1363</f>
        <v>351170</v>
      </c>
      <c r="AD1363" s="127"/>
      <c r="AE1363" s="127">
        <f>+AE1361+10</f>
        <v>5360</v>
      </c>
      <c r="AF1363" s="120">
        <f>+AE1363+V1363</f>
        <v>345860</v>
      </c>
      <c r="AG1363" s="127"/>
      <c r="AH1363" s="127">
        <f>+AH1361+10</f>
        <v>5385</v>
      </c>
      <c r="AI1363" s="119">
        <f>+AH1363+V1363</f>
        <v>345885</v>
      </c>
      <c r="AJ1363" s="126"/>
      <c r="AK1363" s="128">
        <f>+AK1361+10</f>
        <v>5410</v>
      </c>
      <c r="AL1363" s="129">
        <f>+AK1363+V1363</f>
        <v>345910</v>
      </c>
      <c r="AM1363" s="397"/>
    </row>
    <row r="1364" spans="1:39" ht="15.75" x14ac:dyDescent="0.25">
      <c r="A1364" s="93">
        <f t="shared" si="248"/>
        <v>0</v>
      </c>
      <c r="B1364" s="94">
        <f t="shared" si="243"/>
        <v>0</v>
      </c>
      <c r="C1364" s="95">
        <f>+$D$3*T1364</f>
        <v>7150</v>
      </c>
      <c r="D1364" s="95">
        <f t="shared" si="244"/>
        <v>7150</v>
      </c>
      <c r="E1364" s="95">
        <f>+$F$3*K1364</f>
        <v>1500</v>
      </c>
      <c r="F1364" s="95">
        <f t="shared" si="245"/>
        <v>1500</v>
      </c>
      <c r="G1364" s="96">
        <f>+$H$3*Q1364</f>
        <v>1500</v>
      </c>
      <c r="H1364" s="433">
        <f t="shared" si="246"/>
        <v>1500</v>
      </c>
      <c r="I1364" s="395"/>
      <c r="J1364" s="130">
        <f>((K1365-K1363)/500)</f>
        <v>0.02</v>
      </c>
      <c r="K1364" s="116">
        <f>(((I1364-I1363)*J1364)+K1363)+I1364</f>
        <v>150</v>
      </c>
      <c r="L1364" s="131">
        <f>ROUNDUP(K1364,0)</f>
        <v>150</v>
      </c>
      <c r="M1364" s="132">
        <f>((N1365-N1363)/500)</f>
        <v>0.02</v>
      </c>
      <c r="N1364" s="101">
        <f>(((I1364-I1363)*M1364)+N1363)+I1364</f>
        <v>250</v>
      </c>
      <c r="O1364" s="101">
        <f>ROUNDUP(N1364,0)</f>
        <v>250</v>
      </c>
      <c r="P1364" s="101">
        <f>((Q1365-Q1363)/500)</f>
        <v>0.02</v>
      </c>
      <c r="Q1364" s="101">
        <f>(((I1364-I1363)*P1364)+Q1363)+I1364</f>
        <v>500</v>
      </c>
      <c r="R1364" s="133">
        <f>ROUNDUP(Q1364,0)</f>
        <v>500</v>
      </c>
      <c r="S1364" s="132">
        <f>((T1365-T1363)/500)</f>
        <v>0.04</v>
      </c>
      <c r="T1364" s="134">
        <f>(((I1364-I1363)*S1364)+T1363)+I1364</f>
        <v>650</v>
      </c>
      <c r="U1364" s="134">
        <f>ROUNDUP(T1364,0)</f>
        <v>650</v>
      </c>
      <c r="V1364" s="396"/>
      <c r="W1364" s="130">
        <f>((X1365-X1363)/500)</f>
        <v>0.01</v>
      </c>
      <c r="X1364" s="116">
        <f>(((V1364-V1363)*W1364)+X1363)+V1364</f>
        <v>1930</v>
      </c>
      <c r="Y1364" s="135">
        <f t="shared" si="247"/>
        <v>240</v>
      </c>
      <c r="Z1364" s="106">
        <f>ROUNDUP(X1364,0)</f>
        <v>1930</v>
      </c>
      <c r="AA1364" s="136">
        <f>((AB1365-AB1363)/500)</f>
        <v>0.02</v>
      </c>
      <c r="AB1364" s="137">
        <f>(((V1364-V1363)*AA1364)+AB1363)+V1364</f>
        <v>3860</v>
      </c>
      <c r="AC1364" s="101">
        <f>ROUNDUP(AB1364,0)</f>
        <v>3860</v>
      </c>
      <c r="AD1364" s="137">
        <f>((AE1365-AE1363)/500)</f>
        <v>0.01</v>
      </c>
      <c r="AE1364" s="137">
        <f>(((V1364-V1363)*AD1364)+AE1363)+V1364</f>
        <v>1955</v>
      </c>
      <c r="AF1364" s="133">
        <f>ROUNDUP(AE1364,0)</f>
        <v>1955</v>
      </c>
      <c r="AG1364" s="137">
        <f>((AH1365-AH1363)/500)</f>
        <v>0.01</v>
      </c>
      <c r="AH1364" s="137">
        <f>(((V1364-V1363)*AG1364)+AH1363)+V1364</f>
        <v>1980</v>
      </c>
      <c r="AI1364" s="101">
        <f>ROUNDUP(AH1364,0)</f>
        <v>1980</v>
      </c>
      <c r="AJ1364" s="136">
        <f>((AK1365-AK1363)/500)</f>
        <v>0.01</v>
      </c>
      <c r="AK1364" s="138">
        <f>(((V1364-V1363)*AJ1364)+AK1363)+V1364</f>
        <v>2005</v>
      </c>
      <c r="AL1364" s="139">
        <f>ROUNDUP(AK1364,0)</f>
        <v>2005</v>
      </c>
    </row>
    <row r="1365" spans="1:39" ht="15.75" x14ac:dyDescent="0.25">
      <c r="A1365" s="93">
        <f t="shared" si="248"/>
        <v>0</v>
      </c>
      <c r="B1365" s="93">
        <f t="shared" si="243"/>
        <v>0</v>
      </c>
      <c r="C1365" s="112">
        <f>+$D$3*U1365</f>
        <v>3908190</v>
      </c>
      <c r="D1365" s="112">
        <f t="shared" si="244"/>
        <v>3908190</v>
      </c>
      <c r="E1365" s="112">
        <f>+$F$3*L1365</f>
        <v>3479700</v>
      </c>
      <c r="F1365" s="112">
        <f t="shared" si="245"/>
        <v>3479700</v>
      </c>
      <c r="G1365" s="113">
        <f>+$H$3*R1365</f>
        <v>1044960</v>
      </c>
      <c r="H1365" s="112">
        <f t="shared" si="246"/>
        <v>1044960</v>
      </c>
      <c r="I1365" s="140">
        <f>+I1363+500</f>
        <v>341000</v>
      </c>
      <c r="J1365" s="130"/>
      <c r="K1365" s="116">
        <f>+K1363+10</f>
        <v>6970</v>
      </c>
      <c r="L1365" s="117">
        <f>+I1365+K1365</f>
        <v>347970</v>
      </c>
      <c r="M1365" s="118"/>
      <c r="N1365" s="119">
        <f>+N1363+10</f>
        <v>7070</v>
      </c>
      <c r="O1365" s="119">
        <f>+N1365+I1365</f>
        <v>348070</v>
      </c>
      <c r="P1365" s="119"/>
      <c r="Q1365" s="119">
        <f>+Q1363+10</f>
        <v>7320</v>
      </c>
      <c r="R1365" s="120">
        <f>+Q1365+I1365</f>
        <v>348320</v>
      </c>
      <c r="S1365" s="121"/>
      <c r="T1365" s="122">
        <f>+T1363+20</f>
        <v>14290</v>
      </c>
      <c r="U1365" s="122">
        <f>+T1365+I1365</f>
        <v>355290</v>
      </c>
      <c r="V1365" s="141">
        <f>+V1363+500</f>
        <v>341000</v>
      </c>
      <c r="W1365" s="130"/>
      <c r="X1365" s="116">
        <f>+X1363+5</f>
        <v>5340</v>
      </c>
      <c r="Y1365" s="124">
        <f t="shared" si="247"/>
        <v>341240</v>
      </c>
      <c r="Z1365" s="125">
        <f>+V1365+X1365</f>
        <v>346340</v>
      </c>
      <c r="AA1365" s="126"/>
      <c r="AB1365" s="127">
        <f>+AB1363+10</f>
        <v>10680</v>
      </c>
      <c r="AC1365" s="119">
        <f>+V1365+AB1365</f>
        <v>351680</v>
      </c>
      <c r="AD1365" s="127"/>
      <c r="AE1365" s="127">
        <f>+AE1363+5</f>
        <v>5365</v>
      </c>
      <c r="AF1365" s="120">
        <f>+AE1365+V1365</f>
        <v>346365</v>
      </c>
      <c r="AG1365" s="127"/>
      <c r="AH1365" s="127">
        <f>+AH1363+5</f>
        <v>5390</v>
      </c>
      <c r="AI1365" s="119">
        <f>+AH1365+V1365</f>
        <v>346390</v>
      </c>
      <c r="AJ1365" s="126"/>
      <c r="AK1365" s="128">
        <f>+AK1363+5</f>
        <v>5415</v>
      </c>
      <c r="AL1365" s="129">
        <f>+AK1365+V1365</f>
        <v>346415</v>
      </c>
      <c r="AM1365" s="397"/>
    </row>
    <row r="1366" spans="1:39" ht="15.75" x14ac:dyDescent="0.25">
      <c r="A1366" s="93">
        <f t="shared" si="248"/>
        <v>0</v>
      </c>
      <c r="B1366" s="94">
        <f t="shared" si="243"/>
        <v>0</v>
      </c>
      <c r="C1366" s="95">
        <f>+$D$3*T1366</f>
        <v>7150</v>
      </c>
      <c r="D1366" s="95">
        <f t="shared" si="244"/>
        <v>7150</v>
      </c>
      <c r="E1366" s="95">
        <f>+$F$3*K1366</f>
        <v>1500</v>
      </c>
      <c r="F1366" s="95">
        <f t="shared" si="245"/>
        <v>1500</v>
      </c>
      <c r="G1366" s="96">
        <f>+$H$3*Q1366</f>
        <v>1500</v>
      </c>
      <c r="H1366" s="95">
        <f t="shared" si="246"/>
        <v>1500</v>
      </c>
      <c r="I1366" s="395"/>
      <c r="J1366" s="130">
        <f>((K1367-K1365)/500)</f>
        <v>0.02</v>
      </c>
      <c r="K1366" s="116">
        <f>(((I1366-I1365)*J1366)+K1365)+I1366</f>
        <v>150</v>
      </c>
      <c r="L1366" s="131">
        <f>ROUNDUP(K1366,0)</f>
        <v>150</v>
      </c>
      <c r="M1366" s="132">
        <f>((N1367-N1365)/500)</f>
        <v>0.02</v>
      </c>
      <c r="N1366" s="101">
        <f>(((I1366-I1365)*M1366)+N1365)+I1366</f>
        <v>250</v>
      </c>
      <c r="O1366" s="101">
        <f>ROUNDUP(N1366,0)</f>
        <v>250</v>
      </c>
      <c r="P1366" s="101">
        <f>((Q1367-Q1365)/500)</f>
        <v>0.02</v>
      </c>
      <c r="Q1366" s="101">
        <f>(((I1366-I1365)*P1366)+Q1365)+I1366</f>
        <v>500</v>
      </c>
      <c r="R1366" s="133">
        <f>ROUNDUP(Q1366,0)</f>
        <v>500</v>
      </c>
      <c r="S1366" s="132">
        <f>((T1367-T1365)/500)</f>
        <v>0.04</v>
      </c>
      <c r="T1366" s="134">
        <f>(((I1366-I1365)*S1366)+T1365)+I1366</f>
        <v>650</v>
      </c>
      <c r="U1366" s="134">
        <f>ROUNDUP(T1366,0)</f>
        <v>650</v>
      </c>
      <c r="V1366" s="396"/>
      <c r="W1366" s="130">
        <f>((X1367-X1365)/500)</f>
        <v>0.02</v>
      </c>
      <c r="X1366" s="116">
        <f>(((V1366-V1365)*W1366)+X1365)+V1366</f>
        <v>-1480</v>
      </c>
      <c r="Y1366" s="135">
        <f t="shared" si="247"/>
        <v>240</v>
      </c>
      <c r="Z1366" s="106">
        <f>ROUNDUP(X1366,0)</f>
        <v>-1480</v>
      </c>
      <c r="AA1366" s="136">
        <f>((AB1367-AB1365)/500)</f>
        <v>0.04</v>
      </c>
      <c r="AB1366" s="137">
        <f>(((V1366-V1365)*AA1366)+AB1365)+V1366</f>
        <v>-2960</v>
      </c>
      <c r="AC1366" s="101">
        <f>ROUNDUP(AB1366,0)</f>
        <v>-2960</v>
      </c>
      <c r="AD1366" s="137">
        <f>((AE1367-AE1365)/500)</f>
        <v>0.02</v>
      </c>
      <c r="AE1366" s="137">
        <f>(((V1366-V1365)*AD1366)+AE1365)+V1366</f>
        <v>-1455</v>
      </c>
      <c r="AF1366" s="133">
        <f>ROUNDUP(AE1366,0)</f>
        <v>-1455</v>
      </c>
      <c r="AG1366" s="137">
        <f>((AH1367-AH1365)/500)</f>
        <v>0.02</v>
      </c>
      <c r="AH1366" s="137">
        <f>(((V1366-V1365)*AG1366)+AH1365)+V1366</f>
        <v>-1430</v>
      </c>
      <c r="AI1366" s="101">
        <f>ROUNDUP(AH1366,0)</f>
        <v>-1430</v>
      </c>
      <c r="AJ1366" s="136">
        <f>((AK1367-AK1365)/500)</f>
        <v>0.02</v>
      </c>
      <c r="AK1366" s="138">
        <f>(((V1366-V1365)*AJ1366)+AK1365)+V1366</f>
        <v>-1405</v>
      </c>
      <c r="AL1366" s="139">
        <f>ROUNDUP(AK1366,0)</f>
        <v>-1405</v>
      </c>
    </row>
    <row r="1367" spans="1:39" ht="15.75" x14ac:dyDescent="0.25">
      <c r="A1367" s="93">
        <f t="shared" si="248"/>
        <v>0</v>
      </c>
      <c r="B1367" s="93">
        <f t="shared" si="243"/>
        <v>0</v>
      </c>
      <c r="C1367" s="112">
        <f>+$D$3*U1367</f>
        <v>3913910</v>
      </c>
      <c r="D1367" s="112">
        <f t="shared" si="244"/>
        <v>3913910</v>
      </c>
      <c r="E1367" s="112">
        <f>+$F$3*L1367</f>
        <v>3484800</v>
      </c>
      <c r="F1367" s="112">
        <f t="shared" si="245"/>
        <v>3484800</v>
      </c>
      <c r="G1367" s="113">
        <f>+$H$3*R1367</f>
        <v>1046490</v>
      </c>
      <c r="H1367" s="112">
        <f t="shared" si="246"/>
        <v>1046490</v>
      </c>
      <c r="I1367" s="140">
        <f>+I1365+500</f>
        <v>341500</v>
      </c>
      <c r="J1367" s="130"/>
      <c r="K1367" s="116">
        <f>+K1365+10</f>
        <v>6980</v>
      </c>
      <c r="L1367" s="117">
        <f>+I1367+K1367</f>
        <v>348480</v>
      </c>
      <c r="M1367" s="118"/>
      <c r="N1367" s="119">
        <f>+N1365+10</f>
        <v>7080</v>
      </c>
      <c r="O1367" s="119">
        <f>+N1367+I1367</f>
        <v>348580</v>
      </c>
      <c r="P1367" s="119"/>
      <c r="Q1367" s="119">
        <f>+Q1365+10</f>
        <v>7330</v>
      </c>
      <c r="R1367" s="120">
        <f>+Q1367+I1367</f>
        <v>348830</v>
      </c>
      <c r="S1367" s="121"/>
      <c r="T1367" s="122">
        <f>+T1365+20</f>
        <v>14310</v>
      </c>
      <c r="U1367" s="122">
        <f>+T1367+I1367</f>
        <v>355810</v>
      </c>
      <c r="V1367" s="141">
        <f>+V1365+500</f>
        <v>341500</v>
      </c>
      <c r="W1367" s="130"/>
      <c r="X1367" s="116">
        <f>+X1365+10</f>
        <v>5350</v>
      </c>
      <c r="Y1367" s="124">
        <f t="shared" si="247"/>
        <v>341740</v>
      </c>
      <c r="Z1367" s="125">
        <f>+V1367+X1367</f>
        <v>346850</v>
      </c>
      <c r="AA1367" s="126"/>
      <c r="AB1367" s="127">
        <f>+AB1365+20</f>
        <v>10700</v>
      </c>
      <c r="AC1367" s="119">
        <f>+V1367+AB1367</f>
        <v>352200</v>
      </c>
      <c r="AD1367" s="127"/>
      <c r="AE1367" s="127">
        <f>+AE1365+10</f>
        <v>5375</v>
      </c>
      <c r="AF1367" s="120">
        <f>+AE1367+V1367</f>
        <v>346875</v>
      </c>
      <c r="AG1367" s="127"/>
      <c r="AH1367" s="127">
        <f>+AH1365+10</f>
        <v>5400</v>
      </c>
      <c r="AI1367" s="119">
        <f>+AH1367+V1367</f>
        <v>346900</v>
      </c>
      <c r="AJ1367" s="126"/>
      <c r="AK1367" s="128">
        <f>+AK1365+10</f>
        <v>5425</v>
      </c>
      <c r="AL1367" s="129">
        <f>+AK1367+V1367</f>
        <v>346925</v>
      </c>
      <c r="AM1367" s="397"/>
    </row>
    <row r="1368" spans="1:39" ht="15.75" x14ac:dyDescent="0.25">
      <c r="A1368" s="93">
        <f t="shared" si="248"/>
        <v>0</v>
      </c>
      <c r="B1368" s="94">
        <f t="shared" si="243"/>
        <v>0</v>
      </c>
      <c r="C1368" s="95">
        <f>+$D$3*T1368</f>
        <v>7150</v>
      </c>
      <c r="D1368" s="95">
        <f t="shared" si="244"/>
        <v>7150</v>
      </c>
      <c r="E1368" s="95">
        <f>+$F$3*K1368</f>
        <v>1500</v>
      </c>
      <c r="F1368" s="95">
        <f t="shared" si="245"/>
        <v>1500</v>
      </c>
      <c r="G1368" s="96">
        <f>+$H$3*Q1368</f>
        <v>1500</v>
      </c>
      <c r="H1368" s="433">
        <f t="shared" si="246"/>
        <v>1500</v>
      </c>
      <c r="I1368" s="395"/>
      <c r="J1368" s="130">
        <f>((K1369-K1367)/500)</f>
        <v>0.02</v>
      </c>
      <c r="K1368" s="116">
        <f>(((I1368-I1367)*J1368)+K1367)+I1368</f>
        <v>150</v>
      </c>
      <c r="L1368" s="131">
        <f>ROUNDUP(K1368,0)</f>
        <v>150</v>
      </c>
      <c r="M1368" s="132">
        <f>((N1369-N1367)/500)</f>
        <v>0.02</v>
      </c>
      <c r="N1368" s="101">
        <f>(((I1368-I1367)*M1368)+N1367)+I1368</f>
        <v>250</v>
      </c>
      <c r="O1368" s="101">
        <f>ROUNDUP(N1368,0)</f>
        <v>250</v>
      </c>
      <c r="P1368" s="101">
        <f>((Q1369-Q1367)/500)</f>
        <v>0.02</v>
      </c>
      <c r="Q1368" s="101">
        <f>(((I1368-I1367)*P1368)+Q1367)+I1368</f>
        <v>500</v>
      </c>
      <c r="R1368" s="133">
        <f>ROUNDUP(Q1368,0)</f>
        <v>500</v>
      </c>
      <c r="S1368" s="132">
        <f>((T1369-T1367)/500)</f>
        <v>0.04</v>
      </c>
      <c r="T1368" s="134">
        <f>(((I1368-I1367)*S1368)+T1367)+I1368</f>
        <v>650</v>
      </c>
      <c r="U1368" s="134">
        <f>ROUNDUP(T1368,0)</f>
        <v>650</v>
      </c>
      <c r="V1368" s="396"/>
      <c r="W1368" s="130">
        <f>((X1369-X1367)/500)</f>
        <v>0.01</v>
      </c>
      <c r="X1368" s="116">
        <f>(((V1368-V1367)*W1368)+X1367)+V1368</f>
        <v>1935</v>
      </c>
      <c r="Y1368" s="135">
        <f t="shared" si="247"/>
        <v>240</v>
      </c>
      <c r="Z1368" s="106">
        <f>ROUNDUP(X1368,0)</f>
        <v>1935</v>
      </c>
      <c r="AA1368" s="136">
        <f>((AB1369-AB1367)/500)</f>
        <v>0.02</v>
      </c>
      <c r="AB1368" s="137">
        <f>(((V1368-V1367)*AA1368)+AB1367)+V1368</f>
        <v>3870</v>
      </c>
      <c r="AC1368" s="101">
        <f>ROUNDUP(AB1368,0)</f>
        <v>3870</v>
      </c>
      <c r="AD1368" s="137">
        <f>((AE1369-AE1367)/500)</f>
        <v>0.01</v>
      </c>
      <c r="AE1368" s="137">
        <f>(((V1368-V1367)*AD1368)+AE1367)+V1368</f>
        <v>1960</v>
      </c>
      <c r="AF1368" s="133">
        <f>ROUNDUP(AE1368,0)</f>
        <v>1960</v>
      </c>
      <c r="AG1368" s="137">
        <f>((AH1369-AH1367)/500)</f>
        <v>0.01</v>
      </c>
      <c r="AH1368" s="137">
        <f>(((V1368-V1367)*AG1368)+AH1367)+V1368</f>
        <v>1985</v>
      </c>
      <c r="AI1368" s="101">
        <f>ROUNDUP(AH1368,0)</f>
        <v>1985</v>
      </c>
      <c r="AJ1368" s="136">
        <f>((AK1369-AK1367)/500)</f>
        <v>0.01</v>
      </c>
      <c r="AK1368" s="138">
        <f>(((V1368-V1367)*AJ1368)+AK1367)+V1368</f>
        <v>2010</v>
      </c>
      <c r="AL1368" s="139">
        <f>ROUNDUP(AK1368,0)</f>
        <v>2010</v>
      </c>
    </row>
    <row r="1369" spans="1:39" ht="15.75" x14ac:dyDescent="0.25">
      <c r="A1369" s="93">
        <f t="shared" si="248"/>
        <v>0</v>
      </c>
      <c r="B1369" s="93">
        <f t="shared" si="243"/>
        <v>0</v>
      </c>
      <c r="C1369" s="112">
        <f>+$D$3*U1369</f>
        <v>3919630</v>
      </c>
      <c r="D1369" s="112">
        <f t="shared" si="244"/>
        <v>3919630</v>
      </c>
      <c r="E1369" s="112">
        <f>+$F$3*L1369</f>
        <v>3489900</v>
      </c>
      <c r="F1369" s="112">
        <f t="shared" si="245"/>
        <v>3489900</v>
      </c>
      <c r="G1369" s="113">
        <f>+$H$3*R1369</f>
        <v>1048020</v>
      </c>
      <c r="H1369" s="112">
        <f t="shared" si="246"/>
        <v>1048020</v>
      </c>
      <c r="I1369" s="140">
        <f>+I1367+500</f>
        <v>342000</v>
      </c>
      <c r="J1369" s="130"/>
      <c r="K1369" s="116">
        <f>+K1367+10</f>
        <v>6990</v>
      </c>
      <c r="L1369" s="117">
        <f>+I1369+K1369</f>
        <v>348990</v>
      </c>
      <c r="M1369" s="118"/>
      <c r="N1369" s="119">
        <f>+N1367+10</f>
        <v>7090</v>
      </c>
      <c r="O1369" s="119">
        <f>+N1369+I1369</f>
        <v>349090</v>
      </c>
      <c r="P1369" s="119"/>
      <c r="Q1369" s="119">
        <f>+Q1367+10</f>
        <v>7340</v>
      </c>
      <c r="R1369" s="120">
        <f>+Q1369+I1369</f>
        <v>349340</v>
      </c>
      <c r="S1369" s="121"/>
      <c r="T1369" s="122">
        <f>+T1367+20</f>
        <v>14330</v>
      </c>
      <c r="U1369" s="122">
        <f>+T1369+I1369</f>
        <v>356330</v>
      </c>
      <c r="V1369" s="141">
        <f>+V1367+500</f>
        <v>342000</v>
      </c>
      <c r="W1369" s="130"/>
      <c r="X1369" s="116">
        <f>+X1367+5</f>
        <v>5355</v>
      </c>
      <c r="Y1369" s="124">
        <f t="shared" si="247"/>
        <v>342240</v>
      </c>
      <c r="Z1369" s="125">
        <f>+V1369+X1369</f>
        <v>347355</v>
      </c>
      <c r="AA1369" s="126"/>
      <c r="AB1369" s="127">
        <f>+AB1367+10</f>
        <v>10710</v>
      </c>
      <c r="AC1369" s="119">
        <f>+V1369+AB1369</f>
        <v>352710</v>
      </c>
      <c r="AD1369" s="127"/>
      <c r="AE1369" s="127">
        <f>+AE1367+5</f>
        <v>5380</v>
      </c>
      <c r="AF1369" s="120">
        <f>+AE1369+V1369</f>
        <v>347380</v>
      </c>
      <c r="AG1369" s="127"/>
      <c r="AH1369" s="127">
        <f>+AH1367+5</f>
        <v>5405</v>
      </c>
      <c r="AI1369" s="119">
        <f>+AH1369+V1369</f>
        <v>347405</v>
      </c>
      <c r="AJ1369" s="126"/>
      <c r="AK1369" s="128">
        <f>+AK1367+5</f>
        <v>5430</v>
      </c>
      <c r="AL1369" s="129">
        <f>+AK1369+V1369</f>
        <v>347430</v>
      </c>
      <c r="AM1369" s="397"/>
    </row>
    <row r="1370" spans="1:39" ht="15.75" x14ac:dyDescent="0.25">
      <c r="A1370" s="93">
        <f t="shared" si="248"/>
        <v>0</v>
      </c>
      <c r="B1370" s="94">
        <f t="shared" si="243"/>
        <v>0</v>
      </c>
      <c r="C1370" s="95">
        <f>+$D$3*T1370</f>
        <v>7150</v>
      </c>
      <c r="D1370" s="95">
        <f t="shared" si="244"/>
        <v>7150</v>
      </c>
      <c r="E1370" s="95">
        <f>+$F$3*K1370</f>
        <v>1500</v>
      </c>
      <c r="F1370" s="95">
        <f t="shared" si="245"/>
        <v>1500</v>
      </c>
      <c r="G1370" s="96">
        <f>+$H$3*Q1370</f>
        <v>1500</v>
      </c>
      <c r="H1370" s="95">
        <f t="shared" si="246"/>
        <v>1500</v>
      </c>
      <c r="I1370" s="395"/>
      <c r="J1370" s="130">
        <f>((K1371-K1369)/500)</f>
        <v>0.02</v>
      </c>
      <c r="K1370" s="116">
        <f>(((I1370-I1369)*J1370)+K1369)+I1370</f>
        <v>150</v>
      </c>
      <c r="L1370" s="131">
        <f>ROUNDUP(K1370,0)</f>
        <v>150</v>
      </c>
      <c r="M1370" s="132">
        <f>((N1371-N1369)/500)</f>
        <v>0.02</v>
      </c>
      <c r="N1370" s="101">
        <f>(((I1370-I1369)*M1370)+N1369)+I1370</f>
        <v>250</v>
      </c>
      <c r="O1370" s="101">
        <f>ROUNDUP(N1370,0)</f>
        <v>250</v>
      </c>
      <c r="P1370" s="101">
        <f>((Q1371-Q1369)/500)</f>
        <v>0.02</v>
      </c>
      <c r="Q1370" s="101">
        <f>(((I1370-I1369)*P1370)+Q1369)+I1370</f>
        <v>500</v>
      </c>
      <c r="R1370" s="133">
        <f>ROUNDUP(Q1370,0)</f>
        <v>500</v>
      </c>
      <c r="S1370" s="132">
        <f>((T1371-T1369)/500)</f>
        <v>0.04</v>
      </c>
      <c r="T1370" s="134">
        <f>(((I1370-I1369)*S1370)+T1369)+I1370</f>
        <v>650</v>
      </c>
      <c r="U1370" s="134">
        <f>ROUNDUP(T1370,0)</f>
        <v>650</v>
      </c>
      <c r="V1370" s="396"/>
      <c r="W1370" s="130">
        <f>((X1371-X1369)/500)</f>
        <v>0.02</v>
      </c>
      <c r="X1370" s="116">
        <f>(((V1370-V1369)*W1370)+X1369)+V1370</f>
        <v>-1485</v>
      </c>
      <c r="Y1370" s="135">
        <f t="shared" si="247"/>
        <v>240</v>
      </c>
      <c r="Z1370" s="106">
        <f>ROUNDUP(X1370,0)</f>
        <v>-1485</v>
      </c>
      <c r="AA1370" s="136">
        <f>((AB1371-AB1369)/500)</f>
        <v>0.04</v>
      </c>
      <c r="AB1370" s="137">
        <f>(((V1370-V1369)*AA1370)+AB1369)+V1370</f>
        <v>-2970</v>
      </c>
      <c r="AC1370" s="101">
        <f>ROUNDUP(AB1370,0)</f>
        <v>-2970</v>
      </c>
      <c r="AD1370" s="137">
        <f>((AE1371-AE1369)/500)</f>
        <v>0.02</v>
      </c>
      <c r="AE1370" s="137">
        <f>(((V1370-V1369)*AD1370)+AE1369)+V1370</f>
        <v>-1460</v>
      </c>
      <c r="AF1370" s="133">
        <f>ROUNDUP(AE1370,0)</f>
        <v>-1460</v>
      </c>
      <c r="AG1370" s="137">
        <f>((AH1371-AH1369)/500)</f>
        <v>0.02</v>
      </c>
      <c r="AH1370" s="137">
        <f>(((V1370-V1369)*AG1370)+AH1369)+V1370</f>
        <v>-1435</v>
      </c>
      <c r="AI1370" s="101">
        <f>ROUNDUP(AH1370,0)</f>
        <v>-1435</v>
      </c>
      <c r="AJ1370" s="136">
        <f>((AK1371-AK1369)/500)</f>
        <v>0.02</v>
      </c>
      <c r="AK1370" s="138">
        <f>(((V1370-V1369)*AJ1370)+AK1369)+V1370</f>
        <v>-1410</v>
      </c>
      <c r="AL1370" s="139">
        <f>ROUNDUP(AK1370,0)</f>
        <v>-1410</v>
      </c>
      <c r="AM1370" s="397"/>
    </row>
    <row r="1371" spans="1:39" ht="15.75" x14ac:dyDescent="0.25">
      <c r="A1371" s="93">
        <f t="shared" si="248"/>
        <v>0</v>
      </c>
      <c r="B1371" s="93">
        <f t="shared" ref="B1371:B1434" si="249">ROUNDUP(A1371,0)</f>
        <v>0</v>
      </c>
      <c r="C1371" s="112">
        <f>+$D$3*U1371</f>
        <v>3925350</v>
      </c>
      <c r="D1371" s="112">
        <f t="shared" ref="D1371:D1434" si="250">ROUNDUP(C1371,0)</f>
        <v>3925350</v>
      </c>
      <c r="E1371" s="112">
        <f>+$F$3*L1371</f>
        <v>3495000</v>
      </c>
      <c r="F1371" s="112">
        <f t="shared" ref="F1371:F1434" si="251">ROUNDUP(E1371,0)</f>
        <v>3495000</v>
      </c>
      <c r="G1371" s="113">
        <f>+$H$3*R1371</f>
        <v>1049550</v>
      </c>
      <c r="H1371" s="112">
        <f t="shared" ref="H1371:H1434" si="252">ROUNDUP(G1371,0)</f>
        <v>1049550</v>
      </c>
      <c r="I1371" s="140">
        <f>+I1369+500</f>
        <v>342500</v>
      </c>
      <c r="J1371" s="130"/>
      <c r="K1371" s="116">
        <f>+K1369+10</f>
        <v>7000</v>
      </c>
      <c r="L1371" s="117">
        <f>+I1371+K1371</f>
        <v>349500</v>
      </c>
      <c r="M1371" s="118"/>
      <c r="N1371" s="119">
        <f>+N1369+10</f>
        <v>7100</v>
      </c>
      <c r="O1371" s="119">
        <f>+N1371+I1371</f>
        <v>349600</v>
      </c>
      <c r="P1371" s="119"/>
      <c r="Q1371" s="119">
        <f>+Q1369+10</f>
        <v>7350</v>
      </c>
      <c r="R1371" s="120">
        <f>+Q1371+I1371</f>
        <v>349850</v>
      </c>
      <c r="S1371" s="121"/>
      <c r="T1371" s="122">
        <f>+T1369+20</f>
        <v>14350</v>
      </c>
      <c r="U1371" s="122">
        <f>+T1371+I1371</f>
        <v>356850</v>
      </c>
      <c r="V1371" s="141">
        <f>+V1369+500</f>
        <v>342500</v>
      </c>
      <c r="W1371" s="130"/>
      <c r="X1371" s="116">
        <f>+X1369+10</f>
        <v>5365</v>
      </c>
      <c r="Y1371" s="124">
        <f t="shared" si="247"/>
        <v>342740</v>
      </c>
      <c r="Z1371" s="125">
        <f>+V1371+X1371</f>
        <v>347865</v>
      </c>
      <c r="AA1371" s="126"/>
      <c r="AB1371" s="127">
        <f>+AB1369+20</f>
        <v>10730</v>
      </c>
      <c r="AC1371" s="119">
        <f>+V1371+AB1371</f>
        <v>353230</v>
      </c>
      <c r="AD1371" s="127"/>
      <c r="AE1371" s="127">
        <f>+AE1369+10</f>
        <v>5390</v>
      </c>
      <c r="AF1371" s="120">
        <f>+AE1371+V1371</f>
        <v>347890</v>
      </c>
      <c r="AG1371" s="127"/>
      <c r="AH1371" s="127">
        <f>+AH1369+10</f>
        <v>5415</v>
      </c>
      <c r="AI1371" s="119">
        <f>+AH1371+V1371</f>
        <v>347915</v>
      </c>
      <c r="AJ1371" s="126"/>
      <c r="AK1371" s="128">
        <f>+AK1369+10</f>
        <v>5440</v>
      </c>
      <c r="AL1371" s="129">
        <f>+AK1371+V1371</f>
        <v>347940</v>
      </c>
      <c r="AM1371" s="397"/>
    </row>
    <row r="1372" spans="1:39" ht="15.75" x14ac:dyDescent="0.25">
      <c r="A1372" s="93">
        <f t="shared" si="248"/>
        <v>0</v>
      </c>
      <c r="B1372" s="94">
        <f t="shared" si="249"/>
        <v>0</v>
      </c>
      <c r="C1372" s="95">
        <f>+$D$3*T1372</f>
        <v>7150</v>
      </c>
      <c r="D1372" s="95">
        <f t="shared" si="250"/>
        <v>7150</v>
      </c>
      <c r="E1372" s="95">
        <f>+$F$3*K1372</f>
        <v>1500</v>
      </c>
      <c r="F1372" s="95">
        <f t="shared" si="251"/>
        <v>1500</v>
      </c>
      <c r="G1372" s="96">
        <f>+$H$3*Q1372</f>
        <v>1500</v>
      </c>
      <c r="H1372" s="433">
        <f t="shared" si="252"/>
        <v>1500</v>
      </c>
      <c r="I1372" s="395"/>
      <c r="J1372" s="130">
        <f>((K1373-K1371)/500)</f>
        <v>0.02</v>
      </c>
      <c r="K1372" s="116">
        <f>(((I1372-I1371)*J1372)+K1371)+I1372</f>
        <v>150</v>
      </c>
      <c r="L1372" s="131">
        <f>ROUNDUP(K1372,0)</f>
        <v>150</v>
      </c>
      <c r="M1372" s="132">
        <f>((N1373-N1371)/500)</f>
        <v>0.02</v>
      </c>
      <c r="N1372" s="101">
        <f>(((I1372-I1371)*M1372)+N1371)+I1372</f>
        <v>250</v>
      </c>
      <c r="O1372" s="101">
        <f>ROUNDUP(N1372,0)</f>
        <v>250</v>
      </c>
      <c r="P1372" s="101">
        <f>((Q1373-Q1371)/500)</f>
        <v>0.02</v>
      </c>
      <c r="Q1372" s="101">
        <f>(((I1372-I1371)*P1372)+Q1371)+I1372</f>
        <v>500</v>
      </c>
      <c r="R1372" s="133">
        <f>ROUNDUP(Q1372,0)</f>
        <v>500</v>
      </c>
      <c r="S1372" s="132">
        <f>((T1373-T1371)/500)</f>
        <v>0.04</v>
      </c>
      <c r="T1372" s="134">
        <f>(((I1372-I1371)*S1372)+T1371)+I1372</f>
        <v>650</v>
      </c>
      <c r="U1372" s="134">
        <f>ROUNDUP(T1372,0)</f>
        <v>650</v>
      </c>
      <c r="V1372" s="396"/>
      <c r="W1372" s="130">
        <f>((X1373-X1371)/500)</f>
        <v>0.01</v>
      </c>
      <c r="X1372" s="116">
        <f>(((V1372-V1371)*W1372)+X1371)+V1372</f>
        <v>1940</v>
      </c>
      <c r="Y1372" s="135">
        <f t="shared" si="247"/>
        <v>240</v>
      </c>
      <c r="Z1372" s="106">
        <f>ROUNDUP(X1372,0)</f>
        <v>1940</v>
      </c>
      <c r="AA1372" s="136">
        <f>((AB1373-AB1371)/500)</f>
        <v>0.02</v>
      </c>
      <c r="AB1372" s="137">
        <f>(((V1372-V1371)*AA1372)+AB1371)+V1372</f>
        <v>3880</v>
      </c>
      <c r="AC1372" s="101">
        <f>ROUNDUP(AB1372,0)</f>
        <v>3880</v>
      </c>
      <c r="AD1372" s="137">
        <f>((AE1373-AE1371)/500)</f>
        <v>0.01</v>
      </c>
      <c r="AE1372" s="137">
        <f>(((V1372-V1371)*AD1372)+AE1371)+V1372</f>
        <v>1965</v>
      </c>
      <c r="AF1372" s="133">
        <f>ROUNDUP(AE1372,0)</f>
        <v>1965</v>
      </c>
      <c r="AG1372" s="137">
        <f>((AH1373-AH1371)/500)</f>
        <v>0.01</v>
      </c>
      <c r="AH1372" s="137">
        <f>(((V1372-V1371)*AG1372)+AH1371)+V1372</f>
        <v>1990</v>
      </c>
      <c r="AI1372" s="101">
        <f>ROUNDUP(AH1372,0)</f>
        <v>1990</v>
      </c>
      <c r="AJ1372" s="136">
        <f>((AK1373-AK1371)/500)</f>
        <v>0.01</v>
      </c>
      <c r="AK1372" s="138">
        <f>(((V1372-V1371)*AJ1372)+AK1371)+V1372</f>
        <v>2015</v>
      </c>
      <c r="AL1372" s="139">
        <f>ROUNDUP(AK1372,0)</f>
        <v>2015</v>
      </c>
    </row>
    <row r="1373" spans="1:39" ht="15.75" x14ac:dyDescent="0.25">
      <c r="A1373" s="93">
        <f t="shared" si="248"/>
        <v>0</v>
      </c>
      <c r="B1373" s="93">
        <f t="shared" si="249"/>
        <v>0</v>
      </c>
      <c r="C1373" s="112">
        <f>+$D$3*U1373</f>
        <v>3931070</v>
      </c>
      <c r="D1373" s="112">
        <f t="shared" si="250"/>
        <v>3931070</v>
      </c>
      <c r="E1373" s="112">
        <f>+$F$3*L1373</f>
        <v>3500100</v>
      </c>
      <c r="F1373" s="112">
        <f t="shared" si="251"/>
        <v>3500100</v>
      </c>
      <c r="G1373" s="113">
        <f>+$H$3*R1373</f>
        <v>1051080</v>
      </c>
      <c r="H1373" s="112">
        <f t="shared" si="252"/>
        <v>1051080</v>
      </c>
      <c r="I1373" s="140">
        <f>+I1371+500</f>
        <v>343000</v>
      </c>
      <c r="J1373" s="130"/>
      <c r="K1373" s="116">
        <f>+K1371+10</f>
        <v>7010</v>
      </c>
      <c r="L1373" s="117">
        <f>+I1373+K1373</f>
        <v>350010</v>
      </c>
      <c r="M1373" s="118"/>
      <c r="N1373" s="119">
        <f>+N1371+10</f>
        <v>7110</v>
      </c>
      <c r="O1373" s="119">
        <f>+N1373+I1373</f>
        <v>350110</v>
      </c>
      <c r="P1373" s="119"/>
      <c r="Q1373" s="119">
        <f>+Q1371+10</f>
        <v>7360</v>
      </c>
      <c r="R1373" s="120">
        <f>+Q1373+I1373</f>
        <v>350360</v>
      </c>
      <c r="S1373" s="121"/>
      <c r="T1373" s="122">
        <f>+T1371+20</f>
        <v>14370</v>
      </c>
      <c r="U1373" s="122">
        <f>+T1373+I1373</f>
        <v>357370</v>
      </c>
      <c r="V1373" s="141">
        <f>+V1371+500</f>
        <v>343000</v>
      </c>
      <c r="W1373" s="130"/>
      <c r="X1373" s="116">
        <f>+X1371+5</f>
        <v>5370</v>
      </c>
      <c r="Y1373" s="124">
        <f t="shared" si="247"/>
        <v>343240</v>
      </c>
      <c r="Z1373" s="125">
        <f>+V1373+X1373</f>
        <v>348370</v>
      </c>
      <c r="AA1373" s="126"/>
      <c r="AB1373" s="127">
        <f>+AB1371+10</f>
        <v>10740</v>
      </c>
      <c r="AC1373" s="119">
        <f>+V1373+AB1373</f>
        <v>353740</v>
      </c>
      <c r="AD1373" s="127"/>
      <c r="AE1373" s="127">
        <f>+AE1371+5</f>
        <v>5395</v>
      </c>
      <c r="AF1373" s="120">
        <f>+AE1373+V1373</f>
        <v>348395</v>
      </c>
      <c r="AG1373" s="127"/>
      <c r="AH1373" s="127">
        <f>+AH1371+5</f>
        <v>5420</v>
      </c>
      <c r="AI1373" s="119">
        <f>+AH1373+V1373</f>
        <v>348420</v>
      </c>
      <c r="AJ1373" s="126"/>
      <c r="AK1373" s="128">
        <f>+AK1371+5</f>
        <v>5445</v>
      </c>
      <c r="AL1373" s="129">
        <f>+AK1373+V1373</f>
        <v>348445</v>
      </c>
      <c r="AM1373" s="397"/>
    </row>
    <row r="1374" spans="1:39" ht="15.75" x14ac:dyDescent="0.25">
      <c r="A1374" s="93">
        <f t="shared" si="248"/>
        <v>0</v>
      </c>
      <c r="B1374" s="94">
        <f t="shared" si="249"/>
        <v>0</v>
      </c>
      <c r="C1374" s="95">
        <f>+$D$3*T1374</f>
        <v>7150</v>
      </c>
      <c r="D1374" s="95">
        <f t="shared" si="250"/>
        <v>7150</v>
      </c>
      <c r="E1374" s="95">
        <f>+$F$3*K1374</f>
        <v>1500</v>
      </c>
      <c r="F1374" s="95">
        <f t="shared" si="251"/>
        <v>1500</v>
      </c>
      <c r="G1374" s="96">
        <f>+$H$3*Q1374</f>
        <v>1500</v>
      </c>
      <c r="H1374" s="95">
        <f t="shared" si="252"/>
        <v>1500</v>
      </c>
      <c r="I1374" s="395"/>
      <c r="J1374" s="130">
        <f>((K1375-K1373)/500)</f>
        <v>0.02</v>
      </c>
      <c r="K1374" s="116">
        <f>(((I1374-I1373)*J1374)+K1373)+I1374</f>
        <v>150</v>
      </c>
      <c r="L1374" s="131">
        <f>ROUNDUP(K1374,0)</f>
        <v>150</v>
      </c>
      <c r="M1374" s="132">
        <f>((N1375-N1373)/500)</f>
        <v>0.02</v>
      </c>
      <c r="N1374" s="101">
        <f>(((I1374-I1373)*M1374)+N1373)+I1374</f>
        <v>250</v>
      </c>
      <c r="O1374" s="101">
        <f>ROUNDUP(N1374,0)</f>
        <v>250</v>
      </c>
      <c r="P1374" s="101">
        <f>((Q1375-Q1373)/500)</f>
        <v>0.02</v>
      </c>
      <c r="Q1374" s="101">
        <f>(((I1374-I1373)*P1374)+Q1373)+I1374</f>
        <v>500</v>
      </c>
      <c r="R1374" s="133">
        <f>ROUNDUP(Q1374,0)</f>
        <v>500</v>
      </c>
      <c r="S1374" s="132">
        <f>((T1375-T1373)/500)</f>
        <v>0.04</v>
      </c>
      <c r="T1374" s="134">
        <f>(((I1374-I1373)*S1374)+T1373)+I1374</f>
        <v>650</v>
      </c>
      <c r="U1374" s="134">
        <f>ROUNDUP(T1374,0)</f>
        <v>650</v>
      </c>
      <c r="V1374" s="396"/>
      <c r="W1374" s="130">
        <f>((X1375-X1373)/500)</f>
        <v>0.02</v>
      </c>
      <c r="X1374" s="116">
        <f>(((V1374-V1373)*W1374)+X1373)+V1374</f>
        <v>-1490</v>
      </c>
      <c r="Y1374" s="135">
        <f t="shared" si="247"/>
        <v>240</v>
      </c>
      <c r="Z1374" s="106">
        <f>ROUNDUP(X1374,0)</f>
        <v>-1490</v>
      </c>
      <c r="AA1374" s="136">
        <f>((AB1375-AB1373)/500)</f>
        <v>0.04</v>
      </c>
      <c r="AB1374" s="137">
        <f>(((V1374-V1373)*AA1374)+AB1373)+V1374</f>
        <v>-2980</v>
      </c>
      <c r="AC1374" s="101">
        <f>ROUNDUP(AB1374,0)</f>
        <v>-2980</v>
      </c>
      <c r="AD1374" s="137">
        <f>((AE1375-AE1373)/500)</f>
        <v>0.02</v>
      </c>
      <c r="AE1374" s="137">
        <f>(((V1374-V1373)*AD1374)+AE1373)+V1374</f>
        <v>-1465</v>
      </c>
      <c r="AF1374" s="133">
        <f>ROUNDUP(AE1374,0)</f>
        <v>-1465</v>
      </c>
      <c r="AG1374" s="137">
        <f>((AH1375-AH1373)/500)</f>
        <v>0.02</v>
      </c>
      <c r="AH1374" s="137">
        <f>(((V1374-V1373)*AG1374)+AH1373)+V1374</f>
        <v>-1440</v>
      </c>
      <c r="AI1374" s="101">
        <f>ROUNDUP(AH1374,0)</f>
        <v>-1440</v>
      </c>
      <c r="AJ1374" s="136">
        <f>((AK1375-AK1373)/500)</f>
        <v>0.02</v>
      </c>
      <c r="AK1374" s="138">
        <f>(((V1374-V1373)*AJ1374)+AK1373)+V1374</f>
        <v>-1415</v>
      </c>
      <c r="AL1374" s="139">
        <f>ROUNDUP(AK1374,0)</f>
        <v>-1415</v>
      </c>
    </row>
    <row r="1375" spans="1:39" ht="15.75" x14ac:dyDescent="0.25">
      <c r="A1375" s="93">
        <f t="shared" si="248"/>
        <v>0</v>
      </c>
      <c r="B1375" s="93">
        <f t="shared" si="249"/>
        <v>0</v>
      </c>
      <c r="C1375" s="112">
        <f>+$D$3*U1375</f>
        <v>3936790</v>
      </c>
      <c r="D1375" s="112">
        <f t="shared" si="250"/>
        <v>3936790</v>
      </c>
      <c r="E1375" s="112">
        <f>+$F$3*L1375</f>
        <v>3505200</v>
      </c>
      <c r="F1375" s="112">
        <f t="shared" si="251"/>
        <v>3505200</v>
      </c>
      <c r="G1375" s="113">
        <f>+$H$3*R1375</f>
        <v>1052610</v>
      </c>
      <c r="H1375" s="112">
        <f t="shared" si="252"/>
        <v>1052610</v>
      </c>
      <c r="I1375" s="140">
        <f>+I1373+500</f>
        <v>343500</v>
      </c>
      <c r="J1375" s="130"/>
      <c r="K1375" s="116">
        <f>+K1373+10</f>
        <v>7020</v>
      </c>
      <c r="L1375" s="117">
        <f>+I1375+K1375</f>
        <v>350520</v>
      </c>
      <c r="M1375" s="118"/>
      <c r="N1375" s="119">
        <f>+N1373+10</f>
        <v>7120</v>
      </c>
      <c r="O1375" s="119">
        <f>+N1375+I1375</f>
        <v>350620</v>
      </c>
      <c r="P1375" s="119"/>
      <c r="Q1375" s="119">
        <f>+Q1373+10</f>
        <v>7370</v>
      </c>
      <c r="R1375" s="120">
        <f>+Q1375+I1375</f>
        <v>350870</v>
      </c>
      <c r="S1375" s="121"/>
      <c r="T1375" s="122">
        <f>+T1373+20</f>
        <v>14390</v>
      </c>
      <c r="U1375" s="122">
        <f>+T1375+I1375</f>
        <v>357890</v>
      </c>
      <c r="V1375" s="141">
        <f>+V1373+500</f>
        <v>343500</v>
      </c>
      <c r="W1375" s="130"/>
      <c r="X1375" s="116">
        <f>+X1373+10</f>
        <v>5380</v>
      </c>
      <c r="Y1375" s="124">
        <f t="shared" si="247"/>
        <v>343740</v>
      </c>
      <c r="Z1375" s="125">
        <f>+V1375+X1375</f>
        <v>348880</v>
      </c>
      <c r="AA1375" s="126"/>
      <c r="AB1375" s="127">
        <f>+AB1373+20</f>
        <v>10760</v>
      </c>
      <c r="AC1375" s="119">
        <f>+V1375+AB1375</f>
        <v>354260</v>
      </c>
      <c r="AD1375" s="127"/>
      <c r="AE1375" s="127">
        <f>+AE1373+10</f>
        <v>5405</v>
      </c>
      <c r="AF1375" s="120">
        <f>+AE1375+V1375</f>
        <v>348905</v>
      </c>
      <c r="AG1375" s="127"/>
      <c r="AH1375" s="127">
        <f>+AH1373+10</f>
        <v>5430</v>
      </c>
      <c r="AI1375" s="119">
        <f>+AH1375+V1375</f>
        <v>348930</v>
      </c>
      <c r="AJ1375" s="126"/>
      <c r="AK1375" s="128">
        <f>+AK1373+10</f>
        <v>5455</v>
      </c>
      <c r="AL1375" s="129">
        <f>+AK1375+V1375</f>
        <v>348955</v>
      </c>
      <c r="AM1375" s="397"/>
    </row>
    <row r="1376" spans="1:39" ht="15.75" x14ac:dyDescent="0.25">
      <c r="A1376" s="93">
        <f t="shared" si="248"/>
        <v>0</v>
      </c>
      <c r="B1376" s="94">
        <f t="shared" si="249"/>
        <v>0</v>
      </c>
      <c r="C1376" s="95">
        <f>+$D$3*T1376</f>
        <v>7150</v>
      </c>
      <c r="D1376" s="95">
        <f t="shared" si="250"/>
        <v>7150</v>
      </c>
      <c r="E1376" s="95">
        <f>+$F$3*K1376</f>
        <v>1500</v>
      </c>
      <c r="F1376" s="95">
        <f t="shared" si="251"/>
        <v>1500</v>
      </c>
      <c r="G1376" s="96">
        <f>+$H$3*Q1376</f>
        <v>1500</v>
      </c>
      <c r="H1376" s="433">
        <f t="shared" si="252"/>
        <v>1500</v>
      </c>
      <c r="I1376" s="395"/>
      <c r="J1376" s="130">
        <f>((K1377-K1375)/500)</f>
        <v>0.02</v>
      </c>
      <c r="K1376" s="116">
        <f>(((I1376-I1375)*J1376)+K1375)+I1376</f>
        <v>150</v>
      </c>
      <c r="L1376" s="131">
        <f>ROUNDUP(K1376,0)</f>
        <v>150</v>
      </c>
      <c r="M1376" s="132">
        <f>((N1377-N1375)/500)</f>
        <v>0.02</v>
      </c>
      <c r="N1376" s="101">
        <f>(((I1376-I1375)*M1376)+N1375)+I1376</f>
        <v>250</v>
      </c>
      <c r="O1376" s="101">
        <f>ROUNDUP(N1376,0)</f>
        <v>250</v>
      </c>
      <c r="P1376" s="101">
        <f>((Q1377-Q1375)/500)</f>
        <v>0.02</v>
      </c>
      <c r="Q1376" s="101">
        <f>(((I1376-I1375)*P1376)+Q1375)+I1376</f>
        <v>500</v>
      </c>
      <c r="R1376" s="133">
        <f>ROUNDUP(Q1376,0)</f>
        <v>500</v>
      </c>
      <c r="S1376" s="132">
        <f>((T1377-T1375)/500)</f>
        <v>0.04</v>
      </c>
      <c r="T1376" s="134">
        <f>(((I1376-I1375)*S1376)+T1375)+I1376</f>
        <v>650</v>
      </c>
      <c r="U1376" s="134">
        <f>ROUNDUP(T1376,0)</f>
        <v>650</v>
      </c>
      <c r="V1376" s="396"/>
      <c r="W1376" s="130">
        <f>((X1377-X1375)/500)</f>
        <v>0.01</v>
      </c>
      <c r="X1376" s="116">
        <f>(((V1376-V1375)*W1376)+X1375)+V1376</f>
        <v>1945</v>
      </c>
      <c r="Y1376" s="135">
        <f t="shared" si="247"/>
        <v>240</v>
      </c>
      <c r="Z1376" s="106">
        <f>ROUNDUP(X1376,0)</f>
        <v>1945</v>
      </c>
      <c r="AA1376" s="136">
        <f>((AB1377-AB1375)/500)</f>
        <v>0.02</v>
      </c>
      <c r="AB1376" s="137">
        <f>(((V1376-V1375)*AA1376)+AB1375)+V1376</f>
        <v>3890</v>
      </c>
      <c r="AC1376" s="101">
        <f>ROUNDUP(AB1376,0)</f>
        <v>3890</v>
      </c>
      <c r="AD1376" s="137">
        <f>((AE1377-AE1375)/500)</f>
        <v>0.01</v>
      </c>
      <c r="AE1376" s="137">
        <f>(((V1376-V1375)*AD1376)+AE1375)+V1376</f>
        <v>1970</v>
      </c>
      <c r="AF1376" s="133">
        <f>ROUNDUP(AE1376,0)</f>
        <v>1970</v>
      </c>
      <c r="AG1376" s="137">
        <f>((AH1377-AH1375)/500)</f>
        <v>0.01</v>
      </c>
      <c r="AH1376" s="137">
        <f>(((V1376-V1375)*AG1376)+AH1375)+V1376</f>
        <v>1995</v>
      </c>
      <c r="AI1376" s="101">
        <f>ROUNDUP(AH1376,0)</f>
        <v>1995</v>
      </c>
      <c r="AJ1376" s="136">
        <f>((AK1377-AK1375)/500)</f>
        <v>0.01</v>
      </c>
      <c r="AK1376" s="138">
        <f>(((V1376-V1375)*AJ1376)+AK1375)+V1376</f>
        <v>2020</v>
      </c>
      <c r="AL1376" s="139">
        <f>ROUNDUP(AK1376,0)</f>
        <v>2020</v>
      </c>
    </row>
    <row r="1377" spans="1:39" ht="15.75" x14ac:dyDescent="0.25">
      <c r="A1377" s="93">
        <f t="shared" si="248"/>
        <v>0</v>
      </c>
      <c r="B1377" s="93">
        <f t="shared" si="249"/>
        <v>0</v>
      </c>
      <c r="C1377" s="112">
        <f>+$D$3*U1377</f>
        <v>3942510</v>
      </c>
      <c r="D1377" s="112">
        <f t="shared" si="250"/>
        <v>3942510</v>
      </c>
      <c r="E1377" s="112">
        <f>+$F$3*L1377</f>
        <v>3510300</v>
      </c>
      <c r="F1377" s="112">
        <f t="shared" si="251"/>
        <v>3510300</v>
      </c>
      <c r="G1377" s="113">
        <f>+$H$3*R1377</f>
        <v>1054140</v>
      </c>
      <c r="H1377" s="112">
        <f t="shared" si="252"/>
        <v>1054140</v>
      </c>
      <c r="I1377" s="140">
        <f>+I1375+500</f>
        <v>344000</v>
      </c>
      <c r="J1377" s="130"/>
      <c r="K1377" s="116">
        <f>+K1375+10</f>
        <v>7030</v>
      </c>
      <c r="L1377" s="117">
        <f>+I1377+K1377</f>
        <v>351030</v>
      </c>
      <c r="M1377" s="118"/>
      <c r="N1377" s="119">
        <f>+N1375+10</f>
        <v>7130</v>
      </c>
      <c r="O1377" s="119">
        <f>+N1377+I1377</f>
        <v>351130</v>
      </c>
      <c r="P1377" s="119"/>
      <c r="Q1377" s="119">
        <f>+Q1375+10</f>
        <v>7380</v>
      </c>
      <c r="R1377" s="120">
        <f>+Q1377+I1377</f>
        <v>351380</v>
      </c>
      <c r="S1377" s="121"/>
      <c r="T1377" s="122">
        <f>+T1375+20</f>
        <v>14410</v>
      </c>
      <c r="U1377" s="122">
        <f>+T1377+I1377</f>
        <v>358410</v>
      </c>
      <c r="V1377" s="141">
        <f>+V1375+500</f>
        <v>344000</v>
      </c>
      <c r="W1377" s="130"/>
      <c r="X1377" s="116">
        <f>+X1375+5</f>
        <v>5385</v>
      </c>
      <c r="Y1377" s="124">
        <f t="shared" ref="Y1377:Y1440" si="253">+V1377+240</f>
        <v>344240</v>
      </c>
      <c r="Z1377" s="125">
        <f>+V1377+X1377</f>
        <v>349385</v>
      </c>
      <c r="AA1377" s="126"/>
      <c r="AB1377" s="127">
        <f>+AB1375+10</f>
        <v>10770</v>
      </c>
      <c r="AC1377" s="119">
        <f>+V1377+AB1377</f>
        <v>354770</v>
      </c>
      <c r="AD1377" s="127"/>
      <c r="AE1377" s="127">
        <f>+AE1375+5</f>
        <v>5410</v>
      </c>
      <c r="AF1377" s="120">
        <f>+AE1377+V1377</f>
        <v>349410</v>
      </c>
      <c r="AG1377" s="127"/>
      <c r="AH1377" s="127">
        <f>+AH1375+5</f>
        <v>5435</v>
      </c>
      <c r="AI1377" s="119">
        <f>+AH1377+V1377</f>
        <v>349435</v>
      </c>
      <c r="AJ1377" s="126"/>
      <c r="AK1377" s="128">
        <f>+AK1375+5</f>
        <v>5460</v>
      </c>
      <c r="AL1377" s="129">
        <f>+AK1377+V1377</f>
        <v>349460</v>
      </c>
      <c r="AM1377" s="397"/>
    </row>
    <row r="1378" spans="1:39" ht="15.75" x14ac:dyDescent="0.25">
      <c r="A1378" s="93">
        <f t="shared" si="248"/>
        <v>0</v>
      </c>
      <c r="B1378" s="94">
        <f t="shared" si="249"/>
        <v>0</v>
      </c>
      <c r="C1378" s="95">
        <f>+$D$3*T1378</f>
        <v>7150</v>
      </c>
      <c r="D1378" s="95">
        <f t="shared" si="250"/>
        <v>7150</v>
      </c>
      <c r="E1378" s="95">
        <f>+$F$3*K1378</f>
        <v>1500</v>
      </c>
      <c r="F1378" s="95">
        <f t="shared" si="251"/>
        <v>1500</v>
      </c>
      <c r="G1378" s="96">
        <f>+$H$3*Q1378</f>
        <v>1500</v>
      </c>
      <c r="H1378" s="95">
        <f t="shared" si="252"/>
        <v>1500</v>
      </c>
      <c r="I1378" s="395"/>
      <c r="J1378" s="130">
        <f>((K1379-K1377)/500)</f>
        <v>0.02</v>
      </c>
      <c r="K1378" s="116">
        <f>(((I1378-I1377)*J1378)+K1377)+I1378</f>
        <v>150</v>
      </c>
      <c r="L1378" s="131">
        <f>ROUNDUP(K1378,0)</f>
        <v>150</v>
      </c>
      <c r="M1378" s="132">
        <f>((N1379-N1377)/500)</f>
        <v>0.02</v>
      </c>
      <c r="N1378" s="101">
        <f>(((I1378-I1377)*M1378)+N1377)+I1378</f>
        <v>250</v>
      </c>
      <c r="O1378" s="101">
        <f>ROUNDUP(N1378,0)</f>
        <v>250</v>
      </c>
      <c r="P1378" s="101">
        <f>((Q1379-Q1377)/500)</f>
        <v>0.02</v>
      </c>
      <c r="Q1378" s="101">
        <f>(((I1378-I1377)*P1378)+Q1377)+I1378</f>
        <v>500</v>
      </c>
      <c r="R1378" s="133">
        <f>ROUNDUP(Q1378,0)</f>
        <v>500</v>
      </c>
      <c r="S1378" s="132">
        <f>((T1379-T1377)/500)</f>
        <v>0.04</v>
      </c>
      <c r="T1378" s="134">
        <f>(((I1378-I1377)*S1378)+T1377)+I1378</f>
        <v>650</v>
      </c>
      <c r="U1378" s="134">
        <f>ROUNDUP(T1378,0)</f>
        <v>650</v>
      </c>
      <c r="V1378" s="396"/>
      <c r="W1378" s="130">
        <f>((X1379-X1377)/500)</f>
        <v>0.02</v>
      </c>
      <c r="X1378" s="116">
        <f>(((V1378-V1377)*W1378)+X1377)+V1378</f>
        <v>-1495</v>
      </c>
      <c r="Y1378" s="135">
        <f t="shared" si="253"/>
        <v>240</v>
      </c>
      <c r="Z1378" s="106">
        <f>ROUNDUP(X1378,0)</f>
        <v>-1495</v>
      </c>
      <c r="AA1378" s="136">
        <f>((AB1379-AB1377)/500)</f>
        <v>0.04</v>
      </c>
      <c r="AB1378" s="137">
        <f>(((V1378-V1377)*AA1378)+AB1377)+V1378</f>
        <v>-2990</v>
      </c>
      <c r="AC1378" s="101">
        <f>ROUNDUP(AB1378,0)</f>
        <v>-2990</v>
      </c>
      <c r="AD1378" s="137">
        <f>((AE1379-AE1377)/500)</f>
        <v>0.02</v>
      </c>
      <c r="AE1378" s="137">
        <f>(((V1378-V1377)*AD1378)+AE1377)+V1378</f>
        <v>-1470</v>
      </c>
      <c r="AF1378" s="133">
        <f>ROUNDUP(AE1378,0)</f>
        <v>-1470</v>
      </c>
      <c r="AG1378" s="137">
        <f>((AH1379-AH1377)/500)</f>
        <v>0.02</v>
      </c>
      <c r="AH1378" s="137">
        <f>(((V1378-V1377)*AG1378)+AH1377)+V1378</f>
        <v>-1445</v>
      </c>
      <c r="AI1378" s="101">
        <f>ROUNDUP(AH1378,0)</f>
        <v>-1445</v>
      </c>
      <c r="AJ1378" s="136">
        <f>((AK1379-AK1377)/500)</f>
        <v>0.02</v>
      </c>
      <c r="AK1378" s="138">
        <f>(((V1378-V1377)*AJ1378)+AK1377)+V1378</f>
        <v>-1420</v>
      </c>
      <c r="AL1378" s="139">
        <f>ROUNDUP(AK1378,0)</f>
        <v>-1420</v>
      </c>
      <c r="AM1378" s="397"/>
    </row>
    <row r="1379" spans="1:39" ht="15.75" x14ac:dyDescent="0.25">
      <c r="A1379" s="93">
        <f t="shared" si="248"/>
        <v>0</v>
      </c>
      <c r="B1379" s="93">
        <f t="shared" si="249"/>
        <v>0</v>
      </c>
      <c r="C1379" s="112">
        <f>+$D$3*U1379</f>
        <v>3948230</v>
      </c>
      <c r="D1379" s="112">
        <f t="shared" si="250"/>
        <v>3948230</v>
      </c>
      <c r="E1379" s="112">
        <f>+$F$3*L1379</f>
        <v>3515400</v>
      </c>
      <c r="F1379" s="112">
        <f t="shared" si="251"/>
        <v>3515400</v>
      </c>
      <c r="G1379" s="113">
        <f>+$H$3*R1379</f>
        <v>1055670</v>
      </c>
      <c r="H1379" s="112">
        <f t="shared" si="252"/>
        <v>1055670</v>
      </c>
      <c r="I1379" s="140">
        <f>+I1377+500</f>
        <v>344500</v>
      </c>
      <c r="J1379" s="130"/>
      <c r="K1379" s="116">
        <f>+K1377+10</f>
        <v>7040</v>
      </c>
      <c r="L1379" s="117">
        <f>+I1379+K1379</f>
        <v>351540</v>
      </c>
      <c r="M1379" s="118"/>
      <c r="N1379" s="119">
        <f>+N1377+10</f>
        <v>7140</v>
      </c>
      <c r="O1379" s="119">
        <f>+N1379+I1379</f>
        <v>351640</v>
      </c>
      <c r="P1379" s="119"/>
      <c r="Q1379" s="119">
        <f>+Q1377+10</f>
        <v>7390</v>
      </c>
      <c r="R1379" s="120">
        <f>+Q1379+I1379</f>
        <v>351890</v>
      </c>
      <c r="S1379" s="121"/>
      <c r="T1379" s="122">
        <f>+T1377+20</f>
        <v>14430</v>
      </c>
      <c r="U1379" s="122">
        <f>+T1379+I1379</f>
        <v>358930</v>
      </c>
      <c r="V1379" s="141">
        <f>+V1377+500</f>
        <v>344500</v>
      </c>
      <c r="W1379" s="130"/>
      <c r="X1379" s="116">
        <f>+X1377+10</f>
        <v>5395</v>
      </c>
      <c r="Y1379" s="124">
        <f t="shared" si="253"/>
        <v>344740</v>
      </c>
      <c r="Z1379" s="125">
        <f>+V1379+X1379</f>
        <v>349895</v>
      </c>
      <c r="AA1379" s="126"/>
      <c r="AB1379" s="127">
        <f>+AB1377+20</f>
        <v>10790</v>
      </c>
      <c r="AC1379" s="119">
        <f>+V1379+AB1379</f>
        <v>355290</v>
      </c>
      <c r="AD1379" s="127"/>
      <c r="AE1379" s="127">
        <f>+AE1377+10</f>
        <v>5420</v>
      </c>
      <c r="AF1379" s="120">
        <f>+AE1379+V1379</f>
        <v>349920</v>
      </c>
      <c r="AG1379" s="127"/>
      <c r="AH1379" s="127">
        <f>+AH1377+10</f>
        <v>5445</v>
      </c>
      <c r="AI1379" s="119">
        <f>+AH1379+V1379</f>
        <v>349945</v>
      </c>
      <c r="AJ1379" s="126"/>
      <c r="AK1379" s="128">
        <f>+AK1377+10</f>
        <v>5470</v>
      </c>
      <c r="AL1379" s="129">
        <f>+AK1379+V1379</f>
        <v>349970</v>
      </c>
      <c r="AM1379" s="397"/>
    </row>
    <row r="1380" spans="1:39" ht="15.75" x14ac:dyDescent="0.25">
      <c r="A1380" s="93">
        <f t="shared" si="248"/>
        <v>0</v>
      </c>
      <c r="B1380" s="94">
        <f t="shared" si="249"/>
        <v>0</v>
      </c>
      <c r="C1380" s="95">
        <f>+$D$3*T1380</f>
        <v>7150</v>
      </c>
      <c r="D1380" s="95">
        <f t="shared" si="250"/>
        <v>7150</v>
      </c>
      <c r="E1380" s="95">
        <f>+$F$3*K1380</f>
        <v>1500</v>
      </c>
      <c r="F1380" s="95">
        <f t="shared" si="251"/>
        <v>1500</v>
      </c>
      <c r="G1380" s="96">
        <f>+$H$3*Q1380</f>
        <v>1500</v>
      </c>
      <c r="H1380" s="433">
        <f t="shared" si="252"/>
        <v>1500</v>
      </c>
      <c r="I1380" s="395"/>
      <c r="J1380" s="130">
        <f>((K1381-K1379)/500)</f>
        <v>0.02</v>
      </c>
      <c r="K1380" s="116">
        <f>(((I1380-I1379)*J1380)+K1379)+I1380</f>
        <v>150</v>
      </c>
      <c r="L1380" s="131">
        <f>ROUNDUP(K1380,0)</f>
        <v>150</v>
      </c>
      <c r="M1380" s="132">
        <f>((N1381-N1379)/500)</f>
        <v>0.02</v>
      </c>
      <c r="N1380" s="101">
        <f>(((I1380-I1379)*M1380)+N1379)+I1380</f>
        <v>250</v>
      </c>
      <c r="O1380" s="101">
        <f>ROUNDUP(N1380,0)</f>
        <v>250</v>
      </c>
      <c r="P1380" s="101">
        <f>((Q1381-Q1379)/500)</f>
        <v>0.02</v>
      </c>
      <c r="Q1380" s="101">
        <f>(((I1380-I1379)*P1380)+Q1379)+I1380</f>
        <v>500</v>
      </c>
      <c r="R1380" s="133">
        <f>ROUNDUP(Q1380,0)</f>
        <v>500</v>
      </c>
      <c r="S1380" s="132">
        <f>((T1381-T1379)/500)</f>
        <v>0.04</v>
      </c>
      <c r="T1380" s="134">
        <f>(((I1380-I1379)*S1380)+T1379)+I1380</f>
        <v>650</v>
      </c>
      <c r="U1380" s="134">
        <f>ROUNDUP(T1380,0)</f>
        <v>650</v>
      </c>
      <c r="V1380" s="396"/>
      <c r="W1380" s="130">
        <f>((X1381-X1379)/500)</f>
        <v>0.01</v>
      </c>
      <c r="X1380" s="116">
        <f>(((V1380-V1379)*W1380)+X1379)+V1380</f>
        <v>1950</v>
      </c>
      <c r="Y1380" s="135">
        <f t="shared" si="253"/>
        <v>240</v>
      </c>
      <c r="Z1380" s="106">
        <f>ROUNDUP(X1380,0)</f>
        <v>1950</v>
      </c>
      <c r="AA1380" s="136">
        <f>((AB1381-AB1379)/500)</f>
        <v>0.02</v>
      </c>
      <c r="AB1380" s="137">
        <f>(((V1380-V1379)*AA1380)+AB1379)+V1380</f>
        <v>3900</v>
      </c>
      <c r="AC1380" s="101">
        <f>ROUNDUP(AB1380,0)</f>
        <v>3900</v>
      </c>
      <c r="AD1380" s="137">
        <f>((AE1381-AE1379)/500)</f>
        <v>0.01</v>
      </c>
      <c r="AE1380" s="137">
        <f>(((V1380-V1379)*AD1380)+AE1379)+V1380</f>
        <v>1975</v>
      </c>
      <c r="AF1380" s="133">
        <f>ROUNDUP(AE1380,0)</f>
        <v>1975</v>
      </c>
      <c r="AG1380" s="137">
        <f>((AH1381-AH1379)/500)</f>
        <v>0.01</v>
      </c>
      <c r="AH1380" s="137">
        <f>(((V1380-V1379)*AG1380)+AH1379)+V1380</f>
        <v>2000</v>
      </c>
      <c r="AI1380" s="101">
        <f>ROUNDUP(AH1380,0)</f>
        <v>2000</v>
      </c>
      <c r="AJ1380" s="136">
        <f>((AK1381-AK1379)/500)</f>
        <v>0.01</v>
      </c>
      <c r="AK1380" s="138">
        <f>(((V1380-V1379)*AJ1380)+AK1379)+V1380</f>
        <v>2025</v>
      </c>
      <c r="AL1380" s="139">
        <f>ROUNDUP(AK1380,0)</f>
        <v>2025</v>
      </c>
    </row>
    <row r="1381" spans="1:39" ht="15.75" x14ac:dyDescent="0.25">
      <c r="A1381" s="93">
        <f t="shared" si="248"/>
        <v>0</v>
      </c>
      <c r="B1381" s="93">
        <f t="shared" si="249"/>
        <v>0</v>
      </c>
      <c r="C1381" s="112">
        <f>+$D$3*U1381</f>
        <v>3953950</v>
      </c>
      <c r="D1381" s="112">
        <f t="shared" si="250"/>
        <v>3953950</v>
      </c>
      <c r="E1381" s="112">
        <f>+$F$3*L1381</f>
        <v>3520500</v>
      </c>
      <c r="F1381" s="112">
        <f t="shared" si="251"/>
        <v>3520500</v>
      </c>
      <c r="G1381" s="113">
        <f>+$H$3*R1381</f>
        <v>1057200</v>
      </c>
      <c r="H1381" s="112">
        <f t="shared" si="252"/>
        <v>1057200</v>
      </c>
      <c r="I1381" s="140">
        <f>+I1379+500</f>
        <v>345000</v>
      </c>
      <c r="J1381" s="130"/>
      <c r="K1381" s="116">
        <f>+K1379+10</f>
        <v>7050</v>
      </c>
      <c r="L1381" s="117">
        <f>+I1381+K1381</f>
        <v>352050</v>
      </c>
      <c r="M1381" s="118"/>
      <c r="N1381" s="119">
        <f>+N1379+10</f>
        <v>7150</v>
      </c>
      <c r="O1381" s="119">
        <f>+N1381+I1381</f>
        <v>352150</v>
      </c>
      <c r="P1381" s="119"/>
      <c r="Q1381" s="119">
        <f>+Q1379+10</f>
        <v>7400</v>
      </c>
      <c r="R1381" s="120">
        <f>+Q1381+I1381</f>
        <v>352400</v>
      </c>
      <c r="S1381" s="121"/>
      <c r="T1381" s="122">
        <f>+T1379+20</f>
        <v>14450</v>
      </c>
      <c r="U1381" s="122">
        <f>+T1381+I1381</f>
        <v>359450</v>
      </c>
      <c r="V1381" s="141">
        <f>+V1379+500</f>
        <v>345000</v>
      </c>
      <c r="W1381" s="130"/>
      <c r="X1381" s="116">
        <f>+X1379+5</f>
        <v>5400</v>
      </c>
      <c r="Y1381" s="124">
        <f t="shared" si="253"/>
        <v>345240</v>
      </c>
      <c r="Z1381" s="125">
        <f>+V1381+X1381</f>
        <v>350400</v>
      </c>
      <c r="AA1381" s="126"/>
      <c r="AB1381" s="127">
        <f>+AB1379+10</f>
        <v>10800</v>
      </c>
      <c r="AC1381" s="119">
        <f>+V1381+AB1381</f>
        <v>355800</v>
      </c>
      <c r="AD1381" s="127"/>
      <c r="AE1381" s="127">
        <f>+AE1379+5</f>
        <v>5425</v>
      </c>
      <c r="AF1381" s="120">
        <f>+AE1381+V1381</f>
        <v>350425</v>
      </c>
      <c r="AG1381" s="127"/>
      <c r="AH1381" s="127">
        <f>+AH1379+5</f>
        <v>5450</v>
      </c>
      <c r="AI1381" s="119">
        <f>+AH1381+V1381</f>
        <v>350450</v>
      </c>
      <c r="AJ1381" s="126"/>
      <c r="AK1381" s="128">
        <f>+AK1379+5</f>
        <v>5475</v>
      </c>
      <c r="AL1381" s="129">
        <f>+AK1381+V1381</f>
        <v>350475</v>
      </c>
      <c r="AM1381" s="397"/>
    </row>
    <row r="1382" spans="1:39" ht="15.75" x14ac:dyDescent="0.25">
      <c r="A1382" s="93">
        <f t="shared" si="248"/>
        <v>0</v>
      </c>
      <c r="B1382" s="94">
        <f t="shared" si="249"/>
        <v>0</v>
      </c>
      <c r="C1382" s="95">
        <f>+$D$3*T1382</f>
        <v>7150</v>
      </c>
      <c r="D1382" s="95">
        <f t="shared" si="250"/>
        <v>7150</v>
      </c>
      <c r="E1382" s="95">
        <f>+$F$3*K1382</f>
        <v>1500</v>
      </c>
      <c r="F1382" s="95">
        <f t="shared" si="251"/>
        <v>1500</v>
      </c>
      <c r="G1382" s="96">
        <f>+$H$3*Q1382</f>
        <v>1500</v>
      </c>
      <c r="H1382" s="95">
        <f t="shared" si="252"/>
        <v>1500</v>
      </c>
      <c r="I1382" s="395"/>
      <c r="J1382" s="130">
        <f>((K1383-K1381)/500)</f>
        <v>0.02</v>
      </c>
      <c r="K1382" s="116">
        <f>(((I1382-I1381)*J1382)+K1381)+I1382</f>
        <v>150</v>
      </c>
      <c r="L1382" s="131">
        <f>ROUNDUP(K1382,0)</f>
        <v>150</v>
      </c>
      <c r="M1382" s="132">
        <f>((N1383-N1381)/500)</f>
        <v>0.02</v>
      </c>
      <c r="N1382" s="101">
        <f>(((I1382-I1381)*M1382)+N1381)+I1382</f>
        <v>250</v>
      </c>
      <c r="O1382" s="101">
        <f>ROUNDUP(N1382,0)</f>
        <v>250</v>
      </c>
      <c r="P1382" s="101">
        <f>((Q1383-Q1381)/500)</f>
        <v>0.02</v>
      </c>
      <c r="Q1382" s="101">
        <f>(((I1382-I1381)*P1382)+Q1381)+I1382</f>
        <v>500</v>
      </c>
      <c r="R1382" s="133">
        <f>ROUNDUP(Q1382,0)</f>
        <v>500</v>
      </c>
      <c r="S1382" s="132">
        <f>((T1383-T1381)/500)</f>
        <v>0.04</v>
      </c>
      <c r="T1382" s="134">
        <f>(((I1382-I1381)*S1382)+T1381)+I1382</f>
        <v>650</v>
      </c>
      <c r="U1382" s="134">
        <f>ROUNDUP(T1382,0)</f>
        <v>650</v>
      </c>
      <c r="V1382" s="396"/>
      <c r="W1382" s="130">
        <f>((X1383-X1381)/500)</f>
        <v>0.02</v>
      </c>
      <c r="X1382" s="116">
        <f>(((V1382-V1381)*W1382)+X1381)+V1382</f>
        <v>-1500</v>
      </c>
      <c r="Y1382" s="135">
        <f t="shared" si="253"/>
        <v>240</v>
      </c>
      <c r="Z1382" s="106">
        <f>ROUNDUP(X1382,0)</f>
        <v>-1500</v>
      </c>
      <c r="AA1382" s="136">
        <f>((AB1383-AB1381)/500)</f>
        <v>0.04</v>
      </c>
      <c r="AB1382" s="137">
        <f>(((V1382-V1381)*AA1382)+AB1381)+V1382</f>
        <v>-3000</v>
      </c>
      <c r="AC1382" s="101">
        <f>ROUNDUP(AB1382,0)</f>
        <v>-3000</v>
      </c>
      <c r="AD1382" s="137">
        <f>((AE1383-AE1381)/500)</f>
        <v>0.02</v>
      </c>
      <c r="AE1382" s="137">
        <f>(((V1382-V1381)*AD1382)+AE1381)+V1382</f>
        <v>-1475</v>
      </c>
      <c r="AF1382" s="133">
        <f>ROUNDUP(AE1382,0)</f>
        <v>-1475</v>
      </c>
      <c r="AG1382" s="137">
        <f>((AH1383-AH1381)/500)</f>
        <v>0.02</v>
      </c>
      <c r="AH1382" s="137">
        <f>(((V1382-V1381)*AG1382)+AH1381)+V1382</f>
        <v>-1450</v>
      </c>
      <c r="AI1382" s="101">
        <f>ROUNDUP(AH1382,0)</f>
        <v>-1450</v>
      </c>
      <c r="AJ1382" s="136">
        <f>((AK1383-AK1381)/500)</f>
        <v>0.02</v>
      </c>
      <c r="AK1382" s="138">
        <f>(((V1382-V1381)*AJ1382)+AK1381)+V1382</f>
        <v>-1425</v>
      </c>
      <c r="AL1382" s="139">
        <f>ROUNDUP(AK1382,0)</f>
        <v>-1425</v>
      </c>
    </row>
    <row r="1383" spans="1:39" ht="15.75" x14ac:dyDescent="0.25">
      <c r="A1383" s="93">
        <f t="shared" si="248"/>
        <v>0</v>
      </c>
      <c r="B1383" s="93">
        <f t="shared" si="249"/>
        <v>0</v>
      </c>
      <c r="C1383" s="112">
        <f>+$D$3*U1383</f>
        <v>3959670</v>
      </c>
      <c r="D1383" s="112">
        <f t="shared" si="250"/>
        <v>3959670</v>
      </c>
      <c r="E1383" s="112">
        <f>+$F$3*L1383</f>
        <v>3525600</v>
      </c>
      <c r="F1383" s="112">
        <f t="shared" si="251"/>
        <v>3525600</v>
      </c>
      <c r="G1383" s="113">
        <f>+$H$3*R1383</f>
        <v>1058730</v>
      </c>
      <c r="H1383" s="112">
        <f t="shared" si="252"/>
        <v>1058730</v>
      </c>
      <c r="I1383" s="140">
        <f>+I1381+500</f>
        <v>345500</v>
      </c>
      <c r="J1383" s="130"/>
      <c r="K1383" s="116">
        <f>+K1381+10</f>
        <v>7060</v>
      </c>
      <c r="L1383" s="117">
        <f>+I1383+K1383</f>
        <v>352560</v>
      </c>
      <c r="M1383" s="118"/>
      <c r="N1383" s="119">
        <f>+N1381+10</f>
        <v>7160</v>
      </c>
      <c r="O1383" s="119">
        <f>+N1383+I1383</f>
        <v>352660</v>
      </c>
      <c r="P1383" s="119"/>
      <c r="Q1383" s="119">
        <f>+Q1381+10</f>
        <v>7410</v>
      </c>
      <c r="R1383" s="120">
        <f>+Q1383+I1383</f>
        <v>352910</v>
      </c>
      <c r="S1383" s="121"/>
      <c r="T1383" s="122">
        <f>+T1381+20</f>
        <v>14470</v>
      </c>
      <c r="U1383" s="122">
        <f>+T1383+I1383</f>
        <v>359970</v>
      </c>
      <c r="V1383" s="141">
        <f>+V1381+500</f>
        <v>345500</v>
      </c>
      <c r="W1383" s="130"/>
      <c r="X1383" s="116">
        <f>+X1381+10</f>
        <v>5410</v>
      </c>
      <c r="Y1383" s="124">
        <f t="shared" si="253"/>
        <v>345740</v>
      </c>
      <c r="Z1383" s="125">
        <f>+V1383+X1383</f>
        <v>350910</v>
      </c>
      <c r="AA1383" s="126"/>
      <c r="AB1383" s="127">
        <f>+AB1381+20</f>
        <v>10820</v>
      </c>
      <c r="AC1383" s="119">
        <f>+V1383+AB1383</f>
        <v>356320</v>
      </c>
      <c r="AD1383" s="127"/>
      <c r="AE1383" s="127">
        <f>+AE1381+10</f>
        <v>5435</v>
      </c>
      <c r="AF1383" s="120">
        <f>+AE1383+V1383</f>
        <v>350935</v>
      </c>
      <c r="AG1383" s="127"/>
      <c r="AH1383" s="127">
        <f>+AH1381+10</f>
        <v>5460</v>
      </c>
      <c r="AI1383" s="119">
        <f>+AH1383+V1383</f>
        <v>350960</v>
      </c>
      <c r="AJ1383" s="126"/>
      <c r="AK1383" s="128">
        <f>+AK1381+10</f>
        <v>5485</v>
      </c>
      <c r="AL1383" s="129">
        <f>+AK1383+V1383</f>
        <v>350985</v>
      </c>
      <c r="AM1383" s="397"/>
    </row>
    <row r="1384" spans="1:39" ht="15.75" x14ac:dyDescent="0.25">
      <c r="A1384" s="93">
        <f t="shared" si="248"/>
        <v>0</v>
      </c>
      <c r="B1384" s="94">
        <f t="shared" si="249"/>
        <v>0</v>
      </c>
      <c r="C1384" s="95">
        <f>+$D$3*T1384</f>
        <v>7150</v>
      </c>
      <c r="D1384" s="95">
        <f t="shared" si="250"/>
        <v>7150</v>
      </c>
      <c r="E1384" s="95">
        <f>+$F$3*K1384</f>
        <v>1500</v>
      </c>
      <c r="F1384" s="95">
        <f t="shared" si="251"/>
        <v>1500</v>
      </c>
      <c r="G1384" s="96">
        <f>+$H$3*Q1384</f>
        <v>1500</v>
      </c>
      <c r="H1384" s="433">
        <f t="shared" si="252"/>
        <v>1500</v>
      </c>
      <c r="I1384" s="395"/>
      <c r="J1384" s="130">
        <f>((K1385-K1383)/500)</f>
        <v>0.02</v>
      </c>
      <c r="K1384" s="116">
        <f>(((I1384-I1383)*J1384)+K1383)+I1384</f>
        <v>150</v>
      </c>
      <c r="L1384" s="131">
        <f>ROUNDUP(K1384,0)</f>
        <v>150</v>
      </c>
      <c r="M1384" s="132">
        <f>((N1385-N1383)/500)</f>
        <v>0.02</v>
      </c>
      <c r="N1384" s="101">
        <f>(((I1384-I1383)*M1384)+N1383)+I1384</f>
        <v>250</v>
      </c>
      <c r="O1384" s="101">
        <f>ROUNDUP(N1384,0)</f>
        <v>250</v>
      </c>
      <c r="P1384" s="101">
        <f>((Q1385-Q1383)/500)</f>
        <v>0.02</v>
      </c>
      <c r="Q1384" s="101">
        <f>(((I1384-I1383)*P1384)+Q1383)+I1384</f>
        <v>500</v>
      </c>
      <c r="R1384" s="133">
        <f>ROUNDUP(Q1384,0)</f>
        <v>500</v>
      </c>
      <c r="S1384" s="132">
        <f>((T1385-T1383)/500)</f>
        <v>0.04</v>
      </c>
      <c r="T1384" s="134">
        <f>(((I1384-I1383)*S1384)+T1383)+I1384</f>
        <v>650</v>
      </c>
      <c r="U1384" s="134">
        <f>ROUNDUP(T1384,0)</f>
        <v>650</v>
      </c>
      <c r="V1384" s="396"/>
      <c r="W1384" s="130">
        <f>((X1385-X1383)/500)</f>
        <v>0.01</v>
      </c>
      <c r="X1384" s="116">
        <f>(((V1384-V1383)*W1384)+X1383)+V1384</f>
        <v>1955</v>
      </c>
      <c r="Y1384" s="135">
        <f t="shared" si="253"/>
        <v>240</v>
      </c>
      <c r="Z1384" s="106">
        <f>ROUNDUP(X1384,0)</f>
        <v>1955</v>
      </c>
      <c r="AA1384" s="136">
        <f>((AB1385-AB1383)/500)</f>
        <v>0.02</v>
      </c>
      <c r="AB1384" s="137">
        <f>(((V1384-V1383)*AA1384)+AB1383)+V1384</f>
        <v>3910</v>
      </c>
      <c r="AC1384" s="101">
        <f>ROUNDUP(AB1384,0)</f>
        <v>3910</v>
      </c>
      <c r="AD1384" s="137">
        <f>((AE1385-AE1383)/500)</f>
        <v>0.01</v>
      </c>
      <c r="AE1384" s="137">
        <f>(((V1384-V1383)*AD1384)+AE1383)+V1384</f>
        <v>1980</v>
      </c>
      <c r="AF1384" s="133">
        <f>ROUNDUP(AE1384,0)</f>
        <v>1980</v>
      </c>
      <c r="AG1384" s="137">
        <f>((AH1385-AH1383)/500)</f>
        <v>0.01</v>
      </c>
      <c r="AH1384" s="137">
        <f>(((V1384-V1383)*AG1384)+AH1383)+V1384</f>
        <v>2005</v>
      </c>
      <c r="AI1384" s="101">
        <f>ROUNDUP(AH1384,0)</f>
        <v>2005</v>
      </c>
      <c r="AJ1384" s="136">
        <f>((AK1385-AK1383)/500)</f>
        <v>0.01</v>
      </c>
      <c r="AK1384" s="138">
        <f>(((V1384-V1383)*AJ1384)+AK1383)+V1384</f>
        <v>2030</v>
      </c>
      <c r="AL1384" s="139">
        <f>ROUNDUP(AK1384,0)</f>
        <v>2030</v>
      </c>
    </row>
    <row r="1385" spans="1:39" ht="15.75" x14ac:dyDescent="0.25">
      <c r="A1385" s="93">
        <f t="shared" ref="A1385:A1448" si="254">+$B$3*O1385</f>
        <v>0</v>
      </c>
      <c r="B1385" s="93">
        <f t="shared" si="249"/>
        <v>0</v>
      </c>
      <c r="C1385" s="112">
        <f>+$D$3*U1385</f>
        <v>3965390</v>
      </c>
      <c r="D1385" s="112">
        <f t="shared" si="250"/>
        <v>3965390</v>
      </c>
      <c r="E1385" s="112">
        <f>+$F$3*L1385</f>
        <v>3530700</v>
      </c>
      <c r="F1385" s="112">
        <f t="shared" si="251"/>
        <v>3530700</v>
      </c>
      <c r="G1385" s="113">
        <f>+$H$3*R1385</f>
        <v>1060260</v>
      </c>
      <c r="H1385" s="112">
        <f t="shared" si="252"/>
        <v>1060260</v>
      </c>
      <c r="I1385" s="140">
        <f>+I1383+500</f>
        <v>346000</v>
      </c>
      <c r="J1385" s="130"/>
      <c r="K1385" s="116">
        <f>+K1383+10</f>
        <v>7070</v>
      </c>
      <c r="L1385" s="117">
        <f>+I1385+K1385</f>
        <v>353070</v>
      </c>
      <c r="M1385" s="118"/>
      <c r="N1385" s="119">
        <f>+N1383+10</f>
        <v>7170</v>
      </c>
      <c r="O1385" s="119">
        <f>+N1385+I1385</f>
        <v>353170</v>
      </c>
      <c r="P1385" s="119"/>
      <c r="Q1385" s="119">
        <f>+Q1383+10</f>
        <v>7420</v>
      </c>
      <c r="R1385" s="120">
        <f>+Q1385+I1385</f>
        <v>353420</v>
      </c>
      <c r="S1385" s="121"/>
      <c r="T1385" s="122">
        <f>+T1383+20</f>
        <v>14490</v>
      </c>
      <c r="U1385" s="122">
        <f>+T1385+I1385</f>
        <v>360490</v>
      </c>
      <c r="V1385" s="141">
        <f>+V1383+500</f>
        <v>346000</v>
      </c>
      <c r="W1385" s="130"/>
      <c r="X1385" s="116">
        <f>+X1383+5</f>
        <v>5415</v>
      </c>
      <c r="Y1385" s="124">
        <f t="shared" si="253"/>
        <v>346240</v>
      </c>
      <c r="Z1385" s="125">
        <f>+V1385+X1385</f>
        <v>351415</v>
      </c>
      <c r="AA1385" s="126"/>
      <c r="AB1385" s="127">
        <f>+AB1383+10</f>
        <v>10830</v>
      </c>
      <c r="AC1385" s="119">
        <f>+V1385+AB1385</f>
        <v>356830</v>
      </c>
      <c r="AD1385" s="127"/>
      <c r="AE1385" s="127">
        <f>+AE1383+5</f>
        <v>5440</v>
      </c>
      <c r="AF1385" s="120">
        <f>+AE1385+V1385</f>
        <v>351440</v>
      </c>
      <c r="AG1385" s="127"/>
      <c r="AH1385" s="127">
        <f>+AH1383+5</f>
        <v>5465</v>
      </c>
      <c r="AI1385" s="119">
        <f>+AH1385+V1385</f>
        <v>351465</v>
      </c>
      <c r="AJ1385" s="126"/>
      <c r="AK1385" s="128">
        <f>+AK1383+5</f>
        <v>5490</v>
      </c>
      <c r="AL1385" s="129">
        <f>+AK1385+V1385</f>
        <v>351490</v>
      </c>
      <c r="AM1385" s="397"/>
    </row>
    <row r="1386" spans="1:39" ht="15.75" x14ac:dyDescent="0.25">
      <c r="A1386" s="93">
        <f t="shared" si="254"/>
        <v>0</v>
      </c>
      <c r="B1386" s="94">
        <f t="shared" si="249"/>
        <v>0</v>
      </c>
      <c r="C1386" s="95">
        <f>+$D$3*T1386</f>
        <v>7150</v>
      </c>
      <c r="D1386" s="95">
        <f t="shared" si="250"/>
        <v>7150</v>
      </c>
      <c r="E1386" s="95">
        <f>+$F$3*K1386</f>
        <v>1500</v>
      </c>
      <c r="F1386" s="95">
        <f t="shared" si="251"/>
        <v>1500</v>
      </c>
      <c r="G1386" s="96">
        <f>+$H$3*Q1386</f>
        <v>1500</v>
      </c>
      <c r="H1386" s="95">
        <f t="shared" si="252"/>
        <v>1500</v>
      </c>
      <c r="I1386" s="395"/>
      <c r="J1386" s="130">
        <f>((K1387-K1385)/500)</f>
        <v>0.02</v>
      </c>
      <c r="K1386" s="116">
        <f>(((I1386-I1385)*J1386)+K1385)+I1386</f>
        <v>150</v>
      </c>
      <c r="L1386" s="131">
        <f>ROUNDUP(K1386,0)</f>
        <v>150</v>
      </c>
      <c r="M1386" s="132">
        <f>((N1387-N1385)/500)</f>
        <v>0.02</v>
      </c>
      <c r="N1386" s="101">
        <f>(((I1386-I1385)*M1386)+N1385)+I1386</f>
        <v>250</v>
      </c>
      <c r="O1386" s="101">
        <f>ROUNDUP(N1386,0)</f>
        <v>250</v>
      </c>
      <c r="P1386" s="101">
        <f>((Q1387-Q1385)/500)</f>
        <v>0.02</v>
      </c>
      <c r="Q1386" s="101">
        <f>(((I1386-I1385)*P1386)+Q1385)+I1386</f>
        <v>500</v>
      </c>
      <c r="R1386" s="133">
        <f>ROUNDUP(Q1386,0)</f>
        <v>500</v>
      </c>
      <c r="S1386" s="132">
        <f>((T1387-T1385)/500)</f>
        <v>0.04</v>
      </c>
      <c r="T1386" s="134">
        <f>(((I1386-I1385)*S1386)+T1385)+I1386</f>
        <v>650</v>
      </c>
      <c r="U1386" s="134">
        <f>ROUNDUP(T1386,0)</f>
        <v>650</v>
      </c>
      <c r="V1386" s="396"/>
      <c r="W1386" s="130">
        <f>((X1387-X1385)/500)</f>
        <v>0.02</v>
      </c>
      <c r="X1386" s="116">
        <f>(((V1386-V1385)*W1386)+X1385)+V1386</f>
        <v>-1505</v>
      </c>
      <c r="Y1386" s="135">
        <f t="shared" si="253"/>
        <v>240</v>
      </c>
      <c r="Z1386" s="106">
        <f>ROUNDUP(X1386,0)</f>
        <v>-1505</v>
      </c>
      <c r="AA1386" s="136">
        <f>((AB1387-AB1385)/500)</f>
        <v>0.04</v>
      </c>
      <c r="AB1386" s="137">
        <f>(((V1386-V1385)*AA1386)+AB1385)+V1386</f>
        <v>-3010</v>
      </c>
      <c r="AC1386" s="101">
        <f>ROUNDUP(AB1386,0)</f>
        <v>-3010</v>
      </c>
      <c r="AD1386" s="137">
        <f>((AE1387-AE1385)/500)</f>
        <v>0.02</v>
      </c>
      <c r="AE1386" s="137">
        <f>(((V1386-V1385)*AD1386)+AE1385)+V1386</f>
        <v>-1480</v>
      </c>
      <c r="AF1386" s="133">
        <f>ROUNDUP(AE1386,0)</f>
        <v>-1480</v>
      </c>
      <c r="AG1386" s="137">
        <f>((AH1387-AH1385)/500)</f>
        <v>0.02</v>
      </c>
      <c r="AH1386" s="137">
        <f>(((V1386-V1385)*AG1386)+AH1385)+V1386</f>
        <v>-1455</v>
      </c>
      <c r="AI1386" s="101">
        <f>ROUNDUP(AH1386,0)</f>
        <v>-1455</v>
      </c>
      <c r="AJ1386" s="136">
        <f>((AK1387-AK1385)/500)</f>
        <v>0.02</v>
      </c>
      <c r="AK1386" s="138">
        <f>(((V1386-V1385)*AJ1386)+AK1385)+V1386</f>
        <v>-1430</v>
      </c>
      <c r="AL1386" s="139">
        <f>ROUNDUP(AK1386,0)</f>
        <v>-1430</v>
      </c>
      <c r="AM1386" s="397"/>
    </row>
    <row r="1387" spans="1:39" ht="15.75" x14ac:dyDescent="0.25">
      <c r="A1387" s="93">
        <f t="shared" si="254"/>
        <v>0</v>
      </c>
      <c r="B1387" s="93">
        <f t="shared" si="249"/>
        <v>0</v>
      </c>
      <c r="C1387" s="112">
        <f>+$D$3*U1387</f>
        <v>3971110</v>
      </c>
      <c r="D1387" s="112">
        <f t="shared" si="250"/>
        <v>3971110</v>
      </c>
      <c r="E1387" s="112">
        <f>+$F$3*L1387</f>
        <v>3535800</v>
      </c>
      <c r="F1387" s="112">
        <f t="shared" si="251"/>
        <v>3535800</v>
      </c>
      <c r="G1387" s="113">
        <f>+$H$3*R1387</f>
        <v>1061790</v>
      </c>
      <c r="H1387" s="112">
        <f t="shared" si="252"/>
        <v>1061790</v>
      </c>
      <c r="I1387" s="140">
        <f>+I1385+500</f>
        <v>346500</v>
      </c>
      <c r="J1387" s="130"/>
      <c r="K1387" s="116">
        <f>+K1385+10</f>
        <v>7080</v>
      </c>
      <c r="L1387" s="117">
        <f>+I1387+K1387</f>
        <v>353580</v>
      </c>
      <c r="M1387" s="118"/>
      <c r="N1387" s="119">
        <f>+N1385+10</f>
        <v>7180</v>
      </c>
      <c r="O1387" s="119">
        <f>+N1387+I1387</f>
        <v>353680</v>
      </c>
      <c r="P1387" s="119"/>
      <c r="Q1387" s="119">
        <f>+Q1385+10</f>
        <v>7430</v>
      </c>
      <c r="R1387" s="120">
        <f>+Q1387+I1387</f>
        <v>353930</v>
      </c>
      <c r="S1387" s="121"/>
      <c r="T1387" s="122">
        <f>+T1385+20</f>
        <v>14510</v>
      </c>
      <c r="U1387" s="122">
        <f>+T1387+I1387</f>
        <v>361010</v>
      </c>
      <c r="V1387" s="141">
        <f>+V1385+500</f>
        <v>346500</v>
      </c>
      <c r="W1387" s="130"/>
      <c r="X1387" s="116">
        <f>+X1385+10</f>
        <v>5425</v>
      </c>
      <c r="Y1387" s="124">
        <f t="shared" si="253"/>
        <v>346740</v>
      </c>
      <c r="Z1387" s="125">
        <f>+V1387+X1387</f>
        <v>351925</v>
      </c>
      <c r="AA1387" s="126"/>
      <c r="AB1387" s="127">
        <f>+AB1385+20</f>
        <v>10850</v>
      </c>
      <c r="AC1387" s="119">
        <f>+V1387+AB1387</f>
        <v>357350</v>
      </c>
      <c r="AD1387" s="127"/>
      <c r="AE1387" s="127">
        <f>+AE1385+10</f>
        <v>5450</v>
      </c>
      <c r="AF1387" s="120">
        <f>+AE1387+V1387</f>
        <v>351950</v>
      </c>
      <c r="AG1387" s="127"/>
      <c r="AH1387" s="127">
        <f>+AH1385+10</f>
        <v>5475</v>
      </c>
      <c r="AI1387" s="119">
        <f>+AH1387+V1387</f>
        <v>351975</v>
      </c>
      <c r="AJ1387" s="126"/>
      <c r="AK1387" s="128">
        <f>+AK1385+10</f>
        <v>5500</v>
      </c>
      <c r="AL1387" s="129">
        <f>+AK1387+V1387</f>
        <v>352000</v>
      </c>
      <c r="AM1387" s="397"/>
    </row>
    <row r="1388" spans="1:39" ht="15.75" x14ac:dyDescent="0.25">
      <c r="A1388" s="93">
        <f t="shared" si="254"/>
        <v>0</v>
      </c>
      <c r="B1388" s="94">
        <f t="shared" si="249"/>
        <v>0</v>
      </c>
      <c r="C1388" s="95">
        <f>+$D$3*T1388</f>
        <v>7150</v>
      </c>
      <c r="D1388" s="95">
        <f t="shared" si="250"/>
        <v>7150</v>
      </c>
      <c r="E1388" s="95">
        <f>+$F$3*K1388</f>
        <v>1500</v>
      </c>
      <c r="F1388" s="95">
        <f t="shared" si="251"/>
        <v>1500</v>
      </c>
      <c r="G1388" s="96">
        <f>+$H$3*Q1388</f>
        <v>1500</v>
      </c>
      <c r="H1388" s="433">
        <f t="shared" si="252"/>
        <v>1500</v>
      </c>
      <c r="I1388" s="395"/>
      <c r="J1388" s="130">
        <f>((K1389-K1387)/500)</f>
        <v>0.02</v>
      </c>
      <c r="K1388" s="116">
        <f>(((I1388-I1387)*J1388)+K1387)+I1388</f>
        <v>150</v>
      </c>
      <c r="L1388" s="131">
        <f>ROUNDUP(K1388,0)</f>
        <v>150</v>
      </c>
      <c r="M1388" s="132">
        <f>((N1389-N1387)/500)</f>
        <v>0.02</v>
      </c>
      <c r="N1388" s="101">
        <f>(((I1388-I1387)*M1388)+N1387)+I1388</f>
        <v>250</v>
      </c>
      <c r="O1388" s="101">
        <f>ROUNDUP(N1388,0)</f>
        <v>250</v>
      </c>
      <c r="P1388" s="101">
        <f>((Q1389-Q1387)/500)</f>
        <v>0.02</v>
      </c>
      <c r="Q1388" s="101">
        <f>(((I1388-I1387)*P1388)+Q1387)+I1388</f>
        <v>500</v>
      </c>
      <c r="R1388" s="133">
        <f>ROUNDUP(Q1388,0)</f>
        <v>500</v>
      </c>
      <c r="S1388" s="132">
        <f>((T1389-T1387)/500)</f>
        <v>0.04</v>
      </c>
      <c r="T1388" s="134">
        <f>(((I1388-I1387)*S1388)+T1387)+I1388</f>
        <v>650</v>
      </c>
      <c r="U1388" s="134">
        <f>ROUNDUP(T1388,0)</f>
        <v>650</v>
      </c>
      <c r="V1388" s="396"/>
      <c r="W1388" s="130">
        <f>((X1389-X1387)/500)</f>
        <v>0.01</v>
      </c>
      <c r="X1388" s="116">
        <f>(((V1388-V1387)*W1388)+X1387)+V1388</f>
        <v>1960</v>
      </c>
      <c r="Y1388" s="135">
        <f t="shared" si="253"/>
        <v>240</v>
      </c>
      <c r="Z1388" s="106">
        <f>ROUNDUP(X1388,0)</f>
        <v>1960</v>
      </c>
      <c r="AA1388" s="136">
        <f>((AB1389-AB1387)/500)</f>
        <v>0.02</v>
      </c>
      <c r="AB1388" s="137">
        <f>(((V1388-V1387)*AA1388)+AB1387)+V1388</f>
        <v>3920</v>
      </c>
      <c r="AC1388" s="101">
        <f>ROUNDUP(AB1388,0)</f>
        <v>3920</v>
      </c>
      <c r="AD1388" s="137">
        <f>((AE1389-AE1387)/500)</f>
        <v>0.01</v>
      </c>
      <c r="AE1388" s="137">
        <f>(((V1388-V1387)*AD1388)+AE1387)+V1388</f>
        <v>1985</v>
      </c>
      <c r="AF1388" s="133">
        <f>ROUNDUP(AE1388,0)</f>
        <v>1985</v>
      </c>
      <c r="AG1388" s="137">
        <f>((AH1389-AH1387)/500)</f>
        <v>0.01</v>
      </c>
      <c r="AH1388" s="137">
        <f>(((V1388-V1387)*AG1388)+AH1387)+V1388</f>
        <v>2010</v>
      </c>
      <c r="AI1388" s="101">
        <f>ROUNDUP(AH1388,0)</f>
        <v>2010</v>
      </c>
      <c r="AJ1388" s="136">
        <f>((AK1389-AK1387)/500)</f>
        <v>0.01</v>
      </c>
      <c r="AK1388" s="138">
        <f>(((V1388-V1387)*AJ1388)+AK1387)+V1388</f>
        <v>2035</v>
      </c>
      <c r="AL1388" s="139">
        <f>ROUNDUP(AK1388,0)</f>
        <v>2035</v>
      </c>
    </row>
    <row r="1389" spans="1:39" ht="15.75" x14ac:dyDescent="0.25">
      <c r="A1389" s="93">
        <f t="shared" si="254"/>
        <v>0</v>
      </c>
      <c r="B1389" s="93">
        <f t="shared" si="249"/>
        <v>0</v>
      </c>
      <c r="C1389" s="112">
        <f>+$D$3*U1389</f>
        <v>3976830</v>
      </c>
      <c r="D1389" s="112">
        <f t="shared" si="250"/>
        <v>3976830</v>
      </c>
      <c r="E1389" s="112">
        <f>+$F$3*L1389</f>
        <v>3540900</v>
      </c>
      <c r="F1389" s="112">
        <f t="shared" si="251"/>
        <v>3540900</v>
      </c>
      <c r="G1389" s="113">
        <f>+$H$3*R1389</f>
        <v>1063320</v>
      </c>
      <c r="H1389" s="112">
        <f t="shared" si="252"/>
        <v>1063320</v>
      </c>
      <c r="I1389" s="140">
        <f>+I1387+500</f>
        <v>347000</v>
      </c>
      <c r="J1389" s="130"/>
      <c r="K1389" s="116">
        <f>+K1387+10</f>
        <v>7090</v>
      </c>
      <c r="L1389" s="117">
        <f>+I1389+K1389</f>
        <v>354090</v>
      </c>
      <c r="M1389" s="118"/>
      <c r="N1389" s="119">
        <f>+N1387+10</f>
        <v>7190</v>
      </c>
      <c r="O1389" s="119">
        <f>+N1389+I1389</f>
        <v>354190</v>
      </c>
      <c r="P1389" s="119"/>
      <c r="Q1389" s="119">
        <f>+Q1387+10</f>
        <v>7440</v>
      </c>
      <c r="R1389" s="120">
        <f>+Q1389+I1389</f>
        <v>354440</v>
      </c>
      <c r="S1389" s="121"/>
      <c r="T1389" s="122">
        <f>+T1387+20</f>
        <v>14530</v>
      </c>
      <c r="U1389" s="122">
        <f>+T1389+I1389</f>
        <v>361530</v>
      </c>
      <c r="V1389" s="141">
        <f>+V1387+500</f>
        <v>347000</v>
      </c>
      <c r="W1389" s="130"/>
      <c r="X1389" s="116">
        <f>+X1387+5</f>
        <v>5430</v>
      </c>
      <c r="Y1389" s="124">
        <f t="shared" si="253"/>
        <v>347240</v>
      </c>
      <c r="Z1389" s="125">
        <f>+V1389+X1389</f>
        <v>352430</v>
      </c>
      <c r="AA1389" s="126"/>
      <c r="AB1389" s="127">
        <f>+AB1387+10</f>
        <v>10860</v>
      </c>
      <c r="AC1389" s="119">
        <f>+V1389+AB1389</f>
        <v>357860</v>
      </c>
      <c r="AD1389" s="127"/>
      <c r="AE1389" s="127">
        <f>+AE1387+5</f>
        <v>5455</v>
      </c>
      <c r="AF1389" s="120">
        <f>+AE1389+V1389</f>
        <v>352455</v>
      </c>
      <c r="AG1389" s="127"/>
      <c r="AH1389" s="127">
        <f>+AH1387+5</f>
        <v>5480</v>
      </c>
      <c r="AI1389" s="119">
        <f>+AH1389+V1389</f>
        <v>352480</v>
      </c>
      <c r="AJ1389" s="126"/>
      <c r="AK1389" s="128">
        <f>+AK1387+5</f>
        <v>5505</v>
      </c>
      <c r="AL1389" s="129">
        <f>+AK1389+V1389</f>
        <v>352505</v>
      </c>
      <c r="AM1389" s="397"/>
    </row>
    <row r="1390" spans="1:39" ht="15.75" x14ac:dyDescent="0.25">
      <c r="A1390" s="93">
        <f t="shared" si="254"/>
        <v>0</v>
      </c>
      <c r="B1390" s="94">
        <f t="shared" si="249"/>
        <v>0</v>
      </c>
      <c r="C1390" s="95">
        <f>+$D$3*T1390</f>
        <v>7150</v>
      </c>
      <c r="D1390" s="95">
        <f t="shared" si="250"/>
        <v>7150</v>
      </c>
      <c r="E1390" s="95">
        <f>+$F$3*K1390</f>
        <v>1500</v>
      </c>
      <c r="F1390" s="95">
        <f t="shared" si="251"/>
        <v>1500</v>
      </c>
      <c r="G1390" s="96">
        <f>+$H$3*Q1390</f>
        <v>1500</v>
      </c>
      <c r="H1390" s="95">
        <f t="shared" si="252"/>
        <v>1500</v>
      </c>
      <c r="I1390" s="395"/>
      <c r="J1390" s="130">
        <f>((K1391-K1389)/500)</f>
        <v>0.02</v>
      </c>
      <c r="K1390" s="116">
        <f>(((I1390-I1389)*J1390)+K1389)+I1390</f>
        <v>150</v>
      </c>
      <c r="L1390" s="131">
        <f>ROUNDUP(K1390,0)</f>
        <v>150</v>
      </c>
      <c r="M1390" s="132">
        <f>((N1391-N1389)/500)</f>
        <v>0.02</v>
      </c>
      <c r="N1390" s="101">
        <f>(((I1390-I1389)*M1390)+N1389)+I1390</f>
        <v>250</v>
      </c>
      <c r="O1390" s="101">
        <f>ROUNDUP(N1390,0)</f>
        <v>250</v>
      </c>
      <c r="P1390" s="101">
        <f>((Q1391-Q1389)/500)</f>
        <v>0.02</v>
      </c>
      <c r="Q1390" s="101">
        <f>(((I1390-I1389)*P1390)+Q1389)+I1390</f>
        <v>500</v>
      </c>
      <c r="R1390" s="133">
        <f>ROUNDUP(Q1390,0)</f>
        <v>500</v>
      </c>
      <c r="S1390" s="132">
        <f>((T1391-T1389)/500)</f>
        <v>0.04</v>
      </c>
      <c r="T1390" s="134">
        <f>(((I1390-I1389)*S1390)+T1389)+I1390</f>
        <v>650</v>
      </c>
      <c r="U1390" s="134">
        <f>ROUNDUP(T1390,0)</f>
        <v>650</v>
      </c>
      <c r="V1390" s="396"/>
      <c r="W1390" s="130">
        <f>((X1391-X1389)/500)</f>
        <v>0.02</v>
      </c>
      <c r="X1390" s="116">
        <f>(((V1390-V1389)*W1390)+X1389)+V1390</f>
        <v>-1510</v>
      </c>
      <c r="Y1390" s="135">
        <f t="shared" si="253"/>
        <v>240</v>
      </c>
      <c r="Z1390" s="106">
        <f>ROUNDUP(X1390,0)</f>
        <v>-1510</v>
      </c>
      <c r="AA1390" s="136">
        <f>((AB1391-AB1389)/500)</f>
        <v>0.04</v>
      </c>
      <c r="AB1390" s="137">
        <f>(((V1390-V1389)*AA1390)+AB1389)+V1390</f>
        <v>-3020</v>
      </c>
      <c r="AC1390" s="101">
        <f>ROUNDUP(AB1390,0)</f>
        <v>-3020</v>
      </c>
      <c r="AD1390" s="137">
        <f>((AE1391-AE1389)/500)</f>
        <v>0.02</v>
      </c>
      <c r="AE1390" s="137">
        <f>(((V1390-V1389)*AD1390)+AE1389)+V1390</f>
        <v>-1485</v>
      </c>
      <c r="AF1390" s="133">
        <f>ROUNDUP(AE1390,0)</f>
        <v>-1485</v>
      </c>
      <c r="AG1390" s="137">
        <f>((AH1391-AH1389)/500)</f>
        <v>0.02</v>
      </c>
      <c r="AH1390" s="137">
        <f>(((V1390-V1389)*AG1390)+AH1389)+V1390</f>
        <v>-1460</v>
      </c>
      <c r="AI1390" s="101">
        <f>ROUNDUP(AH1390,0)</f>
        <v>-1460</v>
      </c>
      <c r="AJ1390" s="136">
        <f>((AK1391-AK1389)/500)</f>
        <v>0.02</v>
      </c>
      <c r="AK1390" s="138">
        <f>(((V1390-V1389)*AJ1390)+AK1389)+V1390</f>
        <v>-1435</v>
      </c>
      <c r="AL1390" s="139">
        <f>ROUNDUP(AK1390,0)</f>
        <v>-1435</v>
      </c>
    </row>
    <row r="1391" spans="1:39" ht="15.75" x14ac:dyDescent="0.25">
      <c r="A1391" s="93">
        <f t="shared" si="254"/>
        <v>0</v>
      </c>
      <c r="B1391" s="93">
        <f t="shared" si="249"/>
        <v>0</v>
      </c>
      <c r="C1391" s="112">
        <f>+$D$3*U1391</f>
        <v>3982550</v>
      </c>
      <c r="D1391" s="112">
        <f t="shared" si="250"/>
        <v>3982550</v>
      </c>
      <c r="E1391" s="112">
        <f>+$F$3*L1391</f>
        <v>3546000</v>
      </c>
      <c r="F1391" s="112">
        <f t="shared" si="251"/>
        <v>3546000</v>
      </c>
      <c r="G1391" s="113">
        <f>+$H$3*R1391</f>
        <v>1064850</v>
      </c>
      <c r="H1391" s="112">
        <f t="shared" si="252"/>
        <v>1064850</v>
      </c>
      <c r="I1391" s="140">
        <f>+I1389+500</f>
        <v>347500</v>
      </c>
      <c r="J1391" s="130"/>
      <c r="K1391" s="116">
        <f>+K1389+10</f>
        <v>7100</v>
      </c>
      <c r="L1391" s="117">
        <f>+I1391+K1391</f>
        <v>354600</v>
      </c>
      <c r="M1391" s="118"/>
      <c r="N1391" s="119">
        <f>+N1389+10</f>
        <v>7200</v>
      </c>
      <c r="O1391" s="119">
        <f>+N1391+I1391</f>
        <v>354700</v>
      </c>
      <c r="P1391" s="119"/>
      <c r="Q1391" s="119">
        <f>+Q1389+10</f>
        <v>7450</v>
      </c>
      <c r="R1391" s="120">
        <f>+Q1391+I1391</f>
        <v>354950</v>
      </c>
      <c r="S1391" s="121"/>
      <c r="T1391" s="122">
        <f>+T1389+20</f>
        <v>14550</v>
      </c>
      <c r="U1391" s="122">
        <f>+T1391+I1391</f>
        <v>362050</v>
      </c>
      <c r="V1391" s="141">
        <f>+V1389+500</f>
        <v>347500</v>
      </c>
      <c r="W1391" s="130"/>
      <c r="X1391" s="116">
        <f>+X1389+10</f>
        <v>5440</v>
      </c>
      <c r="Y1391" s="124">
        <f t="shared" si="253"/>
        <v>347740</v>
      </c>
      <c r="Z1391" s="125">
        <f>+V1391+X1391</f>
        <v>352940</v>
      </c>
      <c r="AA1391" s="126"/>
      <c r="AB1391" s="127">
        <f>+AB1389+20</f>
        <v>10880</v>
      </c>
      <c r="AC1391" s="119">
        <f>+V1391+AB1391</f>
        <v>358380</v>
      </c>
      <c r="AD1391" s="127"/>
      <c r="AE1391" s="127">
        <f>+AE1389+10</f>
        <v>5465</v>
      </c>
      <c r="AF1391" s="120">
        <f>+AE1391+V1391</f>
        <v>352965</v>
      </c>
      <c r="AG1391" s="127"/>
      <c r="AH1391" s="127">
        <f>+AH1389+10</f>
        <v>5490</v>
      </c>
      <c r="AI1391" s="119">
        <f>+AH1391+V1391</f>
        <v>352990</v>
      </c>
      <c r="AJ1391" s="126"/>
      <c r="AK1391" s="128">
        <f>+AK1389+10</f>
        <v>5515</v>
      </c>
      <c r="AL1391" s="129">
        <f>+AK1391+V1391</f>
        <v>353015</v>
      </c>
      <c r="AM1391" s="397"/>
    </row>
    <row r="1392" spans="1:39" ht="15.75" x14ac:dyDescent="0.25">
      <c r="A1392" s="93">
        <f t="shared" si="254"/>
        <v>0</v>
      </c>
      <c r="B1392" s="94">
        <f t="shared" si="249"/>
        <v>0</v>
      </c>
      <c r="C1392" s="95">
        <f>+$D$3*T1392</f>
        <v>7150</v>
      </c>
      <c r="D1392" s="95">
        <f t="shared" si="250"/>
        <v>7150</v>
      </c>
      <c r="E1392" s="95">
        <f>+$F$3*K1392</f>
        <v>1500</v>
      </c>
      <c r="F1392" s="95">
        <f t="shared" si="251"/>
        <v>1500</v>
      </c>
      <c r="G1392" s="96">
        <f>+$H$3*Q1392</f>
        <v>1500</v>
      </c>
      <c r="H1392" s="433">
        <f t="shared" si="252"/>
        <v>1500</v>
      </c>
      <c r="I1392" s="395"/>
      <c r="J1392" s="130">
        <f>((K1393-K1391)/500)</f>
        <v>0.02</v>
      </c>
      <c r="K1392" s="116">
        <f>(((I1392-I1391)*J1392)+K1391)+I1392</f>
        <v>150</v>
      </c>
      <c r="L1392" s="131">
        <f>ROUNDUP(K1392,0)</f>
        <v>150</v>
      </c>
      <c r="M1392" s="132">
        <f>((N1393-N1391)/500)</f>
        <v>0.02</v>
      </c>
      <c r="N1392" s="101">
        <f>(((I1392-I1391)*M1392)+N1391)+I1392</f>
        <v>250</v>
      </c>
      <c r="O1392" s="101">
        <f>ROUNDUP(N1392,0)</f>
        <v>250</v>
      </c>
      <c r="P1392" s="101">
        <f>((Q1393-Q1391)/500)</f>
        <v>0.02</v>
      </c>
      <c r="Q1392" s="101">
        <f>(((I1392-I1391)*P1392)+Q1391)+I1392</f>
        <v>500</v>
      </c>
      <c r="R1392" s="133">
        <f>ROUNDUP(Q1392,0)</f>
        <v>500</v>
      </c>
      <c r="S1392" s="132">
        <f>((T1393-T1391)/500)</f>
        <v>0.04</v>
      </c>
      <c r="T1392" s="134">
        <f>(((I1392-I1391)*S1392)+T1391)+I1392</f>
        <v>650</v>
      </c>
      <c r="U1392" s="134">
        <f>ROUNDUP(T1392,0)</f>
        <v>650</v>
      </c>
      <c r="V1392" s="396"/>
      <c r="W1392" s="130">
        <f>((X1393-X1391)/500)</f>
        <v>0.01</v>
      </c>
      <c r="X1392" s="116">
        <f>(((V1392-V1391)*W1392)+X1391)+V1392</f>
        <v>1965</v>
      </c>
      <c r="Y1392" s="135">
        <f t="shared" si="253"/>
        <v>240</v>
      </c>
      <c r="Z1392" s="106">
        <f>ROUNDUP(X1392,0)</f>
        <v>1965</v>
      </c>
      <c r="AA1392" s="136">
        <f>((AB1393-AB1391)/500)</f>
        <v>0.02</v>
      </c>
      <c r="AB1392" s="137">
        <f>(((V1392-V1391)*AA1392)+AB1391)+V1392</f>
        <v>3930</v>
      </c>
      <c r="AC1392" s="101">
        <f>ROUNDUP(AB1392,0)</f>
        <v>3930</v>
      </c>
      <c r="AD1392" s="137">
        <f>((AE1393-AE1391)/500)</f>
        <v>0.01</v>
      </c>
      <c r="AE1392" s="137">
        <f>(((V1392-V1391)*AD1392)+AE1391)+V1392</f>
        <v>1990</v>
      </c>
      <c r="AF1392" s="133">
        <f>ROUNDUP(AE1392,0)</f>
        <v>1990</v>
      </c>
      <c r="AG1392" s="137">
        <f>((AH1393-AH1391)/500)</f>
        <v>0.01</v>
      </c>
      <c r="AH1392" s="137">
        <f>(((V1392-V1391)*AG1392)+AH1391)+V1392</f>
        <v>2015</v>
      </c>
      <c r="AI1392" s="101">
        <f>ROUNDUP(AH1392,0)</f>
        <v>2015</v>
      </c>
      <c r="AJ1392" s="136">
        <f>((AK1393-AK1391)/500)</f>
        <v>0.01</v>
      </c>
      <c r="AK1392" s="138">
        <f>(((V1392-V1391)*AJ1392)+AK1391)+V1392</f>
        <v>2040</v>
      </c>
      <c r="AL1392" s="139">
        <f>ROUNDUP(AK1392,0)</f>
        <v>2040</v>
      </c>
    </row>
    <row r="1393" spans="1:39" ht="15.75" x14ac:dyDescent="0.25">
      <c r="A1393" s="93">
        <f t="shared" si="254"/>
        <v>0</v>
      </c>
      <c r="B1393" s="93">
        <f t="shared" si="249"/>
        <v>0</v>
      </c>
      <c r="C1393" s="112">
        <f>+$D$3*U1393</f>
        <v>3988270</v>
      </c>
      <c r="D1393" s="112">
        <f t="shared" si="250"/>
        <v>3988270</v>
      </c>
      <c r="E1393" s="112">
        <f>+$F$3*L1393</f>
        <v>3551100</v>
      </c>
      <c r="F1393" s="112">
        <f t="shared" si="251"/>
        <v>3551100</v>
      </c>
      <c r="G1393" s="113">
        <f>+$H$3*R1393</f>
        <v>1066380</v>
      </c>
      <c r="H1393" s="112">
        <f t="shared" si="252"/>
        <v>1066380</v>
      </c>
      <c r="I1393" s="140">
        <f>+I1391+500</f>
        <v>348000</v>
      </c>
      <c r="J1393" s="130"/>
      <c r="K1393" s="116">
        <f>+K1391+10</f>
        <v>7110</v>
      </c>
      <c r="L1393" s="117">
        <f>+I1393+K1393</f>
        <v>355110</v>
      </c>
      <c r="M1393" s="118"/>
      <c r="N1393" s="119">
        <f>+N1391+10</f>
        <v>7210</v>
      </c>
      <c r="O1393" s="119">
        <f>+N1393+I1393</f>
        <v>355210</v>
      </c>
      <c r="P1393" s="119"/>
      <c r="Q1393" s="119">
        <f>+Q1391+10</f>
        <v>7460</v>
      </c>
      <c r="R1393" s="120">
        <f>+Q1393+I1393</f>
        <v>355460</v>
      </c>
      <c r="S1393" s="121"/>
      <c r="T1393" s="122">
        <f>+T1391+20</f>
        <v>14570</v>
      </c>
      <c r="U1393" s="122">
        <f>+T1393+I1393</f>
        <v>362570</v>
      </c>
      <c r="V1393" s="141">
        <f>+V1391+500</f>
        <v>348000</v>
      </c>
      <c r="W1393" s="130"/>
      <c r="X1393" s="116">
        <f>+X1391+5</f>
        <v>5445</v>
      </c>
      <c r="Y1393" s="124">
        <f t="shared" si="253"/>
        <v>348240</v>
      </c>
      <c r="Z1393" s="125">
        <f>+V1393+X1393</f>
        <v>353445</v>
      </c>
      <c r="AA1393" s="126"/>
      <c r="AB1393" s="127">
        <f>+AB1391+10</f>
        <v>10890</v>
      </c>
      <c r="AC1393" s="119">
        <f>+V1393+AB1393</f>
        <v>358890</v>
      </c>
      <c r="AD1393" s="127"/>
      <c r="AE1393" s="127">
        <f>+AE1391+5</f>
        <v>5470</v>
      </c>
      <c r="AF1393" s="120">
        <f>+AE1393+V1393</f>
        <v>353470</v>
      </c>
      <c r="AG1393" s="127"/>
      <c r="AH1393" s="127">
        <f>+AH1391+5</f>
        <v>5495</v>
      </c>
      <c r="AI1393" s="119">
        <f>+AH1393+V1393</f>
        <v>353495</v>
      </c>
      <c r="AJ1393" s="126"/>
      <c r="AK1393" s="128">
        <f>+AK1391+5</f>
        <v>5520</v>
      </c>
      <c r="AL1393" s="129">
        <f>+AK1393+V1393</f>
        <v>353520</v>
      </c>
      <c r="AM1393" s="397"/>
    </row>
    <row r="1394" spans="1:39" ht="15.75" x14ac:dyDescent="0.25">
      <c r="A1394" s="93">
        <f t="shared" si="254"/>
        <v>0</v>
      </c>
      <c r="B1394" s="94">
        <f t="shared" si="249"/>
        <v>0</v>
      </c>
      <c r="C1394" s="95">
        <f>+$D$3*T1394</f>
        <v>7150</v>
      </c>
      <c r="D1394" s="95">
        <f t="shared" si="250"/>
        <v>7150</v>
      </c>
      <c r="E1394" s="95">
        <f>+$F$3*K1394</f>
        <v>1500</v>
      </c>
      <c r="F1394" s="95">
        <f t="shared" si="251"/>
        <v>1500</v>
      </c>
      <c r="G1394" s="96">
        <f>+$H$3*Q1394</f>
        <v>1500</v>
      </c>
      <c r="H1394" s="95">
        <f t="shared" si="252"/>
        <v>1500</v>
      </c>
      <c r="I1394" s="395"/>
      <c r="J1394" s="130">
        <f>((K1395-K1393)/500)</f>
        <v>0.02</v>
      </c>
      <c r="K1394" s="116">
        <f>(((I1394-I1393)*J1394)+K1393)+I1394</f>
        <v>150</v>
      </c>
      <c r="L1394" s="131">
        <f>ROUNDUP(K1394,0)</f>
        <v>150</v>
      </c>
      <c r="M1394" s="132">
        <f>((N1395-N1393)/500)</f>
        <v>0.02</v>
      </c>
      <c r="N1394" s="101">
        <f>(((I1394-I1393)*M1394)+N1393)+I1394</f>
        <v>250</v>
      </c>
      <c r="O1394" s="101">
        <f>ROUNDUP(N1394,0)</f>
        <v>250</v>
      </c>
      <c r="P1394" s="101">
        <f>((Q1395-Q1393)/500)</f>
        <v>0.02</v>
      </c>
      <c r="Q1394" s="101">
        <f>(((I1394-I1393)*P1394)+Q1393)+I1394</f>
        <v>500</v>
      </c>
      <c r="R1394" s="133">
        <f>ROUNDUP(Q1394,0)</f>
        <v>500</v>
      </c>
      <c r="S1394" s="132">
        <f>((T1395-T1393)/500)</f>
        <v>0.04</v>
      </c>
      <c r="T1394" s="134">
        <f>(((I1394-I1393)*S1394)+T1393)+I1394</f>
        <v>650</v>
      </c>
      <c r="U1394" s="134">
        <f>ROUNDUP(T1394,0)</f>
        <v>650</v>
      </c>
      <c r="V1394" s="396"/>
      <c r="W1394" s="130">
        <f>((X1395-X1393)/500)</f>
        <v>0.02</v>
      </c>
      <c r="X1394" s="116">
        <f>(((V1394-V1393)*W1394)+X1393)+V1394</f>
        <v>-1515</v>
      </c>
      <c r="Y1394" s="135">
        <f t="shared" si="253"/>
        <v>240</v>
      </c>
      <c r="Z1394" s="106">
        <f>ROUNDUP(X1394,0)</f>
        <v>-1515</v>
      </c>
      <c r="AA1394" s="136">
        <f>((AB1395-AB1393)/500)</f>
        <v>0.04</v>
      </c>
      <c r="AB1394" s="137">
        <f>(((V1394-V1393)*AA1394)+AB1393)+V1394</f>
        <v>-3030</v>
      </c>
      <c r="AC1394" s="101">
        <f>ROUNDUP(AB1394,0)</f>
        <v>-3030</v>
      </c>
      <c r="AD1394" s="137">
        <f>((AE1395-AE1393)/500)</f>
        <v>0.02</v>
      </c>
      <c r="AE1394" s="137">
        <f>(((V1394-V1393)*AD1394)+AE1393)+V1394</f>
        <v>-1490</v>
      </c>
      <c r="AF1394" s="133">
        <f>ROUNDUP(AE1394,0)</f>
        <v>-1490</v>
      </c>
      <c r="AG1394" s="137">
        <f>((AH1395-AH1393)/500)</f>
        <v>0.02</v>
      </c>
      <c r="AH1394" s="137">
        <f>(((V1394-V1393)*AG1394)+AH1393)+V1394</f>
        <v>-1465</v>
      </c>
      <c r="AI1394" s="101">
        <f>ROUNDUP(AH1394,0)</f>
        <v>-1465</v>
      </c>
      <c r="AJ1394" s="136">
        <f>((AK1395-AK1393)/500)</f>
        <v>0.02</v>
      </c>
      <c r="AK1394" s="138">
        <f>(((V1394-V1393)*AJ1394)+AK1393)+V1394</f>
        <v>-1440</v>
      </c>
      <c r="AL1394" s="139">
        <f>ROUNDUP(AK1394,0)</f>
        <v>-1440</v>
      </c>
      <c r="AM1394" s="397"/>
    </row>
    <row r="1395" spans="1:39" ht="15.75" x14ac:dyDescent="0.25">
      <c r="A1395" s="93">
        <f t="shared" si="254"/>
        <v>0</v>
      </c>
      <c r="B1395" s="93">
        <f t="shared" si="249"/>
        <v>0</v>
      </c>
      <c r="C1395" s="112">
        <f>+$D$3*U1395</f>
        <v>3993990</v>
      </c>
      <c r="D1395" s="112">
        <f t="shared" si="250"/>
        <v>3993990</v>
      </c>
      <c r="E1395" s="112">
        <f>+$F$3*L1395</f>
        <v>3556200</v>
      </c>
      <c r="F1395" s="112">
        <f t="shared" si="251"/>
        <v>3556200</v>
      </c>
      <c r="G1395" s="113">
        <f>+$H$3*R1395</f>
        <v>1067910</v>
      </c>
      <c r="H1395" s="112">
        <f t="shared" si="252"/>
        <v>1067910</v>
      </c>
      <c r="I1395" s="140">
        <f>+I1393+500</f>
        <v>348500</v>
      </c>
      <c r="J1395" s="130"/>
      <c r="K1395" s="116">
        <f>+K1393+10</f>
        <v>7120</v>
      </c>
      <c r="L1395" s="117">
        <f>+I1395+K1395</f>
        <v>355620</v>
      </c>
      <c r="M1395" s="118"/>
      <c r="N1395" s="119">
        <f>+N1393+10</f>
        <v>7220</v>
      </c>
      <c r="O1395" s="119">
        <f>+N1395+I1395</f>
        <v>355720</v>
      </c>
      <c r="P1395" s="119"/>
      <c r="Q1395" s="119">
        <f>+Q1393+10</f>
        <v>7470</v>
      </c>
      <c r="R1395" s="120">
        <f>+Q1395+I1395</f>
        <v>355970</v>
      </c>
      <c r="S1395" s="121"/>
      <c r="T1395" s="122">
        <f>+T1393+20</f>
        <v>14590</v>
      </c>
      <c r="U1395" s="122">
        <f>+T1395+I1395</f>
        <v>363090</v>
      </c>
      <c r="V1395" s="141">
        <f>+V1393+500</f>
        <v>348500</v>
      </c>
      <c r="W1395" s="130"/>
      <c r="X1395" s="116">
        <f>+X1393+10</f>
        <v>5455</v>
      </c>
      <c r="Y1395" s="124">
        <f t="shared" si="253"/>
        <v>348740</v>
      </c>
      <c r="Z1395" s="125">
        <f>+V1395+X1395</f>
        <v>353955</v>
      </c>
      <c r="AA1395" s="126"/>
      <c r="AB1395" s="127">
        <f>+AB1393+20</f>
        <v>10910</v>
      </c>
      <c r="AC1395" s="119">
        <f>+V1395+AB1395</f>
        <v>359410</v>
      </c>
      <c r="AD1395" s="127"/>
      <c r="AE1395" s="127">
        <f>+AE1393+10</f>
        <v>5480</v>
      </c>
      <c r="AF1395" s="120">
        <f>+AE1395+V1395</f>
        <v>353980</v>
      </c>
      <c r="AG1395" s="127"/>
      <c r="AH1395" s="127">
        <f>+AH1393+10</f>
        <v>5505</v>
      </c>
      <c r="AI1395" s="119">
        <f>+AH1395+V1395</f>
        <v>354005</v>
      </c>
      <c r="AJ1395" s="126"/>
      <c r="AK1395" s="128">
        <f>+AK1393+10</f>
        <v>5530</v>
      </c>
      <c r="AL1395" s="129">
        <f>+AK1395+V1395</f>
        <v>354030</v>
      </c>
      <c r="AM1395" s="397"/>
    </row>
    <row r="1396" spans="1:39" ht="15.75" x14ac:dyDescent="0.25">
      <c r="A1396" s="93">
        <f t="shared" si="254"/>
        <v>0</v>
      </c>
      <c r="B1396" s="94">
        <f t="shared" si="249"/>
        <v>0</v>
      </c>
      <c r="C1396" s="95">
        <f>+$D$3*T1396</f>
        <v>7150</v>
      </c>
      <c r="D1396" s="95">
        <f t="shared" si="250"/>
        <v>7150</v>
      </c>
      <c r="E1396" s="95">
        <f>+$F$3*K1396</f>
        <v>1500</v>
      </c>
      <c r="F1396" s="95">
        <f t="shared" si="251"/>
        <v>1500</v>
      </c>
      <c r="G1396" s="96">
        <f>+$H$3*Q1396</f>
        <v>1500</v>
      </c>
      <c r="H1396" s="433">
        <f t="shared" si="252"/>
        <v>1500</v>
      </c>
      <c r="I1396" s="395"/>
      <c r="J1396" s="130">
        <f>((K1397-K1395)/500)</f>
        <v>0.02</v>
      </c>
      <c r="K1396" s="116">
        <f>(((I1396-I1395)*J1396)+K1395)+I1396</f>
        <v>150</v>
      </c>
      <c r="L1396" s="131">
        <f>ROUNDUP(K1396,0)</f>
        <v>150</v>
      </c>
      <c r="M1396" s="132">
        <f>((N1397-N1395)/500)</f>
        <v>0.02</v>
      </c>
      <c r="N1396" s="101">
        <f>(((I1396-I1395)*M1396)+N1395)+I1396</f>
        <v>250</v>
      </c>
      <c r="O1396" s="101">
        <f>ROUNDUP(N1396,0)</f>
        <v>250</v>
      </c>
      <c r="P1396" s="101">
        <f>((Q1397-Q1395)/500)</f>
        <v>0.02</v>
      </c>
      <c r="Q1396" s="101">
        <f>(((I1396-I1395)*P1396)+Q1395)+I1396</f>
        <v>500</v>
      </c>
      <c r="R1396" s="133">
        <f>ROUNDUP(Q1396,0)</f>
        <v>500</v>
      </c>
      <c r="S1396" s="132">
        <f>((T1397-T1395)/500)</f>
        <v>0.04</v>
      </c>
      <c r="T1396" s="134">
        <f>(((I1396-I1395)*S1396)+T1395)+I1396</f>
        <v>650</v>
      </c>
      <c r="U1396" s="134">
        <f>ROUNDUP(T1396,0)</f>
        <v>650</v>
      </c>
      <c r="V1396" s="396"/>
      <c r="W1396" s="130">
        <f>((X1397-X1395)/500)</f>
        <v>0.01</v>
      </c>
      <c r="X1396" s="116">
        <f>(((V1396-V1395)*W1396)+X1395)+V1396</f>
        <v>1970</v>
      </c>
      <c r="Y1396" s="135">
        <f t="shared" si="253"/>
        <v>240</v>
      </c>
      <c r="Z1396" s="106">
        <f>ROUNDUP(X1396,0)</f>
        <v>1970</v>
      </c>
      <c r="AA1396" s="136">
        <f>((AB1397-AB1395)/500)</f>
        <v>0.02</v>
      </c>
      <c r="AB1396" s="137">
        <f>(((V1396-V1395)*AA1396)+AB1395)+V1396</f>
        <v>3940</v>
      </c>
      <c r="AC1396" s="101">
        <f>ROUNDUP(AB1396,0)</f>
        <v>3940</v>
      </c>
      <c r="AD1396" s="137">
        <f>((AE1397-AE1395)/500)</f>
        <v>0.01</v>
      </c>
      <c r="AE1396" s="137">
        <f>(((V1396-V1395)*AD1396)+AE1395)+V1396</f>
        <v>1995</v>
      </c>
      <c r="AF1396" s="133">
        <f>ROUNDUP(AE1396,0)</f>
        <v>1995</v>
      </c>
      <c r="AG1396" s="137">
        <f>((AH1397-AH1395)/500)</f>
        <v>0.01</v>
      </c>
      <c r="AH1396" s="137">
        <f>(((V1396-V1395)*AG1396)+AH1395)+V1396</f>
        <v>2020</v>
      </c>
      <c r="AI1396" s="101">
        <f>ROUNDUP(AH1396,0)</f>
        <v>2020</v>
      </c>
      <c r="AJ1396" s="136">
        <f>((AK1397-AK1395)/500)</f>
        <v>0.01</v>
      </c>
      <c r="AK1396" s="138">
        <f>(((V1396-V1395)*AJ1396)+AK1395)+V1396</f>
        <v>2045</v>
      </c>
      <c r="AL1396" s="139">
        <f>ROUNDUP(AK1396,0)</f>
        <v>2045</v>
      </c>
    </row>
    <row r="1397" spans="1:39" ht="15.75" x14ac:dyDescent="0.25">
      <c r="A1397" s="93">
        <f t="shared" si="254"/>
        <v>0</v>
      </c>
      <c r="B1397" s="93">
        <f t="shared" si="249"/>
        <v>0</v>
      </c>
      <c r="C1397" s="112">
        <f>+$D$3*U1397</f>
        <v>3999710</v>
      </c>
      <c r="D1397" s="112">
        <f t="shared" si="250"/>
        <v>3999710</v>
      </c>
      <c r="E1397" s="112">
        <f>+$F$3*L1397</f>
        <v>3561300</v>
      </c>
      <c r="F1397" s="112">
        <f t="shared" si="251"/>
        <v>3561300</v>
      </c>
      <c r="G1397" s="113">
        <f>+$H$3*R1397</f>
        <v>1069440</v>
      </c>
      <c r="H1397" s="112">
        <f t="shared" si="252"/>
        <v>1069440</v>
      </c>
      <c r="I1397" s="140">
        <f>+I1395+500</f>
        <v>349000</v>
      </c>
      <c r="J1397" s="130"/>
      <c r="K1397" s="116">
        <f>+K1395+10</f>
        <v>7130</v>
      </c>
      <c r="L1397" s="117">
        <f>+I1397+K1397</f>
        <v>356130</v>
      </c>
      <c r="M1397" s="118"/>
      <c r="N1397" s="119">
        <f>+N1395+10</f>
        <v>7230</v>
      </c>
      <c r="O1397" s="119">
        <f>+N1397+I1397</f>
        <v>356230</v>
      </c>
      <c r="P1397" s="119"/>
      <c r="Q1397" s="119">
        <f>+Q1395+10</f>
        <v>7480</v>
      </c>
      <c r="R1397" s="120">
        <f>+Q1397+I1397</f>
        <v>356480</v>
      </c>
      <c r="S1397" s="121"/>
      <c r="T1397" s="122">
        <f>+T1395+20</f>
        <v>14610</v>
      </c>
      <c r="U1397" s="122">
        <f>+T1397+I1397</f>
        <v>363610</v>
      </c>
      <c r="V1397" s="141">
        <f>+V1395+500</f>
        <v>349000</v>
      </c>
      <c r="W1397" s="130"/>
      <c r="X1397" s="116">
        <f>+X1395+5</f>
        <v>5460</v>
      </c>
      <c r="Y1397" s="124">
        <f t="shared" si="253"/>
        <v>349240</v>
      </c>
      <c r="Z1397" s="125">
        <f>+V1397+X1397</f>
        <v>354460</v>
      </c>
      <c r="AA1397" s="126"/>
      <c r="AB1397" s="127">
        <f>+AB1395+10</f>
        <v>10920</v>
      </c>
      <c r="AC1397" s="119">
        <f>+V1397+AB1397</f>
        <v>359920</v>
      </c>
      <c r="AD1397" s="127"/>
      <c r="AE1397" s="127">
        <f>+AE1395+5</f>
        <v>5485</v>
      </c>
      <c r="AF1397" s="120">
        <f>+AE1397+V1397</f>
        <v>354485</v>
      </c>
      <c r="AG1397" s="127"/>
      <c r="AH1397" s="127">
        <f>+AH1395+5</f>
        <v>5510</v>
      </c>
      <c r="AI1397" s="119">
        <f>+AH1397+V1397</f>
        <v>354510</v>
      </c>
      <c r="AJ1397" s="126"/>
      <c r="AK1397" s="128">
        <f>+AK1395+5</f>
        <v>5535</v>
      </c>
      <c r="AL1397" s="129">
        <f>+AK1397+V1397</f>
        <v>354535</v>
      </c>
      <c r="AM1397" s="397"/>
    </row>
    <row r="1398" spans="1:39" ht="15.75" x14ac:dyDescent="0.25">
      <c r="A1398" s="93">
        <f t="shared" si="254"/>
        <v>0</v>
      </c>
      <c r="B1398" s="94">
        <f t="shared" si="249"/>
        <v>0</v>
      </c>
      <c r="C1398" s="95">
        <f>+$D$3*T1398</f>
        <v>7150</v>
      </c>
      <c r="D1398" s="95">
        <f t="shared" si="250"/>
        <v>7150</v>
      </c>
      <c r="E1398" s="95">
        <f>+$F$3*K1398</f>
        <v>1500</v>
      </c>
      <c r="F1398" s="95">
        <f t="shared" si="251"/>
        <v>1500</v>
      </c>
      <c r="G1398" s="96">
        <f>+$H$3*Q1398</f>
        <v>1500</v>
      </c>
      <c r="H1398" s="95">
        <f t="shared" si="252"/>
        <v>1500</v>
      </c>
      <c r="I1398" s="395"/>
      <c r="J1398" s="130">
        <f>((K1399-K1397)/500)</f>
        <v>0.02</v>
      </c>
      <c r="K1398" s="116">
        <f>(((I1398-I1397)*J1398)+K1397)+I1398</f>
        <v>150</v>
      </c>
      <c r="L1398" s="131">
        <f>ROUNDUP(K1398,0)</f>
        <v>150</v>
      </c>
      <c r="M1398" s="132">
        <f>((N1399-N1397)/500)</f>
        <v>0.02</v>
      </c>
      <c r="N1398" s="101">
        <f>(((I1398-I1397)*M1398)+N1397)+I1398</f>
        <v>250</v>
      </c>
      <c r="O1398" s="101">
        <f>ROUNDUP(N1398,0)</f>
        <v>250</v>
      </c>
      <c r="P1398" s="101">
        <f>((Q1399-Q1397)/500)</f>
        <v>0.02</v>
      </c>
      <c r="Q1398" s="101">
        <f>(((I1398-I1397)*P1398)+Q1397)+I1398</f>
        <v>500</v>
      </c>
      <c r="R1398" s="133">
        <f>ROUNDUP(Q1398,0)</f>
        <v>500</v>
      </c>
      <c r="S1398" s="132">
        <f>((T1399-T1397)/500)</f>
        <v>0.04</v>
      </c>
      <c r="T1398" s="134">
        <f>(((I1398-I1397)*S1398)+T1397)+I1398</f>
        <v>650</v>
      </c>
      <c r="U1398" s="134">
        <f>ROUNDUP(T1398,0)</f>
        <v>650</v>
      </c>
      <c r="V1398" s="396"/>
      <c r="W1398" s="130">
        <f>((X1399-X1397)/500)</f>
        <v>0.02</v>
      </c>
      <c r="X1398" s="116">
        <f>(((V1398-V1397)*W1398)+X1397)+V1398</f>
        <v>-1520</v>
      </c>
      <c r="Y1398" s="135">
        <f t="shared" si="253"/>
        <v>240</v>
      </c>
      <c r="Z1398" s="106">
        <f>ROUNDUP(X1398,0)</f>
        <v>-1520</v>
      </c>
      <c r="AA1398" s="136">
        <f>((AB1399-AB1397)/500)</f>
        <v>0.04</v>
      </c>
      <c r="AB1398" s="137">
        <f>(((V1398-V1397)*AA1398)+AB1397)+V1398</f>
        <v>-3040</v>
      </c>
      <c r="AC1398" s="101">
        <f>ROUNDUP(AB1398,0)</f>
        <v>-3040</v>
      </c>
      <c r="AD1398" s="137">
        <f>((AE1399-AE1397)/500)</f>
        <v>0.02</v>
      </c>
      <c r="AE1398" s="137">
        <f>(((V1398-V1397)*AD1398)+AE1397)+V1398</f>
        <v>-1495</v>
      </c>
      <c r="AF1398" s="133">
        <f>ROUNDUP(AE1398,0)</f>
        <v>-1495</v>
      </c>
      <c r="AG1398" s="137">
        <f>((AH1399-AH1397)/500)</f>
        <v>0.02</v>
      </c>
      <c r="AH1398" s="137">
        <f>(((V1398-V1397)*AG1398)+AH1397)+V1398</f>
        <v>-1470</v>
      </c>
      <c r="AI1398" s="101">
        <f>ROUNDUP(AH1398,0)</f>
        <v>-1470</v>
      </c>
      <c r="AJ1398" s="136">
        <f>((AK1399-AK1397)/500)</f>
        <v>0.02</v>
      </c>
      <c r="AK1398" s="138">
        <f>(((V1398-V1397)*AJ1398)+AK1397)+V1398</f>
        <v>-1445</v>
      </c>
      <c r="AL1398" s="139">
        <f>ROUNDUP(AK1398,0)</f>
        <v>-1445</v>
      </c>
    </row>
    <row r="1399" spans="1:39" ht="15.75" x14ac:dyDescent="0.25">
      <c r="A1399" s="93">
        <f t="shared" si="254"/>
        <v>0</v>
      </c>
      <c r="B1399" s="93">
        <f t="shared" si="249"/>
        <v>0</v>
      </c>
      <c r="C1399" s="112">
        <f>+$D$3*U1399</f>
        <v>4005430</v>
      </c>
      <c r="D1399" s="112">
        <f t="shared" si="250"/>
        <v>4005430</v>
      </c>
      <c r="E1399" s="112">
        <f>+$F$3*L1399</f>
        <v>3566400</v>
      </c>
      <c r="F1399" s="112">
        <f t="shared" si="251"/>
        <v>3566400</v>
      </c>
      <c r="G1399" s="113">
        <f>+$H$3*R1399</f>
        <v>1070970</v>
      </c>
      <c r="H1399" s="112">
        <f t="shared" si="252"/>
        <v>1070970</v>
      </c>
      <c r="I1399" s="140">
        <f>+I1397+500</f>
        <v>349500</v>
      </c>
      <c r="J1399" s="130"/>
      <c r="K1399" s="116">
        <f>+K1397+10</f>
        <v>7140</v>
      </c>
      <c r="L1399" s="117">
        <f>+I1399+K1399</f>
        <v>356640</v>
      </c>
      <c r="M1399" s="118"/>
      <c r="N1399" s="119">
        <f>+N1397+10</f>
        <v>7240</v>
      </c>
      <c r="O1399" s="119">
        <f>+N1399+I1399</f>
        <v>356740</v>
      </c>
      <c r="P1399" s="119"/>
      <c r="Q1399" s="119">
        <f>+Q1397+10</f>
        <v>7490</v>
      </c>
      <c r="R1399" s="120">
        <f>+Q1399+I1399</f>
        <v>356990</v>
      </c>
      <c r="S1399" s="121"/>
      <c r="T1399" s="122">
        <f>+T1397+20</f>
        <v>14630</v>
      </c>
      <c r="U1399" s="122">
        <f>+T1399+I1399</f>
        <v>364130</v>
      </c>
      <c r="V1399" s="141">
        <f>+V1397+500</f>
        <v>349500</v>
      </c>
      <c r="W1399" s="130"/>
      <c r="X1399" s="116">
        <f>+X1397+10</f>
        <v>5470</v>
      </c>
      <c r="Y1399" s="124">
        <f t="shared" si="253"/>
        <v>349740</v>
      </c>
      <c r="Z1399" s="125">
        <f>+V1399+X1399</f>
        <v>354970</v>
      </c>
      <c r="AA1399" s="126"/>
      <c r="AB1399" s="127">
        <f>+AB1397+20</f>
        <v>10940</v>
      </c>
      <c r="AC1399" s="119">
        <f>+V1399+AB1399</f>
        <v>360440</v>
      </c>
      <c r="AD1399" s="127"/>
      <c r="AE1399" s="127">
        <f>+AE1397+10</f>
        <v>5495</v>
      </c>
      <c r="AF1399" s="120">
        <f>+AE1399+V1399</f>
        <v>354995</v>
      </c>
      <c r="AG1399" s="127"/>
      <c r="AH1399" s="127">
        <f>+AH1397+10</f>
        <v>5520</v>
      </c>
      <c r="AI1399" s="119">
        <f>+AH1399+V1399</f>
        <v>355020</v>
      </c>
      <c r="AJ1399" s="126"/>
      <c r="AK1399" s="128">
        <f>+AK1397+10</f>
        <v>5545</v>
      </c>
      <c r="AL1399" s="129">
        <f>+AK1399+V1399</f>
        <v>355045</v>
      </c>
      <c r="AM1399" s="397"/>
    </row>
    <row r="1400" spans="1:39" ht="15.75" x14ac:dyDescent="0.25">
      <c r="A1400" s="93">
        <f t="shared" si="254"/>
        <v>0</v>
      </c>
      <c r="B1400" s="94">
        <f t="shared" si="249"/>
        <v>0</v>
      </c>
      <c r="C1400" s="95">
        <f>+$D$3*T1400</f>
        <v>7150</v>
      </c>
      <c r="D1400" s="95">
        <f t="shared" si="250"/>
        <v>7150</v>
      </c>
      <c r="E1400" s="95">
        <f>+$F$3*K1400</f>
        <v>1500</v>
      </c>
      <c r="F1400" s="95">
        <f t="shared" si="251"/>
        <v>1500</v>
      </c>
      <c r="G1400" s="96">
        <f>+$H$3*Q1400</f>
        <v>1500</v>
      </c>
      <c r="H1400" s="433">
        <f t="shared" si="252"/>
        <v>1500</v>
      </c>
      <c r="I1400" s="395"/>
      <c r="J1400" s="130">
        <f>((K1401-K1399)/500)</f>
        <v>0.02</v>
      </c>
      <c r="K1400" s="116">
        <f>(((I1400-I1399)*J1400)+K1399)+I1400</f>
        <v>150</v>
      </c>
      <c r="L1400" s="131">
        <f>ROUNDUP(K1400,0)</f>
        <v>150</v>
      </c>
      <c r="M1400" s="132">
        <f>((N1401-N1399)/500)</f>
        <v>0.02</v>
      </c>
      <c r="N1400" s="101">
        <f>(((I1400-I1399)*M1400)+N1399)+I1400</f>
        <v>250</v>
      </c>
      <c r="O1400" s="101">
        <f>ROUNDUP(N1400,0)</f>
        <v>250</v>
      </c>
      <c r="P1400" s="101">
        <f>((Q1401-Q1399)/500)</f>
        <v>0.02</v>
      </c>
      <c r="Q1400" s="101">
        <f>(((I1400-I1399)*P1400)+Q1399)+I1400</f>
        <v>500</v>
      </c>
      <c r="R1400" s="133">
        <f>ROUNDUP(Q1400,0)</f>
        <v>500</v>
      </c>
      <c r="S1400" s="132">
        <f>((T1401-T1399)/500)</f>
        <v>0.04</v>
      </c>
      <c r="T1400" s="134">
        <f>(((I1400-I1399)*S1400)+T1399)+I1400</f>
        <v>650</v>
      </c>
      <c r="U1400" s="134">
        <f>ROUNDUP(T1400,0)</f>
        <v>650</v>
      </c>
      <c r="V1400" s="396"/>
      <c r="W1400" s="130">
        <f>((X1401-X1399)/500)</f>
        <v>0.01</v>
      </c>
      <c r="X1400" s="116">
        <f>(((V1400-V1399)*W1400)+X1399)+V1400</f>
        <v>1975</v>
      </c>
      <c r="Y1400" s="135">
        <f t="shared" si="253"/>
        <v>240</v>
      </c>
      <c r="Z1400" s="106">
        <f>ROUNDUP(X1400,0)</f>
        <v>1975</v>
      </c>
      <c r="AA1400" s="136">
        <f>((AB1401-AB1399)/500)</f>
        <v>0.02</v>
      </c>
      <c r="AB1400" s="137">
        <f>(((V1400-V1399)*AA1400)+AB1399)+V1400</f>
        <v>3950</v>
      </c>
      <c r="AC1400" s="101">
        <f>ROUNDUP(AB1400,0)</f>
        <v>3950</v>
      </c>
      <c r="AD1400" s="137">
        <f>((AE1401-AE1399)/500)</f>
        <v>0.01</v>
      </c>
      <c r="AE1400" s="137">
        <f>(((V1400-V1399)*AD1400)+AE1399)+V1400</f>
        <v>2000</v>
      </c>
      <c r="AF1400" s="133">
        <f>ROUNDUP(AE1400,0)</f>
        <v>2000</v>
      </c>
      <c r="AG1400" s="137">
        <f>((AH1401-AH1399)/500)</f>
        <v>0.01</v>
      </c>
      <c r="AH1400" s="137">
        <f>(((V1400-V1399)*AG1400)+AH1399)+V1400</f>
        <v>2025</v>
      </c>
      <c r="AI1400" s="101">
        <f>ROUNDUP(AH1400,0)</f>
        <v>2025</v>
      </c>
      <c r="AJ1400" s="136">
        <f>((AK1401-AK1399)/500)</f>
        <v>0.01</v>
      </c>
      <c r="AK1400" s="138">
        <f>(((V1400-V1399)*AJ1400)+AK1399)+V1400</f>
        <v>2050</v>
      </c>
      <c r="AL1400" s="139">
        <f>ROUNDUP(AK1400,0)</f>
        <v>2050</v>
      </c>
    </row>
    <row r="1401" spans="1:39" ht="15.75" x14ac:dyDescent="0.25">
      <c r="A1401" s="93">
        <f t="shared" si="254"/>
        <v>0</v>
      </c>
      <c r="B1401" s="93">
        <f t="shared" si="249"/>
        <v>0</v>
      </c>
      <c r="C1401" s="112">
        <f>+$D$3*U1401</f>
        <v>4011150</v>
      </c>
      <c r="D1401" s="112">
        <f t="shared" si="250"/>
        <v>4011150</v>
      </c>
      <c r="E1401" s="112">
        <f>+$F$3*L1401</f>
        <v>3571500</v>
      </c>
      <c r="F1401" s="112">
        <f t="shared" si="251"/>
        <v>3571500</v>
      </c>
      <c r="G1401" s="113">
        <f>+$H$3*R1401</f>
        <v>1072500</v>
      </c>
      <c r="H1401" s="112">
        <f t="shared" si="252"/>
        <v>1072500</v>
      </c>
      <c r="I1401" s="140">
        <f>+I1399+500</f>
        <v>350000</v>
      </c>
      <c r="J1401" s="130"/>
      <c r="K1401" s="116">
        <f>+K1399+10</f>
        <v>7150</v>
      </c>
      <c r="L1401" s="117">
        <f>+I1401+K1401</f>
        <v>357150</v>
      </c>
      <c r="M1401" s="118"/>
      <c r="N1401" s="119">
        <f>+N1399+10</f>
        <v>7250</v>
      </c>
      <c r="O1401" s="119">
        <f>+N1401+I1401</f>
        <v>357250</v>
      </c>
      <c r="P1401" s="119"/>
      <c r="Q1401" s="119">
        <f>+Q1399+10</f>
        <v>7500</v>
      </c>
      <c r="R1401" s="120">
        <f>+Q1401+I1401</f>
        <v>357500</v>
      </c>
      <c r="S1401" s="121"/>
      <c r="T1401" s="122">
        <f>+T1399+20</f>
        <v>14650</v>
      </c>
      <c r="U1401" s="122">
        <f>+T1401+I1401</f>
        <v>364650</v>
      </c>
      <c r="V1401" s="141">
        <f>+V1399+500</f>
        <v>350000</v>
      </c>
      <c r="W1401" s="130"/>
      <c r="X1401" s="116">
        <f>+X1399+5</f>
        <v>5475</v>
      </c>
      <c r="Y1401" s="124">
        <f t="shared" si="253"/>
        <v>350240</v>
      </c>
      <c r="Z1401" s="125">
        <f>+V1401+X1401</f>
        <v>355475</v>
      </c>
      <c r="AA1401" s="126"/>
      <c r="AB1401" s="127">
        <f>+AB1399+10</f>
        <v>10950</v>
      </c>
      <c r="AC1401" s="119">
        <f>+V1401+AB1401</f>
        <v>360950</v>
      </c>
      <c r="AD1401" s="127"/>
      <c r="AE1401" s="127">
        <f>+AE1399+5</f>
        <v>5500</v>
      </c>
      <c r="AF1401" s="120">
        <f>+AE1401+V1401</f>
        <v>355500</v>
      </c>
      <c r="AG1401" s="127"/>
      <c r="AH1401" s="127">
        <f>+AH1399+5</f>
        <v>5525</v>
      </c>
      <c r="AI1401" s="119">
        <f>+AH1401+V1401</f>
        <v>355525</v>
      </c>
      <c r="AJ1401" s="126"/>
      <c r="AK1401" s="128">
        <f>+AK1399+5</f>
        <v>5550</v>
      </c>
      <c r="AL1401" s="129">
        <f>+AK1401+V1401</f>
        <v>355550</v>
      </c>
      <c r="AM1401" s="397"/>
    </row>
    <row r="1402" spans="1:39" ht="15.75" x14ac:dyDescent="0.25">
      <c r="A1402" s="93">
        <f t="shared" si="254"/>
        <v>0</v>
      </c>
      <c r="B1402" s="94">
        <f t="shared" si="249"/>
        <v>0</v>
      </c>
      <c r="C1402" s="95">
        <f>+$D$3*T1402</f>
        <v>7150</v>
      </c>
      <c r="D1402" s="95">
        <f t="shared" si="250"/>
        <v>7150</v>
      </c>
      <c r="E1402" s="95">
        <f>+$F$3*K1402</f>
        <v>1500</v>
      </c>
      <c r="F1402" s="95">
        <f t="shared" si="251"/>
        <v>1500</v>
      </c>
      <c r="G1402" s="96">
        <f>+$H$3*Q1402</f>
        <v>1500</v>
      </c>
      <c r="H1402" s="95">
        <f t="shared" si="252"/>
        <v>1500</v>
      </c>
      <c r="I1402" s="395"/>
      <c r="J1402" s="130">
        <f>((K1403-K1401)/500)</f>
        <v>0.02</v>
      </c>
      <c r="K1402" s="116">
        <f>(((I1402-I1401)*J1402)+K1401)+I1402</f>
        <v>150</v>
      </c>
      <c r="L1402" s="131">
        <f>ROUNDUP(K1402,0)</f>
        <v>150</v>
      </c>
      <c r="M1402" s="132">
        <f>((N1403-N1401)/500)</f>
        <v>0.02</v>
      </c>
      <c r="N1402" s="101">
        <f>(((I1402-I1401)*M1402)+N1401)+I1402</f>
        <v>250</v>
      </c>
      <c r="O1402" s="101">
        <f>ROUNDUP(N1402,0)</f>
        <v>250</v>
      </c>
      <c r="P1402" s="101">
        <f>((Q1403-Q1401)/500)</f>
        <v>0.02</v>
      </c>
      <c r="Q1402" s="101">
        <f>(((I1402-I1401)*P1402)+Q1401)+I1402</f>
        <v>500</v>
      </c>
      <c r="R1402" s="133">
        <f>ROUNDUP(Q1402,0)</f>
        <v>500</v>
      </c>
      <c r="S1402" s="132">
        <f>((T1403-T1401)/500)</f>
        <v>0.04</v>
      </c>
      <c r="T1402" s="134">
        <f>(((I1402-I1401)*S1402)+T1401)+I1402</f>
        <v>650</v>
      </c>
      <c r="U1402" s="134">
        <f>ROUNDUP(T1402,0)</f>
        <v>650</v>
      </c>
      <c r="V1402" s="396"/>
      <c r="W1402" s="130">
        <f>((X1403-X1401)/500)</f>
        <v>0.02</v>
      </c>
      <c r="X1402" s="116">
        <f>(((V1402-V1401)*W1402)+X1401)+V1402</f>
        <v>-1525</v>
      </c>
      <c r="Y1402" s="135">
        <f t="shared" si="253"/>
        <v>240</v>
      </c>
      <c r="Z1402" s="106">
        <f>ROUNDUP(X1402,0)</f>
        <v>-1525</v>
      </c>
      <c r="AA1402" s="136">
        <f>((AB1403-AB1401)/500)</f>
        <v>0.04</v>
      </c>
      <c r="AB1402" s="137">
        <f>(((V1402-V1401)*AA1402)+AB1401)+V1402</f>
        <v>-3050</v>
      </c>
      <c r="AC1402" s="101">
        <f>ROUNDUP(AB1402,0)</f>
        <v>-3050</v>
      </c>
      <c r="AD1402" s="137">
        <f>((AE1403-AE1401)/500)</f>
        <v>0.02</v>
      </c>
      <c r="AE1402" s="137">
        <f>(((V1402-V1401)*AD1402)+AE1401)+V1402</f>
        <v>-1500</v>
      </c>
      <c r="AF1402" s="133">
        <f>ROUNDUP(AE1402,0)</f>
        <v>-1500</v>
      </c>
      <c r="AG1402" s="137">
        <f>((AH1403-AH1401)/500)</f>
        <v>0.02</v>
      </c>
      <c r="AH1402" s="137">
        <f>(((V1402-V1401)*AG1402)+AH1401)+V1402</f>
        <v>-1475</v>
      </c>
      <c r="AI1402" s="101">
        <f>ROUNDUP(AH1402,0)</f>
        <v>-1475</v>
      </c>
      <c r="AJ1402" s="136">
        <f>((AK1403-AK1401)/500)</f>
        <v>0.02</v>
      </c>
      <c r="AK1402" s="138">
        <f>(((V1402-V1401)*AJ1402)+AK1401)+V1402</f>
        <v>-1450</v>
      </c>
      <c r="AL1402" s="139">
        <f>ROUNDUP(AK1402,0)</f>
        <v>-1450</v>
      </c>
      <c r="AM1402" s="397"/>
    </row>
    <row r="1403" spans="1:39" ht="15.75" x14ac:dyDescent="0.25">
      <c r="A1403" s="93">
        <f t="shared" si="254"/>
        <v>0</v>
      </c>
      <c r="B1403" s="93">
        <f t="shared" si="249"/>
        <v>0</v>
      </c>
      <c r="C1403" s="112">
        <f>+$D$3*U1403</f>
        <v>4016870</v>
      </c>
      <c r="D1403" s="112">
        <f t="shared" si="250"/>
        <v>4016870</v>
      </c>
      <c r="E1403" s="112">
        <f>+$F$3*L1403</f>
        <v>3576600</v>
      </c>
      <c r="F1403" s="112">
        <f t="shared" si="251"/>
        <v>3576600</v>
      </c>
      <c r="G1403" s="113">
        <f>+$H$3*R1403</f>
        <v>1074030</v>
      </c>
      <c r="H1403" s="112">
        <f t="shared" si="252"/>
        <v>1074030</v>
      </c>
      <c r="I1403" s="140">
        <f>+I1401+500</f>
        <v>350500</v>
      </c>
      <c r="J1403" s="130"/>
      <c r="K1403" s="116">
        <f>+K1401+10</f>
        <v>7160</v>
      </c>
      <c r="L1403" s="117">
        <f>+I1403+K1403</f>
        <v>357660</v>
      </c>
      <c r="M1403" s="118"/>
      <c r="N1403" s="119">
        <f>+N1401+10</f>
        <v>7260</v>
      </c>
      <c r="O1403" s="119">
        <f>+N1403+I1403</f>
        <v>357760</v>
      </c>
      <c r="P1403" s="119"/>
      <c r="Q1403" s="119">
        <f>+Q1401+10</f>
        <v>7510</v>
      </c>
      <c r="R1403" s="120">
        <f>+Q1403+I1403</f>
        <v>358010</v>
      </c>
      <c r="S1403" s="121"/>
      <c r="T1403" s="122">
        <f>+T1401+20</f>
        <v>14670</v>
      </c>
      <c r="U1403" s="122">
        <f>+T1403+I1403</f>
        <v>365170</v>
      </c>
      <c r="V1403" s="141">
        <f>+V1401+500</f>
        <v>350500</v>
      </c>
      <c r="W1403" s="130"/>
      <c r="X1403" s="116">
        <f>+X1401+10</f>
        <v>5485</v>
      </c>
      <c r="Y1403" s="124">
        <f t="shared" si="253"/>
        <v>350740</v>
      </c>
      <c r="Z1403" s="125">
        <f>+V1403+X1403</f>
        <v>355985</v>
      </c>
      <c r="AA1403" s="126"/>
      <c r="AB1403" s="127">
        <f>+AB1401+20</f>
        <v>10970</v>
      </c>
      <c r="AC1403" s="119">
        <f>+V1403+AB1403</f>
        <v>361470</v>
      </c>
      <c r="AD1403" s="127"/>
      <c r="AE1403" s="127">
        <f>+AE1401+10</f>
        <v>5510</v>
      </c>
      <c r="AF1403" s="120">
        <f>+AE1403+V1403</f>
        <v>356010</v>
      </c>
      <c r="AG1403" s="127"/>
      <c r="AH1403" s="127">
        <f>+AH1401+10</f>
        <v>5535</v>
      </c>
      <c r="AI1403" s="119">
        <f>+AH1403+V1403</f>
        <v>356035</v>
      </c>
      <c r="AJ1403" s="126"/>
      <c r="AK1403" s="128">
        <f>+AK1401+10</f>
        <v>5560</v>
      </c>
      <c r="AL1403" s="129">
        <f>+AK1403+V1403</f>
        <v>356060</v>
      </c>
      <c r="AM1403" s="397"/>
    </row>
    <row r="1404" spans="1:39" ht="15.75" x14ac:dyDescent="0.25">
      <c r="A1404" s="93">
        <f t="shared" si="254"/>
        <v>0</v>
      </c>
      <c r="B1404" s="94">
        <f t="shared" si="249"/>
        <v>0</v>
      </c>
      <c r="C1404" s="95">
        <f>+$D$3*T1404</f>
        <v>7150</v>
      </c>
      <c r="D1404" s="95">
        <f t="shared" si="250"/>
        <v>7150</v>
      </c>
      <c r="E1404" s="95">
        <f>+$F$3*K1404</f>
        <v>1500</v>
      </c>
      <c r="F1404" s="95">
        <f t="shared" si="251"/>
        <v>1500</v>
      </c>
      <c r="G1404" s="96">
        <f>+$H$3*Q1404</f>
        <v>1500</v>
      </c>
      <c r="H1404" s="433">
        <f t="shared" si="252"/>
        <v>1500</v>
      </c>
      <c r="I1404" s="395"/>
      <c r="J1404" s="130">
        <f>((K1405-K1403)/500)</f>
        <v>0.02</v>
      </c>
      <c r="K1404" s="116">
        <f>(((I1404-I1403)*J1404)+K1403)+I1404</f>
        <v>150</v>
      </c>
      <c r="L1404" s="131">
        <f>ROUNDUP(K1404,0)</f>
        <v>150</v>
      </c>
      <c r="M1404" s="132">
        <f>((N1405-N1403)/500)</f>
        <v>0.02</v>
      </c>
      <c r="N1404" s="101">
        <f>(((I1404-I1403)*M1404)+N1403)+I1404</f>
        <v>250</v>
      </c>
      <c r="O1404" s="101">
        <f>ROUNDUP(N1404,0)</f>
        <v>250</v>
      </c>
      <c r="P1404" s="101">
        <f>((Q1405-Q1403)/500)</f>
        <v>0.02</v>
      </c>
      <c r="Q1404" s="101">
        <f>(((I1404-I1403)*P1404)+Q1403)+I1404</f>
        <v>500</v>
      </c>
      <c r="R1404" s="133">
        <f>ROUNDUP(Q1404,0)</f>
        <v>500</v>
      </c>
      <c r="S1404" s="132">
        <f>((T1405-T1403)/500)</f>
        <v>0.04</v>
      </c>
      <c r="T1404" s="134">
        <f>(((I1404-I1403)*S1404)+T1403)+I1404</f>
        <v>650</v>
      </c>
      <c r="U1404" s="134">
        <f>ROUNDUP(T1404,0)</f>
        <v>650</v>
      </c>
      <c r="V1404" s="396"/>
      <c r="W1404" s="130">
        <f>((X1405-X1403)/500)</f>
        <v>0.01</v>
      </c>
      <c r="X1404" s="116">
        <f>(((V1404-V1403)*W1404)+X1403)+V1404</f>
        <v>1980</v>
      </c>
      <c r="Y1404" s="135">
        <f t="shared" si="253"/>
        <v>240</v>
      </c>
      <c r="Z1404" s="106">
        <f>ROUNDUP(X1404,0)</f>
        <v>1980</v>
      </c>
      <c r="AA1404" s="136">
        <f>((AB1405-AB1403)/500)</f>
        <v>0.02</v>
      </c>
      <c r="AB1404" s="137">
        <f>(((V1404-V1403)*AA1404)+AB1403)+V1404</f>
        <v>3960</v>
      </c>
      <c r="AC1404" s="101">
        <f>ROUNDUP(AB1404,0)</f>
        <v>3960</v>
      </c>
      <c r="AD1404" s="137">
        <f>((AE1405-AE1403)/500)</f>
        <v>0.01</v>
      </c>
      <c r="AE1404" s="137">
        <f>(((V1404-V1403)*AD1404)+AE1403)+V1404</f>
        <v>2005</v>
      </c>
      <c r="AF1404" s="133">
        <f>ROUNDUP(AE1404,0)</f>
        <v>2005</v>
      </c>
      <c r="AG1404" s="137">
        <f>((AH1405-AH1403)/500)</f>
        <v>0.01</v>
      </c>
      <c r="AH1404" s="137">
        <f>(((V1404-V1403)*AG1404)+AH1403)+V1404</f>
        <v>2030</v>
      </c>
      <c r="AI1404" s="101">
        <f>ROUNDUP(AH1404,0)</f>
        <v>2030</v>
      </c>
      <c r="AJ1404" s="136">
        <f>((AK1405-AK1403)/500)</f>
        <v>0.01</v>
      </c>
      <c r="AK1404" s="138">
        <f>(((V1404-V1403)*AJ1404)+AK1403)+V1404</f>
        <v>2055</v>
      </c>
      <c r="AL1404" s="139">
        <f>ROUNDUP(AK1404,0)</f>
        <v>2055</v>
      </c>
    </row>
    <row r="1405" spans="1:39" ht="15.75" x14ac:dyDescent="0.25">
      <c r="A1405" s="93">
        <f t="shared" si="254"/>
        <v>0</v>
      </c>
      <c r="B1405" s="93">
        <f t="shared" si="249"/>
        <v>0</v>
      </c>
      <c r="C1405" s="112">
        <f>+$D$3*U1405</f>
        <v>4022590</v>
      </c>
      <c r="D1405" s="112">
        <f t="shared" si="250"/>
        <v>4022590</v>
      </c>
      <c r="E1405" s="112">
        <f>+$F$3*L1405</f>
        <v>3581700</v>
      </c>
      <c r="F1405" s="112">
        <f t="shared" si="251"/>
        <v>3581700</v>
      </c>
      <c r="G1405" s="113">
        <f>+$H$3*R1405</f>
        <v>1075560</v>
      </c>
      <c r="H1405" s="112">
        <f t="shared" si="252"/>
        <v>1075560</v>
      </c>
      <c r="I1405" s="140">
        <f>+I1403+500</f>
        <v>351000</v>
      </c>
      <c r="J1405" s="130"/>
      <c r="K1405" s="116">
        <f>+K1403+10</f>
        <v>7170</v>
      </c>
      <c r="L1405" s="117">
        <f>+I1405+K1405</f>
        <v>358170</v>
      </c>
      <c r="M1405" s="118"/>
      <c r="N1405" s="119">
        <f>+N1403+10</f>
        <v>7270</v>
      </c>
      <c r="O1405" s="119">
        <f>+N1405+I1405</f>
        <v>358270</v>
      </c>
      <c r="P1405" s="119"/>
      <c r="Q1405" s="119">
        <f>+Q1403+10</f>
        <v>7520</v>
      </c>
      <c r="R1405" s="120">
        <f>+Q1405+I1405</f>
        <v>358520</v>
      </c>
      <c r="S1405" s="121"/>
      <c r="T1405" s="122">
        <f>+T1403+20</f>
        <v>14690</v>
      </c>
      <c r="U1405" s="122">
        <f>+T1405+I1405</f>
        <v>365690</v>
      </c>
      <c r="V1405" s="141">
        <f>+V1403+500</f>
        <v>351000</v>
      </c>
      <c r="W1405" s="130"/>
      <c r="X1405" s="116">
        <f>+X1403+5</f>
        <v>5490</v>
      </c>
      <c r="Y1405" s="124">
        <f t="shared" si="253"/>
        <v>351240</v>
      </c>
      <c r="Z1405" s="125">
        <f>+V1405+X1405</f>
        <v>356490</v>
      </c>
      <c r="AA1405" s="126"/>
      <c r="AB1405" s="127">
        <f>+AB1403+10</f>
        <v>10980</v>
      </c>
      <c r="AC1405" s="119">
        <f>+V1405+AB1405</f>
        <v>361980</v>
      </c>
      <c r="AD1405" s="127"/>
      <c r="AE1405" s="127">
        <f>+AE1403+5</f>
        <v>5515</v>
      </c>
      <c r="AF1405" s="120">
        <f>+AE1405+V1405</f>
        <v>356515</v>
      </c>
      <c r="AG1405" s="127"/>
      <c r="AH1405" s="127">
        <f>+AH1403+5</f>
        <v>5540</v>
      </c>
      <c r="AI1405" s="119">
        <f>+AH1405+V1405</f>
        <v>356540</v>
      </c>
      <c r="AJ1405" s="126"/>
      <c r="AK1405" s="128">
        <f>+AK1403+5</f>
        <v>5565</v>
      </c>
      <c r="AL1405" s="129">
        <f>+AK1405+V1405</f>
        <v>356565</v>
      </c>
      <c r="AM1405" s="397"/>
    </row>
    <row r="1406" spans="1:39" ht="15.75" x14ac:dyDescent="0.25">
      <c r="A1406" s="93">
        <f t="shared" si="254"/>
        <v>0</v>
      </c>
      <c r="B1406" s="94">
        <f t="shared" si="249"/>
        <v>0</v>
      </c>
      <c r="C1406" s="95">
        <f>+$D$3*T1406</f>
        <v>7150</v>
      </c>
      <c r="D1406" s="95">
        <f t="shared" si="250"/>
        <v>7150</v>
      </c>
      <c r="E1406" s="95">
        <f>+$F$3*K1406</f>
        <v>1500</v>
      </c>
      <c r="F1406" s="95">
        <f t="shared" si="251"/>
        <v>1500</v>
      </c>
      <c r="G1406" s="96">
        <f>+$H$3*Q1406</f>
        <v>1500</v>
      </c>
      <c r="H1406" s="95">
        <f t="shared" si="252"/>
        <v>1500</v>
      </c>
      <c r="I1406" s="395"/>
      <c r="J1406" s="130">
        <f>((K1407-K1405)/500)</f>
        <v>0.02</v>
      </c>
      <c r="K1406" s="116">
        <f>(((I1406-I1405)*J1406)+K1405)+I1406</f>
        <v>150</v>
      </c>
      <c r="L1406" s="131">
        <f>ROUNDUP(K1406,0)</f>
        <v>150</v>
      </c>
      <c r="M1406" s="132">
        <f>((N1407-N1405)/500)</f>
        <v>0.02</v>
      </c>
      <c r="N1406" s="101">
        <f>(((I1406-I1405)*M1406)+N1405)+I1406</f>
        <v>250</v>
      </c>
      <c r="O1406" s="101">
        <f>ROUNDUP(N1406,0)</f>
        <v>250</v>
      </c>
      <c r="P1406" s="101">
        <f>((Q1407-Q1405)/500)</f>
        <v>0.02</v>
      </c>
      <c r="Q1406" s="101">
        <f>(((I1406-I1405)*P1406)+Q1405)+I1406</f>
        <v>500</v>
      </c>
      <c r="R1406" s="133">
        <f>ROUNDUP(Q1406,0)</f>
        <v>500</v>
      </c>
      <c r="S1406" s="132">
        <f>((T1407-T1405)/500)</f>
        <v>0.04</v>
      </c>
      <c r="T1406" s="134">
        <f>(((I1406-I1405)*S1406)+T1405)+I1406</f>
        <v>650</v>
      </c>
      <c r="U1406" s="134">
        <f>ROUNDUP(T1406,0)</f>
        <v>650</v>
      </c>
      <c r="V1406" s="396"/>
      <c r="W1406" s="130">
        <f>((X1407-X1405)/500)</f>
        <v>0.02</v>
      </c>
      <c r="X1406" s="116">
        <f>(((V1406-V1405)*W1406)+X1405)+V1406</f>
        <v>-1530</v>
      </c>
      <c r="Y1406" s="135">
        <f t="shared" si="253"/>
        <v>240</v>
      </c>
      <c r="Z1406" s="106">
        <f>ROUNDUP(X1406,0)</f>
        <v>-1530</v>
      </c>
      <c r="AA1406" s="136">
        <f>((AB1407-AB1405)/500)</f>
        <v>0.04</v>
      </c>
      <c r="AB1406" s="137">
        <f>(((V1406-V1405)*AA1406)+AB1405)+V1406</f>
        <v>-3060</v>
      </c>
      <c r="AC1406" s="101">
        <f>ROUNDUP(AB1406,0)</f>
        <v>-3060</v>
      </c>
      <c r="AD1406" s="137">
        <f>((AE1407-AE1405)/500)</f>
        <v>0.02</v>
      </c>
      <c r="AE1406" s="137">
        <f>(((V1406-V1405)*AD1406)+AE1405)+V1406</f>
        <v>-1505</v>
      </c>
      <c r="AF1406" s="133">
        <f>ROUNDUP(AE1406,0)</f>
        <v>-1505</v>
      </c>
      <c r="AG1406" s="137">
        <f>((AH1407-AH1405)/500)</f>
        <v>0.02</v>
      </c>
      <c r="AH1406" s="137">
        <f>(((V1406-V1405)*AG1406)+AH1405)+V1406</f>
        <v>-1480</v>
      </c>
      <c r="AI1406" s="101">
        <f>ROUNDUP(AH1406,0)</f>
        <v>-1480</v>
      </c>
      <c r="AJ1406" s="136">
        <f>((AK1407-AK1405)/500)</f>
        <v>0.02</v>
      </c>
      <c r="AK1406" s="138">
        <f>(((V1406-V1405)*AJ1406)+AK1405)+V1406</f>
        <v>-1455</v>
      </c>
      <c r="AL1406" s="139">
        <f>ROUNDUP(AK1406,0)</f>
        <v>-1455</v>
      </c>
    </row>
    <row r="1407" spans="1:39" ht="15.75" x14ac:dyDescent="0.25">
      <c r="A1407" s="93">
        <f t="shared" si="254"/>
        <v>0</v>
      </c>
      <c r="B1407" s="93">
        <f t="shared" si="249"/>
        <v>0</v>
      </c>
      <c r="C1407" s="112">
        <f>+$D$3*U1407</f>
        <v>4028310</v>
      </c>
      <c r="D1407" s="112">
        <f t="shared" si="250"/>
        <v>4028310</v>
      </c>
      <c r="E1407" s="112">
        <f>+$F$3*L1407</f>
        <v>3586800</v>
      </c>
      <c r="F1407" s="112">
        <f t="shared" si="251"/>
        <v>3586800</v>
      </c>
      <c r="G1407" s="113">
        <f>+$H$3*R1407</f>
        <v>1077090</v>
      </c>
      <c r="H1407" s="112">
        <f t="shared" si="252"/>
        <v>1077090</v>
      </c>
      <c r="I1407" s="140">
        <f>+I1405+500</f>
        <v>351500</v>
      </c>
      <c r="J1407" s="130"/>
      <c r="K1407" s="116">
        <f>+K1405+10</f>
        <v>7180</v>
      </c>
      <c r="L1407" s="117">
        <f>+I1407+K1407</f>
        <v>358680</v>
      </c>
      <c r="M1407" s="118"/>
      <c r="N1407" s="119">
        <f>+N1405+10</f>
        <v>7280</v>
      </c>
      <c r="O1407" s="119">
        <f>+N1407+I1407</f>
        <v>358780</v>
      </c>
      <c r="P1407" s="119"/>
      <c r="Q1407" s="119">
        <f>+Q1405+10</f>
        <v>7530</v>
      </c>
      <c r="R1407" s="120">
        <f>+Q1407+I1407</f>
        <v>359030</v>
      </c>
      <c r="S1407" s="121"/>
      <c r="T1407" s="122">
        <f>+T1405+20</f>
        <v>14710</v>
      </c>
      <c r="U1407" s="122">
        <f>+T1407+I1407</f>
        <v>366210</v>
      </c>
      <c r="V1407" s="141">
        <f>+V1405+500</f>
        <v>351500</v>
      </c>
      <c r="W1407" s="130"/>
      <c r="X1407" s="116">
        <f>+X1405+10</f>
        <v>5500</v>
      </c>
      <c r="Y1407" s="124">
        <f t="shared" si="253"/>
        <v>351740</v>
      </c>
      <c r="Z1407" s="125">
        <f>+V1407+X1407</f>
        <v>357000</v>
      </c>
      <c r="AA1407" s="126"/>
      <c r="AB1407" s="127">
        <f>+AB1405+20</f>
        <v>11000</v>
      </c>
      <c r="AC1407" s="119">
        <f>+V1407+AB1407</f>
        <v>362500</v>
      </c>
      <c r="AD1407" s="127"/>
      <c r="AE1407" s="127">
        <f>+AE1405+10</f>
        <v>5525</v>
      </c>
      <c r="AF1407" s="120">
        <f>+AE1407+V1407</f>
        <v>357025</v>
      </c>
      <c r="AG1407" s="127"/>
      <c r="AH1407" s="127">
        <f>+AH1405+10</f>
        <v>5550</v>
      </c>
      <c r="AI1407" s="119">
        <f>+AH1407+V1407</f>
        <v>357050</v>
      </c>
      <c r="AJ1407" s="126"/>
      <c r="AK1407" s="128">
        <f>+AK1405+10</f>
        <v>5575</v>
      </c>
      <c r="AL1407" s="129">
        <f>+AK1407+V1407</f>
        <v>357075</v>
      </c>
      <c r="AM1407" s="397"/>
    </row>
    <row r="1408" spans="1:39" ht="15.75" x14ac:dyDescent="0.25">
      <c r="A1408" s="93">
        <f t="shared" si="254"/>
        <v>0</v>
      </c>
      <c r="B1408" s="94">
        <f t="shared" si="249"/>
        <v>0</v>
      </c>
      <c r="C1408" s="95">
        <f>+$D$3*T1408</f>
        <v>7150</v>
      </c>
      <c r="D1408" s="95">
        <f t="shared" si="250"/>
        <v>7150</v>
      </c>
      <c r="E1408" s="95">
        <f>+$F$3*K1408</f>
        <v>1500</v>
      </c>
      <c r="F1408" s="95">
        <f t="shared" si="251"/>
        <v>1500</v>
      </c>
      <c r="G1408" s="96">
        <f>+$H$3*Q1408</f>
        <v>1500</v>
      </c>
      <c r="H1408" s="433">
        <f t="shared" si="252"/>
        <v>1500</v>
      </c>
      <c r="I1408" s="395"/>
      <c r="J1408" s="130">
        <f>((K1409-K1407)/500)</f>
        <v>0.02</v>
      </c>
      <c r="K1408" s="116">
        <f>(((I1408-I1407)*J1408)+K1407)+I1408</f>
        <v>150</v>
      </c>
      <c r="L1408" s="131">
        <f>ROUNDUP(K1408,0)</f>
        <v>150</v>
      </c>
      <c r="M1408" s="132">
        <f>((N1409-N1407)/500)</f>
        <v>0.02</v>
      </c>
      <c r="N1408" s="101">
        <f>(((I1408-I1407)*M1408)+N1407)+I1408</f>
        <v>250</v>
      </c>
      <c r="O1408" s="101">
        <f>ROUNDUP(N1408,0)</f>
        <v>250</v>
      </c>
      <c r="P1408" s="101">
        <f>((Q1409-Q1407)/500)</f>
        <v>0.02</v>
      </c>
      <c r="Q1408" s="101">
        <f>(((I1408-I1407)*P1408)+Q1407)+I1408</f>
        <v>500</v>
      </c>
      <c r="R1408" s="133">
        <f>ROUNDUP(Q1408,0)</f>
        <v>500</v>
      </c>
      <c r="S1408" s="132">
        <f>((T1409-T1407)/500)</f>
        <v>0.04</v>
      </c>
      <c r="T1408" s="134">
        <f>(((I1408-I1407)*S1408)+T1407)+I1408</f>
        <v>650</v>
      </c>
      <c r="U1408" s="134">
        <f>ROUNDUP(T1408,0)</f>
        <v>650</v>
      </c>
      <c r="V1408" s="396"/>
      <c r="W1408" s="130">
        <f>((X1409-X1407)/500)</f>
        <v>0.01</v>
      </c>
      <c r="X1408" s="116">
        <f>(((V1408-V1407)*W1408)+X1407)+V1408</f>
        <v>1985</v>
      </c>
      <c r="Y1408" s="135">
        <f t="shared" si="253"/>
        <v>240</v>
      </c>
      <c r="Z1408" s="106">
        <f>ROUNDUP(X1408,0)</f>
        <v>1985</v>
      </c>
      <c r="AA1408" s="136">
        <f>((AB1409-AB1407)/500)</f>
        <v>0.02</v>
      </c>
      <c r="AB1408" s="137">
        <f>(((V1408-V1407)*AA1408)+AB1407)+V1408</f>
        <v>3970</v>
      </c>
      <c r="AC1408" s="101">
        <f>ROUNDUP(AB1408,0)</f>
        <v>3970</v>
      </c>
      <c r="AD1408" s="137">
        <f>((AE1409-AE1407)/500)</f>
        <v>0.01</v>
      </c>
      <c r="AE1408" s="137">
        <f>(((V1408-V1407)*AD1408)+AE1407)+V1408</f>
        <v>2010</v>
      </c>
      <c r="AF1408" s="133">
        <f>ROUNDUP(AE1408,0)</f>
        <v>2010</v>
      </c>
      <c r="AG1408" s="137">
        <f>((AH1409-AH1407)/500)</f>
        <v>0.01</v>
      </c>
      <c r="AH1408" s="137">
        <f>(((V1408-V1407)*AG1408)+AH1407)+V1408</f>
        <v>2035</v>
      </c>
      <c r="AI1408" s="101">
        <f>ROUNDUP(AH1408,0)</f>
        <v>2035</v>
      </c>
      <c r="AJ1408" s="136">
        <f>((AK1409-AK1407)/500)</f>
        <v>0.01</v>
      </c>
      <c r="AK1408" s="138">
        <f>(((V1408-V1407)*AJ1408)+AK1407)+V1408</f>
        <v>2060</v>
      </c>
      <c r="AL1408" s="139">
        <f>ROUNDUP(AK1408,0)</f>
        <v>2060</v>
      </c>
    </row>
    <row r="1409" spans="1:39" ht="15.75" x14ac:dyDescent="0.25">
      <c r="A1409" s="93">
        <f t="shared" si="254"/>
        <v>0</v>
      </c>
      <c r="B1409" s="93">
        <f t="shared" si="249"/>
        <v>0</v>
      </c>
      <c r="C1409" s="112">
        <f>+$D$3*U1409</f>
        <v>4034030</v>
      </c>
      <c r="D1409" s="112">
        <f t="shared" si="250"/>
        <v>4034030</v>
      </c>
      <c r="E1409" s="112">
        <f>+$F$3*L1409</f>
        <v>3591900</v>
      </c>
      <c r="F1409" s="112">
        <f t="shared" si="251"/>
        <v>3591900</v>
      </c>
      <c r="G1409" s="113">
        <f>+$H$3*R1409</f>
        <v>1078620</v>
      </c>
      <c r="H1409" s="112">
        <f t="shared" si="252"/>
        <v>1078620</v>
      </c>
      <c r="I1409" s="140">
        <f>+I1407+500</f>
        <v>352000</v>
      </c>
      <c r="J1409" s="130"/>
      <c r="K1409" s="116">
        <f>+K1407+10</f>
        <v>7190</v>
      </c>
      <c r="L1409" s="117">
        <f>+I1409+K1409</f>
        <v>359190</v>
      </c>
      <c r="M1409" s="118"/>
      <c r="N1409" s="119">
        <f>+N1407+10</f>
        <v>7290</v>
      </c>
      <c r="O1409" s="119">
        <f>+N1409+I1409</f>
        <v>359290</v>
      </c>
      <c r="P1409" s="119"/>
      <c r="Q1409" s="119">
        <f>+Q1407+10</f>
        <v>7540</v>
      </c>
      <c r="R1409" s="120">
        <f>+Q1409+I1409</f>
        <v>359540</v>
      </c>
      <c r="S1409" s="121"/>
      <c r="T1409" s="122">
        <f>+T1407+20</f>
        <v>14730</v>
      </c>
      <c r="U1409" s="122">
        <f>+T1409+I1409</f>
        <v>366730</v>
      </c>
      <c r="V1409" s="141">
        <f>+V1407+500</f>
        <v>352000</v>
      </c>
      <c r="W1409" s="130"/>
      <c r="X1409" s="116">
        <f>+X1407+5</f>
        <v>5505</v>
      </c>
      <c r="Y1409" s="124">
        <f t="shared" si="253"/>
        <v>352240</v>
      </c>
      <c r="Z1409" s="125">
        <f>+V1409+X1409</f>
        <v>357505</v>
      </c>
      <c r="AA1409" s="126"/>
      <c r="AB1409" s="127">
        <f>+AB1407+10</f>
        <v>11010</v>
      </c>
      <c r="AC1409" s="119">
        <f>+V1409+AB1409</f>
        <v>363010</v>
      </c>
      <c r="AD1409" s="127"/>
      <c r="AE1409" s="127">
        <f>+AE1407+5</f>
        <v>5530</v>
      </c>
      <c r="AF1409" s="120">
        <f>+AE1409+V1409</f>
        <v>357530</v>
      </c>
      <c r="AG1409" s="127"/>
      <c r="AH1409" s="127">
        <f>+AH1407+5</f>
        <v>5555</v>
      </c>
      <c r="AI1409" s="119">
        <f>+AH1409+V1409</f>
        <v>357555</v>
      </c>
      <c r="AJ1409" s="126"/>
      <c r="AK1409" s="128">
        <f>+AK1407+5</f>
        <v>5580</v>
      </c>
      <c r="AL1409" s="129">
        <f>+AK1409+V1409</f>
        <v>357580</v>
      </c>
      <c r="AM1409" s="397"/>
    </row>
    <row r="1410" spans="1:39" ht="15.75" x14ac:dyDescent="0.25">
      <c r="A1410" s="93">
        <f t="shared" si="254"/>
        <v>0</v>
      </c>
      <c r="B1410" s="94">
        <f t="shared" si="249"/>
        <v>0</v>
      </c>
      <c r="C1410" s="95">
        <f>+$D$3*T1410</f>
        <v>7150</v>
      </c>
      <c r="D1410" s="95">
        <f t="shared" si="250"/>
        <v>7150</v>
      </c>
      <c r="E1410" s="95">
        <f>+$F$3*K1410</f>
        <v>1500</v>
      </c>
      <c r="F1410" s="95">
        <f t="shared" si="251"/>
        <v>1500</v>
      </c>
      <c r="G1410" s="96">
        <f>+$H$3*Q1410</f>
        <v>1500</v>
      </c>
      <c r="H1410" s="95">
        <f t="shared" si="252"/>
        <v>1500</v>
      </c>
      <c r="I1410" s="395"/>
      <c r="J1410" s="130">
        <f>((K1411-K1409)/500)</f>
        <v>0.02</v>
      </c>
      <c r="K1410" s="116">
        <f>(((I1410-I1409)*J1410)+K1409)+I1410</f>
        <v>150</v>
      </c>
      <c r="L1410" s="131">
        <f>ROUNDUP(K1410,0)</f>
        <v>150</v>
      </c>
      <c r="M1410" s="132">
        <f>((N1411-N1409)/500)</f>
        <v>0.02</v>
      </c>
      <c r="N1410" s="101">
        <f>(((I1410-I1409)*M1410)+N1409)+I1410</f>
        <v>250</v>
      </c>
      <c r="O1410" s="101">
        <f>ROUNDUP(N1410,0)</f>
        <v>250</v>
      </c>
      <c r="P1410" s="101">
        <f>((Q1411-Q1409)/500)</f>
        <v>0.02</v>
      </c>
      <c r="Q1410" s="101">
        <f>(((I1410-I1409)*P1410)+Q1409)+I1410</f>
        <v>500</v>
      </c>
      <c r="R1410" s="133">
        <f>ROUNDUP(Q1410,0)</f>
        <v>500</v>
      </c>
      <c r="S1410" s="132">
        <f>((T1411-T1409)/500)</f>
        <v>0.04</v>
      </c>
      <c r="T1410" s="134">
        <f>(((I1410-I1409)*S1410)+T1409)+I1410</f>
        <v>650</v>
      </c>
      <c r="U1410" s="134">
        <f>ROUNDUP(T1410,0)</f>
        <v>650</v>
      </c>
      <c r="V1410" s="396"/>
      <c r="W1410" s="130">
        <f>((X1411-X1409)/500)</f>
        <v>0.02</v>
      </c>
      <c r="X1410" s="116">
        <f>(((V1410-V1409)*W1410)+X1409)+V1410</f>
        <v>-1535</v>
      </c>
      <c r="Y1410" s="135">
        <f t="shared" si="253"/>
        <v>240</v>
      </c>
      <c r="Z1410" s="106">
        <f>ROUNDUP(X1410,0)</f>
        <v>-1535</v>
      </c>
      <c r="AA1410" s="136">
        <f>((AB1411-AB1409)/500)</f>
        <v>0.04</v>
      </c>
      <c r="AB1410" s="137">
        <f>(((V1410-V1409)*AA1410)+AB1409)+V1410</f>
        <v>-3070</v>
      </c>
      <c r="AC1410" s="101">
        <f>ROUNDUP(AB1410,0)</f>
        <v>-3070</v>
      </c>
      <c r="AD1410" s="137">
        <f>((AE1411-AE1409)/500)</f>
        <v>0.02</v>
      </c>
      <c r="AE1410" s="137">
        <f>(((V1410-V1409)*AD1410)+AE1409)+V1410</f>
        <v>-1510</v>
      </c>
      <c r="AF1410" s="133">
        <f>ROUNDUP(AE1410,0)</f>
        <v>-1510</v>
      </c>
      <c r="AG1410" s="137">
        <f>((AH1411-AH1409)/500)</f>
        <v>0.02</v>
      </c>
      <c r="AH1410" s="137">
        <f>(((V1410-V1409)*AG1410)+AH1409)+V1410</f>
        <v>-1485</v>
      </c>
      <c r="AI1410" s="101">
        <f>ROUNDUP(AH1410,0)</f>
        <v>-1485</v>
      </c>
      <c r="AJ1410" s="136">
        <f>((AK1411-AK1409)/500)</f>
        <v>0.02</v>
      </c>
      <c r="AK1410" s="138">
        <f>(((V1410-V1409)*AJ1410)+AK1409)+V1410</f>
        <v>-1460</v>
      </c>
      <c r="AL1410" s="139">
        <f>ROUNDUP(AK1410,0)</f>
        <v>-1460</v>
      </c>
      <c r="AM1410" s="397"/>
    </row>
    <row r="1411" spans="1:39" ht="15.75" x14ac:dyDescent="0.25">
      <c r="A1411" s="93">
        <f t="shared" si="254"/>
        <v>0</v>
      </c>
      <c r="B1411" s="93">
        <f t="shared" si="249"/>
        <v>0</v>
      </c>
      <c r="C1411" s="112">
        <f>+$D$3*U1411</f>
        <v>4039750</v>
      </c>
      <c r="D1411" s="112">
        <f t="shared" si="250"/>
        <v>4039750</v>
      </c>
      <c r="E1411" s="112">
        <f>+$F$3*L1411</f>
        <v>3597000</v>
      </c>
      <c r="F1411" s="112">
        <f t="shared" si="251"/>
        <v>3597000</v>
      </c>
      <c r="G1411" s="113">
        <f>+$H$3*R1411</f>
        <v>1080150</v>
      </c>
      <c r="H1411" s="112">
        <f t="shared" si="252"/>
        <v>1080150</v>
      </c>
      <c r="I1411" s="140">
        <f>+I1409+500</f>
        <v>352500</v>
      </c>
      <c r="J1411" s="130"/>
      <c r="K1411" s="116">
        <f>+K1409+10</f>
        <v>7200</v>
      </c>
      <c r="L1411" s="117">
        <f>+I1411+K1411</f>
        <v>359700</v>
      </c>
      <c r="M1411" s="118"/>
      <c r="N1411" s="119">
        <f>+N1409+10</f>
        <v>7300</v>
      </c>
      <c r="O1411" s="119">
        <f>+N1411+I1411</f>
        <v>359800</v>
      </c>
      <c r="P1411" s="119"/>
      <c r="Q1411" s="119">
        <f>+Q1409+10</f>
        <v>7550</v>
      </c>
      <c r="R1411" s="120">
        <f>+Q1411+I1411</f>
        <v>360050</v>
      </c>
      <c r="S1411" s="121"/>
      <c r="T1411" s="122">
        <f>+T1409+20</f>
        <v>14750</v>
      </c>
      <c r="U1411" s="122">
        <f>+T1411+I1411</f>
        <v>367250</v>
      </c>
      <c r="V1411" s="141">
        <f>+V1409+500</f>
        <v>352500</v>
      </c>
      <c r="W1411" s="130"/>
      <c r="X1411" s="116">
        <f>+X1409+10</f>
        <v>5515</v>
      </c>
      <c r="Y1411" s="124">
        <f t="shared" si="253"/>
        <v>352740</v>
      </c>
      <c r="Z1411" s="125">
        <f>+V1411+X1411</f>
        <v>358015</v>
      </c>
      <c r="AA1411" s="126"/>
      <c r="AB1411" s="127">
        <f>+AB1409+20</f>
        <v>11030</v>
      </c>
      <c r="AC1411" s="119">
        <f>+V1411+AB1411</f>
        <v>363530</v>
      </c>
      <c r="AD1411" s="127"/>
      <c r="AE1411" s="127">
        <f>+AE1409+10</f>
        <v>5540</v>
      </c>
      <c r="AF1411" s="120">
        <f>+AE1411+V1411</f>
        <v>358040</v>
      </c>
      <c r="AG1411" s="127"/>
      <c r="AH1411" s="127">
        <f>+AH1409+10</f>
        <v>5565</v>
      </c>
      <c r="AI1411" s="119">
        <f>+AH1411+V1411</f>
        <v>358065</v>
      </c>
      <c r="AJ1411" s="126"/>
      <c r="AK1411" s="128">
        <f>+AK1409+10</f>
        <v>5590</v>
      </c>
      <c r="AL1411" s="129">
        <f>+AK1411+V1411</f>
        <v>358090</v>
      </c>
      <c r="AM1411" s="397"/>
    </row>
    <row r="1412" spans="1:39" ht="15.75" x14ac:dyDescent="0.25">
      <c r="A1412" s="93">
        <f t="shared" si="254"/>
        <v>0</v>
      </c>
      <c r="B1412" s="94">
        <f t="shared" si="249"/>
        <v>0</v>
      </c>
      <c r="C1412" s="95">
        <f>+$D$3*T1412</f>
        <v>7150</v>
      </c>
      <c r="D1412" s="95">
        <f t="shared" si="250"/>
        <v>7150</v>
      </c>
      <c r="E1412" s="95">
        <f>+$F$3*K1412</f>
        <v>1500</v>
      </c>
      <c r="F1412" s="95">
        <f t="shared" si="251"/>
        <v>1500</v>
      </c>
      <c r="G1412" s="96">
        <f>+$H$3*Q1412</f>
        <v>1500</v>
      </c>
      <c r="H1412" s="433">
        <f t="shared" si="252"/>
        <v>1500</v>
      </c>
      <c r="I1412" s="395"/>
      <c r="J1412" s="130">
        <f>((K1413-K1411)/500)</f>
        <v>0.02</v>
      </c>
      <c r="K1412" s="116">
        <f>(((I1412-I1411)*J1412)+K1411)+I1412</f>
        <v>150</v>
      </c>
      <c r="L1412" s="131">
        <f>ROUNDUP(K1412,0)</f>
        <v>150</v>
      </c>
      <c r="M1412" s="132">
        <f>((N1413-N1411)/500)</f>
        <v>0.02</v>
      </c>
      <c r="N1412" s="101">
        <f>(((I1412-I1411)*M1412)+N1411)+I1412</f>
        <v>250</v>
      </c>
      <c r="O1412" s="101">
        <f>ROUNDUP(N1412,0)</f>
        <v>250</v>
      </c>
      <c r="P1412" s="101">
        <f>((Q1413-Q1411)/500)</f>
        <v>0.02</v>
      </c>
      <c r="Q1412" s="101">
        <f>(((I1412-I1411)*P1412)+Q1411)+I1412</f>
        <v>500</v>
      </c>
      <c r="R1412" s="133">
        <f>ROUNDUP(Q1412,0)</f>
        <v>500</v>
      </c>
      <c r="S1412" s="132">
        <f>((T1413-T1411)/500)</f>
        <v>0.04</v>
      </c>
      <c r="T1412" s="134">
        <f>(((I1412-I1411)*S1412)+T1411)+I1412</f>
        <v>650</v>
      </c>
      <c r="U1412" s="134">
        <f>ROUNDUP(T1412,0)</f>
        <v>650</v>
      </c>
      <c r="V1412" s="396"/>
      <c r="W1412" s="130">
        <f>((X1413-X1411)/500)</f>
        <v>0.01</v>
      </c>
      <c r="X1412" s="116">
        <f>(((V1412-V1411)*W1412)+X1411)+V1412</f>
        <v>1990</v>
      </c>
      <c r="Y1412" s="135">
        <f t="shared" si="253"/>
        <v>240</v>
      </c>
      <c r="Z1412" s="106">
        <f>ROUNDUP(X1412,0)</f>
        <v>1990</v>
      </c>
      <c r="AA1412" s="136">
        <f>((AB1413-AB1411)/500)</f>
        <v>0.02</v>
      </c>
      <c r="AB1412" s="137">
        <f>(((V1412-V1411)*AA1412)+AB1411)+V1412</f>
        <v>3980</v>
      </c>
      <c r="AC1412" s="101">
        <f>ROUNDUP(AB1412,0)</f>
        <v>3980</v>
      </c>
      <c r="AD1412" s="137">
        <f>((AE1413-AE1411)/500)</f>
        <v>0.01</v>
      </c>
      <c r="AE1412" s="137">
        <f>(((V1412-V1411)*AD1412)+AE1411)+V1412</f>
        <v>2015</v>
      </c>
      <c r="AF1412" s="133">
        <f>ROUNDUP(AE1412,0)</f>
        <v>2015</v>
      </c>
      <c r="AG1412" s="137">
        <f>((AH1413-AH1411)/500)</f>
        <v>0.01</v>
      </c>
      <c r="AH1412" s="137">
        <f>(((V1412-V1411)*AG1412)+AH1411)+V1412</f>
        <v>2040</v>
      </c>
      <c r="AI1412" s="101">
        <f>ROUNDUP(AH1412,0)</f>
        <v>2040</v>
      </c>
      <c r="AJ1412" s="136">
        <f>((AK1413-AK1411)/500)</f>
        <v>0.01</v>
      </c>
      <c r="AK1412" s="138">
        <f>(((V1412-V1411)*AJ1412)+AK1411)+V1412</f>
        <v>2065</v>
      </c>
      <c r="AL1412" s="139">
        <f>ROUNDUP(AK1412,0)</f>
        <v>2065</v>
      </c>
    </row>
    <row r="1413" spans="1:39" ht="15.75" x14ac:dyDescent="0.25">
      <c r="A1413" s="93">
        <f t="shared" si="254"/>
        <v>0</v>
      </c>
      <c r="B1413" s="93">
        <f t="shared" si="249"/>
        <v>0</v>
      </c>
      <c r="C1413" s="112">
        <f>+$D$3*U1413</f>
        <v>4045470</v>
      </c>
      <c r="D1413" s="112">
        <f t="shared" si="250"/>
        <v>4045470</v>
      </c>
      <c r="E1413" s="112">
        <f>+$F$3*L1413</f>
        <v>3602100</v>
      </c>
      <c r="F1413" s="112">
        <f t="shared" si="251"/>
        <v>3602100</v>
      </c>
      <c r="G1413" s="113">
        <f>+$H$3*R1413</f>
        <v>1081680</v>
      </c>
      <c r="H1413" s="112">
        <f t="shared" si="252"/>
        <v>1081680</v>
      </c>
      <c r="I1413" s="140">
        <f>+I1411+500</f>
        <v>353000</v>
      </c>
      <c r="J1413" s="130"/>
      <c r="K1413" s="116">
        <f>+K1411+10</f>
        <v>7210</v>
      </c>
      <c r="L1413" s="117">
        <f>+I1413+K1413</f>
        <v>360210</v>
      </c>
      <c r="M1413" s="118"/>
      <c r="N1413" s="119">
        <f>+N1411+10</f>
        <v>7310</v>
      </c>
      <c r="O1413" s="119">
        <f>+N1413+I1413</f>
        <v>360310</v>
      </c>
      <c r="P1413" s="119"/>
      <c r="Q1413" s="119">
        <f>+Q1411+10</f>
        <v>7560</v>
      </c>
      <c r="R1413" s="120">
        <f>+Q1413+I1413</f>
        <v>360560</v>
      </c>
      <c r="S1413" s="121"/>
      <c r="T1413" s="122">
        <f>+T1411+20</f>
        <v>14770</v>
      </c>
      <c r="U1413" s="122">
        <f>+T1413+I1413</f>
        <v>367770</v>
      </c>
      <c r="V1413" s="141">
        <f>+V1411+500</f>
        <v>353000</v>
      </c>
      <c r="W1413" s="130"/>
      <c r="X1413" s="116">
        <f>+X1411+5</f>
        <v>5520</v>
      </c>
      <c r="Y1413" s="124">
        <f t="shared" si="253"/>
        <v>353240</v>
      </c>
      <c r="Z1413" s="125">
        <f>+V1413+X1413</f>
        <v>358520</v>
      </c>
      <c r="AA1413" s="126"/>
      <c r="AB1413" s="127">
        <f>+AB1411+10</f>
        <v>11040</v>
      </c>
      <c r="AC1413" s="119">
        <f>+V1413+AB1413</f>
        <v>364040</v>
      </c>
      <c r="AD1413" s="127"/>
      <c r="AE1413" s="127">
        <f>+AE1411+5</f>
        <v>5545</v>
      </c>
      <c r="AF1413" s="120">
        <f>+AE1413+V1413</f>
        <v>358545</v>
      </c>
      <c r="AG1413" s="127"/>
      <c r="AH1413" s="127">
        <f>+AH1411+5</f>
        <v>5570</v>
      </c>
      <c r="AI1413" s="119">
        <f>+AH1413+V1413</f>
        <v>358570</v>
      </c>
      <c r="AJ1413" s="126"/>
      <c r="AK1413" s="128">
        <f>+AK1411+5</f>
        <v>5595</v>
      </c>
      <c r="AL1413" s="129">
        <f>+AK1413+V1413</f>
        <v>358595</v>
      </c>
      <c r="AM1413" s="397"/>
    </row>
    <row r="1414" spans="1:39" ht="15.75" x14ac:dyDescent="0.25">
      <c r="A1414" s="93">
        <f t="shared" si="254"/>
        <v>0</v>
      </c>
      <c r="B1414" s="94">
        <f t="shared" si="249"/>
        <v>0</v>
      </c>
      <c r="C1414" s="95">
        <f>+$D$3*T1414</f>
        <v>7150</v>
      </c>
      <c r="D1414" s="95">
        <f t="shared" si="250"/>
        <v>7150</v>
      </c>
      <c r="E1414" s="95">
        <f>+$F$3*K1414</f>
        <v>1500</v>
      </c>
      <c r="F1414" s="95">
        <f t="shared" si="251"/>
        <v>1500</v>
      </c>
      <c r="G1414" s="96">
        <f>+$H$3*Q1414</f>
        <v>1500</v>
      </c>
      <c r="H1414" s="95">
        <f t="shared" si="252"/>
        <v>1500</v>
      </c>
      <c r="I1414" s="395"/>
      <c r="J1414" s="130">
        <f>((K1415-K1413)/500)</f>
        <v>0.02</v>
      </c>
      <c r="K1414" s="116">
        <f>(((I1414-I1413)*J1414)+K1413)+I1414</f>
        <v>150</v>
      </c>
      <c r="L1414" s="131">
        <f>ROUNDUP(K1414,0)</f>
        <v>150</v>
      </c>
      <c r="M1414" s="132">
        <f>((N1415-N1413)/500)</f>
        <v>0.02</v>
      </c>
      <c r="N1414" s="101">
        <f>(((I1414-I1413)*M1414)+N1413)+I1414</f>
        <v>250</v>
      </c>
      <c r="O1414" s="101">
        <f>ROUNDUP(N1414,0)</f>
        <v>250</v>
      </c>
      <c r="P1414" s="101">
        <f>((Q1415-Q1413)/500)</f>
        <v>0.02</v>
      </c>
      <c r="Q1414" s="101">
        <f>(((I1414-I1413)*P1414)+Q1413)+I1414</f>
        <v>500</v>
      </c>
      <c r="R1414" s="133">
        <f>ROUNDUP(Q1414,0)</f>
        <v>500</v>
      </c>
      <c r="S1414" s="132">
        <f>((T1415-T1413)/500)</f>
        <v>0.04</v>
      </c>
      <c r="T1414" s="134">
        <f>(((I1414-I1413)*S1414)+T1413)+I1414</f>
        <v>650</v>
      </c>
      <c r="U1414" s="134">
        <f>ROUNDUP(T1414,0)</f>
        <v>650</v>
      </c>
      <c r="V1414" s="396"/>
      <c r="W1414" s="130">
        <f>((X1415-X1413)/500)</f>
        <v>0.02</v>
      </c>
      <c r="X1414" s="116">
        <f>(((V1414-V1413)*W1414)+X1413)+V1414</f>
        <v>-1540</v>
      </c>
      <c r="Y1414" s="135">
        <f t="shared" si="253"/>
        <v>240</v>
      </c>
      <c r="Z1414" s="106">
        <f>ROUNDUP(X1414,0)</f>
        <v>-1540</v>
      </c>
      <c r="AA1414" s="136">
        <f>((AB1415-AB1413)/500)</f>
        <v>0.04</v>
      </c>
      <c r="AB1414" s="137">
        <f>(((V1414-V1413)*AA1414)+AB1413)+V1414</f>
        <v>-3080</v>
      </c>
      <c r="AC1414" s="101">
        <f>ROUNDUP(AB1414,0)</f>
        <v>-3080</v>
      </c>
      <c r="AD1414" s="137">
        <f>((AE1415-AE1413)/500)</f>
        <v>0.02</v>
      </c>
      <c r="AE1414" s="137">
        <f>(((V1414-V1413)*AD1414)+AE1413)+V1414</f>
        <v>-1515</v>
      </c>
      <c r="AF1414" s="133">
        <f>ROUNDUP(AE1414,0)</f>
        <v>-1515</v>
      </c>
      <c r="AG1414" s="137">
        <f>((AH1415-AH1413)/500)</f>
        <v>0.02</v>
      </c>
      <c r="AH1414" s="137">
        <f>(((V1414-V1413)*AG1414)+AH1413)+V1414</f>
        <v>-1490</v>
      </c>
      <c r="AI1414" s="101">
        <f>ROUNDUP(AH1414,0)</f>
        <v>-1490</v>
      </c>
      <c r="AJ1414" s="136">
        <f>((AK1415-AK1413)/500)</f>
        <v>0.02</v>
      </c>
      <c r="AK1414" s="138">
        <f>(((V1414-V1413)*AJ1414)+AK1413)+V1414</f>
        <v>-1465</v>
      </c>
      <c r="AL1414" s="139">
        <f>ROUNDUP(AK1414,0)</f>
        <v>-1465</v>
      </c>
    </row>
    <row r="1415" spans="1:39" ht="15.75" x14ac:dyDescent="0.25">
      <c r="A1415" s="93">
        <f t="shared" si="254"/>
        <v>0</v>
      </c>
      <c r="B1415" s="93">
        <f t="shared" si="249"/>
        <v>0</v>
      </c>
      <c r="C1415" s="112">
        <f>+$D$3*U1415</f>
        <v>4051190</v>
      </c>
      <c r="D1415" s="112">
        <f t="shared" si="250"/>
        <v>4051190</v>
      </c>
      <c r="E1415" s="112">
        <f>+$F$3*L1415</f>
        <v>3607200</v>
      </c>
      <c r="F1415" s="112">
        <f t="shared" si="251"/>
        <v>3607200</v>
      </c>
      <c r="G1415" s="113">
        <f>+$H$3*R1415</f>
        <v>1083210</v>
      </c>
      <c r="H1415" s="112">
        <f t="shared" si="252"/>
        <v>1083210</v>
      </c>
      <c r="I1415" s="140">
        <f>+I1413+500</f>
        <v>353500</v>
      </c>
      <c r="J1415" s="130"/>
      <c r="K1415" s="116">
        <f>+K1413+10</f>
        <v>7220</v>
      </c>
      <c r="L1415" s="117">
        <f>+I1415+K1415</f>
        <v>360720</v>
      </c>
      <c r="M1415" s="118"/>
      <c r="N1415" s="119">
        <f>+N1413+10</f>
        <v>7320</v>
      </c>
      <c r="O1415" s="119">
        <f>+N1415+I1415</f>
        <v>360820</v>
      </c>
      <c r="P1415" s="119"/>
      <c r="Q1415" s="119">
        <f>+Q1413+10</f>
        <v>7570</v>
      </c>
      <c r="R1415" s="120">
        <f>+Q1415+I1415</f>
        <v>361070</v>
      </c>
      <c r="S1415" s="121"/>
      <c r="T1415" s="122">
        <f>+T1413+20</f>
        <v>14790</v>
      </c>
      <c r="U1415" s="122">
        <f>+T1415+I1415</f>
        <v>368290</v>
      </c>
      <c r="V1415" s="141">
        <f>+V1413+500</f>
        <v>353500</v>
      </c>
      <c r="W1415" s="130"/>
      <c r="X1415" s="116">
        <f>+X1413+10</f>
        <v>5530</v>
      </c>
      <c r="Y1415" s="124">
        <f t="shared" si="253"/>
        <v>353740</v>
      </c>
      <c r="Z1415" s="125">
        <f>+V1415+X1415</f>
        <v>359030</v>
      </c>
      <c r="AA1415" s="126"/>
      <c r="AB1415" s="127">
        <f>+AB1413+20</f>
        <v>11060</v>
      </c>
      <c r="AC1415" s="119">
        <f>+V1415+AB1415</f>
        <v>364560</v>
      </c>
      <c r="AD1415" s="127"/>
      <c r="AE1415" s="127">
        <f>+AE1413+10</f>
        <v>5555</v>
      </c>
      <c r="AF1415" s="120">
        <f>+AE1415+V1415</f>
        <v>359055</v>
      </c>
      <c r="AG1415" s="127"/>
      <c r="AH1415" s="127">
        <f>+AH1413+10</f>
        <v>5580</v>
      </c>
      <c r="AI1415" s="119">
        <f>+AH1415+V1415</f>
        <v>359080</v>
      </c>
      <c r="AJ1415" s="126"/>
      <c r="AK1415" s="128">
        <f>+AK1413+10</f>
        <v>5605</v>
      </c>
      <c r="AL1415" s="129">
        <f>+AK1415+V1415</f>
        <v>359105</v>
      </c>
      <c r="AM1415" s="397"/>
    </row>
    <row r="1416" spans="1:39" ht="15.75" x14ac:dyDescent="0.25">
      <c r="A1416" s="93">
        <f t="shared" si="254"/>
        <v>0</v>
      </c>
      <c r="B1416" s="94">
        <f t="shared" si="249"/>
        <v>0</v>
      </c>
      <c r="C1416" s="95">
        <f>+$D$3*T1416</f>
        <v>7150</v>
      </c>
      <c r="D1416" s="95">
        <f t="shared" si="250"/>
        <v>7150</v>
      </c>
      <c r="E1416" s="95">
        <f>+$F$3*K1416</f>
        <v>1500</v>
      </c>
      <c r="F1416" s="95">
        <f t="shared" si="251"/>
        <v>1500</v>
      </c>
      <c r="G1416" s="96">
        <f>+$H$3*Q1416</f>
        <v>1500</v>
      </c>
      <c r="H1416" s="433">
        <f t="shared" si="252"/>
        <v>1500</v>
      </c>
      <c r="I1416" s="395"/>
      <c r="J1416" s="130">
        <f>((K1417-K1415)/500)</f>
        <v>0.02</v>
      </c>
      <c r="K1416" s="116">
        <f>(((I1416-I1415)*J1416)+K1415)+I1416</f>
        <v>150</v>
      </c>
      <c r="L1416" s="131">
        <f>ROUNDUP(K1416,0)</f>
        <v>150</v>
      </c>
      <c r="M1416" s="132">
        <f>((N1417-N1415)/500)</f>
        <v>0.02</v>
      </c>
      <c r="N1416" s="101">
        <f>(((I1416-I1415)*M1416)+N1415)+I1416</f>
        <v>250</v>
      </c>
      <c r="O1416" s="101">
        <f>ROUNDUP(N1416,0)</f>
        <v>250</v>
      </c>
      <c r="P1416" s="101">
        <f>((Q1417-Q1415)/500)</f>
        <v>0.02</v>
      </c>
      <c r="Q1416" s="101">
        <f>(((I1416-I1415)*P1416)+Q1415)+I1416</f>
        <v>500</v>
      </c>
      <c r="R1416" s="133">
        <f>ROUNDUP(Q1416,0)</f>
        <v>500</v>
      </c>
      <c r="S1416" s="132">
        <f>((T1417-T1415)/500)</f>
        <v>0.04</v>
      </c>
      <c r="T1416" s="134">
        <f>(((I1416-I1415)*S1416)+T1415)+I1416</f>
        <v>650</v>
      </c>
      <c r="U1416" s="134">
        <f>ROUNDUP(T1416,0)</f>
        <v>650</v>
      </c>
      <c r="V1416" s="396"/>
      <c r="W1416" s="130">
        <f>((X1417-X1415)/500)</f>
        <v>0.01</v>
      </c>
      <c r="X1416" s="116">
        <f>(((V1416-V1415)*W1416)+X1415)+V1416</f>
        <v>1995</v>
      </c>
      <c r="Y1416" s="135">
        <f t="shared" si="253"/>
        <v>240</v>
      </c>
      <c r="Z1416" s="106">
        <f>ROUNDUP(X1416,0)</f>
        <v>1995</v>
      </c>
      <c r="AA1416" s="136">
        <f>((AB1417-AB1415)/500)</f>
        <v>0.02</v>
      </c>
      <c r="AB1416" s="137">
        <f>(((V1416-V1415)*AA1416)+AB1415)+V1416</f>
        <v>3990</v>
      </c>
      <c r="AC1416" s="101">
        <f>ROUNDUP(AB1416,0)</f>
        <v>3990</v>
      </c>
      <c r="AD1416" s="137">
        <f>((AE1417-AE1415)/500)</f>
        <v>0.01</v>
      </c>
      <c r="AE1416" s="137">
        <f>(((V1416-V1415)*AD1416)+AE1415)+V1416</f>
        <v>2020</v>
      </c>
      <c r="AF1416" s="133">
        <f>ROUNDUP(AE1416,0)</f>
        <v>2020</v>
      </c>
      <c r="AG1416" s="137">
        <f>((AH1417-AH1415)/500)</f>
        <v>0.01</v>
      </c>
      <c r="AH1416" s="137">
        <f>(((V1416-V1415)*AG1416)+AH1415)+V1416</f>
        <v>2045</v>
      </c>
      <c r="AI1416" s="101">
        <f>ROUNDUP(AH1416,0)</f>
        <v>2045</v>
      </c>
      <c r="AJ1416" s="136">
        <f>((AK1417-AK1415)/500)</f>
        <v>0.01</v>
      </c>
      <c r="AK1416" s="138">
        <f>(((V1416-V1415)*AJ1416)+AK1415)+V1416</f>
        <v>2070</v>
      </c>
      <c r="AL1416" s="139">
        <f>ROUNDUP(AK1416,0)</f>
        <v>2070</v>
      </c>
    </row>
    <row r="1417" spans="1:39" ht="15.75" x14ac:dyDescent="0.25">
      <c r="A1417" s="93">
        <f t="shared" si="254"/>
        <v>0</v>
      </c>
      <c r="B1417" s="93">
        <f t="shared" si="249"/>
        <v>0</v>
      </c>
      <c r="C1417" s="112">
        <f>+$D$3*U1417</f>
        <v>4056910</v>
      </c>
      <c r="D1417" s="112">
        <f t="shared" si="250"/>
        <v>4056910</v>
      </c>
      <c r="E1417" s="112">
        <f>+$F$3*L1417</f>
        <v>3612300</v>
      </c>
      <c r="F1417" s="112">
        <f t="shared" si="251"/>
        <v>3612300</v>
      </c>
      <c r="G1417" s="113">
        <f>+$H$3*R1417</f>
        <v>1084740</v>
      </c>
      <c r="H1417" s="112">
        <f t="shared" si="252"/>
        <v>1084740</v>
      </c>
      <c r="I1417" s="140">
        <f>+I1415+500</f>
        <v>354000</v>
      </c>
      <c r="J1417" s="130"/>
      <c r="K1417" s="116">
        <f>+K1415+10</f>
        <v>7230</v>
      </c>
      <c r="L1417" s="117">
        <f>+I1417+K1417</f>
        <v>361230</v>
      </c>
      <c r="M1417" s="118"/>
      <c r="N1417" s="119">
        <f>+N1415+10</f>
        <v>7330</v>
      </c>
      <c r="O1417" s="119">
        <f>+N1417+I1417</f>
        <v>361330</v>
      </c>
      <c r="P1417" s="119"/>
      <c r="Q1417" s="119">
        <f>+Q1415+10</f>
        <v>7580</v>
      </c>
      <c r="R1417" s="120">
        <f>+Q1417+I1417</f>
        <v>361580</v>
      </c>
      <c r="S1417" s="121"/>
      <c r="T1417" s="122">
        <f>+T1415+20</f>
        <v>14810</v>
      </c>
      <c r="U1417" s="122">
        <f>+T1417+I1417</f>
        <v>368810</v>
      </c>
      <c r="V1417" s="141">
        <f>+V1415+500</f>
        <v>354000</v>
      </c>
      <c r="W1417" s="130"/>
      <c r="X1417" s="116">
        <f>+X1415+5</f>
        <v>5535</v>
      </c>
      <c r="Y1417" s="124">
        <f t="shared" si="253"/>
        <v>354240</v>
      </c>
      <c r="Z1417" s="125">
        <f>+V1417+X1417</f>
        <v>359535</v>
      </c>
      <c r="AA1417" s="126"/>
      <c r="AB1417" s="127">
        <f>+AB1415+10</f>
        <v>11070</v>
      </c>
      <c r="AC1417" s="119">
        <f>+V1417+AB1417</f>
        <v>365070</v>
      </c>
      <c r="AD1417" s="127"/>
      <c r="AE1417" s="127">
        <f>+AE1415+5</f>
        <v>5560</v>
      </c>
      <c r="AF1417" s="120">
        <f>+AE1417+V1417</f>
        <v>359560</v>
      </c>
      <c r="AG1417" s="127"/>
      <c r="AH1417" s="127">
        <f>+AH1415+5</f>
        <v>5585</v>
      </c>
      <c r="AI1417" s="119">
        <f>+AH1417+V1417</f>
        <v>359585</v>
      </c>
      <c r="AJ1417" s="126"/>
      <c r="AK1417" s="128">
        <f>+AK1415+5</f>
        <v>5610</v>
      </c>
      <c r="AL1417" s="129">
        <f>+AK1417+V1417</f>
        <v>359610</v>
      </c>
      <c r="AM1417" s="397"/>
    </row>
    <row r="1418" spans="1:39" ht="15.75" x14ac:dyDescent="0.25">
      <c r="A1418" s="93">
        <f t="shared" si="254"/>
        <v>0</v>
      </c>
      <c r="B1418" s="94">
        <f t="shared" si="249"/>
        <v>0</v>
      </c>
      <c r="C1418" s="95">
        <f>+$D$3*T1418</f>
        <v>7150</v>
      </c>
      <c r="D1418" s="95">
        <f t="shared" si="250"/>
        <v>7150</v>
      </c>
      <c r="E1418" s="95">
        <f>+$F$3*K1418</f>
        <v>1500</v>
      </c>
      <c r="F1418" s="95">
        <f t="shared" si="251"/>
        <v>1500</v>
      </c>
      <c r="G1418" s="96">
        <f>+$H$3*Q1418</f>
        <v>1500</v>
      </c>
      <c r="H1418" s="95">
        <f t="shared" si="252"/>
        <v>1500</v>
      </c>
      <c r="I1418" s="395"/>
      <c r="J1418" s="130">
        <f>((K1419-K1417)/500)</f>
        <v>0.02</v>
      </c>
      <c r="K1418" s="116">
        <f>(((I1418-I1417)*J1418)+K1417)+I1418</f>
        <v>150</v>
      </c>
      <c r="L1418" s="131">
        <f>ROUNDUP(K1418,0)</f>
        <v>150</v>
      </c>
      <c r="M1418" s="132">
        <f>((N1419-N1417)/500)</f>
        <v>0.02</v>
      </c>
      <c r="N1418" s="101">
        <f>(((I1418-I1417)*M1418)+N1417)+I1418</f>
        <v>250</v>
      </c>
      <c r="O1418" s="101">
        <f>ROUNDUP(N1418,0)</f>
        <v>250</v>
      </c>
      <c r="P1418" s="101">
        <f>((Q1419-Q1417)/500)</f>
        <v>0.02</v>
      </c>
      <c r="Q1418" s="101">
        <f>(((I1418-I1417)*P1418)+Q1417)+I1418</f>
        <v>500</v>
      </c>
      <c r="R1418" s="133">
        <f>ROUNDUP(Q1418,0)</f>
        <v>500</v>
      </c>
      <c r="S1418" s="132">
        <f>((T1419-T1417)/500)</f>
        <v>0.04</v>
      </c>
      <c r="T1418" s="134">
        <f>(((I1418-I1417)*S1418)+T1417)+I1418</f>
        <v>650</v>
      </c>
      <c r="U1418" s="134">
        <f>ROUNDUP(T1418,0)</f>
        <v>650</v>
      </c>
      <c r="V1418" s="396"/>
      <c r="W1418" s="130">
        <f>((X1419-X1417)/500)</f>
        <v>0.02</v>
      </c>
      <c r="X1418" s="116">
        <f>(((V1418-V1417)*W1418)+X1417)+V1418</f>
        <v>-1545</v>
      </c>
      <c r="Y1418" s="135">
        <f t="shared" si="253"/>
        <v>240</v>
      </c>
      <c r="Z1418" s="106">
        <f>ROUNDUP(X1418,0)</f>
        <v>-1545</v>
      </c>
      <c r="AA1418" s="136">
        <f>((AB1419-AB1417)/500)</f>
        <v>0.04</v>
      </c>
      <c r="AB1418" s="137">
        <f>(((V1418-V1417)*AA1418)+AB1417)+V1418</f>
        <v>-3090</v>
      </c>
      <c r="AC1418" s="101">
        <f>ROUNDUP(AB1418,0)</f>
        <v>-3090</v>
      </c>
      <c r="AD1418" s="137">
        <f>((AE1419-AE1417)/500)</f>
        <v>0.02</v>
      </c>
      <c r="AE1418" s="137">
        <f>(((V1418-V1417)*AD1418)+AE1417)+V1418</f>
        <v>-1520</v>
      </c>
      <c r="AF1418" s="133">
        <f>ROUNDUP(AE1418,0)</f>
        <v>-1520</v>
      </c>
      <c r="AG1418" s="137">
        <f>((AH1419-AH1417)/500)</f>
        <v>0.02</v>
      </c>
      <c r="AH1418" s="137">
        <f>(((V1418-V1417)*AG1418)+AH1417)+V1418</f>
        <v>-1495</v>
      </c>
      <c r="AI1418" s="101">
        <f>ROUNDUP(AH1418,0)</f>
        <v>-1495</v>
      </c>
      <c r="AJ1418" s="136">
        <f>((AK1419-AK1417)/500)</f>
        <v>0.02</v>
      </c>
      <c r="AK1418" s="138">
        <f>(((V1418-V1417)*AJ1418)+AK1417)+V1418</f>
        <v>-1470</v>
      </c>
      <c r="AL1418" s="139">
        <f>ROUNDUP(AK1418,0)</f>
        <v>-1470</v>
      </c>
      <c r="AM1418" s="397"/>
    </row>
    <row r="1419" spans="1:39" ht="15.75" x14ac:dyDescent="0.25">
      <c r="A1419" s="93">
        <f t="shared" si="254"/>
        <v>0</v>
      </c>
      <c r="B1419" s="93">
        <f t="shared" si="249"/>
        <v>0</v>
      </c>
      <c r="C1419" s="112">
        <f>+$D$3*U1419</f>
        <v>4062630</v>
      </c>
      <c r="D1419" s="112">
        <f t="shared" si="250"/>
        <v>4062630</v>
      </c>
      <c r="E1419" s="112">
        <f>+$F$3*L1419</f>
        <v>3617400</v>
      </c>
      <c r="F1419" s="112">
        <f t="shared" si="251"/>
        <v>3617400</v>
      </c>
      <c r="G1419" s="113">
        <f>+$H$3*R1419</f>
        <v>1086270</v>
      </c>
      <c r="H1419" s="112">
        <f t="shared" si="252"/>
        <v>1086270</v>
      </c>
      <c r="I1419" s="140">
        <f>+I1417+500</f>
        <v>354500</v>
      </c>
      <c r="J1419" s="130"/>
      <c r="K1419" s="116">
        <f>+K1417+10</f>
        <v>7240</v>
      </c>
      <c r="L1419" s="117">
        <f>+I1419+K1419</f>
        <v>361740</v>
      </c>
      <c r="M1419" s="118"/>
      <c r="N1419" s="119">
        <f>+N1417+10</f>
        <v>7340</v>
      </c>
      <c r="O1419" s="119">
        <f>+N1419+I1419</f>
        <v>361840</v>
      </c>
      <c r="P1419" s="119"/>
      <c r="Q1419" s="119">
        <f>+Q1417+10</f>
        <v>7590</v>
      </c>
      <c r="R1419" s="120">
        <f>+Q1419+I1419</f>
        <v>362090</v>
      </c>
      <c r="S1419" s="121"/>
      <c r="T1419" s="122">
        <f>+T1417+20</f>
        <v>14830</v>
      </c>
      <c r="U1419" s="122">
        <f>+T1419+I1419</f>
        <v>369330</v>
      </c>
      <c r="V1419" s="141">
        <f>+V1417+500</f>
        <v>354500</v>
      </c>
      <c r="W1419" s="130"/>
      <c r="X1419" s="116">
        <f>+X1417+10</f>
        <v>5545</v>
      </c>
      <c r="Y1419" s="124">
        <f t="shared" si="253"/>
        <v>354740</v>
      </c>
      <c r="Z1419" s="125">
        <f>+V1419+X1419</f>
        <v>360045</v>
      </c>
      <c r="AA1419" s="126"/>
      <c r="AB1419" s="127">
        <f>+AB1417+20</f>
        <v>11090</v>
      </c>
      <c r="AC1419" s="119">
        <f>+V1419+AB1419</f>
        <v>365590</v>
      </c>
      <c r="AD1419" s="127"/>
      <c r="AE1419" s="127">
        <f>+AE1417+10</f>
        <v>5570</v>
      </c>
      <c r="AF1419" s="120">
        <f>+AE1419+V1419</f>
        <v>360070</v>
      </c>
      <c r="AG1419" s="127"/>
      <c r="AH1419" s="127">
        <f>+AH1417+10</f>
        <v>5595</v>
      </c>
      <c r="AI1419" s="119">
        <f>+AH1419+V1419</f>
        <v>360095</v>
      </c>
      <c r="AJ1419" s="126"/>
      <c r="AK1419" s="128">
        <f>+AK1417+10</f>
        <v>5620</v>
      </c>
      <c r="AL1419" s="129">
        <f>+AK1419+V1419</f>
        <v>360120</v>
      </c>
      <c r="AM1419" s="397"/>
    </row>
    <row r="1420" spans="1:39" ht="15.75" x14ac:dyDescent="0.25">
      <c r="A1420" s="93">
        <f t="shared" si="254"/>
        <v>0</v>
      </c>
      <c r="B1420" s="94">
        <f t="shared" si="249"/>
        <v>0</v>
      </c>
      <c r="C1420" s="95">
        <f>+$D$3*T1420</f>
        <v>7150</v>
      </c>
      <c r="D1420" s="95">
        <f t="shared" si="250"/>
        <v>7150</v>
      </c>
      <c r="E1420" s="95">
        <f>+$F$3*K1420</f>
        <v>1500</v>
      </c>
      <c r="F1420" s="95">
        <f t="shared" si="251"/>
        <v>1500</v>
      </c>
      <c r="G1420" s="96">
        <f>+$H$3*Q1420</f>
        <v>1500</v>
      </c>
      <c r="H1420" s="433">
        <f t="shared" si="252"/>
        <v>1500</v>
      </c>
      <c r="I1420" s="395"/>
      <c r="J1420" s="130">
        <f>((K1421-K1419)/500)</f>
        <v>0.02</v>
      </c>
      <c r="K1420" s="116">
        <f>(((I1420-I1419)*J1420)+K1419)+I1420</f>
        <v>150</v>
      </c>
      <c r="L1420" s="131">
        <f>ROUNDUP(K1420,0)</f>
        <v>150</v>
      </c>
      <c r="M1420" s="132">
        <f>((N1421-N1419)/500)</f>
        <v>0.02</v>
      </c>
      <c r="N1420" s="101">
        <f>(((I1420-I1419)*M1420)+N1419)+I1420</f>
        <v>250</v>
      </c>
      <c r="O1420" s="101">
        <f>ROUNDUP(N1420,0)</f>
        <v>250</v>
      </c>
      <c r="P1420" s="101">
        <f>((Q1421-Q1419)/500)</f>
        <v>0.02</v>
      </c>
      <c r="Q1420" s="101">
        <f>(((I1420-I1419)*P1420)+Q1419)+I1420</f>
        <v>500</v>
      </c>
      <c r="R1420" s="133">
        <f>ROUNDUP(Q1420,0)</f>
        <v>500</v>
      </c>
      <c r="S1420" s="132">
        <f>((T1421-T1419)/500)</f>
        <v>0.04</v>
      </c>
      <c r="T1420" s="134">
        <f>(((I1420-I1419)*S1420)+T1419)+I1420</f>
        <v>650</v>
      </c>
      <c r="U1420" s="134">
        <f>ROUNDUP(T1420,0)</f>
        <v>650</v>
      </c>
      <c r="V1420" s="396"/>
      <c r="W1420" s="130">
        <f>((X1421-X1419)/500)</f>
        <v>0.01</v>
      </c>
      <c r="X1420" s="116">
        <f>(((V1420-V1419)*W1420)+X1419)+V1420</f>
        <v>2000</v>
      </c>
      <c r="Y1420" s="135">
        <f t="shared" si="253"/>
        <v>240</v>
      </c>
      <c r="Z1420" s="106">
        <f>ROUNDUP(X1420,0)</f>
        <v>2000</v>
      </c>
      <c r="AA1420" s="136">
        <f>((AB1421-AB1419)/500)</f>
        <v>0.02</v>
      </c>
      <c r="AB1420" s="137">
        <f>(((V1420-V1419)*AA1420)+AB1419)+V1420</f>
        <v>4000</v>
      </c>
      <c r="AC1420" s="101">
        <f>ROUNDUP(AB1420,0)</f>
        <v>4000</v>
      </c>
      <c r="AD1420" s="137">
        <f>((AE1421-AE1419)/500)</f>
        <v>0.01</v>
      </c>
      <c r="AE1420" s="137">
        <f>(((V1420-V1419)*AD1420)+AE1419)+V1420</f>
        <v>2025</v>
      </c>
      <c r="AF1420" s="133">
        <f>ROUNDUP(AE1420,0)</f>
        <v>2025</v>
      </c>
      <c r="AG1420" s="137">
        <f>((AH1421-AH1419)/500)</f>
        <v>0.01</v>
      </c>
      <c r="AH1420" s="137">
        <f>(((V1420-V1419)*AG1420)+AH1419)+V1420</f>
        <v>2050</v>
      </c>
      <c r="AI1420" s="101">
        <f>ROUNDUP(AH1420,0)</f>
        <v>2050</v>
      </c>
      <c r="AJ1420" s="136">
        <f>((AK1421-AK1419)/500)</f>
        <v>0.01</v>
      </c>
      <c r="AK1420" s="138">
        <f>(((V1420-V1419)*AJ1420)+AK1419)+V1420</f>
        <v>2075</v>
      </c>
      <c r="AL1420" s="139">
        <f>ROUNDUP(AK1420,0)</f>
        <v>2075</v>
      </c>
    </row>
    <row r="1421" spans="1:39" ht="15.75" x14ac:dyDescent="0.25">
      <c r="A1421" s="93">
        <f t="shared" si="254"/>
        <v>0</v>
      </c>
      <c r="B1421" s="93">
        <f t="shared" si="249"/>
        <v>0</v>
      </c>
      <c r="C1421" s="112">
        <f>+$D$3*U1421</f>
        <v>4068350</v>
      </c>
      <c r="D1421" s="112">
        <f t="shared" si="250"/>
        <v>4068350</v>
      </c>
      <c r="E1421" s="112">
        <f>+$F$3*L1421</f>
        <v>3622500</v>
      </c>
      <c r="F1421" s="112">
        <f t="shared" si="251"/>
        <v>3622500</v>
      </c>
      <c r="G1421" s="113">
        <f>+$H$3*R1421</f>
        <v>1087800</v>
      </c>
      <c r="H1421" s="112">
        <f t="shared" si="252"/>
        <v>1087800</v>
      </c>
      <c r="I1421" s="140">
        <f>+I1419+500</f>
        <v>355000</v>
      </c>
      <c r="J1421" s="130"/>
      <c r="K1421" s="116">
        <f>+K1419+10</f>
        <v>7250</v>
      </c>
      <c r="L1421" s="117">
        <f>+I1421+K1421</f>
        <v>362250</v>
      </c>
      <c r="M1421" s="118"/>
      <c r="N1421" s="119">
        <f>+N1419+10</f>
        <v>7350</v>
      </c>
      <c r="O1421" s="119">
        <f>+N1421+I1421</f>
        <v>362350</v>
      </c>
      <c r="P1421" s="119"/>
      <c r="Q1421" s="119">
        <f>+Q1419+10</f>
        <v>7600</v>
      </c>
      <c r="R1421" s="120">
        <f>+Q1421+I1421</f>
        <v>362600</v>
      </c>
      <c r="S1421" s="121"/>
      <c r="T1421" s="122">
        <f>+T1419+20</f>
        <v>14850</v>
      </c>
      <c r="U1421" s="122">
        <f>+T1421+I1421</f>
        <v>369850</v>
      </c>
      <c r="V1421" s="141">
        <f>+V1419+500</f>
        <v>355000</v>
      </c>
      <c r="W1421" s="130"/>
      <c r="X1421" s="116">
        <f>+X1419+5</f>
        <v>5550</v>
      </c>
      <c r="Y1421" s="124">
        <f t="shared" si="253"/>
        <v>355240</v>
      </c>
      <c r="Z1421" s="125">
        <f>+V1421+X1421</f>
        <v>360550</v>
      </c>
      <c r="AA1421" s="126"/>
      <c r="AB1421" s="127">
        <f>+AB1419+10</f>
        <v>11100</v>
      </c>
      <c r="AC1421" s="119">
        <f>+V1421+AB1421</f>
        <v>366100</v>
      </c>
      <c r="AD1421" s="127"/>
      <c r="AE1421" s="127">
        <f>+AE1419+5</f>
        <v>5575</v>
      </c>
      <c r="AF1421" s="120">
        <f>+AE1421+V1421</f>
        <v>360575</v>
      </c>
      <c r="AG1421" s="127"/>
      <c r="AH1421" s="127">
        <f>+AH1419+5</f>
        <v>5600</v>
      </c>
      <c r="AI1421" s="119">
        <f>+AH1421+V1421</f>
        <v>360600</v>
      </c>
      <c r="AJ1421" s="126"/>
      <c r="AK1421" s="128">
        <f>+AK1419+5</f>
        <v>5625</v>
      </c>
      <c r="AL1421" s="129">
        <f>+AK1421+V1421</f>
        <v>360625</v>
      </c>
      <c r="AM1421" s="397"/>
    </row>
    <row r="1422" spans="1:39" ht="15.75" x14ac:dyDescent="0.25">
      <c r="A1422" s="93">
        <f t="shared" si="254"/>
        <v>0</v>
      </c>
      <c r="B1422" s="94">
        <f t="shared" si="249"/>
        <v>0</v>
      </c>
      <c r="C1422" s="95">
        <f>+$D$3*T1422</f>
        <v>7150</v>
      </c>
      <c r="D1422" s="95">
        <f t="shared" si="250"/>
        <v>7150</v>
      </c>
      <c r="E1422" s="95">
        <f>+$F$3*K1422</f>
        <v>1500</v>
      </c>
      <c r="F1422" s="95">
        <f t="shared" si="251"/>
        <v>1500</v>
      </c>
      <c r="G1422" s="96">
        <f>+$H$3*Q1422</f>
        <v>1500</v>
      </c>
      <c r="H1422" s="95">
        <f t="shared" si="252"/>
        <v>1500</v>
      </c>
      <c r="I1422" s="395"/>
      <c r="J1422" s="130">
        <f>((K1423-K1421)/500)</f>
        <v>0.02</v>
      </c>
      <c r="K1422" s="116">
        <f>(((I1422-I1421)*J1422)+K1421)+I1422</f>
        <v>150</v>
      </c>
      <c r="L1422" s="131">
        <f>ROUNDUP(K1422,0)</f>
        <v>150</v>
      </c>
      <c r="M1422" s="132">
        <f>((N1423-N1421)/500)</f>
        <v>0.02</v>
      </c>
      <c r="N1422" s="101">
        <f>(((I1422-I1421)*M1422)+N1421)+I1422</f>
        <v>250</v>
      </c>
      <c r="O1422" s="101">
        <f>ROUNDUP(N1422,0)</f>
        <v>250</v>
      </c>
      <c r="P1422" s="101">
        <f>((Q1423-Q1421)/500)</f>
        <v>0.02</v>
      </c>
      <c r="Q1422" s="101">
        <f>(((I1422-I1421)*P1422)+Q1421)+I1422</f>
        <v>500</v>
      </c>
      <c r="R1422" s="133">
        <f>ROUNDUP(Q1422,0)</f>
        <v>500</v>
      </c>
      <c r="S1422" s="132">
        <f>((T1423-T1421)/500)</f>
        <v>0.04</v>
      </c>
      <c r="T1422" s="134">
        <f>(((I1422-I1421)*S1422)+T1421)+I1422</f>
        <v>650</v>
      </c>
      <c r="U1422" s="134">
        <f>ROUNDUP(T1422,0)</f>
        <v>650</v>
      </c>
      <c r="V1422" s="396"/>
      <c r="W1422" s="130">
        <f>((X1423-X1421)/500)</f>
        <v>0.02</v>
      </c>
      <c r="X1422" s="116">
        <f>(((V1422-V1421)*W1422)+X1421)+V1422</f>
        <v>-1550</v>
      </c>
      <c r="Y1422" s="135">
        <f t="shared" si="253"/>
        <v>240</v>
      </c>
      <c r="Z1422" s="106">
        <f>ROUNDUP(X1422,0)</f>
        <v>-1550</v>
      </c>
      <c r="AA1422" s="136">
        <f>((AB1423-AB1421)/500)</f>
        <v>0.04</v>
      </c>
      <c r="AB1422" s="137">
        <f>(((V1422-V1421)*AA1422)+AB1421)+V1422</f>
        <v>-3100</v>
      </c>
      <c r="AC1422" s="101">
        <f>ROUNDUP(AB1422,0)</f>
        <v>-3100</v>
      </c>
      <c r="AD1422" s="137">
        <f>((AE1423-AE1421)/500)</f>
        <v>0.02</v>
      </c>
      <c r="AE1422" s="137">
        <f>(((V1422-V1421)*AD1422)+AE1421)+V1422</f>
        <v>-1525</v>
      </c>
      <c r="AF1422" s="133">
        <f>ROUNDUP(AE1422,0)</f>
        <v>-1525</v>
      </c>
      <c r="AG1422" s="137">
        <f>((AH1423-AH1421)/500)</f>
        <v>0.02</v>
      </c>
      <c r="AH1422" s="137">
        <f>(((V1422-V1421)*AG1422)+AH1421)+V1422</f>
        <v>-1500</v>
      </c>
      <c r="AI1422" s="101">
        <f>ROUNDUP(AH1422,0)</f>
        <v>-1500</v>
      </c>
      <c r="AJ1422" s="136">
        <f>((AK1423-AK1421)/500)</f>
        <v>0.02</v>
      </c>
      <c r="AK1422" s="138">
        <f>(((V1422-V1421)*AJ1422)+AK1421)+V1422</f>
        <v>-1475</v>
      </c>
      <c r="AL1422" s="139">
        <f>ROUNDUP(AK1422,0)</f>
        <v>-1475</v>
      </c>
    </row>
    <row r="1423" spans="1:39" ht="15.75" x14ac:dyDescent="0.25">
      <c r="A1423" s="93">
        <f t="shared" si="254"/>
        <v>0</v>
      </c>
      <c r="B1423" s="93">
        <f t="shared" si="249"/>
        <v>0</v>
      </c>
      <c r="C1423" s="112">
        <f>+$D$3*U1423</f>
        <v>4074070</v>
      </c>
      <c r="D1423" s="112">
        <f t="shared" si="250"/>
        <v>4074070</v>
      </c>
      <c r="E1423" s="112">
        <f>+$F$3*L1423</f>
        <v>3627600</v>
      </c>
      <c r="F1423" s="112">
        <f t="shared" si="251"/>
        <v>3627600</v>
      </c>
      <c r="G1423" s="113">
        <f>+$H$3*R1423</f>
        <v>1089330</v>
      </c>
      <c r="H1423" s="112">
        <f t="shared" si="252"/>
        <v>1089330</v>
      </c>
      <c r="I1423" s="140">
        <f>+I1421+500</f>
        <v>355500</v>
      </c>
      <c r="J1423" s="130"/>
      <c r="K1423" s="116">
        <f>+K1421+10</f>
        <v>7260</v>
      </c>
      <c r="L1423" s="117">
        <f>+I1423+K1423</f>
        <v>362760</v>
      </c>
      <c r="M1423" s="118"/>
      <c r="N1423" s="119">
        <f>+N1421+10</f>
        <v>7360</v>
      </c>
      <c r="O1423" s="119">
        <f>+N1423+I1423</f>
        <v>362860</v>
      </c>
      <c r="P1423" s="119"/>
      <c r="Q1423" s="119">
        <f>+Q1421+10</f>
        <v>7610</v>
      </c>
      <c r="R1423" s="120">
        <f>+Q1423+I1423</f>
        <v>363110</v>
      </c>
      <c r="S1423" s="121"/>
      <c r="T1423" s="122">
        <f>+T1421+20</f>
        <v>14870</v>
      </c>
      <c r="U1423" s="122">
        <f>+T1423+I1423</f>
        <v>370370</v>
      </c>
      <c r="V1423" s="141">
        <f>+V1421+500</f>
        <v>355500</v>
      </c>
      <c r="W1423" s="130"/>
      <c r="X1423" s="116">
        <f>+X1421+10</f>
        <v>5560</v>
      </c>
      <c r="Y1423" s="124">
        <f t="shared" si="253"/>
        <v>355740</v>
      </c>
      <c r="Z1423" s="125">
        <f>+V1423+X1423</f>
        <v>361060</v>
      </c>
      <c r="AA1423" s="126"/>
      <c r="AB1423" s="127">
        <f>+AB1421+20</f>
        <v>11120</v>
      </c>
      <c r="AC1423" s="119">
        <f>+V1423+AB1423</f>
        <v>366620</v>
      </c>
      <c r="AD1423" s="127"/>
      <c r="AE1423" s="127">
        <f>+AE1421+10</f>
        <v>5585</v>
      </c>
      <c r="AF1423" s="120">
        <f>+AE1423+V1423</f>
        <v>361085</v>
      </c>
      <c r="AG1423" s="127"/>
      <c r="AH1423" s="127">
        <f>+AH1421+10</f>
        <v>5610</v>
      </c>
      <c r="AI1423" s="119">
        <f>+AH1423+V1423</f>
        <v>361110</v>
      </c>
      <c r="AJ1423" s="126"/>
      <c r="AK1423" s="128">
        <f>+AK1421+10</f>
        <v>5635</v>
      </c>
      <c r="AL1423" s="129">
        <f>+AK1423+V1423</f>
        <v>361135</v>
      </c>
      <c r="AM1423" s="397"/>
    </row>
    <row r="1424" spans="1:39" ht="15.75" x14ac:dyDescent="0.25">
      <c r="A1424" s="93">
        <f t="shared" si="254"/>
        <v>0</v>
      </c>
      <c r="B1424" s="94">
        <f t="shared" si="249"/>
        <v>0</v>
      </c>
      <c r="C1424" s="95">
        <f>+$D$3*T1424</f>
        <v>7150</v>
      </c>
      <c r="D1424" s="95">
        <f t="shared" si="250"/>
        <v>7150</v>
      </c>
      <c r="E1424" s="95">
        <f>+$F$3*K1424</f>
        <v>1500</v>
      </c>
      <c r="F1424" s="95">
        <f t="shared" si="251"/>
        <v>1500</v>
      </c>
      <c r="G1424" s="96">
        <f>+$H$3*Q1424</f>
        <v>1500</v>
      </c>
      <c r="H1424" s="433">
        <f t="shared" si="252"/>
        <v>1500</v>
      </c>
      <c r="I1424" s="395"/>
      <c r="J1424" s="130">
        <f>((K1425-K1423)/500)</f>
        <v>0.02</v>
      </c>
      <c r="K1424" s="116">
        <f>(((I1424-I1423)*J1424)+K1423)+I1424</f>
        <v>150</v>
      </c>
      <c r="L1424" s="131">
        <f>ROUNDUP(K1424,0)</f>
        <v>150</v>
      </c>
      <c r="M1424" s="132">
        <f>((N1425-N1423)/500)</f>
        <v>0.02</v>
      </c>
      <c r="N1424" s="101">
        <f>(((I1424-I1423)*M1424)+N1423)+I1424</f>
        <v>250</v>
      </c>
      <c r="O1424" s="101">
        <f>ROUNDUP(N1424,0)</f>
        <v>250</v>
      </c>
      <c r="P1424" s="101">
        <f>((Q1425-Q1423)/500)</f>
        <v>0.02</v>
      </c>
      <c r="Q1424" s="101">
        <f>(((I1424-I1423)*P1424)+Q1423)+I1424</f>
        <v>500</v>
      </c>
      <c r="R1424" s="133">
        <f>ROUNDUP(Q1424,0)</f>
        <v>500</v>
      </c>
      <c r="S1424" s="132">
        <f>((T1425-T1423)/500)</f>
        <v>0.04</v>
      </c>
      <c r="T1424" s="134">
        <f>(((I1424-I1423)*S1424)+T1423)+I1424</f>
        <v>650</v>
      </c>
      <c r="U1424" s="134">
        <f>ROUNDUP(T1424,0)</f>
        <v>650</v>
      </c>
      <c r="V1424" s="396"/>
      <c r="W1424" s="130">
        <f>((X1425-X1423)/500)</f>
        <v>0.01</v>
      </c>
      <c r="X1424" s="116">
        <f>(((V1424-V1423)*W1424)+X1423)+V1424</f>
        <v>2005</v>
      </c>
      <c r="Y1424" s="135">
        <f t="shared" si="253"/>
        <v>240</v>
      </c>
      <c r="Z1424" s="106">
        <f>ROUNDUP(X1424,0)</f>
        <v>2005</v>
      </c>
      <c r="AA1424" s="136">
        <f>((AB1425-AB1423)/500)</f>
        <v>0.02</v>
      </c>
      <c r="AB1424" s="137">
        <f>(((V1424-V1423)*AA1424)+AB1423)+V1424</f>
        <v>4010</v>
      </c>
      <c r="AC1424" s="101">
        <f>ROUNDUP(AB1424,0)</f>
        <v>4010</v>
      </c>
      <c r="AD1424" s="137">
        <f>((AE1425-AE1423)/500)</f>
        <v>0.01</v>
      </c>
      <c r="AE1424" s="137">
        <f>(((V1424-V1423)*AD1424)+AE1423)+V1424</f>
        <v>2030</v>
      </c>
      <c r="AF1424" s="133">
        <f>ROUNDUP(AE1424,0)</f>
        <v>2030</v>
      </c>
      <c r="AG1424" s="137">
        <f>((AH1425-AH1423)/500)</f>
        <v>0.01</v>
      </c>
      <c r="AH1424" s="137">
        <f>(((V1424-V1423)*AG1424)+AH1423)+V1424</f>
        <v>2055</v>
      </c>
      <c r="AI1424" s="101">
        <f>ROUNDUP(AH1424,0)</f>
        <v>2055</v>
      </c>
      <c r="AJ1424" s="136">
        <f>((AK1425-AK1423)/500)</f>
        <v>0.01</v>
      </c>
      <c r="AK1424" s="138">
        <f>(((V1424-V1423)*AJ1424)+AK1423)+V1424</f>
        <v>2080</v>
      </c>
      <c r="AL1424" s="139">
        <f>ROUNDUP(AK1424,0)</f>
        <v>2080</v>
      </c>
    </row>
    <row r="1425" spans="1:39" ht="15.75" x14ac:dyDescent="0.25">
      <c r="A1425" s="93">
        <f t="shared" si="254"/>
        <v>0</v>
      </c>
      <c r="B1425" s="93">
        <f t="shared" si="249"/>
        <v>0</v>
      </c>
      <c r="C1425" s="112">
        <f>+$D$3*U1425</f>
        <v>4079790</v>
      </c>
      <c r="D1425" s="112">
        <f t="shared" si="250"/>
        <v>4079790</v>
      </c>
      <c r="E1425" s="112">
        <f>+$F$3*L1425</f>
        <v>3632700</v>
      </c>
      <c r="F1425" s="112">
        <f t="shared" si="251"/>
        <v>3632700</v>
      </c>
      <c r="G1425" s="113">
        <f>+$H$3*R1425</f>
        <v>1090860</v>
      </c>
      <c r="H1425" s="112">
        <f t="shared" si="252"/>
        <v>1090860</v>
      </c>
      <c r="I1425" s="140">
        <f>+I1423+500</f>
        <v>356000</v>
      </c>
      <c r="J1425" s="130"/>
      <c r="K1425" s="116">
        <f>+K1423+10</f>
        <v>7270</v>
      </c>
      <c r="L1425" s="117">
        <f>+I1425+K1425</f>
        <v>363270</v>
      </c>
      <c r="M1425" s="118"/>
      <c r="N1425" s="119">
        <f>+N1423+10</f>
        <v>7370</v>
      </c>
      <c r="O1425" s="119">
        <f>+N1425+I1425</f>
        <v>363370</v>
      </c>
      <c r="P1425" s="119"/>
      <c r="Q1425" s="119">
        <f>+Q1423+10</f>
        <v>7620</v>
      </c>
      <c r="R1425" s="120">
        <f>+Q1425+I1425</f>
        <v>363620</v>
      </c>
      <c r="S1425" s="121"/>
      <c r="T1425" s="122">
        <f>+T1423+20</f>
        <v>14890</v>
      </c>
      <c r="U1425" s="122">
        <f>+T1425+I1425</f>
        <v>370890</v>
      </c>
      <c r="V1425" s="141">
        <f>+V1423+500</f>
        <v>356000</v>
      </c>
      <c r="W1425" s="130"/>
      <c r="X1425" s="116">
        <f>+X1423+5</f>
        <v>5565</v>
      </c>
      <c r="Y1425" s="124">
        <f t="shared" si="253"/>
        <v>356240</v>
      </c>
      <c r="Z1425" s="125">
        <f>+V1425+X1425</f>
        <v>361565</v>
      </c>
      <c r="AA1425" s="126"/>
      <c r="AB1425" s="127">
        <f>+AB1423+10</f>
        <v>11130</v>
      </c>
      <c r="AC1425" s="119">
        <f>+V1425+AB1425</f>
        <v>367130</v>
      </c>
      <c r="AD1425" s="127"/>
      <c r="AE1425" s="127">
        <f>+AE1423+5</f>
        <v>5590</v>
      </c>
      <c r="AF1425" s="120">
        <f>+AE1425+V1425</f>
        <v>361590</v>
      </c>
      <c r="AG1425" s="127"/>
      <c r="AH1425" s="127">
        <f>+AH1423+5</f>
        <v>5615</v>
      </c>
      <c r="AI1425" s="119">
        <f>+AH1425+V1425</f>
        <v>361615</v>
      </c>
      <c r="AJ1425" s="126"/>
      <c r="AK1425" s="128">
        <f>+AK1423+5</f>
        <v>5640</v>
      </c>
      <c r="AL1425" s="129">
        <f>+AK1425+V1425</f>
        <v>361640</v>
      </c>
      <c r="AM1425" s="397"/>
    </row>
    <row r="1426" spans="1:39" ht="15.75" x14ac:dyDescent="0.25">
      <c r="A1426" s="93">
        <f t="shared" si="254"/>
        <v>0</v>
      </c>
      <c r="B1426" s="94">
        <f t="shared" si="249"/>
        <v>0</v>
      </c>
      <c r="C1426" s="95">
        <f>+$D$3*T1426</f>
        <v>7150</v>
      </c>
      <c r="D1426" s="95">
        <f t="shared" si="250"/>
        <v>7150</v>
      </c>
      <c r="E1426" s="95">
        <f>+$F$3*K1426</f>
        <v>1500</v>
      </c>
      <c r="F1426" s="95">
        <f t="shared" si="251"/>
        <v>1500</v>
      </c>
      <c r="G1426" s="96">
        <f>+$H$3*Q1426</f>
        <v>1500</v>
      </c>
      <c r="H1426" s="95">
        <f t="shared" si="252"/>
        <v>1500</v>
      </c>
      <c r="I1426" s="395"/>
      <c r="J1426" s="130">
        <f>((K1427-K1425)/500)</f>
        <v>0.02</v>
      </c>
      <c r="K1426" s="116">
        <f>(((I1426-I1425)*J1426)+K1425)+I1426</f>
        <v>150</v>
      </c>
      <c r="L1426" s="131">
        <f>ROUNDUP(K1426,0)</f>
        <v>150</v>
      </c>
      <c r="M1426" s="132">
        <f>((N1427-N1425)/500)</f>
        <v>0.02</v>
      </c>
      <c r="N1426" s="101">
        <f>(((I1426-I1425)*M1426)+N1425)+I1426</f>
        <v>250</v>
      </c>
      <c r="O1426" s="101">
        <f>ROUNDUP(N1426,0)</f>
        <v>250</v>
      </c>
      <c r="P1426" s="101">
        <f>((Q1427-Q1425)/500)</f>
        <v>0.02</v>
      </c>
      <c r="Q1426" s="101">
        <f>(((I1426-I1425)*P1426)+Q1425)+I1426</f>
        <v>500</v>
      </c>
      <c r="R1426" s="133">
        <f>ROUNDUP(Q1426,0)</f>
        <v>500</v>
      </c>
      <c r="S1426" s="132">
        <f>((T1427-T1425)/500)</f>
        <v>0.04</v>
      </c>
      <c r="T1426" s="134">
        <f>(((I1426-I1425)*S1426)+T1425)+I1426</f>
        <v>650</v>
      </c>
      <c r="U1426" s="134">
        <f>ROUNDUP(T1426,0)</f>
        <v>650</v>
      </c>
      <c r="V1426" s="396"/>
      <c r="W1426" s="130">
        <f>((X1427-X1425)/500)</f>
        <v>0.02</v>
      </c>
      <c r="X1426" s="116">
        <f>(((V1426-V1425)*W1426)+X1425)+V1426</f>
        <v>-1555</v>
      </c>
      <c r="Y1426" s="135">
        <f t="shared" si="253"/>
        <v>240</v>
      </c>
      <c r="Z1426" s="106">
        <f>ROUNDUP(X1426,0)</f>
        <v>-1555</v>
      </c>
      <c r="AA1426" s="136">
        <f>((AB1427-AB1425)/500)</f>
        <v>0.04</v>
      </c>
      <c r="AB1426" s="137">
        <f>(((V1426-V1425)*AA1426)+AB1425)+V1426</f>
        <v>-3110</v>
      </c>
      <c r="AC1426" s="101">
        <f>ROUNDUP(AB1426,0)</f>
        <v>-3110</v>
      </c>
      <c r="AD1426" s="137">
        <f>((AE1427-AE1425)/500)</f>
        <v>0.02</v>
      </c>
      <c r="AE1426" s="137">
        <f>(((V1426-V1425)*AD1426)+AE1425)+V1426</f>
        <v>-1530</v>
      </c>
      <c r="AF1426" s="133">
        <f>ROUNDUP(AE1426,0)</f>
        <v>-1530</v>
      </c>
      <c r="AG1426" s="137">
        <f>((AH1427-AH1425)/500)</f>
        <v>0.02</v>
      </c>
      <c r="AH1426" s="137">
        <f>(((V1426-V1425)*AG1426)+AH1425)+V1426</f>
        <v>-1505</v>
      </c>
      <c r="AI1426" s="101">
        <f>ROUNDUP(AH1426,0)</f>
        <v>-1505</v>
      </c>
      <c r="AJ1426" s="136">
        <f>((AK1427-AK1425)/500)</f>
        <v>0.02</v>
      </c>
      <c r="AK1426" s="138">
        <f>(((V1426-V1425)*AJ1426)+AK1425)+V1426</f>
        <v>-1480</v>
      </c>
      <c r="AL1426" s="139">
        <f>ROUNDUP(AK1426,0)</f>
        <v>-1480</v>
      </c>
      <c r="AM1426" s="397"/>
    </row>
    <row r="1427" spans="1:39" ht="15.75" x14ac:dyDescent="0.25">
      <c r="A1427" s="93">
        <f t="shared" si="254"/>
        <v>0</v>
      </c>
      <c r="B1427" s="93">
        <f t="shared" si="249"/>
        <v>0</v>
      </c>
      <c r="C1427" s="112">
        <f>+$D$3*U1427</f>
        <v>4085510</v>
      </c>
      <c r="D1427" s="112">
        <f t="shared" si="250"/>
        <v>4085510</v>
      </c>
      <c r="E1427" s="112">
        <f>+$F$3*L1427</f>
        <v>3637800</v>
      </c>
      <c r="F1427" s="112">
        <f t="shared" si="251"/>
        <v>3637800</v>
      </c>
      <c r="G1427" s="113">
        <f>+$H$3*R1427</f>
        <v>1092390</v>
      </c>
      <c r="H1427" s="112">
        <f t="shared" si="252"/>
        <v>1092390</v>
      </c>
      <c r="I1427" s="140">
        <f>+I1425+500</f>
        <v>356500</v>
      </c>
      <c r="J1427" s="130"/>
      <c r="K1427" s="116">
        <f>+K1425+10</f>
        <v>7280</v>
      </c>
      <c r="L1427" s="117">
        <f>+I1427+K1427</f>
        <v>363780</v>
      </c>
      <c r="M1427" s="118"/>
      <c r="N1427" s="119">
        <f>+N1425+10</f>
        <v>7380</v>
      </c>
      <c r="O1427" s="119">
        <f>+N1427+I1427</f>
        <v>363880</v>
      </c>
      <c r="P1427" s="119"/>
      <c r="Q1427" s="119">
        <f>+Q1425+10</f>
        <v>7630</v>
      </c>
      <c r="R1427" s="120">
        <f>+Q1427+I1427</f>
        <v>364130</v>
      </c>
      <c r="S1427" s="121"/>
      <c r="T1427" s="122">
        <f>+T1425+20</f>
        <v>14910</v>
      </c>
      <c r="U1427" s="122">
        <f>+T1427+I1427</f>
        <v>371410</v>
      </c>
      <c r="V1427" s="141">
        <f>+V1425+500</f>
        <v>356500</v>
      </c>
      <c r="W1427" s="130"/>
      <c r="X1427" s="116">
        <f>+X1425+10</f>
        <v>5575</v>
      </c>
      <c r="Y1427" s="124">
        <f t="shared" si="253"/>
        <v>356740</v>
      </c>
      <c r="Z1427" s="125">
        <f>+V1427+X1427</f>
        <v>362075</v>
      </c>
      <c r="AA1427" s="126"/>
      <c r="AB1427" s="127">
        <f>+AB1425+20</f>
        <v>11150</v>
      </c>
      <c r="AC1427" s="119">
        <f>+V1427+AB1427</f>
        <v>367650</v>
      </c>
      <c r="AD1427" s="127"/>
      <c r="AE1427" s="127">
        <f>+AE1425+10</f>
        <v>5600</v>
      </c>
      <c r="AF1427" s="120">
        <f>+AE1427+V1427</f>
        <v>362100</v>
      </c>
      <c r="AG1427" s="127"/>
      <c r="AH1427" s="127">
        <f>+AH1425+10</f>
        <v>5625</v>
      </c>
      <c r="AI1427" s="119">
        <f>+AH1427+V1427</f>
        <v>362125</v>
      </c>
      <c r="AJ1427" s="126"/>
      <c r="AK1427" s="128">
        <f>+AK1425+10</f>
        <v>5650</v>
      </c>
      <c r="AL1427" s="129">
        <f>+AK1427+V1427</f>
        <v>362150</v>
      </c>
      <c r="AM1427" s="397"/>
    </row>
    <row r="1428" spans="1:39" ht="15.75" x14ac:dyDescent="0.25">
      <c r="A1428" s="93">
        <f t="shared" si="254"/>
        <v>0</v>
      </c>
      <c r="B1428" s="94">
        <f t="shared" si="249"/>
        <v>0</v>
      </c>
      <c r="C1428" s="95">
        <f>+$D$3*T1428</f>
        <v>7150</v>
      </c>
      <c r="D1428" s="95">
        <f t="shared" si="250"/>
        <v>7150</v>
      </c>
      <c r="E1428" s="95">
        <f>+$F$3*K1428</f>
        <v>1500</v>
      </c>
      <c r="F1428" s="95">
        <f t="shared" si="251"/>
        <v>1500</v>
      </c>
      <c r="G1428" s="96">
        <f>+$H$3*Q1428</f>
        <v>1500</v>
      </c>
      <c r="H1428" s="433">
        <f t="shared" si="252"/>
        <v>1500</v>
      </c>
      <c r="I1428" s="395"/>
      <c r="J1428" s="130">
        <f>((K1429-K1427)/500)</f>
        <v>0.02</v>
      </c>
      <c r="K1428" s="116">
        <f>(((I1428-I1427)*J1428)+K1427)+I1428</f>
        <v>150</v>
      </c>
      <c r="L1428" s="131">
        <f>ROUNDUP(K1428,0)</f>
        <v>150</v>
      </c>
      <c r="M1428" s="132">
        <f>((N1429-N1427)/500)</f>
        <v>0.02</v>
      </c>
      <c r="N1428" s="101">
        <f>(((I1428-I1427)*M1428)+N1427)+I1428</f>
        <v>250</v>
      </c>
      <c r="O1428" s="101">
        <f>ROUNDUP(N1428,0)</f>
        <v>250</v>
      </c>
      <c r="P1428" s="101">
        <f>((Q1429-Q1427)/500)</f>
        <v>0.02</v>
      </c>
      <c r="Q1428" s="101">
        <f>(((I1428-I1427)*P1428)+Q1427)+I1428</f>
        <v>500</v>
      </c>
      <c r="R1428" s="133">
        <f>ROUNDUP(Q1428,0)</f>
        <v>500</v>
      </c>
      <c r="S1428" s="132">
        <f>((T1429-T1427)/500)</f>
        <v>0.04</v>
      </c>
      <c r="T1428" s="134">
        <f>(((I1428-I1427)*S1428)+T1427)+I1428</f>
        <v>650</v>
      </c>
      <c r="U1428" s="134">
        <f>ROUNDUP(T1428,0)</f>
        <v>650</v>
      </c>
      <c r="V1428" s="396"/>
      <c r="W1428" s="130">
        <f>((X1429-X1427)/500)</f>
        <v>0.01</v>
      </c>
      <c r="X1428" s="116">
        <f>(((V1428-V1427)*W1428)+X1427)+V1428</f>
        <v>2010</v>
      </c>
      <c r="Y1428" s="135">
        <f t="shared" si="253"/>
        <v>240</v>
      </c>
      <c r="Z1428" s="106">
        <f>ROUNDUP(X1428,0)</f>
        <v>2010</v>
      </c>
      <c r="AA1428" s="136">
        <f>((AB1429-AB1427)/500)</f>
        <v>0.02</v>
      </c>
      <c r="AB1428" s="137">
        <f>(((V1428-V1427)*AA1428)+AB1427)+V1428</f>
        <v>4020</v>
      </c>
      <c r="AC1428" s="101">
        <f>ROUNDUP(AB1428,0)</f>
        <v>4020</v>
      </c>
      <c r="AD1428" s="137">
        <f>((AE1429-AE1427)/500)</f>
        <v>0.01</v>
      </c>
      <c r="AE1428" s="137">
        <f>(((V1428-V1427)*AD1428)+AE1427)+V1428</f>
        <v>2035</v>
      </c>
      <c r="AF1428" s="133">
        <f>ROUNDUP(AE1428,0)</f>
        <v>2035</v>
      </c>
      <c r="AG1428" s="137">
        <f>((AH1429-AH1427)/500)</f>
        <v>0.01</v>
      </c>
      <c r="AH1428" s="137">
        <f>(((V1428-V1427)*AG1428)+AH1427)+V1428</f>
        <v>2060</v>
      </c>
      <c r="AI1428" s="101">
        <f>ROUNDUP(AH1428,0)</f>
        <v>2060</v>
      </c>
      <c r="AJ1428" s="136">
        <f>((AK1429-AK1427)/500)</f>
        <v>0.01</v>
      </c>
      <c r="AK1428" s="138">
        <f>(((V1428-V1427)*AJ1428)+AK1427)+V1428</f>
        <v>2085</v>
      </c>
      <c r="AL1428" s="139">
        <f>ROUNDUP(AK1428,0)</f>
        <v>2085</v>
      </c>
    </row>
    <row r="1429" spans="1:39" ht="15.75" x14ac:dyDescent="0.25">
      <c r="A1429" s="93">
        <f t="shared" si="254"/>
        <v>0</v>
      </c>
      <c r="B1429" s="93">
        <f t="shared" si="249"/>
        <v>0</v>
      </c>
      <c r="C1429" s="112">
        <f>+$D$3*U1429</f>
        <v>4091230</v>
      </c>
      <c r="D1429" s="112">
        <f t="shared" si="250"/>
        <v>4091230</v>
      </c>
      <c r="E1429" s="112">
        <f>+$F$3*L1429</f>
        <v>3642900</v>
      </c>
      <c r="F1429" s="112">
        <f t="shared" si="251"/>
        <v>3642900</v>
      </c>
      <c r="G1429" s="113">
        <f>+$H$3*R1429</f>
        <v>1093920</v>
      </c>
      <c r="H1429" s="112">
        <f t="shared" si="252"/>
        <v>1093920</v>
      </c>
      <c r="I1429" s="140">
        <f>+I1427+500</f>
        <v>357000</v>
      </c>
      <c r="J1429" s="130"/>
      <c r="K1429" s="116">
        <f>+K1427+10</f>
        <v>7290</v>
      </c>
      <c r="L1429" s="117">
        <f>+I1429+K1429</f>
        <v>364290</v>
      </c>
      <c r="M1429" s="118"/>
      <c r="N1429" s="119">
        <f>+N1427+10</f>
        <v>7390</v>
      </c>
      <c r="O1429" s="119">
        <f>+N1429+I1429</f>
        <v>364390</v>
      </c>
      <c r="P1429" s="119"/>
      <c r="Q1429" s="119">
        <f>+Q1427+10</f>
        <v>7640</v>
      </c>
      <c r="R1429" s="120">
        <f>+Q1429+I1429</f>
        <v>364640</v>
      </c>
      <c r="S1429" s="121"/>
      <c r="T1429" s="122">
        <f>+T1427+20</f>
        <v>14930</v>
      </c>
      <c r="U1429" s="122">
        <f>+T1429+I1429</f>
        <v>371930</v>
      </c>
      <c r="V1429" s="141">
        <f>+V1427+500</f>
        <v>357000</v>
      </c>
      <c r="W1429" s="130"/>
      <c r="X1429" s="116">
        <f>+X1427+5</f>
        <v>5580</v>
      </c>
      <c r="Y1429" s="124">
        <f t="shared" si="253"/>
        <v>357240</v>
      </c>
      <c r="Z1429" s="125">
        <f>+V1429+X1429</f>
        <v>362580</v>
      </c>
      <c r="AA1429" s="126"/>
      <c r="AB1429" s="127">
        <f>+AB1427+10</f>
        <v>11160</v>
      </c>
      <c r="AC1429" s="119">
        <f>+V1429+AB1429</f>
        <v>368160</v>
      </c>
      <c r="AD1429" s="127"/>
      <c r="AE1429" s="127">
        <f>+AE1427+5</f>
        <v>5605</v>
      </c>
      <c r="AF1429" s="120">
        <f>+AE1429+V1429</f>
        <v>362605</v>
      </c>
      <c r="AG1429" s="127"/>
      <c r="AH1429" s="127">
        <f>+AH1427+5</f>
        <v>5630</v>
      </c>
      <c r="AI1429" s="119">
        <f>+AH1429+V1429</f>
        <v>362630</v>
      </c>
      <c r="AJ1429" s="126"/>
      <c r="AK1429" s="128">
        <f>+AK1427+5</f>
        <v>5655</v>
      </c>
      <c r="AL1429" s="129">
        <f>+AK1429+V1429</f>
        <v>362655</v>
      </c>
      <c r="AM1429" s="397"/>
    </row>
    <row r="1430" spans="1:39" ht="15.75" x14ac:dyDescent="0.25">
      <c r="A1430" s="93">
        <f t="shared" si="254"/>
        <v>0</v>
      </c>
      <c r="B1430" s="94">
        <f t="shared" si="249"/>
        <v>0</v>
      </c>
      <c r="C1430" s="95">
        <f>+$D$3*T1430</f>
        <v>7150</v>
      </c>
      <c r="D1430" s="95">
        <f t="shared" si="250"/>
        <v>7150</v>
      </c>
      <c r="E1430" s="95">
        <f>+$F$3*K1430</f>
        <v>1500</v>
      </c>
      <c r="F1430" s="95">
        <f t="shared" si="251"/>
        <v>1500</v>
      </c>
      <c r="G1430" s="96">
        <f>+$H$3*Q1430</f>
        <v>1500</v>
      </c>
      <c r="H1430" s="95">
        <f t="shared" si="252"/>
        <v>1500</v>
      </c>
      <c r="I1430" s="395"/>
      <c r="J1430" s="130">
        <f>((K1431-K1429)/500)</f>
        <v>0.02</v>
      </c>
      <c r="K1430" s="116">
        <f>(((I1430-I1429)*J1430)+K1429)+I1430</f>
        <v>150</v>
      </c>
      <c r="L1430" s="131">
        <f>ROUNDUP(K1430,0)</f>
        <v>150</v>
      </c>
      <c r="M1430" s="132">
        <f>((N1431-N1429)/500)</f>
        <v>0.02</v>
      </c>
      <c r="N1430" s="101">
        <f>(((I1430-I1429)*M1430)+N1429)+I1430</f>
        <v>250</v>
      </c>
      <c r="O1430" s="101">
        <f>ROUNDUP(N1430,0)</f>
        <v>250</v>
      </c>
      <c r="P1430" s="101">
        <f>((Q1431-Q1429)/500)</f>
        <v>0.02</v>
      </c>
      <c r="Q1430" s="101">
        <f>(((I1430-I1429)*P1430)+Q1429)+I1430</f>
        <v>500</v>
      </c>
      <c r="R1430" s="133">
        <f>ROUNDUP(Q1430,0)</f>
        <v>500</v>
      </c>
      <c r="S1430" s="132">
        <f>((T1431-T1429)/500)</f>
        <v>0.04</v>
      </c>
      <c r="T1430" s="134">
        <f>(((I1430-I1429)*S1430)+T1429)+I1430</f>
        <v>650</v>
      </c>
      <c r="U1430" s="134">
        <f>ROUNDUP(T1430,0)</f>
        <v>650</v>
      </c>
      <c r="V1430" s="396"/>
      <c r="W1430" s="130">
        <f>((X1431-X1429)/500)</f>
        <v>0.02</v>
      </c>
      <c r="X1430" s="116">
        <f>(((V1430-V1429)*W1430)+X1429)+V1430</f>
        <v>-1560</v>
      </c>
      <c r="Y1430" s="135">
        <f t="shared" si="253"/>
        <v>240</v>
      </c>
      <c r="Z1430" s="106">
        <f>ROUNDUP(X1430,0)</f>
        <v>-1560</v>
      </c>
      <c r="AA1430" s="136">
        <f>((AB1431-AB1429)/500)</f>
        <v>0.04</v>
      </c>
      <c r="AB1430" s="137">
        <f>(((V1430-V1429)*AA1430)+AB1429)+V1430</f>
        <v>-3120</v>
      </c>
      <c r="AC1430" s="101">
        <f>ROUNDUP(AB1430,0)</f>
        <v>-3120</v>
      </c>
      <c r="AD1430" s="137">
        <f>((AE1431-AE1429)/500)</f>
        <v>0.02</v>
      </c>
      <c r="AE1430" s="137">
        <f>(((V1430-V1429)*AD1430)+AE1429)+V1430</f>
        <v>-1535</v>
      </c>
      <c r="AF1430" s="133">
        <f>ROUNDUP(AE1430,0)</f>
        <v>-1535</v>
      </c>
      <c r="AG1430" s="137">
        <f>((AH1431-AH1429)/500)</f>
        <v>0.02</v>
      </c>
      <c r="AH1430" s="137">
        <f>(((V1430-V1429)*AG1430)+AH1429)+V1430</f>
        <v>-1510</v>
      </c>
      <c r="AI1430" s="101">
        <f>ROUNDUP(AH1430,0)</f>
        <v>-1510</v>
      </c>
      <c r="AJ1430" s="136">
        <f>((AK1431-AK1429)/500)</f>
        <v>0.02</v>
      </c>
      <c r="AK1430" s="138">
        <f>(((V1430-V1429)*AJ1430)+AK1429)+V1430</f>
        <v>-1485</v>
      </c>
      <c r="AL1430" s="139">
        <f>ROUNDUP(AK1430,0)</f>
        <v>-1485</v>
      </c>
    </row>
    <row r="1431" spans="1:39" ht="15.75" x14ac:dyDescent="0.25">
      <c r="A1431" s="93">
        <f t="shared" si="254"/>
        <v>0</v>
      </c>
      <c r="B1431" s="93">
        <f t="shared" si="249"/>
        <v>0</v>
      </c>
      <c r="C1431" s="112">
        <f>+$D$3*U1431</f>
        <v>4096950</v>
      </c>
      <c r="D1431" s="112">
        <f t="shared" si="250"/>
        <v>4096950</v>
      </c>
      <c r="E1431" s="112">
        <f>+$F$3*L1431</f>
        <v>3648000</v>
      </c>
      <c r="F1431" s="112">
        <f t="shared" si="251"/>
        <v>3648000</v>
      </c>
      <c r="G1431" s="113">
        <f>+$H$3*R1431</f>
        <v>1095450</v>
      </c>
      <c r="H1431" s="112">
        <f t="shared" si="252"/>
        <v>1095450</v>
      </c>
      <c r="I1431" s="140">
        <f>+I1429+500</f>
        <v>357500</v>
      </c>
      <c r="J1431" s="130"/>
      <c r="K1431" s="116">
        <f>+K1429+10</f>
        <v>7300</v>
      </c>
      <c r="L1431" s="117">
        <f>+I1431+K1431</f>
        <v>364800</v>
      </c>
      <c r="M1431" s="118"/>
      <c r="N1431" s="119">
        <f>+N1429+10</f>
        <v>7400</v>
      </c>
      <c r="O1431" s="119">
        <f>+N1431+I1431</f>
        <v>364900</v>
      </c>
      <c r="P1431" s="119"/>
      <c r="Q1431" s="119">
        <f>+Q1429+10</f>
        <v>7650</v>
      </c>
      <c r="R1431" s="120">
        <f>+Q1431+I1431</f>
        <v>365150</v>
      </c>
      <c r="S1431" s="121"/>
      <c r="T1431" s="122">
        <f>+T1429+20</f>
        <v>14950</v>
      </c>
      <c r="U1431" s="122">
        <f>+T1431+I1431</f>
        <v>372450</v>
      </c>
      <c r="V1431" s="141">
        <f>+V1429+500</f>
        <v>357500</v>
      </c>
      <c r="W1431" s="130"/>
      <c r="X1431" s="116">
        <f>+X1429+10</f>
        <v>5590</v>
      </c>
      <c r="Y1431" s="124">
        <f t="shared" si="253"/>
        <v>357740</v>
      </c>
      <c r="Z1431" s="125">
        <f>+V1431+X1431</f>
        <v>363090</v>
      </c>
      <c r="AA1431" s="126"/>
      <c r="AB1431" s="127">
        <f>+AB1429+20</f>
        <v>11180</v>
      </c>
      <c r="AC1431" s="119">
        <f>+V1431+AB1431</f>
        <v>368680</v>
      </c>
      <c r="AD1431" s="127"/>
      <c r="AE1431" s="127">
        <f>+AE1429+10</f>
        <v>5615</v>
      </c>
      <c r="AF1431" s="120">
        <f>+AE1431+V1431</f>
        <v>363115</v>
      </c>
      <c r="AG1431" s="127"/>
      <c r="AH1431" s="127">
        <f>+AH1429+10</f>
        <v>5640</v>
      </c>
      <c r="AI1431" s="119">
        <f>+AH1431+V1431</f>
        <v>363140</v>
      </c>
      <c r="AJ1431" s="126"/>
      <c r="AK1431" s="128">
        <f>+AK1429+10</f>
        <v>5665</v>
      </c>
      <c r="AL1431" s="129">
        <f>+AK1431+V1431</f>
        <v>363165</v>
      </c>
      <c r="AM1431" s="397"/>
    </row>
    <row r="1432" spans="1:39" ht="15.75" x14ac:dyDescent="0.25">
      <c r="A1432" s="93">
        <f t="shared" si="254"/>
        <v>0</v>
      </c>
      <c r="B1432" s="94">
        <f t="shared" si="249"/>
        <v>0</v>
      </c>
      <c r="C1432" s="95">
        <f>+$D$3*T1432</f>
        <v>7150</v>
      </c>
      <c r="D1432" s="95">
        <f t="shared" si="250"/>
        <v>7150</v>
      </c>
      <c r="E1432" s="95">
        <f>+$F$3*K1432</f>
        <v>1500</v>
      </c>
      <c r="F1432" s="95">
        <f t="shared" si="251"/>
        <v>1500</v>
      </c>
      <c r="G1432" s="96">
        <f>+$H$3*Q1432</f>
        <v>1500</v>
      </c>
      <c r="H1432" s="433">
        <f t="shared" si="252"/>
        <v>1500</v>
      </c>
      <c r="I1432" s="395"/>
      <c r="J1432" s="130">
        <f>((K1433-K1431)/500)</f>
        <v>0.02</v>
      </c>
      <c r="K1432" s="116">
        <f>(((I1432-I1431)*J1432)+K1431)+I1432</f>
        <v>150</v>
      </c>
      <c r="L1432" s="131">
        <f>ROUNDUP(K1432,0)</f>
        <v>150</v>
      </c>
      <c r="M1432" s="132">
        <f>((N1433-N1431)/500)</f>
        <v>0.02</v>
      </c>
      <c r="N1432" s="101">
        <f>(((I1432-I1431)*M1432)+N1431)+I1432</f>
        <v>250</v>
      </c>
      <c r="O1432" s="101">
        <f>ROUNDUP(N1432,0)</f>
        <v>250</v>
      </c>
      <c r="P1432" s="101">
        <f>((Q1433-Q1431)/500)</f>
        <v>0.02</v>
      </c>
      <c r="Q1432" s="101">
        <f>(((I1432-I1431)*P1432)+Q1431)+I1432</f>
        <v>500</v>
      </c>
      <c r="R1432" s="133">
        <f>ROUNDUP(Q1432,0)</f>
        <v>500</v>
      </c>
      <c r="S1432" s="132">
        <f>((T1433-T1431)/500)</f>
        <v>0.04</v>
      </c>
      <c r="T1432" s="134">
        <f>(((I1432-I1431)*S1432)+T1431)+I1432</f>
        <v>650</v>
      </c>
      <c r="U1432" s="134">
        <f>ROUNDUP(T1432,0)</f>
        <v>650</v>
      </c>
      <c r="V1432" s="396"/>
      <c r="W1432" s="130">
        <f>((X1433-X1431)/500)</f>
        <v>0.01</v>
      </c>
      <c r="X1432" s="116">
        <f>(((V1432-V1431)*W1432)+X1431)+V1432</f>
        <v>2015</v>
      </c>
      <c r="Y1432" s="135">
        <f t="shared" si="253"/>
        <v>240</v>
      </c>
      <c r="Z1432" s="106">
        <f>ROUNDUP(X1432,0)</f>
        <v>2015</v>
      </c>
      <c r="AA1432" s="136">
        <f>((AB1433-AB1431)/500)</f>
        <v>0.02</v>
      </c>
      <c r="AB1432" s="137">
        <f>(((V1432-V1431)*AA1432)+AB1431)+V1432</f>
        <v>4030</v>
      </c>
      <c r="AC1432" s="101">
        <f>ROUNDUP(AB1432,0)</f>
        <v>4030</v>
      </c>
      <c r="AD1432" s="137">
        <f>((AE1433-AE1431)/500)</f>
        <v>0.01</v>
      </c>
      <c r="AE1432" s="137">
        <f>(((V1432-V1431)*AD1432)+AE1431)+V1432</f>
        <v>2040</v>
      </c>
      <c r="AF1432" s="133">
        <f>ROUNDUP(AE1432,0)</f>
        <v>2040</v>
      </c>
      <c r="AG1432" s="137">
        <f>((AH1433-AH1431)/500)</f>
        <v>0.01</v>
      </c>
      <c r="AH1432" s="137">
        <f>(((V1432-V1431)*AG1432)+AH1431)+V1432</f>
        <v>2065</v>
      </c>
      <c r="AI1432" s="101">
        <f>ROUNDUP(AH1432,0)</f>
        <v>2065</v>
      </c>
      <c r="AJ1432" s="136">
        <f>((AK1433-AK1431)/500)</f>
        <v>0.01</v>
      </c>
      <c r="AK1432" s="138">
        <f>(((V1432-V1431)*AJ1432)+AK1431)+V1432</f>
        <v>2090</v>
      </c>
      <c r="AL1432" s="139">
        <f>ROUNDUP(AK1432,0)</f>
        <v>2090</v>
      </c>
    </row>
    <row r="1433" spans="1:39" ht="15.75" x14ac:dyDescent="0.25">
      <c r="A1433" s="93">
        <f t="shared" si="254"/>
        <v>0</v>
      </c>
      <c r="B1433" s="93">
        <f t="shared" si="249"/>
        <v>0</v>
      </c>
      <c r="C1433" s="112">
        <f>+$D$3*U1433</f>
        <v>4102670</v>
      </c>
      <c r="D1433" s="112">
        <f t="shared" si="250"/>
        <v>4102670</v>
      </c>
      <c r="E1433" s="112">
        <f>+$F$3*L1433</f>
        <v>3653100</v>
      </c>
      <c r="F1433" s="112">
        <f t="shared" si="251"/>
        <v>3653100</v>
      </c>
      <c r="G1433" s="113">
        <f>+$H$3*R1433</f>
        <v>1096980</v>
      </c>
      <c r="H1433" s="112">
        <f t="shared" si="252"/>
        <v>1096980</v>
      </c>
      <c r="I1433" s="140">
        <f>+I1431+500</f>
        <v>358000</v>
      </c>
      <c r="J1433" s="130"/>
      <c r="K1433" s="116">
        <f>+K1431+10</f>
        <v>7310</v>
      </c>
      <c r="L1433" s="117">
        <f>+I1433+K1433</f>
        <v>365310</v>
      </c>
      <c r="M1433" s="118"/>
      <c r="N1433" s="119">
        <f>+N1431+10</f>
        <v>7410</v>
      </c>
      <c r="O1433" s="119">
        <f>+N1433+I1433</f>
        <v>365410</v>
      </c>
      <c r="P1433" s="119"/>
      <c r="Q1433" s="119">
        <f>+Q1431+10</f>
        <v>7660</v>
      </c>
      <c r="R1433" s="120">
        <f>+Q1433+I1433</f>
        <v>365660</v>
      </c>
      <c r="S1433" s="121"/>
      <c r="T1433" s="122">
        <f>+T1431+20</f>
        <v>14970</v>
      </c>
      <c r="U1433" s="122">
        <f>+T1433+I1433</f>
        <v>372970</v>
      </c>
      <c r="V1433" s="141">
        <f>+V1431+500</f>
        <v>358000</v>
      </c>
      <c r="W1433" s="130"/>
      <c r="X1433" s="116">
        <f>+X1431+5</f>
        <v>5595</v>
      </c>
      <c r="Y1433" s="124">
        <f t="shared" si="253"/>
        <v>358240</v>
      </c>
      <c r="Z1433" s="125">
        <f>+V1433+X1433</f>
        <v>363595</v>
      </c>
      <c r="AA1433" s="126"/>
      <c r="AB1433" s="127">
        <f>+AB1431+10</f>
        <v>11190</v>
      </c>
      <c r="AC1433" s="119">
        <f>+V1433+AB1433</f>
        <v>369190</v>
      </c>
      <c r="AD1433" s="127"/>
      <c r="AE1433" s="127">
        <f>+AE1431+5</f>
        <v>5620</v>
      </c>
      <c r="AF1433" s="120">
        <f>+AE1433+V1433</f>
        <v>363620</v>
      </c>
      <c r="AG1433" s="127"/>
      <c r="AH1433" s="127">
        <f>+AH1431+5</f>
        <v>5645</v>
      </c>
      <c r="AI1433" s="119">
        <f>+AH1433+V1433</f>
        <v>363645</v>
      </c>
      <c r="AJ1433" s="126"/>
      <c r="AK1433" s="128">
        <f>+AK1431+5</f>
        <v>5670</v>
      </c>
      <c r="AL1433" s="129">
        <f>+AK1433+V1433</f>
        <v>363670</v>
      </c>
      <c r="AM1433" s="397"/>
    </row>
    <row r="1434" spans="1:39" ht="15.75" x14ac:dyDescent="0.25">
      <c r="A1434" s="93">
        <f t="shared" si="254"/>
        <v>0</v>
      </c>
      <c r="B1434" s="94">
        <f t="shared" si="249"/>
        <v>0</v>
      </c>
      <c r="C1434" s="95">
        <f>+$D$3*T1434</f>
        <v>7150</v>
      </c>
      <c r="D1434" s="95">
        <f t="shared" si="250"/>
        <v>7150</v>
      </c>
      <c r="E1434" s="95">
        <f>+$F$3*K1434</f>
        <v>1500</v>
      </c>
      <c r="F1434" s="95">
        <f t="shared" si="251"/>
        <v>1500</v>
      </c>
      <c r="G1434" s="96">
        <f>+$H$3*Q1434</f>
        <v>1500</v>
      </c>
      <c r="H1434" s="95">
        <f t="shared" si="252"/>
        <v>1500</v>
      </c>
      <c r="I1434" s="395"/>
      <c r="J1434" s="130">
        <f>((K1435-K1433)/500)</f>
        <v>0.02</v>
      </c>
      <c r="K1434" s="116">
        <f>(((I1434-I1433)*J1434)+K1433)+I1434</f>
        <v>150</v>
      </c>
      <c r="L1434" s="131">
        <f>ROUNDUP(K1434,0)</f>
        <v>150</v>
      </c>
      <c r="M1434" s="132">
        <f>((N1435-N1433)/500)</f>
        <v>0.02</v>
      </c>
      <c r="N1434" s="101">
        <f>(((I1434-I1433)*M1434)+N1433)+I1434</f>
        <v>250</v>
      </c>
      <c r="O1434" s="101">
        <f>ROUNDUP(N1434,0)</f>
        <v>250</v>
      </c>
      <c r="P1434" s="101">
        <f>((Q1435-Q1433)/500)</f>
        <v>0.02</v>
      </c>
      <c r="Q1434" s="101">
        <f>(((I1434-I1433)*P1434)+Q1433)+I1434</f>
        <v>500</v>
      </c>
      <c r="R1434" s="133">
        <f>ROUNDUP(Q1434,0)</f>
        <v>500</v>
      </c>
      <c r="S1434" s="132">
        <f>((T1435-T1433)/500)</f>
        <v>0.04</v>
      </c>
      <c r="T1434" s="134">
        <f>(((I1434-I1433)*S1434)+T1433)+I1434</f>
        <v>650</v>
      </c>
      <c r="U1434" s="134">
        <f>ROUNDUP(T1434,0)</f>
        <v>650</v>
      </c>
      <c r="V1434" s="396"/>
      <c r="W1434" s="130">
        <f>((X1435-X1433)/500)</f>
        <v>0.02</v>
      </c>
      <c r="X1434" s="116">
        <f>(((V1434-V1433)*W1434)+X1433)+V1434</f>
        <v>-1565</v>
      </c>
      <c r="Y1434" s="135">
        <f t="shared" si="253"/>
        <v>240</v>
      </c>
      <c r="Z1434" s="106">
        <f>ROUNDUP(X1434,0)</f>
        <v>-1565</v>
      </c>
      <c r="AA1434" s="136">
        <f>((AB1435-AB1433)/500)</f>
        <v>0.04</v>
      </c>
      <c r="AB1434" s="137">
        <f>(((V1434-V1433)*AA1434)+AB1433)+V1434</f>
        <v>-3130</v>
      </c>
      <c r="AC1434" s="101">
        <f>ROUNDUP(AB1434,0)</f>
        <v>-3130</v>
      </c>
      <c r="AD1434" s="137">
        <f>((AE1435-AE1433)/500)</f>
        <v>0.02</v>
      </c>
      <c r="AE1434" s="137">
        <f>(((V1434-V1433)*AD1434)+AE1433)+V1434</f>
        <v>-1540</v>
      </c>
      <c r="AF1434" s="133">
        <f>ROUNDUP(AE1434,0)</f>
        <v>-1540</v>
      </c>
      <c r="AG1434" s="137">
        <f>((AH1435-AH1433)/500)</f>
        <v>0.02</v>
      </c>
      <c r="AH1434" s="137">
        <f>(((V1434-V1433)*AG1434)+AH1433)+V1434</f>
        <v>-1515</v>
      </c>
      <c r="AI1434" s="101">
        <f>ROUNDUP(AH1434,0)</f>
        <v>-1515</v>
      </c>
      <c r="AJ1434" s="136">
        <f>((AK1435-AK1433)/500)</f>
        <v>0.02</v>
      </c>
      <c r="AK1434" s="138">
        <f>(((V1434-V1433)*AJ1434)+AK1433)+V1434</f>
        <v>-1490</v>
      </c>
      <c r="AL1434" s="139">
        <f>ROUNDUP(AK1434,0)</f>
        <v>-1490</v>
      </c>
      <c r="AM1434" s="397"/>
    </row>
    <row r="1435" spans="1:39" ht="15.75" x14ac:dyDescent="0.25">
      <c r="A1435" s="93">
        <f t="shared" si="254"/>
        <v>0</v>
      </c>
      <c r="B1435" s="93">
        <f t="shared" ref="B1435:B1498" si="255">ROUNDUP(A1435,0)</f>
        <v>0</v>
      </c>
      <c r="C1435" s="112">
        <f>+$D$3*U1435</f>
        <v>4108390</v>
      </c>
      <c r="D1435" s="112">
        <f t="shared" ref="D1435:D1498" si="256">ROUNDUP(C1435,0)</f>
        <v>4108390</v>
      </c>
      <c r="E1435" s="112">
        <f>+$F$3*L1435</f>
        <v>3658200</v>
      </c>
      <c r="F1435" s="112">
        <f t="shared" ref="F1435:F1498" si="257">ROUNDUP(E1435,0)</f>
        <v>3658200</v>
      </c>
      <c r="G1435" s="113">
        <f>+$H$3*R1435</f>
        <v>1098510</v>
      </c>
      <c r="H1435" s="112">
        <f t="shared" ref="H1435:H1498" si="258">ROUNDUP(G1435,0)</f>
        <v>1098510</v>
      </c>
      <c r="I1435" s="140">
        <f>+I1433+500</f>
        <v>358500</v>
      </c>
      <c r="J1435" s="130"/>
      <c r="K1435" s="116">
        <f>+K1433+10</f>
        <v>7320</v>
      </c>
      <c r="L1435" s="117">
        <f>+I1435+K1435</f>
        <v>365820</v>
      </c>
      <c r="M1435" s="118"/>
      <c r="N1435" s="119">
        <f>+N1433+10</f>
        <v>7420</v>
      </c>
      <c r="O1435" s="119">
        <f>+N1435+I1435</f>
        <v>365920</v>
      </c>
      <c r="P1435" s="119"/>
      <c r="Q1435" s="119">
        <f>+Q1433+10</f>
        <v>7670</v>
      </c>
      <c r="R1435" s="120">
        <f>+Q1435+I1435</f>
        <v>366170</v>
      </c>
      <c r="S1435" s="121"/>
      <c r="T1435" s="122">
        <f>+T1433+20</f>
        <v>14990</v>
      </c>
      <c r="U1435" s="122">
        <f>+T1435+I1435</f>
        <v>373490</v>
      </c>
      <c r="V1435" s="141">
        <f>+V1433+500</f>
        <v>358500</v>
      </c>
      <c r="W1435" s="130"/>
      <c r="X1435" s="116">
        <f>+X1433+10</f>
        <v>5605</v>
      </c>
      <c r="Y1435" s="124">
        <f t="shared" si="253"/>
        <v>358740</v>
      </c>
      <c r="Z1435" s="125">
        <f>+V1435+X1435</f>
        <v>364105</v>
      </c>
      <c r="AA1435" s="126"/>
      <c r="AB1435" s="127">
        <f>+AB1433+20</f>
        <v>11210</v>
      </c>
      <c r="AC1435" s="119">
        <f>+V1435+AB1435</f>
        <v>369710</v>
      </c>
      <c r="AD1435" s="127"/>
      <c r="AE1435" s="127">
        <f>+AE1433+10</f>
        <v>5630</v>
      </c>
      <c r="AF1435" s="120">
        <f>+AE1435+V1435</f>
        <v>364130</v>
      </c>
      <c r="AG1435" s="127"/>
      <c r="AH1435" s="127">
        <f>+AH1433+10</f>
        <v>5655</v>
      </c>
      <c r="AI1435" s="119">
        <f>+AH1435+V1435</f>
        <v>364155</v>
      </c>
      <c r="AJ1435" s="126"/>
      <c r="AK1435" s="128">
        <f>+AK1433+10</f>
        <v>5680</v>
      </c>
      <c r="AL1435" s="129">
        <f>+AK1435+V1435</f>
        <v>364180</v>
      </c>
      <c r="AM1435" s="397"/>
    </row>
    <row r="1436" spans="1:39" ht="15.75" x14ac:dyDescent="0.25">
      <c r="A1436" s="93">
        <f t="shared" si="254"/>
        <v>0</v>
      </c>
      <c r="B1436" s="94">
        <f t="shared" si="255"/>
        <v>0</v>
      </c>
      <c r="C1436" s="95">
        <f>+$D$3*T1436</f>
        <v>7150</v>
      </c>
      <c r="D1436" s="95">
        <f t="shared" si="256"/>
        <v>7150</v>
      </c>
      <c r="E1436" s="95">
        <f>+$F$3*K1436</f>
        <v>1500</v>
      </c>
      <c r="F1436" s="95">
        <f t="shared" si="257"/>
        <v>1500</v>
      </c>
      <c r="G1436" s="96">
        <f>+$H$3*Q1436</f>
        <v>1500</v>
      </c>
      <c r="H1436" s="433">
        <f t="shared" si="258"/>
        <v>1500</v>
      </c>
      <c r="I1436" s="395"/>
      <c r="J1436" s="130">
        <f>((K1437-K1435)/500)</f>
        <v>0.02</v>
      </c>
      <c r="K1436" s="116">
        <f>(((I1436-I1435)*J1436)+K1435)+I1436</f>
        <v>150</v>
      </c>
      <c r="L1436" s="131">
        <f>ROUNDUP(K1436,0)</f>
        <v>150</v>
      </c>
      <c r="M1436" s="132">
        <f>((N1437-N1435)/500)</f>
        <v>0.02</v>
      </c>
      <c r="N1436" s="101">
        <f>(((I1436-I1435)*M1436)+N1435)+I1436</f>
        <v>250</v>
      </c>
      <c r="O1436" s="101">
        <f>ROUNDUP(N1436,0)</f>
        <v>250</v>
      </c>
      <c r="P1436" s="101">
        <f>((Q1437-Q1435)/500)</f>
        <v>0.02</v>
      </c>
      <c r="Q1436" s="101">
        <f>(((I1436-I1435)*P1436)+Q1435)+I1436</f>
        <v>500</v>
      </c>
      <c r="R1436" s="133">
        <f>ROUNDUP(Q1436,0)</f>
        <v>500</v>
      </c>
      <c r="S1436" s="132">
        <f>((T1437-T1435)/500)</f>
        <v>0.04</v>
      </c>
      <c r="T1436" s="134">
        <f>(((I1436-I1435)*S1436)+T1435)+I1436</f>
        <v>650</v>
      </c>
      <c r="U1436" s="134">
        <f>ROUNDUP(T1436,0)</f>
        <v>650</v>
      </c>
      <c r="V1436" s="396"/>
      <c r="W1436" s="130">
        <f>((X1437-X1435)/500)</f>
        <v>0.01</v>
      </c>
      <c r="X1436" s="116">
        <f>(((V1436-V1435)*W1436)+X1435)+V1436</f>
        <v>2020</v>
      </c>
      <c r="Y1436" s="135">
        <f t="shared" si="253"/>
        <v>240</v>
      </c>
      <c r="Z1436" s="106">
        <f>ROUNDUP(X1436,0)</f>
        <v>2020</v>
      </c>
      <c r="AA1436" s="136">
        <f>((AB1437-AB1435)/500)</f>
        <v>0.02</v>
      </c>
      <c r="AB1436" s="137">
        <f>(((V1436-V1435)*AA1436)+AB1435)+V1436</f>
        <v>4040</v>
      </c>
      <c r="AC1436" s="101">
        <f>ROUNDUP(AB1436,0)</f>
        <v>4040</v>
      </c>
      <c r="AD1436" s="137">
        <f>((AE1437-AE1435)/500)</f>
        <v>0.01</v>
      </c>
      <c r="AE1436" s="137">
        <f>(((V1436-V1435)*AD1436)+AE1435)+V1436</f>
        <v>2045</v>
      </c>
      <c r="AF1436" s="133">
        <f>ROUNDUP(AE1436,0)</f>
        <v>2045</v>
      </c>
      <c r="AG1436" s="137">
        <f>((AH1437-AH1435)/500)</f>
        <v>0.01</v>
      </c>
      <c r="AH1436" s="137">
        <f>(((V1436-V1435)*AG1436)+AH1435)+V1436</f>
        <v>2070</v>
      </c>
      <c r="AI1436" s="101">
        <f>ROUNDUP(AH1436,0)</f>
        <v>2070</v>
      </c>
      <c r="AJ1436" s="136">
        <f>((AK1437-AK1435)/500)</f>
        <v>0.01</v>
      </c>
      <c r="AK1436" s="138">
        <f>(((V1436-V1435)*AJ1436)+AK1435)+V1436</f>
        <v>2095</v>
      </c>
      <c r="AL1436" s="139">
        <f>ROUNDUP(AK1436,0)</f>
        <v>2095</v>
      </c>
    </row>
    <row r="1437" spans="1:39" ht="15.75" x14ac:dyDescent="0.25">
      <c r="A1437" s="93">
        <f t="shared" si="254"/>
        <v>0</v>
      </c>
      <c r="B1437" s="93">
        <f t="shared" si="255"/>
        <v>0</v>
      </c>
      <c r="C1437" s="112">
        <f>+$D$3*U1437</f>
        <v>4114110</v>
      </c>
      <c r="D1437" s="112">
        <f t="shared" si="256"/>
        <v>4114110</v>
      </c>
      <c r="E1437" s="112">
        <f>+$F$3*L1437</f>
        <v>3663300</v>
      </c>
      <c r="F1437" s="112">
        <f t="shared" si="257"/>
        <v>3663300</v>
      </c>
      <c r="G1437" s="113">
        <f>+$H$3*R1437</f>
        <v>1100040</v>
      </c>
      <c r="H1437" s="112">
        <f t="shared" si="258"/>
        <v>1100040</v>
      </c>
      <c r="I1437" s="140">
        <f>+I1435+500</f>
        <v>359000</v>
      </c>
      <c r="J1437" s="130"/>
      <c r="K1437" s="116">
        <f>+K1435+10</f>
        <v>7330</v>
      </c>
      <c r="L1437" s="117">
        <f>+I1437+K1437</f>
        <v>366330</v>
      </c>
      <c r="M1437" s="118"/>
      <c r="N1437" s="119">
        <f>+N1435+10</f>
        <v>7430</v>
      </c>
      <c r="O1437" s="119">
        <f>+N1437+I1437</f>
        <v>366430</v>
      </c>
      <c r="P1437" s="119"/>
      <c r="Q1437" s="119">
        <f>+Q1435+10</f>
        <v>7680</v>
      </c>
      <c r="R1437" s="120">
        <f>+Q1437+I1437</f>
        <v>366680</v>
      </c>
      <c r="S1437" s="121"/>
      <c r="T1437" s="122">
        <f>+T1435+20</f>
        <v>15010</v>
      </c>
      <c r="U1437" s="122">
        <f>+T1437+I1437</f>
        <v>374010</v>
      </c>
      <c r="V1437" s="141">
        <f>+V1435+500</f>
        <v>359000</v>
      </c>
      <c r="W1437" s="130"/>
      <c r="X1437" s="116">
        <f>+X1435+5</f>
        <v>5610</v>
      </c>
      <c r="Y1437" s="124">
        <f t="shared" si="253"/>
        <v>359240</v>
      </c>
      <c r="Z1437" s="125">
        <f>+V1437+X1437</f>
        <v>364610</v>
      </c>
      <c r="AA1437" s="126"/>
      <c r="AB1437" s="127">
        <f>+AB1435+10</f>
        <v>11220</v>
      </c>
      <c r="AC1437" s="119">
        <f>+V1437+AB1437</f>
        <v>370220</v>
      </c>
      <c r="AD1437" s="127"/>
      <c r="AE1437" s="127">
        <f>+AE1435+5</f>
        <v>5635</v>
      </c>
      <c r="AF1437" s="120">
        <f>+AE1437+V1437</f>
        <v>364635</v>
      </c>
      <c r="AG1437" s="127"/>
      <c r="AH1437" s="127">
        <f>+AH1435+5</f>
        <v>5660</v>
      </c>
      <c r="AI1437" s="119">
        <f>+AH1437+V1437</f>
        <v>364660</v>
      </c>
      <c r="AJ1437" s="126"/>
      <c r="AK1437" s="128">
        <f>+AK1435+5</f>
        <v>5685</v>
      </c>
      <c r="AL1437" s="129">
        <f>+AK1437+V1437</f>
        <v>364685</v>
      </c>
      <c r="AM1437" s="397"/>
    </row>
    <row r="1438" spans="1:39" ht="15.75" x14ac:dyDescent="0.25">
      <c r="A1438" s="93">
        <f t="shared" si="254"/>
        <v>0</v>
      </c>
      <c r="B1438" s="94">
        <f t="shared" si="255"/>
        <v>0</v>
      </c>
      <c r="C1438" s="95">
        <f>+$D$3*T1438</f>
        <v>7150</v>
      </c>
      <c r="D1438" s="95">
        <f t="shared" si="256"/>
        <v>7150</v>
      </c>
      <c r="E1438" s="95">
        <f>+$F$3*K1438</f>
        <v>1500</v>
      </c>
      <c r="F1438" s="95">
        <f t="shared" si="257"/>
        <v>1500</v>
      </c>
      <c r="G1438" s="96">
        <f>+$H$3*Q1438</f>
        <v>1500</v>
      </c>
      <c r="H1438" s="95">
        <f t="shared" si="258"/>
        <v>1500</v>
      </c>
      <c r="I1438" s="395"/>
      <c r="J1438" s="130">
        <f>((K1439-K1437)/500)</f>
        <v>0.02</v>
      </c>
      <c r="K1438" s="116">
        <f>(((I1438-I1437)*J1438)+K1437)+I1438</f>
        <v>150</v>
      </c>
      <c r="L1438" s="131">
        <f>ROUNDUP(K1438,0)</f>
        <v>150</v>
      </c>
      <c r="M1438" s="132">
        <f>((N1439-N1437)/500)</f>
        <v>0.02</v>
      </c>
      <c r="N1438" s="101">
        <f>(((I1438-I1437)*M1438)+N1437)+I1438</f>
        <v>250</v>
      </c>
      <c r="O1438" s="101">
        <f>ROUNDUP(N1438,0)</f>
        <v>250</v>
      </c>
      <c r="P1438" s="101">
        <f>((Q1439-Q1437)/500)</f>
        <v>0.02</v>
      </c>
      <c r="Q1438" s="101">
        <f>(((I1438-I1437)*P1438)+Q1437)+I1438</f>
        <v>500</v>
      </c>
      <c r="R1438" s="133">
        <f>ROUNDUP(Q1438,0)</f>
        <v>500</v>
      </c>
      <c r="S1438" s="132">
        <f>((T1439-T1437)/500)</f>
        <v>0.04</v>
      </c>
      <c r="T1438" s="134">
        <f>(((I1438-I1437)*S1438)+T1437)+I1438</f>
        <v>650</v>
      </c>
      <c r="U1438" s="134">
        <f>ROUNDUP(T1438,0)</f>
        <v>650</v>
      </c>
      <c r="V1438" s="396"/>
      <c r="W1438" s="130">
        <f>((X1439-X1437)/500)</f>
        <v>0.02</v>
      </c>
      <c r="X1438" s="116">
        <f>(((V1438-V1437)*W1438)+X1437)+V1438</f>
        <v>-1570</v>
      </c>
      <c r="Y1438" s="135">
        <f t="shared" si="253"/>
        <v>240</v>
      </c>
      <c r="Z1438" s="106">
        <f>ROUNDUP(X1438,0)</f>
        <v>-1570</v>
      </c>
      <c r="AA1438" s="136">
        <f>((AB1439-AB1437)/500)</f>
        <v>0.04</v>
      </c>
      <c r="AB1438" s="137">
        <f>(((V1438-V1437)*AA1438)+AB1437)+V1438</f>
        <v>-3140</v>
      </c>
      <c r="AC1438" s="101">
        <f>ROUNDUP(AB1438,0)</f>
        <v>-3140</v>
      </c>
      <c r="AD1438" s="137">
        <f>((AE1439-AE1437)/500)</f>
        <v>0.02</v>
      </c>
      <c r="AE1438" s="137">
        <f>(((V1438-V1437)*AD1438)+AE1437)+V1438</f>
        <v>-1545</v>
      </c>
      <c r="AF1438" s="133">
        <f>ROUNDUP(AE1438,0)</f>
        <v>-1545</v>
      </c>
      <c r="AG1438" s="137">
        <f>((AH1439-AH1437)/500)</f>
        <v>0.02</v>
      </c>
      <c r="AH1438" s="137">
        <f>(((V1438-V1437)*AG1438)+AH1437)+V1438</f>
        <v>-1520</v>
      </c>
      <c r="AI1438" s="101">
        <f>ROUNDUP(AH1438,0)</f>
        <v>-1520</v>
      </c>
      <c r="AJ1438" s="136">
        <f>((AK1439-AK1437)/500)</f>
        <v>0.02</v>
      </c>
      <c r="AK1438" s="138">
        <f>(((V1438-V1437)*AJ1438)+AK1437)+V1438</f>
        <v>-1495</v>
      </c>
      <c r="AL1438" s="139">
        <f>ROUNDUP(AK1438,0)</f>
        <v>-1495</v>
      </c>
    </row>
    <row r="1439" spans="1:39" ht="15.75" x14ac:dyDescent="0.25">
      <c r="A1439" s="93">
        <f t="shared" si="254"/>
        <v>0</v>
      </c>
      <c r="B1439" s="93">
        <f t="shared" si="255"/>
        <v>0</v>
      </c>
      <c r="C1439" s="112">
        <f>+$D$3*U1439</f>
        <v>4119830</v>
      </c>
      <c r="D1439" s="112">
        <f t="shared" si="256"/>
        <v>4119830</v>
      </c>
      <c r="E1439" s="112">
        <f>+$F$3*L1439</f>
        <v>3668400</v>
      </c>
      <c r="F1439" s="112">
        <f t="shared" si="257"/>
        <v>3668400</v>
      </c>
      <c r="G1439" s="113">
        <f>+$H$3*R1439</f>
        <v>1101570</v>
      </c>
      <c r="H1439" s="112">
        <f t="shared" si="258"/>
        <v>1101570</v>
      </c>
      <c r="I1439" s="140">
        <f>+I1437+500</f>
        <v>359500</v>
      </c>
      <c r="J1439" s="130"/>
      <c r="K1439" s="116">
        <f>+K1437+10</f>
        <v>7340</v>
      </c>
      <c r="L1439" s="117">
        <f>+I1439+K1439</f>
        <v>366840</v>
      </c>
      <c r="M1439" s="118"/>
      <c r="N1439" s="119">
        <f>+N1437+10</f>
        <v>7440</v>
      </c>
      <c r="O1439" s="119">
        <f>+N1439+I1439</f>
        <v>366940</v>
      </c>
      <c r="P1439" s="119"/>
      <c r="Q1439" s="119">
        <f>+Q1437+10</f>
        <v>7690</v>
      </c>
      <c r="R1439" s="120">
        <f>+Q1439+I1439</f>
        <v>367190</v>
      </c>
      <c r="S1439" s="121"/>
      <c r="T1439" s="122">
        <f>+T1437+20</f>
        <v>15030</v>
      </c>
      <c r="U1439" s="122">
        <f>+T1439+I1439</f>
        <v>374530</v>
      </c>
      <c r="V1439" s="141">
        <f>+V1437+500</f>
        <v>359500</v>
      </c>
      <c r="W1439" s="130"/>
      <c r="X1439" s="116">
        <f>+X1437+10</f>
        <v>5620</v>
      </c>
      <c r="Y1439" s="124">
        <f t="shared" si="253"/>
        <v>359740</v>
      </c>
      <c r="Z1439" s="125">
        <f>+V1439+X1439</f>
        <v>365120</v>
      </c>
      <c r="AA1439" s="126"/>
      <c r="AB1439" s="127">
        <f>+AB1437+20</f>
        <v>11240</v>
      </c>
      <c r="AC1439" s="119">
        <f>+V1439+AB1439</f>
        <v>370740</v>
      </c>
      <c r="AD1439" s="127"/>
      <c r="AE1439" s="127">
        <f>+AE1437+10</f>
        <v>5645</v>
      </c>
      <c r="AF1439" s="120">
        <f>+AE1439+V1439</f>
        <v>365145</v>
      </c>
      <c r="AG1439" s="127"/>
      <c r="AH1439" s="127">
        <f>+AH1437+10</f>
        <v>5670</v>
      </c>
      <c r="AI1439" s="119">
        <f>+AH1439+V1439</f>
        <v>365170</v>
      </c>
      <c r="AJ1439" s="126"/>
      <c r="AK1439" s="128">
        <f>+AK1437+10</f>
        <v>5695</v>
      </c>
      <c r="AL1439" s="129">
        <f>+AK1439+V1439</f>
        <v>365195</v>
      </c>
      <c r="AM1439" s="397"/>
    </row>
    <row r="1440" spans="1:39" ht="15.75" x14ac:dyDescent="0.25">
      <c r="A1440" s="93">
        <f t="shared" si="254"/>
        <v>0</v>
      </c>
      <c r="B1440" s="94">
        <f t="shared" si="255"/>
        <v>0</v>
      </c>
      <c r="C1440" s="95">
        <f>+$D$3*T1440</f>
        <v>7150</v>
      </c>
      <c r="D1440" s="95">
        <f t="shared" si="256"/>
        <v>7150</v>
      </c>
      <c r="E1440" s="95">
        <f>+$F$3*K1440</f>
        <v>1500</v>
      </c>
      <c r="F1440" s="95">
        <f t="shared" si="257"/>
        <v>1500</v>
      </c>
      <c r="G1440" s="96">
        <f>+$H$3*Q1440</f>
        <v>1500</v>
      </c>
      <c r="H1440" s="433">
        <f t="shared" si="258"/>
        <v>1500</v>
      </c>
      <c r="I1440" s="395"/>
      <c r="J1440" s="130">
        <f>((K1441-K1439)/500)</f>
        <v>0.02</v>
      </c>
      <c r="K1440" s="116">
        <f>(((I1440-I1439)*J1440)+K1439)+I1440</f>
        <v>150</v>
      </c>
      <c r="L1440" s="131">
        <f>ROUNDUP(K1440,0)</f>
        <v>150</v>
      </c>
      <c r="M1440" s="132">
        <f>((N1441-N1439)/500)</f>
        <v>0.02</v>
      </c>
      <c r="N1440" s="101">
        <f>(((I1440-I1439)*M1440)+N1439)+I1440</f>
        <v>250</v>
      </c>
      <c r="O1440" s="101">
        <f>ROUNDUP(N1440,0)</f>
        <v>250</v>
      </c>
      <c r="P1440" s="101">
        <f>((Q1441-Q1439)/500)</f>
        <v>0.02</v>
      </c>
      <c r="Q1440" s="101">
        <f>(((I1440-I1439)*P1440)+Q1439)+I1440</f>
        <v>500</v>
      </c>
      <c r="R1440" s="133">
        <f>ROUNDUP(Q1440,0)</f>
        <v>500</v>
      </c>
      <c r="S1440" s="132">
        <f>((T1441-T1439)/500)</f>
        <v>0.04</v>
      </c>
      <c r="T1440" s="134">
        <f>(((I1440-I1439)*S1440)+T1439)+I1440</f>
        <v>650</v>
      </c>
      <c r="U1440" s="134">
        <f>ROUNDUP(T1440,0)</f>
        <v>650</v>
      </c>
      <c r="V1440" s="396"/>
      <c r="W1440" s="130">
        <f>((X1441-X1439)/500)</f>
        <v>0.01</v>
      </c>
      <c r="X1440" s="116">
        <f>(((V1440-V1439)*W1440)+X1439)+V1440</f>
        <v>2025</v>
      </c>
      <c r="Y1440" s="135">
        <f t="shared" si="253"/>
        <v>240</v>
      </c>
      <c r="Z1440" s="106">
        <f>ROUNDUP(X1440,0)</f>
        <v>2025</v>
      </c>
      <c r="AA1440" s="136">
        <f>((AB1441-AB1439)/500)</f>
        <v>0.02</v>
      </c>
      <c r="AB1440" s="137">
        <f>(((V1440-V1439)*AA1440)+AB1439)+V1440</f>
        <v>4050</v>
      </c>
      <c r="AC1440" s="101">
        <f>ROUNDUP(AB1440,0)</f>
        <v>4050</v>
      </c>
      <c r="AD1440" s="137">
        <f>((AE1441-AE1439)/500)</f>
        <v>0.01</v>
      </c>
      <c r="AE1440" s="137">
        <f>(((V1440-V1439)*AD1440)+AE1439)+V1440</f>
        <v>2050</v>
      </c>
      <c r="AF1440" s="133">
        <f>ROUNDUP(AE1440,0)</f>
        <v>2050</v>
      </c>
      <c r="AG1440" s="137">
        <f>((AH1441-AH1439)/500)</f>
        <v>0.01</v>
      </c>
      <c r="AH1440" s="137">
        <f>(((V1440-V1439)*AG1440)+AH1439)+V1440</f>
        <v>2075</v>
      </c>
      <c r="AI1440" s="101">
        <f>ROUNDUP(AH1440,0)</f>
        <v>2075</v>
      </c>
      <c r="AJ1440" s="136">
        <f>((AK1441-AK1439)/500)</f>
        <v>0.01</v>
      </c>
      <c r="AK1440" s="138">
        <f>(((V1440-V1439)*AJ1440)+AK1439)+V1440</f>
        <v>2100</v>
      </c>
      <c r="AL1440" s="139">
        <f>ROUNDUP(AK1440,0)</f>
        <v>2100</v>
      </c>
    </row>
    <row r="1441" spans="1:39" ht="15.75" x14ac:dyDescent="0.25">
      <c r="A1441" s="93">
        <f t="shared" si="254"/>
        <v>0</v>
      </c>
      <c r="B1441" s="93">
        <f t="shared" si="255"/>
        <v>0</v>
      </c>
      <c r="C1441" s="112">
        <f>+$D$3*U1441</f>
        <v>4125550</v>
      </c>
      <c r="D1441" s="112">
        <f t="shared" si="256"/>
        <v>4125550</v>
      </c>
      <c r="E1441" s="112">
        <f>+$F$3*L1441</f>
        <v>3673500</v>
      </c>
      <c r="F1441" s="112">
        <f t="shared" si="257"/>
        <v>3673500</v>
      </c>
      <c r="G1441" s="113">
        <f>+$H$3*R1441</f>
        <v>1103100</v>
      </c>
      <c r="H1441" s="112">
        <f t="shared" si="258"/>
        <v>1103100</v>
      </c>
      <c r="I1441" s="140">
        <f>+I1439+500</f>
        <v>360000</v>
      </c>
      <c r="J1441" s="130"/>
      <c r="K1441" s="116">
        <f>+K1439+10</f>
        <v>7350</v>
      </c>
      <c r="L1441" s="117">
        <f>+I1441+K1441</f>
        <v>367350</v>
      </c>
      <c r="M1441" s="118"/>
      <c r="N1441" s="119">
        <f>+N1439+10</f>
        <v>7450</v>
      </c>
      <c r="O1441" s="119">
        <f>+N1441+I1441</f>
        <v>367450</v>
      </c>
      <c r="P1441" s="119"/>
      <c r="Q1441" s="119">
        <f>+Q1439+10</f>
        <v>7700</v>
      </c>
      <c r="R1441" s="120">
        <f>+Q1441+I1441</f>
        <v>367700</v>
      </c>
      <c r="S1441" s="121"/>
      <c r="T1441" s="122">
        <f>+T1439+20</f>
        <v>15050</v>
      </c>
      <c r="U1441" s="122">
        <f>+T1441+I1441</f>
        <v>375050</v>
      </c>
      <c r="V1441" s="141">
        <f>+V1439+500</f>
        <v>360000</v>
      </c>
      <c r="W1441" s="130"/>
      <c r="X1441" s="116">
        <f>+X1439+5</f>
        <v>5625</v>
      </c>
      <c r="Y1441" s="124">
        <f t="shared" ref="Y1441:Y1504" si="259">+V1441+240</f>
        <v>360240</v>
      </c>
      <c r="Z1441" s="125">
        <f>+V1441+X1441</f>
        <v>365625</v>
      </c>
      <c r="AA1441" s="126"/>
      <c r="AB1441" s="127">
        <f>+AB1439+10</f>
        <v>11250</v>
      </c>
      <c r="AC1441" s="119">
        <f>+V1441+AB1441</f>
        <v>371250</v>
      </c>
      <c r="AD1441" s="127"/>
      <c r="AE1441" s="127">
        <f>+AE1439+5</f>
        <v>5650</v>
      </c>
      <c r="AF1441" s="120">
        <f>+AE1441+V1441</f>
        <v>365650</v>
      </c>
      <c r="AG1441" s="127"/>
      <c r="AH1441" s="127">
        <f>+AH1439+5</f>
        <v>5675</v>
      </c>
      <c r="AI1441" s="119">
        <f>+AH1441+V1441</f>
        <v>365675</v>
      </c>
      <c r="AJ1441" s="126"/>
      <c r="AK1441" s="128">
        <f>+AK1439+5</f>
        <v>5700</v>
      </c>
      <c r="AL1441" s="129">
        <f>+AK1441+V1441</f>
        <v>365700</v>
      </c>
      <c r="AM1441" s="397"/>
    </row>
    <row r="1442" spans="1:39" ht="15.75" x14ac:dyDescent="0.25">
      <c r="A1442" s="93">
        <f t="shared" si="254"/>
        <v>0</v>
      </c>
      <c r="B1442" s="94">
        <f t="shared" si="255"/>
        <v>0</v>
      </c>
      <c r="C1442" s="95">
        <f>+$D$3*T1442</f>
        <v>7150</v>
      </c>
      <c r="D1442" s="95">
        <f t="shared" si="256"/>
        <v>7150</v>
      </c>
      <c r="E1442" s="95">
        <f>+$F$3*K1442</f>
        <v>1500</v>
      </c>
      <c r="F1442" s="95">
        <f t="shared" si="257"/>
        <v>1500</v>
      </c>
      <c r="G1442" s="96">
        <f>+$H$3*Q1442</f>
        <v>1500</v>
      </c>
      <c r="H1442" s="95">
        <f t="shared" si="258"/>
        <v>1500</v>
      </c>
      <c r="I1442" s="395"/>
      <c r="J1442" s="130">
        <f>((K1443-K1441)/500)</f>
        <v>0.02</v>
      </c>
      <c r="K1442" s="116">
        <f>(((I1442-I1441)*J1442)+K1441)+I1442</f>
        <v>150</v>
      </c>
      <c r="L1442" s="131">
        <f>ROUNDUP(K1442,0)</f>
        <v>150</v>
      </c>
      <c r="M1442" s="132">
        <f>((N1443-N1441)/500)</f>
        <v>0.02</v>
      </c>
      <c r="N1442" s="101">
        <f>(((I1442-I1441)*M1442)+N1441)+I1442</f>
        <v>250</v>
      </c>
      <c r="O1442" s="101">
        <f>ROUNDUP(N1442,0)</f>
        <v>250</v>
      </c>
      <c r="P1442" s="101">
        <f>((Q1443-Q1441)/500)</f>
        <v>0.02</v>
      </c>
      <c r="Q1442" s="101">
        <f>(((I1442-I1441)*P1442)+Q1441)+I1442</f>
        <v>500</v>
      </c>
      <c r="R1442" s="133">
        <f>ROUNDUP(Q1442,0)</f>
        <v>500</v>
      </c>
      <c r="S1442" s="132">
        <f>((T1443-T1441)/500)</f>
        <v>0.04</v>
      </c>
      <c r="T1442" s="134">
        <f>(((I1442-I1441)*S1442)+T1441)+I1442</f>
        <v>650</v>
      </c>
      <c r="U1442" s="134">
        <f>ROUNDUP(T1442,0)</f>
        <v>650</v>
      </c>
      <c r="V1442" s="396"/>
      <c r="W1442" s="130">
        <f>((X1443-X1441)/500)</f>
        <v>0.02</v>
      </c>
      <c r="X1442" s="116">
        <f>(((V1442-V1441)*W1442)+X1441)+V1442</f>
        <v>-1575</v>
      </c>
      <c r="Y1442" s="135">
        <f t="shared" si="259"/>
        <v>240</v>
      </c>
      <c r="Z1442" s="106">
        <f>ROUNDUP(X1442,0)</f>
        <v>-1575</v>
      </c>
      <c r="AA1442" s="136">
        <f>((AB1443-AB1441)/500)</f>
        <v>0.04</v>
      </c>
      <c r="AB1442" s="137">
        <f>(((V1442-V1441)*AA1442)+AB1441)+V1442</f>
        <v>-3150</v>
      </c>
      <c r="AC1442" s="101">
        <f>ROUNDUP(AB1442,0)</f>
        <v>-3150</v>
      </c>
      <c r="AD1442" s="137">
        <f>((AE1443-AE1441)/500)</f>
        <v>0.02</v>
      </c>
      <c r="AE1442" s="137">
        <f>(((V1442-V1441)*AD1442)+AE1441)+V1442</f>
        <v>-1550</v>
      </c>
      <c r="AF1442" s="133">
        <f>ROUNDUP(AE1442,0)</f>
        <v>-1550</v>
      </c>
      <c r="AG1442" s="137">
        <f>((AH1443-AH1441)/500)</f>
        <v>0.02</v>
      </c>
      <c r="AH1442" s="137">
        <f>(((V1442-V1441)*AG1442)+AH1441)+V1442</f>
        <v>-1525</v>
      </c>
      <c r="AI1442" s="101">
        <f>ROUNDUP(AH1442,0)</f>
        <v>-1525</v>
      </c>
      <c r="AJ1442" s="136">
        <f>((AK1443-AK1441)/500)</f>
        <v>0.02</v>
      </c>
      <c r="AK1442" s="138">
        <f>(((V1442-V1441)*AJ1442)+AK1441)+V1442</f>
        <v>-1500</v>
      </c>
      <c r="AL1442" s="139">
        <f>ROUNDUP(AK1442,0)</f>
        <v>-1500</v>
      </c>
      <c r="AM1442" s="397"/>
    </row>
    <row r="1443" spans="1:39" ht="15.75" x14ac:dyDescent="0.25">
      <c r="A1443" s="93">
        <f t="shared" si="254"/>
        <v>0</v>
      </c>
      <c r="B1443" s="93">
        <f t="shared" si="255"/>
        <v>0</v>
      </c>
      <c r="C1443" s="112">
        <f>+$D$3*U1443</f>
        <v>4131270</v>
      </c>
      <c r="D1443" s="112">
        <f t="shared" si="256"/>
        <v>4131270</v>
      </c>
      <c r="E1443" s="112">
        <f>+$F$3*L1443</f>
        <v>3678600</v>
      </c>
      <c r="F1443" s="112">
        <f t="shared" si="257"/>
        <v>3678600</v>
      </c>
      <c r="G1443" s="113">
        <f>+$H$3*R1443</f>
        <v>1104630</v>
      </c>
      <c r="H1443" s="112">
        <f t="shared" si="258"/>
        <v>1104630</v>
      </c>
      <c r="I1443" s="140">
        <f>+I1441+500</f>
        <v>360500</v>
      </c>
      <c r="J1443" s="130"/>
      <c r="K1443" s="116">
        <f>+K1441+10</f>
        <v>7360</v>
      </c>
      <c r="L1443" s="117">
        <f>+I1443+K1443</f>
        <v>367860</v>
      </c>
      <c r="M1443" s="118"/>
      <c r="N1443" s="119">
        <f>+N1441+10</f>
        <v>7460</v>
      </c>
      <c r="O1443" s="119">
        <f>+N1443+I1443</f>
        <v>367960</v>
      </c>
      <c r="P1443" s="119"/>
      <c r="Q1443" s="119">
        <f>+Q1441+10</f>
        <v>7710</v>
      </c>
      <c r="R1443" s="120">
        <f>+Q1443+I1443</f>
        <v>368210</v>
      </c>
      <c r="S1443" s="121"/>
      <c r="T1443" s="122">
        <f>+T1441+20</f>
        <v>15070</v>
      </c>
      <c r="U1443" s="122">
        <f>+T1443+I1443</f>
        <v>375570</v>
      </c>
      <c r="V1443" s="141">
        <f>+V1441+500</f>
        <v>360500</v>
      </c>
      <c r="W1443" s="130"/>
      <c r="X1443" s="116">
        <f>+X1441+10</f>
        <v>5635</v>
      </c>
      <c r="Y1443" s="124">
        <f t="shared" si="259"/>
        <v>360740</v>
      </c>
      <c r="Z1443" s="125">
        <f>+V1443+X1443</f>
        <v>366135</v>
      </c>
      <c r="AA1443" s="126"/>
      <c r="AB1443" s="127">
        <f>+AB1441+20</f>
        <v>11270</v>
      </c>
      <c r="AC1443" s="119">
        <f>+V1443+AB1443</f>
        <v>371770</v>
      </c>
      <c r="AD1443" s="127"/>
      <c r="AE1443" s="127">
        <f>+AE1441+10</f>
        <v>5660</v>
      </c>
      <c r="AF1443" s="120">
        <f>+AE1443+V1443</f>
        <v>366160</v>
      </c>
      <c r="AG1443" s="127"/>
      <c r="AH1443" s="127">
        <f>+AH1441+10</f>
        <v>5685</v>
      </c>
      <c r="AI1443" s="119">
        <f>+AH1443+V1443</f>
        <v>366185</v>
      </c>
      <c r="AJ1443" s="126"/>
      <c r="AK1443" s="128">
        <f>+AK1441+10</f>
        <v>5710</v>
      </c>
      <c r="AL1443" s="129">
        <f>+AK1443+V1443</f>
        <v>366210</v>
      </c>
      <c r="AM1443" s="397"/>
    </row>
    <row r="1444" spans="1:39" ht="15.75" x14ac:dyDescent="0.25">
      <c r="A1444" s="93">
        <f t="shared" si="254"/>
        <v>0</v>
      </c>
      <c r="B1444" s="94">
        <f t="shared" si="255"/>
        <v>0</v>
      </c>
      <c r="C1444" s="95">
        <f>+$D$3*T1444</f>
        <v>7150</v>
      </c>
      <c r="D1444" s="95">
        <f t="shared" si="256"/>
        <v>7150</v>
      </c>
      <c r="E1444" s="95">
        <f>+$F$3*K1444</f>
        <v>1500</v>
      </c>
      <c r="F1444" s="95">
        <f t="shared" si="257"/>
        <v>1500</v>
      </c>
      <c r="G1444" s="96">
        <f>+$H$3*Q1444</f>
        <v>1500</v>
      </c>
      <c r="H1444" s="433">
        <f t="shared" si="258"/>
        <v>1500</v>
      </c>
      <c r="I1444" s="395"/>
      <c r="J1444" s="130">
        <f>((K1445-K1443)/500)</f>
        <v>0.02</v>
      </c>
      <c r="K1444" s="116">
        <f>(((I1444-I1443)*J1444)+K1443)+I1444</f>
        <v>150</v>
      </c>
      <c r="L1444" s="131">
        <f>ROUNDUP(K1444,0)</f>
        <v>150</v>
      </c>
      <c r="M1444" s="132">
        <f>((N1445-N1443)/500)</f>
        <v>0.02</v>
      </c>
      <c r="N1444" s="101">
        <f>(((I1444-I1443)*M1444)+N1443)+I1444</f>
        <v>250</v>
      </c>
      <c r="O1444" s="101">
        <f>ROUNDUP(N1444,0)</f>
        <v>250</v>
      </c>
      <c r="P1444" s="101">
        <f>((Q1445-Q1443)/500)</f>
        <v>0.02</v>
      </c>
      <c r="Q1444" s="101">
        <f>(((I1444-I1443)*P1444)+Q1443)+I1444</f>
        <v>500</v>
      </c>
      <c r="R1444" s="133">
        <f>ROUNDUP(Q1444,0)</f>
        <v>500</v>
      </c>
      <c r="S1444" s="132">
        <f>((T1445-T1443)/500)</f>
        <v>0.04</v>
      </c>
      <c r="T1444" s="134">
        <f>(((I1444-I1443)*S1444)+T1443)+I1444</f>
        <v>650</v>
      </c>
      <c r="U1444" s="134">
        <f>ROUNDUP(T1444,0)</f>
        <v>650</v>
      </c>
      <c r="V1444" s="396"/>
      <c r="W1444" s="130">
        <f>((X1445-X1443)/500)</f>
        <v>0.01</v>
      </c>
      <c r="X1444" s="116">
        <f>(((V1444-V1443)*W1444)+X1443)+V1444</f>
        <v>2030</v>
      </c>
      <c r="Y1444" s="135">
        <f t="shared" si="259"/>
        <v>240</v>
      </c>
      <c r="Z1444" s="106">
        <f>ROUNDUP(X1444,0)</f>
        <v>2030</v>
      </c>
      <c r="AA1444" s="136">
        <f>((AB1445-AB1443)/500)</f>
        <v>0.02</v>
      </c>
      <c r="AB1444" s="137">
        <f>(((V1444-V1443)*AA1444)+AB1443)+V1444</f>
        <v>4060</v>
      </c>
      <c r="AC1444" s="101">
        <f>ROUNDUP(AB1444,0)</f>
        <v>4060</v>
      </c>
      <c r="AD1444" s="137">
        <f>((AE1445-AE1443)/500)</f>
        <v>0.01</v>
      </c>
      <c r="AE1444" s="137">
        <f>(((V1444-V1443)*AD1444)+AE1443)+V1444</f>
        <v>2055</v>
      </c>
      <c r="AF1444" s="133">
        <f>ROUNDUP(AE1444,0)</f>
        <v>2055</v>
      </c>
      <c r="AG1444" s="137">
        <f>((AH1445-AH1443)/500)</f>
        <v>0.01</v>
      </c>
      <c r="AH1444" s="137">
        <f>(((V1444-V1443)*AG1444)+AH1443)+V1444</f>
        <v>2080</v>
      </c>
      <c r="AI1444" s="101">
        <f>ROUNDUP(AH1444,0)</f>
        <v>2080</v>
      </c>
      <c r="AJ1444" s="136">
        <f>((AK1445-AK1443)/500)</f>
        <v>0.01</v>
      </c>
      <c r="AK1444" s="138">
        <f>(((V1444-V1443)*AJ1444)+AK1443)+V1444</f>
        <v>2105</v>
      </c>
      <c r="AL1444" s="139">
        <f>ROUNDUP(AK1444,0)</f>
        <v>2105</v>
      </c>
    </row>
    <row r="1445" spans="1:39" ht="15.75" x14ac:dyDescent="0.25">
      <c r="A1445" s="93">
        <f t="shared" si="254"/>
        <v>0</v>
      </c>
      <c r="B1445" s="93">
        <f t="shared" si="255"/>
        <v>0</v>
      </c>
      <c r="C1445" s="112">
        <f>+$D$3*U1445</f>
        <v>4136990</v>
      </c>
      <c r="D1445" s="112">
        <f t="shared" si="256"/>
        <v>4136990</v>
      </c>
      <c r="E1445" s="112">
        <f>+$F$3*L1445</f>
        <v>3683700</v>
      </c>
      <c r="F1445" s="112">
        <f t="shared" si="257"/>
        <v>3683700</v>
      </c>
      <c r="G1445" s="113">
        <f>+$H$3*R1445</f>
        <v>1106160</v>
      </c>
      <c r="H1445" s="112">
        <f t="shared" si="258"/>
        <v>1106160</v>
      </c>
      <c r="I1445" s="140">
        <f>+I1443+500</f>
        <v>361000</v>
      </c>
      <c r="J1445" s="130"/>
      <c r="K1445" s="116">
        <f>+K1443+10</f>
        <v>7370</v>
      </c>
      <c r="L1445" s="117">
        <f>+I1445+K1445</f>
        <v>368370</v>
      </c>
      <c r="M1445" s="118"/>
      <c r="N1445" s="119">
        <f>+N1443+10</f>
        <v>7470</v>
      </c>
      <c r="O1445" s="119">
        <f>+N1445+I1445</f>
        <v>368470</v>
      </c>
      <c r="P1445" s="119"/>
      <c r="Q1445" s="119">
        <f>+Q1443+10</f>
        <v>7720</v>
      </c>
      <c r="R1445" s="120">
        <f>+Q1445+I1445</f>
        <v>368720</v>
      </c>
      <c r="S1445" s="121"/>
      <c r="T1445" s="122">
        <f>+T1443+20</f>
        <v>15090</v>
      </c>
      <c r="U1445" s="122">
        <f>+T1445+I1445</f>
        <v>376090</v>
      </c>
      <c r="V1445" s="141">
        <f>+V1443+500</f>
        <v>361000</v>
      </c>
      <c r="W1445" s="130"/>
      <c r="X1445" s="116">
        <f>+X1443+5</f>
        <v>5640</v>
      </c>
      <c r="Y1445" s="124">
        <f t="shared" si="259"/>
        <v>361240</v>
      </c>
      <c r="Z1445" s="125">
        <f>+V1445+X1445</f>
        <v>366640</v>
      </c>
      <c r="AA1445" s="126"/>
      <c r="AB1445" s="127">
        <f>+AB1443+10</f>
        <v>11280</v>
      </c>
      <c r="AC1445" s="119">
        <f>+V1445+AB1445</f>
        <v>372280</v>
      </c>
      <c r="AD1445" s="127"/>
      <c r="AE1445" s="127">
        <f>+AE1443+5</f>
        <v>5665</v>
      </c>
      <c r="AF1445" s="120">
        <f>+AE1445+V1445</f>
        <v>366665</v>
      </c>
      <c r="AG1445" s="127"/>
      <c r="AH1445" s="127">
        <f>+AH1443+5</f>
        <v>5690</v>
      </c>
      <c r="AI1445" s="119">
        <f>+AH1445+V1445</f>
        <v>366690</v>
      </c>
      <c r="AJ1445" s="126"/>
      <c r="AK1445" s="128">
        <f>+AK1443+5</f>
        <v>5715</v>
      </c>
      <c r="AL1445" s="129">
        <f>+AK1445+V1445</f>
        <v>366715</v>
      </c>
      <c r="AM1445" s="397"/>
    </row>
    <row r="1446" spans="1:39" ht="15.75" x14ac:dyDescent="0.25">
      <c r="A1446" s="93">
        <f t="shared" si="254"/>
        <v>0</v>
      </c>
      <c r="B1446" s="94">
        <f t="shared" si="255"/>
        <v>0</v>
      </c>
      <c r="C1446" s="95">
        <f>+$D$3*T1446</f>
        <v>7150</v>
      </c>
      <c r="D1446" s="95">
        <f t="shared" si="256"/>
        <v>7150</v>
      </c>
      <c r="E1446" s="95">
        <f>+$F$3*K1446</f>
        <v>1500</v>
      </c>
      <c r="F1446" s="95">
        <f t="shared" si="257"/>
        <v>1500</v>
      </c>
      <c r="G1446" s="96">
        <f>+$H$3*Q1446</f>
        <v>1500</v>
      </c>
      <c r="H1446" s="95">
        <f t="shared" si="258"/>
        <v>1500</v>
      </c>
      <c r="I1446" s="395"/>
      <c r="J1446" s="130">
        <f>((K1447-K1445)/500)</f>
        <v>0.02</v>
      </c>
      <c r="K1446" s="116">
        <f>(((I1446-I1445)*J1446)+K1445)+I1446</f>
        <v>150</v>
      </c>
      <c r="L1446" s="131">
        <f>ROUNDUP(K1446,0)</f>
        <v>150</v>
      </c>
      <c r="M1446" s="132">
        <f>((N1447-N1445)/500)</f>
        <v>0.02</v>
      </c>
      <c r="N1446" s="101">
        <f>(((I1446-I1445)*M1446)+N1445)+I1446</f>
        <v>250</v>
      </c>
      <c r="O1446" s="101">
        <f>ROUNDUP(N1446,0)</f>
        <v>250</v>
      </c>
      <c r="P1446" s="101">
        <f>((Q1447-Q1445)/500)</f>
        <v>0.02</v>
      </c>
      <c r="Q1446" s="101">
        <f>(((I1446-I1445)*P1446)+Q1445)+I1446</f>
        <v>500</v>
      </c>
      <c r="R1446" s="133">
        <f>ROUNDUP(Q1446,0)</f>
        <v>500</v>
      </c>
      <c r="S1446" s="132">
        <f>((T1447-T1445)/500)</f>
        <v>0.04</v>
      </c>
      <c r="T1446" s="134">
        <f>(((I1446-I1445)*S1446)+T1445)+I1446</f>
        <v>650</v>
      </c>
      <c r="U1446" s="134">
        <f>ROUNDUP(T1446,0)</f>
        <v>650</v>
      </c>
      <c r="V1446" s="396"/>
      <c r="W1446" s="130">
        <f>((X1447-X1445)/500)</f>
        <v>0.02</v>
      </c>
      <c r="X1446" s="116">
        <f>(((V1446-V1445)*W1446)+X1445)+V1446</f>
        <v>-1580</v>
      </c>
      <c r="Y1446" s="135">
        <f t="shared" si="259"/>
        <v>240</v>
      </c>
      <c r="Z1446" s="106">
        <f>ROUNDUP(X1446,0)</f>
        <v>-1580</v>
      </c>
      <c r="AA1446" s="136">
        <f>((AB1447-AB1445)/500)</f>
        <v>0.04</v>
      </c>
      <c r="AB1446" s="137">
        <f>(((V1446-V1445)*AA1446)+AB1445)+V1446</f>
        <v>-3160</v>
      </c>
      <c r="AC1446" s="101">
        <f>ROUNDUP(AB1446,0)</f>
        <v>-3160</v>
      </c>
      <c r="AD1446" s="137">
        <f>((AE1447-AE1445)/500)</f>
        <v>0.02</v>
      </c>
      <c r="AE1446" s="137">
        <f>(((V1446-V1445)*AD1446)+AE1445)+V1446</f>
        <v>-1555</v>
      </c>
      <c r="AF1446" s="133">
        <f>ROUNDUP(AE1446,0)</f>
        <v>-1555</v>
      </c>
      <c r="AG1446" s="137">
        <f>((AH1447-AH1445)/500)</f>
        <v>0.02</v>
      </c>
      <c r="AH1446" s="137">
        <f>(((V1446-V1445)*AG1446)+AH1445)+V1446</f>
        <v>-1530</v>
      </c>
      <c r="AI1446" s="101">
        <f>ROUNDUP(AH1446,0)</f>
        <v>-1530</v>
      </c>
      <c r="AJ1446" s="136">
        <f>((AK1447-AK1445)/500)</f>
        <v>0.02</v>
      </c>
      <c r="AK1446" s="138">
        <f>(((V1446-V1445)*AJ1446)+AK1445)+V1446</f>
        <v>-1505</v>
      </c>
      <c r="AL1446" s="139">
        <f>ROUNDUP(AK1446,0)</f>
        <v>-1505</v>
      </c>
    </row>
    <row r="1447" spans="1:39" ht="15.75" x14ac:dyDescent="0.25">
      <c r="A1447" s="93">
        <f t="shared" si="254"/>
        <v>0</v>
      </c>
      <c r="B1447" s="93">
        <f t="shared" si="255"/>
        <v>0</v>
      </c>
      <c r="C1447" s="112">
        <f>+$D$3*U1447</f>
        <v>4142710</v>
      </c>
      <c r="D1447" s="112">
        <f t="shared" si="256"/>
        <v>4142710</v>
      </c>
      <c r="E1447" s="112">
        <f>+$F$3*L1447</f>
        <v>3688800</v>
      </c>
      <c r="F1447" s="112">
        <f t="shared" si="257"/>
        <v>3688800</v>
      </c>
      <c r="G1447" s="113">
        <f>+$H$3*R1447</f>
        <v>1107690</v>
      </c>
      <c r="H1447" s="112">
        <f t="shared" si="258"/>
        <v>1107690</v>
      </c>
      <c r="I1447" s="140">
        <f>+I1445+500</f>
        <v>361500</v>
      </c>
      <c r="J1447" s="130"/>
      <c r="K1447" s="116">
        <f>+K1445+10</f>
        <v>7380</v>
      </c>
      <c r="L1447" s="117">
        <f>+I1447+K1447</f>
        <v>368880</v>
      </c>
      <c r="M1447" s="118"/>
      <c r="N1447" s="119">
        <f>+N1445+10</f>
        <v>7480</v>
      </c>
      <c r="O1447" s="119">
        <f>+N1447+I1447</f>
        <v>368980</v>
      </c>
      <c r="P1447" s="119"/>
      <c r="Q1447" s="119">
        <f>+Q1445+10</f>
        <v>7730</v>
      </c>
      <c r="R1447" s="120">
        <f>+Q1447+I1447</f>
        <v>369230</v>
      </c>
      <c r="S1447" s="121"/>
      <c r="T1447" s="122">
        <f>+T1445+20</f>
        <v>15110</v>
      </c>
      <c r="U1447" s="122">
        <f>+T1447+I1447</f>
        <v>376610</v>
      </c>
      <c r="V1447" s="141">
        <f>+V1445+500</f>
        <v>361500</v>
      </c>
      <c r="W1447" s="130"/>
      <c r="X1447" s="116">
        <f>+X1445+10</f>
        <v>5650</v>
      </c>
      <c r="Y1447" s="124">
        <f t="shared" si="259"/>
        <v>361740</v>
      </c>
      <c r="Z1447" s="125">
        <f>+V1447+X1447</f>
        <v>367150</v>
      </c>
      <c r="AA1447" s="126"/>
      <c r="AB1447" s="127">
        <f>+AB1445+20</f>
        <v>11300</v>
      </c>
      <c r="AC1447" s="119">
        <f>+V1447+AB1447</f>
        <v>372800</v>
      </c>
      <c r="AD1447" s="127"/>
      <c r="AE1447" s="127">
        <f>+AE1445+10</f>
        <v>5675</v>
      </c>
      <c r="AF1447" s="120">
        <f>+AE1447+V1447</f>
        <v>367175</v>
      </c>
      <c r="AG1447" s="127"/>
      <c r="AH1447" s="127">
        <f>+AH1445+10</f>
        <v>5700</v>
      </c>
      <c r="AI1447" s="119">
        <f>+AH1447+V1447</f>
        <v>367200</v>
      </c>
      <c r="AJ1447" s="126"/>
      <c r="AK1447" s="128">
        <f>+AK1445+10</f>
        <v>5725</v>
      </c>
      <c r="AL1447" s="129">
        <f>+AK1447+V1447</f>
        <v>367225</v>
      </c>
      <c r="AM1447" s="397"/>
    </row>
    <row r="1448" spans="1:39" ht="15.75" x14ac:dyDescent="0.25">
      <c r="A1448" s="93">
        <f t="shared" si="254"/>
        <v>0</v>
      </c>
      <c r="B1448" s="94">
        <f t="shared" si="255"/>
        <v>0</v>
      </c>
      <c r="C1448" s="95">
        <f>+$D$3*T1448</f>
        <v>7150</v>
      </c>
      <c r="D1448" s="95">
        <f t="shared" si="256"/>
        <v>7150</v>
      </c>
      <c r="E1448" s="95">
        <f>+$F$3*K1448</f>
        <v>1500</v>
      </c>
      <c r="F1448" s="95">
        <f t="shared" si="257"/>
        <v>1500</v>
      </c>
      <c r="G1448" s="96">
        <f>+$H$3*Q1448</f>
        <v>1500</v>
      </c>
      <c r="H1448" s="433">
        <f t="shared" si="258"/>
        <v>1500</v>
      </c>
      <c r="I1448" s="395"/>
      <c r="J1448" s="130">
        <f>((K1449-K1447)/500)</f>
        <v>0.02</v>
      </c>
      <c r="K1448" s="116">
        <f>(((I1448-I1447)*J1448)+K1447)+I1448</f>
        <v>150</v>
      </c>
      <c r="L1448" s="131">
        <f>ROUNDUP(K1448,0)</f>
        <v>150</v>
      </c>
      <c r="M1448" s="132">
        <f>((N1449-N1447)/500)</f>
        <v>0.02</v>
      </c>
      <c r="N1448" s="101">
        <f>(((I1448-I1447)*M1448)+N1447)+I1448</f>
        <v>250</v>
      </c>
      <c r="O1448" s="101">
        <f>ROUNDUP(N1448,0)</f>
        <v>250</v>
      </c>
      <c r="P1448" s="101">
        <f>((Q1449-Q1447)/500)</f>
        <v>0.02</v>
      </c>
      <c r="Q1448" s="101">
        <f>(((I1448-I1447)*P1448)+Q1447)+I1448</f>
        <v>500</v>
      </c>
      <c r="R1448" s="133">
        <f>ROUNDUP(Q1448,0)</f>
        <v>500</v>
      </c>
      <c r="S1448" s="132">
        <f>((T1449-T1447)/500)</f>
        <v>0.04</v>
      </c>
      <c r="T1448" s="134">
        <f>(((I1448-I1447)*S1448)+T1447)+I1448</f>
        <v>650</v>
      </c>
      <c r="U1448" s="134">
        <f>ROUNDUP(T1448,0)</f>
        <v>650</v>
      </c>
      <c r="V1448" s="396"/>
      <c r="W1448" s="130">
        <f>((X1449-X1447)/500)</f>
        <v>0.01</v>
      </c>
      <c r="X1448" s="116">
        <f>(((V1448-V1447)*W1448)+X1447)+V1448</f>
        <v>2035</v>
      </c>
      <c r="Y1448" s="135">
        <f t="shared" si="259"/>
        <v>240</v>
      </c>
      <c r="Z1448" s="106">
        <f>ROUNDUP(X1448,0)</f>
        <v>2035</v>
      </c>
      <c r="AA1448" s="136">
        <f>((AB1449-AB1447)/500)</f>
        <v>0.02</v>
      </c>
      <c r="AB1448" s="137">
        <f>(((V1448-V1447)*AA1448)+AB1447)+V1448</f>
        <v>4070</v>
      </c>
      <c r="AC1448" s="101">
        <f>ROUNDUP(AB1448,0)</f>
        <v>4070</v>
      </c>
      <c r="AD1448" s="137">
        <f>((AE1449-AE1447)/500)</f>
        <v>0.01</v>
      </c>
      <c r="AE1448" s="137">
        <f>(((V1448-V1447)*AD1448)+AE1447)+V1448</f>
        <v>2060</v>
      </c>
      <c r="AF1448" s="133">
        <f>ROUNDUP(AE1448,0)</f>
        <v>2060</v>
      </c>
      <c r="AG1448" s="137">
        <f>((AH1449-AH1447)/500)</f>
        <v>0.01</v>
      </c>
      <c r="AH1448" s="137">
        <f>(((V1448-V1447)*AG1448)+AH1447)+V1448</f>
        <v>2085</v>
      </c>
      <c r="AI1448" s="101">
        <f>ROUNDUP(AH1448,0)</f>
        <v>2085</v>
      </c>
      <c r="AJ1448" s="136">
        <f>((AK1449-AK1447)/500)</f>
        <v>0.01</v>
      </c>
      <c r="AK1448" s="138">
        <f>(((V1448-V1447)*AJ1448)+AK1447)+V1448</f>
        <v>2110</v>
      </c>
      <c r="AL1448" s="139">
        <f>ROUNDUP(AK1448,0)</f>
        <v>2110</v>
      </c>
    </row>
    <row r="1449" spans="1:39" ht="15.75" x14ac:dyDescent="0.25">
      <c r="A1449" s="93">
        <f t="shared" ref="A1449:A1512" si="260">+$B$3*O1449</f>
        <v>0</v>
      </c>
      <c r="B1449" s="93">
        <f t="shared" si="255"/>
        <v>0</v>
      </c>
      <c r="C1449" s="112">
        <f>+$D$3*U1449</f>
        <v>4148430</v>
      </c>
      <c r="D1449" s="112">
        <f t="shared" si="256"/>
        <v>4148430</v>
      </c>
      <c r="E1449" s="112">
        <f>+$F$3*L1449</f>
        <v>3693900</v>
      </c>
      <c r="F1449" s="112">
        <f t="shared" si="257"/>
        <v>3693900</v>
      </c>
      <c r="G1449" s="113">
        <f>+$H$3*R1449</f>
        <v>1109220</v>
      </c>
      <c r="H1449" s="112">
        <f t="shared" si="258"/>
        <v>1109220</v>
      </c>
      <c r="I1449" s="140">
        <f>+I1447+500</f>
        <v>362000</v>
      </c>
      <c r="J1449" s="130"/>
      <c r="K1449" s="116">
        <f>+K1447+10</f>
        <v>7390</v>
      </c>
      <c r="L1449" s="117">
        <f>+I1449+K1449</f>
        <v>369390</v>
      </c>
      <c r="M1449" s="118"/>
      <c r="N1449" s="119">
        <f>+N1447+10</f>
        <v>7490</v>
      </c>
      <c r="O1449" s="119">
        <f>+N1449+I1449</f>
        <v>369490</v>
      </c>
      <c r="P1449" s="119"/>
      <c r="Q1449" s="119">
        <f>+Q1447+10</f>
        <v>7740</v>
      </c>
      <c r="R1449" s="120">
        <f>+Q1449+I1449</f>
        <v>369740</v>
      </c>
      <c r="S1449" s="121"/>
      <c r="T1449" s="122">
        <f>+T1447+20</f>
        <v>15130</v>
      </c>
      <c r="U1449" s="122">
        <f>+T1449+I1449</f>
        <v>377130</v>
      </c>
      <c r="V1449" s="141">
        <f>+V1447+500</f>
        <v>362000</v>
      </c>
      <c r="W1449" s="130"/>
      <c r="X1449" s="116">
        <f>+X1447+5</f>
        <v>5655</v>
      </c>
      <c r="Y1449" s="124">
        <f t="shared" si="259"/>
        <v>362240</v>
      </c>
      <c r="Z1449" s="125">
        <f>+V1449+X1449</f>
        <v>367655</v>
      </c>
      <c r="AA1449" s="126"/>
      <c r="AB1449" s="127">
        <f>+AB1447+10</f>
        <v>11310</v>
      </c>
      <c r="AC1449" s="119">
        <f>+V1449+AB1449</f>
        <v>373310</v>
      </c>
      <c r="AD1449" s="127"/>
      <c r="AE1449" s="127">
        <f>+AE1447+5</f>
        <v>5680</v>
      </c>
      <c r="AF1449" s="120">
        <f>+AE1449+V1449</f>
        <v>367680</v>
      </c>
      <c r="AG1449" s="127"/>
      <c r="AH1449" s="127">
        <f>+AH1447+5</f>
        <v>5705</v>
      </c>
      <c r="AI1449" s="119">
        <f>+AH1449+V1449</f>
        <v>367705</v>
      </c>
      <c r="AJ1449" s="126"/>
      <c r="AK1449" s="128">
        <f>+AK1447+5</f>
        <v>5730</v>
      </c>
      <c r="AL1449" s="129">
        <f>+AK1449+V1449</f>
        <v>367730</v>
      </c>
      <c r="AM1449" s="397"/>
    </row>
    <row r="1450" spans="1:39" ht="15.75" x14ac:dyDescent="0.25">
      <c r="A1450" s="93">
        <f t="shared" si="260"/>
        <v>0</v>
      </c>
      <c r="B1450" s="94">
        <f t="shared" si="255"/>
        <v>0</v>
      </c>
      <c r="C1450" s="95">
        <f>+$D$3*T1450</f>
        <v>7150</v>
      </c>
      <c r="D1450" s="95">
        <f t="shared" si="256"/>
        <v>7150</v>
      </c>
      <c r="E1450" s="95">
        <f>+$F$3*K1450</f>
        <v>1500</v>
      </c>
      <c r="F1450" s="95">
        <f t="shared" si="257"/>
        <v>1500</v>
      </c>
      <c r="G1450" s="96">
        <f>+$H$3*Q1450</f>
        <v>1500</v>
      </c>
      <c r="H1450" s="95">
        <f t="shared" si="258"/>
        <v>1500</v>
      </c>
      <c r="I1450" s="395"/>
      <c r="J1450" s="130">
        <f>((K1451-K1449)/500)</f>
        <v>0.02</v>
      </c>
      <c r="K1450" s="116">
        <f>(((I1450-I1449)*J1450)+K1449)+I1450</f>
        <v>150</v>
      </c>
      <c r="L1450" s="131">
        <f>ROUNDUP(K1450,0)</f>
        <v>150</v>
      </c>
      <c r="M1450" s="132">
        <f>((N1451-N1449)/500)</f>
        <v>0.02</v>
      </c>
      <c r="N1450" s="101">
        <f>(((I1450-I1449)*M1450)+N1449)+I1450</f>
        <v>250</v>
      </c>
      <c r="O1450" s="101">
        <f>ROUNDUP(N1450,0)</f>
        <v>250</v>
      </c>
      <c r="P1450" s="101">
        <f>((Q1451-Q1449)/500)</f>
        <v>0.02</v>
      </c>
      <c r="Q1450" s="101">
        <f>(((I1450-I1449)*P1450)+Q1449)+I1450</f>
        <v>500</v>
      </c>
      <c r="R1450" s="133">
        <f>ROUNDUP(Q1450,0)</f>
        <v>500</v>
      </c>
      <c r="S1450" s="132">
        <f>((T1451-T1449)/500)</f>
        <v>0.04</v>
      </c>
      <c r="T1450" s="134">
        <f>(((I1450-I1449)*S1450)+T1449)+I1450</f>
        <v>650</v>
      </c>
      <c r="U1450" s="134">
        <f>ROUNDUP(T1450,0)</f>
        <v>650</v>
      </c>
      <c r="V1450" s="396"/>
      <c r="W1450" s="130">
        <f>((X1451-X1449)/500)</f>
        <v>0.02</v>
      </c>
      <c r="X1450" s="116">
        <f>(((V1450-V1449)*W1450)+X1449)+V1450</f>
        <v>-1585</v>
      </c>
      <c r="Y1450" s="135">
        <f t="shared" si="259"/>
        <v>240</v>
      </c>
      <c r="Z1450" s="106">
        <f>ROUNDUP(X1450,0)</f>
        <v>-1585</v>
      </c>
      <c r="AA1450" s="136">
        <f>((AB1451-AB1449)/500)</f>
        <v>0.04</v>
      </c>
      <c r="AB1450" s="137">
        <f>(((V1450-V1449)*AA1450)+AB1449)+V1450</f>
        <v>-3170</v>
      </c>
      <c r="AC1450" s="101">
        <f>ROUNDUP(AB1450,0)</f>
        <v>-3170</v>
      </c>
      <c r="AD1450" s="137">
        <f>((AE1451-AE1449)/500)</f>
        <v>0.02</v>
      </c>
      <c r="AE1450" s="137">
        <f>(((V1450-V1449)*AD1450)+AE1449)+V1450</f>
        <v>-1560</v>
      </c>
      <c r="AF1450" s="133">
        <f>ROUNDUP(AE1450,0)</f>
        <v>-1560</v>
      </c>
      <c r="AG1450" s="137">
        <f>((AH1451-AH1449)/500)</f>
        <v>0.02</v>
      </c>
      <c r="AH1450" s="137">
        <f>(((V1450-V1449)*AG1450)+AH1449)+V1450</f>
        <v>-1535</v>
      </c>
      <c r="AI1450" s="101">
        <f>ROUNDUP(AH1450,0)</f>
        <v>-1535</v>
      </c>
      <c r="AJ1450" s="136">
        <f>((AK1451-AK1449)/500)</f>
        <v>0.02</v>
      </c>
      <c r="AK1450" s="138">
        <f>(((V1450-V1449)*AJ1450)+AK1449)+V1450</f>
        <v>-1510</v>
      </c>
      <c r="AL1450" s="139">
        <f>ROUNDUP(AK1450,0)</f>
        <v>-1510</v>
      </c>
      <c r="AM1450" s="397"/>
    </row>
    <row r="1451" spans="1:39" ht="15.75" x14ac:dyDescent="0.25">
      <c r="A1451" s="93">
        <f t="shared" si="260"/>
        <v>0</v>
      </c>
      <c r="B1451" s="93">
        <f t="shared" si="255"/>
        <v>0</v>
      </c>
      <c r="C1451" s="112">
        <f>+$D$3*U1451</f>
        <v>4154150</v>
      </c>
      <c r="D1451" s="112">
        <f t="shared" si="256"/>
        <v>4154150</v>
      </c>
      <c r="E1451" s="112">
        <f>+$F$3*L1451</f>
        <v>3699000</v>
      </c>
      <c r="F1451" s="112">
        <f t="shared" si="257"/>
        <v>3699000</v>
      </c>
      <c r="G1451" s="113">
        <f>+$H$3*R1451</f>
        <v>1110750</v>
      </c>
      <c r="H1451" s="112">
        <f t="shared" si="258"/>
        <v>1110750</v>
      </c>
      <c r="I1451" s="140">
        <f>+I1449+500</f>
        <v>362500</v>
      </c>
      <c r="J1451" s="130"/>
      <c r="K1451" s="116">
        <f>+K1449+10</f>
        <v>7400</v>
      </c>
      <c r="L1451" s="117">
        <f>+I1451+K1451</f>
        <v>369900</v>
      </c>
      <c r="M1451" s="118"/>
      <c r="N1451" s="119">
        <f>+N1449+10</f>
        <v>7500</v>
      </c>
      <c r="O1451" s="119">
        <f>+N1451+I1451</f>
        <v>370000</v>
      </c>
      <c r="P1451" s="119"/>
      <c r="Q1451" s="119">
        <f>+Q1449+10</f>
        <v>7750</v>
      </c>
      <c r="R1451" s="120">
        <f>+Q1451+I1451</f>
        <v>370250</v>
      </c>
      <c r="S1451" s="121"/>
      <c r="T1451" s="122">
        <f>+T1449+20</f>
        <v>15150</v>
      </c>
      <c r="U1451" s="122">
        <f>+T1451+I1451</f>
        <v>377650</v>
      </c>
      <c r="V1451" s="141">
        <f>+V1449+500</f>
        <v>362500</v>
      </c>
      <c r="W1451" s="130"/>
      <c r="X1451" s="116">
        <f>+X1449+10</f>
        <v>5665</v>
      </c>
      <c r="Y1451" s="124">
        <f t="shared" si="259"/>
        <v>362740</v>
      </c>
      <c r="Z1451" s="125">
        <f>+V1451+X1451</f>
        <v>368165</v>
      </c>
      <c r="AA1451" s="126"/>
      <c r="AB1451" s="127">
        <f>+AB1449+20</f>
        <v>11330</v>
      </c>
      <c r="AC1451" s="119">
        <f>+V1451+AB1451</f>
        <v>373830</v>
      </c>
      <c r="AD1451" s="127"/>
      <c r="AE1451" s="127">
        <f>+AE1449+10</f>
        <v>5690</v>
      </c>
      <c r="AF1451" s="120">
        <f>+AE1451+V1451</f>
        <v>368190</v>
      </c>
      <c r="AG1451" s="127"/>
      <c r="AH1451" s="127">
        <f>+AH1449+10</f>
        <v>5715</v>
      </c>
      <c r="AI1451" s="119">
        <f>+AH1451+V1451</f>
        <v>368215</v>
      </c>
      <c r="AJ1451" s="126"/>
      <c r="AK1451" s="128">
        <f>+AK1449+10</f>
        <v>5740</v>
      </c>
      <c r="AL1451" s="129">
        <f>+AK1451+V1451</f>
        <v>368240</v>
      </c>
      <c r="AM1451" s="397"/>
    </row>
    <row r="1452" spans="1:39" ht="15.75" x14ac:dyDescent="0.25">
      <c r="A1452" s="93">
        <f t="shared" si="260"/>
        <v>0</v>
      </c>
      <c r="B1452" s="94">
        <f t="shared" si="255"/>
        <v>0</v>
      </c>
      <c r="C1452" s="95">
        <f>+$D$3*T1452</f>
        <v>7150</v>
      </c>
      <c r="D1452" s="95">
        <f t="shared" si="256"/>
        <v>7150</v>
      </c>
      <c r="E1452" s="95">
        <f>+$F$3*K1452</f>
        <v>1500</v>
      </c>
      <c r="F1452" s="95">
        <f t="shared" si="257"/>
        <v>1500</v>
      </c>
      <c r="G1452" s="96">
        <f>+$H$3*Q1452</f>
        <v>1500</v>
      </c>
      <c r="H1452" s="433">
        <f t="shared" si="258"/>
        <v>1500</v>
      </c>
      <c r="I1452" s="395"/>
      <c r="J1452" s="130">
        <f>((K1453-K1451)/500)</f>
        <v>0.02</v>
      </c>
      <c r="K1452" s="116">
        <f>(((I1452-I1451)*J1452)+K1451)+I1452</f>
        <v>150</v>
      </c>
      <c r="L1452" s="131">
        <f>ROUNDUP(K1452,0)</f>
        <v>150</v>
      </c>
      <c r="M1452" s="132">
        <f>((N1453-N1451)/500)</f>
        <v>0.02</v>
      </c>
      <c r="N1452" s="101">
        <f>(((I1452-I1451)*M1452)+N1451)+I1452</f>
        <v>250</v>
      </c>
      <c r="O1452" s="101">
        <f>ROUNDUP(N1452,0)</f>
        <v>250</v>
      </c>
      <c r="P1452" s="101">
        <f>((Q1453-Q1451)/500)</f>
        <v>0.02</v>
      </c>
      <c r="Q1452" s="101">
        <f>(((I1452-I1451)*P1452)+Q1451)+I1452</f>
        <v>500</v>
      </c>
      <c r="R1452" s="133">
        <f>ROUNDUP(Q1452,0)</f>
        <v>500</v>
      </c>
      <c r="S1452" s="132">
        <f>((T1453-T1451)/500)</f>
        <v>0.04</v>
      </c>
      <c r="T1452" s="134">
        <f>(((I1452-I1451)*S1452)+T1451)+I1452</f>
        <v>650</v>
      </c>
      <c r="U1452" s="134">
        <f>ROUNDUP(T1452,0)</f>
        <v>650</v>
      </c>
      <c r="V1452" s="396"/>
      <c r="W1452" s="130">
        <f>((X1453-X1451)/500)</f>
        <v>0.01</v>
      </c>
      <c r="X1452" s="116">
        <f>(((V1452-V1451)*W1452)+X1451)+V1452</f>
        <v>2040</v>
      </c>
      <c r="Y1452" s="135">
        <f t="shared" si="259"/>
        <v>240</v>
      </c>
      <c r="Z1452" s="106">
        <f>ROUNDUP(X1452,0)</f>
        <v>2040</v>
      </c>
      <c r="AA1452" s="136">
        <f>((AB1453-AB1451)/500)</f>
        <v>0.02</v>
      </c>
      <c r="AB1452" s="137">
        <f>(((V1452-V1451)*AA1452)+AB1451)+V1452</f>
        <v>4080</v>
      </c>
      <c r="AC1452" s="101">
        <f>ROUNDUP(AB1452,0)</f>
        <v>4080</v>
      </c>
      <c r="AD1452" s="137">
        <f>((AE1453-AE1451)/500)</f>
        <v>0.01</v>
      </c>
      <c r="AE1452" s="137">
        <f>(((V1452-V1451)*AD1452)+AE1451)+V1452</f>
        <v>2065</v>
      </c>
      <c r="AF1452" s="133">
        <f>ROUNDUP(AE1452,0)</f>
        <v>2065</v>
      </c>
      <c r="AG1452" s="137">
        <f>((AH1453-AH1451)/500)</f>
        <v>0.01</v>
      </c>
      <c r="AH1452" s="137">
        <f>(((V1452-V1451)*AG1452)+AH1451)+V1452</f>
        <v>2090</v>
      </c>
      <c r="AI1452" s="101">
        <f>ROUNDUP(AH1452,0)</f>
        <v>2090</v>
      </c>
      <c r="AJ1452" s="136">
        <f>((AK1453-AK1451)/500)</f>
        <v>0.01</v>
      </c>
      <c r="AK1452" s="138">
        <f>(((V1452-V1451)*AJ1452)+AK1451)+V1452</f>
        <v>2115</v>
      </c>
      <c r="AL1452" s="139">
        <f>ROUNDUP(AK1452,0)</f>
        <v>2115</v>
      </c>
    </row>
    <row r="1453" spans="1:39" ht="15.75" x14ac:dyDescent="0.25">
      <c r="A1453" s="93">
        <f t="shared" si="260"/>
        <v>0</v>
      </c>
      <c r="B1453" s="93">
        <f t="shared" si="255"/>
        <v>0</v>
      </c>
      <c r="C1453" s="112">
        <f>+$D$3*U1453</f>
        <v>4159870</v>
      </c>
      <c r="D1453" s="112">
        <f t="shared" si="256"/>
        <v>4159870</v>
      </c>
      <c r="E1453" s="112">
        <f>+$F$3*L1453</f>
        <v>3704100</v>
      </c>
      <c r="F1453" s="112">
        <f t="shared" si="257"/>
        <v>3704100</v>
      </c>
      <c r="G1453" s="113">
        <f>+$H$3*R1453</f>
        <v>1112280</v>
      </c>
      <c r="H1453" s="112">
        <f t="shared" si="258"/>
        <v>1112280</v>
      </c>
      <c r="I1453" s="140">
        <f>+I1451+500</f>
        <v>363000</v>
      </c>
      <c r="J1453" s="130"/>
      <c r="K1453" s="116">
        <f>+K1451+10</f>
        <v>7410</v>
      </c>
      <c r="L1453" s="117">
        <f>+I1453+K1453</f>
        <v>370410</v>
      </c>
      <c r="M1453" s="118"/>
      <c r="N1453" s="119">
        <f>+N1451+10</f>
        <v>7510</v>
      </c>
      <c r="O1453" s="119">
        <f>+N1453+I1453</f>
        <v>370510</v>
      </c>
      <c r="P1453" s="119"/>
      <c r="Q1453" s="119">
        <f>+Q1451+10</f>
        <v>7760</v>
      </c>
      <c r="R1453" s="120">
        <f>+Q1453+I1453</f>
        <v>370760</v>
      </c>
      <c r="S1453" s="121"/>
      <c r="T1453" s="122">
        <f>+T1451+20</f>
        <v>15170</v>
      </c>
      <c r="U1453" s="122">
        <f>+T1453+I1453</f>
        <v>378170</v>
      </c>
      <c r="V1453" s="141">
        <f>+V1451+500</f>
        <v>363000</v>
      </c>
      <c r="W1453" s="130"/>
      <c r="X1453" s="116">
        <f>+X1451+5</f>
        <v>5670</v>
      </c>
      <c r="Y1453" s="124">
        <f t="shared" si="259"/>
        <v>363240</v>
      </c>
      <c r="Z1453" s="125">
        <f>+V1453+X1453</f>
        <v>368670</v>
      </c>
      <c r="AA1453" s="126"/>
      <c r="AB1453" s="127">
        <f>+AB1451+10</f>
        <v>11340</v>
      </c>
      <c r="AC1453" s="119">
        <f>+V1453+AB1453</f>
        <v>374340</v>
      </c>
      <c r="AD1453" s="127"/>
      <c r="AE1453" s="127">
        <f>+AE1451+5</f>
        <v>5695</v>
      </c>
      <c r="AF1453" s="120">
        <f>+AE1453+V1453</f>
        <v>368695</v>
      </c>
      <c r="AG1453" s="127"/>
      <c r="AH1453" s="127">
        <f>+AH1451+5</f>
        <v>5720</v>
      </c>
      <c r="AI1453" s="119">
        <f>+AH1453+V1453</f>
        <v>368720</v>
      </c>
      <c r="AJ1453" s="126"/>
      <c r="AK1453" s="128">
        <f>+AK1451+5</f>
        <v>5745</v>
      </c>
      <c r="AL1453" s="129">
        <f>+AK1453+V1453</f>
        <v>368745</v>
      </c>
      <c r="AM1453" s="397"/>
    </row>
    <row r="1454" spans="1:39" ht="15.75" x14ac:dyDescent="0.25">
      <c r="A1454" s="93">
        <f t="shared" si="260"/>
        <v>0</v>
      </c>
      <c r="B1454" s="94">
        <f t="shared" si="255"/>
        <v>0</v>
      </c>
      <c r="C1454" s="95">
        <f>+$D$3*T1454</f>
        <v>7150</v>
      </c>
      <c r="D1454" s="95">
        <f t="shared" si="256"/>
        <v>7150</v>
      </c>
      <c r="E1454" s="95">
        <f>+$F$3*K1454</f>
        <v>1500</v>
      </c>
      <c r="F1454" s="95">
        <f t="shared" si="257"/>
        <v>1500</v>
      </c>
      <c r="G1454" s="96">
        <f>+$H$3*Q1454</f>
        <v>1500</v>
      </c>
      <c r="H1454" s="95">
        <f t="shared" si="258"/>
        <v>1500</v>
      </c>
      <c r="I1454" s="395"/>
      <c r="J1454" s="130">
        <f>((K1455-K1453)/500)</f>
        <v>0.02</v>
      </c>
      <c r="K1454" s="116">
        <f>(((I1454-I1453)*J1454)+K1453)+I1454</f>
        <v>150</v>
      </c>
      <c r="L1454" s="131">
        <f>ROUNDUP(K1454,0)</f>
        <v>150</v>
      </c>
      <c r="M1454" s="132">
        <f>((N1455-N1453)/500)</f>
        <v>0.02</v>
      </c>
      <c r="N1454" s="101">
        <f>(((I1454-I1453)*M1454)+N1453)+I1454</f>
        <v>250</v>
      </c>
      <c r="O1454" s="101">
        <f>ROUNDUP(N1454,0)</f>
        <v>250</v>
      </c>
      <c r="P1454" s="101">
        <f>((Q1455-Q1453)/500)</f>
        <v>0.02</v>
      </c>
      <c r="Q1454" s="101">
        <f>(((I1454-I1453)*P1454)+Q1453)+I1454</f>
        <v>500</v>
      </c>
      <c r="R1454" s="133">
        <f>ROUNDUP(Q1454,0)</f>
        <v>500</v>
      </c>
      <c r="S1454" s="132">
        <f>((T1455-T1453)/500)</f>
        <v>0.04</v>
      </c>
      <c r="T1454" s="134">
        <f>(((I1454-I1453)*S1454)+T1453)+I1454</f>
        <v>650</v>
      </c>
      <c r="U1454" s="134">
        <f>ROUNDUP(T1454,0)</f>
        <v>650</v>
      </c>
      <c r="V1454" s="396"/>
      <c r="W1454" s="130">
        <f>((X1455-X1453)/500)</f>
        <v>0.02</v>
      </c>
      <c r="X1454" s="116">
        <f>(((V1454-V1453)*W1454)+X1453)+V1454</f>
        <v>-1590</v>
      </c>
      <c r="Y1454" s="135">
        <f t="shared" si="259"/>
        <v>240</v>
      </c>
      <c r="Z1454" s="106">
        <f>ROUNDUP(X1454,0)</f>
        <v>-1590</v>
      </c>
      <c r="AA1454" s="136">
        <f>((AB1455-AB1453)/500)</f>
        <v>0.04</v>
      </c>
      <c r="AB1454" s="137">
        <f>(((V1454-V1453)*AA1454)+AB1453)+V1454</f>
        <v>-3180</v>
      </c>
      <c r="AC1454" s="101">
        <f>ROUNDUP(AB1454,0)</f>
        <v>-3180</v>
      </c>
      <c r="AD1454" s="137">
        <f>((AE1455-AE1453)/500)</f>
        <v>0.02</v>
      </c>
      <c r="AE1454" s="137">
        <f>(((V1454-V1453)*AD1454)+AE1453)+V1454</f>
        <v>-1565</v>
      </c>
      <c r="AF1454" s="133">
        <f>ROUNDUP(AE1454,0)</f>
        <v>-1565</v>
      </c>
      <c r="AG1454" s="137">
        <f>((AH1455-AH1453)/500)</f>
        <v>0.02</v>
      </c>
      <c r="AH1454" s="137">
        <f>(((V1454-V1453)*AG1454)+AH1453)+V1454</f>
        <v>-1540</v>
      </c>
      <c r="AI1454" s="101">
        <f>ROUNDUP(AH1454,0)</f>
        <v>-1540</v>
      </c>
      <c r="AJ1454" s="136">
        <f>((AK1455-AK1453)/500)</f>
        <v>0.02</v>
      </c>
      <c r="AK1454" s="138">
        <f>(((V1454-V1453)*AJ1454)+AK1453)+V1454</f>
        <v>-1515</v>
      </c>
      <c r="AL1454" s="139">
        <f>ROUNDUP(AK1454,0)</f>
        <v>-1515</v>
      </c>
    </row>
    <row r="1455" spans="1:39" ht="15.75" x14ac:dyDescent="0.25">
      <c r="A1455" s="93">
        <f t="shared" si="260"/>
        <v>0</v>
      </c>
      <c r="B1455" s="93">
        <f t="shared" si="255"/>
        <v>0</v>
      </c>
      <c r="C1455" s="112">
        <f>+$D$3*U1455</f>
        <v>4165590</v>
      </c>
      <c r="D1455" s="112">
        <f t="shared" si="256"/>
        <v>4165590</v>
      </c>
      <c r="E1455" s="112">
        <f>+$F$3*L1455</f>
        <v>3709200</v>
      </c>
      <c r="F1455" s="112">
        <f t="shared" si="257"/>
        <v>3709200</v>
      </c>
      <c r="G1455" s="113">
        <f>+$H$3*R1455</f>
        <v>1113810</v>
      </c>
      <c r="H1455" s="112">
        <f t="shared" si="258"/>
        <v>1113810</v>
      </c>
      <c r="I1455" s="140">
        <f>+I1453+500</f>
        <v>363500</v>
      </c>
      <c r="J1455" s="130"/>
      <c r="K1455" s="116">
        <f>+K1453+10</f>
        <v>7420</v>
      </c>
      <c r="L1455" s="117">
        <f>+I1455+K1455</f>
        <v>370920</v>
      </c>
      <c r="M1455" s="118"/>
      <c r="N1455" s="119">
        <f>+N1453+10</f>
        <v>7520</v>
      </c>
      <c r="O1455" s="119">
        <f>+N1455+I1455</f>
        <v>371020</v>
      </c>
      <c r="P1455" s="119"/>
      <c r="Q1455" s="119">
        <f>+Q1453+10</f>
        <v>7770</v>
      </c>
      <c r="R1455" s="120">
        <f>+Q1455+I1455</f>
        <v>371270</v>
      </c>
      <c r="S1455" s="121"/>
      <c r="T1455" s="122">
        <f>+T1453+20</f>
        <v>15190</v>
      </c>
      <c r="U1455" s="122">
        <f>+T1455+I1455</f>
        <v>378690</v>
      </c>
      <c r="V1455" s="141">
        <f>+V1453+500</f>
        <v>363500</v>
      </c>
      <c r="W1455" s="130"/>
      <c r="X1455" s="116">
        <f>+X1453+10</f>
        <v>5680</v>
      </c>
      <c r="Y1455" s="124">
        <f t="shared" si="259"/>
        <v>363740</v>
      </c>
      <c r="Z1455" s="125">
        <f>+V1455+X1455</f>
        <v>369180</v>
      </c>
      <c r="AA1455" s="126"/>
      <c r="AB1455" s="127">
        <f>+AB1453+20</f>
        <v>11360</v>
      </c>
      <c r="AC1455" s="119">
        <f>+V1455+AB1455</f>
        <v>374860</v>
      </c>
      <c r="AD1455" s="127"/>
      <c r="AE1455" s="127">
        <f>+AE1453+10</f>
        <v>5705</v>
      </c>
      <c r="AF1455" s="120">
        <f>+AE1455+V1455</f>
        <v>369205</v>
      </c>
      <c r="AG1455" s="127"/>
      <c r="AH1455" s="127">
        <f>+AH1453+10</f>
        <v>5730</v>
      </c>
      <c r="AI1455" s="119">
        <f>+AH1455+V1455</f>
        <v>369230</v>
      </c>
      <c r="AJ1455" s="126"/>
      <c r="AK1455" s="128">
        <f>+AK1453+10</f>
        <v>5755</v>
      </c>
      <c r="AL1455" s="129">
        <f>+AK1455+V1455</f>
        <v>369255</v>
      </c>
      <c r="AM1455" s="397"/>
    </row>
    <row r="1456" spans="1:39" ht="15.75" x14ac:dyDescent="0.25">
      <c r="A1456" s="93">
        <f t="shared" si="260"/>
        <v>0</v>
      </c>
      <c r="B1456" s="94">
        <f t="shared" si="255"/>
        <v>0</v>
      </c>
      <c r="C1456" s="95">
        <f>+$D$3*T1456</f>
        <v>7150</v>
      </c>
      <c r="D1456" s="95">
        <f t="shared" si="256"/>
        <v>7150</v>
      </c>
      <c r="E1456" s="95">
        <f>+$F$3*K1456</f>
        <v>1500</v>
      </c>
      <c r="F1456" s="95">
        <f t="shared" si="257"/>
        <v>1500</v>
      </c>
      <c r="G1456" s="96">
        <f>+$H$3*Q1456</f>
        <v>1500</v>
      </c>
      <c r="H1456" s="433">
        <f t="shared" si="258"/>
        <v>1500</v>
      </c>
      <c r="I1456" s="395"/>
      <c r="J1456" s="130">
        <f>((K1457-K1455)/500)</f>
        <v>0.02</v>
      </c>
      <c r="K1456" s="116">
        <f>(((I1456-I1455)*J1456)+K1455)+I1456</f>
        <v>150</v>
      </c>
      <c r="L1456" s="131">
        <f>ROUNDUP(K1456,0)</f>
        <v>150</v>
      </c>
      <c r="M1456" s="132">
        <f>((N1457-N1455)/500)</f>
        <v>0.02</v>
      </c>
      <c r="N1456" s="101">
        <f>(((I1456-I1455)*M1456)+N1455)+I1456</f>
        <v>250</v>
      </c>
      <c r="O1456" s="101">
        <f>ROUNDUP(N1456,0)</f>
        <v>250</v>
      </c>
      <c r="P1456" s="101">
        <f>((Q1457-Q1455)/500)</f>
        <v>0.02</v>
      </c>
      <c r="Q1456" s="101">
        <f>(((I1456-I1455)*P1456)+Q1455)+I1456</f>
        <v>500</v>
      </c>
      <c r="R1456" s="133">
        <f>ROUNDUP(Q1456,0)</f>
        <v>500</v>
      </c>
      <c r="S1456" s="132">
        <f>((T1457-T1455)/500)</f>
        <v>0.04</v>
      </c>
      <c r="T1456" s="134">
        <f>(((I1456-I1455)*S1456)+T1455)+I1456</f>
        <v>650</v>
      </c>
      <c r="U1456" s="134">
        <f>ROUNDUP(T1456,0)</f>
        <v>650</v>
      </c>
      <c r="V1456" s="396"/>
      <c r="W1456" s="130">
        <f>((X1457-X1455)/500)</f>
        <v>0.01</v>
      </c>
      <c r="X1456" s="116">
        <f>(((V1456-V1455)*W1456)+X1455)+V1456</f>
        <v>2045</v>
      </c>
      <c r="Y1456" s="135">
        <f t="shared" si="259"/>
        <v>240</v>
      </c>
      <c r="Z1456" s="106">
        <f>ROUNDUP(X1456,0)</f>
        <v>2045</v>
      </c>
      <c r="AA1456" s="136">
        <f>((AB1457-AB1455)/500)</f>
        <v>0.02</v>
      </c>
      <c r="AB1456" s="137">
        <f>(((V1456-V1455)*AA1456)+AB1455)+V1456</f>
        <v>4090</v>
      </c>
      <c r="AC1456" s="101">
        <f>ROUNDUP(AB1456,0)</f>
        <v>4090</v>
      </c>
      <c r="AD1456" s="137">
        <f>((AE1457-AE1455)/500)</f>
        <v>0.01</v>
      </c>
      <c r="AE1456" s="137">
        <f>(((V1456-V1455)*AD1456)+AE1455)+V1456</f>
        <v>2070</v>
      </c>
      <c r="AF1456" s="133">
        <f>ROUNDUP(AE1456,0)</f>
        <v>2070</v>
      </c>
      <c r="AG1456" s="137">
        <f>((AH1457-AH1455)/500)</f>
        <v>0.01</v>
      </c>
      <c r="AH1456" s="137">
        <f>(((V1456-V1455)*AG1456)+AH1455)+V1456</f>
        <v>2095</v>
      </c>
      <c r="AI1456" s="101">
        <f>ROUNDUP(AH1456,0)</f>
        <v>2095</v>
      </c>
      <c r="AJ1456" s="136">
        <f>((AK1457-AK1455)/500)</f>
        <v>0.01</v>
      </c>
      <c r="AK1456" s="138">
        <f>(((V1456-V1455)*AJ1456)+AK1455)+V1456</f>
        <v>2120</v>
      </c>
      <c r="AL1456" s="139">
        <f>ROUNDUP(AK1456,0)</f>
        <v>2120</v>
      </c>
    </row>
    <row r="1457" spans="1:39" ht="15.75" x14ac:dyDescent="0.25">
      <c r="A1457" s="93">
        <f t="shared" si="260"/>
        <v>0</v>
      </c>
      <c r="B1457" s="93">
        <f t="shared" si="255"/>
        <v>0</v>
      </c>
      <c r="C1457" s="112">
        <f>+$D$3*U1457</f>
        <v>4171310</v>
      </c>
      <c r="D1457" s="112">
        <f t="shared" si="256"/>
        <v>4171310</v>
      </c>
      <c r="E1457" s="112">
        <f>+$F$3*L1457</f>
        <v>3714300</v>
      </c>
      <c r="F1457" s="112">
        <f t="shared" si="257"/>
        <v>3714300</v>
      </c>
      <c r="G1457" s="113">
        <f>+$H$3*R1457</f>
        <v>1115340</v>
      </c>
      <c r="H1457" s="112">
        <f t="shared" si="258"/>
        <v>1115340</v>
      </c>
      <c r="I1457" s="140">
        <f>+I1455+500</f>
        <v>364000</v>
      </c>
      <c r="J1457" s="130"/>
      <c r="K1457" s="116">
        <f>+K1455+10</f>
        <v>7430</v>
      </c>
      <c r="L1457" s="117">
        <f>+I1457+K1457</f>
        <v>371430</v>
      </c>
      <c r="M1457" s="118"/>
      <c r="N1457" s="119">
        <f>+N1455+10</f>
        <v>7530</v>
      </c>
      <c r="O1457" s="119">
        <f>+N1457+I1457</f>
        <v>371530</v>
      </c>
      <c r="P1457" s="119"/>
      <c r="Q1457" s="119">
        <f>+Q1455+10</f>
        <v>7780</v>
      </c>
      <c r="R1457" s="120">
        <f>+Q1457+I1457</f>
        <v>371780</v>
      </c>
      <c r="S1457" s="121"/>
      <c r="T1457" s="122">
        <f>+T1455+20</f>
        <v>15210</v>
      </c>
      <c r="U1457" s="122">
        <f>+T1457+I1457</f>
        <v>379210</v>
      </c>
      <c r="V1457" s="141">
        <f>+V1455+500</f>
        <v>364000</v>
      </c>
      <c r="W1457" s="130"/>
      <c r="X1457" s="116">
        <f>+X1455+5</f>
        <v>5685</v>
      </c>
      <c r="Y1457" s="124">
        <f t="shared" si="259"/>
        <v>364240</v>
      </c>
      <c r="Z1457" s="125">
        <f>+V1457+X1457</f>
        <v>369685</v>
      </c>
      <c r="AA1457" s="126"/>
      <c r="AB1457" s="127">
        <f>+AB1455+10</f>
        <v>11370</v>
      </c>
      <c r="AC1457" s="119">
        <f>+V1457+AB1457</f>
        <v>375370</v>
      </c>
      <c r="AD1457" s="127"/>
      <c r="AE1457" s="127">
        <f>+AE1455+5</f>
        <v>5710</v>
      </c>
      <c r="AF1457" s="120">
        <f>+AE1457+V1457</f>
        <v>369710</v>
      </c>
      <c r="AG1457" s="127"/>
      <c r="AH1457" s="127">
        <f>+AH1455+5</f>
        <v>5735</v>
      </c>
      <c r="AI1457" s="119">
        <f>+AH1457+V1457</f>
        <v>369735</v>
      </c>
      <c r="AJ1457" s="126"/>
      <c r="AK1457" s="128">
        <f>+AK1455+5</f>
        <v>5760</v>
      </c>
      <c r="AL1457" s="129">
        <f>+AK1457+V1457</f>
        <v>369760</v>
      </c>
      <c r="AM1457" s="397"/>
    </row>
    <row r="1458" spans="1:39" ht="15.75" x14ac:dyDescent="0.25">
      <c r="A1458" s="93">
        <f t="shared" si="260"/>
        <v>0</v>
      </c>
      <c r="B1458" s="94">
        <f t="shared" si="255"/>
        <v>0</v>
      </c>
      <c r="C1458" s="95">
        <f>+$D$3*T1458</f>
        <v>7150</v>
      </c>
      <c r="D1458" s="95">
        <f t="shared" si="256"/>
        <v>7150</v>
      </c>
      <c r="E1458" s="95">
        <f>+$F$3*K1458</f>
        <v>1500</v>
      </c>
      <c r="F1458" s="95">
        <f t="shared" si="257"/>
        <v>1500</v>
      </c>
      <c r="G1458" s="96">
        <f>+$H$3*Q1458</f>
        <v>1500</v>
      </c>
      <c r="H1458" s="95">
        <f t="shared" si="258"/>
        <v>1500</v>
      </c>
      <c r="I1458" s="395"/>
      <c r="J1458" s="130">
        <f>((K1459-K1457)/500)</f>
        <v>0.02</v>
      </c>
      <c r="K1458" s="116">
        <f>(((I1458-I1457)*J1458)+K1457)+I1458</f>
        <v>150</v>
      </c>
      <c r="L1458" s="131">
        <f>ROUNDUP(K1458,0)</f>
        <v>150</v>
      </c>
      <c r="M1458" s="132">
        <f>((N1459-N1457)/500)</f>
        <v>0.02</v>
      </c>
      <c r="N1458" s="101">
        <f>(((I1458-I1457)*M1458)+N1457)+I1458</f>
        <v>250</v>
      </c>
      <c r="O1458" s="101">
        <f>ROUNDUP(N1458,0)</f>
        <v>250</v>
      </c>
      <c r="P1458" s="101">
        <f>((Q1459-Q1457)/500)</f>
        <v>0.02</v>
      </c>
      <c r="Q1458" s="101">
        <f>(((I1458-I1457)*P1458)+Q1457)+I1458</f>
        <v>500</v>
      </c>
      <c r="R1458" s="133">
        <f>ROUNDUP(Q1458,0)</f>
        <v>500</v>
      </c>
      <c r="S1458" s="132">
        <f>((T1459-T1457)/500)</f>
        <v>0.04</v>
      </c>
      <c r="T1458" s="134">
        <f>(((I1458-I1457)*S1458)+T1457)+I1458</f>
        <v>650</v>
      </c>
      <c r="U1458" s="134">
        <f>ROUNDUP(T1458,0)</f>
        <v>650</v>
      </c>
      <c r="V1458" s="396"/>
      <c r="W1458" s="130">
        <f>((X1459-X1457)/500)</f>
        <v>0.02</v>
      </c>
      <c r="X1458" s="116">
        <f>(((V1458-V1457)*W1458)+X1457)+V1458</f>
        <v>-1595</v>
      </c>
      <c r="Y1458" s="135">
        <f t="shared" si="259"/>
        <v>240</v>
      </c>
      <c r="Z1458" s="106">
        <f>ROUNDUP(X1458,0)</f>
        <v>-1595</v>
      </c>
      <c r="AA1458" s="136">
        <f>((AB1459-AB1457)/500)</f>
        <v>0.04</v>
      </c>
      <c r="AB1458" s="137">
        <f>(((V1458-V1457)*AA1458)+AB1457)+V1458</f>
        <v>-3190</v>
      </c>
      <c r="AC1458" s="101">
        <f>ROUNDUP(AB1458,0)</f>
        <v>-3190</v>
      </c>
      <c r="AD1458" s="137">
        <f>((AE1459-AE1457)/500)</f>
        <v>0.02</v>
      </c>
      <c r="AE1458" s="137">
        <f>(((V1458-V1457)*AD1458)+AE1457)+V1458</f>
        <v>-1570</v>
      </c>
      <c r="AF1458" s="133">
        <f>ROUNDUP(AE1458,0)</f>
        <v>-1570</v>
      </c>
      <c r="AG1458" s="137">
        <f>((AH1459-AH1457)/500)</f>
        <v>0.02</v>
      </c>
      <c r="AH1458" s="137">
        <f>(((V1458-V1457)*AG1458)+AH1457)+V1458</f>
        <v>-1545</v>
      </c>
      <c r="AI1458" s="101">
        <f>ROUNDUP(AH1458,0)</f>
        <v>-1545</v>
      </c>
      <c r="AJ1458" s="136">
        <f>((AK1459-AK1457)/500)</f>
        <v>0.02</v>
      </c>
      <c r="AK1458" s="138">
        <f>(((V1458-V1457)*AJ1458)+AK1457)+V1458</f>
        <v>-1520</v>
      </c>
      <c r="AL1458" s="139">
        <f>ROUNDUP(AK1458,0)</f>
        <v>-1520</v>
      </c>
      <c r="AM1458" s="397"/>
    </row>
    <row r="1459" spans="1:39" ht="15.75" x14ac:dyDescent="0.25">
      <c r="A1459" s="93">
        <f t="shared" si="260"/>
        <v>0</v>
      </c>
      <c r="B1459" s="93">
        <f t="shared" si="255"/>
        <v>0</v>
      </c>
      <c r="C1459" s="112">
        <f>+$D$3*U1459</f>
        <v>4177030</v>
      </c>
      <c r="D1459" s="112">
        <f t="shared" si="256"/>
        <v>4177030</v>
      </c>
      <c r="E1459" s="112">
        <f>+$F$3*L1459</f>
        <v>3719400</v>
      </c>
      <c r="F1459" s="112">
        <f t="shared" si="257"/>
        <v>3719400</v>
      </c>
      <c r="G1459" s="113">
        <f>+$H$3*R1459</f>
        <v>1116870</v>
      </c>
      <c r="H1459" s="112">
        <f t="shared" si="258"/>
        <v>1116870</v>
      </c>
      <c r="I1459" s="140">
        <f>+I1457+500</f>
        <v>364500</v>
      </c>
      <c r="J1459" s="130"/>
      <c r="K1459" s="116">
        <f>+K1457+10</f>
        <v>7440</v>
      </c>
      <c r="L1459" s="117">
        <f>+I1459+K1459</f>
        <v>371940</v>
      </c>
      <c r="M1459" s="118"/>
      <c r="N1459" s="119">
        <f>+N1457+10</f>
        <v>7540</v>
      </c>
      <c r="O1459" s="119">
        <f>+N1459+I1459</f>
        <v>372040</v>
      </c>
      <c r="P1459" s="119"/>
      <c r="Q1459" s="119">
        <f>+Q1457+10</f>
        <v>7790</v>
      </c>
      <c r="R1459" s="120">
        <f>+Q1459+I1459</f>
        <v>372290</v>
      </c>
      <c r="S1459" s="121"/>
      <c r="T1459" s="122">
        <f>+T1457+20</f>
        <v>15230</v>
      </c>
      <c r="U1459" s="122">
        <f>+T1459+I1459</f>
        <v>379730</v>
      </c>
      <c r="V1459" s="141">
        <f>+V1457+500</f>
        <v>364500</v>
      </c>
      <c r="W1459" s="130"/>
      <c r="X1459" s="116">
        <f>+X1457+10</f>
        <v>5695</v>
      </c>
      <c r="Y1459" s="124">
        <f t="shared" si="259"/>
        <v>364740</v>
      </c>
      <c r="Z1459" s="125">
        <f>+V1459+X1459</f>
        <v>370195</v>
      </c>
      <c r="AA1459" s="126"/>
      <c r="AB1459" s="127">
        <f>+AB1457+20</f>
        <v>11390</v>
      </c>
      <c r="AC1459" s="119">
        <f>+V1459+AB1459</f>
        <v>375890</v>
      </c>
      <c r="AD1459" s="127"/>
      <c r="AE1459" s="127">
        <f>+AE1457+10</f>
        <v>5720</v>
      </c>
      <c r="AF1459" s="120">
        <f>+AE1459+V1459</f>
        <v>370220</v>
      </c>
      <c r="AG1459" s="127"/>
      <c r="AH1459" s="127">
        <f>+AH1457+10</f>
        <v>5745</v>
      </c>
      <c r="AI1459" s="119">
        <f>+AH1459+V1459</f>
        <v>370245</v>
      </c>
      <c r="AJ1459" s="126"/>
      <c r="AK1459" s="128">
        <f>+AK1457+10</f>
        <v>5770</v>
      </c>
      <c r="AL1459" s="129">
        <f>+AK1459+V1459</f>
        <v>370270</v>
      </c>
      <c r="AM1459" s="397"/>
    </row>
    <row r="1460" spans="1:39" ht="15.75" x14ac:dyDescent="0.25">
      <c r="A1460" s="93">
        <f t="shared" si="260"/>
        <v>0</v>
      </c>
      <c r="B1460" s="94">
        <f t="shared" si="255"/>
        <v>0</v>
      </c>
      <c r="C1460" s="95">
        <f>+$D$3*T1460</f>
        <v>7150</v>
      </c>
      <c r="D1460" s="95">
        <f t="shared" si="256"/>
        <v>7150</v>
      </c>
      <c r="E1460" s="95">
        <f>+$F$3*K1460</f>
        <v>1500</v>
      </c>
      <c r="F1460" s="95">
        <f t="shared" si="257"/>
        <v>1500</v>
      </c>
      <c r="G1460" s="96">
        <f>+$H$3*Q1460</f>
        <v>1500</v>
      </c>
      <c r="H1460" s="433">
        <f t="shared" si="258"/>
        <v>1500</v>
      </c>
      <c r="I1460" s="395"/>
      <c r="J1460" s="130">
        <f>((K1461-K1459)/500)</f>
        <v>0.02</v>
      </c>
      <c r="K1460" s="116">
        <f>(((I1460-I1459)*J1460)+K1459)+I1460</f>
        <v>150</v>
      </c>
      <c r="L1460" s="131">
        <f>ROUNDUP(K1460,0)</f>
        <v>150</v>
      </c>
      <c r="M1460" s="132">
        <f>((N1461-N1459)/500)</f>
        <v>0.02</v>
      </c>
      <c r="N1460" s="101">
        <f>(((I1460-I1459)*M1460)+N1459)+I1460</f>
        <v>250</v>
      </c>
      <c r="O1460" s="101">
        <f>ROUNDUP(N1460,0)</f>
        <v>250</v>
      </c>
      <c r="P1460" s="101">
        <f>((Q1461-Q1459)/500)</f>
        <v>0.02</v>
      </c>
      <c r="Q1460" s="101">
        <f>(((I1460-I1459)*P1460)+Q1459)+I1460</f>
        <v>500</v>
      </c>
      <c r="R1460" s="133">
        <f>ROUNDUP(Q1460,0)</f>
        <v>500</v>
      </c>
      <c r="S1460" s="132">
        <f>((T1461-T1459)/500)</f>
        <v>0.04</v>
      </c>
      <c r="T1460" s="134">
        <f>(((I1460-I1459)*S1460)+T1459)+I1460</f>
        <v>650</v>
      </c>
      <c r="U1460" s="134">
        <f>ROUNDUP(T1460,0)</f>
        <v>650</v>
      </c>
      <c r="V1460" s="396"/>
      <c r="W1460" s="130">
        <f>((X1461-X1459)/500)</f>
        <v>0.01</v>
      </c>
      <c r="X1460" s="116">
        <f>(((V1460-V1459)*W1460)+X1459)+V1460</f>
        <v>2050</v>
      </c>
      <c r="Y1460" s="135">
        <f t="shared" si="259"/>
        <v>240</v>
      </c>
      <c r="Z1460" s="106">
        <f>ROUNDUP(X1460,0)</f>
        <v>2050</v>
      </c>
      <c r="AA1460" s="136">
        <f>((AB1461-AB1459)/500)</f>
        <v>0.02</v>
      </c>
      <c r="AB1460" s="137">
        <f>(((V1460-V1459)*AA1460)+AB1459)+V1460</f>
        <v>4100</v>
      </c>
      <c r="AC1460" s="101">
        <f>ROUNDUP(AB1460,0)</f>
        <v>4100</v>
      </c>
      <c r="AD1460" s="137">
        <f>((AE1461-AE1459)/500)</f>
        <v>0.01</v>
      </c>
      <c r="AE1460" s="137">
        <f>(((V1460-V1459)*AD1460)+AE1459)+V1460</f>
        <v>2075</v>
      </c>
      <c r="AF1460" s="133">
        <f>ROUNDUP(AE1460,0)</f>
        <v>2075</v>
      </c>
      <c r="AG1460" s="137">
        <f>((AH1461-AH1459)/500)</f>
        <v>0.01</v>
      </c>
      <c r="AH1460" s="137">
        <f>(((V1460-V1459)*AG1460)+AH1459)+V1460</f>
        <v>2100</v>
      </c>
      <c r="AI1460" s="101">
        <f>ROUNDUP(AH1460,0)</f>
        <v>2100</v>
      </c>
      <c r="AJ1460" s="136">
        <f>((AK1461-AK1459)/500)</f>
        <v>0.01</v>
      </c>
      <c r="AK1460" s="138">
        <f>(((V1460-V1459)*AJ1460)+AK1459)+V1460</f>
        <v>2125</v>
      </c>
      <c r="AL1460" s="139">
        <f>ROUNDUP(AK1460,0)</f>
        <v>2125</v>
      </c>
    </row>
    <row r="1461" spans="1:39" ht="15.75" x14ac:dyDescent="0.25">
      <c r="A1461" s="93">
        <f t="shared" si="260"/>
        <v>0</v>
      </c>
      <c r="B1461" s="93">
        <f t="shared" si="255"/>
        <v>0</v>
      </c>
      <c r="C1461" s="112">
        <f>+$D$3*U1461</f>
        <v>4182750</v>
      </c>
      <c r="D1461" s="112">
        <f t="shared" si="256"/>
        <v>4182750</v>
      </c>
      <c r="E1461" s="112">
        <f>+$F$3*L1461</f>
        <v>3724500</v>
      </c>
      <c r="F1461" s="112">
        <f t="shared" si="257"/>
        <v>3724500</v>
      </c>
      <c r="G1461" s="113">
        <f>+$H$3*R1461</f>
        <v>1118400</v>
      </c>
      <c r="H1461" s="112">
        <f t="shared" si="258"/>
        <v>1118400</v>
      </c>
      <c r="I1461" s="140">
        <f>+I1459+500</f>
        <v>365000</v>
      </c>
      <c r="J1461" s="130"/>
      <c r="K1461" s="116">
        <f>+K1459+10</f>
        <v>7450</v>
      </c>
      <c r="L1461" s="117">
        <f>+I1461+K1461</f>
        <v>372450</v>
      </c>
      <c r="M1461" s="118"/>
      <c r="N1461" s="119">
        <f>+N1459+10</f>
        <v>7550</v>
      </c>
      <c r="O1461" s="119">
        <f>+N1461+I1461</f>
        <v>372550</v>
      </c>
      <c r="P1461" s="119"/>
      <c r="Q1461" s="119">
        <f>+Q1459+10</f>
        <v>7800</v>
      </c>
      <c r="R1461" s="120">
        <f>+Q1461+I1461</f>
        <v>372800</v>
      </c>
      <c r="S1461" s="121"/>
      <c r="T1461" s="122">
        <f>+T1459+20</f>
        <v>15250</v>
      </c>
      <c r="U1461" s="122">
        <f>+T1461+I1461</f>
        <v>380250</v>
      </c>
      <c r="V1461" s="141">
        <f>+V1459+500</f>
        <v>365000</v>
      </c>
      <c r="W1461" s="130"/>
      <c r="X1461" s="116">
        <f>+X1459+5</f>
        <v>5700</v>
      </c>
      <c r="Y1461" s="124">
        <f t="shared" si="259"/>
        <v>365240</v>
      </c>
      <c r="Z1461" s="125">
        <f>+V1461+X1461</f>
        <v>370700</v>
      </c>
      <c r="AA1461" s="126"/>
      <c r="AB1461" s="127">
        <f>+AB1459+10</f>
        <v>11400</v>
      </c>
      <c r="AC1461" s="119">
        <f>+V1461+AB1461</f>
        <v>376400</v>
      </c>
      <c r="AD1461" s="127"/>
      <c r="AE1461" s="127">
        <f>+AE1459+5</f>
        <v>5725</v>
      </c>
      <c r="AF1461" s="120">
        <f>+AE1461+V1461</f>
        <v>370725</v>
      </c>
      <c r="AG1461" s="127"/>
      <c r="AH1461" s="127">
        <f>+AH1459+5</f>
        <v>5750</v>
      </c>
      <c r="AI1461" s="119">
        <f>+AH1461+V1461</f>
        <v>370750</v>
      </c>
      <c r="AJ1461" s="126"/>
      <c r="AK1461" s="128">
        <f>+AK1459+5</f>
        <v>5775</v>
      </c>
      <c r="AL1461" s="129">
        <f>+AK1461+V1461</f>
        <v>370775</v>
      </c>
      <c r="AM1461" s="397"/>
    </row>
    <row r="1462" spans="1:39" ht="15.75" x14ac:dyDescent="0.25">
      <c r="A1462" s="93">
        <f t="shared" si="260"/>
        <v>0</v>
      </c>
      <c r="B1462" s="94">
        <f t="shared" si="255"/>
        <v>0</v>
      </c>
      <c r="C1462" s="95">
        <f>+$D$3*T1462</f>
        <v>7150</v>
      </c>
      <c r="D1462" s="95">
        <f t="shared" si="256"/>
        <v>7150</v>
      </c>
      <c r="E1462" s="95">
        <f>+$F$3*K1462</f>
        <v>1500</v>
      </c>
      <c r="F1462" s="95">
        <f t="shared" si="257"/>
        <v>1500</v>
      </c>
      <c r="G1462" s="96">
        <f>+$H$3*Q1462</f>
        <v>1500</v>
      </c>
      <c r="H1462" s="95">
        <f t="shared" si="258"/>
        <v>1500</v>
      </c>
      <c r="I1462" s="395"/>
      <c r="J1462" s="130">
        <f>((K1463-K1461)/500)</f>
        <v>0.02</v>
      </c>
      <c r="K1462" s="116">
        <f>(((I1462-I1461)*J1462)+K1461)+I1462</f>
        <v>150</v>
      </c>
      <c r="L1462" s="131">
        <f>ROUNDUP(K1462,0)</f>
        <v>150</v>
      </c>
      <c r="M1462" s="132">
        <f>((N1463-N1461)/500)</f>
        <v>0.02</v>
      </c>
      <c r="N1462" s="101">
        <f>(((I1462-I1461)*M1462)+N1461)+I1462</f>
        <v>250</v>
      </c>
      <c r="O1462" s="101">
        <f>ROUNDUP(N1462,0)</f>
        <v>250</v>
      </c>
      <c r="P1462" s="101">
        <f>((Q1463-Q1461)/500)</f>
        <v>0.02</v>
      </c>
      <c r="Q1462" s="101">
        <f>(((I1462-I1461)*P1462)+Q1461)+I1462</f>
        <v>500</v>
      </c>
      <c r="R1462" s="133">
        <f>ROUNDUP(Q1462,0)</f>
        <v>500</v>
      </c>
      <c r="S1462" s="132">
        <f>((T1463-T1461)/500)</f>
        <v>0.04</v>
      </c>
      <c r="T1462" s="134">
        <f>(((I1462-I1461)*S1462)+T1461)+I1462</f>
        <v>650</v>
      </c>
      <c r="U1462" s="134">
        <f>ROUNDUP(T1462,0)</f>
        <v>650</v>
      </c>
      <c r="V1462" s="396"/>
      <c r="W1462" s="130">
        <f>((X1463-X1461)/500)</f>
        <v>0.02</v>
      </c>
      <c r="X1462" s="116">
        <f>(((V1462-V1461)*W1462)+X1461)+V1462</f>
        <v>-1600</v>
      </c>
      <c r="Y1462" s="135">
        <f t="shared" si="259"/>
        <v>240</v>
      </c>
      <c r="Z1462" s="106">
        <f>ROUNDUP(X1462,0)</f>
        <v>-1600</v>
      </c>
      <c r="AA1462" s="136">
        <f>((AB1463-AB1461)/500)</f>
        <v>0.04</v>
      </c>
      <c r="AB1462" s="137">
        <f>(((V1462-V1461)*AA1462)+AB1461)+V1462</f>
        <v>-3200</v>
      </c>
      <c r="AC1462" s="101">
        <f>ROUNDUP(AB1462,0)</f>
        <v>-3200</v>
      </c>
      <c r="AD1462" s="137">
        <f>((AE1463-AE1461)/500)</f>
        <v>0.02</v>
      </c>
      <c r="AE1462" s="137">
        <f>(((V1462-V1461)*AD1462)+AE1461)+V1462</f>
        <v>-1575</v>
      </c>
      <c r="AF1462" s="133">
        <f>ROUNDUP(AE1462,0)</f>
        <v>-1575</v>
      </c>
      <c r="AG1462" s="137">
        <f>((AH1463-AH1461)/500)</f>
        <v>0.02</v>
      </c>
      <c r="AH1462" s="137">
        <f>(((V1462-V1461)*AG1462)+AH1461)+V1462</f>
        <v>-1550</v>
      </c>
      <c r="AI1462" s="101">
        <f>ROUNDUP(AH1462,0)</f>
        <v>-1550</v>
      </c>
      <c r="AJ1462" s="136">
        <f>((AK1463-AK1461)/500)</f>
        <v>0.02</v>
      </c>
      <c r="AK1462" s="138">
        <f>(((V1462-V1461)*AJ1462)+AK1461)+V1462</f>
        <v>-1525</v>
      </c>
      <c r="AL1462" s="139">
        <f>ROUNDUP(AK1462,0)</f>
        <v>-1525</v>
      </c>
    </row>
    <row r="1463" spans="1:39" ht="15.75" x14ac:dyDescent="0.25">
      <c r="A1463" s="93">
        <f t="shared" si="260"/>
        <v>0</v>
      </c>
      <c r="B1463" s="93">
        <f t="shared" si="255"/>
        <v>0</v>
      </c>
      <c r="C1463" s="112">
        <f>+$D$3*U1463</f>
        <v>4188470</v>
      </c>
      <c r="D1463" s="112">
        <f t="shared" si="256"/>
        <v>4188470</v>
      </c>
      <c r="E1463" s="112">
        <f>+$F$3*L1463</f>
        <v>3729600</v>
      </c>
      <c r="F1463" s="112">
        <f t="shared" si="257"/>
        <v>3729600</v>
      </c>
      <c r="G1463" s="113">
        <f>+$H$3*R1463</f>
        <v>1119930</v>
      </c>
      <c r="H1463" s="112">
        <f t="shared" si="258"/>
        <v>1119930</v>
      </c>
      <c r="I1463" s="140">
        <f>+I1461+500</f>
        <v>365500</v>
      </c>
      <c r="J1463" s="130"/>
      <c r="K1463" s="116">
        <f>+K1461+10</f>
        <v>7460</v>
      </c>
      <c r="L1463" s="117">
        <f>+I1463+K1463</f>
        <v>372960</v>
      </c>
      <c r="M1463" s="118"/>
      <c r="N1463" s="119">
        <f>+N1461+10</f>
        <v>7560</v>
      </c>
      <c r="O1463" s="119">
        <f>+N1463+I1463</f>
        <v>373060</v>
      </c>
      <c r="P1463" s="119"/>
      <c r="Q1463" s="119">
        <f>+Q1461+10</f>
        <v>7810</v>
      </c>
      <c r="R1463" s="120">
        <f>+Q1463+I1463</f>
        <v>373310</v>
      </c>
      <c r="S1463" s="121"/>
      <c r="T1463" s="122">
        <f>+T1461+20</f>
        <v>15270</v>
      </c>
      <c r="U1463" s="122">
        <f>+T1463+I1463</f>
        <v>380770</v>
      </c>
      <c r="V1463" s="141">
        <f>+V1461+500</f>
        <v>365500</v>
      </c>
      <c r="W1463" s="130"/>
      <c r="X1463" s="116">
        <f>+X1461+10</f>
        <v>5710</v>
      </c>
      <c r="Y1463" s="124">
        <f t="shared" si="259"/>
        <v>365740</v>
      </c>
      <c r="Z1463" s="125">
        <f>+V1463+X1463</f>
        <v>371210</v>
      </c>
      <c r="AA1463" s="126"/>
      <c r="AB1463" s="127">
        <f>+AB1461+20</f>
        <v>11420</v>
      </c>
      <c r="AC1463" s="119">
        <f>+V1463+AB1463</f>
        <v>376920</v>
      </c>
      <c r="AD1463" s="127"/>
      <c r="AE1463" s="127">
        <f>+AE1461+10</f>
        <v>5735</v>
      </c>
      <c r="AF1463" s="120">
        <f>+AE1463+V1463</f>
        <v>371235</v>
      </c>
      <c r="AG1463" s="127"/>
      <c r="AH1463" s="127">
        <f>+AH1461+10</f>
        <v>5760</v>
      </c>
      <c r="AI1463" s="119">
        <f>+AH1463+V1463</f>
        <v>371260</v>
      </c>
      <c r="AJ1463" s="126"/>
      <c r="AK1463" s="128">
        <f>+AK1461+10</f>
        <v>5785</v>
      </c>
      <c r="AL1463" s="129">
        <f>+AK1463+V1463</f>
        <v>371285</v>
      </c>
      <c r="AM1463" s="397"/>
    </row>
    <row r="1464" spans="1:39" ht="15.75" x14ac:dyDescent="0.25">
      <c r="A1464" s="93">
        <f t="shared" si="260"/>
        <v>0</v>
      </c>
      <c r="B1464" s="94">
        <f t="shared" si="255"/>
        <v>0</v>
      </c>
      <c r="C1464" s="95">
        <f>+$D$3*T1464</f>
        <v>7150</v>
      </c>
      <c r="D1464" s="95">
        <f t="shared" si="256"/>
        <v>7150</v>
      </c>
      <c r="E1464" s="95">
        <f>+$F$3*K1464</f>
        <v>1500</v>
      </c>
      <c r="F1464" s="95">
        <f t="shared" si="257"/>
        <v>1500</v>
      </c>
      <c r="G1464" s="96">
        <f>+$H$3*Q1464</f>
        <v>1500</v>
      </c>
      <c r="H1464" s="433">
        <f t="shared" si="258"/>
        <v>1500</v>
      </c>
      <c r="I1464" s="395"/>
      <c r="J1464" s="130">
        <f>((K1465-K1463)/500)</f>
        <v>0.02</v>
      </c>
      <c r="K1464" s="116">
        <f>(((I1464-I1463)*J1464)+K1463)+I1464</f>
        <v>150</v>
      </c>
      <c r="L1464" s="131">
        <f>ROUNDUP(K1464,0)</f>
        <v>150</v>
      </c>
      <c r="M1464" s="132">
        <f>((N1465-N1463)/500)</f>
        <v>0.02</v>
      </c>
      <c r="N1464" s="101">
        <f>(((I1464-I1463)*M1464)+N1463)+I1464</f>
        <v>250</v>
      </c>
      <c r="O1464" s="101">
        <f>ROUNDUP(N1464,0)</f>
        <v>250</v>
      </c>
      <c r="P1464" s="101">
        <f>((Q1465-Q1463)/500)</f>
        <v>0.02</v>
      </c>
      <c r="Q1464" s="101">
        <f>(((I1464-I1463)*P1464)+Q1463)+I1464</f>
        <v>500</v>
      </c>
      <c r="R1464" s="133">
        <f>ROUNDUP(Q1464,0)</f>
        <v>500</v>
      </c>
      <c r="S1464" s="132">
        <f>((T1465-T1463)/500)</f>
        <v>0.04</v>
      </c>
      <c r="T1464" s="134">
        <f>(((I1464-I1463)*S1464)+T1463)+I1464</f>
        <v>650</v>
      </c>
      <c r="U1464" s="134">
        <f>ROUNDUP(T1464,0)</f>
        <v>650</v>
      </c>
      <c r="V1464" s="396"/>
      <c r="W1464" s="130">
        <f>((X1465-X1463)/500)</f>
        <v>0.01</v>
      </c>
      <c r="X1464" s="116">
        <f>(((V1464-V1463)*W1464)+X1463)+V1464</f>
        <v>2055</v>
      </c>
      <c r="Y1464" s="135">
        <f t="shared" si="259"/>
        <v>240</v>
      </c>
      <c r="Z1464" s="106">
        <f>ROUNDUP(X1464,0)</f>
        <v>2055</v>
      </c>
      <c r="AA1464" s="136">
        <f>((AB1465-AB1463)/500)</f>
        <v>0.02</v>
      </c>
      <c r="AB1464" s="137">
        <f>(((V1464-V1463)*AA1464)+AB1463)+V1464</f>
        <v>4110</v>
      </c>
      <c r="AC1464" s="101">
        <f>ROUNDUP(AB1464,0)</f>
        <v>4110</v>
      </c>
      <c r="AD1464" s="137">
        <f>((AE1465-AE1463)/500)</f>
        <v>0.01</v>
      </c>
      <c r="AE1464" s="137">
        <f>(((V1464-V1463)*AD1464)+AE1463)+V1464</f>
        <v>2080</v>
      </c>
      <c r="AF1464" s="133">
        <f>ROUNDUP(AE1464,0)</f>
        <v>2080</v>
      </c>
      <c r="AG1464" s="137">
        <f>((AH1465-AH1463)/500)</f>
        <v>0.01</v>
      </c>
      <c r="AH1464" s="137">
        <f>(((V1464-V1463)*AG1464)+AH1463)+V1464</f>
        <v>2105</v>
      </c>
      <c r="AI1464" s="101">
        <f>ROUNDUP(AH1464,0)</f>
        <v>2105</v>
      </c>
      <c r="AJ1464" s="136">
        <f>((AK1465-AK1463)/500)</f>
        <v>0.01</v>
      </c>
      <c r="AK1464" s="138">
        <f>(((V1464-V1463)*AJ1464)+AK1463)+V1464</f>
        <v>2130</v>
      </c>
      <c r="AL1464" s="139">
        <f>ROUNDUP(AK1464,0)</f>
        <v>2130</v>
      </c>
    </row>
    <row r="1465" spans="1:39" ht="15.75" x14ac:dyDescent="0.25">
      <c r="A1465" s="93">
        <f t="shared" si="260"/>
        <v>0</v>
      </c>
      <c r="B1465" s="93">
        <f t="shared" si="255"/>
        <v>0</v>
      </c>
      <c r="C1465" s="112">
        <f>+$D$3*U1465</f>
        <v>4194190</v>
      </c>
      <c r="D1465" s="112">
        <f t="shared" si="256"/>
        <v>4194190</v>
      </c>
      <c r="E1465" s="112">
        <f>+$F$3*L1465</f>
        <v>3734700</v>
      </c>
      <c r="F1465" s="112">
        <f t="shared" si="257"/>
        <v>3734700</v>
      </c>
      <c r="G1465" s="113">
        <f>+$H$3*R1465</f>
        <v>1121460</v>
      </c>
      <c r="H1465" s="112">
        <f t="shared" si="258"/>
        <v>1121460</v>
      </c>
      <c r="I1465" s="140">
        <f>+I1463+500</f>
        <v>366000</v>
      </c>
      <c r="J1465" s="130"/>
      <c r="K1465" s="116">
        <f>+K1463+10</f>
        <v>7470</v>
      </c>
      <c r="L1465" s="117">
        <f>+I1465+K1465</f>
        <v>373470</v>
      </c>
      <c r="M1465" s="118"/>
      <c r="N1465" s="119">
        <f>+N1463+10</f>
        <v>7570</v>
      </c>
      <c r="O1465" s="119">
        <f>+N1465+I1465</f>
        <v>373570</v>
      </c>
      <c r="P1465" s="119"/>
      <c r="Q1465" s="119">
        <f>+Q1463+10</f>
        <v>7820</v>
      </c>
      <c r="R1465" s="120">
        <f>+Q1465+I1465</f>
        <v>373820</v>
      </c>
      <c r="S1465" s="121"/>
      <c r="T1465" s="122">
        <f>+T1463+20</f>
        <v>15290</v>
      </c>
      <c r="U1465" s="122">
        <f>+T1465+I1465</f>
        <v>381290</v>
      </c>
      <c r="V1465" s="141">
        <f>+V1463+500</f>
        <v>366000</v>
      </c>
      <c r="W1465" s="130"/>
      <c r="X1465" s="116">
        <f>+X1463+5</f>
        <v>5715</v>
      </c>
      <c r="Y1465" s="124">
        <f t="shared" si="259"/>
        <v>366240</v>
      </c>
      <c r="Z1465" s="125">
        <f>+V1465+X1465</f>
        <v>371715</v>
      </c>
      <c r="AA1465" s="126"/>
      <c r="AB1465" s="127">
        <f>+AB1463+10</f>
        <v>11430</v>
      </c>
      <c r="AC1465" s="119">
        <f>+V1465+AB1465</f>
        <v>377430</v>
      </c>
      <c r="AD1465" s="127"/>
      <c r="AE1465" s="127">
        <f>+AE1463+5</f>
        <v>5740</v>
      </c>
      <c r="AF1465" s="120">
        <f>+AE1465+V1465</f>
        <v>371740</v>
      </c>
      <c r="AG1465" s="127"/>
      <c r="AH1465" s="127">
        <f>+AH1463+5</f>
        <v>5765</v>
      </c>
      <c r="AI1465" s="119">
        <f>+AH1465+V1465</f>
        <v>371765</v>
      </c>
      <c r="AJ1465" s="126"/>
      <c r="AK1465" s="128">
        <f>+AK1463+5</f>
        <v>5790</v>
      </c>
      <c r="AL1465" s="129">
        <f>+AK1465+V1465</f>
        <v>371790</v>
      </c>
      <c r="AM1465" s="397"/>
    </row>
    <row r="1466" spans="1:39" ht="15.75" x14ac:dyDescent="0.25">
      <c r="A1466" s="93">
        <f t="shared" si="260"/>
        <v>0</v>
      </c>
      <c r="B1466" s="94">
        <f t="shared" si="255"/>
        <v>0</v>
      </c>
      <c r="C1466" s="95">
        <f>+$D$3*T1466</f>
        <v>7150</v>
      </c>
      <c r="D1466" s="95">
        <f t="shared" si="256"/>
        <v>7150</v>
      </c>
      <c r="E1466" s="95">
        <f>+$F$3*K1466</f>
        <v>1500</v>
      </c>
      <c r="F1466" s="95">
        <f t="shared" si="257"/>
        <v>1500</v>
      </c>
      <c r="G1466" s="96">
        <f>+$H$3*Q1466</f>
        <v>1500</v>
      </c>
      <c r="H1466" s="95">
        <f t="shared" si="258"/>
        <v>1500</v>
      </c>
      <c r="I1466" s="395"/>
      <c r="J1466" s="130">
        <f>((K1467-K1465)/500)</f>
        <v>0.02</v>
      </c>
      <c r="K1466" s="116">
        <f>(((I1466-I1465)*J1466)+K1465)+I1466</f>
        <v>150</v>
      </c>
      <c r="L1466" s="131">
        <f>ROUNDUP(K1466,0)</f>
        <v>150</v>
      </c>
      <c r="M1466" s="132">
        <f>((N1467-N1465)/500)</f>
        <v>0.02</v>
      </c>
      <c r="N1466" s="101">
        <f>(((I1466-I1465)*M1466)+N1465)+I1466</f>
        <v>250</v>
      </c>
      <c r="O1466" s="101">
        <f>ROUNDUP(N1466,0)</f>
        <v>250</v>
      </c>
      <c r="P1466" s="101">
        <f>((Q1467-Q1465)/500)</f>
        <v>0.02</v>
      </c>
      <c r="Q1466" s="101">
        <f>(((I1466-I1465)*P1466)+Q1465)+I1466</f>
        <v>500</v>
      </c>
      <c r="R1466" s="133">
        <f>ROUNDUP(Q1466,0)</f>
        <v>500</v>
      </c>
      <c r="S1466" s="132">
        <f>((T1467-T1465)/500)</f>
        <v>0.04</v>
      </c>
      <c r="T1466" s="134">
        <f>(((I1466-I1465)*S1466)+T1465)+I1466</f>
        <v>650</v>
      </c>
      <c r="U1466" s="134">
        <f>ROUNDUP(T1466,0)</f>
        <v>650</v>
      </c>
      <c r="V1466" s="396"/>
      <c r="W1466" s="130">
        <f>((X1467-X1465)/500)</f>
        <v>0.02</v>
      </c>
      <c r="X1466" s="116">
        <f>(((V1466-V1465)*W1466)+X1465)+V1466</f>
        <v>-1605</v>
      </c>
      <c r="Y1466" s="135">
        <f t="shared" si="259"/>
        <v>240</v>
      </c>
      <c r="Z1466" s="106">
        <f>ROUNDUP(X1466,0)</f>
        <v>-1605</v>
      </c>
      <c r="AA1466" s="136">
        <f>((AB1467-AB1465)/500)</f>
        <v>0.04</v>
      </c>
      <c r="AB1466" s="137">
        <f>(((V1466-V1465)*AA1466)+AB1465)+V1466</f>
        <v>-3210</v>
      </c>
      <c r="AC1466" s="101">
        <f>ROUNDUP(AB1466,0)</f>
        <v>-3210</v>
      </c>
      <c r="AD1466" s="137">
        <f>((AE1467-AE1465)/500)</f>
        <v>0.02</v>
      </c>
      <c r="AE1466" s="137">
        <f>(((V1466-V1465)*AD1466)+AE1465)+V1466</f>
        <v>-1580</v>
      </c>
      <c r="AF1466" s="133">
        <f>ROUNDUP(AE1466,0)</f>
        <v>-1580</v>
      </c>
      <c r="AG1466" s="137">
        <f>((AH1467-AH1465)/500)</f>
        <v>0.02</v>
      </c>
      <c r="AH1466" s="137">
        <f>(((V1466-V1465)*AG1466)+AH1465)+V1466</f>
        <v>-1555</v>
      </c>
      <c r="AI1466" s="101">
        <f>ROUNDUP(AH1466,0)</f>
        <v>-1555</v>
      </c>
      <c r="AJ1466" s="136">
        <f>((AK1467-AK1465)/500)</f>
        <v>0.02</v>
      </c>
      <c r="AK1466" s="138">
        <f>(((V1466-V1465)*AJ1466)+AK1465)+V1466</f>
        <v>-1530</v>
      </c>
      <c r="AL1466" s="139">
        <f>ROUNDUP(AK1466,0)</f>
        <v>-1530</v>
      </c>
      <c r="AM1466" s="397"/>
    </row>
    <row r="1467" spans="1:39" ht="15.75" x14ac:dyDescent="0.25">
      <c r="A1467" s="93">
        <f t="shared" si="260"/>
        <v>0</v>
      </c>
      <c r="B1467" s="93">
        <f t="shared" si="255"/>
        <v>0</v>
      </c>
      <c r="C1467" s="112">
        <f>+$D$3*U1467</f>
        <v>4199910</v>
      </c>
      <c r="D1467" s="112">
        <f t="shared" si="256"/>
        <v>4199910</v>
      </c>
      <c r="E1467" s="112">
        <f>+$F$3*L1467</f>
        <v>3739800</v>
      </c>
      <c r="F1467" s="112">
        <f t="shared" si="257"/>
        <v>3739800</v>
      </c>
      <c r="G1467" s="113">
        <f>+$H$3*R1467</f>
        <v>1122990</v>
      </c>
      <c r="H1467" s="112">
        <f t="shared" si="258"/>
        <v>1122990</v>
      </c>
      <c r="I1467" s="140">
        <f>+I1465+500</f>
        <v>366500</v>
      </c>
      <c r="J1467" s="130"/>
      <c r="K1467" s="116">
        <f>+K1465+10</f>
        <v>7480</v>
      </c>
      <c r="L1467" s="117">
        <f>+I1467+K1467</f>
        <v>373980</v>
      </c>
      <c r="M1467" s="118"/>
      <c r="N1467" s="119">
        <f>+N1465+10</f>
        <v>7580</v>
      </c>
      <c r="O1467" s="119">
        <f>+N1467+I1467</f>
        <v>374080</v>
      </c>
      <c r="P1467" s="119"/>
      <c r="Q1467" s="119">
        <f>+Q1465+10</f>
        <v>7830</v>
      </c>
      <c r="R1467" s="120">
        <f>+Q1467+I1467</f>
        <v>374330</v>
      </c>
      <c r="S1467" s="121"/>
      <c r="T1467" s="122">
        <f>+T1465+20</f>
        <v>15310</v>
      </c>
      <c r="U1467" s="122">
        <f>+T1467+I1467</f>
        <v>381810</v>
      </c>
      <c r="V1467" s="141">
        <f>+V1465+500</f>
        <v>366500</v>
      </c>
      <c r="W1467" s="130"/>
      <c r="X1467" s="116">
        <f>+X1465+10</f>
        <v>5725</v>
      </c>
      <c r="Y1467" s="124">
        <f t="shared" si="259"/>
        <v>366740</v>
      </c>
      <c r="Z1467" s="125">
        <f>+V1467+X1467</f>
        <v>372225</v>
      </c>
      <c r="AA1467" s="126"/>
      <c r="AB1467" s="127">
        <f>+AB1465+20</f>
        <v>11450</v>
      </c>
      <c r="AC1467" s="119">
        <f>+V1467+AB1467</f>
        <v>377950</v>
      </c>
      <c r="AD1467" s="127"/>
      <c r="AE1467" s="127">
        <f>+AE1465+10</f>
        <v>5750</v>
      </c>
      <c r="AF1467" s="120">
        <f>+AE1467+V1467</f>
        <v>372250</v>
      </c>
      <c r="AG1467" s="127"/>
      <c r="AH1467" s="127">
        <f>+AH1465+10</f>
        <v>5775</v>
      </c>
      <c r="AI1467" s="119">
        <f>+AH1467+V1467</f>
        <v>372275</v>
      </c>
      <c r="AJ1467" s="126"/>
      <c r="AK1467" s="128">
        <f>+AK1465+10</f>
        <v>5800</v>
      </c>
      <c r="AL1467" s="129">
        <f>+AK1467+V1467</f>
        <v>372300</v>
      </c>
      <c r="AM1467" s="397"/>
    </row>
    <row r="1468" spans="1:39" ht="15.75" x14ac:dyDescent="0.25">
      <c r="A1468" s="93">
        <f t="shared" si="260"/>
        <v>0</v>
      </c>
      <c r="B1468" s="94">
        <f t="shared" si="255"/>
        <v>0</v>
      </c>
      <c r="C1468" s="95">
        <f>+$D$3*T1468</f>
        <v>7150</v>
      </c>
      <c r="D1468" s="95">
        <f t="shared" si="256"/>
        <v>7150</v>
      </c>
      <c r="E1468" s="95">
        <f>+$F$3*K1468</f>
        <v>1500</v>
      </c>
      <c r="F1468" s="95">
        <f t="shared" si="257"/>
        <v>1500</v>
      </c>
      <c r="G1468" s="96">
        <f>+$H$3*Q1468</f>
        <v>1500</v>
      </c>
      <c r="H1468" s="433">
        <f t="shared" si="258"/>
        <v>1500</v>
      </c>
      <c r="I1468" s="395"/>
      <c r="J1468" s="130">
        <f>((K1469-K1467)/500)</f>
        <v>0.02</v>
      </c>
      <c r="K1468" s="116">
        <f>(((I1468-I1467)*J1468)+K1467)+I1468</f>
        <v>150</v>
      </c>
      <c r="L1468" s="131">
        <f>ROUNDUP(K1468,0)</f>
        <v>150</v>
      </c>
      <c r="M1468" s="132">
        <f>((N1469-N1467)/500)</f>
        <v>0.02</v>
      </c>
      <c r="N1468" s="101">
        <f>(((I1468-I1467)*M1468)+N1467)+I1468</f>
        <v>250</v>
      </c>
      <c r="O1468" s="101">
        <f>ROUNDUP(N1468,0)</f>
        <v>250</v>
      </c>
      <c r="P1468" s="101">
        <f>((Q1469-Q1467)/500)</f>
        <v>0.02</v>
      </c>
      <c r="Q1468" s="101">
        <f>(((I1468-I1467)*P1468)+Q1467)+I1468</f>
        <v>500</v>
      </c>
      <c r="R1468" s="133">
        <f>ROUNDUP(Q1468,0)</f>
        <v>500</v>
      </c>
      <c r="S1468" s="132">
        <f>((T1469-T1467)/500)</f>
        <v>0.04</v>
      </c>
      <c r="T1468" s="134">
        <f>(((I1468-I1467)*S1468)+T1467)+I1468</f>
        <v>650</v>
      </c>
      <c r="U1468" s="134">
        <f>ROUNDUP(T1468,0)</f>
        <v>650</v>
      </c>
      <c r="V1468" s="396"/>
      <c r="W1468" s="130">
        <f>((X1469-X1467)/500)</f>
        <v>0.01</v>
      </c>
      <c r="X1468" s="116">
        <f>(((V1468-V1467)*W1468)+X1467)+V1468</f>
        <v>2060</v>
      </c>
      <c r="Y1468" s="135">
        <f t="shared" si="259"/>
        <v>240</v>
      </c>
      <c r="Z1468" s="106">
        <f>ROUNDUP(X1468,0)</f>
        <v>2060</v>
      </c>
      <c r="AA1468" s="136">
        <f>((AB1469-AB1467)/500)</f>
        <v>0.02</v>
      </c>
      <c r="AB1468" s="137">
        <f>(((V1468-V1467)*AA1468)+AB1467)+V1468</f>
        <v>4120</v>
      </c>
      <c r="AC1468" s="101">
        <f>ROUNDUP(AB1468,0)</f>
        <v>4120</v>
      </c>
      <c r="AD1468" s="137">
        <f>((AE1469-AE1467)/500)</f>
        <v>0.01</v>
      </c>
      <c r="AE1468" s="137">
        <f>(((V1468-V1467)*AD1468)+AE1467)+V1468</f>
        <v>2085</v>
      </c>
      <c r="AF1468" s="133">
        <f>ROUNDUP(AE1468,0)</f>
        <v>2085</v>
      </c>
      <c r="AG1468" s="137">
        <f>((AH1469-AH1467)/500)</f>
        <v>0.01</v>
      </c>
      <c r="AH1468" s="137">
        <f>(((V1468-V1467)*AG1468)+AH1467)+V1468</f>
        <v>2110</v>
      </c>
      <c r="AI1468" s="101">
        <f>ROUNDUP(AH1468,0)</f>
        <v>2110</v>
      </c>
      <c r="AJ1468" s="136">
        <f>((AK1469-AK1467)/500)</f>
        <v>0.01</v>
      </c>
      <c r="AK1468" s="138">
        <f>(((V1468-V1467)*AJ1468)+AK1467)+V1468</f>
        <v>2135</v>
      </c>
      <c r="AL1468" s="139">
        <f>ROUNDUP(AK1468,0)</f>
        <v>2135</v>
      </c>
    </row>
    <row r="1469" spans="1:39" ht="15.75" x14ac:dyDescent="0.25">
      <c r="A1469" s="93">
        <f t="shared" si="260"/>
        <v>0</v>
      </c>
      <c r="B1469" s="93">
        <f t="shared" si="255"/>
        <v>0</v>
      </c>
      <c r="C1469" s="112">
        <f>+$D$3*U1469</f>
        <v>4205630</v>
      </c>
      <c r="D1469" s="112">
        <f t="shared" si="256"/>
        <v>4205630</v>
      </c>
      <c r="E1469" s="112">
        <f>+$F$3*L1469</f>
        <v>3744900</v>
      </c>
      <c r="F1469" s="112">
        <f t="shared" si="257"/>
        <v>3744900</v>
      </c>
      <c r="G1469" s="113">
        <f>+$H$3*R1469</f>
        <v>1124520</v>
      </c>
      <c r="H1469" s="112">
        <f t="shared" si="258"/>
        <v>1124520</v>
      </c>
      <c r="I1469" s="140">
        <f>+I1467+500</f>
        <v>367000</v>
      </c>
      <c r="J1469" s="130"/>
      <c r="K1469" s="116">
        <f>+K1467+10</f>
        <v>7490</v>
      </c>
      <c r="L1469" s="117">
        <f>+I1469+K1469</f>
        <v>374490</v>
      </c>
      <c r="M1469" s="118"/>
      <c r="N1469" s="119">
        <f>+N1467+10</f>
        <v>7590</v>
      </c>
      <c r="O1469" s="119">
        <f>+N1469+I1469</f>
        <v>374590</v>
      </c>
      <c r="P1469" s="119"/>
      <c r="Q1469" s="119">
        <f>+Q1467+10</f>
        <v>7840</v>
      </c>
      <c r="R1469" s="120">
        <f>+Q1469+I1469</f>
        <v>374840</v>
      </c>
      <c r="S1469" s="121"/>
      <c r="T1469" s="122">
        <f>+T1467+20</f>
        <v>15330</v>
      </c>
      <c r="U1469" s="122">
        <f>+T1469+I1469</f>
        <v>382330</v>
      </c>
      <c r="V1469" s="141">
        <f>+V1467+500</f>
        <v>367000</v>
      </c>
      <c r="W1469" s="130"/>
      <c r="X1469" s="116">
        <f>+X1467+5</f>
        <v>5730</v>
      </c>
      <c r="Y1469" s="124">
        <f t="shared" si="259"/>
        <v>367240</v>
      </c>
      <c r="Z1469" s="125">
        <f>+V1469+X1469</f>
        <v>372730</v>
      </c>
      <c r="AA1469" s="126"/>
      <c r="AB1469" s="127">
        <f>+AB1467+10</f>
        <v>11460</v>
      </c>
      <c r="AC1469" s="119">
        <f>+V1469+AB1469</f>
        <v>378460</v>
      </c>
      <c r="AD1469" s="127"/>
      <c r="AE1469" s="127">
        <f>+AE1467+5</f>
        <v>5755</v>
      </c>
      <c r="AF1469" s="120">
        <f>+AE1469+V1469</f>
        <v>372755</v>
      </c>
      <c r="AG1469" s="127"/>
      <c r="AH1469" s="127">
        <f>+AH1467+5</f>
        <v>5780</v>
      </c>
      <c r="AI1469" s="119">
        <f>+AH1469+V1469</f>
        <v>372780</v>
      </c>
      <c r="AJ1469" s="126"/>
      <c r="AK1469" s="128">
        <f>+AK1467+5</f>
        <v>5805</v>
      </c>
      <c r="AL1469" s="129">
        <f>+AK1469+V1469</f>
        <v>372805</v>
      </c>
      <c r="AM1469" s="397"/>
    </row>
    <row r="1470" spans="1:39" ht="15.75" x14ac:dyDescent="0.25">
      <c r="A1470" s="93">
        <f t="shared" si="260"/>
        <v>0</v>
      </c>
      <c r="B1470" s="94">
        <f t="shared" si="255"/>
        <v>0</v>
      </c>
      <c r="C1470" s="95">
        <f>+$D$3*T1470</f>
        <v>7150</v>
      </c>
      <c r="D1470" s="95">
        <f t="shared" si="256"/>
        <v>7150</v>
      </c>
      <c r="E1470" s="95">
        <f>+$F$3*K1470</f>
        <v>1500</v>
      </c>
      <c r="F1470" s="95">
        <f t="shared" si="257"/>
        <v>1500</v>
      </c>
      <c r="G1470" s="96">
        <f>+$H$3*Q1470</f>
        <v>1500</v>
      </c>
      <c r="H1470" s="95">
        <f t="shared" si="258"/>
        <v>1500</v>
      </c>
      <c r="I1470" s="395"/>
      <c r="J1470" s="130">
        <f>((K1471-K1469)/500)</f>
        <v>0.02</v>
      </c>
      <c r="K1470" s="116">
        <f>(((I1470-I1469)*J1470)+K1469)+I1470</f>
        <v>150</v>
      </c>
      <c r="L1470" s="131">
        <f>ROUNDUP(K1470,0)</f>
        <v>150</v>
      </c>
      <c r="M1470" s="132">
        <f>((N1471-N1469)/500)</f>
        <v>0.02</v>
      </c>
      <c r="N1470" s="101">
        <f>(((I1470-I1469)*M1470)+N1469)+I1470</f>
        <v>250</v>
      </c>
      <c r="O1470" s="101">
        <f>ROUNDUP(N1470,0)</f>
        <v>250</v>
      </c>
      <c r="P1470" s="101">
        <f>((Q1471-Q1469)/500)</f>
        <v>0.02</v>
      </c>
      <c r="Q1470" s="101">
        <f>(((I1470-I1469)*P1470)+Q1469)+I1470</f>
        <v>500</v>
      </c>
      <c r="R1470" s="133">
        <f>ROUNDUP(Q1470,0)</f>
        <v>500</v>
      </c>
      <c r="S1470" s="132">
        <f>((T1471-T1469)/500)</f>
        <v>0.04</v>
      </c>
      <c r="T1470" s="134">
        <f>(((I1470-I1469)*S1470)+T1469)+I1470</f>
        <v>650</v>
      </c>
      <c r="U1470" s="134">
        <f>ROUNDUP(T1470,0)</f>
        <v>650</v>
      </c>
      <c r="V1470" s="396"/>
      <c r="W1470" s="130">
        <f>((X1471-X1469)/500)</f>
        <v>0.02</v>
      </c>
      <c r="X1470" s="116">
        <f>(((V1470-V1469)*W1470)+X1469)+V1470</f>
        <v>-1610</v>
      </c>
      <c r="Y1470" s="135">
        <f t="shared" si="259"/>
        <v>240</v>
      </c>
      <c r="Z1470" s="106">
        <f>ROUNDUP(X1470,0)</f>
        <v>-1610</v>
      </c>
      <c r="AA1470" s="136">
        <f>((AB1471-AB1469)/500)</f>
        <v>0.04</v>
      </c>
      <c r="AB1470" s="137">
        <f>(((V1470-V1469)*AA1470)+AB1469)+V1470</f>
        <v>-3220</v>
      </c>
      <c r="AC1470" s="101">
        <f>ROUNDUP(AB1470,0)</f>
        <v>-3220</v>
      </c>
      <c r="AD1470" s="137">
        <f>((AE1471-AE1469)/500)</f>
        <v>0.02</v>
      </c>
      <c r="AE1470" s="137">
        <f>(((V1470-V1469)*AD1470)+AE1469)+V1470</f>
        <v>-1585</v>
      </c>
      <c r="AF1470" s="133">
        <f>ROUNDUP(AE1470,0)</f>
        <v>-1585</v>
      </c>
      <c r="AG1470" s="137">
        <f>((AH1471-AH1469)/500)</f>
        <v>0.02</v>
      </c>
      <c r="AH1470" s="137">
        <f>(((V1470-V1469)*AG1470)+AH1469)+V1470</f>
        <v>-1560</v>
      </c>
      <c r="AI1470" s="101">
        <f>ROUNDUP(AH1470,0)</f>
        <v>-1560</v>
      </c>
      <c r="AJ1470" s="136">
        <f>((AK1471-AK1469)/500)</f>
        <v>0.02</v>
      </c>
      <c r="AK1470" s="138">
        <f>(((V1470-V1469)*AJ1470)+AK1469)+V1470</f>
        <v>-1535</v>
      </c>
      <c r="AL1470" s="139">
        <f>ROUNDUP(AK1470,0)</f>
        <v>-1535</v>
      </c>
    </row>
    <row r="1471" spans="1:39" ht="15.75" x14ac:dyDescent="0.25">
      <c r="A1471" s="93">
        <f t="shared" si="260"/>
        <v>0</v>
      </c>
      <c r="B1471" s="93">
        <f t="shared" si="255"/>
        <v>0</v>
      </c>
      <c r="C1471" s="112">
        <f>+$D$3*U1471</f>
        <v>4211350</v>
      </c>
      <c r="D1471" s="112">
        <f t="shared" si="256"/>
        <v>4211350</v>
      </c>
      <c r="E1471" s="112">
        <f>+$F$3*L1471</f>
        <v>3750000</v>
      </c>
      <c r="F1471" s="112">
        <f t="shared" si="257"/>
        <v>3750000</v>
      </c>
      <c r="G1471" s="113">
        <f>+$H$3*R1471</f>
        <v>1126050</v>
      </c>
      <c r="H1471" s="112">
        <f t="shared" si="258"/>
        <v>1126050</v>
      </c>
      <c r="I1471" s="140">
        <f>+I1469+500</f>
        <v>367500</v>
      </c>
      <c r="J1471" s="130"/>
      <c r="K1471" s="116">
        <f>+K1469+10</f>
        <v>7500</v>
      </c>
      <c r="L1471" s="117">
        <f>+I1471+K1471</f>
        <v>375000</v>
      </c>
      <c r="M1471" s="118"/>
      <c r="N1471" s="119">
        <f>+N1469+10</f>
        <v>7600</v>
      </c>
      <c r="O1471" s="119">
        <f>+N1471+I1471</f>
        <v>375100</v>
      </c>
      <c r="P1471" s="119"/>
      <c r="Q1471" s="119">
        <f>+Q1469+10</f>
        <v>7850</v>
      </c>
      <c r="R1471" s="120">
        <f>+Q1471+I1471</f>
        <v>375350</v>
      </c>
      <c r="S1471" s="121"/>
      <c r="T1471" s="122">
        <f>+T1469+20</f>
        <v>15350</v>
      </c>
      <c r="U1471" s="122">
        <f>+T1471+I1471</f>
        <v>382850</v>
      </c>
      <c r="V1471" s="141">
        <f>+V1469+500</f>
        <v>367500</v>
      </c>
      <c r="W1471" s="130"/>
      <c r="X1471" s="116">
        <f>+X1469+10</f>
        <v>5740</v>
      </c>
      <c r="Y1471" s="124">
        <f t="shared" si="259"/>
        <v>367740</v>
      </c>
      <c r="Z1471" s="125">
        <f>+V1471+X1471</f>
        <v>373240</v>
      </c>
      <c r="AA1471" s="126"/>
      <c r="AB1471" s="127">
        <f>+AB1469+20</f>
        <v>11480</v>
      </c>
      <c r="AC1471" s="119">
        <f>+V1471+AB1471</f>
        <v>378980</v>
      </c>
      <c r="AD1471" s="127"/>
      <c r="AE1471" s="127">
        <f>+AE1469+10</f>
        <v>5765</v>
      </c>
      <c r="AF1471" s="120">
        <f>+AE1471+V1471</f>
        <v>373265</v>
      </c>
      <c r="AG1471" s="127"/>
      <c r="AH1471" s="127">
        <f>+AH1469+10</f>
        <v>5790</v>
      </c>
      <c r="AI1471" s="119">
        <f>+AH1471+V1471</f>
        <v>373290</v>
      </c>
      <c r="AJ1471" s="126"/>
      <c r="AK1471" s="128">
        <f>+AK1469+10</f>
        <v>5815</v>
      </c>
      <c r="AL1471" s="129">
        <f>+AK1471+V1471</f>
        <v>373315</v>
      </c>
      <c r="AM1471" s="397"/>
    </row>
    <row r="1472" spans="1:39" ht="15.75" x14ac:dyDescent="0.25">
      <c r="A1472" s="93">
        <f t="shared" si="260"/>
        <v>0</v>
      </c>
      <c r="B1472" s="94">
        <f t="shared" si="255"/>
        <v>0</v>
      </c>
      <c r="C1472" s="95">
        <f>+$D$3*T1472</f>
        <v>7150</v>
      </c>
      <c r="D1472" s="95">
        <f t="shared" si="256"/>
        <v>7150</v>
      </c>
      <c r="E1472" s="95">
        <f>+$F$3*K1472</f>
        <v>1500</v>
      </c>
      <c r="F1472" s="95">
        <f t="shared" si="257"/>
        <v>1500</v>
      </c>
      <c r="G1472" s="96">
        <f>+$H$3*Q1472</f>
        <v>1500</v>
      </c>
      <c r="H1472" s="433">
        <f t="shared" si="258"/>
        <v>1500</v>
      </c>
      <c r="I1472" s="395"/>
      <c r="J1472" s="130">
        <f>((K1473-K1471)/500)</f>
        <v>0.02</v>
      </c>
      <c r="K1472" s="116">
        <f>(((I1472-I1471)*J1472)+K1471)+I1472</f>
        <v>150</v>
      </c>
      <c r="L1472" s="131">
        <f>ROUNDUP(K1472,0)</f>
        <v>150</v>
      </c>
      <c r="M1472" s="132">
        <f>((N1473-N1471)/500)</f>
        <v>0.02</v>
      </c>
      <c r="N1472" s="101">
        <f>(((I1472-I1471)*M1472)+N1471)+I1472</f>
        <v>250</v>
      </c>
      <c r="O1472" s="101">
        <f>ROUNDUP(N1472,0)</f>
        <v>250</v>
      </c>
      <c r="P1472" s="101">
        <f>((Q1473-Q1471)/500)</f>
        <v>0.02</v>
      </c>
      <c r="Q1472" s="101">
        <f>(((I1472-I1471)*P1472)+Q1471)+I1472</f>
        <v>500</v>
      </c>
      <c r="R1472" s="133">
        <f>ROUNDUP(Q1472,0)</f>
        <v>500</v>
      </c>
      <c r="S1472" s="132">
        <f>((T1473-T1471)/500)</f>
        <v>0.04</v>
      </c>
      <c r="T1472" s="134">
        <f>(((I1472-I1471)*S1472)+T1471)+I1472</f>
        <v>650</v>
      </c>
      <c r="U1472" s="134">
        <f>ROUNDUP(T1472,0)</f>
        <v>650</v>
      </c>
      <c r="V1472" s="396"/>
      <c r="W1472" s="130">
        <f>((X1473-X1471)/500)</f>
        <v>0.01</v>
      </c>
      <c r="X1472" s="116">
        <f>(((V1472-V1471)*W1472)+X1471)+V1472</f>
        <v>2065</v>
      </c>
      <c r="Y1472" s="135">
        <f t="shared" si="259"/>
        <v>240</v>
      </c>
      <c r="Z1472" s="106">
        <f>ROUNDUP(X1472,0)</f>
        <v>2065</v>
      </c>
      <c r="AA1472" s="136">
        <f>((AB1473-AB1471)/500)</f>
        <v>0.02</v>
      </c>
      <c r="AB1472" s="137">
        <f>(((V1472-V1471)*AA1472)+AB1471)+V1472</f>
        <v>4130</v>
      </c>
      <c r="AC1472" s="101">
        <f>ROUNDUP(AB1472,0)</f>
        <v>4130</v>
      </c>
      <c r="AD1472" s="137">
        <f>((AE1473-AE1471)/500)</f>
        <v>0.01</v>
      </c>
      <c r="AE1472" s="137">
        <f>(((V1472-V1471)*AD1472)+AE1471)+V1472</f>
        <v>2090</v>
      </c>
      <c r="AF1472" s="133">
        <f>ROUNDUP(AE1472,0)</f>
        <v>2090</v>
      </c>
      <c r="AG1472" s="137">
        <f>((AH1473-AH1471)/500)</f>
        <v>0.01</v>
      </c>
      <c r="AH1472" s="137">
        <f>(((V1472-V1471)*AG1472)+AH1471)+V1472</f>
        <v>2115</v>
      </c>
      <c r="AI1472" s="101">
        <f>ROUNDUP(AH1472,0)</f>
        <v>2115</v>
      </c>
      <c r="AJ1472" s="136">
        <f>((AK1473-AK1471)/500)</f>
        <v>0.01</v>
      </c>
      <c r="AK1472" s="138">
        <f>(((V1472-V1471)*AJ1472)+AK1471)+V1472</f>
        <v>2140</v>
      </c>
      <c r="AL1472" s="139">
        <f>ROUNDUP(AK1472,0)</f>
        <v>2140</v>
      </c>
    </row>
    <row r="1473" spans="1:39" ht="15.75" x14ac:dyDescent="0.25">
      <c r="A1473" s="93">
        <f t="shared" si="260"/>
        <v>0</v>
      </c>
      <c r="B1473" s="93">
        <f t="shared" si="255"/>
        <v>0</v>
      </c>
      <c r="C1473" s="112">
        <f>+$D$3*U1473</f>
        <v>4217070</v>
      </c>
      <c r="D1473" s="112">
        <f t="shared" si="256"/>
        <v>4217070</v>
      </c>
      <c r="E1473" s="112">
        <f>+$F$3*L1473</f>
        <v>3755100</v>
      </c>
      <c r="F1473" s="112">
        <f t="shared" si="257"/>
        <v>3755100</v>
      </c>
      <c r="G1473" s="113">
        <f>+$H$3*R1473</f>
        <v>1127580</v>
      </c>
      <c r="H1473" s="112">
        <f t="shared" si="258"/>
        <v>1127580</v>
      </c>
      <c r="I1473" s="140">
        <f>+I1471+500</f>
        <v>368000</v>
      </c>
      <c r="J1473" s="130"/>
      <c r="K1473" s="116">
        <f>+K1471+10</f>
        <v>7510</v>
      </c>
      <c r="L1473" s="117">
        <f>+I1473+K1473</f>
        <v>375510</v>
      </c>
      <c r="M1473" s="118"/>
      <c r="N1473" s="119">
        <f>+N1471+10</f>
        <v>7610</v>
      </c>
      <c r="O1473" s="119">
        <f>+N1473+I1473</f>
        <v>375610</v>
      </c>
      <c r="P1473" s="119"/>
      <c r="Q1473" s="119">
        <f>+Q1471+10</f>
        <v>7860</v>
      </c>
      <c r="R1473" s="120">
        <f>+Q1473+I1473</f>
        <v>375860</v>
      </c>
      <c r="S1473" s="121"/>
      <c r="T1473" s="122">
        <f>+T1471+20</f>
        <v>15370</v>
      </c>
      <c r="U1473" s="122">
        <f>+T1473+I1473</f>
        <v>383370</v>
      </c>
      <c r="V1473" s="141">
        <f>+V1471+500</f>
        <v>368000</v>
      </c>
      <c r="W1473" s="130"/>
      <c r="X1473" s="116">
        <f>+X1471+5</f>
        <v>5745</v>
      </c>
      <c r="Y1473" s="124">
        <f t="shared" si="259"/>
        <v>368240</v>
      </c>
      <c r="Z1473" s="125">
        <f>+V1473+X1473</f>
        <v>373745</v>
      </c>
      <c r="AA1473" s="126"/>
      <c r="AB1473" s="127">
        <f>+AB1471+10</f>
        <v>11490</v>
      </c>
      <c r="AC1473" s="119">
        <f>+V1473+AB1473</f>
        <v>379490</v>
      </c>
      <c r="AD1473" s="127"/>
      <c r="AE1473" s="127">
        <f>+AE1471+5</f>
        <v>5770</v>
      </c>
      <c r="AF1473" s="120">
        <f>+AE1473+V1473</f>
        <v>373770</v>
      </c>
      <c r="AG1473" s="127"/>
      <c r="AH1473" s="127">
        <f>+AH1471+5</f>
        <v>5795</v>
      </c>
      <c r="AI1473" s="119">
        <f>+AH1473+V1473</f>
        <v>373795</v>
      </c>
      <c r="AJ1473" s="126"/>
      <c r="AK1473" s="128">
        <f>+AK1471+5</f>
        <v>5820</v>
      </c>
      <c r="AL1473" s="129">
        <f>+AK1473+V1473</f>
        <v>373820</v>
      </c>
      <c r="AM1473" s="397"/>
    </row>
    <row r="1474" spans="1:39" ht="15.75" x14ac:dyDescent="0.25">
      <c r="A1474" s="93">
        <f t="shared" si="260"/>
        <v>0</v>
      </c>
      <c r="B1474" s="94">
        <f t="shared" si="255"/>
        <v>0</v>
      </c>
      <c r="C1474" s="95">
        <f>+$D$3*T1474</f>
        <v>7150</v>
      </c>
      <c r="D1474" s="95">
        <f t="shared" si="256"/>
        <v>7150</v>
      </c>
      <c r="E1474" s="95">
        <f>+$F$3*K1474</f>
        <v>1500</v>
      </c>
      <c r="F1474" s="95">
        <f t="shared" si="257"/>
        <v>1500</v>
      </c>
      <c r="G1474" s="96">
        <f>+$H$3*Q1474</f>
        <v>1500</v>
      </c>
      <c r="H1474" s="95">
        <f t="shared" si="258"/>
        <v>1500</v>
      </c>
      <c r="I1474" s="395"/>
      <c r="J1474" s="130">
        <f>((K1475-K1473)/500)</f>
        <v>0.02</v>
      </c>
      <c r="K1474" s="116">
        <f>(((I1474-I1473)*J1474)+K1473)+I1474</f>
        <v>150</v>
      </c>
      <c r="L1474" s="131">
        <f>ROUNDUP(K1474,0)</f>
        <v>150</v>
      </c>
      <c r="M1474" s="132">
        <f>((N1475-N1473)/500)</f>
        <v>0.02</v>
      </c>
      <c r="N1474" s="101">
        <f>(((I1474-I1473)*M1474)+N1473)+I1474</f>
        <v>250</v>
      </c>
      <c r="O1474" s="101">
        <f>ROUNDUP(N1474,0)</f>
        <v>250</v>
      </c>
      <c r="P1474" s="101">
        <f>((Q1475-Q1473)/500)</f>
        <v>0.02</v>
      </c>
      <c r="Q1474" s="101">
        <f>(((I1474-I1473)*P1474)+Q1473)+I1474</f>
        <v>500</v>
      </c>
      <c r="R1474" s="133">
        <f>ROUNDUP(Q1474,0)</f>
        <v>500</v>
      </c>
      <c r="S1474" s="132">
        <f>((T1475-T1473)/500)</f>
        <v>0.04</v>
      </c>
      <c r="T1474" s="134">
        <f>(((I1474-I1473)*S1474)+T1473)+I1474</f>
        <v>650</v>
      </c>
      <c r="U1474" s="134">
        <f>ROUNDUP(T1474,0)</f>
        <v>650</v>
      </c>
      <c r="V1474" s="396"/>
      <c r="W1474" s="130">
        <f>((X1475-X1473)/500)</f>
        <v>0.02</v>
      </c>
      <c r="X1474" s="116">
        <f>(((V1474-V1473)*W1474)+X1473)+V1474</f>
        <v>-1615</v>
      </c>
      <c r="Y1474" s="135">
        <f t="shared" si="259"/>
        <v>240</v>
      </c>
      <c r="Z1474" s="106">
        <f>ROUNDUP(X1474,0)</f>
        <v>-1615</v>
      </c>
      <c r="AA1474" s="136">
        <f>((AB1475-AB1473)/500)</f>
        <v>0.04</v>
      </c>
      <c r="AB1474" s="137">
        <f>(((V1474-V1473)*AA1474)+AB1473)+V1474</f>
        <v>-3230</v>
      </c>
      <c r="AC1474" s="101">
        <f>ROUNDUP(AB1474,0)</f>
        <v>-3230</v>
      </c>
      <c r="AD1474" s="137">
        <f>((AE1475-AE1473)/500)</f>
        <v>0.02</v>
      </c>
      <c r="AE1474" s="137">
        <f>(((V1474-V1473)*AD1474)+AE1473)+V1474</f>
        <v>-1590</v>
      </c>
      <c r="AF1474" s="133">
        <f>ROUNDUP(AE1474,0)</f>
        <v>-1590</v>
      </c>
      <c r="AG1474" s="137">
        <f>((AH1475-AH1473)/500)</f>
        <v>0.02</v>
      </c>
      <c r="AH1474" s="137">
        <f>(((V1474-V1473)*AG1474)+AH1473)+V1474</f>
        <v>-1565</v>
      </c>
      <c r="AI1474" s="101">
        <f>ROUNDUP(AH1474,0)</f>
        <v>-1565</v>
      </c>
      <c r="AJ1474" s="136">
        <f>((AK1475-AK1473)/500)</f>
        <v>0.02</v>
      </c>
      <c r="AK1474" s="138">
        <f>(((V1474-V1473)*AJ1474)+AK1473)+V1474</f>
        <v>-1540</v>
      </c>
      <c r="AL1474" s="139">
        <f>ROUNDUP(AK1474,0)</f>
        <v>-1540</v>
      </c>
      <c r="AM1474" s="397"/>
    </row>
    <row r="1475" spans="1:39" ht="15.75" x14ac:dyDescent="0.25">
      <c r="A1475" s="93">
        <f t="shared" si="260"/>
        <v>0</v>
      </c>
      <c r="B1475" s="93">
        <f t="shared" si="255"/>
        <v>0</v>
      </c>
      <c r="C1475" s="112">
        <f>+$D$3*U1475</f>
        <v>4222790</v>
      </c>
      <c r="D1475" s="112">
        <f t="shared" si="256"/>
        <v>4222790</v>
      </c>
      <c r="E1475" s="112">
        <f>+$F$3*L1475</f>
        <v>3760200</v>
      </c>
      <c r="F1475" s="112">
        <f t="shared" si="257"/>
        <v>3760200</v>
      </c>
      <c r="G1475" s="113">
        <f>+$H$3*R1475</f>
        <v>1129110</v>
      </c>
      <c r="H1475" s="112">
        <f t="shared" si="258"/>
        <v>1129110</v>
      </c>
      <c r="I1475" s="140">
        <f>+I1473+500</f>
        <v>368500</v>
      </c>
      <c r="J1475" s="130"/>
      <c r="K1475" s="116">
        <f>+K1473+10</f>
        <v>7520</v>
      </c>
      <c r="L1475" s="117">
        <f>+I1475+K1475</f>
        <v>376020</v>
      </c>
      <c r="M1475" s="118"/>
      <c r="N1475" s="119">
        <f>+N1473+10</f>
        <v>7620</v>
      </c>
      <c r="O1475" s="119">
        <f>+N1475+I1475</f>
        <v>376120</v>
      </c>
      <c r="P1475" s="119"/>
      <c r="Q1475" s="119">
        <f>+Q1473+10</f>
        <v>7870</v>
      </c>
      <c r="R1475" s="120">
        <f>+Q1475+I1475</f>
        <v>376370</v>
      </c>
      <c r="S1475" s="121"/>
      <c r="T1475" s="122">
        <f>+T1473+20</f>
        <v>15390</v>
      </c>
      <c r="U1475" s="122">
        <f>+T1475+I1475</f>
        <v>383890</v>
      </c>
      <c r="V1475" s="141">
        <f>+V1473+500</f>
        <v>368500</v>
      </c>
      <c r="W1475" s="130"/>
      <c r="X1475" s="116">
        <f>+X1473+10</f>
        <v>5755</v>
      </c>
      <c r="Y1475" s="124">
        <f t="shared" si="259"/>
        <v>368740</v>
      </c>
      <c r="Z1475" s="125">
        <f>+V1475+X1475</f>
        <v>374255</v>
      </c>
      <c r="AA1475" s="126"/>
      <c r="AB1475" s="127">
        <f>+AB1473+20</f>
        <v>11510</v>
      </c>
      <c r="AC1475" s="119">
        <f>+V1475+AB1475</f>
        <v>380010</v>
      </c>
      <c r="AD1475" s="127"/>
      <c r="AE1475" s="127">
        <f>+AE1473+10</f>
        <v>5780</v>
      </c>
      <c r="AF1475" s="120">
        <f>+AE1475+V1475</f>
        <v>374280</v>
      </c>
      <c r="AG1475" s="127"/>
      <c r="AH1475" s="127">
        <f>+AH1473+10</f>
        <v>5805</v>
      </c>
      <c r="AI1475" s="119">
        <f>+AH1475+V1475</f>
        <v>374305</v>
      </c>
      <c r="AJ1475" s="126"/>
      <c r="AK1475" s="128">
        <f>+AK1473+10</f>
        <v>5830</v>
      </c>
      <c r="AL1475" s="129">
        <f>+AK1475+V1475</f>
        <v>374330</v>
      </c>
      <c r="AM1475" s="397"/>
    </row>
    <row r="1476" spans="1:39" ht="15.75" x14ac:dyDescent="0.25">
      <c r="A1476" s="93">
        <f t="shared" si="260"/>
        <v>0</v>
      </c>
      <c r="B1476" s="94">
        <f t="shared" si="255"/>
        <v>0</v>
      </c>
      <c r="C1476" s="95">
        <f>+$D$3*T1476</f>
        <v>7150</v>
      </c>
      <c r="D1476" s="95">
        <f t="shared" si="256"/>
        <v>7150</v>
      </c>
      <c r="E1476" s="95">
        <f>+$F$3*K1476</f>
        <v>1500</v>
      </c>
      <c r="F1476" s="95">
        <f t="shared" si="257"/>
        <v>1500</v>
      </c>
      <c r="G1476" s="96">
        <f>+$H$3*Q1476</f>
        <v>1500</v>
      </c>
      <c r="H1476" s="433">
        <f t="shared" si="258"/>
        <v>1500</v>
      </c>
      <c r="I1476" s="395"/>
      <c r="J1476" s="130">
        <f>((K1477-K1475)/500)</f>
        <v>0.02</v>
      </c>
      <c r="K1476" s="116">
        <f>(((I1476-I1475)*J1476)+K1475)+I1476</f>
        <v>150</v>
      </c>
      <c r="L1476" s="131">
        <f>ROUNDUP(K1476,0)</f>
        <v>150</v>
      </c>
      <c r="M1476" s="132">
        <f>((N1477-N1475)/500)</f>
        <v>0.02</v>
      </c>
      <c r="N1476" s="101">
        <f>(((I1476-I1475)*M1476)+N1475)+I1476</f>
        <v>250</v>
      </c>
      <c r="O1476" s="101">
        <f>ROUNDUP(N1476,0)</f>
        <v>250</v>
      </c>
      <c r="P1476" s="101">
        <f>((Q1477-Q1475)/500)</f>
        <v>0.02</v>
      </c>
      <c r="Q1476" s="101">
        <f>(((I1476-I1475)*P1476)+Q1475)+I1476</f>
        <v>500</v>
      </c>
      <c r="R1476" s="133">
        <f>ROUNDUP(Q1476,0)</f>
        <v>500</v>
      </c>
      <c r="S1476" s="132">
        <f>((T1477-T1475)/500)</f>
        <v>0.04</v>
      </c>
      <c r="T1476" s="134">
        <f>(((I1476-I1475)*S1476)+T1475)+I1476</f>
        <v>650</v>
      </c>
      <c r="U1476" s="134">
        <f>ROUNDUP(T1476,0)</f>
        <v>650</v>
      </c>
      <c r="V1476" s="396"/>
      <c r="W1476" s="130">
        <f>((X1477-X1475)/500)</f>
        <v>0.01</v>
      </c>
      <c r="X1476" s="116">
        <f>(((V1476-V1475)*W1476)+X1475)+V1476</f>
        <v>2070</v>
      </c>
      <c r="Y1476" s="135">
        <f t="shared" si="259"/>
        <v>240</v>
      </c>
      <c r="Z1476" s="106">
        <f>ROUNDUP(X1476,0)</f>
        <v>2070</v>
      </c>
      <c r="AA1476" s="136">
        <f>((AB1477-AB1475)/500)</f>
        <v>0.02</v>
      </c>
      <c r="AB1476" s="137">
        <f>(((V1476-V1475)*AA1476)+AB1475)+V1476</f>
        <v>4140</v>
      </c>
      <c r="AC1476" s="101">
        <f>ROUNDUP(AB1476,0)</f>
        <v>4140</v>
      </c>
      <c r="AD1476" s="137">
        <f>((AE1477-AE1475)/500)</f>
        <v>0.01</v>
      </c>
      <c r="AE1476" s="137">
        <f>(((V1476-V1475)*AD1476)+AE1475)+V1476</f>
        <v>2095</v>
      </c>
      <c r="AF1476" s="133">
        <f>ROUNDUP(AE1476,0)</f>
        <v>2095</v>
      </c>
      <c r="AG1476" s="137">
        <f>((AH1477-AH1475)/500)</f>
        <v>0.01</v>
      </c>
      <c r="AH1476" s="137">
        <f>(((V1476-V1475)*AG1476)+AH1475)+V1476</f>
        <v>2120</v>
      </c>
      <c r="AI1476" s="101">
        <f>ROUNDUP(AH1476,0)</f>
        <v>2120</v>
      </c>
      <c r="AJ1476" s="136">
        <f>((AK1477-AK1475)/500)</f>
        <v>0.01</v>
      </c>
      <c r="AK1476" s="138">
        <f>(((V1476-V1475)*AJ1476)+AK1475)+V1476</f>
        <v>2145</v>
      </c>
      <c r="AL1476" s="139">
        <f>ROUNDUP(AK1476,0)</f>
        <v>2145</v>
      </c>
    </row>
    <row r="1477" spans="1:39" ht="15.75" x14ac:dyDescent="0.25">
      <c r="A1477" s="93">
        <f t="shared" si="260"/>
        <v>0</v>
      </c>
      <c r="B1477" s="93">
        <f t="shared" si="255"/>
        <v>0</v>
      </c>
      <c r="C1477" s="112">
        <f>+$D$3*U1477</f>
        <v>4228510</v>
      </c>
      <c r="D1477" s="112">
        <f t="shared" si="256"/>
        <v>4228510</v>
      </c>
      <c r="E1477" s="112">
        <f>+$F$3*L1477</f>
        <v>3765300</v>
      </c>
      <c r="F1477" s="112">
        <f t="shared" si="257"/>
        <v>3765300</v>
      </c>
      <c r="G1477" s="113">
        <f>+$H$3*R1477</f>
        <v>1130640</v>
      </c>
      <c r="H1477" s="112">
        <f t="shared" si="258"/>
        <v>1130640</v>
      </c>
      <c r="I1477" s="140">
        <f>+I1475+500</f>
        <v>369000</v>
      </c>
      <c r="J1477" s="130"/>
      <c r="K1477" s="116">
        <f>+K1475+10</f>
        <v>7530</v>
      </c>
      <c r="L1477" s="117">
        <f>+I1477+K1477</f>
        <v>376530</v>
      </c>
      <c r="M1477" s="118"/>
      <c r="N1477" s="119">
        <f>+N1475+10</f>
        <v>7630</v>
      </c>
      <c r="O1477" s="119">
        <f>+N1477+I1477</f>
        <v>376630</v>
      </c>
      <c r="P1477" s="119"/>
      <c r="Q1477" s="119">
        <f>+Q1475+10</f>
        <v>7880</v>
      </c>
      <c r="R1477" s="120">
        <f>+Q1477+I1477</f>
        <v>376880</v>
      </c>
      <c r="S1477" s="121"/>
      <c r="T1477" s="122">
        <f>+T1475+20</f>
        <v>15410</v>
      </c>
      <c r="U1477" s="122">
        <f>+T1477+I1477</f>
        <v>384410</v>
      </c>
      <c r="V1477" s="141">
        <f>+V1475+500</f>
        <v>369000</v>
      </c>
      <c r="W1477" s="130"/>
      <c r="X1477" s="116">
        <f>+X1475+5</f>
        <v>5760</v>
      </c>
      <c r="Y1477" s="124">
        <f t="shared" si="259"/>
        <v>369240</v>
      </c>
      <c r="Z1477" s="125">
        <f>+V1477+X1477</f>
        <v>374760</v>
      </c>
      <c r="AA1477" s="126"/>
      <c r="AB1477" s="127">
        <f>+AB1475+10</f>
        <v>11520</v>
      </c>
      <c r="AC1477" s="119">
        <f>+V1477+AB1477</f>
        <v>380520</v>
      </c>
      <c r="AD1477" s="127"/>
      <c r="AE1477" s="127">
        <f>+AE1475+5</f>
        <v>5785</v>
      </c>
      <c r="AF1477" s="120">
        <f>+AE1477+V1477</f>
        <v>374785</v>
      </c>
      <c r="AG1477" s="127"/>
      <c r="AH1477" s="127">
        <f>+AH1475+5</f>
        <v>5810</v>
      </c>
      <c r="AI1477" s="119">
        <f>+AH1477+V1477</f>
        <v>374810</v>
      </c>
      <c r="AJ1477" s="126"/>
      <c r="AK1477" s="128">
        <f>+AK1475+5</f>
        <v>5835</v>
      </c>
      <c r="AL1477" s="129">
        <f>+AK1477+V1477</f>
        <v>374835</v>
      </c>
      <c r="AM1477" s="397"/>
    </row>
    <row r="1478" spans="1:39" ht="15.75" x14ac:dyDescent="0.25">
      <c r="A1478" s="93">
        <f t="shared" si="260"/>
        <v>0</v>
      </c>
      <c r="B1478" s="94">
        <f t="shared" si="255"/>
        <v>0</v>
      </c>
      <c r="C1478" s="95">
        <f>+$D$3*T1478</f>
        <v>7150</v>
      </c>
      <c r="D1478" s="95">
        <f t="shared" si="256"/>
        <v>7150</v>
      </c>
      <c r="E1478" s="95">
        <f>+$F$3*K1478</f>
        <v>1500</v>
      </c>
      <c r="F1478" s="95">
        <f t="shared" si="257"/>
        <v>1500</v>
      </c>
      <c r="G1478" s="96">
        <f>+$H$3*Q1478</f>
        <v>1500</v>
      </c>
      <c r="H1478" s="95">
        <f t="shared" si="258"/>
        <v>1500</v>
      </c>
      <c r="I1478" s="395"/>
      <c r="J1478" s="130">
        <f>((K1479-K1477)/500)</f>
        <v>0.02</v>
      </c>
      <c r="K1478" s="116">
        <f>(((I1478-I1477)*J1478)+K1477)+I1478</f>
        <v>150</v>
      </c>
      <c r="L1478" s="131">
        <f>ROUNDUP(K1478,0)</f>
        <v>150</v>
      </c>
      <c r="M1478" s="132">
        <f>((N1479-N1477)/500)</f>
        <v>0.02</v>
      </c>
      <c r="N1478" s="101">
        <f>(((I1478-I1477)*M1478)+N1477)+I1478</f>
        <v>250</v>
      </c>
      <c r="O1478" s="101">
        <f>ROUNDUP(N1478,0)</f>
        <v>250</v>
      </c>
      <c r="P1478" s="101">
        <f>((Q1479-Q1477)/500)</f>
        <v>0.02</v>
      </c>
      <c r="Q1478" s="101">
        <f>(((I1478-I1477)*P1478)+Q1477)+I1478</f>
        <v>500</v>
      </c>
      <c r="R1478" s="133">
        <f>ROUNDUP(Q1478,0)</f>
        <v>500</v>
      </c>
      <c r="S1478" s="132">
        <f>((T1479-T1477)/500)</f>
        <v>0.04</v>
      </c>
      <c r="T1478" s="134">
        <f>(((I1478-I1477)*S1478)+T1477)+I1478</f>
        <v>650</v>
      </c>
      <c r="U1478" s="134">
        <f>ROUNDUP(T1478,0)</f>
        <v>650</v>
      </c>
      <c r="V1478" s="396"/>
      <c r="W1478" s="130">
        <f>((X1479-X1477)/500)</f>
        <v>0.02</v>
      </c>
      <c r="X1478" s="116">
        <f>(((V1478-V1477)*W1478)+X1477)+V1478</f>
        <v>-1620</v>
      </c>
      <c r="Y1478" s="135">
        <f t="shared" si="259"/>
        <v>240</v>
      </c>
      <c r="Z1478" s="106">
        <f>ROUNDUP(X1478,0)</f>
        <v>-1620</v>
      </c>
      <c r="AA1478" s="136">
        <f>((AB1479-AB1477)/500)</f>
        <v>0.04</v>
      </c>
      <c r="AB1478" s="137">
        <f>(((V1478-V1477)*AA1478)+AB1477)+V1478</f>
        <v>-3240</v>
      </c>
      <c r="AC1478" s="101">
        <f>ROUNDUP(AB1478,0)</f>
        <v>-3240</v>
      </c>
      <c r="AD1478" s="137">
        <f>((AE1479-AE1477)/500)</f>
        <v>0.02</v>
      </c>
      <c r="AE1478" s="137">
        <f>(((V1478-V1477)*AD1478)+AE1477)+V1478</f>
        <v>-1595</v>
      </c>
      <c r="AF1478" s="133">
        <f>ROUNDUP(AE1478,0)</f>
        <v>-1595</v>
      </c>
      <c r="AG1478" s="137">
        <f>((AH1479-AH1477)/500)</f>
        <v>0.02</v>
      </c>
      <c r="AH1478" s="137">
        <f>(((V1478-V1477)*AG1478)+AH1477)+V1478</f>
        <v>-1570</v>
      </c>
      <c r="AI1478" s="101">
        <f>ROUNDUP(AH1478,0)</f>
        <v>-1570</v>
      </c>
      <c r="AJ1478" s="136">
        <f>((AK1479-AK1477)/500)</f>
        <v>0.02</v>
      </c>
      <c r="AK1478" s="138">
        <f>(((V1478-V1477)*AJ1478)+AK1477)+V1478</f>
        <v>-1545</v>
      </c>
      <c r="AL1478" s="139">
        <f>ROUNDUP(AK1478,0)</f>
        <v>-1545</v>
      </c>
    </row>
    <row r="1479" spans="1:39" ht="15.75" x14ac:dyDescent="0.25">
      <c r="A1479" s="93">
        <f t="shared" si="260"/>
        <v>0</v>
      </c>
      <c r="B1479" s="93">
        <f t="shared" si="255"/>
        <v>0</v>
      </c>
      <c r="C1479" s="112">
        <f>+$D$3*U1479</f>
        <v>4234230</v>
      </c>
      <c r="D1479" s="112">
        <f t="shared" si="256"/>
        <v>4234230</v>
      </c>
      <c r="E1479" s="112">
        <f>+$F$3*L1479</f>
        <v>3770400</v>
      </c>
      <c r="F1479" s="112">
        <f t="shared" si="257"/>
        <v>3770400</v>
      </c>
      <c r="G1479" s="113">
        <f>+$H$3*R1479</f>
        <v>1132170</v>
      </c>
      <c r="H1479" s="112">
        <f t="shared" si="258"/>
        <v>1132170</v>
      </c>
      <c r="I1479" s="140">
        <f>+I1477+500</f>
        <v>369500</v>
      </c>
      <c r="J1479" s="130"/>
      <c r="K1479" s="116">
        <f>+K1477+10</f>
        <v>7540</v>
      </c>
      <c r="L1479" s="117">
        <f>+I1479+K1479</f>
        <v>377040</v>
      </c>
      <c r="M1479" s="118"/>
      <c r="N1479" s="119">
        <f>+N1477+10</f>
        <v>7640</v>
      </c>
      <c r="O1479" s="119">
        <f>+N1479+I1479</f>
        <v>377140</v>
      </c>
      <c r="P1479" s="119"/>
      <c r="Q1479" s="119">
        <f>+Q1477+10</f>
        <v>7890</v>
      </c>
      <c r="R1479" s="120">
        <f>+Q1479+I1479</f>
        <v>377390</v>
      </c>
      <c r="S1479" s="121"/>
      <c r="T1479" s="122">
        <f>+T1477+20</f>
        <v>15430</v>
      </c>
      <c r="U1479" s="122">
        <f>+T1479+I1479</f>
        <v>384930</v>
      </c>
      <c r="V1479" s="141">
        <f>+V1477+500</f>
        <v>369500</v>
      </c>
      <c r="W1479" s="130"/>
      <c r="X1479" s="116">
        <f>+X1477+10</f>
        <v>5770</v>
      </c>
      <c r="Y1479" s="124">
        <f t="shared" si="259"/>
        <v>369740</v>
      </c>
      <c r="Z1479" s="125">
        <f>+V1479+X1479</f>
        <v>375270</v>
      </c>
      <c r="AA1479" s="126"/>
      <c r="AB1479" s="127">
        <f>+AB1477+20</f>
        <v>11540</v>
      </c>
      <c r="AC1479" s="119">
        <f>+V1479+AB1479</f>
        <v>381040</v>
      </c>
      <c r="AD1479" s="127"/>
      <c r="AE1479" s="127">
        <f>+AE1477+10</f>
        <v>5795</v>
      </c>
      <c r="AF1479" s="120">
        <f>+AE1479+V1479</f>
        <v>375295</v>
      </c>
      <c r="AG1479" s="127"/>
      <c r="AH1479" s="127">
        <f>+AH1477+10</f>
        <v>5820</v>
      </c>
      <c r="AI1479" s="119">
        <f>+AH1479+V1479</f>
        <v>375320</v>
      </c>
      <c r="AJ1479" s="126"/>
      <c r="AK1479" s="128">
        <f>+AK1477+10</f>
        <v>5845</v>
      </c>
      <c r="AL1479" s="129">
        <f>+AK1479+V1479</f>
        <v>375345</v>
      </c>
      <c r="AM1479" s="397"/>
    </row>
    <row r="1480" spans="1:39" ht="15.75" x14ac:dyDescent="0.25">
      <c r="A1480" s="93">
        <f t="shared" si="260"/>
        <v>0</v>
      </c>
      <c r="B1480" s="94">
        <f t="shared" si="255"/>
        <v>0</v>
      </c>
      <c r="C1480" s="95">
        <f>+$D$3*T1480</f>
        <v>7150</v>
      </c>
      <c r="D1480" s="95">
        <f t="shared" si="256"/>
        <v>7150</v>
      </c>
      <c r="E1480" s="95">
        <f>+$F$3*K1480</f>
        <v>1500</v>
      </c>
      <c r="F1480" s="95">
        <f t="shared" si="257"/>
        <v>1500</v>
      </c>
      <c r="G1480" s="96">
        <f>+$H$3*Q1480</f>
        <v>1500</v>
      </c>
      <c r="H1480" s="433">
        <f t="shared" si="258"/>
        <v>1500</v>
      </c>
      <c r="I1480" s="395"/>
      <c r="J1480" s="130">
        <f>((K1481-K1479)/500)</f>
        <v>0.02</v>
      </c>
      <c r="K1480" s="116">
        <f>(((I1480-I1479)*J1480)+K1479)+I1480</f>
        <v>150</v>
      </c>
      <c r="L1480" s="131">
        <f>ROUNDUP(K1480,0)</f>
        <v>150</v>
      </c>
      <c r="M1480" s="132">
        <f>((N1481-N1479)/500)</f>
        <v>0.02</v>
      </c>
      <c r="N1480" s="101">
        <f>(((I1480-I1479)*M1480)+N1479)+I1480</f>
        <v>250</v>
      </c>
      <c r="O1480" s="101">
        <f>ROUNDUP(N1480,0)</f>
        <v>250</v>
      </c>
      <c r="P1480" s="101">
        <f>((Q1481-Q1479)/500)</f>
        <v>0.02</v>
      </c>
      <c r="Q1480" s="101">
        <f>(((I1480-I1479)*P1480)+Q1479)+I1480</f>
        <v>500</v>
      </c>
      <c r="R1480" s="133">
        <f>ROUNDUP(Q1480,0)</f>
        <v>500</v>
      </c>
      <c r="S1480" s="132">
        <f>((T1481-T1479)/500)</f>
        <v>0.04</v>
      </c>
      <c r="T1480" s="134">
        <f>(((I1480-I1479)*S1480)+T1479)+I1480</f>
        <v>650</v>
      </c>
      <c r="U1480" s="134">
        <f>ROUNDUP(T1480,0)</f>
        <v>650</v>
      </c>
      <c r="V1480" s="396"/>
      <c r="W1480" s="130">
        <f>((X1481-X1479)/500)</f>
        <v>0.01</v>
      </c>
      <c r="X1480" s="116">
        <f>(((V1480-V1479)*W1480)+X1479)+V1480</f>
        <v>2075</v>
      </c>
      <c r="Y1480" s="135">
        <f t="shared" si="259"/>
        <v>240</v>
      </c>
      <c r="Z1480" s="106">
        <f>ROUNDUP(X1480,0)</f>
        <v>2075</v>
      </c>
      <c r="AA1480" s="136">
        <f>((AB1481-AB1479)/500)</f>
        <v>0.02</v>
      </c>
      <c r="AB1480" s="137">
        <f>(((V1480-V1479)*AA1480)+AB1479)+V1480</f>
        <v>4150</v>
      </c>
      <c r="AC1480" s="101">
        <f>ROUNDUP(AB1480,0)</f>
        <v>4150</v>
      </c>
      <c r="AD1480" s="137">
        <f>((AE1481-AE1479)/500)</f>
        <v>0.01</v>
      </c>
      <c r="AE1480" s="137">
        <f>(((V1480-V1479)*AD1480)+AE1479)+V1480</f>
        <v>2100</v>
      </c>
      <c r="AF1480" s="133">
        <f>ROUNDUP(AE1480,0)</f>
        <v>2100</v>
      </c>
      <c r="AG1480" s="137">
        <f>((AH1481-AH1479)/500)</f>
        <v>0.01</v>
      </c>
      <c r="AH1480" s="137">
        <f>(((V1480-V1479)*AG1480)+AH1479)+V1480</f>
        <v>2125</v>
      </c>
      <c r="AI1480" s="101">
        <f>ROUNDUP(AH1480,0)</f>
        <v>2125</v>
      </c>
      <c r="AJ1480" s="136">
        <f>((AK1481-AK1479)/500)</f>
        <v>0.01</v>
      </c>
      <c r="AK1480" s="138">
        <f>(((V1480-V1479)*AJ1480)+AK1479)+V1480</f>
        <v>2150</v>
      </c>
      <c r="AL1480" s="139">
        <f>ROUNDUP(AK1480,0)</f>
        <v>2150</v>
      </c>
    </row>
    <row r="1481" spans="1:39" ht="15.75" x14ac:dyDescent="0.25">
      <c r="A1481" s="93">
        <f t="shared" si="260"/>
        <v>0</v>
      </c>
      <c r="B1481" s="93">
        <f t="shared" si="255"/>
        <v>0</v>
      </c>
      <c r="C1481" s="112">
        <f>+$D$3*U1481</f>
        <v>4239950</v>
      </c>
      <c r="D1481" s="112">
        <f t="shared" si="256"/>
        <v>4239950</v>
      </c>
      <c r="E1481" s="112">
        <f>+$F$3*L1481</f>
        <v>3775500</v>
      </c>
      <c r="F1481" s="112">
        <f t="shared" si="257"/>
        <v>3775500</v>
      </c>
      <c r="G1481" s="113">
        <f>+$H$3*R1481</f>
        <v>1133700</v>
      </c>
      <c r="H1481" s="112">
        <f t="shared" si="258"/>
        <v>1133700</v>
      </c>
      <c r="I1481" s="140">
        <f>+I1479+500</f>
        <v>370000</v>
      </c>
      <c r="J1481" s="130"/>
      <c r="K1481" s="116">
        <f>+K1479+10</f>
        <v>7550</v>
      </c>
      <c r="L1481" s="117">
        <f>+I1481+K1481</f>
        <v>377550</v>
      </c>
      <c r="M1481" s="118"/>
      <c r="N1481" s="119">
        <f>+N1479+10</f>
        <v>7650</v>
      </c>
      <c r="O1481" s="119">
        <f>+N1481+I1481</f>
        <v>377650</v>
      </c>
      <c r="P1481" s="119"/>
      <c r="Q1481" s="119">
        <f>+Q1479+10</f>
        <v>7900</v>
      </c>
      <c r="R1481" s="120">
        <f>+Q1481+I1481</f>
        <v>377900</v>
      </c>
      <c r="S1481" s="121"/>
      <c r="T1481" s="122">
        <f>+T1479+20</f>
        <v>15450</v>
      </c>
      <c r="U1481" s="122">
        <f>+T1481+I1481</f>
        <v>385450</v>
      </c>
      <c r="V1481" s="141">
        <f>+V1479+500</f>
        <v>370000</v>
      </c>
      <c r="W1481" s="130"/>
      <c r="X1481" s="116">
        <f>+X1479+5</f>
        <v>5775</v>
      </c>
      <c r="Y1481" s="124">
        <f t="shared" si="259"/>
        <v>370240</v>
      </c>
      <c r="Z1481" s="125">
        <f>+V1481+X1481</f>
        <v>375775</v>
      </c>
      <c r="AA1481" s="126"/>
      <c r="AB1481" s="127">
        <f>+AB1479+10</f>
        <v>11550</v>
      </c>
      <c r="AC1481" s="119">
        <f>+V1481+AB1481</f>
        <v>381550</v>
      </c>
      <c r="AD1481" s="127"/>
      <c r="AE1481" s="127">
        <f>+AE1479+5</f>
        <v>5800</v>
      </c>
      <c r="AF1481" s="120">
        <f>+AE1481+V1481</f>
        <v>375800</v>
      </c>
      <c r="AG1481" s="127"/>
      <c r="AH1481" s="127">
        <f>+AH1479+5</f>
        <v>5825</v>
      </c>
      <c r="AI1481" s="119">
        <f>+AH1481+V1481</f>
        <v>375825</v>
      </c>
      <c r="AJ1481" s="126"/>
      <c r="AK1481" s="128">
        <f>+AK1479+5</f>
        <v>5850</v>
      </c>
      <c r="AL1481" s="129">
        <f>+AK1481+V1481</f>
        <v>375850</v>
      </c>
      <c r="AM1481" s="397"/>
    </row>
    <row r="1482" spans="1:39" ht="15.75" x14ac:dyDescent="0.25">
      <c r="A1482" s="93">
        <f t="shared" si="260"/>
        <v>0</v>
      </c>
      <c r="B1482" s="94">
        <f t="shared" si="255"/>
        <v>0</v>
      </c>
      <c r="C1482" s="95">
        <f>+$D$3*T1482</f>
        <v>7150</v>
      </c>
      <c r="D1482" s="95">
        <f t="shared" si="256"/>
        <v>7150</v>
      </c>
      <c r="E1482" s="95">
        <f>+$F$3*K1482</f>
        <v>1500</v>
      </c>
      <c r="F1482" s="95">
        <f t="shared" si="257"/>
        <v>1500</v>
      </c>
      <c r="G1482" s="96">
        <f>+$H$3*Q1482</f>
        <v>1500</v>
      </c>
      <c r="H1482" s="95">
        <f t="shared" si="258"/>
        <v>1500</v>
      </c>
      <c r="I1482" s="395"/>
      <c r="J1482" s="130">
        <f>((K1483-K1481)/500)</f>
        <v>0.02</v>
      </c>
      <c r="K1482" s="116">
        <f>(((I1482-I1481)*J1482)+K1481)+I1482</f>
        <v>150</v>
      </c>
      <c r="L1482" s="131">
        <f>ROUNDUP(K1482,0)</f>
        <v>150</v>
      </c>
      <c r="M1482" s="132">
        <f>((N1483-N1481)/500)</f>
        <v>0.02</v>
      </c>
      <c r="N1482" s="101">
        <f>(((I1482-I1481)*M1482)+N1481)+I1482</f>
        <v>250</v>
      </c>
      <c r="O1482" s="101">
        <f>ROUNDUP(N1482,0)</f>
        <v>250</v>
      </c>
      <c r="P1482" s="101">
        <f>((Q1483-Q1481)/500)</f>
        <v>0.02</v>
      </c>
      <c r="Q1482" s="101">
        <f>(((I1482-I1481)*P1482)+Q1481)+I1482</f>
        <v>500</v>
      </c>
      <c r="R1482" s="133">
        <f>ROUNDUP(Q1482,0)</f>
        <v>500</v>
      </c>
      <c r="S1482" s="132">
        <f>((T1483-T1481)/500)</f>
        <v>0.04</v>
      </c>
      <c r="T1482" s="134">
        <f>(((I1482-I1481)*S1482)+T1481)+I1482</f>
        <v>650</v>
      </c>
      <c r="U1482" s="134">
        <f>ROUNDUP(T1482,0)</f>
        <v>650</v>
      </c>
      <c r="V1482" s="396"/>
      <c r="W1482" s="130">
        <f>((X1483-X1481)/500)</f>
        <v>0.02</v>
      </c>
      <c r="X1482" s="116">
        <f>(((V1482-V1481)*W1482)+X1481)+V1482</f>
        <v>-1625</v>
      </c>
      <c r="Y1482" s="135">
        <f t="shared" si="259"/>
        <v>240</v>
      </c>
      <c r="Z1482" s="106">
        <f>ROUNDUP(X1482,0)</f>
        <v>-1625</v>
      </c>
      <c r="AA1482" s="136">
        <f>((AB1483-AB1481)/500)</f>
        <v>0.04</v>
      </c>
      <c r="AB1482" s="137">
        <f>(((V1482-V1481)*AA1482)+AB1481)+V1482</f>
        <v>-3250</v>
      </c>
      <c r="AC1482" s="101">
        <f>ROUNDUP(AB1482,0)</f>
        <v>-3250</v>
      </c>
      <c r="AD1482" s="137">
        <f>((AE1483-AE1481)/500)</f>
        <v>0.02</v>
      </c>
      <c r="AE1482" s="137">
        <f>(((V1482-V1481)*AD1482)+AE1481)+V1482</f>
        <v>-1600</v>
      </c>
      <c r="AF1482" s="133">
        <f>ROUNDUP(AE1482,0)</f>
        <v>-1600</v>
      </c>
      <c r="AG1482" s="137">
        <f>((AH1483-AH1481)/500)</f>
        <v>0.02</v>
      </c>
      <c r="AH1482" s="137">
        <f>(((V1482-V1481)*AG1482)+AH1481)+V1482</f>
        <v>-1575</v>
      </c>
      <c r="AI1482" s="101">
        <f>ROUNDUP(AH1482,0)</f>
        <v>-1575</v>
      </c>
      <c r="AJ1482" s="136">
        <f>((AK1483-AK1481)/500)</f>
        <v>0.02</v>
      </c>
      <c r="AK1482" s="138">
        <f>(((V1482-V1481)*AJ1482)+AK1481)+V1482</f>
        <v>-1550</v>
      </c>
      <c r="AL1482" s="139">
        <f>ROUNDUP(AK1482,0)</f>
        <v>-1550</v>
      </c>
      <c r="AM1482" s="397"/>
    </row>
    <row r="1483" spans="1:39" ht="15.75" x14ac:dyDescent="0.25">
      <c r="A1483" s="93">
        <f t="shared" si="260"/>
        <v>0</v>
      </c>
      <c r="B1483" s="93">
        <f t="shared" si="255"/>
        <v>0</v>
      </c>
      <c r="C1483" s="112">
        <f>+$D$3*U1483</f>
        <v>4245670</v>
      </c>
      <c r="D1483" s="112">
        <f t="shared" si="256"/>
        <v>4245670</v>
      </c>
      <c r="E1483" s="112">
        <f>+$F$3*L1483</f>
        <v>3780600</v>
      </c>
      <c r="F1483" s="112">
        <f t="shared" si="257"/>
        <v>3780600</v>
      </c>
      <c r="G1483" s="113">
        <f>+$H$3*R1483</f>
        <v>1135230</v>
      </c>
      <c r="H1483" s="112">
        <f t="shared" si="258"/>
        <v>1135230</v>
      </c>
      <c r="I1483" s="140">
        <f>+I1481+500</f>
        <v>370500</v>
      </c>
      <c r="J1483" s="130"/>
      <c r="K1483" s="116">
        <f>+K1481+10</f>
        <v>7560</v>
      </c>
      <c r="L1483" s="117">
        <f>+I1483+K1483</f>
        <v>378060</v>
      </c>
      <c r="M1483" s="118"/>
      <c r="N1483" s="119">
        <f>+N1481+10</f>
        <v>7660</v>
      </c>
      <c r="O1483" s="119">
        <f>+N1483+I1483</f>
        <v>378160</v>
      </c>
      <c r="P1483" s="119"/>
      <c r="Q1483" s="119">
        <f>+Q1481+10</f>
        <v>7910</v>
      </c>
      <c r="R1483" s="120">
        <f>+Q1483+I1483</f>
        <v>378410</v>
      </c>
      <c r="S1483" s="121"/>
      <c r="T1483" s="122">
        <f>+T1481+20</f>
        <v>15470</v>
      </c>
      <c r="U1483" s="122">
        <f>+T1483+I1483</f>
        <v>385970</v>
      </c>
      <c r="V1483" s="141">
        <f>+V1481+500</f>
        <v>370500</v>
      </c>
      <c r="W1483" s="130"/>
      <c r="X1483" s="116">
        <f>+X1481+10</f>
        <v>5785</v>
      </c>
      <c r="Y1483" s="124">
        <f t="shared" si="259"/>
        <v>370740</v>
      </c>
      <c r="Z1483" s="125">
        <f>+V1483+X1483</f>
        <v>376285</v>
      </c>
      <c r="AA1483" s="126"/>
      <c r="AB1483" s="127">
        <f>+AB1481+20</f>
        <v>11570</v>
      </c>
      <c r="AC1483" s="119">
        <f>+V1483+AB1483</f>
        <v>382070</v>
      </c>
      <c r="AD1483" s="127"/>
      <c r="AE1483" s="127">
        <f>+AE1481+10</f>
        <v>5810</v>
      </c>
      <c r="AF1483" s="120">
        <f>+AE1483+V1483</f>
        <v>376310</v>
      </c>
      <c r="AG1483" s="127"/>
      <c r="AH1483" s="127">
        <f>+AH1481+10</f>
        <v>5835</v>
      </c>
      <c r="AI1483" s="119">
        <f>+AH1483+V1483</f>
        <v>376335</v>
      </c>
      <c r="AJ1483" s="126"/>
      <c r="AK1483" s="128">
        <f>+AK1481+10</f>
        <v>5860</v>
      </c>
      <c r="AL1483" s="129">
        <f>+AK1483+V1483</f>
        <v>376360</v>
      </c>
      <c r="AM1483" s="397"/>
    </row>
    <row r="1484" spans="1:39" ht="15.75" x14ac:dyDescent="0.25">
      <c r="A1484" s="93">
        <f t="shared" si="260"/>
        <v>0</v>
      </c>
      <c r="B1484" s="94">
        <f t="shared" si="255"/>
        <v>0</v>
      </c>
      <c r="C1484" s="95">
        <f>+$D$3*T1484</f>
        <v>7150</v>
      </c>
      <c r="D1484" s="95">
        <f t="shared" si="256"/>
        <v>7150</v>
      </c>
      <c r="E1484" s="95">
        <f>+$F$3*K1484</f>
        <v>1500</v>
      </c>
      <c r="F1484" s="95">
        <f t="shared" si="257"/>
        <v>1500</v>
      </c>
      <c r="G1484" s="96">
        <f>+$H$3*Q1484</f>
        <v>1500</v>
      </c>
      <c r="H1484" s="433">
        <f t="shared" si="258"/>
        <v>1500</v>
      </c>
      <c r="I1484" s="395"/>
      <c r="J1484" s="130">
        <f>((K1485-K1483)/500)</f>
        <v>0.02</v>
      </c>
      <c r="K1484" s="116">
        <f>(((I1484-I1483)*J1484)+K1483)+I1484</f>
        <v>150</v>
      </c>
      <c r="L1484" s="131">
        <f>ROUNDUP(K1484,0)</f>
        <v>150</v>
      </c>
      <c r="M1484" s="132">
        <f>((N1485-N1483)/500)</f>
        <v>0.02</v>
      </c>
      <c r="N1484" s="101">
        <f>(((I1484-I1483)*M1484)+N1483)+I1484</f>
        <v>250</v>
      </c>
      <c r="O1484" s="101">
        <f>ROUNDUP(N1484,0)</f>
        <v>250</v>
      </c>
      <c r="P1484" s="101">
        <f>((Q1485-Q1483)/500)</f>
        <v>0.02</v>
      </c>
      <c r="Q1484" s="101">
        <f>(((I1484-I1483)*P1484)+Q1483)+I1484</f>
        <v>500</v>
      </c>
      <c r="R1484" s="133">
        <f>ROUNDUP(Q1484,0)</f>
        <v>500</v>
      </c>
      <c r="S1484" s="132">
        <f>((T1485-T1483)/500)</f>
        <v>0.04</v>
      </c>
      <c r="T1484" s="134">
        <f>(((I1484-I1483)*S1484)+T1483)+I1484</f>
        <v>650</v>
      </c>
      <c r="U1484" s="134">
        <f>ROUNDUP(T1484,0)</f>
        <v>650</v>
      </c>
      <c r="V1484" s="396"/>
      <c r="W1484" s="130">
        <f>((X1485-X1483)/500)</f>
        <v>0.01</v>
      </c>
      <c r="X1484" s="116">
        <f>(((V1484-V1483)*W1484)+X1483)+V1484</f>
        <v>2080</v>
      </c>
      <c r="Y1484" s="135">
        <f t="shared" si="259"/>
        <v>240</v>
      </c>
      <c r="Z1484" s="106">
        <f>ROUNDUP(X1484,0)</f>
        <v>2080</v>
      </c>
      <c r="AA1484" s="136">
        <f>((AB1485-AB1483)/500)</f>
        <v>0.02</v>
      </c>
      <c r="AB1484" s="137">
        <f>(((V1484-V1483)*AA1484)+AB1483)+V1484</f>
        <v>4160</v>
      </c>
      <c r="AC1484" s="101">
        <f>ROUNDUP(AB1484,0)</f>
        <v>4160</v>
      </c>
      <c r="AD1484" s="137">
        <f>((AE1485-AE1483)/500)</f>
        <v>0.01</v>
      </c>
      <c r="AE1484" s="137">
        <f>(((V1484-V1483)*AD1484)+AE1483)+V1484</f>
        <v>2105</v>
      </c>
      <c r="AF1484" s="133">
        <f>ROUNDUP(AE1484,0)</f>
        <v>2105</v>
      </c>
      <c r="AG1484" s="137">
        <f>((AH1485-AH1483)/500)</f>
        <v>0.01</v>
      </c>
      <c r="AH1484" s="137">
        <f>(((V1484-V1483)*AG1484)+AH1483)+V1484</f>
        <v>2130</v>
      </c>
      <c r="AI1484" s="101">
        <f>ROUNDUP(AH1484,0)</f>
        <v>2130</v>
      </c>
      <c r="AJ1484" s="136">
        <f>((AK1485-AK1483)/500)</f>
        <v>0.01</v>
      </c>
      <c r="AK1484" s="138">
        <f>(((V1484-V1483)*AJ1484)+AK1483)+V1484</f>
        <v>2155</v>
      </c>
      <c r="AL1484" s="139">
        <f>ROUNDUP(AK1484,0)</f>
        <v>2155</v>
      </c>
    </row>
    <row r="1485" spans="1:39" ht="15.75" x14ac:dyDescent="0.25">
      <c r="A1485" s="93">
        <f t="shared" si="260"/>
        <v>0</v>
      </c>
      <c r="B1485" s="93">
        <f t="shared" si="255"/>
        <v>0</v>
      </c>
      <c r="C1485" s="112">
        <f>+$D$3*U1485</f>
        <v>4251390</v>
      </c>
      <c r="D1485" s="112">
        <f t="shared" si="256"/>
        <v>4251390</v>
      </c>
      <c r="E1485" s="112">
        <f>+$F$3*L1485</f>
        <v>3785700</v>
      </c>
      <c r="F1485" s="112">
        <f t="shared" si="257"/>
        <v>3785700</v>
      </c>
      <c r="G1485" s="113">
        <f>+$H$3*R1485</f>
        <v>1136760</v>
      </c>
      <c r="H1485" s="112">
        <f t="shared" si="258"/>
        <v>1136760</v>
      </c>
      <c r="I1485" s="140">
        <f>+I1483+500</f>
        <v>371000</v>
      </c>
      <c r="J1485" s="130"/>
      <c r="K1485" s="116">
        <f>+K1483+10</f>
        <v>7570</v>
      </c>
      <c r="L1485" s="117">
        <f>+I1485+K1485</f>
        <v>378570</v>
      </c>
      <c r="M1485" s="118"/>
      <c r="N1485" s="119">
        <f>+N1483+10</f>
        <v>7670</v>
      </c>
      <c r="O1485" s="119">
        <f>+N1485+I1485</f>
        <v>378670</v>
      </c>
      <c r="P1485" s="119"/>
      <c r="Q1485" s="119">
        <f>+Q1483+10</f>
        <v>7920</v>
      </c>
      <c r="R1485" s="120">
        <f>+Q1485+I1485</f>
        <v>378920</v>
      </c>
      <c r="S1485" s="121"/>
      <c r="T1485" s="122">
        <f>+T1483+20</f>
        <v>15490</v>
      </c>
      <c r="U1485" s="122">
        <f>+T1485+I1485</f>
        <v>386490</v>
      </c>
      <c r="V1485" s="141">
        <f>+V1483+500</f>
        <v>371000</v>
      </c>
      <c r="W1485" s="130"/>
      <c r="X1485" s="116">
        <f>+X1483+5</f>
        <v>5790</v>
      </c>
      <c r="Y1485" s="124">
        <f t="shared" si="259"/>
        <v>371240</v>
      </c>
      <c r="Z1485" s="125">
        <f>+V1485+X1485</f>
        <v>376790</v>
      </c>
      <c r="AA1485" s="126"/>
      <c r="AB1485" s="127">
        <f>+AB1483+10</f>
        <v>11580</v>
      </c>
      <c r="AC1485" s="119">
        <f>+V1485+AB1485</f>
        <v>382580</v>
      </c>
      <c r="AD1485" s="127"/>
      <c r="AE1485" s="127">
        <f>+AE1483+5</f>
        <v>5815</v>
      </c>
      <c r="AF1485" s="120">
        <f>+AE1485+V1485</f>
        <v>376815</v>
      </c>
      <c r="AG1485" s="127"/>
      <c r="AH1485" s="127">
        <f>+AH1483+5</f>
        <v>5840</v>
      </c>
      <c r="AI1485" s="119">
        <f>+AH1485+V1485</f>
        <v>376840</v>
      </c>
      <c r="AJ1485" s="126"/>
      <c r="AK1485" s="128">
        <f>+AK1483+5</f>
        <v>5865</v>
      </c>
      <c r="AL1485" s="129">
        <f>+AK1485+V1485</f>
        <v>376865</v>
      </c>
      <c r="AM1485" s="397"/>
    </row>
    <row r="1486" spans="1:39" ht="15.75" x14ac:dyDescent="0.25">
      <c r="A1486" s="93">
        <f t="shared" si="260"/>
        <v>0</v>
      </c>
      <c r="B1486" s="94">
        <f t="shared" si="255"/>
        <v>0</v>
      </c>
      <c r="C1486" s="95">
        <f>+$D$3*T1486</f>
        <v>7150</v>
      </c>
      <c r="D1486" s="95">
        <f t="shared" si="256"/>
        <v>7150</v>
      </c>
      <c r="E1486" s="95">
        <f>+$F$3*K1486</f>
        <v>1500</v>
      </c>
      <c r="F1486" s="95">
        <f t="shared" si="257"/>
        <v>1500</v>
      </c>
      <c r="G1486" s="96">
        <f>+$H$3*Q1486</f>
        <v>1500</v>
      </c>
      <c r="H1486" s="95">
        <f t="shared" si="258"/>
        <v>1500</v>
      </c>
      <c r="I1486" s="395"/>
      <c r="J1486" s="130">
        <f>((K1487-K1485)/500)</f>
        <v>0.02</v>
      </c>
      <c r="K1486" s="116">
        <f>(((I1486-I1485)*J1486)+K1485)+I1486</f>
        <v>150</v>
      </c>
      <c r="L1486" s="131">
        <f>ROUNDUP(K1486,0)</f>
        <v>150</v>
      </c>
      <c r="M1486" s="132">
        <f>((N1487-N1485)/500)</f>
        <v>0.02</v>
      </c>
      <c r="N1486" s="101">
        <f>(((I1486-I1485)*M1486)+N1485)+I1486</f>
        <v>250</v>
      </c>
      <c r="O1486" s="101">
        <f>ROUNDUP(N1486,0)</f>
        <v>250</v>
      </c>
      <c r="P1486" s="101">
        <f>((Q1487-Q1485)/500)</f>
        <v>0.02</v>
      </c>
      <c r="Q1486" s="101">
        <f>(((I1486-I1485)*P1486)+Q1485)+I1486</f>
        <v>500</v>
      </c>
      <c r="R1486" s="133">
        <f>ROUNDUP(Q1486,0)</f>
        <v>500</v>
      </c>
      <c r="S1486" s="132">
        <f>((T1487-T1485)/500)</f>
        <v>0.04</v>
      </c>
      <c r="T1486" s="134">
        <f>(((I1486-I1485)*S1486)+T1485)+I1486</f>
        <v>650</v>
      </c>
      <c r="U1486" s="134">
        <f>ROUNDUP(T1486,0)</f>
        <v>650</v>
      </c>
      <c r="V1486" s="396"/>
      <c r="W1486" s="130">
        <f>((X1487-X1485)/500)</f>
        <v>0.02</v>
      </c>
      <c r="X1486" s="116">
        <f>(((V1486-V1485)*W1486)+X1485)+V1486</f>
        <v>-1630</v>
      </c>
      <c r="Y1486" s="135">
        <f t="shared" si="259"/>
        <v>240</v>
      </c>
      <c r="Z1486" s="106">
        <f>ROUNDUP(X1486,0)</f>
        <v>-1630</v>
      </c>
      <c r="AA1486" s="136">
        <f>((AB1487-AB1485)/500)</f>
        <v>0.04</v>
      </c>
      <c r="AB1486" s="137">
        <f>(((V1486-V1485)*AA1486)+AB1485)+V1486</f>
        <v>-3260</v>
      </c>
      <c r="AC1486" s="101">
        <f>ROUNDUP(AB1486,0)</f>
        <v>-3260</v>
      </c>
      <c r="AD1486" s="137">
        <f>((AE1487-AE1485)/500)</f>
        <v>0.02</v>
      </c>
      <c r="AE1486" s="137">
        <f>(((V1486-V1485)*AD1486)+AE1485)+V1486</f>
        <v>-1605</v>
      </c>
      <c r="AF1486" s="133">
        <f>ROUNDUP(AE1486,0)</f>
        <v>-1605</v>
      </c>
      <c r="AG1486" s="137">
        <f>((AH1487-AH1485)/500)</f>
        <v>0.02</v>
      </c>
      <c r="AH1486" s="137">
        <f>(((V1486-V1485)*AG1486)+AH1485)+V1486</f>
        <v>-1580</v>
      </c>
      <c r="AI1486" s="101">
        <f>ROUNDUP(AH1486,0)</f>
        <v>-1580</v>
      </c>
      <c r="AJ1486" s="136">
        <f>((AK1487-AK1485)/500)</f>
        <v>0.02</v>
      </c>
      <c r="AK1486" s="138">
        <f>(((V1486-V1485)*AJ1486)+AK1485)+V1486</f>
        <v>-1555</v>
      </c>
      <c r="AL1486" s="139">
        <f>ROUNDUP(AK1486,0)</f>
        <v>-1555</v>
      </c>
    </row>
    <row r="1487" spans="1:39" ht="15.75" x14ac:dyDescent="0.25">
      <c r="A1487" s="93">
        <f t="shared" si="260"/>
        <v>0</v>
      </c>
      <c r="B1487" s="93">
        <f t="shared" si="255"/>
        <v>0</v>
      </c>
      <c r="C1487" s="112">
        <f>+$D$3*U1487</f>
        <v>4257110</v>
      </c>
      <c r="D1487" s="112">
        <f t="shared" si="256"/>
        <v>4257110</v>
      </c>
      <c r="E1487" s="112">
        <f>+$F$3*L1487</f>
        <v>3790800</v>
      </c>
      <c r="F1487" s="112">
        <f t="shared" si="257"/>
        <v>3790800</v>
      </c>
      <c r="G1487" s="113">
        <f>+$H$3*R1487</f>
        <v>1138290</v>
      </c>
      <c r="H1487" s="112">
        <f t="shared" si="258"/>
        <v>1138290</v>
      </c>
      <c r="I1487" s="140">
        <f>+I1485+500</f>
        <v>371500</v>
      </c>
      <c r="J1487" s="130"/>
      <c r="K1487" s="116">
        <f>+K1485+10</f>
        <v>7580</v>
      </c>
      <c r="L1487" s="117">
        <f>+I1487+K1487</f>
        <v>379080</v>
      </c>
      <c r="M1487" s="118"/>
      <c r="N1487" s="119">
        <f>+N1485+10</f>
        <v>7680</v>
      </c>
      <c r="O1487" s="119">
        <f>+N1487+I1487</f>
        <v>379180</v>
      </c>
      <c r="P1487" s="119"/>
      <c r="Q1487" s="119">
        <f>+Q1485+10</f>
        <v>7930</v>
      </c>
      <c r="R1487" s="120">
        <f>+Q1487+I1487</f>
        <v>379430</v>
      </c>
      <c r="S1487" s="121"/>
      <c r="T1487" s="122">
        <f>+T1485+20</f>
        <v>15510</v>
      </c>
      <c r="U1487" s="122">
        <f>+T1487+I1487</f>
        <v>387010</v>
      </c>
      <c r="V1487" s="141">
        <f>+V1485+500</f>
        <v>371500</v>
      </c>
      <c r="W1487" s="130"/>
      <c r="X1487" s="116">
        <f>+X1485+10</f>
        <v>5800</v>
      </c>
      <c r="Y1487" s="124">
        <f t="shared" si="259"/>
        <v>371740</v>
      </c>
      <c r="Z1487" s="125">
        <f>+V1487+X1487</f>
        <v>377300</v>
      </c>
      <c r="AA1487" s="126"/>
      <c r="AB1487" s="127">
        <f>+AB1485+20</f>
        <v>11600</v>
      </c>
      <c r="AC1487" s="119">
        <f>+V1487+AB1487</f>
        <v>383100</v>
      </c>
      <c r="AD1487" s="127"/>
      <c r="AE1487" s="127">
        <f>+AE1485+10</f>
        <v>5825</v>
      </c>
      <c r="AF1487" s="120">
        <f>+AE1487+V1487</f>
        <v>377325</v>
      </c>
      <c r="AG1487" s="127"/>
      <c r="AH1487" s="127">
        <f>+AH1485+10</f>
        <v>5850</v>
      </c>
      <c r="AI1487" s="119">
        <f>+AH1487+V1487</f>
        <v>377350</v>
      </c>
      <c r="AJ1487" s="126"/>
      <c r="AK1487" s="128">
        <f>+AK1485+10</f>
        <v>5875</v>
      </c>
      <c r="AL1487" s="129">
        <f>+AK1487+V1487</f>
        <v>377375</v>
      </c>
      <c r="AM1487" s="397"/>
    </row>
    <row r="1488" spans="1:39" ht="15.75" x14ac:dyDescent="0.25">
      <c r="A1488" s="93">
        <f t="shared" si="260"/>
        <v>0</v>
      </c>
      <c r="B1488" s="94">
        <f t="shared" si="255"/>
        <v>0</v>
      </c>
      <c r="C1488" s="95">
        <f>+$D$3*T1488</f>
        <v>7150</v>
      </c>
      <c r="D1488" s="95">
        <f t="shared" si="256"/>
        <v>7150</v>
      </c>
      <c r="E1488" s="95">
        <f>+$F$3*K1488</f>
        <v>1500</v>
      </c>
      <c r="F1488" s="95">
        <f t="shared" si="257"/>
        <v>1500</v>
      </c>
      <c r="G1488" s="96">
        <f>+$H$3*Q1488</f>
        <v>1500</v>
      </c>
      <c r="H1488" s="433">
        <f t="shared" si="258"/>
        <v>1500</v>
      </c>
      <c r="I1488" s="395"/>
      <c r="J1488" s="130">
        <f>((K1489-K1487)/500)</f>
        <v>0.02</v>
      </c>
      <c r="K1488" s="116">
        <f>(((I1488-I1487)*J1488)+K1487)+I1488</f>
        <v>150</v>
      </c>
      <c r="L1488" s="131">
        <f>ROUNDUP(K1488,0)</f>
        <v>150</v>
      </c>
      <c r="M1488" s="132">
        <f>((N1489-N1487)/500)</f>
        <v>0.02</v>
      </c>
      <c r="N1488" s="101">
        <f>(((I1488-I1487)*M1488)+N1487)+I1488</f>
        <v>250</v>
      </c>
      <c r="O1488" s="101">
        <f>ROUNDUP(N1488,0)</f>
        <v>250</v>
      </c>
      <c r="P1488" s="101">
        <f>((Q1489-Q1487)/500)</f>
        <v>0.02</v>
      </c>
      <c r="Q1488" s="101">
        <f>(((I1488-I1487)*P1488)+Q1487)+I1488</f>
        <v>500</v>
      </c>
      <c r="R1488" s="133">
        <f>ROUNDUP(Q1488,0)</f>
        <v>500</v>
      </c>
      <c r="S1488" s="132">
        <f>((T1489-T1487)/500)</f>
        <v>0.04</v>
      </c>
      <c r="T1488" s="134">
        <f>(((I1488-I1487)*S1488)+T1487)+I1488</f>
        <v>650</v>
      </c>
      <c r="U1488" s="134">
        <f>ROUNDUP(T1488,0)</f>
        <v>650</v>
      </c>
      <c r="V1488" s="396"/>
      <c r="W1488" s="130">
        <f>((X1489-X1487)/500)</f>
        <v>0.01</v>
      </c>
      <c r="X1488" s="116">
        <f>(((V1488-V1487)*W1488)+X1487)+V1488</f>
        <v>2085</v>
      </c>
      <c r="Y1488" s="135">
        <f t="shared" si="259"/>
        <v>240</v>
      </c>
      <c r="Z1488" s="106">
        <f>ROUNDUP(X1488,0)</f>
        <v>2085</v>
      </c>
      <c r="AA1488" s="136">
        <f>((AB1489-AB1487)/500)</f>
        <v>0.02</v>
      </c>
      <c r="AB1488" s="137">
        <f>(((V1488-V1487)*AA1488)+AB1487)+V1488</f>
        <v>4170</v>
      </c>
      <c r="AC1488" s="101">
        <f>ROUNDUP(AB1488,0)</f>
        <v>4170</v>
      </c>
      <c r="AD1488" s="137">
        <f>((AE1489-AE1487)/500)</f>
        <v>0.01</v>
      </c>
      <c r="AE1488" s="137">
        <f>(((V1488-V1487)*AD1488)+AE1487)+V1488</f>
        <v>2110</v>
      </c>
      <c r="AF1488" s="133">
        <f>ROUNDUP(AE1488,0)</f>
        <v>2110</v>
      </c>
      <c r="AG1488" s="137">
        <f>((AH1489-AH1487)/500)</f>
        <v>0.01</v>
      </c>
      <c r="AH1488" s="137">
        <f>(((V1488-V1487)*AG1488)+AH1487)+V1488</f>
        <v>2135</v>
      </c>
      <c r="AI1488" s="101">
        <f>ROUNDUP(AH1488,0)</f>
        <v>2135</v>
      </c>
      <c r="AJ1488" s="136">
        <f>((AK1489-AK1487)/500)</f>
        <v>0.01</v>
      </c>
      <c r="AK1488" s="138">
        <f>(((V1488-V1487)*AJ1488)+AK1487)+V1488</f>
        <v>2160</v>
      </c>
      <c r="AL1488" s="139">
        <f>ROUNDUP(AK1488,0)</f>
        <v>2160</v>
      </c>
    </row>
    <row r="1489" spans="1:39" ht="15.75" x14ac:dyDescent="0.25">
      <c r="A1489" s="93">
        <f t="shared" si="260"/>
        <v>0</v>
      </c>
      <c r="B1489" s="93">
        <f t="shared" si="255"/>
        <v>0</v>
      </c>
      <c r="C1489" s="112">
        <f>+$D$3*U1489</f>
        <v>4262830</v>
      </c>
      <c r="D1489" s="112">
        <f t="shared" si="256"/>
        <v>4262830</v>
      </c>
      <c r="E1489" s="112">
        <f>+$F$3*L1489</f>
        <v>3795900</v>
      </c>
      <c r="F1489" s="112">
        <f t="shared" si="257"/>
        <v>3795900</v>
      </c>
      <c r="G1489" s="113">
        <f>+$H$3*R1489</f>
        <v>1139820</v>
      </c>
      <c r="H1489" s="112">
        <f t="shared" si="258"/>
        <v>1139820</v>
      </c>
      <c r="I1489" s="140">
        <f>+I1487+500</f>
        <v>372000</v>
      </c>
      <c r="J1489" s="130"/>
      <c r="K1489" s="116">
        <f>+K1487+10</f>
        <v>7590</v>
      </c>
      <c r="L1489" s="117">
        <f>+I1489+K1489</f>
        <v>379590</v>
      </c>
      <c r="M1489" s="118"/>
      <c r="N1489" s="119">
        <f>+N1487+10</f>
        <v>7690</v>
      </c>
      <c r="O1489" s="119">
        <f>+N1489+I1489</f>
        <v>379690</v>
      </c>
      <c r="P1489" s="119"/>
      <c r="Q1489" s="119">
        <f>+Q1487+10</f>
        <v>7940</v>
      </c>
      <c r="R1489" s="120">
        <f>+Q1489+I1489</f>
        <v>379940</v>
      </c>
      <c r="S1489" s="121"/>
      <c r="T1489" s="122">
        <f>+T1487+20</f>
        <v>15530</v>
      </c>
      <c r="U1489" s="122">
        <f>+T1489+I1489</f>
        <v>387530</v>
      </c>
      <c r="V1489" s="141">
        <f>+V1487+500</f>
        <v>372000</v>
      </c>
      <c r="W1489" s="130"/>
      <c r="X1489" s="116">
        <f>+X1487+5</f>
        <v>5805</v>
      </c>
      <c r="Y1489" s="124">
        <f t="shared" si="259"/>
        <v>372240</v>
      </c>
      <c r="Z1489" s="125">
        <f>+V1489+X1489</f>
        <v>377805</v>
      </c>
      <c r="AA1489" s="126"/>
      <c r="AB1489" s="127">
        <f>+AB1487+10</f>
        <v>11610</v>
      </c>
      <c r="AC1489" s="119">
        <f>+V1489+AB1489</f>
        <v>383610</v>
      </c>
      <c r="AD1489" s="127"/>
      <c r="AE1489" s="127">
        <f>+AE1487+5</f>
        <v>5830</v>
      </c>
      <c r="AF1489" s="120">
        <f>+AE1489+V1489</f>
        <v>377830</v>
      </c>
      <c r="AG1489" s="127"/>
      <c r="AH1489" s="127">
        <f>+AH1487+5</f>
        <v>5855</v>
      </c>
      <c r="AI1489" s="119">
        <f>+AH1489+V1489</f>
        <v>377855</v>
      </c>
      <c r="AJ1489" s="126"/>
      <c r="AK1489" s="128">
        <f>+AK1487+5</f>
        <v>5880</v>
      </c>
      <c r="AL1489" s="129">
        <f>+AK1489+V1489</f>
        <v>377880</v>
      </c>
      <c r="AM1489" s="397"/>
    </row>
    <row r="1490" spans="1:39" ht="15.75" x14ac:dyDescent="0.25">
      <c r="A1490" s="93">
        <f t="shared" si="260"/>
        <v>0</v>
      </c>
      <c r="B1490" s="94">
        <f t="shared" si="255"/>
        <v>0</v>
      </c>
      <c r="C1490" s="95">
        <f>+$D$3*T1490</f>
        <v>7150</v>
      </c>
      <c r="D1490" s="95">
        <f t="shared" si="256"/>
        <v>7150</v>
      </c>
      <c r="E1490" s="95">
        <f>+$F$3*K1490</f>
        <v>1500</v>
      </c>
      <c r="F1490" s="95">
        <f t="shared" si="257"/>
        <v>1500</v>
      </c>
      <c r="G1490" s="96">
        <f>+$H$3*Q1490</f>
        <v>1500</v>
      </c>
      <c r="H1490" s="95">
        <f t="shared" si="258"/>
        <v>1500</v>
      </c>
      <c r="I1490" s="395"/>
      <c r="J1490" s="130">
        <f>((K1491-K1489)/500)</f>
        <v>0.02</v>
      </c>
      <c r="K1490" s="116">
        <f>(((I1490-I1489)*J1490)+K1489)+I1490</f>
        <v>150</v>
      </c>
      <c r="L1490" s="131">
        <f>ROUNDUP(K1490,0)</f>
        <v>150</v>
      </c>
      <c r="M1490" s="132">
        <f>((N1491-N1489)/500)</f>
        <v>0.02</v>
      </c>
      <c r="N1490" s="101">
        <f>(((I1490-I1489)*M1490)+N1489)+I1490</f>
        <v>250</v>
      </c>
      <c r="O1490" s="101">
        <f>ROUNDUP(N1490,0)</f>
        <v>250</v>
      </c>
      <c r="P1490" s="101">
        <f>((Q1491-Q1489)/500)</f>
        <v>0.02</v>
      </c>
      <c r="Q1490" s="101">
        <f>(((I1490-I1489)*P1490)+Q1489)+I1490</f>
        <v>500</v>
      </c>
      <c r="R1490" s="133">
        <f>ROUNDUP(Q1490,0)</f>
        <v>500</v>
      </c>
      <c r="S1490" s="132">
        <f>((T1491-T1489)/500)</f>
        <v>0.04</v>
      </c>
      <c r="T1490" s="134">
        <f>(((I1490-I1489)*S1490)+T1489)+I1490</f>
        <v>650</v>
      </c>
      <c r="U1490" s="134">
        <f>ROUNDUP(T1490,0)</f>
        <v>650</v>
      </c>
      <c r="V1490" s="396"/>
      <c r="W1490" s="130">
        <f>((X1491-X1489)/500)</f>
        <v>0.02</v>
      </c>
      <c r="X1490" s="116">
        <f>(((V1490-V1489)*W1490)+X1489)+V1490</f>
        <v>-1635</v>
      </c>
      <c r="Y1490" s="135">
        <f t="shared" si="259"/>
        <v>240</v>
      </c>
      <c r="Z1490" s="106">
        <f>ROUNDUP(X1490,0)</f>
        <v>-1635</v>
      </c>
      <c r="AA1490" s="136">
        <f>((AB1491-AB1489)/500)</f>
        <v>0.04</v>
      </c>
      <c r="AB1490" s="137">
        <f>(((V1490-V1489)*AA1490)+AB1489)+V1490</f>
        <v>-3270</v>
      </c>
      <c r="AC1490" s="101">
        <f>ROUNDUP(AB1490,0)</f>
        <v>-3270</v>
      </c>
      <c r="AD1490" s="137">
        <f>((AE1491-AE1489)/500)</f>
        <v>0.02</v>
      </c>
      <c r="AE1490" s="137">
        <f>(((V1490-V1489)*AD1490)+AE1489)+V1490</f>
        <v>-1610</v>
      </c>
      <c r="AF1490" s="133">
        <f>ROUNDUP(AE1490,0)</f>
        <v>-1610</v>
      </c>
      <c r="AG1490" s="137">
        <f>((AH1491-AH1489)/500)</f>
        <v>0.02</v>
      </c>
      <c r="AH1490" s="137">
        <f>(((V1490-V1489)*AG1490)+AH1489)+V1490</f>
        <v>-1585</v>
      </c>
      <c r="AI1490" s="101">
        <f>ROUNDUP(AH1490,0)</f>
        <v>-1585</v>
      </c>
      <c r="AJ1490" s="136">
        <f>((AK1491-AK1489)/500)</f>
        <v>0.02</v>
      </c>
      <c r="AK1490" s="138">
        <f>(((V1490-V1489)*AJ1490)+AK1489)+V1490</f>
        <v>-1560</v>
      </c>
      <c r="AL1490" s="139">
        <f>ROUNDUP(AK1490,0)</f>
        <v>-1560</v>
      </c>
      <c r="AM1490" s="397"/>
    </row>
    <row r="1491" spans="1:39" ht="15.75" x14ac:dyDescent="0.25">
      <c r="A1491" s="93">
        <f t="shared" si="260"/>
        <v>0</v>
      </c>
      <c r="B1491" s="93">
        <f t="shared" si="255"/>
        <v>0</v>
      </c>
      <c r="C1491" s="112">
        <f>+$D$3*U1491</f>
        <v>4268550</v>
      </c>
      <c r="D1491" s="112">
        <f t="shared" si="256"/>
        <v>4268550</v>
      </c>
      <c r="E1491" s="112">
        <f>+$F$3*L1491</f>
        <v>3801000</v>
      </c>
      <c r="F1491" s="112">
        <f t="shared" si="257"/>
        <v>3801000</v>
      </c>
      <c r="G1491" s="113">
        <f>+$H$3*R1491</f>
        <v>1141350</v>
      </c>
      <c r="H1491" s="112">
        <f t="shared" si="258"/>
        <v>1141350</v>
      </c>
      <c r="I1491" s="140">
        <f>+I1489+500</f>
        <v>372500</v>
      </c>
      <c r="J1491" s="130"/>
      <c r="K1491" s="116">
        <f>+K1489+10</f>
        <v>7600</v>
      </c>
      <c r="L1491" s="117">
        <f>+I1491+K1491</f>
        <v>380100</v>
      </c>
      <c r="M1491" s="118"/>
      <c r="N1491" s="119">
        <f>+N1489+10</f>
        <v>7700</v>
      </c>
      <c r="O1491" s="119">
        <f>+N1491+I1491</f>
        <v>380200</v>
      </c>
      <c r="P1491" s="119"/>
      <c r="Q1491" s="119">
        <f>+Q1489+10</f>
        <v>7950</v>
      </c>
      <c r="R1491" s="120">
        <f>+Q1491+I1491</f>
        <v>380450</v>
      </c>
      <c r="S1491" s="121"/>
      <c r="T1491" s="122">
        <f>+T1489+20</f>
        <v>15550</v>
      </c>
      <c r="U1491" s="122">
        <f>+T1491+I1491</f>
        <v>388050</v>
      </c>
      <c r="V1491" s="141">
        <f>+V1489+500</f>
        <v>372500</v>
      </c>
      <c r="W1491" s="130"/>
      <c r="X1491" s="116">
        <f>+X1489+10</f>
        <v>5815</v>
      </c>
      <c r="Y1491" s="124">
        <f t="shared" si="259"/>
        <v>372740</v>
      </c>
      <c r="Z1491" s="125">
        <f>+V1491+X1491</f>
        <v>378315</v>
      </c>
      <c r="AA1491" s="126"/>
      <c r="AB1491" s="127">
        <f>+AB1489+20</f>
        <v>11630</v>
      </c>
      <c r="AC1491" s="119">
        <f>+V1491+AB1491</f>
        <v>384130</v>
      </c>
      <c r="AD1491" s="127"/>
      <c r="AE1491" s="127">
        <f>+AE1489+10</f>
        <v>5840</v>
      </c>
      <c r="AF1491" s="120">
        <f>+AE1491+V1491</f>
        <v>378340</v>
      </c>
      <c r="AG1491" s="127"/>
      <c r="AH1491" s="127">
        <f>+AH1489+10</f>
        <v>5865</v>
      </c>
      <c r="AI1491" s="119">
        <f>+AH1491+V1491</f>
        <v>378365</v>
      </c>
      <c r="AJ1491" s="126"/>
      <c r="AK1491" s="128">
        <f>+AK1489+10</f>
        <v>5890</v>
      </c>
      <c r="AL1491" s="129">
        <f>+AK1491+V1491</f>
        <v>378390</v>
      </c>
      <c r="AM1491" s="397"/>
    </row>
    <row r="1492" spans="1:39" ht="15.75" x14ac:dyDescent="0.25">
      <c r="A1492" s="93">
        <f t="shared" si="260"/>
        <v>0</v>
      </c>
      <c r="B1492" s="94">
        <f t="shared" si="255"/>
        <v>0</v>
      </c>
      <c r="C1492" s="95">
        <f>+$D$3*T1492</f>
        <v>7150</v>
      </c>
      <c r="D1492" s="95">
        <f t="shared" si="256"/>
        <v>7150</v>
      </c>
      <c r="E1492" s="95">
        <f>+$F$3*K1492</f>
        <v>1500</v>
      </c>
      <c r="F1492" s="95">
        <f t="shared" si="257"/>
        <v>1500</v>
      </c>
      <c r="G1492" s="96">
        <f>+$H$3*Q1492</f>
        <v>1500</v>
      </c>
      <c r="H1492" s="433">
        <f t="shared" si="258"/>
        <v>1500</v>
      </c>
      <c r="I1492" s="395"/>
      <c r="J1492" s="130">
        <f>((K1493-K1491)/500)</f>
        <v>0.02</v>
      </c>
      <c r="K1492" s="116">
        <f>(((I1492-I1491)*J1492)+K1491)+I1492</f>
        <v>150</v>
      </c>
      <c r="L1492" s="131">
        <f>ROUNDUP(K1492,0)</f>
        <v>150</v>
      </c>
      <c r="M1492" s="132">
        <f>((N1493-N1491)/500)</f>
        <v>0.02</v>
      </c>
      <c r="N1492" s="101">
        <f>(((I1492-I1491)*M1492)+N1491)+I1492</f>
        <v>250</v>
      </c>
      <c r="O1492" s="101">
        <f>ROUNDUP(N1492,0)</f>
        <v>250</v>
      </c>
      <c r="P1492" s="101">
        <f>((Q1493-Q1491)/500)</f>
        <v>0.02</v>
      </c>
      <c r="Q1492" s="101">
        <f>(((I1492-I1491)*P1492)+Q1491)+I1492</f>
        <v>500</v>
      </c>
      <c r="R1492" s="133">
        <f>ROUNDUP(Q1492,0)</f>
        <v>500</v>
      </c>
      <c r="S1492" s="132">
        <f>((T1493-T1491)/500)</f>
        <v>0.04</v>
      </c>
      <c r="T1492" s="134">
        <f>(((I1492-I1491)*S1492)+T1491)+I1492</f>
        <v>650</v>
      </c>
      <c r="U1492" s="134">
        <f>ROUNDUP(T1492,0)</f>
        <v>650</v>
      </c>
      <c r="V1492" s="396"/>
      <c r="W1492" s="130">
        <f>((X1493-X1491)/500)</f>
        <v>0.01</v>
      </c>
      <c r="X1492" s="116">
        <f>(((V1492-V1491)*W1492)+X1491)+V1492</f>
        <v>2090</v>
      </c>
      <c r="Y1492" s="135">
        <f t="shared" si="259"/>
        <v>240</v>
      </c>
      <c r="Z1492" s="106">
        <f>ROUNDUP(X1492,0)</f>
        <v>2090</v>
      </c>
      <c r="AA1492" s="136">
        <f>((AB1493-AB1491)/500)</f>
        <v>0.02</v>
      </c>
      <c r="AB1492" s="137">
        <f>(((V1492-V1491)*AA1492)+AB1491)+V1492</f>
        <v>4180</v>
      </c>
      <c r="AC1492" s="101">
        <f>ROUNDUP(AB1492,0)</f>
        <v>4180</v>
      </c>
      <c r="AD1492" s="137">
        <f>((AE1493-AE1491)/500)</f>
        <v>0.01</v>
      </c>
      <c r="AE1492" s="137">
        <f>(((V1492-V1491)*AD1492)+AE1491)+V1492</f>
        <v>2115</v>
      </c>
      <c r="AF1492" s="133">
        <f>ROUNDUP(AE1492,0)</f>
        <v>2115</v>
      </c>
      <c r="AG1492" s="137">
        <f>((AH1493-AH1491)/500)</f>
        <v>0.01</v>
      </c>
      <c r="AH1492" s="137">
        <f>(((V1492-V1491)*AG1492)+AH1491)+V1492</f>
        <v>2140</v>
      </c>
      <c r="AI1492" s="101">
        <f>ROUNDUP(AH1492,0)</f>
        <v>2140</v>
      </c>
      <c r="AJ1492" s="136">
        <f>((AK1493-AK1491)/500)</f>
        <v>0.01</v>
      </c>
      <c r="AK1492" s="138">
        <f>(((V1492-V1491)*AJ1492)+AK1491)+V1492</f>
        <v>2165</v>
      </c>
      <c r="AL1492" s="139">
        <f>ROUNDUP(AK1492,0)</f>
        <v>2165</v>
      </c>
    </row>
    <row r="1493" spans="1:39" ht="15.75" x14ac:dyDescent="0.25">
      <c r="A1493" s="93">
        <f t="shared" si="260"/>
        <v>0</v>
      </c>
      <c r="B1493" s="93">
        <f t="shared" si="255"/>
        <v>0</v>
      </c>
      <c r="C1493" s="112">
        <f>+$D$3*U1493</f>
        <v>4274270</v>
      </c>
      <c r="D1493" s="112">
        <f t="shared" si="256"/>
        <v>4274270</v>
      </c>
      <c r="E1493" s="112">
        <f>+$F$3*L1493</f>
        <v>3806100</v>
      </c>
      <c r="F1493" s="112">
        <f t="shared" si="257"/>
        <v>3806100</v>
      </c>
      <c r="G1493" s="113">
        <f>+$H$3*R1493</f>
        <v>1142880</v>
      </c>
      <c r="H1493" s="112">
        <f t="shared" si="258"/>
        <v>1142880</v>
      </c>
      <c r="I1493" s="140">
        <f>+I1491+500</f>
        <v>373000</v>
      </c>
      <c r="J1493" s="130"/>
      <c r="K1493" s="116">
        <f>+K1491+10</f>
        <v>7610</v>
      </c>
      <c r="L1493" s="117">
        <f>+I1493+K1493</f>
        <v>380610</v>
      </c>
      <c r="M1493" s="118"/>
      <c r="N1493" s="119">
        <f>+N1491+10</f>
        <v>7710</v>
      </c>
      <c r="O1493" s="119">
        <f>+N1493+I1493</f>
        <v>380710</v>
      </c>
      <c r="P1493" s="119"/>
      <c r="Q1493" s="119">
        <f>+Q1491+10</f>
        <v>7960</v>
      </c>
      <c r="R1493" s="120">
        <f>+Q1493+I1493</f>
        <v>380960</v>
      </c>
      <c r="S1493" s="121"/>
      <c r="T1493" s="122">
        <f>+T1491+20</f>
        <v>15570</v>
      </c>
      <c r="U1493" s="122">
        <f>+T1493+I1493</f>
        <v>388570</v>
      </c>
      <c r="V1493" s="141">
        <f>+V1491+500</f>
        <v>373000</v>
      </c>
      <c r="W1493" s="130"/>
      <c r="X1493" s="116">
        <f>+X1491+5</f>
        <v>5820</v>
      </c>
      <c r="Y1493" s="124">
        <f t="shared" si="259"/>
        <v>373240</v>
      </c>
      <c r="Z1493" s="125">
        <f>+V1493+X1493</f>
        <v>378820</v>
      </c>
      <c r="AA1493" s="126"/>
      <c r="AB1493" s="127">
        <f>+AB1491+10</f>
        <v>11640</v>
      </c>
      <c r="AC1493" s="119">
        <f>+V1493+AB1493</f>
        <v>384640</v>
      </c>
      <c r="AD1493" s="127"/>
      <c r="AE1493" s="127">
        <f>+AE1491+5</f>
        <v>5845</v>
      </c>
      <c r="AF1493" s="120">
        <f>+AE1493+V1493</f>
        <v>378845</v>
      </c>
      <c r="AG1493" s="127"/>
      <c r="AH1493" s="127">
        <f>+AH1491+5</f>
        <v>5870</v>
      </c>
      <c r="AI1493" s="119">
        <f>+AH1493+V1493</f>
        <v>378870</v>
      </c>
      <c r="AJ1493" s="126"/>
      <c r="AK1493" s="128">
        <f>+AK1491+5</f>
        <v>5895</v>
      </c>
      <c r="AL1493" s="129">
        <f>+AK1493+V1493</f>
        <v>378895</v>
      </c>
      <c r="AM1493" s="397"/>
    </row>
    <row r="1494" spans="1:39" ht="15.75" x14ac:dyDescent="0.25">
      <c r="A1494" s="93">
        <f t="shared" si="260"/>
        <v>0</v>
      </c>
      <c r="B1494" s="94">
        <f t="shared" si="255"/>
        <v>0</v>
      </c>
      <c r="C1494" s="95">
        <f>+$D$3*T1494</f>
        <v>7150</v>
      </c>
      <c r="D1494" s="95">
        <f t="shared" si="256"/>
        <v>7150</v>
      </c>
      <c r="E1494" s="95">
        <f>+$F$3*K1494</f>
        <v>1500</v>
      </c>
      <c r="F1494" s="95">
        <f t="shared" si="257"/>
        <v>1500</v>
      </c>
      <c r="G1494" s="96">
        <f>+$H$3*Q1494</f>
        <v>1500</v>
      </c>
      <c r="H1494" s="95">
        <f t="shared" si="258"/>
        <v>1500</v>
      </c>
      <c r="I1494" s="395"/>
      <c r="J1494" s="130">
        <f>((K1495-K1493)/500)</f>
        <v>0.02</v>
      </c>
      <c r="K1494" s="116">
        <f>(((I1494-I1493)*J1494)+K1493)+I1494</f>
        <v>150</v>
      </c>
      <c r="L1494" s="131">
        <f>ROUNDUP(K1494,0)</f>
        <v>150</v>
      </c>
      <c r="M1494" s="132">
        <f>((N1495-N1493)/500)</f>
        <v>0.02</v>
      </c>
      <c r="N1494" s="101">
        <f>(((I1494-I1493)*M1494)+N1493)+I1494</f>
        <v>250</v>
      </c>
      <c r="O1494" s="101">
        <f>ROUNDUP(N1494,0)</f>
        <v>250</v>
      </c>
      <c r="P1494" s="101">
        <f>((Q1495-Q1493)/500)</f>
        <v>0.02</v>
      </c>
      <c r="Q1494" s="101">
        <f>(((I1494-I1493)*P1494)+Q1493)+I1494</f>
        <v>500</v>
      </c>
      <c r="R1494" s="133">
        <f>ROUNDUP(Q1494,0)</f>
        <v>500</v>
      </c>
      <c r="S1494" s="132">
        <f>((T1495-T1493)/500)</f>
        <v>0.04</v>
      </c>
      <c r="T1494" s="134">
        <f>(((I1494-I1493)*S1494)+T1493)+I1494</f>
        <v>650</v>
      </c>
      <c r="U1494" s="134">
        <f>ROUNDUP(T1494,0)</f>
        <v>650</v>
      </c>
      <c r="V1494" s="396"/>
      <c r="W1494" s="130">
        <f>((X1495-X1493)/500)</f>
        <v>0.02</v>
      </c>
      <c r="X1494" s="116">
        <f>(((V1494-V1493)*W1494)+X1493)+V1494</f>
        <v>-1640</v>
      </c>
      <c r="Y1494" s="135">
        <f t="shared" si="259"/>
        <v>240</v>
      </c>
      <c r="Z1494" s="106">
        <f>ROUNDUP(X1494,0)</f>
        <v>-1640</v>
      </c>
      <c r="AA1494" s="136">
        <f>((AB1495-AB1493)/500)</f>
        <v>0.04</v>
      </c>
      <c r="AB1494" s="137">
        <f>(((V1494-V1493)*AA1494)+AB1493)+V1494</f>
        <v>-3280</v>
      </c>
      <c r="AC1494" s="101">
        <f>ROUNDUP(AB1494,0)</f>
        <v>-3280</v>
      </c>
      <c r="AD1494" s="137">
        <f>((AE1495-AE1493)/500)</f>
        <v>0.02</v>
      </c>
      <c r="AE1494" s="137">
        <f>(((V1494-V1493)*AD1494)+AE1493)+V1494</f>
        <v>-1615</v>
      </c>
      <c r="AF1494" s="133">
        <f>ROUNDUP(AE1494,0)</f>
        <v>-1615</v>
      </c>
      <c r="AG1494" s="137">
        <f>((AH1495-AH1493)/500)</f>
        <v>0.02</v>
      </c>
      <c r="AH1494" s="137">
        <f>(((V1494-V1493)*AG1494)+AH1493)+V1494</f>
        <v>-1590</v>
      </c>
      <c r="AI1494" s="101">
        <f>ROUNDUP(AH1494,0)</f>
        <v>-1590</v>
      </c>
      <c r="AJ1494" s="136">
        <f>((AK1495-AK1493)/500)</f>
        <v>0.02</v>
      </c>
      <c r="AK1494" s="138">
        <f>(((V1494-V1493)*AJ1494)+AK1493)+V1494</f>
        <v>-1565</v>
      </c>
      <c r="AL1494" s="139">
        <f>ROUNDUP(AK1494,0)</f>
        <v>-1565</v>
      </c>
    </row>
    <row r="1495" spans="1:39" ht="15.75" x14ac:dyDescent="0.25">
      <c r="A1495" s="93">
        <f t="shared" si="260"/>
        <v>0</v>
      </c>
      <c r="B1495" s="93">
        <f t="shared" si="255"/>
        <v>0</v>
      </c>
      <c r="C1495" s="112">
        <f>+$D$3*U1495</f>
        <v>4279990</v>
      </c>
      <c r="D1495" s="112">
        <f t="shared" si="256"/>
        <v>4279990</v>
      </c>
      <c r="E1495" s="112">
        <f>+$F$3*L1495</f>
        <v>3811200</v>
      </c>
      <c r="F1495" s="112">
        <f t="shared" si="257"/>
        <v>3811200</v>
      </c>
      <c r="G1495" s="113">
        <f>+$H$3*R1495</f>
        <v>1144410</v>
      </c>
      <c r="H1495" s="112">
        <f t="shared" si="258"/>
        <v>1144410</v>
      </c>
      <c r="I1495" s="140">
        <f>+I1493+500</f>
        <v>373500</v>
      </c>
      <c r="J1495" s="130"/>
      <c r="K1495" s="116">
        <f>+K1493+10</f>
        <v>7620</v>
      </c>
      <c r="L1495" s="117">
        <f>+I1495+K1495</f>
        <v>381120</v>
      </c>
      <c r="M1495" s="118"/>
      <c r="N1495" s="119">
        <f>+N1493+10</f>
        <v>7720</v>
      </c>
      <c r="O1495" s="119">
        <f>+N1495+I1495</f>
        <v>381220</v>
      </c>
      <c r="P1495" s="119"/>
      <c r="Q1495" s="119">
        <f>+Q1493+10</f>
        <v>7970</v>
      </c>
      <c r="R1495" s="120">
        <f>+Q1495+I1495</f>
        <v>381470</v>
      </c>
      <c r="S1495" s="121"/>
      <c r="T1495" s="122">
        <f>+T1493+20</f>
        <v>15590</v>
      </c>
      <c r="U1495" s="122">
        <f>+T1495+I1495</f>
        <v>389090</v>
      </c>
      <c r="V1495" s="141">
        <f>+V1493+500</f>
        <v>373500</v>
      </c>
      <c r="W1495" s="130"/>
      <c r="X1495" s="116">
        <f>+X1493+10</f>
        <v>5830</v>
      </c>
      <c r="Y1495" s="124">
        <f t="shared" si="259"/>
        <v>373740</v>
      </c>
      <c r="Z1495" s="125">
        <f>+V1495+X1495</f>
        <v>379330</v>
      </c>
      <c r="AA1495" s="126"/>
      <c r="AB1495" s="127">
        <f>+AB1493+20</f>
        <v>11660</v>
      </c>
      <c r="AC1495" s="119">
        <f>+V1495+AB1495</f>
        <v>385160</v>
      </c>
      <c r="AD1495" s="127"/>
      <c r="AE1495" s="127">
        <f>+AE1493+10</f>
        <v>5855</v>
      </c>
      <c r="AF1495" s="120">
        <f>+AE1495+V1495</f>
        <v>379355</v>
      </c>
      <c r="AG1495" s="127"/>
      <c r="AH1495" s="127">
        <f>+AH1493+10</f>
        <v>5880</v>
      </c>
      <c r="AI1495" s="119">
        <f>+AH1495+V1495</f>
        <v>379380</v>
      </c>
      <c r="AJ1495" s="126"/>
      <c r="AK1495" s="128">
        <f>+AK1493+10</f>
        <v>5905</v>
      </c>
      <c r="AL1495" s="129">
        <f>+AK1495+V1495</f>
        <v>379405</v>
      </c>
      <c r="AM1495" s="397"/>
    </row>
    <row r="1496" spans="1:39" ht="15.75" x14ac:dyDescent="0.25">
      <c r="A1496" s="93">
        <f t="shared" si="260"/>
        <v>0</v>
      </c>
      <c r="B1496" s="94">
        <f t="shared" si="255"/>
        <v>0</v>
      </c>
      <c r="C1496" s="95">
        <f>+$D$3*T1496</f>
        <v>7150</v>
      </c>
      <c r="D1496" s="95">
        <f t="shared" si="256"/>
        <v>7150</v>
      </c>
      <c r="E1496" s="95">
        <f>+$F$3*K1496</f>
        <v>1500</v>
      </c>
      <c r="F1496" s="95">
        <f t="shared" si="257"/>
        <v>1500</v>
      </c>
      <c r="G1496" s="96">
        <f>+$H$3*Q1496</f>
        <v>1500</v>
      </c>
      <c r="H1496" s="433">
        <f t="shared" si="258"/>
        <v>1500</v>
      </c>
      <c r="I1496" s="395"/>
      <c r="J1496" s="130">
        <f>((K1497-K1495)/500)</f>
        <v>0.02</v>
      </c>
      <c r="K1496" s="116">
        <f>(((I1496-I1495)*J1496)+K1495)+I1496</f>
        <v>150</v>
      </c>
      <c r="L1496" s="131">
        <f>ROUNDUP(K1496,0)</f>
        <v>150</v>
      </c>
      <c r="M1496" s="132">
        <f>((N1497-N1495)/500)</f>
        <v>0.02</v>
      </c>
      <c r="N1496" s="101">
        <f>(((I1496-I1495)*M1496)+N1495)+I1496</f>
        <v>250</v>
      </c>
      <c r="O1496" s="101">
        <f>ROUNDUP(N1496,0)</f>
        <v>250</v>
      </c>
      <c r="P1496" s="101">
        <f>((Q1497-Q1495)/500)</f>
        <v>0.02</v>
      </c>
      <c r="Q1496" s="101">
        <f>(((I1496-I1495)*P1496)+Q1495)+I1496</f>
        <v>500</v>
      </c>
      <c r="R1496" s="133">
        <f>ROUNDUP(Q1496,0)</f>
        <v>500</v>
      </c>
      <c r="S1496" s="132">
        <f>((T1497-T1495)/500)</f>
        <v>0.04</v>
      </c>
      <c r="T1496" s="134">
        <f>(((I1496-I1495)*S1496)+T1495)+I1496</f>
        <v>650</v>
      </c>
      <c r="U1496" s="134">
        <f>ROUNDUP(T1496,0)</f>
        <v>650</v>
      </c>
      <c r="V1496" s="396"/>
      <c r="W1496" s="130">
        <f>((X1497-X1495)/500)</f>
        <v>0.01</v>
      </c>
      <c r="X1496" s="116">
        <f>(((V1496-V1495)*W1496)+X1495)+V1496</f>
        <v>2095</v>
      </c>
      <c r="Y1496" s="135">
        <f t="shared" si="259"/>
        <v>240</v>
      </c>
      <c r="Z1496" s="106">
        <f>ROUNDUP(X1496,0)</f>
        <v>2095</v>
      </c>
      <c r="AA1496" s="136">
        <f>((AB1497-AB1495)/500)</f>
        <v>0.02</v>
      </c>
      <c r="AB1496" s="137">
        <f>(((V1496-V1495)*AA1496)+AB1495)+V1496</f>
        <v>4190</v>
      </c>
      <c r="AC1496" s="101">
        <f>ROUNDUP(AB1496,0)</f>
        <v>4190</v>
      </c>
      <c r="AD1496" s="137">
        <f>((AE1497-AE1495)/500)</f>
        <v>0.01</v>
      </c>
      <c r="AE1496" s="137">
        <f>(((V1496-V1495)*AD1496)+AE1495)+V1496</f>
        <v>2120</v>
      </c>
      <c r="AF1496" s="133">
        <f>ROUNDUP(AE1496,0)</f>
        <v>2120</v>
      </c>
      <c r="AG1496" s="137">
        <f>((AH1497-AH1495)/500)</f>
        <v>0.01</v>
      </c>
      <c r="AH1496" s="137">
        <f>(((V1496-V1495)*AG1496)+AH1495)+V1496</f>
        <v>2145</v>
      </c>
      <c r="AI1496" s="101">
        <f>ROUNDUP(AH1496,0)</f>
        <v>2145</v>
      </c>
      <c r="AJ1496" s="136">
        <f>((AK1497-AK1495)/500)</f>
        <v>0.01</v>
      </c>
      <c r="AK1496" s="138">
        <f>(((V1496-V1495)*AJ1496)+AK1495)+V1496</f>
        <v>2170</v>
      </c>
      <c r="AL1496" s="139">
        <f>ROUNDUP(AK1496,0)</f>
        <v>2170</v>
      </c>
    </row>
    <row r="1497" spans="1:39" ht="15.75" x14ac:dyDescent="0.25">
      <c r="A1497" s="93">
        <f t="shared" si="260"/>
        <v>0</v>
      </c>
      <c r="B1497" s="93">
        <f t="shared" si="255"/>
        <v>0</v>
      </c>
      <c r="C1497" s="112">
        <f>+$D$3*U1497</f>
        <v>4285710</v>
      </c>
      <c r="D1497" s="112">
        <f t="shared" si="256"/>
        <v>4285710</v>
      </c>
      <c r="E1497" s="112">
        <f>+$F$3*L1497</f>
        <v>3816300</v>
      </c>
      <c r="F1497" s="112">
        <f t="shared" si="257"/>
        <v>3816300</v>
      </c>
      <c r="G1497" s="113">
        <f>+$H$3*R1497</f>
        <v>1145940</v>
      </c>
      <c r="H1497" s="112">
        <f t="shared" si="258"/>
        <v>1145940</v>
      </c>
      <c r="I1497" s="140">
        <f>+I1495+500</f>
        <v>374000</v>
      </c>
      <c r="J1497" s="130"/>
      <c r="K1497" s="116">
        <f>+K1495+10</f>
        <v>7630</v>
      </c>
      <c r="L1497" s="117">
        <f>+I1497+K1497</f>
        <v>381630</v>
      </c>
      <c r="M1497" s="118"/>
      <c r="N1497" s="119">
        <f>+N1495+10</f>
        <v>7730</v>
      </c>
      <c r="O1497" s="119">
        <f>+N1497+I1497</f>
        <v>381730</v>
      </c>
      <c r="P1497" s="119"/>
      <c r="Q1497" s="119">
        <f>+Q1495+10</f>
        <v>7980</v>
      </c>
      <c r="R1497" s="120">
        <f>+Q1497+I1497</f>
        <v>381980</v>
      </c>
      <c r="S1497" s="121"/>
      <c r="T1497" s="122">
        <f>+T1495+20</f>
        <v>15610</v>
      </c>
      <c r="U1497" s="122">
        <f>+T1497+I1497</f>
        <v>389610</v>
      </c>
      <c r="V1497" s="141">
        <f>+V1495+500</f>
        <v>374000</v>
      </c>
      <c r="W1497" s="130"/>
      <c r="X1497" s="116">
        <f>+X1495+5</f>
        <v>5835</v>
      </c>
      <c r="Y1497" s="124">
        <f t="shared" si="259"/>
        <v>374240</v>
      </c>
      <c r="Z1497" s="125">
        <f>+V1497+X1497</f>
        <v>379835</v>
      </c>
      <c r="AA1497" s="126"/>
      <c r="AB1497" s="127">
        <f>+AB1495+10</f>
        <v>11670</v>
      </c>
      <c r="AC1497" s="119">
        <f>+V1497+AB1497</f>
        <v>385670</v>
      </c>
      <c r="AD1497" s="127"/>
      <c r="AE1497" s="127">
        <f>+AE1495+5</f>
        <v>5860</v>
      </c>
      <c r="AF1497" s="120">
        <f>+AE1497+V1497</f>
        <v>379860</v>
      </c>
      <c r="AG1497" s="127"/>
      <c r="AH1497" s="127">
        <f>+AH1495+5</f>
        <v>5885</v>
      </c>
      <c r="AI1497" s="119">
        <f>+AH1497+V1497</f>
        <v>379885</v>
      </c>
      <c r="AJ1497" s="126"/>
      <c r="AK1497" s="128">
        <f>+AK1495+5</f>
        <v>5910</v>
      </c>
      <c r="AL1497" s="129">
        <f>+AK1497+V1497</f>
        <v>379910</v>
      </c>
      <c r="AM1497" s="397"/>
    </row>
    <row r="1498" spans="1:39" ht="15.75" x14ac:dyDescent="0.25">
      <c r="A1498" s="93">
        <f t="shared" si="260"/>
        <v>0</v>
      </c>
      <c r="B1498" s="94">
        <f t="shared" si="255"/>
        <v>0</v>
      </c>
      <c r="C1498" s="95">
        <f>+$D$3*T1498</f>
        <v>7150</v>
      </c>
      <c r="D1498" s="95">
        <f t="shared" si="256"/>
        <v>7150</v>
      </c>
      <c r="E1498" s="95">
        <f>+$F$3*K1498</f>
        <v>1500</v>
      </c>
      <c r="F1498" s="95">
        <f t="shared" si="257"/>
        <v>1500</v>
      </c>
      <c r="G1498" s="96">
        <f>+$H$3*Q1498</f>
        <v>1500</v>
      </c>
      <c r="H1498" s="95">
        <f t="shared" si="258"/>
        <v>1500</v>
      </c>
      <c r="I1498" s="395"/>
      <c r="J1498" s="130">
        <f>((K1499-K1497)/500)</f>
        <v>0.02</v>
      </c>
      <c r="K1498" s="116">
        <f>(((I1498-I1497)*J1498)+K1497)+I1498</f>
        <v>150</v>
      </c>
      <c r="L1498" s="131">
        <f>ROUNDUP(K1498,0)</f>
        <v>150</v>
      </c>
      <c r="M1498" s="132">
        <f>((N1499-N1497)/500)</f>
        <v>0.02</v>
      </c>
      <c r="N1498" s="101">
        <f>(((I1498-I1497)*M1498)+N1497)+I1498</f>
        <v>250</v>
      </c>
      <c r="O1498" s="101">
        <f>ROUNDUP(N1498,0)</f>
        <v>250</v>
      </c>
      <c r="P1498" s="101">
        <f>((Q1499-Q1497)/500)</f>
        <v>0.02</v>
      </c>
      <c r="Q1498" s="101">
        <f>(((I1498-I1497)*P1498)+Q1497)+I1498</f>
        <v>500</v>
      </c>
      <c r="R1498" s="133">
        <f>ROUNDUP(Q1498,0)</f>
        <v>500</v>
      </c>
      <c r="S1498" s="132">
        <f>((T1499-T1497)/500)</f>
        <v>0.04</v>
      </c>
      <c r="T1498" s="134">
        <f>(((I1498-I1497)*S1498)+T1497)+I1498</f>
        <v>650</v>
      </c>
      <c r="U1498" s="134">
        <f>ROUNDUP(T1498,0)</f>
        <v>650</v>
      </c>
      <c r="V1498" s="396"/>
      <c r="W1498" s="130">
        <f>((X1499-X1497)/500)</f>
        <v>0.02</v>
      </c>
      <c r="X1498" s="116">
        <f>(((V1498-V1497)*W1498)+X1497)+V1498</f>
        <v>-1645</v>
      </c>
      <c r="Y1498" s="135">
        <f t="shared" si="259"/>
        <v>240</v>
      </c>
      <c r="Z1498" s="106">
        <f>ROUNDUP(X1498,0)</f>
        <v>-1645</v>
      </c>
      <c r="AA1498" s="136">
        <f>((AB1499-AB1497)/500)</f>
        <v>0.04</v>
      </c>
      <c r="AB1498" s="137">
        <f>(((V1498-V1497)*AA1498)+AB1497)+V1498</f>
        <v>-3290</v>
      </c>
      <c r="AC1498" s="101">
        <f>ROUNDUP(AB1498,0)</f>
        <v>-3290</v>
      </c>
      <c r="AD1498" s="137">
        <f>((AE1499-AE1497)/500)</f>
        <v>0.02</v>
      </c>
      <c r="AE1498" s="137">
        <f>(((V1498-V1497)*AD1498)+AE1497)+V1498</f>
        <v>-1620</v>
      </c>
      <c r="AF1498" s="133">
        <f>ROUNDUP(AE1498,0)</f>
        <v>-1620</v>
      </c>
      <c r="AG1498" s="137">
        <f>((AH1499-AH1497)/500)</f>
        <v>0.02</v>
      </c>
      <c r="AH1498" s="137">
        <f>(((V1498-V1497)*AG1498)+AH1497)+V1498</f>
        <v>-1595</v>
      </c>
      <c r="AI1498" s="101">
        <f>ROUNDUP(AH1498,0)</f>
        <v>-1595</v>
      </c>
      <c r="AJ1498" s="136">
        <f>((AK1499-AK1497)/500)</f>
        <v>0.02</v>
      </c>
      <c r="AK1498" s="138">
        <f>(((V1498-V1497)*AJ1498)+AK1497)+V1498</f>
        <v>-1570</v>
      </c>
      <c r="AL1498" s="139">
        <f>ROUNDUP(AK1498,0)</f>
        <v>-1570</v>
      </c>
      <c r="AM1498" s="397"/>
    </row>
    <row r="1499" spans="1:39" ht="15.75" x14ac:dyDescent="0.25">
      <c r="A1499" s="93">
        <f t="shared" si="260"/>
        <v>0</v>
      </c>
      <c r="B1499" s="93">
        <f t="shared" ref="B1499:B1562" si="261">ROUNDUP(A1499,0)</f>
        <v>0</v>
      </c>
      <c r="C1499" s="112">
        <f>+$D$3*U1499</f>
        <v>4291430</v>
      </c>
      <c r="D1499" s="112">
        <f t="shared" ref="D1499:D1562" si="262">ROUNDUP(C1499,0)</f>
        <v>4291430</v>
      </c>
      <c r="E1499" s="112">
        <f>+$F$3*L1499</f>
        <v>3821400</v>
      </c>
      <c r="F1499" s="112">
        <f t="shared" ref="F1499:F1562" si="263">ROUNDUP(E1499,0)</f>
        <v>3821400</v>
      </c>
      <c r="G1499" s="113">
        <f>+$H$3*R1499</f>
        <v>1147470</v>
      </c>
      <c r="H1499" s="112">
        <f t="shared" ref="H1499:H1562" si="264">ROUNDUP(G1499,0)</f>
        <v>1147470</v>
      </c>
      <c r="I1499" s="140">
        <f>+I1497+500</f>
        <v>374500</v>
      </c>
      <c r="J1499" s="130"/>
      <c r="K1499" s="116">
        <f>+K1497+10</f>
        <v>7640</v>
      </c>
      <c r="L1499" s="117">
        <f>+I1499+K1499</f>
        <v>382140</v>
      </c>
      <c r="M1499" s="118"/>
      <c r="N1499" s="119">
        <f>+N1497+10</f>
        <v>7740</v>
      </c>
      <c r="O1499" s="119">
        <f>+N1499+I1499</f>
        <v>382240</v>
      </c>
      <c r="P1499" s="119"/>
      <c r="Q1499" s="119">
        <f>+Q1497+10</f>
        <v>7990</v>
      </c>
      <c r="R1499" s="120">
        <f>+Q1499+I1499</f>
        <v>382490</v>
      </c>
      <c r="S1499" s="121"/>
      <c r="T1499" s="122">
        <f>+T1497+20</f>
        <v>15630</v>
      </c>
      <c r="U1499" s="122">
        <f>+T1499+I1499</f>
        <v>390130</v>
      </c>
      <c r="V1499" s="141">
        <f>+V1497+500</f>
        <v>374500</v>
      </c>
      <c r="W1499" s="130"/>
      <c r="X1499" s="116">
        <f>+X1497+10</f>
        <v>5845</v>
      </c>
      <c r="Y1499" s="124">
        <f t="shared" si="259"/>
        <v>374740</v>
      </c>
      <c r="Z1499" s="125">
        <f>+V1499+X1499</f>
        <v>380345</v>
      </c>
      <c r="AA1499" s="126"/>
      <c r="AB1499" s="127">
        <f>+AB1497+20</f>
        <v>11690</v>
      </c>
      <c r="AC1499" s="119">
        <f>+V1499+AB1499</f>
        <v>386190</v>
      </c>
      <c r="AD1499" s="127"/>
      <c r="AE1499" s="127">
        <f>+AE1497+10</f>
        <v>5870</v>
      </c>
      <c r="AF1499" s="120">
        <f>+AE1499+V1499</f>
        <v>380370</v>
      </c>
      <c r="AG1499" s="127"/>
      <c r="AH1499" s="127">
        <f>+AH1497+10</f>
        <v>5895</v>
      </c>
      <c r="AI1499" s="119">
        <f>+AH1499+V1499</f>
        <v>380395</v>
      </c>
      <c r="AJ1499" s="126"/>
      <c r="AK1499" s="128">
        <f>+AK1497+10</f>
        <v>5920</v>
      </c>
      <c r="AL1499" s="129">
        <f>+AK1499+V1499</f>
        <v>380420</v>
      </c>
      <c r="AM1499" s="397"/>
    </row>
    <row r="1500" spans="1:39" ht="15.75" x14ac:dyDescent="0.25">
      <c r="A1500" s="93">
        <f t="shared" si="260"/>
        <v>0</v>
      </c>
      <c r="B1500" s="94">
        <f t="shared" si="261"/>
        <v>0</v>
      </c>
      <c r="C1500" s="95">
        <f>+$D$3*T1500</f>
        <v>7150</v>
      </c>
      <c r="D1500" s="95">
        <f t="shared" si="262"/>
        <v>7150</v>
      </c>
      <c r="E1500" s="95">
        <f>+$F$3*K1500</f>
        <v>1500</v>
      </c>
      <c r="F1500" s="95">
        <f t="shared" si="263"/>
        <v>1500</v>
      </c>
      <c r="G1500" s="96">
        <f>+$H$3*Q1500</f>
        <v>1500</v>
      </c>
      <c r="H1500" s="433">
        <f t="shared" si="264"/>
        <v>1500</v>
      </c>
      <c r="I1500" s="395"/>
      <c r="J1500" s="130">
        <f>((K1501-K1499)/500)</f>
        <v>0.02</v>
      </c>
      <c r="K1500" s="116">
        <f>(((I1500-I1499)*J1500)+K1499)+I1500</f>
        <v>150</v>
      </c>
      <c r="L1500" s="131">
        <f>ROUNDUP(K1500,0)</f>
        <v>150</v>
      </c>
      <c r="M1500" s="132">
        <f>((N1501-N1499)/500)</f>
        <v>0.02</v>
      </c>
      <c r="N1500" s="101">
        <f>(((I1500-I1499)*M1500)+N1499)+I1500</f>
        <v>250</v>
      </c>
      <c r="O1500" s="101">
        <f>ROUNDUP(N1500,0)</f>
        <v>250</v>
      </c>
      <c r="P1500" s="101">
        <f>((Q1501-Q1499)/500)</f>
        <v>0.02</v>
      </c>
      <c r="Q1500" s="101">
        <f>(((I1500-I1499)*P1500)+Q1499)+I1500</f>
        <v>500</v>
      </c>
      <c r="R1500" s="133">
        <f>ROUNDUP(Q1500,0)</f>
        <v>500</v>
      </c>
      <c r="S1500" s="132">
        <f>((T1501-T1499)/500)</f>
        <v>0.04</v>
      </c>
      <c r="T1500" s="134">
        <f>(((I1500-I1499)*S1500)+T1499)+I1500</f>
        <v>650</v>
      </c>
      <c r="U1500" s="134">
        <f>ROUNDUP(T1500,0)</f>
        <v>650</v>
      </c>
      <c r="V1500" s="396"/>
      <c r="W1500" s="130">
        <f>((X1501-X1499)/500)</f>
        <v>0.01</v>
      </c>
      <c r="X1500" s="116">
        <f>(((V1500-V1499)*W1500)+X1499)+V1500</f>
        <v>2100</v>
      </c>
      <c r="Y1500" s="135">
        <f t="shared" si="259"/>
        <v>240</v>
      </c>
      <c r="Z1500" s="106">
        <f>ROUNDUP(X1500,0)</f>
        <v>2100</v>
      </c>
      <c r="AA1500" s="136">
        <f>((AB1501-AB1499)/500)</f>
        <v>0.02</v>
      </c>
      <c r="AB1500" s="137">
        <f>(((V1500-V1499)*AA1500)+AB1499)+V1500</f>
        <v>4200</v>
      </c>
      <c r="AC1500" s="101">
        <f>ROUNDUP(AB1500,0)</f>
        <v>4200</v>
      </c>
      <c r="AD1500" s="137">
        <f>((AE1501-AE1499)/500)</f>
        <v>0.01</v>
      </c>
      <c r="AE1500" s="137">
        <f>(((V1500-V1499)*AD1500)+AE1499)+V1500</f>
        <v>2125</v>
      </c>
      <c r="AF1500" s="133">
        <f>ROUNDUP(AE1500,0)</f>
        <v>2125</v>
      </c>
      <c r="AG1500" s="137">
        <f>((AH1501-AH1499)/500)</f>
        <v>0.01</v>
      </c>
      <c r="AH1500" s="137">
        <f>(((V1500-V1499)*AG1500)+AH1499)+V1500</f>
        <v>2150</v>
      </c>
      <c r="AI1500" s="101">
        <f>ROUNDUP(AH1500,0)</f>
        <v>2150</v>
      </c>
      <c r="AJ1500" s="136">
        <f>((AK1501-AK1499)/500)</f>
        <v>0.01</v>
      </c>
      <c r="AK1500" s="138">
        <f>(((V1500-V1499)*AJ1500)+AK1499)+V1500</f>
        <v>2175</v>
      </c>
      <c r="AL1500" s="139">
        <f>ROUNDUP(AK1500,0)</f>
        <v>2175</v>
      </c>
    </row>
    <row r="1501" spans="1:39" ht="15.75" x14ac:dyDescent="0.25">
      <c r="A1501" s="93">
        <f t="shared" si="260"/>
        <v>0</v>
      </c>
      <c r="B1501" s="93">
        <f t="shared" si="261"/>
        <v>0</v>
      </c>
      <c r="C1501" s="112">
        <f>+$D$3*U1501</f>
        <v>4297150</v>
      </c>
      <c r="D1501" s="112">
        <f t="shared" si="262"/>
        <v>4297150</v>
      </c>
      <c r="E1501" s="112">
        <f>+$F$3*L1501</f>
        <v>3826500</v>
      </c>
      <c r="F1501" s="112">
        <f t="shared" si="263"/>
        <v>3826500</v>
      </c>
      <c r="G1501" s="113">
        <f>+$H$3*R1501</f>
        <v>1149000</v>
      </c>
      <c r="H1501" s="112">
        <f t="shared" si="264"/>
        <v>1149000</v>
      </c>
      <c r="I1501" s="140">
        <f>+I1499+500</f>
        <v>375000</v>
      </c>
      <c r="J1501" s="130"/>
      <c r="K1501" s="116">
        <f>+K1499+10</f>
        <v>7650</v>
      </c>
      <c r="L1501" s="117">
        <f>+I1501+K1501</f>
        <v>382650</v>
      </c>
      <c r="M1501" s="118"/>
      <c r="N1501" s="119">
        <f>+N1499+10</f>
        <v>7750</v>
      </c>
      <c r="O1501" s="119">
        <f>+N1501+I1501</f>
        <v>382750</v>
      </c>
      <c r="P1501" s="119"/>
      <c r="Q1501" s="119">
        <f>+Q1499+10</f>
        <v>8000</v>
      </c>
      <c r="R1501" s="120">
        <f>+Q1501+I1501</f>
        <v>383000</v>
      </c>
      <c r="S1501" s="121"/>
      <c r="T1501" s="122">
        <f>+T1499+20</f>
        <v>15650</v>
      </c>
      <c r="U1501" s="122">
        <f>+T1501+I1501</f>
        <v>390650</v>
      </c>
      <c r="V1501" s="141">
        <f>+V1499+500</f>
        <v>375000</v>
      </c>
      <c r="W1501" s="130"/>
      <c r="X1501" s="116">
        <f>+X1499+5</f>
        <v>5850</v>
      </c>
      <c r="Y1501" s="124">
        <f t="shared" si="259"/>
        <v>375240</v>
      </c>
      <c r="Z1501" s="125">
        <f>+V1501+X1501</f>
        <v>380850</v>
      </c>
      <c r="AA1501" s="126"/>
      <c r="AB1501" s="127">
        <f>+AB1499+10</f>
        <v>11700</v>
      </c>
      <c r="AC1501" s="119">
        <f>+V1501+AB1501</f>
        <v>386700</v>
      </c>
      <c r="AD1501" s="127"/>
      <c r="AE1501" s="127">
        <f>+AE1499+5</f>
        <v>5875</v>
      </c>
      <c r="AF1501" s="120">
        <f>+AE1501+V1501</f>
        <v>380875</v>
      </c>
      <c r="AG1501" s="127"/>
      <c r="AH1501" s="127">
        <f>+AH1499+5</f>
        <v>5900</v>
      </c>
      <c r="AI1501" s="119">
        <f>+AH1501+V1501</f>
        <v>380900</v>
      </c>
      <c r="AJ1501" s="126"/>
      <c r="AK1501" s="128">
        <f>+AK1499+5</f>
        <v>5925</v>
      </c>
      <c r="AL1501" s="129">
        <f>+AK1501+V1501</f>
        <v>380925</v>
      </c>
      <c r="AM1501" s="397"/>
    </row>
    <row r="1502" spans="1:39" ht="15.75" x14ac:dyDescent="0.25">
      <c r="A1502" s="93">
        <f t="shared" si="260"/>
        <v>0</v>
      </c>
      <c r="B1502" s="94">
        <f t="shared" si="261"/>
        <v>0</v>
      </c>
      <c r="C1502" s="95">
        <f>+$D$3*T1502</f>
        <v>7150</v>
      </c>
      <c r="D1502" s="95">
        <f t="shared" si="262"/>
        <v>7150</v>
      </c>
      <c r="E1502" s="95">
        <f>+$F$3*K1502</f>
        <v>1500</v>
      </c>
      <c r="F1502" s="95">
        <f t="shared" si="263"/>
        <v>1500</v>
      </c>
      <c r="G1502" s="96">
        <f>+$H$3*Q1502</f>
        <v>1500</v>
      </c>
      <c r="H1502" s="95">
        <f t="shared" si="264"/>
        <v>1500</v>
      </c>
      <c r="I1502" s="395"/>
      <c r="J1502" s="130">
        <f>((K1503-K1501)/500)</f>
        <v>0.02</v>
      </c>
      <c r="K1502" s="116">
        <f>(((I1502-I1501)*J1502)+K1501)+I1502</f>
        <v>150</v>
      </c>
      <c r="L1502" s="131">
        <f>ROUNDUP(K1502,0)</f>
        <v>150</v>
      </c>
      <c r="M1502" s="132">
        <f>((N1503-N1501)/500)</f>
        <v>0.02</v>
      </c>
      <c r="N1502" s="101">
        <f>(((I1502-I1501)*M1502)+N1501)+I1502</f>
        <v>250</v>
      </c>
      <c r="O1502" s="101">
        <f>ROUNDUP(N1502,0)</f>
        <v>250</v>
      </c>
      <c r="P1502" s="101">
        <f>((Q1503-Q1501)/500)</f>
        <v>0.02</v>
      </c>
      <c r="Q1502" s="101">
        <f>(((I1502-I1501)*P1502)+Q1501)+I1502</f>
        <v>500</v>
      </c>
      <c r="R1502" s="133">
        <f>ROUNDUP(Q1502,0)</f>
        <v>500</v>
      </c>
      <c r="S1502" s="132">
        <f>((T1503-T1501)/500)</f>
        <v>0.04</v>
      </c>
      <c r="T1502" s="134">
        <f>(((I1502-I1501)*S1502)+T1501)+I1502</f>
        <v>650</v>
      </c>
      <c r="U1502" s="134">
        <f>ROUNDUP(T1502,0)</f>
        <v>650</v>
      </c>
      <c r="V1502" s="396"/>
      <c r="W1502" s="130">
        <f>((X1503-X1501)/500)</f>
        <v>0.02</v>
      </c>
      <c r="X1502" s="116">
        <f>(((V1502-V1501)*W1502)+X1501)+V1502</f>
        <v>-1650</v>
      </c>
      <c r="Y1502" s="135">
        <f t="shared" si="259"/>
        <v>240</v>
      </c>
      <c r="Z1502" s="106">
        <f>ROUNDUP(X1502,0)</f>
        <v>-1650</v>
      </c>
      <c r="AA1502" s="136">
        <f>((AB1503-AB1501)/500)</f>
        <v>0.04</v>
      </c>
      <c r="AB1502" s="137">
        <f>(((V1502-V1501)*AA1502)+AB1501)+V1502</f>
        <v>-3300</v>
      </c>
      <c r="AC1502" s="101">
        <f>ROUNDUP(AB1502,0)</f>
        <v>-3300</v>
      </c>
      <c r="AD1502" s="137">
        <f>((AE1503-AE1501)/500)</f>
        <v>0.02</v>
      </c>
      <c r="AE1502" s="137">
        <f>(((V1502-V1501)*AD1502)+AE1501)+V1502</f>
        <v>-1625</v>
      </c>
      <c r="AF1502" s="133">
        <f>ROUNDUP(AE1502,0)</f>
        <v>-1625</v>
      </c>
      <c r="AG1502" s="137">
        <f>((AH1503-AH1501)/500)</f>
        <v>0.02</v>
      </c>
      <c r="AH1502" s="137">
        <f>(((V1502-V1501)*AG1502)+AH1501)+V1502</f>
        <v>-1600</v>
      </c>
      <c r="AI1502" s="101">
        <f>ROUNDUP(AH1502,0)</f>
        <v>-1600</v>
      </c>
      <c r="AJ1502" s="136">
        <f>((AK1503-AK1501)/500)</f>
        <v>0.02</v>
      </c>
      <c r="AK1502" s="138">
        <f>(((V1502-V1501)*AJ1502)+AK1501)+V1502</f>
        <v>-1575</v>
      </c>
      <c r="AL1502" s="139">
        <f>ROUNDUP(AK1502,0)</f>
        <v>-1575</v>
      </c>
    </row>
    <row r="1503" spans="1:39" ht="15.75" x14ac:dyDescent="0.25">
      <c r="A1503" s="93">
        <f t="shared" si="260"/>
        <v>0</v>
      </c>
      <c r="B1503" s="93">
        <f t="shared" si="261"/>
        <v>0</v>
      </c>
      <c r="C1503" s="112">
        <f>+$D$3*U1503</f>
        <v>4302870</v>
      </c>
      <c r="D1503" s="112">
        <f t="shared" si="262"/>
        <v>4302870</v>
      </c>
      <c r="E1503" s="112">
        <f>+$F$3*L1503</f>
        <v>3831600</v>
      </c>
      <c r="F1503" s="112">
        <f t="shared" si="263"/>
        <v>3831600</v>
      </c>
      <c r="G1503" s="113">
        <f>+$H$3*R1503</f>
        <v>1150530</v>
      </c>
      <c r="H1503" s="112">
        <f t="shared" si="264"/>
        <v>1150530</v>
      </c>
      <c r="I1503" s="140">
        <f>+I1501+500</f>
        <v>375500</v>
      </c>
      <c r="J1503" s="130"/>
      <c r="K1503" s="116">
        <f>+K1501+10</f>
        <v>7660</v>
      </c>
      <c r="L1503" s="117">
        <f>+I1503+K1503</f>
        <v>383160</v>
      </c>
      <c r="M1503" s="118"/>
      <c r="N1503" s="119">
        <f>+N1501+10</f>
        <v>7760</v>
      </c>
      <c r="O1503" s="119">
        <f>+N1503+I1503</f>
        <v>383260</v>
      </c>
      <c r="P1503" s="119"/>
      <c r="Q1503" s="119">
        <f>+Q1501+10</f>
        <v>8010</v>
      </c>
      <c r="R1503" s="120">
        <f>+Q1503+I1503</f>
        <v>383510</v>
      </c>
      <c r="S1503" s="121"/>
      <c r="T1503" s="122">
        <f>+T1501+20</f>
        <v>15670</v>
      </c>
      <c r="U1503" s="122">
        <f>+T1503+I1503</f>
        <v>391170</v>
      </c>
      <c r="V1503" s="141">
        <f>+V1501+500</f>
        <v>375500</v>
      </c>
      <c r="W1503" s="130"/>
      <c r="X1503" s="116">
        <f>+X1501+10</f>
        <v>5860</v>
      </c>
      <c r="Y1503" s="124">
        <f t="shared" si="259"/>
        <v>375740</v>
      </c>
      <c r="Z1503" s="125">
        <f>+V1503+X1503</f>
        <v>381360</v>
      </c>
      <c r="AA1503" s="126"/>
      <c r="AB1503" s="127">
        <f>+AB1501+20</f>
        <v>11720</v>
      </c>
      <c r="AC1503" s="119">
        <f>+V1503+AB1503</f>
        <v>387220</v>
      </c>
      <c r="AD1503" s="127"/>
      <c r="AE1503" s="127">
        <f>+AE1501+10</f>
        <v>5885</v>
      </c>
      <c r="AF1503" s="120">
        <f>+AE1503+V1503</f>
        <v>381385</v>
      </c>
      <c r="AG1503" s="127"/>
      <c r="AH1503" s="127">
        <f>+AH1501+10</f>
        <v>5910</v>
      </c>
      <c r="AI1503" s="119">
        <f>+AH1503+V1503</f>
        <v>381410</v>
      </c>
      <c r="AJ1503" s="126"/>
      <c r="AK1503" s="128">
        <f>+AK1501+10</f>
        <v>5935</v>
      </c>
      <c r="AL1503" s="129">
        <f>+AK1503+V1503</f>
        <v>381435</v>
      </c>
      <c r="AM1503" s="397"/>
    </row>
    <row r="1504" spans="1:39" ht="15.75" x14ac:dyDescent="0.25">
      <c r="A1504" s="93">
        <f t="shared" si="260"/>
        <v>0</v>
      </c>
      <c r="B1504" s="94">
        <f t="shared" si="261"/>
        <v>0</v>
      </c>
      <c r="C1504" s="95">
        <f>+$D$3*T1504</f>
        <v>7150</v>
      </c>
      <c r="D1504" s="95">
        <f t="shared" si="262"/>
        <v>7150</v>
      </c>
      <c r="E1504" s="95">
        <f>+$F$3*K1504</f>
        <v>1500</v>
      </c>
      <c r="F1504" s="95">
        <f t="shared" si="263"/>
        <v>1500</v>
      </c>
      <c r="G1504" s="96">
        <f>+$H$3*Q1504</f>
        <v>1500</v>
      </c>
      <c r="H1504" s="433">
        <f t="shared" si="264"/>
        <v>1500</v>
      </c>
      <c r="I1504" s="395"/>
      <c r="J1504" s="130">
        <f>((K1505-K1503)/500)</f>
        <v>0.02</v>
      </c>
      <c r="K1504" s="116">
        <f>(((I1504-I1503)*J1504)+K1503)+I1504</f>
        <v>150</v>
      </c>
      <c r="L1504" s="131">
        <f>ROUNDUP(K1504,0)</f>
        <v>150</v>
      </c>
      <c r="M1504" s="132">
        <f>((N1505-N1503)/500)</f>
        <v>0.02</v>
      </c>
      <c r="N1504" s="101">
        <f>(((I1504-I1503)*M1504)+N1503)+I1504</f>
        <v>250</v>
      </c>
      <c r="O1504" s="101">
        <f>ROUNDUP(N1504,0)</f>
        <v>250</v>
      </c>
      <c r="P1504" s="101">
        <f>((Q1505-Q1503)/500)</f>
        <v>0.02</v>
      </c>
      <c r="Q1504" s="101">
        <f>(((I1504-I1503)*P1504)+Q1503)+I1504</f>
        <v>500</v>
      </c>
      <c r="R1504" s="133">
        <f>ROUNDUP(Q1504,0)</f>
        <v>500</v>
      </c>
      <c r="S1504" s="132">
        <f>((T1505-T1503)/500)</f>
        <v>0.04</v>
      </c>
      <c r="T1504" s="134">
        <f>(((I1504-I1503)*S1504)+T1503)+I1504</f>
        <v>650</v>
      </c>
      <c r="U1504" s="134">
        <f>ROUNDUP(T1504,0)</f>
        <v>650</v>
      </c>
      <c r="V1504" s="396"/>
      <c r="W1504" s="130">
        <f>((X1505-X1503)/500)</f>
        <v>0.01</v>
      </c>
      <c r="X1504" s="116">
        <f>(((V1504-V1503)*W1504)+X1503)+V1504</f>
        <v>2105</v>
      </c>
      <c r="Y1504" s="135">
        <f t="shared" si="259"/>
        <v>240</v>
      </c>
      <c r="Z1504" s="106">
        <f>ROUNDUP(X1504,0)</f>
        <v>2105</v>
      </c>
      <c r="AA1504" s="136">
        <f>((AB1505-AB1503)/500)</f>
        <v>0.02</v>
      </c>
      <c r="AB1504" s="137">
        <f>(((V1504-V1503)*AA1504)+AB1503)+V1504</f>
        <v>4210</v>
      </c>
      <c r="AC1504" s="101">
        <f>ROUNDUP(AB1504,0)</f>
        <v>4210</v>
      </c>
      <c r="AD1504" s="137">
        <f>((AE1505-AE1503)/500)</f>
        <v>0.01</v>
      </c>
      <c r="AE1504" s="137">
        <f>(((V1504-V1503)*AD1504)+AE1503)+V1504</f>
        <v>2130</v>
      </c>
      <c r="AF1504" s="133">
        <f>ROUNDUP(AE1504,0)</f>
        <v>2130</v>
      </c>
      <c r="AG1504" s="137">
        <f>((AH1505-AH1503)/500)</f>
        <v>0.01</v>
      </c>
      <c r="AH1504" s="137">
        <f>(((V1504-V1503)*AG1504)+AH1503)+V1504</f>
        <v>2155</v>
      </c>
      <c r="AI1504" s="101">
        <f>ROUNDUP(AH1504,0)</f>
        <v>2155</v>
      </c>
      <c r="AJ1504" s="136">
        <f>((AK1505-AK1503)/500)</f>
        <v>0.01</v>
      </c>
      <c r="AK1504" s="138">
        <f>(((V1504-V1503)*AJ1504)+AK1503)+V1504</f>
        <v>2180</v>
      </c>
      <c r="AL1504" s="139">
        <f>ROUNDUP(AK1504,0)</f>
        <v>2180</v>
      </c>
    </row>
    <row r="1505" spans="1:39" ht="15.75" x14ac:dyDescent="0.25">
      <c r="A1505" s="93">
        <f t="shared" si="260"/>
        <v>0</v>
      </c>
      <c r="B1505" s="93">
        <f t="shared" si="261"/>
        <v>0</v>
      </c>
      <c r="C1505" s="112">
        <f>+$D$3*U1505</f>
        <v>4308590</v>
      </c>
      <c r="D1505" s="112">
        <f t="shared" si="262"/>
        <v>4308590</v>
      </c>
      <c r="E1505" s="112">
        <f>+$F$3*L1505</f>
        <v>3836700</v>
      </c>
      <c r="F1505" s="112">
        <f t="shared" si="263"/>
        <v>3836700</v>
      </c>
      <c r="G1505" s="113">
        <f>+$H$3*R1505</f>
        <v>1152060</v>
      </c>
      <c r="H1505" s="112">
        <f t="shared" si="264"/>
        <v>1152060</v>
      </c>
      <c r="I1505" s="140">
        <f>+I1503+500</f>
        <v>376000</v>
      </c>
      <c r="J1505" s="130"/>
      <c r="K1505" s="116">
        <f>+K1503+10</f>
        <v>7670</v>
      </c>
      <c r="L1505" s="117">
        <f>+I1505+K1505</f>
        <v>383670</v>
      </c>
      <c r="M1505" s="118"/>
      <c r="N1505" s="119">
        <f>+N1503+10</f>
        <v>7770</v>
      </c>
      <c r="O1505" s="119">
        <f>+N1505+I1505</f>
        <v>383770</v>
      </c>
      <c r="P1505" s="119"/>
      <c r="Q1505" s="119">
        <f>+Q1503+10</f>
        <v>8020</v>
      </c>
      <c r="R1505" s="120">
        <f>+Q1505+I1505</f>
        <v>384020</v>
      </c>
      <c r="S1505" s="121"/>
      <c r="T1505" s="122">
        <f>+T1503+20</f>
        <v>15690</v>
      </c>
      <c r="U1505" s="122">
        <f>+T1505+I1505</f>
        <v>391690</v>
      </c>
      <c r="V1505" s="141">
        <f>+V1503+500</f>
        <v>376000</v>
      </c>
      <c r="W1505" s="130"/>
      <c r="X1505" s="116">
        <f>+X1503+5</f>
        <v>5865</v>
      </c>
      <c r="Y1505" s="124">
        <f t="shared" ref="Y1505:Y1568" si="265">+V1505+240</f>
        <v>376240</v>
      </c>
      <c r="Z1505" s="125">
        <f>+V1505+X1505</f>
        <v>381865</v>
      </c>
      <c r="AA1505" s="126"/>
      <c r="AB1505" s="127">
        <f>+AB1503+10</f>
        <v>11730</v>
      </c>
      <c r="AC1505" s="119">
        <f>+V1505+AB1505</f>
        <v>387730</v>
      </c>
      <c r="AD1505" s="127"/>
      <c r="AE1505" s="127">
        <f>+AE1503+5</f>
        <v>5890</v>
      </c>
      <c r="AF1505" s="120">
        <f>+AE1505+V1505</f>
        <v>381890</v>
      </c>
      <c r="AG1505" s="127"/>
      <c r="AH1505" s="127">
        <f>+AH1503+5</f>
        <v>5915</v>
      </c>
      <c r="AI1505" s="119">
        <f>+AH1505+V1505</f>
        <v>381915</v>
      </c>
      <c r="AJ1505" s="126"/>
      <c r="AK1505" s="128">
        <f>+AK1503+5</f>
        <v>5940</v>
      </c>
      <c r="AL1505" s="129">
        <f>+AK1505+V1505</f>
        <v>381940</v>
      </c>
      <c r="AM1505" s="397"/>
    </row>
    <row r="1506" spans="1:39" ht="15.75" x14ac:dyDescent="0.25">
      <c r="A1506" s="93">
        <f t="shared" si="260"/>
        <v>0</v>
      </c>
      <c r="B1506" s="94">
        <f t="shared" si="261"/>
        <v>0</v>
      </c>
      <c r="C1506" s="95">
        <f>+$D$3*T1506</f>
        <v>7150</v>
      </c>
      <c r="D1506" s="95">
        <f t="shared" si="262"/>
        <v>7150</v>
      </c>
      <c r="E1506" s="95">
        <f>+$F$3*K1506</f>
        <v>1500</v>
      </c>
      <c r="F1506" s="95">
        <f t="shared" si="263"/>
        <v>1500</v>
      </c>
      <c r="G1506" s="96">
        <f>+$H$3*Q1506</f>
        <v>1500</v>
      </c>
      <c r="H1506" s="95">
        <f t="shared" si="264"/>
        <v>1500</v>
      </c>
      <c r="I1506" s="395"/>
      <c r="J1506" s="130">
        <f>((K1507-K1505)/500)</f>
        <v>0.02</v>
      </c>
      <c r="K1506" s="116">
        <f>(((I1506-I1505)*J1506)+K1505)+I1506</f>
        <v>150</v>
      </c>
      <c r="L1506" s="131">
        <f>ROUNDUP(K1506,0)</f>
        <v>150</v>
      </c>
      <c r="M1506" s="132">
        <f>((N1507-N1505)/500)</f>
        <v>0.02</v>
      </c>
      <c r="N1506" s="101">
        <f>(((I1506-I1505)*M1506)+N1505)+I1506</f>
        <v>250</v>
      </c>
      <c r="O1506" s="101">
        <f>ROUNDUP(N1506,0)</f>
        <v>250</v>
      </c>
      <c r="P1506" s="101">
        <f>((Q1507-Q1505)/500)</f>
        <v>0.02</v>
      </c>
      <c r="Q1506" s="101">
        <f>(((I1506-I1505)*P1506)+Q1505)+I1506</f>
        <v>500</v>
      </c>
      <c r="R1506" s="133">
        <f>ROUNDUP(Q1506,0)</f>
        <v>500</v>
      </c>
      <c r="S1506" s="132">
        <f>((T1507-T1505)/500)</f>
        <v>0.04</v>
      </c>
      <c r="T1506" s="134">
        <f>(((I1506-I1505)*S1506)+T1505)+I1506</f>
        <v>650</v>
      </c>
      <c r="U1506" s="134">
        <f>ROUNDUP(T1506,0)</f>
        <v>650</v>
      </c>
      <c r="V1506" s="396"/>
      <c r="W1506" s="130">
        <f>((X1507-X1505)/500)</f>
        <v>0.02</v>
      </c>
      <c r="X1506" s="116">
        <f>(((V1506-V1505)*W1506)+X1505)+V1506</f>
        <v>-1655</v>
      </c>
      <c r="Y1506" s="135">
        <f t="shared" si="265"/>
        <v>240</v>
      </c>
      <c r="Z1506" s="106">
        <f>ROUNDUP(X1506,0)</f>
        <v>-1655</v>
      </c>
      <c r="AA1506" s="136">
        <f>((AB1507-AB1505)/500)</f>
        <v>0.04</v>
      </c>
      <c r="AB1506" s="137">
        <f>(((V1506-V1505)*AA1506)+AB1505)+V1506</f>
        <v>-3310</v>
      </c>
      <c r="AC1506" s="101">
        <f>ROUNDUP(AB1506,0)</f>
        <v>-3310</v>
      </c>
      <c r="AD1506" s="137">
        <f>((AE1507-AE1505)/500)</f>
        <v>0.02</v>
      </c>
      <c r="AE1506" s="137">
        <f>(((V1506-V1505)*AD1506)+AE1505)+V1506</f>
        <v>-1630</v>
      </c>
      <c r="AF1506" s="133">
        <f>ROUNDUP(AE1506,0)</f>
        <v>-1630</v>
      </c>
      <c r="AG1506" s="137">
        <f>((AH1507-AH1505)/500)</f>
        <v>0.02</v>
      </c>
      <c r="AH1506" s="137">
        <f>(((V1506-V1505)*AG1506)+AH1505)+V1506</f>
        <v>-1605</v>
      </c>
      <c r="AI1506" s="101">
        <f>ROUNDUP(AH1506,0)</f>
        <v>-1605</v>
      </c>
      <c r="AJ1506" s="136">
        <f>((AK1507-AK1505)/500)</f>
        <v>0.02</v>
      </c>
      <c r="AK1506" s="138">
        <f>(((V1506-V1505)*AJ1506)+AK1505)+V1506</f>
        <v>-1580</v>
      </c>
      <c r="AL1506" s="139">
        <f>ROUNDUP(AK1506,0)</f>
        <v>-1580</v>
      </c>
      <c r="AM1506" s="397"/>
    </row>
    <row r="1507" spans="1:39" ht="15.75" x14ac:dyDescent="0.25">
      <c r="A1507" s="93">
        <f t="shared" si="260"/>
        <v>0</v>
      </c>
      <c r="B1507" s="93">
        <f t="shared" si="261"/>
        <v>0</v>
      </c>
      <c r="C1507" s="112">
        <f>+$D$3*U1507</f>
        <v>4314310</v>
      </c>
      <c r="D1507" s="112">
        <f t="shared" si="262"/>
        <v>4314310</v>
      </c>
      <c r="E1507" s="112">
        <f>+$F$3*L1507</f>
        <v>3841800</v>
      </c>
      <c r="F1507" s="112">
        <f t="shared" si="263"/>
        <v>3841800</v>
      </c>
      <c r="G1507" s="113">
        <f>+$H$3*R1507</f>
        <v>1153590</v>
      </c>
      <c r="H1507" s="112">
        <f t="shared" si="264"/>
        <v>1153590</v>
      </c>
      <c r="I1507" s="140">
        <f>+I1505+500</f>
        <v>376500</v>
      </c>
      <c r="J1507" s="130"/>
      <c r="K1507" s="116">
        <f>+K1505+10</f>
        <v>7680</v>
      </c>
      <c r="L1507" s="117">
        <f>+I1507+K1507</f>
        <v>384180</v>
      </c>
      <c r="M1507" s="118"/>
      <c r="N1507" s="119">
        <f>+N1505+10</f>
        <v>7780</v>
      </c>
      <c r="O1507" s="119">
        <f>+N1507+I1507</f>
        <v>384280</v>
      </c>
      <c r="P1507" s="119"/>
      <c r="Q1507" s="119">
        <f>+Q1505+10</f>
        <v>8030</v>
      </c>
      <c r="R1507" s="120">
        <f>+Q1507+I1507</f>
        <v>384530</v>
      </c>
      <c r="S1507" s="121"/>
      <c r="T1507" s="122">
        <f>+T1505+20</f>
        <v>15710</v>
      </c>
      <c r="U1507" s="122">
        <f>+T1507+I1507</f>
        <v>392210</v>
      </c>
      <c r="V1507" s="141">
        <f>+V1505+500</f>
        <v>376500</v>
      </c>
      <c r="W1507" s="130"/>
      <c r="X1507" s="116">
        <f>+X1505+10</f>
        <v>5875</v>
      </c>
      <c r="Y1507" s="124">
        <f t="shared" si="265"/>
        <v>376740</v>
      </c>
      <c r="Z1507" s="125">
        <f>+V1507+X1507</f>
        <v>382375</v>
      </c>
      <c r="AA1507" s="126"/>
      <c r="AB1507" s="127">
        <f>+AB1505+20</f>
        <v>11750</v>
      </c>
      <c r="AC1507" s="119">
        <f>+V1507+AB1507</f>
        <v>388250</v>
      </c>
      <c r="AD1507" s="127"/>
      <c r="AE1507" s="127">
        <f>+AE1505+10</f>
        <v>5900</v>
      </c>
      <c r="AF1507" s="120">
        <f>+AE1507+V1507</f>
        <v>382400</v>
      </c>
      <c r="AG1507" s="127"/>
      <c r="AH1507" s="127">
        <f>+AH1505+10</f>
        <v>5925</v>
      </c>
      <c r="AI1507" s="119">
        <f>+AH1507+V1507</f>
        <v>382425</v>
      </c>
      <c r="AJ1507" s="126"/>
      <c r="AK1507" s="128">
        <f>+AK1505+10</f>
        <v>5950</v>
      </c>
      <c r="AL1507" s="129">
        <f>+AK1507+V1507</f>
        <v>382450</v>
      </c>
      <c r="AM1507" s="397"/>
    </row>
    <row r="1508" spans="1:39" ht="15.75" x14ac:dyDescent="0.25">
      <c r="A1508" s="93">
        <f t="shared" si="260"/>
        <v>0</v>
      </c>
      <c r="B1508" s="94">
        <f t="shared" si="261"/>
        <v>0</v>
      </c>
      <c r="C1508" s="95">
        <f>+$D$3*T1508</f>
        <v>7150</v>
      </c>
      <c r="D1508" s="95">
        <f t="shared" si="262"/>
        <v>7150</v>
      </c>
      <c r="E1508" s="95">
        <f>+$F$3*K1508</f>
        <v>1500</v>
      </c>
      <c r="F1508" s="95">
        <f t="shared" si="263"/>
        <v>1500</v>
      </c>
      <c r="G1508" s="96">
        <f>+$H$3*Q1508</f>
        <v>1500</v>
      </c>
      <c r="H1508" s="433">
        <f t="shared" si="264"/>
        <v>1500</v>
      </c>
      <c r="I1508" s="395"/>
      <c r="J1508" s="130">
        <f>((K1509-K1507)/500)</f>
        <v>0.02</v>
      </c>
      <c r="K1508" s="116">
        <f>(((I1508-I1507)*J1508)+K1507)+I1508</f>
        <v>150</v>
      </c>
      <c r="L1508" s="131">
        <f>ROUNDUP(K1508,0)</f>
        <v>150</v>
      </c>
      <c r="M1508" s="132">
        <f>((N1509-N1507)/500)</f>
        <v>0.02</v>
      </c>
      <c r="N1508" s="101">
        <f>(((I1508-I1507)*M1508)+N1507)+I1508</f>
        <v>250</v>
      </c>
      <c r="O1508" s="101">
        <f>ROUNDUP(N1508,0)</f>
        <v>250</v>
      </c>
      <c r="P1508" s="101">
        <f>((Q1509-Q1507)/500)</f>
        <v>0.02</v>
      </c>
      <c r="Q1508" s="101">
        <f>(((I1508-I1507)*P1508)+Q1507)+I1508</f>
        <v>500</v>
      </c>
      <c r="R1508" s="133">
        <f>ROUNDUP(Q1508,0)</f>
        <v>500</v>
      </c>
      <c r="S1508" s="132">
        <f>((T1509-T1507)/500)</f>
        <v>0.04</v>
      </c>
      <c r="T1508" s="134">
        <f>(((I1508-I1507)*S1508)+T1507)+I1508</f>
        <v>650</v>
      </c>
      <c r="U1508" s="134">
        <f>ROUNDUP(T1508,0)</f>
        <v>650</v>
      </c>
      <c r="V1508" s="396"/>
      <c r="W1508" s="130">
        <f>((X1509-X1507)/500)</f>
        <v>0.01</v>
      </c>
      <c r="X1508" s="116">
        <f>(((V1508-V1507)*W1508)+X1507)+V1508</f>
        <v>2110</v>
      </c>
      <c r="Y1508" s="135">
        <f t="shared" si="265"/>
        <v>240</v>
      </c>
      <c r="Z1508" s="106">
        <f>ROUNDUP(X1508,0)</f>
        <v>2110</v>
      </c>
      <c r="AA1508" s="136">
        <f>((AB1509-AB1507)/500)</f>
        <v>0.02</v>
      </c>
      <c r="AB1508" s="137">
        <f>(((V1508-V1507)*AA1508)+AB1507)+V1508</f>
        <v>4220</v>
      </c>
      <c r="AC1508" s="101">
        <f>ROUNDUP(AB1508,0)</f>
        <v>4220</v>
      </c>
      <c r="AD1508" s="137">
        <f>((AE1509-AE1507)/500)</f>
        <v>0.01</v>
      </c>
      <c r="AE1508" s="137">
        <f>(((V1508-V1507)*AD1508)+AE1507)+V1508</f>
        <v>2135</v>
      </c>
      <c r="AF1508" s="133">
        <f>ROUNDUP(AE1508,0)</f>
        <v>2135</v>
      </c>
      <c r="AG1508" s="137">
        <f>((AH1509-AH1507)/500)</f>
        <v>0.01</v>
      </c>
      <c r="AH1508" s="137">
        <f>(((V1508-V1507)*AG1508)+AH1507)+V1508</f>
        <v>2160</v>
      </c>
      <c r="AI1508" s="101">
        <f>ROUNDUP(AH1508,0)</f>
        <v>2160</v>
      </c>
      <c r="AJ1508" s="136">
        <f>((AK1509-AK1507)/500)</f>
        <v>0.01</v>
      </c>
      <c r="AK1508" s="138">
        <f>(((V1508-V1507)*AJ1508)+AK1507)+V1508</f>
        <v>2185</v>
      </c>
      <c r="AL1508" s="139">
        <f>ROUNDUP(AK1508,0)</f>
        <v>2185</v>
      </c>
    </row>
    <row r="1509" spans="1:39" ht="15.75" x14ac:dyDescent="0.25">
      <c r="A1509" s="93">
        <f t="shared" si="260"/>
        <v>0</v>
      </c>
      <c r="B1509" s="93">
        <f t="shared" si="261"/>
        <v>0</v>
      </c>
      <c r="C1509" s="112">
        <f>+$D$3*U1509</f>
        <v>4320030</v>
      </c>
      <c r="D1509" s="112">
        <f t="shared" si="262"/>
        <v>4320030</v>
      </c>
      <c r="E1509" s="112">
        <f>+$F$3*L1509</f>
        <v>3846900</v>
      </c>
      <c r="F1509" s="112">
        <f t="shared" si="263"/>
        <v>3846900</v>
      </c>
      <c r="G1509" s="113">
        <f>+$H$3*R1509</f>
        <v>1155120</v>
      </c>
      <c r="H1509" s="112">
        <f t="shared" si="264"/>
        <v>1155120</v>
      </c>
      <c r="I1509" s="140">
        <f>+I1507+500</f>
        <v>377000</v>
      </c>
      <c r="J1509" s="130"/>
      <c r="K1509" s="116">
        <f>+K1507+10</f>
        <v>7690</v>
      </c>
      <c r="L1509" s="117">
        <f>+I1509+K1509</f>
        <v>384690</v>
      </c>
      <c r="M1509" s="118"/>
      <c r="N1509" s="119">
        <f>+N1507+10</f>
        <v>7790</v>
      </c>
      <c r="O1509" s="119">
        <f>+N1509+I1509</f>
        <v>384790</v>
      </c>
      <c r="P1509" s="119"/>
      <c r="Q1509" s="119">
        <f>+Q1507+10</f>
        <v>8040</v>
      </c>
      <c r="R1509" s="120">
        <f>+Q1509+I1509</f>
        <v>385040</v>
      </c>
      <c r="S1509" s="121"/>
      <c r="T1509" s="122">
        <f>+T1507+20</f>
        <v>15730</v>
      </c>
      <c r="U1509" s="122">
        <f>+T1509+I1509</f>
        <v>392730</v>
      </c>
      <c r="V1509" s="141">
        <f>+V1507+500</f>
        <v>377000</v>
      </c>
      <c r="W1509" s="130"/>
      <c r="X1509" s="116">
        <f>+X1507+5</f>
        <v>5880</v>
      </c>
      <c r="Y1509" s="124">
        <f t="shared" si="265"/>
        <v>377240</v>
      </c>
      <c r="Z1509" s="125">
        <f>+V1509+X1509</f>
        <v>382880</v>
      </c>
      <c r="AA1509" s="126"/>
      <c r="AB1509" s="127">
        <f>+AB1507+10</f>
        <v>11760</v>
      </c>
      <c r="AC1509" s="119">
        <f>+V1509+AB1509</f>
        <v>388760</v>
      </c>
      <c r="AD1509" s="127"/>
      <c r="AE1509" s="127">
        <f>+AE1507+5</f>
        <v>5905</v>
      </c>
      <c r="AF1509" s="120">
        <f>+AE1509+V1509</f>
        <v>382905</v>
      </c>
      <c r="AG1509" s="127"/>
      <c r="AH1509" s="127">
        <f>+AH1507+5</f>
        <v>5930</v>
      </c>
      <c r="AI1509" s="119">
        <f>+AH1509+V1509</f>
        <v>382930</v>
      </c>
      <c r="AJ1509" s="126"/>
      <c r="AK1509" s="128">
        <f>+AK1507+5</f>
        <v>5955</v>
      </c>
      <c r="AL1509" s="129">
        <f>+AK1509+V1509</f>
        <v>382955</v>
      </c>
      <c r="AM1509" s="397"/>
    </row>
    <row r="1510" spans="1:39" ht="15.75" x14ac:dyDescent="0.25">
      <c r="A1510" s="93">
        <f t="shared" si="260"/>
        <v>0</v>
      </c>
      <c r="B1510" s="94">
        <f t="shared" si="261"/>
        <v>0</v>
      </c>
      <c r="C1510" s="95">
        <f>+$D$3*T1510</f>
        <v>7150</v>
      </c>
      <c r="D1510" s="95">
        <f t="shared" si="262"/>
        <v>7150</v>
      </c>
      <c r="E1510" s="95">
        <f>+$F$3*K1510</f>
        <v>1500</v>
      </c>
      <c r="F1510" s="95">
        <f t="shared" si="263"/>
        <v>1500</v>
      </c>
      <c r="G1510" s="96">
        <f>+$H$3*Q1510</f>
        <v>1500</v>
      </c>
      <c r="H1510" s="95">
        <f t="shared" si="264"/>
        <v>1500</v>
      </c>
      <c r="I1510" s="395"/>
      <c r="J1510" s="130">
        <f>((K1511-K1509)/500)</f>
        <v>0.02</v>
      </c>
      <c r="K1510" s="116">
        <f>(((I1510-I1509)*J1510)+K1509)+I1510</f>
        <v>150</v>
      </c>
      <c r="L1510" s="131">
        <f>ROUNDUP(K1510,0)</f>
        <v>150</v>
      </c>
      <c r="M1510" s="132">
        <f>((N1511-N1509)/500)</f>
        <v>0.02</v>
      </c>
      <c r="N1510" s="101">
        <f>(((I1510-I1509)*M1510)+N1509)+I1510</f>
        <v>250</v>
      </c>
      <c r="O1510" s="101">
        <f>ROUNDUP(N1510,0)</f>
        <v>250</v>
      </c>
      <c r="P1510" s="101">
        <f>((Q1511-Q1509)/500)</f>
        <v>0.02</v>
      </c>
      <c r="Q1510" s="101">
        <f>(((I1510-I1509)*P1510)+Q1509)+I1510</f>
        <v>500</v>
      </c>
      <c r="R1510" s="133">
        <f>ROUNDUP(Q1510,0)</f>
        <v>500</v>
      </c>
      <c r="S1510" s="132">
        <f>((T1511-T1509)/500)</f>
        <v>0.04</v>
      </c>
      <c r="T1510" s="134">
        <f>(((I1510-I1509)*S1510)+T1509)+I1510</f>
        <v>650</v>
      </c>
      <c r="U1510" s="134">
        <f>ROUNDUP(T1510,0)</f>
        <v>650</v>
      </c>
      <c r="V1510" s="396"/>
      <c r="W1510" s="130">
        <f>((X1511-X1509)/500)</f>
        <v>0.02</v>
      </c>
      <c r="X1510" s="116">
        <f>(((V1510-V1509)*W1510)+X1509)+V1510</f>
        <v>-1660</v>
      </c>
      <c r="Y1510" s="135">
        <f t="shared" si="265"/>
        <v>240</v>
      </c>
      <c r="Z1510" s="106">
        <f>ROUNDUP(X1510,0)</f>
        <v>-1660</v>
      </c>
      <c r="AA1510" s="136">
        <f>((AB1511-AB1509)/500)</f>
        <v>0.04</v>
      </c>
      <c r="AB1510" s="137">
        <f>(((V1510-V1509)*AA1510)+AB1509)+V1510</f>
        <v>-3320</v>
      </c>
      <c r="AC1510" s="101">
        <f>ROUNDUP(AB1510,0)</f>
        <v>-3320</v>
      </c>
      <c r="AD1510" s="137">
        <f>((AE1511-AE1509)/500)</f>
        <v>0.02</v>
      </c>
      <c r="AE1510" s="137">
        <f>(((V1510-V1509)*AD1510)+AE1509)+V1510</f>
        <v>-1635</v>
      </c>
      <c r="AF1510" s="133">
        <f>ROUNDUP(AE1510,0)</f>
        <v>-1635</v>
      </c>
      <c r="AG1510" s="137">
        <f>((AH1511-AH1509)/500)</f>
        <v>0.02</v>
      </c>
      <c r="AH1510" s="137">
        <f>(((V1510-V1509)*AG1510)+AH1509)+V1510</f>
        <v>-1610</v>
      </c>
      <c r="AI1510" s="101">
        <f>ROUNDUP(AH1510,0)</f>
        <v>-1610</v>
      </c>
      <c r="AJ1510" s="136">
        <f>((AK1511-AK1509)/500)</f>
        <v>0.02</v>
      </c>
      <c r="AK1510" s="138">
        <f>(((V1510-V1509)*AJ1510)+AK1509)+V1510</f>
        <v>-1585</v>
      </c>
      <c r="AL1510" s="139">
        <f>ROUNDUP(AK1510,0)</f>
        <v>-1585</v>
      </c>
    </row>
    <row r="1511" spans="1:39" ht="15.75" x14ac:dyDescent="0.25">
      <c r="A1511" s="93">
        <f t="shared" si="260"/>
        <v>0</v>
      </c>
      <c r="B1511" s="93">
        <f t="shared" si="261"/>
        <v>0</v>
      </c>
      <c r="C1511" s="112">
        <f>+$D$3*U1511</f>
        <v>4325750</v>
      </c>
      <c r="D1511" s="112">
        <f t="shared" si="262"/>
        <v>4325750</v>
      </c>
      <c r="E1511" s="112">
        <f>+$F$3*L1511</f>
        <v>3852000</v>
      </c>
      <c r="F1511" s="112">
        <f t="shared" si="263"/>
        <v>3852000</v>
      </c>
      <c r="G1511" s="113">
        <f>+$H$3*R1511</f>
        <v>1156650</v>
      </c>
      <c r="H1511" s="112">
        <f t="shared" si="264"/>
        <v>1156650</v>
      </c>
      <c r="I1511" s="140">
        <f>+I1509+500</f>
        <v>377500</v>
      </c>
      <c r="J1511" s="130"/>
      <c r="K1511" s="116">
        <f>+K1509+10</f>
        <v>7700</v>
      </c>
      <c r="L1511" s="117">
        <f>+I1511+K1511</f>
        <v>385200</v>
      </c>
      <c r="M1511" s="118"/>
      <c r="N1511" s="119">
        <f>+N1509+10</f>
        <v>7800</v>
      </c>
      <c r="O1511" s="119">
        <f>+N1511+I1511</f>
        <v>385300</v>
      </c>
      <c r="P1511" s="119"/>
      <c r="Q1511" s="119">
        <f>+Q1509+10</f>
        <v>8050</v>
      </c>
      <c r="R1511" s="120">
        <f>+Q1511+I1511</f>
        <v>385550</v>
      </c>
      <c r="S1511" s="121"/>
      <c r="T1511" s="122">
        <f>+T1509+20</f>
        <v>15750</v>
      </c>
      <c r="U1511" s="122">
        <f>+T1511+I1511</f>
        <v>393250</v>
      </c>
      <c r="V1511" s="141">
        <f>+V1509+500</f>
        <v>377500</v>
      </c>
      <c r="W1511" s="130"/>
      <c r="X1511" s="116">
        <f>+X1509+10</f>
        <v>5890</v>
      </c>
      <c r="Y1511" s="124">
        <f t="shared" si="265"/>
        <v>377740</v>
      </c>
      <c r="Z1511" s="125">
        <f>+V1511+X1511</f>
        <v>383390</v>
      </c>
      <c r="AA1511" s="126"/>
      <c r="AB1511" s="127">
        <f>+AB1509+20</f>
        <v>11780</v>
      </c>
      <c r="AC1511" s="119">
        <f>+V1511+AB1511</f>
        <v>389280</v>
      </c>
      <c r="AD1511" s="127"/>
      <c r="AE1511" s="127">
        <f>+AE1509+10</f>
        <v>5915</v>
      </c>
      <c r="AF1511" s="120">
        <f>+AE1511+V1511</f>
        <v>383415</v>
      </c>
      <c r="AG1511" s="127"/>
      <c r="AH1511" s="127">
        <f>+AH1509+10</f>
        <v>5940</v>
      </c>
      <c r="AI1511" s="119">
        <f>+AH1511+V1511</f>
        <v>383440</v>
      </c>
      <c r="AJ1511" s="126"/>
      <c r="AK1511" s="128">
        <f>+AK1509+10</f>
        <v>5965</v>
      </c>
      <c r="AL1511" s="129">
        <f>+AK1511+V1511</f>
        <v>383465</v>
      </c>
      <c r="AM1511" s="397"/>
    </row>
    <row r="1512" spans="1:39" ht="15.75" x14ac:dyDescent="0.25">
      <c r="A1512" s="93">
        <f t="shared" si="260"/>
        <v>0</v>
      </c>
      <c r="B1512" s="94">
        <f t="shared" si="261"/>
        <v>0</v>
      </c>
      <c r="C1512" s="95">
        <f>+$D$3*T1512</f>
        <v>7150</v>
      </c>
      <c r="D1512" s="95">
        <f t="shared" si="262"/>
        <v>7150</v>
      </c>
      <c r="E1512" s="95">
        <f>+$F$3*K1512</f>
        <v>1500</v>
      </c>
      <c r="F1512" s="95">
        <f t="shared" si="263"/>
        <v>1500</v>
      </c>
      <c r="G1512" s="96">
        <f>+$H$3*Q1512</f>
        <v>1500</v>
      </c>
      <c r="H1512" s="433">
        <f t="shared" si="264"/>
        <v>1500</v>
      </c>
      <c r="I1512" s="395"/>
      <c r="J1512" s="130">
        <f>((K1513-K1511)/500)</f>
        <v>0.02</v>
      </c>
      <c r="K1512" s="116">
        <f>(((I1512-I1511)*J1512)+K1511)+I1512</f>
        <v>150</v>
      </c>
      <c r="L1512" s="131">
        <f>ROUNDUP(K1512,0)</f>
        <v>150</v>
      </c>
      <c r="M1512" s="132">
        <f>((N1513-N1511)/500)</f>
        <v>0.02</v>
      </c>
      <c r="N1512" s="101">
        <f>(((I1512-I1511)*M1512)+N1511)+I1512</f>
        <v>250</v>
      </c>
      <c r="O1512" s="101">
        <f>ROUNDUP(N1512,0)</f>
        <v>250</v>
      </c>
      <c r="P1512" s="101">
        <f>((Q1513-Q1511)/500)</f>
        <v>0.02</v>
      </c>
      <c r="Q1512" s="101">
        <f>(((I1512-I1511)*P1512)+Q1511)+I1512</f>
        <v>500</v>
      </c>
      <c r="R1512" s="133">
        <f>ROUNDUP(Q1512,0)</f>
        <v>500</v>
      </c>
      <c r="S1512" s="132">
        <f>((T1513-T1511)/500)</f>
        <v>0.04</v>
      </c>
      <c r="T1512" s="134">
        <f>(((I1512-I1511)*S1512)+T1511)+I1512</f>
        <v>650</v>
      </c>
      <c r="U1512" s="134">
        <f>ROUNDUP(T1512,0)</f>
        <v>650</v>
      </c>
      <c r="V1512" s="396"/>
      <c r="W1512" s="130">
        <f>((X1513-X1511)/500)</f>
        <v>0.01</v>
      </c>
      <c r="X1512" s="116">
        <f>(((V1512-V1511)*W1512)+X1511)+V1512</f>
        <v>2115</v>
      </c>
      <c r="Y1512" s="135">
        <f t="shared" si="265"/>
        <v>240</v>
      </c>
      <c r="Z1512" s="106">
        <f>ROUNDUP(X1512,0)</f>
        <v>2115</v>
      </c>
      <c r="AA1512" s="136">
        <f>((AB1513-AB1511)/500)</f>
        <v>0.02</v>
      </c>
      <c r="AB1512" s="137">
        <f>(((V1512-V1511)*AA1512)+AB1511)+V1512</f>
        <v>4230</v>
      </c>
      <c r="AC1512" s="101">
        <f>ROUNDUP(AB1512,0)</f>
        <v>4230</v>
      </c>
      <c r="AD1512" s="137">
        <f>((AE1513-AE1511)/500)</f>
        <v>0.01</v>
      </c>
      <c r="AE1512" s="137">
        <f>(((V1512-V1511)*AD1512)+AE1511)+V1512</f>
        <v>2140</v>
      </c>
      <c r="AF1512" s="133">
        <f>ROUNDUP(AE1512,0)</f>
        <v>2140</v>
      </c>
      <c r="AG1512" s="137">
        <f>((AH1513-AH1511)/500)</f>
        <v>0.01</v>
      </c>
      <c r="AH1512" s="137">
        <f>(((V1512-V1511)*AG1512)+AH1511)+V1512</f>
        <v>2165</v>
      </c>
      <c r="AI1512" s="101">
        <f>ROUNDUP(AH1512,0)</f>
        <v>2165</v>
      </c>
      <c r="AJ1512" s="136">
        <f>((AK1513-AK1511)/500)</f>
        <v>0.01</v>
      </c>
      <c r="AK1512" s="138">
        <f>(((V1512-V1511)*AJ1512)+AK1511)+V1512</f>
        <v>2190</v>
      </c>
      <c r="AL1512" s="139">
        <f>ROUNDUP(AK1512,0)</f>
        <v>2190</v>
      </c>
    </row>
    <row r="1513" spans="1:39" ht="15.75" x14ac:dyDescent="0.25">
      <c r="A1513" s="93">
        <f t="shared" ref="A1513:A1576" si="266">+$B$3*O1513</f>
        <v>0</v>
      </c>
      <c r="B1513" s="93">
        <f t="shared" si="261"/>
        <v>0</v>
      </c>
      <c r="C1513" s="112">
        <f>+$D$3*U1513</f>
        <v>4331470</v>
      </c>
      <c r="D1513" s="112">
        <f t="shared" si="262"/>
        <v>4331470</v>
      </c>
      <c r="E1513" s="112">
        <f>+$F$3*L1513</f>
        <v>3857100</v>
      </c>
      <c r="F1513" s="112">
        <f t="shared" si="263"/>
        <v>3857100</v>
      </c>
      <c r="G1513" s="113">
        <f>+$H$3*R1513</f>
        <v>1158180</v>
      </c>
      <c r="H1513" s="112">
        <f t="shared" si="264"/>
        <v>1158180</v>
      </c>
      <c r="I1513" s="140">
        <f>+I1511+500</f>
        <v>378000</v>
      </c>
      <c r="J1513" s="130"/>
      <c r="K1513" s="116">
        <f>+K1511+10</f>
        <v>7710</v>
      </c>
      <c r="L1513" s="117">
        <f>+I1513+K1513</f>
        <v>385710</v>
      </c>
      <c r="M1513" s="118"/>
      <c r="N1513" s="119">
        <f>+N1511+10</f>
        <v>7810</v>
      </c>
      <c r="O1513" s="119">
        <f>+N1513+I1513</f>
        <v>385810</v>
      </c>
      <c r="P1513" s="119"/>
      <c r="Q1513" s="119">
        <f>+Q1511+10</f>
        <v>8060</v>
      </c>
      <c r="R1513" s="120">
        <f>+Q1513+I1513</f>
        <v>386060</v>
      </c>
      <c r="S1513" s="121"/>
      <c r="T1513" s="122">
        <f>+T1511+20</f>
        <v>15770</v>
      </c>
      <c r="U1513" s="122">
        <f>+T1513+I1513</f>
        <v>393770</v>
      </c>
      <c r="V1513" s="141">
        <f>+V1511+500</f>
        <v>378000</v>
      </c>
      <c r="W1513" s="130"/>
      <c r="X1513" s="116">
        <f>+X1511+5</f>
        <v>5895</v>
      </c>
      <c r="Y1513" s="124">
        <f t="shared" si="265"/>
        <v>378240</v>
      </c>
      <c r="Z1513" s="125">
        <f>+V1513+X1513</f>
        <v>383895</v>
      </c>
      <c r="AA1513" s="126"/>
      <c r="AB1513" s="127">
        <f>+AB1511+10</f>
        <v>11790</v>
      </c>
      <c r="AC1513" s="119">
        <f>+V1513+AB1513</f>
        <v>389790</v>
      </c>
      <c r="AD1513" s="127"/>
      <c r="AE1513" s="127">
        <f>+AE1511+5</f>
        <v>5920</v>
      </c>
      <c r="AF1513" s="120">
        <f>+AE1513+V1513</f>
        <v>383920</v>
      </c>
      <c r="AG1513" s="127"/>
      <c r="AH1513" s="127">
        <f>+AH1511+5</f>
        <v>5945</v>
      </c>
      <c r="AI1513" s="119">
        <f>+AH1513+V1513</f>
        <v>383945</v>
      </c>
      <c r="AJ1513" s="126"/>
      <c r="AK1513" s="128">
        <f>+AK1511+5</f>
        <v>5970</v>
      </c>
      <c r="AL1513" s="129">
        <f>+AK1513+V1513</f>
        <v>383970</v>
      </c>
      <c r="AM1513" s="397"/>
    </row>
    <row r="1514" spans="1:39" ht="15.75" x14ac:dyDescent="0.25">
      <c r="A1514" s="93">
        <f t="shared" si="266"/>
        <v>0</v>
      </c>
      <c r="B1514" s="94">
        <f t="shared" si="261"/>
        <v>0</v>
      </c>
      <c r="C1514" s="95">
        <f>+$D$3*T1514</f>
        <v>7150</v>
      </c>
      <c r="D1514" s="95">
        <f t="shared" si="262"/>
        <v>7150</v>
      </c>
      <c r="E1514" s="95">
        <f>+$F$3*K1514</f>
        <v>1500</v>
      </c>
      <c r="F1514" s="95">
        <f t="shared" si="263"/>
        <v>1500</v>
      </c>
      <c r="G1514" s="96">
        <f>+$H$3*Q1514</f>
        <v>1500</v>
      </c>
      <c r="H1514" s="95">
        <f t="shared" si="264"/>
        <v>1500</v>
      </c>
      <c r="I1514" s="395"/>
      <c r="J1514" s="130">
        <f>((K1515-K1513)/500)</f>
        <v>0.02</v>
      </c>
      <c r="K1514" s="116">
        <f>(((I1514-I1513)*J1514)+K1513)+I1514</f>
        <v>150</v>
      </c>
      <c r="L1514" s="131">
        <f>ROUNDUP(K1514,0)</f>
        <v>150</v>
      </c>
      <c r="M1514" s="132">
        <f>((N1515-N1513)/500)</f>
        <v>0.02</v>
      </c>
      <c r="N1514" s="101">
        <f>(((I1514-I1513)*M1514)+N1513)+I1514</f>
        <v>250</v>
      </c>
      <c r="O1514" s="101">
        <f>ROUNDUP(N1514,0)</f>
        <v>250</v>
      </c>
      <c r="P1514" s="101">
        <f>((Q1515-Q1513)/500)</f>
        <v>0.02</v>
      </c>
      <c r="Q1514" s="101">
        <f>(((I1514-I1513)*P1514)+Q1513)+I1514</f>
        <v>500</v>
      </c>
      <c r="R1514" s="133">
        <f>ROUNDUP(Q1514,0)</f>
        <v>500</v>
      </c>
      <c r="S1514" s="132">
        <f>((T1515-T1513)/500)</f>
        <v>0.04</v>
      </c>
      <c r="T1514" s="134">
        <f>(((I1514-I1513)*S1514)+T1513)+I1514</f>
        <v>650</v>
      </c>
      <c r="U1514" s="134">
        <f>ROUNDUP(T1514,0)</f>
        <v>650</v>
      </c>
      <c r="V1514" s="396"/>
      <c r="W1514" s="130">
        <f>((X1515-X1513)/500)</f>
        <v>0.02</v>
      </c>
      <c r="X1514" s="116">
        <f>(((V1514-V1513)*W1514)+X1513)+V1514</f>
        <v>-1665</v>
      </c>
      <c r="Y1514" s="135">
        <f t="shared" si="265"/>
        <v>240</v>
      </c>
      <c r="Z1514" s="106">
        <f>ROUNDUP(X1514,0)</f>
        <v>-1665</v>
      </c>
      <c r="AA1514" s="136">
        <f>((AB1515-AB1513)/500)</f>
        <v>0.04</v>
      </c>
      <c r="AB1514" s="137">
        <f>(((V1514-V1513)*AA1514)+AB1513)+V1514</f>
        <v>-3330</v>
      </c>
      <c r="AC1514" s="101">
        <f>ROUNDUP(AB1514,0)</f>
        <v>-3330</v>
      </c>
      <c r="AD1514" s="137">
        <f>((AE1515-AE1513)/500)</f>
        <v>0.02</v>
      </c>
      <c r="AE1514" s="137">
        <f>(((V1514-V1513)*AD1514)+AE1513)+V1514</f>
        <v>-1640</v>
      </c>
      <c r="AF1514" s="133">
        <f>ROUNDUP(AE1514,0)</f>
        <v>-1640</v>
      </c>
      <c r="AG1514" s="137">
        <f>((AH1515-AH1513)/500)</f>
        <v>0.02</v>
      </c>
      <c r="AH1514" s="137">
        <f>(((V1514-V1513)*AG1514)+AH1513)+V1514</f>
        <v>-1615</v>
      </c>
      <c r="AI1514" s="101">
        <f>ROUNDUP(AH1514,0)</f>
        <v>-1615</v>
      </c>
      <c r="AJ1514" s="136">
        <f>((AK1515-AK1513)/500)</f>
        <v>0.02</v>
      </c>
      <c r="AK1514" s="138">
        <f>(((V1514-V1513)*AJ1514)+AK1513)+V1514</f>
        <v>-1590</v>
      </c>
      <c r="AL1514" s="139">
        <f>ROUNDUP(AK1514,0)</f>
        <v>-1590</v>
      </c>
      <c r="AM1514" s="397"/>
    </row>
    <row r="1515" spans="1:39" ht="15.75" x14ac:dyDescent="0.25">
      <c r="A1515" s="93">
        <f t="shared" si="266"/>
        <v>0</v>
      </c>
      <c r="B1515" s="93">
        <f t="shared" si="261"/>
        <v>0</v>
      </c>
      <c r="C1515" s="112">
        <f>+$D$3*U1515</f>
        <v>4337190</v>
      </c>
      <c r="D1515" s="112">
        <f t="shared" si="262"/>
        <v>4337190</v>
      </c>
      <c r="E1515" s="112">
        <f>+$F$3*L1515</f>
        <v>3862200</v>
      </c>
      <c r="F1515" s="112">
        <f t="shared" si="263"/>
        <v>3862200</v>
      </c>
      <c r="G1515" s="113">
        <f>+$H$3*R1515</f>
        <v>1159710</v>
      </c>
      <c r="H1515" s="112">
        <f t="shared" si="264"/>
        <v>1159710</v>
      </c>
      <c r="I1515" s="140">
        <f>+I1513+500</f>
        <v>378500</v>
      </c>
      <c r="J1515" s="130"/>
      <c r="K1515" s="116">
        <f>+K1513+10</f>
        <v>7720</v>
      </c>
      <c r="L1515" s="117">
        <f>+I1515+K1515</f>
        <v>386220</v>
      </c>
      <c r="M1515" s="118"/>
      <c r="N1515" s="119">
        <f>+N1513+10</f>
        <v>7820</v>
      </c>
      <c r="O1515" s="119">
        <f>+N1515+I1515</f>
        <v>386320</v>
      </c>
      <c r="P1515" s="119"/>
      <c r="Q1515" s="119">
        <f>+Q1513+10</f>
        <v>8070</v>
      </c>
      <c r="R1515" s="120">
        <f>+Q1515+I1515</f>
        <v>386570</v>
      </c>
      <c r="S1515" s="121"/>
      <c r="T1515" s="122">
        <f>+T1513+20</f>
        <v>15790</v>
      </c>
      <c r="U1515" s="122">
        <f>+T1515+I1515</f>
        <v>394290</v>
      </c>
      <c r="V1515" s="141">
        <f>+V1513+500</f>
        <v>378500</v>
      </c>
      <c r="W1515" s="130"/>
      <c r="X1515" s="116">
        <f>+X1513+10</f>
        <v>5905</v>
      </c>
      <c r="Y1515" s="124">
        <f t="shared" si="265"/>
        <v>378740</v>
      </c>
      <c r="Z1515" s="125">
        <f>+V1515+X1515</f>
        <v>384405</v>
      </c>
      <c r="AA1515" s="126"/>
      <c r="AB1515" s="127">
        <f>+AB1513+20</f>
        <v>11810</v>
      </c>
      <c r="AC1515" s="119">
        <f>+V1515+AB1515</f>
        <v>390310</v>
      </c>
      <c r="AD1515" s="127"/>
      <c r="AE1515" s="127">
        <f>+AE1513+10</f>
        <v>5930</v>
      </c>
      <c r="AF1515" s="120">
        <f>+AE1515+V1515</f>
        <v>384430</v>
      </c>
      <c r="AG1515" s="127"/>
      <c r="AH1515" s="127">
        <f>+AH1513+10</f>
        <v>5955</v>
      </c>
      <c r="AI1515" s="119">
        <f>+AH1515+V1515</f>
        <v>384455</v>
      </c>
      <c r="AJ1515" s="126"/>
      <c r="AK1515" s="128">
        <f>+AK1513+10</f>
        <v>5980</v>
      </c>
      <c r="AL1515" s="129">
        <f>+AK1515+V1515</f>
        <v>384480</v>
      </c>
      <c r="AM1515" s="397"/>
    </row>
    <row r="1516" spans="1:39" ht="15.75" x14ac:dyDescent="0.25">
      <c r="A1516" s="93">
        <f t="shared" si="266"/>
        <v>0</v>
      </c>
      <c r="B1516" s="94">
        <f t="shared" si="261"/>
        <v>0</v>
      </c>
      <c r="C1516" s="95">
        <f>+$D$3*T1516</f>
        <v>7150</v>
      </c>
      <c r="D1516" s="95">
        <f t="shared" si="262"/>
        <v>7150</v>
      </c>
      <c r="E1516" s="95">
        <f>+$F$3*K1516</f>
        <v>1500</v>
      </c>
      <c r="F1516" s="95">
        <f t="shared" si="263"/>
        <v>1500</v>
      </c>
      <c r="G1516" s="96">
        <f>+$H$3*Q1516</f>
        <v>1500</v>
      </c>
      <c r="H1516" s="433">
        <f t="shared" si="264"/>
        <v>1500</v>
      </c>
      <c r="I1516" s="395"/>
      <c r="J1516" s="130">
        <f>((K1517-K1515)/500)</f>
        <v>0.02</v>
      </c>
      <c r="K1516" s="116">
        <f>(((I1516-I1515)*J1516)+K1515)+I1516</f>
        <v>150</v>
      </c>
      <c r="L1516" s="131">
        <f>ROUNDUP(K1516,0)</f>
        <v>150</v>
      </c>
      <c r="M1516" s="132">
        <f>((N1517-N1515)/500)</f>
        <v>0.02</v>
      </c>
      <c r="N1516" s="101">
        <f>(((I1516-I1515)*M1516)+N1515)+I1516</f>
        <v>250</v>
      </c>
      <c r="O1516" s="101">
        <f>ROUNDUP(N1516,0)</f>
        <v>250</v>
      </c>
      <c r="P1516" s="101">
        <f>((Q1517-Q1515)/500)</f>
        <v>0.02</v>
      </c>
      <c r="Q1516" s="101">
        <f>(((I1516-I1515)*P1516)+Q1515)+I1516</f>
        <v>500</v>
      </c>
      <c r="R1516" s="133">
        <f>ROUNDUP(Q1516,0)</f>
        <v>500</v>
      </c>
      <c r="S1516" s="132">
        <f>((T1517-T1515)/500)</f>
        <v>0.04</v>
      </c>
      <c r="T1516" s="134">
        <f>(((I1516-I1515)*S1516)+T1515)+I1516</f>
        <v>650</v>
      </c>
      <c r="U1516" s="134">
        <f>ROUNDUP(T1516,0)</f>
        <v>650</v>
      </c>
      <c r="V1516" s="396"/>
      <c r="W1516" s="130">
        <f>((X1517-X1515)/500)</f>
        <v>0.01</v>
      </c>
      <c r="X1516" s="116">
        <f>(((V1516-V1515)*W1516)+X1515)+V1516</f>
        <v>2120</v>
      </c>
      <c r="Y1516" s="135">
        <f t="shared" si="265"/>
        <v>240</v>
      </c>
      <c r="Z1516" s="106">
        <f>ROUNDUP(X1516,0)</f>
        <v>2120</v>
      </c>
      <c r="AA1516" s="136">
        <f>((AB1517-AB1515)/500)</f>
        <v>0.02</v>
      </c>
      <c r="AB1516" s="137">
        <f>(((V1516-V1515)*AA1516)+AB1515)+V1516</f>
        <v>4240</v>
      </c>
      <c r="AC1516" s="101">
        <f>ROUNDUP(AB1516,0)</f>
        <v>4240</v>
      </c>
      <c r="AD1516" s="137">
        <f>((AE1517-AE1515)/500)</f>
        <v>0.01</v>
      </c>
      <c r="AE1516" s="137">
        <f>(((V1516-V1515)*AD1516)+AE1515)+V1516</f>
        <v>2145</v>
      </c>
      <c r="AF1516" s="133">
        <f>ROUNDUP(AE1516,0)</f>
        <v>2145</v>
      </c>
      <c r="AG1516" s="137">
        <f>((AH1517-AH1515)/500)</f>
        <v>0.01</v>
      </c>
      <c r="AH1516" s="137">
        <f>(((V1516-V1515)*AG1516)+AH1515)+V1516</f>
        <v>2170</v>
      </c>
      <c r="AI1516" s="101">
        <f>ROUNDUP(AH1516,0)</f>
        <v>2170</v>
      </c>
      <c r="AJ1516" s="136">
        <f>((AK1517-AK1515)/500)</f>
        <v>0.01</v>
      </c>
      <c r="AK1516" s="138">
        <f>(((V1516-V1515)*AJ1516)+AK1515)+V1516</f>
        <v>2195</v>
      </c>
      <c r="AL1516" s="139">
        <f>ROUNDUP(AK1516,0)</f>
        <v>2195</v>
      </c>
    </row>
    <row r="1517" spans="1:39" ht="15.75" x14ac:dyDescent="0.25">
      <c r="A1517" s="93">
        <f t="shared" si="266"/>
        <v>0</v>
      </c>
      <c r="B1517" s="93">
        <f t="shared" si="261"/>
        <v>0</v>
      </c>
      <c r="C1517" s="112">
        <f>+$D$3*U1517</f>
        <v>4342910</v>
      </c>
      <c r="D1517" s="112">
        <f t="shared" si="262"/>
        <v>4342910</v>
      </c>
      <c r="E1517" s="112">
        <f>+$F$3*L1517</f>
        <v>3867300</v>
      </c>
      <c r="F1517" s="112">
        <f t="shared" si="263"/>
        <v>3867300</v>
      </c>
      <c r="G1517" s="113">
        <f>+$H$3*R1517</f>
        <v>1161240</v>
      </c>
      <c r="H1517" s="112">
        <f t="shared" si="264"/>
        <v>1161240</v>
      </c>
      <c r="I1517" s="140">
        <f>+I1515+500</f>
        <v>379000</v>
      </c>
      <c r="J1517" s="130"/>
      <c r="K1517" s="116">
        <f>+K1515+10</f>
        <v>7730</v>
      </c>
      <c r="L1517" s="117">
        <f>+I1517+K1517</f>
        <v>386730</v>
      </c>
      <c r="M1517" s="118"/>
      <c r="N1517" s="119">
        <f>+N1515+10</f>
        <v>7830</v>
      </c>
      <c r="O1517" s="119">
        <f>+N1517+I1517</f>
        <v>386830</v>
      </c>
      <c r="P1517" s="119"/>
      <c r="Q1517" s="119">
        <f>+Q1515+10</f>
        <v>8080</v>
      </c>
      <c r="R1517" s="120">
        <f>+Q1517+I1517</f>
        <v>387080</v>
      </c>
      <c r="S1517" s="121"/>
      <c r="T1517" s="122">
        <f>+T1515+20</f>
        <v>15810</v>
      </c>
      <c r="U1517" s="122">
        <f>+T1517+I1517</f>
        <v>394810</v>
      </c>
      <c r="V1517" s="141">
        <f>+V1515+500</f>
        <v>379000</v>
      </c>
      <c r="W1517" s="130"/>
      <c r="X1517" s="116">
        <f>+X1515+5</f>
        <v>5910</v>
      </c>
      <c r="Y1517" s="124">
        <f t="shared" si="265"/>
        <v>379240</v>
      </c>
      <c r="Z1517" s="125">
        <f>+V1517+X1517</f>
        <v>384910</v>
      </c>
      <c r="AA1517" s="126"/>
      <c r="AB1517" s="127">
        <f>+AB1515+10</f>
        <v>11820</v>
      </c>
      <c r="AC1517" s="119">
        <f>+V1517+AB1517</f>
        <v>390820</v>
      </c>
      <c r="AD1517" s="127"/>
      <c r="AE1517" s="127">
        <f>+AE1515+5</f>
        <v>5935</v>
      </c>
      <c r="AF1517" s="120">
        <f>+AE1517+V1517</f>
        <v>384935</v>
      </c>
      <c r="AG1517" s="127"/>
      <c r="AH1517" s="127">
        <f>+AH1515+5</f>
        <v>5960</v>
      </c>
      <c r="AI1517" s="119">
        <f>+AH1517+V1517</f>
        <v>384960</v>
      </c>
      <c r="AJ1517" s="126"/>
      <c r="AK1517" s="128">
        <f>+AK1515+5</f>
        <v>5985</v>
      </c>
      <c r="AL1517" s="129">
        <f>+AK1517+V1517</f>
        <v>384985</v>
      </c>
      <c r="AM1517" s="397"/>
    </row>
    <row r="1518" spans="1:39" ht="15.75" x14ac:dyDescent="0.25">
      <c r="A1518" s="93">
        <f t="shared" si="266"/>
        <v>0</v>
      </c>
      <c r="B1518" s="94">
        <f t="shared" si="261"/>
        <v>0</v>
      </c>
      <c r="C1518" s="95">
        <f>+$D$3*T1518</f>
        <v>7150</v>
      </c>
      <c r="D1518" s="95">
        <f t="shared" si="262"/>
        <v>7150</v>
      </c>
      <c r="E1518" s="95">
        <f>+$F$3*K1518</f>
        <v>1500</v>
      </c>
      <c r="F1518" s="95">
        <f t="shared" si="263"/>
        <v>1500</v>
      </c>
      <c r="G1518" s="96">
        <f>+$H$3*Q1518</f>
        <v>1500</v>
      </c>
      <c r="H1518" s="95">
        <f t="shared" si="264"/>
        <v>1500</v>
      </c>
      <c r="I1518" s="395"/>
      <c r="J1518" s="130">
        <f>((K1519-K1517)/500)</f>
        <v>0.02</v>
      </c>
      <c r="K1518" s="116">
        <f>(((I1518-I1517)*J1518)+K1517)+I1518</f>
        <v>150</v>
      </c>
      <c r="L1518" s="131">
        <f>ROUNDUP(K1518,0)</f>
        <v>150</v>
      </c>
      <c r="M1518" s="132">
        <f>((N1519-N1517)/500)</f>
        <v>0.02</v>
      </c>
      <c r="N1518" s="101">
        <f>(((I1518-I1517)*M1518)+N1517)+I1518</f>
        <v>250</v>
      </c>
      <c r="O1518" s="101">
        <f>ROUNDUP(N1518,0)</f>
        <v>250</v>
      </c>
      <c r="P1518" s="101">
        <f>((Q1519-Q1517)/500)</f>
        <v>0.02</v>
      </c>
      <c r="Q1518" s="101">
        <f>(((I1518-I1517)*P1518)+Q1517)+I1518</f>
        <v>500</v>
      </c>
      <c r="R1518" s="133">
        <f>ROUNDUP(Q1518,0)</f>
        <v>500</v>
      </c>
      <c r="S1518" s="132">
        <f>((T1519-T1517)/500)</f>
        <v>0.04</v>
      </c>
      <c r="T1518" s="134">
        <f>(((I1518-I1517)*S1518)+T1517)+I1518</f>
        <v>650</v>
      </c>
      <c r="U1518" s="134">
        <f>ROUNDUP(T1518,0)</f>
        <v>650</v>
      </c>
      <c r="V1518" s="396"/>
      <c r="W1518" s="130">
        <f>((X1519-X1517)/500)</f>
        <v>0.02</v>
      </c>
      <c r="X1518" s="116">
        <f>(((V1518-V1517)*W1518)+X1517)+V1518</f>
        <v>-1670</v>
      </c>
      <c r="Y1518" s="135">
        <f t="shared" si="265"/>
        <v>240</v>
      </c>
      <c r="Z1518" s="106">
        <f>ROUNDUP(X1518,0)</f>
        <v>-1670</v>
      </c>
      <c r="AA1518" s="136">
        <f>((AB1519-AB1517)/500)</f>
        <v>0.04</v>
      </c>
      <c r="AB1518" s="137">
        <f>(((V1518-V1517)*AA1518)+AB1517)+V1518</f>
        <v>-3340</v>
      </c>
      <c r="AC1518" s="101">
        <f>ROUNDUP(AB1518,0)</f>
        <v>-3340</v>
      </c>
      <c r="AD1518" s="137">
        <f>((AE1519-AE1517)/500)</f>
        <v>0.02</v>
      </c>
      <c r="AE1518" s="137">
        <f>(((V1518-V1517)*AD1518)+AE1517)+V1518</f>
        <v>-1645</v>
      </c>
      <c r="AF1518" s="133">
        <f>ROUNDUP(AE1518,0)</f>
        <v>-1645</v>
      </c>
      <c r="AG1518" s="137">
        <f>((AH1519-AH1517)/500)</f>
        <v>0.02</v>
      </c>
      <c r="AH1518" s="137">
        <f>(((V1518-V1517)*AG1518)+AH1517)+V1518</f>
        <v>-1620</v>
      </c>
      <c r="AI1518" s="101">
        <f>ROUNDUP(AH1518,0)</f>
        <v>-1620</v>
      </c>
      <c r="AJ1518" s="136">
        <f>((AK1519-AK1517)/500)</f>
        <v>0.02</v>
      </c>
      <c r="AK1518" s="138">
        <f>(((V1518-V1517)*AJ1518)+AK1517)+V1518</f>
        <v>-1595</v>
      </c>
      <c r="AL1518" s="139">
        <f>ROUNDUP(AK1518,0)</f>
        <v>-1595</v>
      </c>
    </row>
    <row r="1519" spans="1:39" ht="15.75" x14ac:dyDescent="0.25">
      <c r="A1519" s="93">
        <f t="shared" si="266"/>
        <v>0</v>
      </c>
      <c r="B1519" s="93">
        <f t="shared" si="261"/>
        <v>0</v>
      </c>
      <c r="C1519" s="112">
        <f>+$D$3*U1519</f>
        <v>4348630</v>
      </c>
      <c r="D1519" s="112">
        <f t="shared" si="262"/>
        <v>4348630</v>
      </c>
      <c r="E1519" s="112">
        <f>+$F$3*L1519</f>
        <v>3872400</v>
      </c>
      <c r="F1519" s="112">
        <f t="shared" si="263"/>
        <v>3872400</v>
      </c>
      <c r="G1519" s="113">
        <f>+$H$3*R1519</f>
        <v>1162770</v>
      </c>
      <c r="H1519" s="112">
        <f t="shared" si="264"/>
        <v>1162770</v>
      </c>
      <c r="I1519" s="140">
        <f>+I1517+500</f>
        <v>379500</v>
      </c>
      <c r="J1519" s="130"/>
      <c r="K1519" s="116">
        <f>+K1517+10</f>
        <v>7740</v>
      </c>
      <c r="L1519" s="117">
        <f>+I1519+K1519</f>
        <v>387240</v>
      </c>
      <c r="M1519" s="118"/>
      <c r="N1519" s="119">
        <f>+N1517+10</f>
        <v>7840</v>
      </c>
      <c r="O1519" s="119">
        <f>+N1519+I1519</f>
        <v>387340</v>
      </c>
      <c r="P1519" s="119"/>
      <c r="Q1519" s="119">
        <f>+Q1517+10</f>
        <v>8090</v>
      </c>
      <c r="R1519" s="120">
        <f>+Q1519+I1519</f>
        <v>387590</v>
      </c>
      <c r="S1519" s="121"/>
      <c r="T1519" s="122">
        <f>+T1517+20</f>
        <v>15830</v>
      </c>
      <c r="U1519" s="122">
        <f>+T1519+I1519</f>
        <v>395330</v>
      </c>
      <c r="V1519" s="141">
        <f>+V1517+500</f>
        <v>379500</v>
      </c>
      <c r="W1519" s="130"/>
      <c r="X1519" s="116">
        <f>+X1517+10</f>
        <v>5920</v>
      </c>
      <c r="Y1519" s="124">
        <f t="shared" si="265"/>
        <v>379740</v>
      </c>
      <c r="Z1519" s="125">
        <f>+V1519+X1519</f>
        <v>385420</v>
      </c>
      <c r="AA1519" s="126"/>
      <c r="AB1519" s="127">
        <f>+AB1517+20</f>
        <v>11840</v>
      </c>
      <c r="AC1519" s="119">
        <f>+V1519+AB1519</f>
        <v>391340</v>
      </c>
      <c r="AD1519" s="127"/>
      <c r="AE1519" s="127">
        <f>+AE1517+10</f>
        <v>5945</v>
      </c>
      <c r="AF1519" s="120">
        <f>+AE1519+V1519</f>
        <v>385445</v>
      </c>
      <c r="AG1519" s="127"/>
      <c r="AH1519" s="127">
        <f>+AH1517+10</f>
        <v>5970</v>
      </c>
      <c r="AI1519" s="119">
        <f>+AH1519+V1519</f>
        <v>385470</v>
      </c>
      <c r="AJ1519" s="126"/>
      <c r="AK1519" s="128">
        <f>+AK1517+10</f>
        <v>5995</v>
      </c>
      <c r="AL1519" s="129">
        <f>+AK1519+V1519</f>
        <v>385495</v>
      </c>
      <c r="AM1519" s="397"/>
    </row>
    <row r="1520" spans="1:39" ht="15.75" x14ac:dyDescent="0.25">
      <c r="A1520" s="93">
        <f t="shared" si="266"/>
        <v>0</v>
      </c>
      <c r="B1520" s="94">
        <f t="shared" si="261"/>
        <v>0</v>
      </c>
      <c r="C1520" s="95">
        <f>+$D$3*T1520</f>
        <v>7150</v>
      </c>
      <c r="D1520" s="95">
        <f t="shared" si="262"/>
        <v>7150</v>
      </c>
      <c r="E1520" s="95">
        <f>+$F$3*K1520</f>
        <v>1500</v>
      </c>
      <c r="F1520" s="95">
        <f t="shared" si="263"/>
        <v>1500</v>
      </c>
      <c r="G1520" s="96">
        <f>+$H$3*Q1520</f>
        <v>1500</v>
      </c>
      <c r="H1520" s="433">
        <f t="shared" si="264"/>
        <v>1500</v>
      </c>
      <c r="I1520" s="395"/>
      <c r="J1520" s="130">
        <f>((K1521-K1519)/500)</f>
        <v>0.02</v>
      </c>
      <c r="K1520" s="116">
        <f>(((I1520-I1519)*J1520)+K1519)+I1520</f>
        <v>150</v>
      </c>
      <c r="L1520" s="131">
        <f>ROUNDUP(K1520,0)</f>
        <v>150</v>
      </c>
      <c r="M1520" s="132">
        <f>((N1521-N1519)/500)</f>
        <v>0.02</v>
      </c>
      <c r="N1520" s="101">
        <f>(((I1520-I1519)*M1520)+N1519)+I1520</f>
        <v>250</v>
      </c>
      <c r="O1520" s="101">
        <f>ROUNDUP(N1520,0)</f>
        <v>250</v>
      </c>
      <c r="P1520" s="101">
        <f>((Q1521-Q1519)/500)</f>
        <v>0.02</v>
      </c>
      <c r="Q1520" s="101">
        <f>(((I1520-I1519)*P1520)+Q1519)+I1520</f>
        <v>500</v>
      </c>
      <c r="R1520" s="133">
        <f>ROUNDUP(Q1520,0)</f>
        <v>500</v>
      </c>
      <c r="S1520" s="132">
        <f>((T1521-T1519)/500)</f>
        <v>0.04</v>
      </c>
      <c r="T1520" s="134">
        <f>(((I1520-I1519)*S1520)+T1519)+I1520</f>
        <v>650</v>
      </c>
      <c r="U1520" s="134">
        <f>ROUNDUP(T1520,0)</f>
        <v>650</v>
      </c>
      <c r="V1520" s="396"/>
      <c r="W1520" s="130">
        <f>((X1521-X1519)/500)</f>
        <v>0.01</v>
      </c>
      <c r="X1520" s="116">
        <f>(((V1520-V1519)*W1520)+X1519)+V1520</f>
        <v>2125</v>
      </c>
      <c r="Y1520" s="135">
        <f t="shared" si="265"/>
        <v>240</v>
      </c>
      <c r="Z1520" s="106">
        <f>ROUNDUP(X1520,0)</f>
        <v>2125</v>
      </c>
      <c r="AA1520" s="136">
        <f>((AB1521-AB1519)/500)</f>
        <v>0.02</v>
      </c>
      <c r="AB1520" s="137">
        <f>(((V1520-V1519)*AA1520)+AB1519)+V1520</f>
        <v>4250</v>
      </c>
      <c r="AC1520" s="101">
        <f>ROUNDUP(AB1520,0)</f>
        <v>4250</v>
      </c>
      <c r="AD1520" s="137">
        <f>((AE1521-AE1519)/500)</f>
        <v>0.01</v>
      </c>
      <c r="AE1520" s="137">
        <f>(((V1520-V1519)*AD1520)+AE1519)+V1520</f>
        <v>2150</v>
      </c>
      <c r="AF1520" s="133">
        <f>ROUNDUP(AE1520,0)</f>
        <v>2150</v>
      </c>
      <c r="AG1520" s="137">
        <f>((AH1521-AH1519)/500)</f>
        <v>0.01</v>
      </c>
      <c r="AH1520" s="137">
        <f>(((V1520-V1519)*AG1520)+AH1519)+V1520</f>
        <v>2175</v>
      </c>
      <c r="AI1520" s="101">
        <f>ROUNDUP(AH1520,0)</f>
        <v>2175</v>
      </c>
      <c r="AJ1520" s="136">
        <f>((AK1521-AK1519)/500)</f>
        <v>0.01</v>
      </c>
      <c r="AK1520" s="138">
        <f>(((V1520-V1519)*AJ1520)+AK1519)+V1520</f>
        <v>2200</v>
      </c>
      <c r="AL1520" s="139">
        <f>ROUNDUP(AK1520,0)</f>
        <v>2200</v>
      </c>
    </row>
    <row r="1521" spans="1:39" ht="15.75" x14ac:dyDescent="0.25">
      <c r="A1521" s="93">
        <f t="shared" si="266"/>
        <v>0</v>
      </c>
      <c r="B1521" s="93">
        <f t="shared" si="261"/>
        <v>0</v>
      </c>
      <c r="C1521" s="112">
        <f>+$D$3*U1521</f>
        <v>4354350</v>
      </c>
      <c r="D1521" s="112">
        <f t="shared" si="262"/>
        <v>4354350</v>
      </c>
      <c r="E1521" s="112">
        <f>+$F$3*L1521</f>
        <v>3877500</v>
      </c>
      <c r="F1521" s="112">
        <f t="shared" si="263"/>
        <v>3877500</v>
      </c>
      <c r="G1521" s="113">
        <f>+$H$3*R1521</f>
        <v>1164300</v>
      </c>
      <c r="H1521" s="112">
        <f t="shared" si="264"/>
        <v>1164300</v>
      </c>
      <c r="I1521" s="140">
        <f>+I1519+500</f>
        <v>380000</v>
      </c>
      <c r="J1521" s="130"/>
      <c r="K1521" s="116">
        <f>+K1519+10</f>
        <v>7750</v>
      </c>
      <c r="L1521" s="117">
        <f>+I1521+K1521</f>
        <v>387750</v>
      </c>
      <c r="M1521" s="118"/>
      <c r="N1521" s="119">
        <f>+N1519+10</f>
        <v>7850</v>
      </c>
      <c r="O1521" s="119">
        <f>+N1521+I1521</f>
        <v>387850</v>
      </c>
      <c r="P1521" s="119"/>
      <c r="Q1521" s="119">
        <f>+Q1519+10</f>
        <v>8100</v>
      </c>
      <c r="R1521" s="120">
        <f>+Q1521+I1521</f>
        <v>388100</v>
      </c>
      <c r="S1521" s="121"/>
      <c r="T1521" s="122">
        <f>+T1519+20</f>
        <v>15850</v>
      </c>
      <c r="U1521" s="122">
        <f>+T1521+I1521</f>
        <v>395850</v>
      </c>
      <c r="V1521" s="141">
        <f>+V1519+500</f>
        <v>380000</v>
      </c>
      <c r="W1521" s="130"/>
      <c r="X1521" s="116">
        <f>+X1519+5</f>
        <v>5925</v>
      </c>
      <c r="Y1521" s="124">
        <f t="shared" si="265"/>
        <v>380240</v>
      </c>
      <c r="Z1521" s="125">
        <f>+V1521+X1521</f>
        <v>385925</v>
      </c>
      <c r="AA1521" s="126"/>
      <c r="AB1521" s="127">
        <f>+AB1519+10</f>
        <v>11850</v>
      </c>
      <c r="AC1521" s="119">
        <f>+V1521+AB1521</f>
        <v>391850</v>
      </c>
      <c r="AD1521" s="127"/>
      <c r="AE1521" s="127">
        <f>+AE1519+5</f>
        <v>5950</v>
      </c>
      <c r="AF1521" s="120">
        <f>+AE1521+V1521</f>
        <v>385950</v>
      </c>
      <c r="AG1521" s="127"/>
      <c r="AH1521" s="127">
        <f>+AH1519+5</f>
        <v>5975</v>
      </c>
      <c r="AI1521" s="119">
        <f>+AH1521+V1521</f>
        <v>385975</v>
      </c>
      <c r="AJ1521" s="126"/>
      <c r="AK1521" s="128">
        <f>+AK1519+5</f>
        <v>6000</v>
      </c>
      <c r="AL1521" s="129">
        <f>+AK1521+V1521</f>
        <v>386000</v>
      </c>
      <c r="AM1521" s="397"/>
    </row>
    <row r="1522" spans="1:39" ht="15.75" x14ac:dyDescent="0.25">
      <c r="A1522" s="93">
        <f t="shared" si="266"/>
        <v>0</v>
      </c>
      <c r="B1522" s="94">
        <f t="shared" si="261"/>
        <v>0</v>
      </c>
      <c r="C1522" s="95">
        <f>+$D$3*T1522</f>
        <v>7150</v>
      </c>
      <c r="D1522" s="95">
        <f t="shared" si="262"/>
        <v>7150</v>
      </c>
      <c r="E1522" s="95">
        <f>+$F$3*K1522</f>
        <v>1500</v>
      </c>
      <c r="F1522" s="95">
        <f t="shared" si="263"/>
        <v>1500</v>
      </c>
      <c r="G1522" s="96">
        <f>+$H$3*Q1522</f>
        <v>1500</v>
      </c>
      <c r="H1522" s="95">
        <f t="shared" si="264"/>
        <v>1500</v>
      </c>
      <c r="I1522" s="395"/>
      <c r="J1522" s="130">
        <f>((K1523-K1521)/500)</f>
        <v>0.02</v>
      </c>
      <c r="K1522" s="116">
        <f>(((I1522-I1521)*J1522)+K1521)+I1522</f>
        <v>150</v>
      </c>
      <c r="L1522" s="131">
        <f>ROUNDUP(K1522,0)</f>
        <v>150</v>
      </c>
      <c r="M1522" s="132">
        <f>((N1523-N1521)/500)</f>
        <v>0.02</v>
      </c>
      <c r="N1522" s="101">
        <f>(((I1522-I1521)*M1522)+N1521)+I1522</f>
        <v>250</v>
      </c>
      <c r="O1522" s="101">
        <f>ROUNDUP(N1522,0)</f>
        <v>250</v>
      </c>
      <c r="P1522" s="101">
        <f>((Q1523-Q1521)/500)</f>
        <v>0.02</v>
      </c>
      <c r="Q1522" s="101">
        <f>(((I1522-I1521)*P1522)+Q1521)+I1522</f>
        <v>500</v>
      </c>
      <c r="R1522" s="133">
        <f>ROUNDUP(Q1522,0)</f>
        <v>500</v>
      </c>
      <c r="S1522" s="132">
        <f>((T1523-T1521)/500)</f>
        <v>0.04</v>
      </c>
      <c r="T1522" s="134">
        <f>(((I1522-I1521)*S1522)+T1521)+I1522</f>
        <v>650</v>
      </c>
      <c r="U1522" s="134">
        <f>ROUNDUP(T1522,0)</f>
        <v>650</v>
      </c>
      <c r="V1522" s="396"/>
      <c r="W1522" s="130">
        <f>((X1523-X1521)/500)</f>
        <v>0.02</v>
      </c>
      <c r="X1522" s="116">
        <f>(((V1522-V1521)*W1522)+X1521)+V1522</f>
        <v>-1675</v>
      </c>
      <c r="Y1522" s="135">
        <f t="shared" si="265"/>
        <v>240</v>
      </c>
      <c r="Z1522" s="106">
        <f>ROUNDUP(X1522,0)</f>
        <v>-1675</v>
      </c>
      <c r="AA1522" s="136">
        <f>((AB1523-AB1521)/500)</f>
        <v>0.04</v>
      </c>
      <c r="AB1522" s="137">
        <f>(((V1522-V1521)*AA1522)+AB1521)+V1522</f>
        <v>-3350</v>
      </c>
      <c r="AC1522" s="101">
        <f>ROUNDUP(AB1522,0)</f>
        <v>-3350</v>
      </c>
      <c r="AD1522" s="137">
        <f>((AE1523-AE1521)/500)</f>
        <v>0.02</v>
      </c>
      <c r="AE1522" s="137">
        <f>(((V1522-V1521)*AD1522)+AE1521)+V1522</f>
        <v>-1650</v>
      </c>
      <c r="AF1522" s="133">
        <f>ROUNDUP(AE1522,0)</f>
        <v>-1650</v>
      </c>
      <c r="AG1522" s="137">
        <f>((AH1523-AH1521)/500)</f>
        <v>0.02</v>
      </c>
      <c r="AH1522" s="137">
        <f>(((V1522-V1521)*AG1522)+AH1521)+V1522</f>
        <v>-1625</v>
      </c>
      <c r="AI1522" s="101">
        <f>ROUNDUP(AH1522,0)</f>
        <v>-1625</v>
      </c>
      <c r="AJ1522" s="136">
        <f>((AK1523-AK1521)/500)</f>
        <v>0.02</v>
      </c>
      <c r="AK1522" s="138">
        <f>(((V1522-V1521)*AJ1522)+AK1521)+V1522</f>
        <v>-1600</v>
      </c>
      <c r="AL1522" s="139">
        <f>ROUNDUP(AK1522,0)</f>
        <v>-1600</v>
      </c>
      <c r="AM1522" s="397"/>
    </row>
    <row r="1523" spans="1:39" ht="15.75" x14ac:dyDescent="0.25">
      <c r="A1523" s="93">
        <f t="shared" si="266"/>
        <v>0</v>
      </c>
      <c r="B1523" s="93">
        <f t="shared" si="261"/>
        <v>0</v>
      </c>
      <c r="C1523" s="112">
        <f>+$D$3*U1523</f>
        <v>4360070</v>
      </c>
      <c r="D1523" s="112">
        <f t="shared" si="262"/>
        <v>4360070</v>
      </c>
      <c r="E1523" s="112">
        <f>+$F$3*L1523</f>
        <v>3882600</v>
      </c>
      <c r="F1523" s="112">
        <f t="shared" si="263"/>
        <v>3882600</v>
      </c>
      <c r="G1523" s="113">
        <f>+$H$3*R1523</f>
        <v>1165830</v>
      </c>
      <c r="H1523" s="112">
        <f t="shared" si="264"/>
        <v>1165830</v>
      </c>
      <c r="I1523" s="140">
        <f>+I1521+500</f>
        <v>380500</v>
      </c>
      <c r="J1523" s="130"/>
      <c r="K1523" s="116">
        <f>+K1521+10</f>
        <v>7760</v>
      </c>
      <c r="L1523" s="117">
        <f>+I1523+K1523</f>
        <v>388260</v>
      </c>
      <c r="M1523" s="118"/>
      <c r="N1523" s="119">
        <f>+N1521+10</f>
        <v>7860</v>
      </c>
      <c r="O1523" s="119">
        <f>+N1523+I1523</f>
        <v>388360</v>
      </c>
      <c r="P1523" s="119"/>
      <c r="Q1523" s="119">
        <f>+Q1521+10</f>
        <v>8110</v>
      </c>
      <c r="R1523" s="120">
        <f>+Q1523+I1523</f>
        <v>388610</v>
      </c>
      <c r="S1523" s="121"/>
      <c r="T1523" s="122">
        <f>+T1521+20</f>
        <v>15870</v>
      </c>
      <c r="U1523" s="122">
        <f>+T1523+I1523</f>
        <v>396370</v>
      </c>
      <c r="V1523" s="141">
        <f>+V1521+500</f>
        <v>380500</v>
      </c>
      <c r="W1523" s="130"/>
      <c r="X1523" s="116">
        <f>+X1521+10</f>
        <v>5935</v>
      </c>
      <c r="Y1523" s="124">
        <f t="shared" si="265"/>
        <v>380740</v>
      </c>
      <c r="Z1523" s="125">
        <f>+V1523+X1523</f>
        <v>386435</v>
      </c>
      <c r="AA1523" s="126"/>
      <c r="AB1523" s="127">
        <f>+AB1521+20</f>
        <v>11870</v>
      </c>
      <c r="AC1523" s="119">
        <f>+V1523+AB1523</f>
        <v>392370</v>
      </c>
      <c r="AD1523" s="127"/>
      <c r="AE1523" s="127">
        <f>+AE1521+10</f>
        <v>5960</v>
      </c>
      <c r="AF1523" s="120">
        <f>+AE1523+V1523</f>
        <v>386460</v>
      </c>
      <c r="AG1523" s="127"/>
      <c r="AH1523" s="127">
        <f>+AH1521+10</f>
        <v>5985</v>
      </c>
      <c r="AI1523" s="119">
        <f>+AH1523+V1523</f>
        <v>386485</v>
      </c>
      <c r="AJ1523" s="126"/>
      <c r="AK1523" s="128">
        <f>+AK1521+10</f>
        <v>6010</v>
      </c>
      <c r="AL1523" s="129">
        <f>+AK1523+V1523</f>
        <v>386510</v>
      </c>
      <c r="AM1523" s="397"/>
    </row>
    <row r="1524" spans="1:39" ht="15.75" x14ac:dyDescent="0.25">
      <c r="A1524" s="93">
        <f t="shared" si="266"/>
        <v>0</v>
      </c>
      <c r="B1524" s="94">
        <f t="shared" si="261"/>
        <v>0</v>
      </c>
      <c r="C1524" s="95">
        <f>+$D$3*T1524</f>
        <v>7150</v>
      </c>
      <c r="D1524" s="95">
        <f t="shared" si="262"/>
        <v>7150</v>
      </c>
      <c r="E1524" s="95">
        <f>+$F$3*K1524</f>
        <v>1500</v>
      </c>
      <c r="F1524" s="95">
        <f t="shared" si="263"/>
        <v>1500</v>
      </c>
      <c r="G1524" s="96">
        <f>+$H$3*Q1524</f>
        <v>1500</v>
      </c>
      <c r="H1524" s="433">
        <f t="shared" si="264"/>
        <v>1500</v>
      </c>
      <c r="I1524" s="395"/>
      <c r="J1524" s="130">
        <f>((K1525-K1523)/500)</f>
        <v>0.02</v>
      </c>
      <c r="K1524" s="116">
        <f>(((I1524-I1523)*J1524)+K1523)+I1524</f>
        <v>150</v>
      </c>
      <c r="L1524" s="131">
        <f>ROUNDUP(K1524,0)</f>
        <v>150</v>
      </c>
      <c r="M1524" s="132">
        <f>((N1525-N1523)/500)</f>
        <v>0.02</v>
      </c>
      <c r="N1524" s="101">
        <f>(((I1524-I1523)*M1524)+N1523)+I1524</f>
        <v>250</v>
      </c>
      <c r="O1524" s="101">
        <f>ROUNDUP(N1524,0)</f>
        <v>250</v>
      </c>
      <c r="P1524" s="101">
        <f>((Q1525-Q1523)/500)</f>
        <v>0.02</v>
      </c>
      <c r="Q1524" s="101">
        <f>(((I1524-I1523)*P1524)+Q1523)+I1524</f>
        <v>500</v>
      </c>
      <c r="R1524" s="133">
        <f>ROUNDUP(Q1524,0)</f>
        <v>500</v>
      </c>
      <c r="S1524" s="132">
        <f>((T1525-T1523)/500)</f>
        <v>0.04</v>
      </c>
      <c r="T1524" s="134">
        <f>(((I1524-I1523)*S1524)+T1523)+I1524</f>
        <v>650</v>
      </c>
      <c r="U1524" s="134">
        <f>ROUNDUP(T1524,0)</f>
        <v>650</v>
      </c>
      <c r="V1524" s="396"/>
      <c r="W1524" s="130">
        <f>((X1525-X1523)/500)</f>
        <v>0.01</v>
      </c>
      <c r="X1524" s="116">
        <f>(((V1524-V1523)*W1524)+X1523)+V1524</f>
        <v>2130</v>
      </c>
      <c r="Y1524" s="135">
        <f t="shared" si="265"/>
        <v>240</v>
      </c>
      <c r="Z1524" s="106">
        <f>ROUNDUP(X1524,0)</f>
        <v>2130</v>
      </c>
      <c r="AA1524" s="136">
        <f>((AB1525-AB1523)/500)</f>
        <v>0.02</v>
      </c>
      <c r="AB1524" s="137">
        <f>(((V1524-V1523)*AA1524)+AB1523)+V1524</f>
        <v>4260</v>
      </c>
      <c r="AC1524" s="101">
        <f>ROUNDUP(AB1524,0)</f>
        <v>4260</v>
      </c>
      <c r="AD1524" s="137">
        <f>((AE1525-AE1523)/500)</f>
        <v>0.01</v>
      </c>
      <c r="AE1524" s="137">
        <f>(((V1524-V1523)*AD1524)+AE1523)+V1524</f>
        <v>2155</v>
      </c>
      <c r="AF1524" s="133">
        <f>ROUNDUP(AE1524,0)</f>
        <v>2155</v>
      </c>
      <c r="AG1524" s="137">
        <f>((AH1525-AH1523)/500)</f>
        <v>0.01</v>
      </c>
      <c r="AH1524" s="137">
        <f>(((V1524-V1523)*AG1524)+AH1523)+V1524</f>
        <v>2180</v>
      </c>
      <c r="AI1524" s="101">
        <f>ROUNDUP(AH1524,0)</f>
        <v>2180</v>
      </c>
      <c r="AJ1524" s="136">
        <f>((AK1525-AK1523)/500)</f>
        <v>0.01</v>
      </c>
      <c r="AK1524" s="138">
        <f>(((V1524-V1523)*AJ1524)+AK1523)+V1524</f>
        <v>2205</v>
      </c>
      <c r="AL1524" s="139">
        <f>ROUNDUP(AK1524,0)</f>
        <v>2205</v>
      </c>
    </row>
    <row r="1525" spans="1:39" ht="15.75" x14ac:dyDescent="0.25">
      <c r="A1525" s="93">
        <f t="shared" si="266"/>
        <v>0</v>
      </c>
      <c r="B1525" s="93">
        <f t="shared" si="261"/>
        <v>0</v>
      </c>
      <c r="C1525" s="112">
        <f>+$D$3*U1525</f>
        <v>4365790</v>
      </c>
      <c r="D1525" s="112">
        <f t="shared" si="262"/>
        <v>4365790</v>
      </c>
      <c r="E1525" s="112">
        <f>+$F$3*L1525</f>
        <v>3887700</v>
      </c>
      <c r="F1525" s="112">
        <f t="shared" si="263"/>
        <v>3887700</v>
      </c>
      <c r="G1525" s="113">
        <f>+$H$3*R1525</f>
        <v>1167360</v>
      </c>
      <c r="H1525" s="112">
        <f t="shared" si="264"/>
        <v>1167360</v>
      </c>
      <c r="I1525" s="140">
        <f>+I1523+500</f>
        <v>381000</v>
      </c>
      <c r="J1525" s="130"/>
      <c r="K1525" s="116">
        <f>+K1523+10</f>
        <v>7770</v>
      </c>
      <c r="L1525" s="117">
        <f>+I1525+K1525</f>
        <v>388770</v>
      </c>
      <c r="M1525" s="118"/>
      <c r="N1525" s="119">
        <f>+N1523+10</f>
        <v>7870</v>
      </c>
      <c r="O1525" s="119">
        <f>+N1525+I1525</f>
        <v>388870</v>
      </c>
      <c r="P1525" s="119"/>
      <c r="Q1525" s="119">
        <f>+Q1523+10</f>
        <v>8120</v>
      </c>
      <c r="R1525" s="120">
        <f>+Q1525+I1525</f>
        <v>389120</v>
      </c>
      <c r="S1525" s="121"/>
      <c r="T1525" s="122">
        <f>+T1523+20</f>
        <v>15890</v>
      </c>
      <c r="U1525" s="122">
        <f>+T1525+I1525</f>
        <v>396890</v>
      </c>
      <c r="V1525" s="141">
        <f>+V1523+500</f>
        <v>381000</v>
      </c>
      <c r="W1525" s="130"/>
      <c r="X1525" s="116">
        <f>+X1523+5</f>
        <v>5940</v>
      </c>
      <c r="Y1525" s="124">
        <f t="shared" si="265"/>
        <v>381240</v>
      </c>
      <c r="Z1525" s="125">
        <f>+V1525+X1525</f>
        <v>386940</v>
      </c>
      <c r="AA1525" s="126"/>
      <c r="AB1525" s="127">
        <f>+AB1523+10</f>
        <v>11880</v>
      </c>
      <c r="AC1525" s="119">
        <f>+V1525+AB1525</f>
        <v>392880</v>
      </c>
      <c r="AD1525" s="127"/>
      <c r="AE1525" s="127">
        <f>+AE1523+5</f>
        <v>5965</v>
      </c>
      <c r="AF1525" s="120">
        <f>+AE1525+V1525</f>
        <v>386965</v>
      </c>
      <c r="AG1525" s="127"/>
      <c r="AH1525" s="127">
        <f>+AH1523+5</f>
        <v>5990</v>
      </c>
      <c r="AI1525" s="119">
        <f>+AH1525+V1525</f>
        <v>386990</v>
      </c>
      <c r="AJ1525" s="126"/>
      <c r="AK1525" s="128">
        <f>+AK1523+5</f>
        <v>6015</v>
      </c>
      <c r="AL1525" s="129">
        <f>+AK1525+V1525</f>
        <v>387015</v>
      </c>
      <c r="AM1525" s="397"/>
    </row>
    <row r="1526" spans="1:39" ht="15.75" x14ac:dyDescent="0.25">
      <c r="A1526" s="93">
        <f t="shared" si="266"/>
        <v>0</v>
      </c>
      <c r="B1526" s="94">
        <f t="shared" si="261"/>
        <v>0</v>
      </c>
      <c r="C1526" s="95">
        <f>+$D$3*T1526</f>
        <v>7150</v>
      </c>
      <c r="D1526" s="95">
        <f t="shared" si="262"/>
        <v>7150</v>
      </c>
      <c r="E1526" s="95">
        <f>+$F$3*K1526</f>
        <v>1500</v>
      </c>
      <c r="F1526" s="95">
        <f t="shared" si="263"/>
        <v>1500</v>
      </c>
      <c r="G1526" s="96">
        <f>+$H$3*Q1526</f>
        <v>1500</v>
      </c>
      <c r="H1526" s="95">
        <f t="shared" si="264"/>
        <v>1500</v>
      </c>
      <c r="I1526" s="395"/>
      <c r="J1526" s="130">
        <f>((K1527-K1525)/500)</f>
        <v>0.02</v>
      </c>
      <c r="K1526" s="116">
        <f>(((I1526-I1525)*J1526)+K1525)+I1526</f>
        <v>150</v>
      </c>
      <c r="L1526" s="131">
        <f>ROUNDUP(K1526,0)</f>
        <v>150</v>
      </c>
      <c r="M1526" s="132">
        <f>((N1527-N1525)/500)</f>
        <v>0.02</v>
      </c>
      <c r="N1526" s="101">
        <f>(((I1526-I1525)*M1526)+N1525)+I1526</f>
        <v>250</v>
      </c>
      <c r="O1526" s="101">
        <f>ROUNDUP(N1526,0)</f>
        <v>250</v>
      </c>
      <c r="P1526" s="101">
        <f>((Q1527-Q1525)/500)</f>
        <v>0.02</v>
      </c>
      <c r="Q1526" s="101">
        <f>(((I1526-I1525)*P1526)+Q1525)+I1526</f>
        <v>500</v>
      </c>
      <c r="R1526" s="133">
        <f>ROUNDUP(Q1526,0)</f>
        <v>500</v>
      </c>
      <c r="S1526" s="132">
        <f>((T1527-T1525)/500)</f>
        <v>0.04</v>
      </c>
      <c r="T1526" s="134">
        <f>(((I1526-I1525)*S1526)+T1525)+I1526</f>
        <v>650</v>
      </c>
      <c r="U1526" s="134">
        <f>ROUNDUP(T1526,0)</f>
        <v>650</v>
      </c>
      <c r="V1526" s="396"/>
      <c r="W1526" s="130">
        <f>((X1527-X1525)/500)</f>
        <v>0.02</v>
      </c>
      <c r="X1526" s="116">
        <f>(((V1526-V1525)*W1526)+X1525)+V1526</f>
        <v>-1680</v>
      </c>
      <c r="Y1526" s="135">
        <f t="shared" si="265"/>
        <v>240</v>
      </c>
      <c r="Z1526" s="106">
        <f>ROUNDUP(X1526,0)</f>
        <v>-1680</v>
      </c>
      <c r="AA1526" s="136">
        <f>((AB1527-AB1525)/500)</f>
        <v>0.04</v>
      </c>
      <c r="AB1526" s="137">
        <f>(((V1526-V1525)*AA1526)+AB1525)+V1526</f>
        <v>-3360</v>
      </c>
      <c r="AC1526" s="101">
        <f>ROUNDUP(AB1526,0)</f>
        <v>-3360</v>
      </c>
      <c r="AD1526" s="137">
        <f>((AE1527-AE1525)/500)</f>
        <v>0.02</v>
      </c>
      <c r="AE1526" s="137">
        <f>(((V1526-V1525)*AD1526)+AE1525)+V1526</f>
        <v>-1655</v>
      </c>
      <c r="AF1526" s="133">
        <f>ROUNDUP(AE1526,0)</f>
        <v>-1655</v>
      </c>
      <c r="AG1526" s="137">
        <f>((AH1527-AH1525)/500)</f>
        <v>0.02</v>
      </c>
      <c r="AH1526" s="137">
        <f>(((V1526-V1525)*AG1526)+AH1525)+V1526</f>
        <v>-1630</v>
      </c>
      <c r="AI1526" s="101">
        <f>ROUNDUP(AH1526,0)</f>
        <v>-1630</v>
      </c>
      <c r="AJ1526" s="136">
        <f>((AK1527-AK1525)/500)</f>
        <v>0.02</v>
      </c>
      <c r="AK1526" s="138">
        <f>(((V1526-V1525)*AJ1526)+AK1525)+V1526</f>
        <v>-1605</v>
      </c>
      <c r="AL1526" s="139">
        <f>ROUNDUP(AK1526,0)</f>
        <v>-1605</v>
      </c>
    </row>
    <row r="1527" spans="1:39" ht="15.75" x14ac:dyDescent="0.25">
      <c r="A1527" s="93">
        <f t="shared" si="266"/>
        <v>0</v>
      </c>
      <c r="B1527" s="93">
        <f t="shared" si="261"/>
        <v>0</v>
      </c>
      <c r="C1527" s="112">
        <f>+$D$3*U1527</f>
        <v>4371510</v>
      </c>
      <c r="D1527" s="112">
        <f t="shared" si="262"/>
        <v>4371510</v>
      </c>
      <c r="E1527" s="112">
        <f>+$F$3*L1527</f>
        <v>3892800</v>
      </c>
      <c r="F1527" s="112">
        <f t="shared" si="263"/>
        <v>3892800</v>
      </c>
      <c r="G1527" s="113">
        <f>+$H$3*R1527</f>
        <v>1168890</v>
      </c>
      <c r="H1527" s="112">
        <f t="shared" si="264"/>
        <v>1168890</v>
      </c>
      <c r="I1527" s="140">
        <f>+I1525+500</f>
        <v>381500</v>
      </c>
      <c r="J1527" s="130"/>
      <c r="K1527" s="116">
        <f>+K1525+10</f>
        <v>7780</v>
      </c>
      <c r="L1527" s="117">
        <f>+I1527+K1527</f>
        <v>389280</v>
      </c>
      <c r="M1527" s="118"/>
      <c r="N1527" s="119">
        <f>+N1525+10</f>
        <v>7880</v>
      </c>
      <c r="O1527" s="119">
        <f>+N1527+I1527</f>
        <v>389380</v>
      </c>
      <c r="P1527" s="119"/>
      <c r="Q1527" s="119">
        <f>+Q1525+10</f>
        <v>8130</v>
      </c>
      <c r="R1527" s="120">
        <f>+Q1527+I1527</f>
        <v>389630</v>
      </c>
      <c r="S1527" s="121"/>
      <c r="T1527" s="122">
        <f>+T1525+20</f>
        <v>15910</v>
      </c>
      <c r="U1527" s="122">
        <f>+T1527+I1527</f>
        <v>397410</v>
      </c>
      <c r="V1527" s="141">
        <f>+V1525+500</f>
        <v>381500</v>
      </c>
      <c r="W1527" s="130"/>
      <c r="X1527" s="116">
        <f>+X1525+10</f>
        <v>5950</v>
      </c>
      <c r="Y1527" s="124">
        <f t="shared" si="265"/>
        <v>381740</v>
      </c>
      <c r="Z1527" s="125">
        <f>+V1527+X1527</f>
        <v>387450</v>
      </c>
      <c r="AA1527" s="126"/>
      <c r="AB1527" s="127">
        <f>+AB1525+20</f>
        <v>11900</v>
      </c>
      <c r="AC1527" s="119">
        <f>+V1527+AB1527</f>
        <v>393400</v>
      </c>
      <c r="AD1527" s="127"/>
      <c r="AE1527" s="127">
        <f>+AE1525+10</f>
        <v>5975</v>
      </c>
      <c r="AF1527" s="120">
        <f>+AE1527+V1527</f>
        <v>387475</v>
      </c>
      <c r="AG1527" s="127"/>
      <c r="AH1527" s="127">
        <f>+AH1525+10</f>
        <v>6000</v>
      </c>
      <c r="AI1527" s="119">
        <f>+AH1527+V1527</f>
        <v>387500</v>
      </c>
      <c r="AJ1527" s="126"/>
      <c r="AK1527" s="128">
        <f>+AK1525+10</f>
        <v>6025</v>
      </c>
      <c r="AL1527" s="129">
        <f>+AK1527+V1527</f>
        <v>387525</v>
      </c>
      <c r="AM1527" s="397"/>
    </row>
    <row r="1528" spans="1:39" ht="15.75" x14ac:dyDescent="0.25">
      <c r="A1528" s="93">
        <f t="shared" si="266"/>
        <v>0</v>
      </c>
      <c r="B1528" s="94">
        <f t="shared" si="261"/>
        <v>0</v>
      </c>
      <c r="C1528" s="95">
        <f>+$D$3*T1528</f>
        <v>7150</v>
      </c>
      <c r="D1528" s="95">
        <f t="shared" si="262"/>
        <v>7150</v>
      </c>
      <c r="E1528" s="95">
        <f>+$F$3*K1528</f>
        <v>1500</v>
      </c>
      <c r="F1528" s="95">
        <f t="shared" si="263"/>
        <v>1500</v>
      </c>
      <c r="G1528" s="96">
        <f>+$H$3*Q1528</f>
        <v>1500</v>
      </c>
      <c r="H1528" s="433">
        <f t="shared" si="264"/>
        <v>1500</v>
      </c>
      <c r="I1528" s="395"/>
      <c r="J1528" s="130">
        <f>((K1529-K1527)/500)</f>
        <v>0.02</v>
      </c>
      <c r="K1528" s="116">
        <f>(((I1528-I1527)*J1528)+K1527)+I1528</f>
        <v>150</v>
      </c>
      <c r="L1528" s="131">
        <f>ROUNDUP(K1528,0)</f>
        <v>150</v>
      </c>
      <c r="M1528" s="132">
        <f>((N1529-N1527)/500)</f>
        <v>0.02</v>
      </c>
      <c r="N1528" s="101">
        <f>(((I1528-I1527)*M1528)+N1527)+I1528</f>
        <v>250</v>
      </c>
      <c r="O1528" s="101">
        <f>ROUNDUP(N1528,0)</f>
        <v>250</v>
      </c>
      <c r="P1528" s="101">
        <f>((Q1529-Q1527)/500)</f>
        <v>0.02</v>
      </c>
      <c r="Q1528" s="101">
        <f>(((I1528-I1527)*P1528)+Q1527)+I1528</f>
        <v>500</v>
      </c>
      <c r="R1528" s="133">
        <f>ROUNDUP(Q1528,0)</f>
        <v>500</v>
      </c>
      <c r="S1528" s="132">
        <f>((T1529-T1527)/500)</f>
        <v>0.04</v>
      </c>
      <c r="T1528" s="134">
        <f>(((I1528-I1527)*S1528)+T1527)+I1528</f>
        <v>650</v>
      </c>
      <c r="U1528" s="134">
        <f>ROUNDUP(T1528,0)</f>
        <v>650</v>
      </c>
      <c r="V1528" s="396"/>
      <c r="W1528" s="130">
        <f>((X1529-X1527)/500)</f>
        <v>0.01</v>
      </c>
      <c r="X1528" s="116">
        <f>(((V1528-V1527)*W1528)+X1527)+V1528</f>
        <v>2135</v>
      </c>
      <c r="Y1528" s="135">
        <f t="shared" si="265"/>
        <v>240</v>
      </c>
      <c r="Z1528" s="106">
        <f>ROUNDUP(X1528,0)</f>
        <v>2135</v>
      </c>
      <c r="AA1528" s="136">
        <f>((AB1529-AB1527)/500)</f>
        <v>0.02</v>
      </c>
      <c r="AB1528" s="137">
        <f>(((V1528-V1527)*AA1528)+AB1527)+V1528</f>
        <v>4270</v>
      </c>
      <c r="AC1528" s="101">
        <f>ROUNDUP(AB1528,0)</f>
        <v>4270</v>
      </c>
      <c r="AD1528" s="137">
        <f>((AE1529-AE1527)/500)</f>
        <v>0.01</v>
      </c>
      <c r="AE1528" s="137">
        <f>(((V1528-V1527)*AD1528)+AE1527)+V1528</f>
        <v>2160</v>
      </c>
      <c r="AF1528" s="133">
        <f>ROUNDUP(AE1528,0)</f>
        <v>2160</v>
      </c>
      <c r="AG1528" s="137">
        <f>((AH1529-AH1527)/500)</f>
        <v>0.01</v>
      </c>
      <c r="AH1528" s="137">
        <f>(((V1528-V1527)*AG1528)+AH1527)+V1528</f>
        <v>2185</v>
      </c>
      <c r="AI1528" s="101">
        <f>ROUNDUP(AH1528,0)</f>
        <v>2185</v>
      </c>
      <c r="AJ1528" s="136">
        <f>((AK1529-AK1527)/500)</f>
        <v>0.01</v>
      </c>
      <c r="AK1528" s="138">
        <f>(((V1528-V1527)*AJ1528)+AK1527)+V1528</f>
        <v>2210</v>
      </c>
      <c r="AL1528" s="139">
        <f>ROUNDUP(AK1528,0)</f>
        <v>2210</v>
      </c>
    </row>
    <row r="1529" spans="1:39" ht="15.75" x14ac:dyDescent="0.25">
      <c r="A1529" s="93">
        <f t="shared" si="266"/>
        <v>0</v>
      </c>
      <c r="B1529" s="93">
        <f t="shared" si="261"/>
        <v>0</v>
      </c>
      <c r="C1529" s="112">
        <f>+$D$3*U1529</f>
        <v>4377230</v>
      </c>
      <c r="D1529" s="112">
        <f t="shared" si="262"/>
        <v>4377230</v>
      </c>
      <c r="E1529" s="112">
        <f>+$F$3*L1529</f>
        <v>3897900</v>
      </c>
      <c r="F1529" s="112">
        <f t="shared" si="263"/>
        <v>3897900</v>
      </c>
      <c r="G1529" s="113">
        <f>+$H$3*R1529</f>
        <v>1170420</v>
      </c>
      <c r="H1529" s="112">
        <f t="shared" si="264"/>
        <v>1170420</v>
      </c>
      <c r="I1529" s="140">
        <f>+I1527+500</f>
        <v>382000</v>
      </c>
      <c r="J1529" s="130"/>
      <c r="K1529" s="116">
        <f>+K1527+10</f>
        <v>7790</v>
      </c>
      <c r="L1529" s="117">
        <f>+I1529+K1529</f>
        <v>389790</v>
      </c>
      <c r="M1529" s="118"/>
      <c r="N1529" s="119">
        <f>+N1527+10</f>
        <v>7890</v>
      </c>
      <c r="O1529" s="119">
        <f>+N1529+I1529</f>
        <v>389890</v>
      </c>
      <c r="P1529" s="119"/>
      <c r="Q1529" s="119">
        <f>+Q1527+10</f>
        <v>8140</v>
      </c>
      <c r="R1529" s="120">
        <f>+Q1529+I1529</f>
        <v>390140</v>
      </c>
      <c r="S1529" s="121"/>
      <c r="T1529" s="122">
        <f>+T1527+20</f>
        <v>15930</v>
      </c>
      <c r="U1529" s="122">
        <f>+T1529+I1529</f>
        <v>397930</v>
      </c>
      <c r="V1529" s="141">
        <f>+V1527+500</f>
        <v>382000</v>
      </c>
      <c r="W1529" s="130"/>
      <c r="X1529" s="116">
        <f>+X1527+5</f>
        <v>5955</v>
      </c>
      <c r="Y1529" s="124">
        <f t="shared" si="265"/>
        <v>382240</v>
      </c>
      <c r="Z1529" s="125">
        <f>+V1529+X1529</f>
        <v>387955</v>
      </c>
      <c r="AA1529" s="126"/>
      <c r="AB1529" s="127">
        <f>+AB1527+10</f>
        <v>11910</v>
      </c>
      <c r="AC1529" s="119">
        <f>+V1529+AB1529</f>
        <v>393910</v>
      </c>
      <c r="AD1529" s="127"/>
      <c r="AE1529" s="127">
        <f>+AE1527+5</f>
        <v>5980</v>
      </c>
      <c r="AF1529" s="120">
        <f>+AE1529+V1529</f>
        <v>387980</v>
      </c>
      <c r="AG1529" s="127"/>
      <c r="AH1529" s="127">
        <f>+AH1527+5</f>
        <v>6005</v>
      </c>
      <c r="AI1529" s="119">
        <f>+AH1529+V1529</f>
        <v>388005</v>
      </c>
      <c r="AJ1529" s="126"/>
      <c r="AK1529" s="128">
        <f>+AK1527+5</f>
        <v>6030</v>
      </c>
      <c r="AL1529" s="129">
        <f>+AK1529+V1529</f>
        <v>388030</v>
      </c>
      <c r="AM1529" s="397"/>
    </row>
    <row r="1530" spans="1:39" ht="15.75" x14ac:dyDescent="0.25">
      <c r="A1530" s="93">
        <f t="shared" si="266"/>
        <v>0</v>
      </c>
      <c r="B1530" s="94">
        <f t="shared" si="261"/>
        <v>0</v>
      </c>
      <c r="C1530" s="95">
        <f>+$D$3*T1530</f>
        <v>7150</v>
      </c>
      <c r="D1530" s="95">
        <f t="shared" si="262"/>
        <v>7150</v>
      </c>
      <c r="E1530" s="95">
        <f>+$F$3*K1530</f>
        <v>1500</v>
      </c>
      <c r="F1530" s="95">
        <f t="shared" si="263"/>
        <v>1500</v>
      </c>
      <c r="G1530" s="96">
        <f>+$H$3*Q1530</f>
        <v>1500</v>
      </c>
      <c r="H1530" s="95">
        <f t="shared" si="264"/>
        <v>1500</v>
      </c>
      <c r="I1530" s="395"/>
      <c r="J1530" s="130">
        <f>((K1531-K1529)/500)</f>
        <v>0.02</v>
      </c>
      <c r="K1530" s="116">
        <f>(((I1530-I1529)*J1530)+K1529)+I1530</f>
        <v>150</v>
      </c>
      <c r="L1530" s="131">
        <f>ROUNDUP(K1530,0)</f>
        <v>150</v>
      </c>
      <c r="M1530" s="132">
        <f>((N1531-N1529)/500)</f>
        <v>0.02</v>
      </c>
      <c r="N1530" s="101">
        <f>(((I1530-I1529)*M1530)+N1529)+I1530</f>
        <v>250</v>
      </c>
      <c r="O1530" s="101">
        <f>ROUNDUP(N1530,0)</f>
        <v>250</v>
      </c>
      <c r="P1530" s="101">
        <f>((Q1531-Q1529)/500)</f>
        <v>0.02</v>
      </c>
      <c r="Q1530" s="101">
        <f>(((I1530-I1529)*P1530)+Q1529)+I1530</f>
        <v>500</v>
      </c>
      <c r="R1530" s="133">
        <f>ROUNDUP(Q1530,0)</f>
        <v>500</v>
      </c>
      <c r="S1530" s="132">
        <f>((T1531-T1529)/500)</f>
        <v>0.04</v>
      </c>
      <c r="T1530" s="134">
        <f>(((I1530-I1529)*S1530)+T1529)+I1530</f>
        <v>650</v>
      </c>
      <c r="U1530" s="134">
        <f>ROUNDUP(T1530,0)</f>
        <v>650</v>
      </c>
      <c r="V1530" s="396"/>
      <c r="W1530" s="130">
        <f>((X1531-X1529)/500)</f>
        <v>0.02</v>
      </c>
      <c r="X1530" s="116">
        <f>(((V1530-V1529)*W1530)+X1529)+V1530</f>
        <v>-1685</v>
      </c>
      <c r="Y1530" s="135">
        <f t="shared" si="265"/>
        <v>240</v>
      </c>
      <c r="Z1530" s="106">
        <f>ROUNDUP(X1530,0)</f>
        <v>-1685</v>
      </c>
      <c r="AA1530" s="136">
        <f>((AB1531-AB1529)/500)</f>
        <v>0.04</v>
      </c>
      <c r="AB1530" s="137">
        <f>(((V1530-V1529)*AA1530)+AB1529)+V1530</f>
        <v>-3370</v>
      </c>
      <c r="AC1530" s="101">
        <f>ROUNDUP(AB1530,0)</f>
        <v>-3370</v>
      </c>
      <c r="AD1530" s="137">
        <f>((AE1531-AE1529)/500)</f>
        <v>0.02</v>
      </c>
      <c r="AE1530" s="137">
        <f>(((V1530-V1529)*AD1530)+AE1529)+V1530</f>
        <v>-1660</v>
      </c>
      <c r="AF1530" s="133">
        <f>ROUNDUP(AE1530,0)</f>
        <v>-1660</v>
      </c>
      <c r="AG1530" s="137">
        <f>((AH1531-AH1529)/500)</f>
        <v>0.02</v>
      </c>
      <c r="AH1530" s="137">
        <f>(((V1530-V1529)*AG1530)+AH1529)+V1530</f>
        <v>-1635</v>
      </c>
      <c r="AI1530" s="101">
        <f>ROUNDUP(AH1530,0)</f>
        <v>-1635</v>
      </c>
      <c r="AJ1530" s="136">
        <f>((AK1531-AK1529)/500)</f>
        <v>0.02</v>
      </c>
      <c r="AK1530" s="138">
        <f>(((V1530-V1529)*AJ1530)+AK1529)+V1530</f>
        <v>-1610</v>
      </c>
      <c r="AL1530" s="139">
        <f>ROUNDUP(AK1530,0)</f>
        <v>-1610</v>
      </c>
      <c r="AM1530" s="397"/>
    </row>
    <row r="1531" spans="1:39" ht="15.75" x14ac:dyDescent="0.25">
      <c r="A1531" s="93">
        <f t="shared" si="266"/>
        <v>0</v>
      </c>
      <c r="B1531" s="93">
        <f t="shared" si="261"/>
        <v>0</v>
      </c>
      <c r="C1531" s="112">
        <f>+$D$3*U1531</f>
        <v>4382950</v>
      </c>
      <c r="D1531" s="112">
        <f t="shared" si="262"/>
        <v>4382950</v>
      </c>
      <c r="E1531" s="112">
        <f>+$F$3*L1531</f>
        <v>3903000</v>
      </c>
      <c r="F1531" s="112">
        <f t="shared" si="263"/>
        <v>3903000</v>
      </c>
      <c r="G1531" s="113">
        <f>+$H$3*R1531</f>
        <v>1171950</v>
      </c>
      <c r="H1531" s="112">
        <f t="shared" si="264"/>
        <v>1171950</v>
      </c>
      <c r="I1531" s="140">
        <f>+I1529+500</f>
        <v>382500</v>
      </c>
      <c r="J1531" s="130"/>
      <c r="K1531" s="116">
        <f>+K1529+10</f>
        <v>7800</v>
      </c>
      <c r="L1531" s="117">
        <f>+I1531+K1531</f>
        <v>390300</v>
      </c>
      <c r="M1531" s="118"/>
      <c r="N1531" s="119">
        <f>+N1529+10</f>
        <v>7900</v>
      </c>
      <c r="O1531" s="119">
        <f>+N1531+I1531</f>
        <v>390400</v>
      </c>
      <c r="P1531" s="119"/>
      <c r="Q1531" s="119">
        <f>+Q1529+10</f>
        <v>8150</v>
      </c>
      <c r="R1531" s="120">
        <f>+Q1531+I1531</f>
        <v>390650</v>
      </c>
      <c r="S1531" s="121"/>
      <c r="T1531" s="122">
        <f>+T1529+20</f>
        <v>15950</v>
      </c>
      <c r="U1531" s="122">
        <f>+T1531+I1531</f>
        <v>398450</v>
      </c>
      <c r="V1531" s="141">
        <f>+V1529+500</f>
        <v>382500</v>
      </c>
      <c r="W1531" s="130"/>
      <c r="X1531" s="116">
        <f>+X1529+10</f>
        <v>5965</v>
      </c>
      <c r="Y1531" s="124">
        <f t="shared" si="265"/>
        <v>382740</v>
      </c>
      <c r="Z1531" s="125">
        <f>+V1531+X1531</f>
        <v>388465</v>
      </c>
      <c r="AA1531" s="126"/>
      <c r="AB1531" s="127">
        <f>+AB1529+20</f>
        <v>11930</v>
      </c>
      <c r="AC1531" s="119">
        <f>+V1531+AB1531</f>
        <v>394430</v>
      </c>
      <c r="AD1531" s="127"/>
      <c r="AE1531" s="127">
        <f>+AE1529+10</f>
        <v>5990</v>
      </c>
      <c r="AF1531" s="120">
        <f>+AE1531+V1531</f>
        <v>388490</v>
      </c>
      <c r="AG1531" s="127"/>
      <c r="AH1531" s="127">
        <f>+AH1529+10</f>
        <v>6015</v>
      </c>
      <c r="AI1531" s="119">
        <f>+AH1531+V1531</f>
        <v>388515</v>
      </c>
      <c r="AJ1531" s="126"/>
      <c r="AK1531" s="128">
        <f>+AK1529+10</f>
        <v>6040</v>
      </c>
      <c r="AL1531" s="129">
        <f>+AK1531+V1531</f>
        <v>388540</v>
      </c>
      <c r="AM1531" s="397"/>
    </row>
    <row r="1532" spans="1:39" ht="15.75" x14ac:dyDescent="0.25">
      <c r="A1532" s="93">
        <f t="shared" si="266"/>
        <v>0</v>
      </c>
      <c r="B1532" s="94">
        <f t="shared" si="261"/>
        <v>0</v>
      </c>
      <c r="C1532" s="95">
        <f>+$D$3*T1532</f>
        <v>7150</v>
      </c>
      <c r="D1532" s="95">
        <f t="shared" si="262"/>
        <v>7150</v>
      </c>
      <c r="E1532" s="95">
        <f>+$F$3*K1532</f>
        <v>1500</v>
      </c>
      <c r="F1532" s="95">
        <f t="shared" si="263"/>
        <v>1500</v>
      </c>
      <c r="G1532" s="96">
        <f>+$H$3*Q1532</f>
        <v>1500</v>
      </c>
      <c r="H1532" s="433">
        <f t="shared" si="264"/>
        <v>1500</v>
      </c>
      <c r="I1532" s="395"/>
      <c r="J1532" s="130">
        <f>((K1533-K1531)/500)</f>
        <v>0.02</v>
      </c>
      <c r="K1532" s="116">
        <f>(((I1532-I1531)*J1532)+K1531)+I1532</f>
        <v>150</v>
      </c>
      <c r="L1532" s="131">
        <f>ROUNDUP(K1532,0)</f>
        <v>150</v>
      </c>
      <c r="M1532" s="132">
        <f>((N1533-N1531)/500)</f>
        <v>0.02</v>
      </c>
      <c r="N1532" s="101">
        <f>(((I1532-I1531)*M1532)+N1531)+I1532</f>
        <v>250</v>
      </c>
      <c r="O1532" s="101">
        <f>ROUNDUP(N1532,0)</f>
        <v>250</v>
      </c>
      <c r="P1532" s="101">
        <f>((Q1533-Q1531)/500)</f>
        <v>0.02</v>
      </c>
      <c r="Q1532" s="101">
        <f>(((I1532-I1531)*P1532)+Q1531)+I1532</f>
        <v>500</v>
      </c>
      <c r="R1532" s="133">
        <f>ROUNDUP(Q1532,0)</f>
        <v>500</v>
      </c>
      <c r="S1532" s="132">
        <f>((T1533-T1531)/500)</f>
        <v>0.04</v>
      </c>
      <c r="T1532" s="134">
        <f>(((I1532-I1531)*S1532)+T1531)+I1532</f>
        <v>650</v>
      </c>
      <c r="U1532" s="134">
        <f>ROUNDUP(T1532,0)</f>
        <v>650</v>
      </c>
      <c r="V1532" s="396"/>
      <c r="W1532" s="130">
        <f>((X1533-X1531)/500)</f>
        <v>0.01</v>
      </c>
      <c r="X1532" s="116">
        <f>(((V1532-V1531)*W1532)+X1531)+V1532</f>
        <v>2140</v>
      </c>
      <c r="Y1532" s="135">
        <f t="shared" si="265"/>
        <v>240</v>
      </c>
      <c r="Z1532" s="106">
        <f>ROUNDUP(X1532,0)</f>
        <v>2140</v>
      </c>
      <c r="AA1532" s="136">
        <f>((AB1533-AB1531)/500)</f>
        <v>0.02</v>
      </c>
      <c r="AB1532" s="137">
        <f>(((V1532-V1531)*AA1532)+AB1531)+V1532</f>
        <v>4280</v>
      </c>
      <c r="AC1532" s="101">
        <f>ROUNDUP(AB1532,0)</f>
        <v>4280</v>
      </c>
      <c r="AD1532" s="137">
        <f>((AE1533-AE1531)/500)</f>
        <v>0.01</v>
      </c>
      <c r="AE1532" s="137">
        <f>(((V1532-V1531)*AD1532)+AE1531)+V1532</f>
        <v>2165</v>
      </c>
      <c r="AF1532" s="133">
        <f>ROUNDUP(AE1532,0)</f>
        <v>2165</v>
      </c>
      <c r="AG1532" s="137">
        <f>((AH1533-AH1531)/500)</f>
        <v>0.01</v>
      </c>
      <c r="AH1532" s="137">
        <f>(((V1532-V1531)*AG1532)+AH1531)+V1532</f>
        <v>2190</v>
      </c>
      <c r="AI1532" s="101">
        <f>ROUNDUP(AH1532,0)</f>
        <v>2190</v>
      </c>
      <c r="AJ1532" s="136">
        <f>((AK1533-AK1531)/500)</f>
        <v>0.01</v>
      </c>
      <c r="AK1532" s="138">
        <f>(((V1532-V1531)*AJ1532)+AK1531)+V1532</f>
        <v>2215</v>
      </c>
      <c r="AL1532" s="139">
        <f>ROUNDUP(AK1532,0)</f>
        <v>2215</v>
      </c>
    </row>
    <row r="1533" spans="1:39" ht="15.75" x14ac:dyDescent="0.25">
      <c r="A1533" s="93">
        <f t="shared" si="266"/>
        <v>0</v>
      </c>
      <c r="B1533" s="93">
        <f t="shared" si="261"/>
        <v>0</v>
      </c>
      <c r="C1533" s="112">
        <f>+$D$3*U1533</f>
        <v>4388670</v>
      </c>
      <c r="D1533" s="112">
        <f t="shared" si="262"/>
        <v>4388670</v>
      </c>
      <c r="E1533" s="112">
        <f>+$F$3*L1533</f>
        <v>3908100</v>
      </c>
      <c r="F1533" s="112">
        <f t="shared" si="263"/>
        <v>3908100</v>
      </c>
      <c r="G1533" s="113">
        <f>+$H$3*R1533</f>
        <v>1173480</v>
      </c>
      <c r="H1533" s="112">
        <f t="shared" si="264"/>
        <v>1173480</v>
      </c>
      <c r="I1533" s="140">
        <f>+I1531+500</f>
        <v>383000</v>
      </c>
      <c r="J1533" s="130"/>
      <c r="K1533" s="116">
        <f>+K1531+10</f>
        <v>7810</v>
      </c>
      <c r="L1533" s="117">
        <f>+I1533+K1533</f>
        <v>390810</v>
      </c>
      <c r="M1533" s="118"/>
      <c r="N1533" s="119">
        <f>+N1531+10</f>
        <v>7910</v>
      </c>
      <c r="O1533" s="119">
        <f>+N1533+I1533</f>
        <v>390910</v>
      </c>
      <c r="P1533" s="119"/>
      <c r="Q1533" s="119">
        <f>+Q1531+10</f>
        <v>8160</v>
      </c>
      <c r="R1533" s="120">
        <f>+Q1533+I1533</f>
        <v>391160</v>
      </c>
      <c r="S1533" s="121"/>
      <c r="T1533" s="122">
        <f>+T1531+20</f>
        <v>15970</v>
      </c>
      <c r="U1533" s="122">
        <f>+T1533+I1533</f>
        <v>398970</v>
      </c>
      <c r="V1533" s="141">
        <f>+V1531+500</f>
        <v>383000</v>
      </c>
      <c r="W1533" s="130"/>
      <c r="X1533" s="116">
        <f>+X1531+5</f>
        <v>5970</v>
      </c>
      <c r="Y1533" s="124">
        <f t="shared" si="265"/>
        <v>383240</v>
      </c>
      <c r="Z1533" s="125">
        <f>+V1533+X1533</f>
        <v>388970</v>
      </c>
      <c r="AA1533" s="126"/>
      <c r="AB1533" s="127">
        <f>+AB1531+10</f>
        <v>11940</v>
      </c>
      <c r="AC1533" s="119">
        <f>+V1533+AB1533</f>
        <v>394940</v>
      </c>
      <c r="AD1533" s="127"/>
      <c r="AE1533" s="127">
        <f>+AE1531+5</f>
        <v>5995</v>
      </c>
      <c r="AF1533" s="120">
        <f>+AE1533+V1533</f>
        <v>388995</v>
      </c>
      <c r="AG1533" s="127"/>
      <c r="AH1533" s="127">
        <f>+AH1531+5</f>
        <v>6020</v>
      </c>
      <c r="AI1533" s="119">
        <f>+AH1533+V1533</f>
        <v>389020</v>
      </c>
      <c r="AJ1533" s="126"/>
      <c r="AK1533" s="128">
        <f>+AK1531+5</f>
        <v>6045</v>
      </c>
      <c r="AL1533" s="129">
        <f>+AK1533+V1533</f>
        <v>389045</v>
      </c>
      <c r="AM1533" s="397"/>
    </row>
    <row r="1534" spans="1:39" ht="15.75" x14ac:dyDescent="0.25">
      <c r="A1534" s="93">
        <f t="shared" si="266"/>
        <v>0</v>
      </c>
      <c r="B1534" s="94">
        <f t="shared" si="261"/>
        <v>0</v>
      </c>
      <c r="C1534" s="95">
        <f>+$D$3*T1534</f>
        <v>7150</v>
      </c>
      <c r="D1534" s="95">
        <f t="shared" si="262"/>
        <v>7150</v>
      </c>
      <c r="E1534" s="95">
        <f>+$F$3*K1534</f>
        <v>1500</v>
      </c>
      <c r="F1534" s="95">
        <f t="shared" si="263"/>
        <v>1500</v>
      </c>
      <c r="G1534" s="96">
        <f>+$H$3*Q1534</f>
        <v>1500</v>
      </c>
      <c r="H1534" s="95">
        <f t="shared" si="264"/>
        <v>1500</v>
      </c>
      <c r="I1534" s="395"/>
      <c r="J1534" s="130">
        <f>((K1535-K1533)/500)</f>
        <v>0.02</v>
      </c>
      <c r="K1534" s="116">
        <f>(((I1534-I1533)*J1534)+K1533)+I1534</f>
        <v>150</v>
      </c>
      <c r="L1534" s="131">
        <f>ROUNDUP(K1534,0)</f>
        <v>150</v>
      </c>
      <c r="M1534" s="132">
        <f>((N1535-N1533)/500)</f>
        <v>0.02</v>
      </c>
      <c r="N1534" s="101">
        <f>(((I1534-I1533)*M1534)+N1533)+I1534</f>
        <v>250</v>
      </c>
      <c r="O1534" s="101">
        <f>ROUNDUP(N1534,0)</f>
        <v>250</v>
      </c>
      <c r="P1534" s="101">
        <f>((Q1535-Q1533)/500)</f>
        <v>0.02</v>
      </c>
      <c r="Q1534" s="101">
        <f>(((I1534-I1533)*P1534)+Q1533)+I1534</f>
        <v>500</v>
      </c>
      <c r="R1534" s="133">
        <f>ROUNDUP(Q1534,0)</f>
        <v>500</v>
      </c>
      <c r="S1534" s="132">
        <f>((T1535-T1533)/500)</f>
        <v>0.04</v>
      </c>
      <c r="T1534" s="134">
        <f>(((I1534-I1533)*S1534)+T1533)+I1534</f>
        <v>650</v>
      </c>
      <c r="U1534" s="134">
        <f>ROUNDUP(T1534,0)</f>
        <v>650</v>
      </c>
      <c r="V1534" s="396"/>
      <c r="W1534" s="130">
        <f>((X1535-X1533)/500)</f>
        <v>0.02</v>
      </c>
      <c r="X1534" s="116">
        <f>(((V1534-V1533)*W1534)+X1533)+V1534</f>
        <v>-1690</v>
      </c>
      <c r="Y1534" s="135">
        <f t="shared" si="265"/>
        <v>240</v>
      </c>
      <c r="Z1534" s="106">
        <f>ROUNDUP(X1534,0)</f>
        <v>-1690</v>
      </c>
      <c r="AA1534" s="136">
        <f>((AB1535-AB1533)/500)</f>
        <v>0.04</v>
      </c>
      <c r="AB1534" s="137">
        <f>(((V1534-V1533)*AA1534)+AB1533)+V1534</f>
        <v>-3380</v>
      </c>
      <c r="AC1534" s="101">
        <f>ROUNDUP(AB1534,0)</f>
        <v>-3380</v>
      </c>
      <c r="AD1534" s="137">
        <f>((AE1535-AE1533)/500)</f>
        <v>0.02</v>
      </c>
      <c r="AE1534" s="137">
        <f>(((V1534-V1533)*AD1534)+AE1533)+V1534</f>
        <v>-1665</v>
      </c>
      <c r="AF1534" s="133">
        <f>ROUNDUP(AE1534,0)</f>
        <v>-1665</v>
      </c>
      <c r="AG1534" s="137">
        <f>((AH1535-AH1533)/500)</f>
        <v>0.02</v>
      </c>
      <c r="AH1534" s="137">
        <f>(((V1534-V1533)*AG1534)+AH1533)+V1534</f>
        <v>-1640</v>
      </c>
      <c r="AI1534" s="101">
        <f>ROUNDUP(AH1534,0)</f>
        <v>-1640</v>
      </c>
      <c r="AJ1534" s="136">
        <f>((AK1535-AK1533)/500)</f>
        <v>0.02</v>
      </c>
      <c r="AK1534" s="138">
        <f>(((V1534-V1533)*AJ1534)+AK1533)+V1534</f>
        <v>-1615</v>
      </c>
      <c r="AL1534" s="139">
        <f>ROUNDUP(AK1534,0)</f>
        <v>-1615</v>
      </c>
    </row>
    <row r="1535" spans="1:39" ht="15.75" x14ac:dyDescent="0.25">
      <c r="A1535" s="93">
        <f t="shared" si="266"/>
        <v>0</v>
      </c>
      <c r="B1535" s="93">
        <f t="shared" si="261"/>
        <v>0</v>
      </c>
      <c r="C1535" s="112">
        <f>+$D$3*U1535</f>
        <v>4394390</v>
      </c>
      <c r="D1535" s="112">
        <f t="shared" si="262"/>
        <v>4394390</v>
      </c>
      <c r="E1535" s="112">
        <f>+$F$3*L1535</f>
        <v>3913200</v>
      </c>
      <c r="F1535" s="112">
        <f t="shared" si="263"/>
        <v>3913200</v>
      </c>
      <c r="G1535" s="113">
        <f>+$H$3*R1535</f>
        <v>1175010</v>
      </c>
      <c r="H1535" s="112">
        <f t="shared" si="264"/>
        <v>1175010</v>
      </c>
      <c r="I1535" s="140">
        <f>+I1533+500</f>
        <v>383500</v>
      </c>
      <c r="J1535" s="130"/>
      <c r="K1535" s="116">
        <f>+K1533+10</f>
        <v>7820</v>
      </c>
      <c r="L1535" s="117">
        <f>+I1535+K1535</f>
        <v>391320</v>
      </c>
      <c r="M1535" s="118"/>
      <c r="N1535" s="119">
        <f>+N1533+10</f>
        <v>7920</v>
      </c>
      <c r="O1535" s="119">
        <f>+N1535+I1535</f>
        <v>391420</v>
      </c>
      <c r="P1535" s="119"/>
      <c r="Q1535" s="119">
        <f>+Q1533+10</f>
        <v>8170</v>
      </c>
      <c r="R1535" s="120">
        <f>+Q1535+I1535</f>
        <v>391670</v>
      </c>
      <c r="S1535" s="121"/>
      <c r="T1535" s="122">
        <f>+T1533+20</f>
        <v>15990</v>
      </c>
      <c r="U1535" s="122">
        <f>+T1535+I1535</f>
        <v>399490</v>
      </c>
      <c r="V1535" s="141">
        <f>+V1533+500</f>
        <v>383500</v>
      </c>
      <c r="W1535" s="130"/>
      <c r="X1535" s="116">
        <f>+X1533+10</f>
        <v>5980</v>
      </c>
      <c r="Y1535" s="124">
        <f t="shared" si="265"/>
        <v>383740</v>
      </c>
      <c r="Z1535" s="125">
        <f>+V1535+X1535</f>
        <v>389480</v>
      </c>
      <c r="AA1535" s="126"/>
      <c r="AB1535" s="127">
        <f>+AB1533+20</f>
        <v>11960</v>
      </c>
      <c r="AC1535" s="119">
        <f>+V1535+AB1535</f>
        <v>395460</v>
      </c>
      <c r="AD1535" s="127"/>
      <c r="AE1535" s="127">
        <f>+AE1533+10</f>
        <v>6005</v>
      </c>
      <c r="AF1535" s="120">
        <f>+AE1535+V1535</f>
        <v>389505</v>
      </c>
      <c r="AG1535" s="127"/>
      <c r="AH1535" s="127">
        <f>+AH1533+10</f>
        <v>6030</v>
      </c>
      <c r="AI1535" s="119">
        <f>+AH1535+V1535</f>
        <v>389530</v>
      </c>
      <c r="AJ1535" s="126"/>
      <c r="AK1535" s="128">
        <f>+AK1533+10</f>
        <v>6055</v>
      </c>
      <c r="AL1535" s="129">
        <f>+AK1535+V1535</f>
        <v>389555</v>
      </c>
      <c r="AM1535" s="397"/>
    </row>
    <row r="1536" spans="1:39" ht="15.75" x14ac:dyDescent="0.25">
      <c r="A1536" s="93">
        <f t="shared" si="266"/>
        <v>0</v>
      </c>
      <c r="B1536" s="94">
        <f t="shared" si="261"/>
        <v>0</v>
      </c>
      <c r="C1536" s="95">
        <f>+$D$3*T1536</f>
        <v>7150</v>
      </c>
      <c r="D1536" s="95">
        <f t="shared" si="262"/>
        <v>7150</v>
      </c>
      <c r="E1536" s="95">
        <f>+$F$3*K1536</f>
        <v>1500</v>
      </c>
      <c r="F1536" s="95">
        <f t="shared" si="263"/>
        <v>1500</v>
      </c>
      <c r="G1536" s="96">
        <f>+$H$3*Q1536</f>
        <v>1500</v>
      </c>
      <c r="H1536" s="433">
        <f t="shared" si="264"/>
        <v>1500</v>
      </c>
      <c r="I1536" s="395"/>
      <c r="J1536" s="130">
        <f>((K1537-K1535)/500)</f>
        <v>0.02</v>
      </c>
      <c r="K1536" s="116">
        <f>(((I1536-I1535)*J1536)+K1535)+I1536</f>
        <v>150</v>
      </c>
      <c r="L1536" s="131">
        <f>ROUNDUP(K1536,0)</f>
        <v>150</v>
      </c>
      <c r="M1536" s="132">
        <f>((N1537-N1535)/500)</f>
        <v>0.02</v>
      </c>
      <c r="N1536" s="101">
        <f>(((I1536-I1535)*M1536)+N1535)+I1536</f>
        <v>250</v>
      </c>
      <c r="O1536" s="101">
        <f>ROUNDUP(N1536,0)</f>
        <v>250</v>
      </c>
      <c r="P1536" s="101">
        <f>((Q1537-Q1535)/500)</f>
        <v>0.02</v>
      </c>
      <c r="Q1536" s="101">
        <f>(((I1536-I1535)*P1536)+Q1535)+I1536</f>
        <v>500</v>
      </c>
      <c r="R1536" s="133">
        <f>ROUNDUP(Q1536,0)</f>
        <v>500</v>
      </c>
      <c r="S1536" s="132">
        <f>((T1537-T1535)/500)</f>
        <v>0.04</v>
      </c>
      <c r="T1536" s="134">
        <f>(((I1536-I1535)*S1536)+T1535)+I1536</f>
        <v>650</v>
      </c>
      <c r="U1536" s="134">
        <f>ROUNDUP(T1536,0)</f>
        <v>650</v>
      </c>
      <c r="V1536" s="396"/>
      <c r="W1536" s="130">
        <f>((X1537-X1535)/500)</f>
        <v>0.01</v>
      </c>
      <c r="X1536" s="116">
        <f>(((V1536-V1535)*W1536)+X1535)+V1536</f>
        <v>2145</v>
      </c>
      <c r="Y1536" s="135">
        <f t="shared" si="265"/>
        <v>240</v>
      </c>
      <c r="Z1536" s="106">
        <f>ROUNDUP(X1536,0)</f>
        <v>2145</v>
      </c>
      <c r="AA1536" s="136">
        <f>((AB1537-AB1535)/500)</f>
        <v>0.02</v>
      </c>
      <c r="AB1536" s="137">
        <f>(((V1536-V1535)*AA1536)+AB1535)+V1536</f>
        <v>4290</v>
      </c>
      <c r="AC1536" s="101">
        <f>ROUNDUP(AB1536,0)</f>
        <v>4290</v>
      </c>
      <c r="AD1536" s="137">
        <f>((AE1537-AE1535)/500)</f>
        <v>0.01</v>
      </c>
      <c r="AE1536" s="137">
        <f>(((V1536-V1535)*AD1536)+AE1535)+V1536</f>
        <v>2170</v>
      </c>
      <c r="AF1536" s="133">
        <f>ROUNDUP(AE1536,0)</f>
        <v>2170</v>
      </c>
      <c r="AG1536" s="137">
        <f>((AH1537-AH1535)/500)</f>
        <v>0.01</v>
      </c>
      <c r="AH1536" s="137">
        <f>(((V1536-V1535)*AG1536)+AH1535)+V1536</f>
        <v>2195</v>
      </c>
      <c r="AI1536" s="101">
        <f>ROUNDUP(AH1536,0)</f>
        <v>2195</v>
      </c>
      <c r="AJ1536" s="136">
        <f>((AK1537-AK1535)/500)</f>
        <v>0.01</v>
      </c>
      <c r="AK1536" s="138">
        <f>(((V1536-V1535)*AJ1536)+AK1535)+V1536</f>
        <v>2220</v>
      </c>
      <c r="AL1536" s="139">
        <f>ROUNDUP(AK1536,0)</f>
        <v>2220</v>
      </c>
    </row>
    <row r="1537" spans="1:39" ht="15.75" x14ac:dyDescent="0.25">
      <c r="A1537" s="93">
        <f t="shared" si="266"/>
        <v>0</v>
      </c>
      <c r="B1537" s="93">
        <f t="shared" si="261"/>
        <v>0</v>
      </c>
      <c r="C1537" s="112">
        <f>+$D$3*U1537</f>
        <v>4400110</v>
      </c>
      <c r="D1537" s="112">
        <f t="shared" si="262"/>
        <v>4400110</v>
      </c>
      <c r="E1537" s="112">
        <f>+$F$3*L1537</f>
        <v>3918300</v>
      </c>
      <c r="F1537" s="112">
        <f t="shared" si="263"/>
        <v>3918300</v>
      </c>
      <c r="G1537" s="113">
        <f>+$H$3*R1537</f>
        <v>1176540</v>
      </c>
      <c r="H1537" s="112">
        <f t="shared" si="264"/>
        <v>1176540</v>
      </c>
      <c r="I1537" s="140">
        <f>+I1535+500</f>
        <v>384000</v>
      </c>
      <c r="J1537" s="130"/>
      <c r="K1537" s="116">
        <f>+K1535+10</f>
        <v>7830</v>
      </c>
      <c r="L1537" s="117">
        <f>+I1537+K1537</f>
        <v>391830</v>
      </c>
      <c r="M1537" s="118"/>
      <c r="N1537" s="119">
        <f>+N1535+10</f>
        <v>7930</v>
      </c>
      <c r="O1537" s="119">
        <f>+N1537+I1537</f>
        <v>391930</v>
      </c>
      <c r="P1537" s="119"/>
      <c r="Q1537" s="119">
        <f>+Q1535+10</f>
        <v>8180</v>
      </c>
      <c r="R1537" s="120">
        <f>+Q1537+I1537</f>
        <v>392180</v>
      </c>
      <c r="S1537" s="121"/>
      <c r="T1537" s="122">
        <f>+T1535+20</f>
        <v>16010</v>
      </c>
      <c r="U1537" s="122">
        <f>+T1537+I1537</f>
        <v>400010</v>
      </c>
      <c r="V1537" s="141">
        <f>+V1535+500</f>
        <v>384000</v>
      </c>
      <c r="W1537" s="130"/>
      <c r="X1537" s="116">
        <f>+X1535+5</f>
        <v>5985</v>
      </c>
      <c r="Y1537" s="124">
        <f t="shared" si="265"/>
        <v>384240</v>
      </c>
      <c r="Z1537" s="125">
        <f>+V1537+X1537</f>
        <v>389985</v>
      </c>
      <c r="AA1537" s="126"/>
      <c r="AB1537" s="127">
        <f>+AB1535+10</f>
        <v>11970</v>
      </c>
      <c r="AC1537" s="119">
        <f>+V1537+AB1537</f>
        <v>395970</v>
      </c>
      <c r="AD1537" s="127"/>
      <c r="AE1537" s="127">
        <f>+AE1535+5</f>
        <v>6010</v>
      </c>
      <c r="AF1537" s="120">
        <f>+AE1537+V1537</f>
        <v>390010</v>
      </c>
      <c r="AG1537" s="127"/>
      <c r="AH1537" s="127">
        <f>+AH1535+5</f>
        <v>6035</v>
      </c>
      <c r="AI1537" s="119">
        <f>+AH1537+V1537</f>
        <v>390035</v>
      </c>
      <c r="AJ1537" s="126"/>
      <c r="AK1537" s="128">
        <f>+AK1535+5</f>
        <v>6060</v>
      </c>
      <c r="AL1537" s="129">
        <f>+AK1537+V1537</f>
        <v>390060</v>
      </c>
      <c r="AM1537" s="397"/>
    </row>
    <row r="1538" spans="1:39" ht="15.75" x14ac:dyDescent="0.25">
      <c r="A1538" s="93">
        <f t="shared" si="266"/>
        <v>0</v>
      </c>
      <c r="B1538" s="94">
        <f t="shared" si="261"/>
        <v>0</v>
      </c>
      <c r="C1538" s="95">
        <f>+$D$3*T1538</f>
        <v>7150</v>
      </c>
      <c r="D1538" s="95">
        <f t="shared" si="262"/>
        <v>7150</v>
      </c>
      <c r="E1538" s="95">
        <f>+$F$3*K1538</f>
        <v>1500</v>
      </c>
      <c r="F1538" s="95">
        <f t="shared" si="263"/>
        <v>1500</v>
      </c>
      <c r="G1538" s="96">
        <f>+$H$3*Q1538</f>
        <v>1500</v>
      </c>
      <c r="H1538" s="95">
        <f t="shared" si="264"/>
        <v>1500</v>
      </c>
      <c r="I1538" s="395"/>
      <c r="J1538" s="130">
        <f>((K1539-K1537)/500)</f>
        <v>0.02</v>
      </c>
      <c r="K1538" s="116">
        <f>(((I1538-I1537)*J1538)+K1537)+I1538</f>
        <v>150</v>
      </c>
      <c r="L1538" s="131">
        <f>ROUNDUP(K1538,0)</f>
        <v>150</v>
      </c>
      <c r="M1538" s="132">
        <f>((N1539-N1537)/500)</f>
        <v>0.02</v>
      </c>
      <c r="N1538" s="101">
        <f>(((I1538-I1537)*M1538)+N1537)+I1538</f>
        <v>250</v>
      </c>
      <c r="O1538" s="101">
        <f>ROUNDUP(N1538,0)</f>
        <v>250</v>
      </c>
      <c r="P1538" s="101">
        <f>((Q1539-Q1537)/500)</f>
        <v>0.02</v>
      </c>
      <c r="Q1538" s="101">
        <f>(((I1538-I1537)*P1538)+Q1537)+I1538</f>
        <v>500</v>
      </c>
      <c r="R1538" s="133">
        <f>ROUNDUP(Q1538,0)</f>
        <v>500</v>
      </c>
      <c r="S1538" s="132">
        <f>((T1539-T1537)/500)</f>
        <v>0.04</v>
      </c>
      <c r="T1538" s="134">
        <f>(((I1538-I1537)*S1538)+T1537)+I1538</f>
        <v>650</v>
      </c>
      <c r="U1538" s="134">
        <f>ROUNDUP(T1538,0)</f>
        <v>650</v>
      </c>
      <c r="V1538" s="396"/>
      <c r="W1538" s="130">
        <f>((X1539-X1537)/500)</f>
        <v>0.02</v>
      </c>
      <c r="X1538" s="116">
        <f>(((V1538-V1537)*W1538)+X1537)+V1538</f>
        <v>-1695</v>
      </c>
      <c r="Y1538" s="135">
        <f t="shared" si="265"/>
        <v>240</v>
      </c>
      <c r="Z1538" s="106">
        <f>ROUNDUP(X1538,0)</f>
        <v>-1695</v>
      </c>
      <c r="AA1538" s="136">
        <f>((AB1539-AB1537)/500)</f>
        <v>0.04</v>
      </c>
      <c r="AB1538" s="137">
        <f>(((V1538-V1537)*AA1538)+AB1537)+V1538</f>
        <v>-3390</v>
      </c>
      <c r="AC1538" s="101">
        <f>ROUNDUP(AB1538,0)</f>
        <v>-3390</v>
      </c>
      <c r="AD1538" s="137">
        <f>((AE1539-AE1537)/500)</f>
        <v>0.02</v>
      </c>
      <c r="AE1538" s="137">
        <f>(((V1538-V1537)*AD1538)+AE1537)+V1538</f>
        <v>-1670</v>
      </c>
      <c r="AF1538" s="133">
        <f>ROUNDUP(AE1538,0)</f>
        <v>-1670</v>
      </c>
      <c r="AG1538" s="137">
        <f>((AH1539-AH1537)/500)</f>
        <v>0.02</v>
      </c>
      <c r="AH1538" s="137">
        <f>(((V1538-V1537)*AG1538)+AH1537)+V1538</f>
        <v>-1645</v>
      </c>
      <c r="AI1538" s="101">
        <f>ROUNDUP(AH1538,0)</f>
        <v>-1645</v>
      </c>
      <c r="AJ1538" s="136">
        <f>((AK1539-AK1537)/500)</f>
        <v>0.02</v>
      </c>
      <c r="AK1538" s="138">
        <f>(((V1538-V1537)*AJ1538)+AK1537)+V1538</f>
        <v>-1620</v>
      </c>
      <c r="AL1538" s="139">
        <f>ROUNDUP(AK1538,0)</f>
        <v>-1620</v>
      </c>
      <c r="AM1538" s="397"/>
    </row>
    <row r="1539" spans="1:39" ht="15.75" x14ac:dyDescent="0.25">
      <c r="A1539" s="93">
        <f t="shared" si="266"/>
        <v>0</v>
      </c>
      <c r="B1539" s="93">
        <f t="shared" si="261"/>
        <v>0</v>
      </c>
      <c r="C1539" s="112">
        <f>+$D$3*U1539</f>
        <v>4405830</v>
      </c>
      <c r="D1539" s="112">
        <f t="shared" si="262"/>
        <v>4405830</v>
      </c>
      <c r="E1539" s="112">
        <f>+$F$3*L1539</f>
        <v>3923400</v>
      </c>
      <c r="F1539" s="112">
        <f t="shared" si="263"/>
        <v>3923400</v>
      </c>
      <c r="G1539" s="113">
        <f>+$H$3*R1539</f>
        <v>1178070</v>
      </c>
      <c r="H1539" s="112">
        <f t="shared" si="264"/>
        <v>1178070</v>
      </c>
      <c r="I1539" s="140">
        <f>+I1537+500</f>
        <v>384500</v>
      </c>
      <c r="J1539" s="130"/>
      <c r="K1539" s="116">
        <f>+K1537+10</f>
        <v>7840</v>
      </c>
      <c r="L1539" s="117">
        <f>+I1539+K1539</f>
        <v>392340</v>
      </c>
      <c r="M1539" s="118"/>
      <c r="N1539" s="119">
        <f>+N1537+10</f>
        <v>7940</v>
      </c>
      <c r="O1539" s="119">
        <f>+N1539+I1539</f>
        <v>392440</v>
      </c>
      <c r="P1539" s="119"/>
      <c r="Q1539" s="119">
        <f>+Q1537+10</f>
        <v>8190</v>
      </c>
      <c r="R1539" s="120">
        <f>+Q1539+I1539</f>
        <v>392690</v>
      </c>
      <c r="S1539" s="121"/>
      <c r="T1539" s="122">
        <f>+T1537+20</f>
        <v>16030</v>
      </c>
      <c r="U1539" s="122">
        <f>+T1539+I1539</f>
        <v>400530</v>
      </c>
      <c r="V1539" s="141">
        <f>+V1537+500</f>
        <v>384500</v>
      </c>
      <c r="W1539" s="130"/>
      <c r="X1539" s="116">
        <f>+X1537+10</f>
        <v>5995</v>
      </c>
      <c r="Y1539" s="124">
        <f t="shared" si="265"/>
        <v>384740</v>
      </c>
      <c r="Z1539" s="125">
        <f>+V1539+X1539</f>
        <v>390495</v>
      </c>
      <c r="AA1539" s="126"/>
      <c r="AB1539" s="127">
        <f>+AB1537+20</f>
        <v>11990</v>
      </c>
      <c r="AC1539" s="119">
        <f>+V1539+AB1539</f>
        <v>396490</v>
      </c>
      <c r="AD1539" s="127"/>
      <c r="AE1539" s="127">
        <f>+AE1537+10</f>
        <v>6020</v>
      </c>
      <c r="AF1539" s="120">
        <f>+AE1539+V1539</f>
        <v>390520</v>
      </c>
      <c r="AG1539" s="127"/>
      <c r="AH1539" s="127">
        <f>+AH1537+10</f>
        <v>6045</v>
      </c>
      <c r="AI1539" s="119">
        <f>+AH1539+V1539</f>
        <v>390545</v>
      </c>
      <c r="AJ1539" s="126"/>
      <c r="AK1539" s="128">
        <f>+AK1537+10</f>
        <v>6070</v>
      </c>
      <c r="AL1539" s="129">
        <f>+AK1539+V1539</f>
        <v>390570</v>
      </c>
      <c r="AM1539" s="397"/>
    </row>
    <row r="1540" spans="1:39" ht="15.75" x14ac:dyDescent="0.25">
      <c r="A1540" s="93">
        <f t="shared" si="266"/>
        <v>0</v>
      </c>
      <c r="B1540" s="94">
        <f t="shared" si="261"/>
        <v>0</v>
      </c>
      <c r="C1540" s="95">
        <f>+$D$3*T1540</f>
        <v>7150</v>
      </c>
      <c r="D1540" s="95">
        <f t="shared" si="262"/>
        <v>7150</v>
      </c>
      <c r="E1540" s="95">
        <f>+$F$3*K1540</f>
        <v>1500</v>
      </c>
      <c r="F1540" s="95">
        <f t="shared" si="263"/>
        <v>1500</v>
      </c>
      <c r="G1540" s="96">
        <f>+$H$3*Q1540</f>
        <v>1500</v>
      </c>
      <c r="H1540" s="433">
        <f t="shared" si="264"/>
        <v>1500</v>
      </c>
      <c r="I1540" s="395"/>
      <c r="J1540" s="130">
        <f>((K1541-K1539)/500)</f>
        <v>0.02</v>
      </c>
      <c r="K1540" s="116">
        <f>(((I1540-I1539)*J1540)+K1539)+I1540</f>
        <v>150</v>
      </c>
      <c r="L1540" s="131">
        <f>ROUNDUP(K1540,0)</f>
        <v>150</v>
      </c>
      <c r="M1540" s="132">
        <f>((N1541-N1539)/500)</f>
        <v>0.02</v>
      </c>
      <c r="N1540" s="101">
        <f>(((I1540-I1539)*M1540)+N1539)+I1540</f>
        <v>250</v>
      </c>
      <c r="O1540" s="101">
        <f>ROUNDUP(N1540,0)</f>
        <v>250</v>
      </c>
      <c r="P1540" s="101">
        <f>((Q1541-Q1539)/500)</f>
        <v>0.02</v>
      </c>
      <c r="Q1540" s="101">
        <f>(((I1540-I1539)*P1540)+Q1539)+I1540</f>
        <v>500</v>
      </c>
      <c r="R1540" s="133">
        <f>ROUNDUP(Q1540,0)</f>
        <v>500</v>
      </c>
      <c r="S1540" s="132">
        <f>((T1541-T1539)/500)</f>
        <v>0.04</v>
      </c>
      <c r="T1540" s="134">
        <f>(((I1540-I1539)*S1540)+T1539)+I1540</f>
        <v>650</v>
      </c>
      <c r="U1540" s="134">
        <f>ROUNDUP(T1540,0)</f>
        <v>650</v>
      </c>
      <c r="V1540" s="396"/>
      <c r="W1540" s="130">
        <f>((X1541-X1539)/500)</f>
        <v>0.01</v>
      </c>
      <c r="X1540" s="116">
        <f>(((V1540-V1539)*W1540)+X1539)+V1540</f>
        <v>2150</v>
      </c>
      <c r="Y1540" s="135">
        <f t="shared" si="265"/>
        <v>240</v>
      </c>
      <c r="Z1540" s="106">
        <f>ROUNDUP(X1540,0)</f>
        <v>2150</v>
      </c>
      <c r="AA1540" s="136">
        <f>((AB1541-AB1539)/500)</f>
        <v>0.02</v>
      </c>
      <c r="AB1540" s="137">
        <f>(((V1540-V1539)*AA1540)+AB1539)+V1540</f>
        <v>4300</v>
      </c>
      <c r="AC1540" s="101">
        <f>ROUNDUP(AB1540,0)</f>
        <v>4300</v>
      </c>
      <c r="AD1540" s="137">
        <f>((AE1541-AE1539)/500)</f>
        <v>0.01</v>
      </c>
      <c r="AE1540" s="137">
        <f>(((V1540-V1539)*AD1540)+AE1539)+V1540</f>
        <v>2175</v>
      </c>
      <c r="AF1540" s="133">
        <f>ROUNDUP(AE1540,0)</f>
        <v>2175</v>
      </c>
      <c r="AG1540" s="137">
        <f>((AH1541-AH1539)/500)</f>
        <v>0.01</v>
      </c>
      <c r="AH1540" s="137">
        <f>(((V1540-V1539)*AG1540)+AH1539)+V1540</f>
        <v>2200</v>
      </c>
      <c r="AI1540" s="101">
        <f>ROUNDUP(AH1540,0)</f>
        <v>2200</v>
      </c>
      <c r="AJ1540" s="136">
        <f>((AK1541-AK1539)/500)</f>
        <v>0.01</v>
      </c>
      <c r="AK1540" s="138">
        <f>(((V1540-V1539)*AJ1540)+AK1539)+V1540</f>
        <v>2225</v>
      </c>
      <c r="AL1540" s="139">
        <f>ROUNDUP(AK1540,0)</f>
        <v>2225</v>
      </c>
    </row>
    <row r="1541" spans="1:39" ht="15.75" x14ac:dyDescent="0.25">
      <c r="A1541" s="93">
        <f t="shared" si="266"/>
        <v>0</v>
      </c>
      <c r="B1541" s="93">
        <f t="shared" si="261"/>
        <v>0</v>
      </c>
      <c r="C1541" s="112">
        <f>+$D$3*U1541</f>
        <v>4411550</v>
      </c>
      <c r="D1541" s="112">
        <f t="shared" si="262"/>
        <v>4411550</v>
      </c>
      <c r="E1541" s="112">
        <f>+$F$3*L1541</f>
        <v>3928500</v>
      </c>
      <c r="F1541" s="112">
        <f t="shared" si="263"/>
        <v>3928500</v>
      </c>
      <c r="G1541" s="113">
        <f>+$H$3*R1541</f>
        <v>1179600</v>
      </c>
      <c r="H1541" s="112">
        <f t="shared" si="264"/>
        <v>1179600</v>
      </c>
      <c r="I1541" s="140">
        <f>+I1539+500</f>
        <v>385000</v>
      </c>
      <c r="J1541" s="130"/>
      <c r="K1541" s="116">
        <f>+K1539+10</f>
        <v>7850</v>
      </c>
      <c r="L1541" s="117">
        <f>+I1541+K1541</f>
        <v>392850</v>
      </c>
      <c r="M1541" s="118"/>
      <c r="N1541" s="119">
        <f>+N1539+10</f>
        <v>7950</v>
      </c>
      <c r="O1541" s="119">
        <f>+N1541+I1541</f>
        <v>392950</v>
      </c>
      <c r="P1541" s="119"/>
      <c r="Q1541" s="119">
        <f>+Q1539+10</f>
        <v>8200</v>
      </c>
      <c r="R1541" s="120">
        <f>+Q1541+I1541</f>
        <v>393200</v>
      </c>
      <c r="S1541" s="121"/>
      <c r="T1541" s="122">
        <f>+T1539+20</f>
        <v>16050</v>
      </c>
      <c r="U1541" s="122">
        <f>+T1541+I1541</f>
        <v>401050</v>
      </c>
      <c r="V1541" s="141">
        <f>+V1539+500</f>
        <v>385000</v>
      </c>
      <c r="W1541" s="130"/>
      <c r="X1541" s="116">
        <f>+X1539+5</f>
        <v>6000</v>
      </c>
      <c r="Y1541" s="124">
        <f t="shared" si="265"/>
        <v>385240</v>
      </c>
      <c r="Z1541" s="125">
        <f>+V1541+X1541</f>
        <v>391000</v>
      </c>
      <c r="AA1541" s="126"/>
      <c r="AB1541" s="127">
        <f>+AB1539+10</f>
        <v>12000</v>
      </c>
      <c r="AC1541" s="119">
        <f>+V1541+AB1541</f>
        <v>397000</v>
      </c>
      <c r="AD1541" s="127"/>
      <c r="AE1541" s="127">
        <f>+AE1539+5</f>
        <v>6025</v>
      </c>
      <c r="AF1541" s="120">
        <f>+AE1541+V1541</f>
        <v>391025</v>
      </c>
      <c r="AG1541" s="127"/>
      <c r="AH1541" s="127">
        <f>+AH1539+5</f>
        <v>6050</v>
      </c>
      <c r="AI1541" s="119">
        <f>+AH1541+V1541</f>
        <v>391050</v>
      </c>
      <c r="AJ1541" s="126"/>
      <c r="AK1541" s="128">
        <f>+AK1539+5</f>
        <v>6075</v>
      </c>
      <c r="AL1541" s="129">
        <f>+AK1541+V1541</f>
        <v>391075</v>
      </c>
      <c r="AM1541" s="397"/>
    </row>
    <row r="1542" spans="1:39" ht="15.75" x14ac:dyDescent="0.25">
      <c r="A1542" s="93">
        <f t="shared" si="266"/>
        <v>0</v>
      </c>
      <c r="B1542" s="94">
        <f t="shared" si="261"/>
        <v>0</v>
      </c>
      <c r="C1542" s="95">
        <f>+$D$3*T1542</f>
        <v>7150</v>
      </c>
      <c r="D1542" s="95">
        <f t="shared" si="262"/>
        <v>7150</v>
      </c>
      <c r="E1542" s="95">
        <f>+$F$3*K1542</f>
        <v>1500</v>
      </c>
      <c r="F1542" s="95">
        <f t="shared" si="263"/>
        <v>1500</v>
      </c>
      <c r="G1542" s="96">
        <f>+$H$3*Q1542</f>
        <v>1500</v>
      </c>
      <c r="H1542" s="95">
        <f t="shared" si="264"/>
        <v>1500</v>
      </c>
      <c r="I1542" s="395"/>
      <c r="J1542" s="130">
        <f>((K1543-K1541)/500)</f>
        <v>0.02</v>
      </c>
      <c r="K1542" s="116">
        <f>(((I1542-I1541)*J1542)+K1541)+I1542</f>
        <v>150</v>
      </c>
      <c r="L1542" s="131">
        <f>ROUNDUP(K1542,0)</f>
        <v>150</v>
      </c>
      <c r="M1542" s="132">
        <f>((N1543-N1541)/500)</f>
        <v>0.02</v>
      </c>
      <c r="N1542" s="101">
        <f>(((I1542-I1541)*M1542)+N1541)+I1542</f>
        <v>250</v>
      </c>
      <c r="O1542" s="101">
        <f>ROUNDUP(N1542,0)</f>
        <v>250</v>
      </c>
      <c r="P1542" s="101">
        <f>((Q1543-Q1541)/500)</f>
        <v>0.02</v>
      </c>
      <c r="Q1542" s="101">
        <f>(((I1542-I1541)*P1542)+Q1541)+I1542</f>
        <v>500</v>
      </c>
      <c r="R1542" s="133">
        <f>ROUNDUP(Q1542,0)</f>
        <v>500</v>
      </c>
      <c r="S1542" s="132">
        <f>((T1543-T1541)/500)</f>
        <v>0.04</v>
      </c>
      <c r="T1542" s="134">
        <f>(((I1542-I1541)*S1542)+T1541)+I1542</f>
        <v>650</v>
      </c>
      <c r="U1542" s="134">
        <f>ROUNDUP(T1542,0)</f>
        <v>650</v>
      </c>
      <c r="V1542" s="396"/>
      <c r="W1542" s="130">
        <f>((X1543-X1541)/500)</f>
        <v>0.02</v>
      </c>
      <c r="X1542" s="116">
        <f>(((V1542-V1541)*W1542)+X1541)+V1542</f>
        <v>-1700</v>
      </c>
      <c r="Y1542" s="135">
        <f t="shared" si="265"/>
        <v>240</v>
      </c>
      <c r="Z1542" s="106">
        <f>ROUNDUP(X1542,0)</f>
        <v>-1700</v>
      </c>
      <c r="AA1542" s="136">
        <f>((AB1543-AB1541)/500)</f>
        <v>0.04</v>
      </c>
      <c r="AB1542" s="137">
        <f>(((V1542-V1541)*AA1542)+AB1541)+V1542</f>
        <v>-3400</v>
      </c>
      <c r="AC1542" s="101">
        <f>ROUNDUP(AB1542,0)</f>
        <v>-3400</v>
      </c>
      <c r="AD1542" s="137">
        <f>((AE1543-AE1541)/500)</f>
        <v>0.02</v>
      </c>
      <c r="AE1542" s="137">
        <f>(((V1542-V1541)*AD1542)+AE1541)+V1542</f>
        <v>-1675</v>
      </c>
      <c r="AF1542" s="133">
        <f>ROUNDUP(AE1542,0)</f>
        <v>-1675</v>
      </c>
      <c r="AG1542" s="137">
        <f>((AH1543-AH1541)/500)</f>
        <v>0.02</v>
      </c>
      <c r="AH1542" s="137">
        <f>(((V1542-V1541)*AG1542)+AH1541)+V1542</f>
        <v>-1650</v>
      </c>
      <c r="AI1542" s="101">
        <f>ROUNDUP(AH1542,0)</f>
        <v>-1650</v>
      </c>
      <c r="AJ1542" s="136">
        <f>((AK1543-AK1541)/500)</f>
        <v>0.02</v>
      </c>
      <c r="AK1542" s="138">
        <f>(((V1542-V1541)*AJ1542)+AK1541)+V1542</f>
        <v>-1625</v>
      </c>
      <c r="AL1542" s="139">
        <f>ROUNDUP(AK1542,0)</f>
        <v>-1625</v>
      </c>
    </row>
    <row r="1543" spans="1:39" ht="15.75" x14ac:dyDescent="0.25">
      <c r="A1543" s="93">
        <f t="shared" si="266"/>
        <v>0</v>
      </c>
      <c r="B1543" s="93">
        <f t="shared" si="261"/>
        <v>0</v>
      </c>
      <c r="C1543" s="112">
        <f>+$D$3*U1543</f>
        <v>4417270</v>
      </c>
      <c r="D1543" s="112">
        <f t="shared" si="262"/>
        <v>4417270</v>
      </c>
      <c r="E1543" s="112">
        <f>+$F$3*L1543</f>
        <v>3933600</v>
      </c>
      <c r="F1543" s="112">
        <f t="shared" si="263"/>
        <v>3933600</v>
      </c>
      <c r="G1543" s="113">
        <f>+$H$3*R1543</f>
        <v>1181130</v>
      </c>
      <c r="H1543" s="112">
        <f t="shared" si="264"/>
        <v>1181130</v>
      </c>
      <c r="I1543" s="140">
        <f>+I1541+500</f>
        <v>385500</v>
      </c>
      <c r="J1543" s="130"/>
      <c r="K1543" s="116">
        <f>+K1541+10</f>
        <v>7860</v>
      </c>
      <c r="L1543" s="117">
        <f>+I1543+K1543</f>
        <v>393360</v>
      </c>
      <c r="M1543" s="118"/>
      <c r="N1543" s="119">
        <f>+N1541+10</f>
        <v>7960</v>
      </c>
      <c r="O1543" s="119">
        <f>+N1543+I1543</f>
        <v>393460</v>
      </c>
      <c r="P1543" s="119"/>
      <c r="Q1543" s="119">
        <f>+Q1541+10</f>
        <v>8210</v>
      </c>
      <c r="R1543" s="120">
        <f>+Q1543+I1543</f>
        <v>393710</v>
      </c>
      <c r="S1543" s="121"/>
      <c r="T1543" s="122">
        <f>+T1541+20</f>
        <v>16070</v>
      </c>
      <c r="U1543" s="122">
        <f>+T1543+I1543</f>
        <v>401570</v>
      </c>
      <c r="V1543" s="141">
        <f>+V1541+500</f>
        <v>385500</v>
      </c>
      <c r="W1543" s="130"/>
      <c r="X1543" s="116">
        <f>+X1541+10</f>
        <v>6010</v>
      </c>
      <c r="Y1543" s="124">
        <f t="shared" si="265"/>
        <v>385740</v>
      </c>
      <c r="Z1543" s="125">
        <f>+V1543+X1543</f>
        <v>391510</v>
      </c>
      <c r="AA1543" s="126"/>
      <c r="AB1543" s="127">
        <f>+AB1541+20</f>
        <v>12020</v>
      </c>
      <c r="AC1543" s="119">
        <f>+V1543+AB1543</f>
        <v>397520</v>
      </c>
      <c r="AD1543" s="127"/>
      <c r="AE1543" s="127">
        <f>+AE1541+10</f>
        <v>6035</v>
      </c>
      <c r="AF1543" s="120">
        <f>+AE1543+V1543</f>
        <v>391535</v>
      </c>
      <c r="AG1543" s="127"/>
      <c r="AH1543" s="127">
        <f>+AH1541+10</f>
        <v>6060</v>
      </c>
      <c r="AI1543" s="119">
        <f>+AH1543+V1543</f>
        <v>391560</v>
      </c>
      <c r="AJ1543" s="126"/>
      <c r="AK1543" s="128">
        <f>+AK1541+10</f>
        <v>6085</v>
      </c>
      <c r="AL1543" s="129">
        <f>+AK1543+V1543</f>
        <v>391585</v>
      </c>
      <c r="AM1543" s="397"/>
    </row>
    <row r="1544" spans="1:39" ht="15.75" x14ac:dyDescent="0.25">
      <c r="A1544" s="93">
        <f t="shared" si="266"/>
        <v>0</v>
      </c>
      <c r="B1544" s="94">
        <f t="shared" si="261"/>
        <v>0</v>
      </c>
      <c r="C1544" s="95">
        <f>+$D$3*T1544</f>
        <v>7150</v>
      </c>
      <c r="D1544" s="95">
        <f t="shared" si="262"/>
        <v>7150</v>
      </c>
      <c r="E1544" s="95">
        <f>+$F$3*K1544</f>
        <v>1500</v>
      </c>
      <c r="F1544" s="95">
        <f t="shared" si="263"/>
        <v>1500</v>
      </c>
      <c r="G1544" s="96">
        <f>+$H$3*Q1544</f>
        <v>1500</v>
      </c>
      <c r="H1544" s="433">
        <f t="shared" si="264"/>
        <v>1500</v>
      </c>
      <c r="I1544" s="395"/>
      <c r="J1544" s="130">
        <f>((K1545-K1543)/500)</f>
        <v>0.02</v>
      </c>
      <c r="K1544" s="116">
        <f>(((I1544-I1543)*J1544)+K1543)+I1544</f>
        <v>150</v>
      </c>
      <c r="L1544" s="131">
        <f>ROUNDUP(K1544,0)</f>
        <v>150</v>
      </c>
      <c r="M1544" s="132">
        <f>((N1545-N1543)/500)</f>
        <v>0.02</v>
      </c>
      <c r="N1544" s="101">
        <f>(((I1544-I1543)*M1544)+N1543)+I1544</f>
        <v>250</v>
      </c>
      <c r="O1544" s="101">
        <f>ROUNDUP(N1544,0)</f>
        <v>250</v>
      </c>
      <c r="P1544" s="101">
        <f>((Q1545-Q1543)/500)</f>
        <v>0.02</v>
      </c>
      <c r="Q1544" s="101">
        <f>(((I1544-I1543)*P1544)+Q1543)+I1544</f>
        <v>500</v>
      </c>
      <c r="R1544" s="133">
        <f>ROUNDUP(Q1544,0)</f>
        <v>500</v>
      </c>
      <c r="S1544" s="132">
        <f>((T1545-T1543)/500)</f>
        <v>0.04</v>
      </c>
      <c r="T1544" s="134">
        <f>(((I1544-I1543)*S1544)+T1543)+I1544</f>
        <v>650</v>
      </c>
      <c r="U1544" s="134">
        <f>ROUNDUP(T1544,0)</f>
        <v>650</v>
      </c>
      <c r="V1544" s="396"/>
      <c r="W1544" s="130">
        <f>((X1545-X1543)/500)</f>
        <v>0.01</v>
      </c>
      <c r="X1544" s="116">
        <f>(((V1544-V1543)*W1544)+X1543)+V1544</f>
        <v>2155</v>
      </c>
      <c r="Y1544" s="135">
        <f t="shared" si="265"/>
        <v>240</v>
      </c>
      <c r="Z1544" s="106">
        <f>ROUNDUP(X1544,0)</f>
        <v>2155</v>
      </c>
      <c r="AA1544" s="136">
        <f>((AB1545-AB1543)/500)</f>
        <v>0.02</v>
      </c>
      <c r="AB1544" s="137">
        <f>(((V1544-V1543)*AA1544)+AB1543)+V1544</f>
        <v>4310</v>
      </c>
      <c r="AC1544" s="101">
        <f>ROUNDUP(AB1544,0)</f>
        <v>4310</v>
      </c>
      <c r="AD1544" s="137">
        <f>((AE1545-AE1543)/500)</f>
        <v>0.01</v>
      </c>
      <c r="AE1544" s="137">
        <f>(((V1544-V1543)*AD1544)+AE1543)+V1544</f>
        <v>2180</v>
      </c>
      <c r="AF1544" s="133">
        <f>ROUNDUP(AE1544,0)</f>
        <v>2180</v>
      </c>
      <c r="AG1544" s="137">
        <f>((AH1545-AH1543)/500)</f>
        <v>0.01</v>
      </c>
      <c r="AH1544" s="137">
        <f>(((V1544-V1543)*AG1544)+AH1543)+V1544</f>
        <v>2205</v>
      </c>
      <c r="AI1544" s="101">
        <f>ROUNDUP(AH1544,0)</f>
        <v>2205</v>
      </c>
      <c r="AJ1544" s="136">
        <f>((AK1545-AK1543)/500)</f>
        <v>0.01</v>
      </c>
      <c r="AK1544" s="138">
        <f>(((V1544-V1543)*AJ1544)+AK1543)+V1544</f>
        <v>2230</v>
      </c>
      <c r="AL1544" s="139">
        <f>ROUNDUP(AK1544,0)</f>
        <v>2230</v>
      </c>
    </row>
    <row r="1545" spans="1:39" ht="15.75" x14ac:dyDescent="0.25">
      <c r="A1545" s="93">
        <f t="shared" si="266"/>
        <v>0</v>
      </c>
      <c r="B1545" s="93">
        <f t="shared" si="261"/>
        <v>0</v>
      </c>
      <c r="C1545" s="112">
        <f>+$D$3*U1545</f>
        <v>4422990</v>
      </c>
      <c r="D1545" s="112">
        <f t="shared" si="262"/>
        <v>4422990</v>
      </c>
      <c r="E1545" s="112">
        <f>+$F$3*L1545</f>
        <v>3938700</v>
      </c>
      <c r="F1545" s="112">
        <f t="shared" si="263"/>
        <v>3938700</v>
      </c>
      <c r="G1545" s="113">
        <f>+$H$3*R1545</f>
        <v>1182660</v>
      </c>
      <c r="H1545" s="112">
        <f t="shared" si="264"/>
        <v>1182660</v>
      </c>
      <c r="I1545" s="140">
        <f>+I1543+500</f>
        <v>386000</v>
      </c>
      <c r="J1545" s="130"/>
      <c r="K1545" s="116">
        <f>+K1543+10</f>
        <v>7870</v>
      </c>
      <c r="L1545" s="117">
        <f>+I1545+K1545</f>
        <v>393870</v>
      </c>
      <c r="M1545" s="118"/>
      <c r="N1545" s="119">
        <f>+N1543+10</f>
        <v>7970</v>
      </c>
      <c r="O1545" s="119">
        <f>+N1545+I1545</f>
        <v>393970</v>
      </c>
      <c r="P1545" s="119"/>
      <c r="Q1545" s="119">
        <f>+Q1543+10</f>
        <v>8220</v>
      </c>
      <c r="R1545" s="120">
        <f>+Q1545+I1545</f>
        <v>394220</v>
      </c>
      <c r="S1545" s="121"/>
      <c r="T1545" s="122">
        <f>+T1543+20</f>
        <v>16090</v>
      </c>
      <c r="U1545" s="122">
        <f>+T1545+I1545</f>
        <v>402090</v>
      </c>
      <c r="V1545" s="141">
        <f>+V1543+500</f>
        <v>386000</v>
      </c>
      <c r="W1545" s="130"/>
      <c r="X1545" s="116">
        <f>+X1543+5</f>
        <v>6015</v>
      </c>
      <c r="Y1545" s="124">
        <f t="shared" si="265"/>
        <v>386240</v>
      </c>
      <c r="Z1545" s="125">
        <f>+V1545+X1545</f>
        <v>392015</v>
      </c>
      <c r="AA1545" s="126"/>
      <c r="AB1545" s="127">
        <f>+AB1543+10</f>
        <v>12030</v>
      </c>
      <c r="AC1545" s="119">
        <f>+V1545+AB1545</f>
        <v>398030</v>
      </c>
      <c r="AD1545" s="127"/>
      <c r="AE1545" s="127">
        <f>+AE1543+5</f>
        <v>6040</v>
      </c>
      <c r="AF1545" s="120">
        <f>+AE1545+V1545</f>
        <v>392040</v>
      </c>
      <c r="AG1545" s="127"/>
      <c r="AH1545" s="127">
        <f>+AH1543+5</f>
        <v>6065</v>
      </c>
      <c r="AI1545" s="119">
        <f>+AH1545+V1545</f>
        <v>392065</v>
      </c>
      <c r="AJ1545" s="126"/>
      <c r="AK1545" s="128">
        <f>+AK1543+5</f>
        <v>6090</v>
      </c>
      <c r="AL1545" s="129">
        <f>+AK1545+V1545</f>
        <v>392090</v>
      </c>
      <c r="AM1545" s="397"/>
    </row>
    <row r="1546" spans="1:39" ht="15.75" x14ac:dyDescent="0.25">
      <c r="A1546" s="93">
        <f t="shared" si="266"/>
        <v>0</v>
      </c>
      <c r="B1546" s="94">
        <f t="shared" si="261"/>
        <v>0</v>
      </c>
      <c r="C1546" s="95">
        <f>+$D$3*T1546</f>
        <v>7150</v>
      </c>
      <c r="D1546" s="95">
        <f t="shared" si="262"/>
        <v>7150</v>
      </c>
      <c r="E1546" s="95">
        <f>+$F$3*K1546</f>
        <v>1500</v>
      </c>
      <c r="F1546" s="95">
        <f t="shared" si="263"/>
        <v>1500</v>
      </c>
      <c r="G1546" s="96">
        <f>+$H$3*Q1546</f>
        <v>1500</v>
      </c>
      <c r="H1546" s="95">
        <f t="shared" si="264"/>
        <v>1500</v>
      </c>
      <c r="I1546" s="395"/>
      <c r="J1546" s="130">
        <f>((K1547-K1545)/500)</f>
        <v>0.02</v>
      </c>
      <c r="K1546" s="116">
        <f>(((I1546-I1545)*J1546)+K1545)+I1546</f>
        <v>150</v>
      </c>
      <c r="L1546" s="131">
        <f>ROUNDUP(K1546,0)</f>
        <v>150</v>
      </c>
      <c r="M1546" s="132">
        <f>((N1547-N1545)/500)</f>
        <v>0.02</v>
      </c>
      <c r="N1546" s="101">
        <f>(((I1546-I1545)*M1546)+N1545)+I1546</f>
        <v>250</v>
      </c>
      <c r="O1546" s="101">
        <f>ROUNDUP(N1546,0)</f>
        <v>250</v>
      </c>
      <c r="P1546" s="101">
        <f>((Q1547-Q1545)/500)</f>
        <v>0.02</v>
      </c>
      <c r="Q1546" s="101">
        <f>(((I1546-I1545)*P1546)+Q1545)+I1546</f>
        <v>500</v>
      </c>
      <c r="R1546" s="133">
        <f>ROUNDUP(Q1546,0)</f>
        <v>500</v>
      </c>
      <c r="S1546" s="132">
        <f>((T1547-T1545)/500)</f>
        <v>0.04</v>
      </c>
      <c r="T1546" s="134">
        <f>(((I1546-I1545)*S1546)+T1545)+I1546</f>
        <v>650</v>
      </c>
      <c r="U1546" s="134">
        <f>ROUNDUP(T1546,0)</f>
        <v>650</v>
      </c>
      <c r="V1546" s="396"/>
      <c r="W1546" s="130">
        <f>((X1547-X1545)/500)</f>
        <v>0.02</v>
      </c>
      <c r="X1546" s="116">
        <f>(((V1546-V1545)*W1546)+X1545)+V1546</f>
        <v>-1705</v>
      </c>
      <c r="Y1546" s="135">
        <f t="shared" si="265"/>
        <v>240</v>
      </c>
      <c r="Z1546" s="106">
        <f>ROUNDUP(X1546,0)</f>
        <v>-1705</v>
      </c>
      <c r="AA1546" s="136">
        <f>((AB1547-AB1545)/500)</f>
        <v>0.04</v>
      </c>
      <c r="AB1546" s="137">
        <f>(((V1546-V1545)*AA1546)+AB1545)+V1546</f>
        <v>-3410</v>
      </c>
      <c r="AC1546" s="101">
        <f>ROUNDUP(AB1546,0)</f>
        <v>-3410</v>
      </c>
      <c r="AD1546" s="137">
        <f>((AE1547-AE1545)/500)</f>
        <v>0.02</v>
      </c>
      <c r="AE1546" s="137">
        <f>(((V1546-V1545)*AD1546)+AE1545)+V1546</f>
        <v>-1680</v>
      </c>
      <c r="AF1546" s="133">
        <f>ROUNDUP(AE1546,0)</f>
        <v>-1680</v>
      </c>
      <c r="AG1546" s="137">
        <f>((AH1547-AH1545)/500)</f>
        <v>0.02</v>
      </c>
      <c r="AH1546" s="137">
        <f>(((V1546-V1545)*AG1546)+AH1545)+V1546</f>
        <v>-1655</v>
      </c>
      <c r="AI1546" s="101">
        <f>ROUNDUP(AH1546,0)</f>
        <v>-1655</v>
      </c>
      <c r="AJ1546" s="136">
        <f>((AK1547-AK1545)/500)</f>
        <v>0.02</v>
      </c>
      <c r="AK1546" s="138">
        <f>(((V1546-V1545)*AJ1546)+AK1545)+V1546</f>
        <v>-1630</v>
      </c>
      <c r="AL1546" s="139">
        <f>ROUNDUP(AK1546,0)</f>
        <v>-1630</v>
      </c>
      <c r="AM1546" s="397"/>
    </row>
    <row r="1547" spans="1:39" ht="15.75" x14ac:dyDescent="0.25">
      <c r="A1547" s="93">
        <f t="shared" si="266"/>
        <v>0</v>
      </c>
      <c r="B1547" s="93">
        <f t="shared" si="261"/>
        <v>0</v>
      </c>
      <c r="C1547" s="112">
        <f>+$D$3*U1547</f>
        <v>4428710</v>
      </c>
      <c r="D1547" s="112">
        <f t="shared" si="262"/>
        <v>4428710</v>
      </c>
      <c r="E1547" s="112">
        <f>+$F$3*L1547</f>
        <v>3943800</v>
      </c>
      <c r="F1547" s="112">
        <f t="shared" si="263"/>
        <v>3943800</v>
      </c>
      <c r="G1547" s="113">
        <f>+$H$3*R1547</f>
        <v>1184190</v>
      </c>
      <c r="H1547" s="112">
        <f t="shared" si="264"/>
        <v>1184190</v>
      </c>
      <c r="I1547" s="140">
        <f>+I1545+500</f>
        <v>386500</v>
      </c>
      <c r="J1547" s="130"/>
      <c r="K1547" s="116">
        <f>+K1545+10</f>
        <v>7880</v>
      </c>
      <c r="L1547" s="117">
        <f>+I1547+K1547</f>
        <v>394380</v>
      </c>
      <c r="M1547" s="118"/>
      <c r="N1547" s="119">
        <f>+N1545+10</f>
        <v>7980</v>
      </c>
      <c r="O1547" s="119">
        <f>+N1547+I1547</f>
        <v>394480</v>
      </c>
      <c r="P1547" s="119"/>
      <c r="Q1547" s="119">
        <f>+Q1545+10</f>
        <v>8230</v>
      </c>
      <c r="R1547" s="120">
        <f>+Q1547+I1547</f>
        <v>394730</v>
      </c>
      <c r="S1547" s="121"/>
      <c r="T1547" s="122">
        <f>+T1545+20</f>
        <v>16110</v>
      </c>
      <c r="U1547" s="122">
        <f>+T1547+I1547</f>
        <v>402610</v>
      </c>
      <c r="V1547" s="141">
        <f>+V1545+500</f>
        <v>386500</v>
      </c>
      <c r="W1547" s="130"/>
      <c r="X1547" s="116">
        <f>+X1545+10</f>
        <v>6025</v>
      </c>
      <c r="Y1547" s="124">
        <f t="shared" si="265"/>
        <v>386740</v>
      </c>
      <c r="Z1547" s="125">
        <f>+V1547+X1547</f>
        <v>392525</v>
      </c>
      <c r="AA1547" s="126"/>
      <c r="AB1547" s="127">
        <f>+AB1545+20</f>
        <v>12050</v>
      </c>
      <c r="AC1547" s="119">
        <f>+V1547+AB1547</f>
        <v>398550</v>
      </c>
      <c r="AD1547" s="127"/>
      <c r="AE1547" s="127">
        <f>+AE1545+10</f>
        <v>6050</v>
      </c>
      <c r="AF1547" s="120">
        <f>+AE1547+V1547</f>
        <v>392550</v>
      </c>
      <c r="AG1547" s="127"/>
      <c r="AH1547" s="127">
        <f>+AH1545+10</f>
        <v>6075</v>
      </c>
      <c r="AI1547" s="119">
        <f>+AH1547+V1547</f>
        <v>392575</v>
      </c>
      <c r="AJ1547" s="126"/>
      <c r="AK1547" s="128">
        <f>+AK1545+10</f>
        <v>6100</v>
      </c>
      <c r="AL1547" s="129">
        <f>+AK1547+V1547</f>
        <v>392600</v>
      </c>
      <c r="AM1547" s="397"/>
    </row>
    <row r="1548" spans="1:39" ht="15.75" x14ac:dyDescent="0.25">
      <c r="A1548" s="93">
        <f t="shared" si="266"/>
        <v>0</v>
      </c>
      <c r="B1548" s="94">
        <f t="shared" si="261"/>
        <v>0</v>
      </c>
      <c r="C1548" s="95">
        <f>+$D$3*T1548</f>
        <v>7150</v>
      </c>
      <c r="D1548" s="95">
        <f t="shared" si="262"/>
        <v>7150</v>
      </c>
      <c r="E1548" s="95">
        <f>+$F$3*K1548</f>
        <v>1500</v>
      </c>
      <c r="F1548" s="95">
        <f t="shared" si="263"/>
        <v>1500</v>
      </c>
      <c r="G1548" s="96">
        <f>+$H$3*Q1548</f>
        <v>1500</v>
      </c>
      <c r="H1548" s="433">
        <f t="shared" si="264"/>
        <v>1500</v>
      </c>
      <c r="I1548" s="395"/>
      <c r="J1548" s="130">
        <f>((K1549-K1547)/500)</f>
        <v>0.02</v>
      </c>
      <c r="K1548" s="116">
        <f>(((I1548-I1547)*J1548)+K1547)+I1548</f>
        <v>150</v>
      </c>
      <c r="L1548" s="131">
        <f>ROUNDUP(K1548,0)</f>
        <v>150</v>
      </c>
      <c r="M1548" s="132">
        <f>((N1549-N1547)/500)</f>
        <v>0.02</v>
      </c>
      <c r="N1548" s="101">
        <f>(((I1548-I1547)*M1548)+N1547)+I1548</f>
        <v>250</v>
      </c>
      <c r="O1548" s="101">
        <f>ROUNDUP(N1548,0)</f>
        <v>250</v>
      </c>
      <c r="P1548" s="101">
        <f>((Q1549-Q1547)/500)</f>
        <v>0.02</v>
      </c>
      <c r="Q1548" s="101">
        <f>(((I1548-I1547)*P1548)+Q1547)+I1548</f>
        <v>500</v>
      </c>
      <c r="R1548" s="133">
        <f>ROUNDUP(Q1548,0)</f>
        <v>500</v>
      </c>
      <c r="S1548" s="132">
        <f>((T1549-T1547)/500)</f>
        <v>0.04</v>
      </c>
      <c r="T1548" s="134">
        <f>(((I1548-I1547)*S1548)+T1547)+I1548</f>
        <v>650</v>
      </c>
      <c r="U1548" s="134">
        <f>ROUNDUP(T1548,0)</f>
        <v>650</v>
      </c>
      <c r="V1548" s="396"/>
      <c r="W1548" s="130">
        <f>((X1549-X1547)/500)</f>
        <v>0.01</v>
      </c>
      <c r="X1548" s="116">
        <f>(((V1548-V1547)*W1548)+X1547)+V1548</f>
        <v>2160</v>
      </c>
      <c r="Y1548" s="135">
        <f t="shared" si="265"/>
        <v>240</v>
      </c>
      <c r="Z1548" s="106">
        <f>ROUNDUP(X1548,0)</f>
        <v>2160</v>
      </c>
      <c r="AA1548" s="136">
        <f>((AB1549-AB1547)/500)</f>
        <v>0.02</v>
      </c>
      <c r="AB1548" s="137">
        <f>(((V1548-V1547)*AA1548)+AB1547)+V1548</f>
        <v>4320</v>
      </c>
      <c r="AC1548" s="101">
        <f>ROUNDUP(AB1548,0)</f>
        <v>4320</v>
      </c>
      <c r="AD1548" s="137">
        <f>((AE1549-AE1547)/500)</f>
        <v>0.01</v>
      </c>
      <c r="AE1548" s="137">
        <f>(((V1548-V1547)*AD1548)+AE1547)+V1548</f>
        <v>2185</v>
      </c>
      <c r="AF1548" s="133">
        <f>ROUNDUP(AE1548,0)</f>
        <v>2185</v>
      </c>
      <c r="AG1548" s="137">
        <f>((AH1549-AH1547)/500)</f>
        <v>0.01</v>
      </c>
      <c r="AH1548" s="137">
        <f>(((V1548-V1547)*AG1548)+AH1547)+V1548</f>
        <v>2210</v>
      </c>
      <c r="AI1548" s="101">
        <f>ROUNDUP(AH1548,0)</f>
        <v>2210</v>
      </c>
      <c r="AJ1548" s="136">
        <f>((AK1549-AK1547)/500)</f>
        <v>0.01</v>
      </c>
      <c r="AK1548" s="138">
        <f>(((V1548-V1547)*AJ1548)+AK1547)+V1548</f>
        <v>2235</v>
      </c>
      <c r="AL1548" s="139">
        <f>ROUNDUP(AK1548,0)</f>
        <v>2235</v>
      </c>
    </row>
    <row r="1549" spans="1:39" ht="15.75" x14ac:dyDescent="0.25">
      <c r="A1549" s="93">
        <f t="shared" si="266"/>
        <v>0</v>
      </c>
      <c r="B1549" s="93">
        <f t="shared" si="261"/>
        <v>0</v>
      </c>
      <c r="C1549" s="112">
        <f>+$D$3*U1549</f>
        <v>4434430</v>
      </c>
      <c r="D1549" s="112">
        <f t="shared" si="262"/>
        <v>4434430</v>
      </c>
      <c r="E1549" s="112">
        <f>+$F$3*L1549</f>
        <v>3948900</v>
      </c>
      <c r="F1549" s="112">
        <f t="shared" si="263"/>
        <v>3948900</v>
      </c>
      <c r="G1549" s="113">
        <f>+$H$3*R1549</f>
        <v>1185720</v>
      </c>
      <c r="H1549" s="112">
        <f t="shared" si="264"/>
        <v>1185720</v>
      </c>
      <c r="I1549" s="140">
        <f>+I1547+500</f>
        <v>387000</v>
      </c>
      <c r="J1549" s="130"/>
      <c r="K1549" s="116">
        <f>+K1547+10</f>
        <v>7890</v>
      </c>
      <c r="L1549" s="117">
        <f>+I1549+K1549</f>
        <v>394890</v>
      </c>
      <c r="M1549" s="118"/>
      <c r="N1549" s="119">
        <f>+N1547+10</f>
        <v>7990</v>
      </c>
      <c r="O1549" s="119">
        <f>+N1549+I1549</f>
        <v>394990</v>
      </c>
      <c r="P1549" s="119"/>
      <c r="Q1549" s="119">
        <f>+Q1547+10</f>
        <v>8240</v>
      </c>
      <c r="R1549" s="120">
        <f>+Q1549+I1549</f>
        <v>395240</v>
      </c>
      <c r="S1549" s="121"/>
      <c r="T1549" s="122">
        <f>+T1547+20</f>
        <v>16130</v>
      </c>
      <c r="U1549" s="122">
        <f>+T1549+I1549</f>
        <v>403130</v>
      </c>
      <c r="V1549" s="141">
        <f>+V1547+500</f>
        <v>387000</v>
      </c>
      <c r="W1549" s="130"/>
      <c r="X1549" s="116">
        <f>+X1547+5</f>
        <v>6030</v>
      </c>
      <c r="Y1549" s="124">
        <f t="shared" si="265"/>
        <v>387240</v>
      </c>
      <c r="Z1549" s="125">
        <f>+V1549+X1549</f>
        <v>393030</v>
      </c>
      <c r="AA1549" s="126"/>
      <c r="AB1549" s="127">
        <f>+AB1547+10</f>
        <v>12060</v>
      </c>
      <c r="AC1549" s="119">
        <f>+V1549+AB1549</f>
        <v>399060</v>
      </c>
      <c r="AD1549" s="127"/>
      <c r="AE1549" s="127">
        <f>+AE1547+5</f>
        <v>6055</v>
      </c>
      <c r="AF1549" s="120">
        <f>+AE1549+V1549</f>
        <v>393055</v>
      </c>
      <c r="AG1549" s="127"/>
      <c r="AH1549" s="127">
        <f>+AH1547+5</f>
        <v>6080</v>
      </c>
      <c r="AI1549" s="119">
        <f>+AH1549+V1549</f>
        <v>393080</v>
      </c>
      <c r="AJ1549" s="126"/>
      <c r="AK1549" s="128">
        <f>+AK1547+5</f>
        <v>6105</v>
      </c>
      <c r="AL1549" s="129">
        <f>+AK1549+V1549</f>
        <v>393105</v>
      </c>
      <c r="AM1549" s="397"/>
    </row>
    <row r="1550" spans="1:39" ht="15.75" x14ac:dyDescent="0.25">
      <c r="A1550" s="93">
        <f t="shared" si="266"/>
        <v>0</v>
      </c>
      <c r="B1550" s="94">
        <f t="shared" si="261"/>
        <v>0</v>
      </c>
      <c r="C1550" s="95">
        <f>+$D$3*T1550</f>
        <v>7150</v>
      </c>
      <c r="D1550" s="95">
        <f t="shared" si="262"/>
        <v>7150</v>
      </c>
      <c r="E1550" s="95">
        <f>+$F$3*K1550</f>
        <v>1500</v>
      </c>
      <c r="F1550" s="95">
        <f t="shared" si="263"/>
        <v>1500</v>
      </c>
      <c r="G1550" s="96">
        <f>+$H$3*Q1550</f>
        <v>1500</v>
      </c>
      <c r="H1550" s="95">
        <f t="shared" si="264"/>
        <v>1500</v>
      </c>
      <c r="I1550" s="395"/>
      <c r="J1550" s="130">
        <f>((K1551-K1549)/500)</f>
        <v>0.02</v>
      </c>
      <c r="K1550" s="116">
        <f>(((I1550-I1549)*J1550)+K1549)+I1550</f>
        <v>150</v>
      </c>
      <c r="L1550" s="131">
        <f>ROUNDUP(K1550,0)</f>
        <v>150</v>
      </c>
      <c r="M1550" s="132">
        <f>((N1551-N1549)/500)</f>
        <v>0.02</v>
      </c>
      <c r="N1550" s="101">
        <f>(((I1550-I1549)*M1550)+N1549)+I1550</f>
        <v>250</v>
      </c>
      <c r="O1550" s="101">
        <f>ROUNDUP(N1550,0)</f>
        <v>250</v>
      </c>
      <c r="P1550" s="101">
        <f>((Q1551-Q1549)/500)</f>
        <v>0.02</v>
      </c>
      <c r="Q1550" s="101">
        <f>(((I1550-I1549)*P1550)+Q1549)+I1550</f>
        <v>500</v>
      </c>
      <c r="R1550" s="133">
        <f>ROUNDUP(Q1550,0)</f>
        <v>500</v>
      </c>
      <c r="S1550" s="132">
        <f>((T1551-T1549)/500)</f>
        <v>0.04</v>
      </c>
      <c r="T1550" s="134">
        <f>(((I1550-I1549)*S1550)+T1549)+I1550</f>
        <v>650</v>
      </c>
      <c r="U1550" s="134">
        <f>ROUNDUP(T1550,0)</f>
        <v>650</v>
      </c>
      <c r="V1550" s="396"/>
      <c r="W1550" s="130">
        <f>((X1551-X1549)/500)</f>
        <v>0.02</v>
      </c>
      <c r="X1550" s="116">
        <f>(((V1550-V1549)*W1550)+X1549)+V1550</f>
        <v>-1710</v>
      </c>
      <c r="Y1550" s="135">
        <f t="shared" si="265"/>
        <v>240</v>
      </c>
      <c r="Z1550" s="106">
        <f>ROUNDUP(X1550,0)</f>
        <v>-1710</v>
      </c>
      <c r="AA1550" s="136">
        <f>((AB1551-AB1549)/500)</f>
        <v>0.04</v>
      </c>
      <c r="AB1550" s="137">
        <f>(((V1550-V1549)*AA1550)+AB1549)+V1550</f>
        <v>-3420</v>
      </c>
      <c r="AC1550" s="101">
        <f>ROUNDUP(AB1550,0)</f>
        <v>-3420</v>
      </c>
      <c r="AD1550" s="137">
        <f>((AE1551-AE1549)/500)</f>
        <v>0.02</v>
      </c>
      <c r="AE1550" s="137">
        <f>(((V1550-V1549)*AD1550)+AE1549)+V1550</f>
        <v>-1685</v>
      </c>
      <c r="AF1550" s="133">
        <f>ROUNDUP(AE1550,0)</f>
        <v>-1685</v>
      </c>
      <c r="AG1550" s="137">
        <f>((AH1551-AH1549)/500)</f>
        <v>0.02</v>
      </c>
      <c r="AH1550" s="137">
        <f>(((V1550-V1549)*AG1550)+AH1549)+V1550</f>
        <v>-1660</v>
      </c>
      <c r="AI1550" s="101">
        <f>ROUNDUP(AH1550,0)</f>
        <v>-1660</v>
      </c>
      <c r="AJ1550" s="136">
        <f>((AK1551-AK1549)/500)</f>
        <v>0.02</v>
      </c>
      <c r="AK1550" s="138">
        <f>(((V1550-V1549)*AJ1550)+AK1549)+V1550</f>
        <v>-1635</v>
      </c>
      <c r="AL1550" s="139">
        <f>ROUNDUP(AK1550,0)</f>
        <v>-1635</v>
      </c>
    </row>
    <row r="1551" spans="1:39" ht="15.75" x14ac:dyDescent="0.25">
      <c r="A1551" s="93">
        <f t="shared" si="266"/>
        <v>0</v>
      </c>
      <c r="B1551" s="93">
        <f t="shared" si="261"/>
        <v>0</v>
      </c>
      <c r="C1551" s="112">
        <f>+$D$3*U1551</f>
        <v>4440150</v>
      </c>
      <c r="D1551" s="112">
        <f t="shared" si="262"/>
        <v>4440150</v>
      </c>
      <c r="E1551" s="112">
        <f>+$F$3*L1551</f>
        <v>3954000</v>
      </c>
      <c r="F1551" s="112">
        <f t="shared" si="263"/>
        <v>3954000</v>
      </c>
      <c r="G1551" s="113">
        <f>+$H$3*R1551</f>
        <v>1187250</v>
      </c>
      <c r="H1551" s="112">
        <f t="shared" si="264"/>
        <v>1187250</v>
      </c>
      <c r="I1551" s="140">
        <f>+I1549+500</f>
        <v>387500</v>
      </c>
      <c r="J1551" s="130"/>
      <c r="K1551" s="116">
        <f>+K1549+10</f>
        <v>7900</v>
      </c>
      <c r="L1551" s="117">
        <f>+I1551+K1551</f>
        <v>395400</v>
      </c>
      <c r="M1551" s="118"/>
      <c r="N1551" s="119">
        <f>+N1549+10</f>
        <v>8000</v>
      </c>
      <c r="O1551" s="119">
        <f>+N1551+I1551</f>
        <v>395500</v>
      </c>
      <c r="P1551" s="119"/>
      <c r="Q1551" s="119">
        <f>+Q1549+10</f>
        <v>8250</v>
      </c>
      <c r="R1551" s="120">
        <f>+Q1551+I1551</f>
        <v>395750</v>
      </c>
      <c r="S1551" s="121"/>
      <c r="T1551" s="122">
        <f>+T1549+20</f>
        <v>16150</v>
      </c>
      <c r="U1551" s="122">
        <f>+T1551+I1551</f>
        <v>403650</v>
      </c>
      <c r="V1551" s="141">
        <f>+V1549+500</f>
        <v>387500</v>
      </c>
      <c r="W1551" s="130"/>
      <c r="X1551" s="116">
        <f>+X1549+10</f>
        <v>6040</v>
      </c>
      <c r="Y1551" s="124">
        <f t="shared" si="265"/>
        <v>387740</v>
      </c>
      <c r="Z1551" s="125">
        <f>+V1551+X1551</f>
        <v>393540</v>
      </c>
      <c r="AA1551" s="126"/>
      <c r="AB1551" s="127">
        <f>+AB1549+20</f>
        <v>12080</v>
      </c>
      <c r="AC1551" s="119">
        <f>+V1551+AB1551</f>
        <v>399580</v>
      </c>
      <c r="AD1551" s="127"/>
      <c r="AE1551" s="127">
        <f>+AE1549+10</f>
        <v>6065</v>
      </c>
      <c r="AF1551" s="120">
        <f>+AE1551+V1551</f>
        <v>393565</v>
      </c>
      <c r="AG1551" s="127"/>
      <c r="AH1551" s="127">
        <f>+AH1549+10</f>
        <v>6090</v>
      </c>
      <c r="AI1551" s="119">
        <f>+AH1551+V1551</f>
        <v>393590</v>
      </c>
      <c r="AJ1551" s="126"/>
      <c r="AK1551" s="128">
        <f>+AK1549+10</f>
        <v>6115</v>
      </c>
      <c r="AL1551" s="129">
        <f>+AK1551+V1551</f>
        <v>393615</v>
      </c>
      <c r="AM1551" s="397"/>
    </row>
    <row r="1552" spans="1:39" ht="15.75" x14ac:dyDescent="0.25">
      <c r="A1552" s="93">
        <f t="shared" si="266"/>
        <v>0</v>
      </c>
      <c r="B1552" s="94">
        <f t="shared" si="261"/>
        <v>0</v>
      </c>
      <c r="C1552" s="95">
        <f>+$D$3*T1552</f>
        <v>7150</v>
      </c>
      <c r="D1552" s="95">
        <f t="shared" si="262"/>
        <v>7150</v>
      </c>
      <c r="E1552" s="95">
        <f>+$F$3*K1552</f>
        <v>1500</v>
      </c>
      <c r="F1552" s="95">
        <f t="shared" si="263"/>
        <v>1500</v>
      </c>
      <c r="G1552" s="96">
        <f>+$H$3*Q1552</f>
        <v>1500</v>
      </c>
      <c r="H1552" s="433">
        <f t="shared" si="264"/>
        <v>1500</v>
      </c>
      <c r="I1552" s="395"/>
      <c r="J1552" s="130">
        <f>((K1553-K1551)/500)</f>
        <v>0.02</v>
      </c>
      <c r="K1552" s="116">
        <f>(((I1552-I1551)*J1552)+K1551)+I1552</f>
        <v>150</v>
      </c>
      <c r="L1552" s="131">
        <f>ROUNDUP(K1552,0)</f>
        <v>150</v>
      </c>
      <c r="M1552" s="132">
        <f>((N1553-N1551)/500)</f>
        <v>0.02</v>
      </c>
      <c r="N1552" s="101">
        <f>(((I1552-I1551)*M1552)+N1551)+I1552</f>
        <v>250</v>
      </c>
      <c r="O1552" s="101">
        <f>ROUNDUP(N1552,0)</f>
        <v>250</v>
      </c>
      <c r="P1552" s="101">
        <f>((Q1553-Q1551)/500)</f>
        <v>0.02</v>
      </c>
      <c r="Q1552" s="101">
        <f>(((I1552-I1551)*P1552)+Q1551)+I1552</f>
        <v>500</v>
      </c>
      <c r="R1552" s="133">
        <f>ROUNDUP(Q1552,0)</f>
        <v>500</v>
      </c>
      <c r="S1552" s="132">
        <f>((T1553-T1551)/500)</f>
        <v>0.04</v>
      </c>
      <c r="T1552" s="134">
        <f>(((I1552-I1551)*S1552)+T1551)+I1552</f>
        <v>650</v>
      </c>
      <c r="U1552" s="134">
        <f>ROUNDUP(T1552,0)</f>
        <v>650</v>
      </c>
      <c r="V1552" s="396"/>
      <c r="W1552" s="130">
        <f>((X1553-X1551)/500)</f>
        <v>0.01</v>
      </c>
      <c r="X1552" s="116">
        <f>(((V1552-V1551)*W1552)+X1551)+V1552</f>
        <v>2165</v>
      </c>
      <c r="Y1552" s="135">
        <f t="shared" si="265"/>
        <v>240</v>
      </c>
      <c r="Z1552" s="106">
        <f>ROUNDUP(X1552,0)</f>
        <v>2165</v>
      </c>
      <c r="AA1552" s="136">
        <f>((AB1553-AB1551)/500)</f>
        <v>0.02</v>
      </c>
      <c r="AB1552" s="137">
        <f>(((V1552-V1551)*AA1552)+AB1551)+V1552</f>
        <v>4330</v>
      </c>
      <c r="AC1552" s="101">
        <f>ROUNDUP(AB1552,0)</f>
        <v>4330</v>
      </c>
      <c r="AD1552" s="137">
        <f>((AE1553-AE1551)/500)</f>
        <v>0.01</v>
      </c>
      <c r="AE1552" s="137">
        <f>(((V1552-V1551)*AD1552)+AE1551)+V1552</f>
        <v>2190</v>
      </c>
      <c r="AF1552" s="133">
        <f>ROUNDUP(AE1552,0)</f>
        <v>2190</v>
      </c>
      <c r="AG1552" s="137">
        <f>((AH1553-AH1551)/500)</f>
        <v>0.01</v>
      </c>
      <c r="AH1552" s="137">
        <f>(((V1552-V1551)*AG1552)+AH1551)+V1552</f>
        <v>2215</v>
      </c>
      <c r="AI1552" s="101">
        <f>ROUNDUP(AH1552,0)</f>
        <v>2215</v>
      </c>
      <c r="AJ1552" s="136">
        <f>((AK1553-AK1551)/500)</f>
        <v>0.01</v>
      </c>
      <c r="AK1552" s="138">
        <f>(((V1552-V1551)*AJ1552)+AK1551)+V1552</f>
        <v>2240</v>
      </c>
      <c r="AL1552" s="139">
        <f>ROUNDUP(AK1552,0)</f>
        <v>2240</v>
      </c>
    </row>
    <row r="1553" spans="1:39" ht="15.75" x14ac:dyDescent="0.25">
      <c r="A1553" s="93">
        <f t="shared" si="266"/>
        <v>0</v>
      </c>
      <c r="B1553" s="93">
        <f t="shared" si="261"/>
        <v>0</v>
      </c>
      <c r="C1553" s="112">
        <f>+$D$3*U1553</f>
        <v>4445870</v>
      </c>
      <c r="D1553" s="112">
        <f t="shared" si="262"/>
        <v>4445870</v>
      </c>
      <c r="E1553" s="112">
        <f>+$F$3*L1553</f>
        <v>3959100</v>
      </c>
      <c r="F1553" s="112">
        <f t="shared" si="263"/>
        <v>3959100</v>
      </c>
      <c r="G1553" s="113">
        <f>+$H$3*R1553</f>
        <v>1188780</v>
      </c>
      <c r="H1553" s="112">
        <f t="shared" si="264"/>
        <v>1188780</v>
      </c>
      <c r="I1553" s="140">
        <f>+I1551+500</f>
        <v>388000</v>
      </c>
      <c r="J1553" s="130"/>
      <c r="K1553" s="116">
        <f>+K1551+10</f>
        <v>7910</v>
      </c>
      <c r="L1553" s="117">
        <f>+I1553+K1553</f>
        <v>395910</v>
      </c>
      <c r="M1553" s="118"/>
      <c r="N1553" s="119">
        <f>+N1551+10</f>
        <v>8010</v>
      </c>
      <c r="O1553" s="119">
        <f>+N1553+I1553</f>
        <v>396010</v>
      </c>
      <c r="P1553" s="119"/>
      <c r="Q1553" s="119">
        <f>+Q1551+10</f>
        <v>8260</v>
      </c>
      <c r="R1553" s="120">
        <f>+Q1553+I1553</f>
        <v>396260</v>
      </c>
      <c r="S1553" s="121"/>
      <c r="T1553" s="122">
        <f>+T1551+20</f>
        <v>16170</v>
      </c>
      <c r="U1553" s="122">
        <f>+T1553+I1553</f>
        <v>404170</v>
      </c>
      <c r="V1553" s="141">
        <f>+V1551+500</f>
        <v>388000</v>
      </c>
      <c r="W1553" s="130"/>
      <c r="X1553" s="116">
        <f>+X1551+5</f>
        <v>6045</v>
      </c>
      <c r="Y1553" s="124">
        <f t="shared" si="265"/>
        <v>388240</v>
      </c>
      <c r="Z1553" s="125">
        <f>+V1553+X1553</f>
        <v>394045</v>
      </c>
      <c r="AA1553" s="126"/>
      <c r="AB1553" s="127">
        <f>+AB1551+10</f>
        <v>12090</v>
      </c>
      <c r="AC1553" s="119">
        <f>+V1553+AB1553</f>
        <v>400090</v>
      </c>
      <c r="AD1553" s="127"/>
      <c r="AE1553" s="127">
        <f>+AE1551+5</f>
        <v>6070</v>
      </c>
      <c r="AF1553" s="120">
        <f>+AE1553+V1553</f>
        <v>394070</v>
      </c>
      <c r="AG1553" s="127"/>
      <c r="AH1553" s="127">
        <f>+AH1551+5</f>
        <v>6095</v>
      </c>
      <c r="AI1553" s="119">
        <f>+AH1553+V1553</f>
        <v>394095</v>
      </c>
      <c r="AJ1553" s="126"/>
      <c r="AK1553" s="128">
        <f>+AK1551+5</f>
        <v>6120</v>
      </c>
      <c r="AL1553" s="129">
        <f>+AK1553+V1553</f>
        <v>394120</v>
      </c>
      <c r="AM1553" s="397"/>
    </row>
    <row r="1554" spans="1:39" ht="15.75" x14ac:dyDescent="0.25">
      <c r="A1554" s="93">
        <f t="shared" si="266"/>
        <v>0</v>
      </c>
      <c r="B1554" s="94">
        <f t="shared" si="261"/>
        <v>0</v>
      </c>
      <c r="C1554" s="95">
        <f>+$D$3*T1554</f>
        <v>7150</v>
      </c>
      <c r="D1554" s="95">
        <f t="shared" si="262"/>
        <v>7150</v>
      </c>
      <c r="E1554" s="95">
        <f>+$F$3*K1554</f>
        <v>1500</v>
      </c>
      <c r="F1554" s="95">
        <f t="shared" si="263"/>
        <v>1500</v>
      </c>
      <c r="G1554" s="96">
        <f>+$H$3*Q1554</f>
        <v>1500</v>
      </c>
      <c r="H1554" s="95">
        <f t="shared" si="264"/>
        <v>1500</v>
      </c>
      <c r="I1554" s="395"/>
      <c r="J1554" s="130">
        <f>((K1555-K1553)/500)</f>
        <v>0.02</v>
      </c>
      <c r="K1554" s="116">
        <f>(((I1554-I1553)*J1554)+K1553)+I1554</f>
        <v>150</v>
      </c>
      <c r="L1554" s="131">
        <f>ROUNDUP(K1554,0)</f>
        <v>150</v>
      </c>
      <c r="M1554" s="132">
        <f>((N1555-N1553)/500)</f>
        <v>0.02</v>
      </c>
      <c r="N1554" s="101">
        <f>(((I1554-I1553)*M1554)+N1553)+I1554</f>
        <v>250</v>
      </c>
      <c r="O1554" s="101">
        <f>ROUNDUP(N1554,0)</f>
        <v>250</v>
      </c>
      <c r="P1554" s="101">
        <f>((Q1555-Q1553)/500)</f>
        <v>0.02</v>
      </c>
      <c r="Q1554" s="101">
        <f>(((I1554-I1553)*P1554)+Q1553)+I1554</f>
        <v>500</v>
      </c>
      <c r="R1554" s="133">
        <f>ROUNDUP(Q1554,0)</f>
        <v>500</v>
      </c>
      <c r="S1554" s="132">
        <f>((T1555-T1553)/500)</f>
        <v>0.04</v>
      </c>
      <c r="T1554" s="134">
        <f>(((I1554-I1553)*S1554)+T1553)+I1554</f>
        <v>650</v>
      </c>
      <c r="U1554" s="134">
        <f>ROUNDUP(T1554,0)</f>
        <v>650</v>
      </c>
      <c r="V1554" s="396"/>
      <c r="W1554" s="130">
        <f>((X1555-X1553)/500)</f>
        <v>0.02</v>
      </c>
      <c r="X1554" s="116">
        <f>(((V1554-V1553)*W1554)+X1553)+V1554</f>
        <v>-1715</v>
      </c>
      <c r="Y1554" s="135">
        <f t="shared" si="265"/>
        <v>240</v>
      </c>
      <c r="Z1554" s="106">
        <f>ROUNDUP(X1554,0)</f>
        <v>-1715</v>
      </c>
      <c r="AA1554" s="136">
        <f>((AB1555-AB1553)/500)</f>
        <v>0.04</v>
      </c>
      <c r="AB1554" s="137">
        <f>(((V1554-V1553)*AA1554)+AB1553)+V1554</f>
        <v>-3430</v>
      </c>
      <c r="AC1554" s="101">
        <f>ROUNDUP(AB1554,0)</f>
        <v>-3430</v>
      </c>
      <c r="AD1554" s="137">
        <f>((AE1555-AE1553)/500)</f>
        <v>0.02</v>
      </c>
      <c r="AE1554" s="137">
        <f>(((V1554-V1553)*AD1554)+AE1553)+V1554</f>
        <v>-1690</v>
      </c>
      <c r="AF1554" s="133">
        <f>ROUNDUP(AE1554,0)</f>
        <v>-1690</v>
      </c>
      <c r="AG1554" s="137">
        <f>((AH1555-AH1553)/500)</f>
        <v>0.02</v>
      </c>
      <c r="AH1554" s="137">
        <f>(((V1554-V1553)*AG1554)+AH1553)+V1554</f>
        <v>-1665</v>
      </c>
      <c r="AI1554" s="101">
        <f>ROUNDUP(AH1554,0)</f>
        <v>-1665</v>
      </c>
      <c r="AJ1554" s="136">
        <f>((AK1555-AK1553)/500)</f>
        <v>0.02</v>
      </c>
      <c r="AK1554" s="138">
        <f>(((V1554-V1553)*AJ1554)+AK1553)+V1554</f>
        <v>-1640</v>
      </c>
      <c r="AL1554" s="139">
        <f>ROUNDUP(AK1554,0)</f>
        <v>-1640</v>
      </c>
      <c r="AM1554" s="397"/>
    </row>
    <row r="1555" spans="1:39" ht="15.75" x14ac:dyDescent="0.25">
      <c r="A1555" s="93">
        <f t="shared" si="266"/>
        <v>0</v>
      </c>
      <c r="B1555" s="93">
        <f t="shared" si="261"/>
        <v>0</v>
      </c>
      <c r="C1555" s="112">
        <f>+$D$3*U1555</f>
        <v>4451590</v>
      </c>
      <c r="D1555" s="112">
        <f t="shared" si="262"/>
        <v>4451590</v>
      </c>
      <c r="E1555" s="112">
        <f>+$F$3*L1555</f>
        <v>3964200</v>
      </c>
      <c r="F1555" s="112">
        <f t="shared" si="263"/>
        <v>3964200</v>
      </c>
      <c r="G1555" s="113">
        <f>+$H$3*R1555</f>
        <v>1190310</v>
      </c>
      <c r="H1555" s="112">
        <f t="shared" si="264"/>
        <v>1190310</v>
      </c>
      <c r="I1555" s="140">
        <f>+I1553+500</f>
        <v>388500</v>
      </c>
      <c r="J1555" s="130"/>
      <c r="K1555" s="116">
        <f>+K1553+10</f>
        <v>7920</v>
      </c>
      <c r="L1555" s="117">
        <f>+I1555+K1555</f>
        <v>396420</v>
      </c>
      <c r="M1555" s="118"/>
      <c r="N1555" s="119">
        <f>+N1553+10</f>
        <v>8020</v>
      </c>
      <c r="O1555" s="119">
        <f>+N1555+I1555</f>
        <v>396520</v>
      </c>
      <c r="P1555" s="119"/>
      <c r="Q1555" s="119">
        <f>+Q1553+10</f>
        <v>8270</v>
      </c>
      <c r="R1555" s="120">
        <f>+Q1555+I1555</f>
        <v>396770</v>
      </c>
      <c r="S1555" s="121"/>
      <c r="T1555" s="122">
        <f>+T1553+20</f>
        <v>16190</v>
      </c>
      <c r="U1555" s="122">
        <f>+T1555+I1555</f>
        <v>404690</v>
      </c>
      <c r="V1555" s="141">
        <f>+V1553+500</f>
        <v>388500</v>
      </c>
      <c r="W1555" s="130"/>
      <c r="X1555" s="116">
        <f>+X1553+10</f>
        <v>6055</v>
      </c>
      <c r="Y1555" s="124">
        <f t="shared" si="265"/>
        <v>388740</v>
      </c>
      <c r="Z1555" s="125">
        <f>+V1555+X1555</f>
        <v>394555</v>
      </c>
      <c r="AA1555" s="126"/>
      <c r="AB1555" s="127">
        <f>+AB1553+20</f>
        <v>12110</v>
      </c>
      <c r="AC1555" s="119">
        <f>+V1555+AB1555</f>
        <v>400610</v>
      </c>
      <c r="AD1555" s="127"/>
      <c r="AE1555" s="127">
        <f>+AE1553+10</f>
        <v>6080</v>
      </c>
      <c r="AF1555" s="120">
        <f>+AE1555+V1555</f>
        <v>394580</v>
      </c>
      <c r="AG1555" s="127"/>
      <c r="AH1555" s="127">
        <f>+AH1553+10</f>
        <v>6105</v>
      </c>
      <c r="AI1555" s="119">
        <f>+AH1555+V1555</f>
        <v>394605</v>
      </c>
      <c r="AJ1555" s="126"/>
      <c r="AK1555" s="128">
        <f>+AK1553+10</f>
        <v>6130</v>
      </c>
      <c r="AL1555" s="129">
        <f>+AK1555+V1555</f>
        <v>394630</v>
      </c>
      <c r="AM1555" s="397"/>
    </row>
    <row r="1556" spans="1:39" ht="15.75" x14ac:dyDescent="0.25">
      <c r="A1556" s="93">
        <f t="shared" si="266"/>
        <v>0</v>
      </c>
      <c r="B1556" s="94">
        <f t="shared" si="261"/>
        <v>0</v>
      </c>
      <c r="C1556" s="95">
        <f>+$D$3*T1556</f>
        <v>7150</v>
      </c>
      <c r="D1556" s="95">
        <f t="shared" si="262"/>
        <v>7150</v>
      </c>
      <c r="E1556" s="95">
        <f>+$F$3*K1556</f>
        <v>1500</v>
      </c>
      <c r="F1556" s="95">
        <f t="shared" si="263"/>
        <v>1500</v>
      </c>
      <c r="G1556" s="96">
        <f>+$H$3*Q1556</f>
        <v>1500</v>
      </c>
      <c r="H1556" s="433">
        <f t="shared" si="264"/>
        <v>1500</v>
      </c>
      <c r="I1556" s="395"/>
      <c r="J1556" s="130">
        <f>((K1557-K1555)/500)</f>
        <v>0.02</v>
      </c>
      <c r="K1556" s="116">
        <f>(((I1556-I1555)*J1556)+K1555)+I1556</f>
        <v>150</v>
      </c>
      <c r="L1556" s="131">
        <f>ROUNDUP(K1556,0)</f>
        <v>150</v>
      </c>
      <c r="M1556" s="132">
        <f>((N1557-N1555)/500)</f>
        <v>0.02</v>
      </c>
      <c r="N1556" s="101">
        <f>(((I1556-I1555)*M1556)+N1555)+I1556</f>
        <v>250</v>
      </c>
      <c r="O1556" s="101">
        <f>ROUNDUP(N1556,0)</f>
        <v>250</v>
      </c>
      <c r="P1556" s="101">
        <f>((Q1557-Q1555)/500)</f>
        <v>0.02</v>
      </c>
      <c r="Q1556" s="101">
        <f>(((I1556-I1555)*P1556)+Q1555)+I1556</f>
        <v>500</v>
      </c>
      <c r="R1556" s="133">
        <f>ROUNDUP(Q1556,0)</f>
        <v>500</v>
      </c>
      <c r="S1556" s="132">
        <f>((T1557-T1555)/500)</f>
        <v>0.04</v>
      </c>
      <c r="T1556" s="134">
        <f>(((I1556-I1555)*S1556)+T1555)+I1556</f>
        <v>650</v>
      </c>
      <c r="U1556" s="134">
        <f>ROUNDUP(T1556,0)</f>
        <v>650</v>
      </c>
      <c r="V1556" s="396"/>
      <c r="W1556" s="130">
        <f>((X1557-X1555)/500)</f>
        <v>0.01</v>
      </c>
      <c r="X1556" s="116">
        <f>(((V1556-V1555)*W1556)+X1555)+V1556</f>
        <v>2170</v>
      </c>
      <c r="Y1556" s="135">
        <f t="shared" si="265"/>
        <v>240</v>
      </c>
      <c r="Z1556" s="106">
        <f>ROUNDUP(X1556,0)</f>
        <v>2170</v>
      </c>
      <c r="AA1556" s="136">
        <f>((AB1557-AB1555)/500)</f>
        <v>0.02</v>
      </c>
      <c r="AB1556" s="137">
        <f>(((V1556-V1555)*AA1556)+AB1555)+V1556</f>
        <v>4340</v>
      </c>
      <c r="AC1556" s="101">
        <f>ROUNDUP(AB1556,0)</f>
        <v>4340</v>
      </c>
      <c r="AD1556" s="137">
        <f>((AE1557-AE1555)/500)</f>
        <v>0.01</v>
      </c>
      <c r="AE1556" s="137">
        <f>(((V1556-V1555)*AD1556)+AE1555)+V1556</f>
        <v>2195</v>
      </c>
      <c r="AF1556" s="133">
        <f>ROUNDUP(AE1556,0)</f>
        <v>2195</v>
      </c>
      <c r="AG1556" s="137">
        <f>((AH1557-AH1555)/500)</f>
        <v>0.01</v>
      </c>
      <c r="AH1556" s="137">
        <f>(((V1556-V1555)*AG1556)+AH1555)+V1556</f>
        <v>2220</v>
      </c>
      <c r="AI1556" s="101">
        <f>ROUNDUP(AH1556,0)</f>
        <v>2220</v>
      </c>
      <c r="AJ1556" s="136">
        <f>((AK1557-AK1555)/500)</f>
        <v>0.01</v>
      </c>
      <c r="AK1556" s="138">
        <f>(((V1556-V1555)*AJ1556)+AK1555)+V1556</f>
        <v>2245</v>
      </c>
      <c r="AL1556" s="139">
        <f>ROUNDUP(AK1556,0)</f>
        <v>2245</v>
      </c>
    </row>
    <row r="1557" spans="1:39" ht="15.75" x14ac:dyDescent="0.25">
      <c r="A1557" s="93">
        <f t="shared" si="266"/>
        <v>0</v>
      </c>
      <c r="B1557" s="93">
        <f t="shared" si="261"/>
        <v>0</v>
      </c>
      <c r="C1557" s="112">
        <f>+$D$3*U1557</f>
        <v>4457310</v>
      </c>
      <c r="D1557" s="112">
        <f t="shared" si="262"/>
        <v>4457310</v>
      </c>
      <c r="E1557" s="112">
        <f>+$F$3*L1557</f>
        <v>3969300</v>
      </c>
      <c r="F1557" s="112">
        <f t="shared" si="263"/>
        <v>3969300</v>
      </c>
      <c r="G1557" s="113">
        <f>+$H$3*R1557</f>
        <v>1191840</v>
      </c>
      <c r="H1557" s="112">
        <f t="shared" si="264"/>
        <v>1191840</v>
      </c>
      <c r="I1557" s="140">
        <f>+I1555+500</f>
        <v>389000</v>
      </c>
      <c r="J1557" s="130"/>
      <c r="K1557" s="116">
        <f>+K1555+10</f>
        <v>7930</v>
      </c>
      <c r="L1557" s="117">
        <f>+I1557+K1557</f>
        <v>396930</v>
      </c>
      <c r="M1557" s="118"/>
      <c r="N1557" s="119">
        <f>+N1555+10</f>
        <v>8030</v>
      </c>
      <c r="O1557" s="119">
        <f>+N1557+I1557</f>
        <v>397030</v>
      </c>
      <c r="P1557" s="119"/>
      <c r="Q1557" s="119">
        <f>+Q1555+10</f>
        <v>8280</v>
      </c>
      <c r="R1557" s="120">
        <f>+Q1557+I1557</f>
        <v>397280</v>
      </c>
      <c r="S1557" s="121"/>
      <c r="T1557" s="122">
        <f>+T1555+20</f>
        <v>16210</v>
      </c>
      <c r="U1557" s="122">
        <f>+T1557+I1557</f>
        <v>405210</v>
      </c>
      <c r="V1557" s="141">
        <f>+V1555+500</f>
        <v>389000</v>
      </c>
      <c r="W1557" s="130"/>
      <c r="X1557" s="116">
        <f>+X1555+5</f>
        <v>6060</v>
      </c>
      <c r="Y1557" s="124">
        <f t="shared" si="265"/>
        <v>389240</v>
      </c>
      <c r="Z1557" s="125">
        <f>+V1557+X1557</f>
        <v>395060</v>
      </c>
      <c r="AA1557" s="126"/>
      <c r="AB1557" s="127">
        <f>+AB1555+10</f>
        <v>12120</v>
      </c>
      <c r="AC1557" s="119">
        <f>+V1557+AB1557</f>
        <v>401120</v>
      </c>
      <c r="AD1557" s="127"/>
      <c r="AE1557" s="127">
        <f>+AE1555+5</f>
        <v>6085</v>
      </c>
      <c r="AF1557" s="120">
        <f>+AE1557+V1557</f>
        <v>395085</v>
      </c>
      <c r="AG1557" s="127"/>
      <c r="AH1557" s="127">
        <f>+AH1555+5</f>
        <v>6110</v>
      </c>
      <c r="AI1557" s="119">
        <f>+AH1557+V1557</f>
        <v>395110</v>
      </c>
      <c r="AJ1557" s="126"/>
      <c r="AK1557" s="128">
        <f>+AK1555+5</f>
        <v>6135</v>
      </c>
      <c r="AL1557" s="129">
        <f>+AK1557+V1557</f>
        <v>395135</v>
      </c>
      <c r="AM1557" s="397"/>
    </row>
    <row r="1558" spans="1:39" ht="15.75" x14ac:dyDescent="0.25">
      <c r="A1558" s="93">
        <f t="shared" si="266"/>
        <v>0</v>
      </c>
      <c r="B1558" s="94">
        <f t="shared" si="261"/>
        <v>0</v>
      </c>
      <c r="C1558" s="95">
        <f>+$D$3*T1558</f>
        <v>7150</v>
      </c>
      <c r="D1558" s="95">
        <f t="shared" si="262"/>
        <v>7150</v>
      </c>
      <c r="E1558" s="95">
        <f>+$F$3*K1558</f>
        <v>1500</v>
      </c>
      <c r="F1558" s="95">
        <f t="shared" si="263"/>
        <v>1500</v>
      </c>
      <c r="G1558" s="96">
        <f>+$H$3*Q1558</f>
        <v>1500</v>
      </c>
      <c r="H1558" s="95">
        <f t="shared" si="264"/>
        <v>1500</v>
      </c>
      <c r="I1558" s="395"/>
      <c r="J1558" s="130">
        <f>((K1559-K1557)/500)</f>
        <v>0.02</v>
      </c>
      <c r="K1558" s="116">
        <f>(((I1558-I1557)*J1558)+K1557)+I1558</f>
        <v>150</v>
      </c>
      <c r="L1558" s="131">
        <f>ROUNDUP(K1558,0)</f>
        <v>150</v>
      </c>
      <c r="M1558" s="132">
        <f>((N1559-N1557)/500)</f>
        <v>0.02</v>
      </c>
      <c r="N1558" s="101">
        <f>(((I1558-I1557)*M1558)+N1557)+I1558</f>
        <v>250</v>
      </c>
      <c r="O1558" s="101">
        <f>ROUNDUP(N1558,0)</f>
        <v>250</v>
      </c>
      <c r="P1558" s="101">
        <f>((Q1559-Q1557)/500)</f>
        <v>0.02</v>
      </c>
      <c r="Q1558" s="101">
        <f>(((I1558-I1557)*P1558)+Q1557)+I1558</f>
        <v>500</v>
      </c>
      <c r="R1558" s="133">
        <f>ROUNDUP(Q1558,0)</f>
        <v>500</v>
      </c>
      <c r="S1558" s="132">
        <f>((T1559-T1557)/500)</f>
        <v>0.04</v>
      </c>
      <c r="T1558" s="134">
        <f>(((I1558-I1557)*S1558)+T1557)+I1558</f>
        <v>650</v>
      </c>
      <c r="U1558" s="134">
        <f>ROUNDUP(T1558,0)</f>
        <v>650</v>
      </c>
      <c r="V1558" s="396"/>
      <c r="W1558" s="130">
        <f>((X1559-X1557)/500)</f>
        <v>0.02</v>
      </c>
      <c r="X1558" s="116">
        <f>(((V1558-V1557)*W1558)+X1557)+V1558</f>
        <v>-1720</v>
      </c>
      <c r="Y1558" s="135">
        <f t="shared" si="265"/>
        <v>240</v>
      </c>
      <c r="Z1558" s="106">
        <f>ROUNDUP(X1558,0)</f>
        <v>-1720</v>
      </c>
      <c r="AA1558" s="136">
        <f>((AB1559-AB1557)/500)</f>
        <v>0.04</v>
      </c>
      <c r="AB1558" s="137">
        <f>(((V1558-V1557)*AA1558)+AB1557)+V1558</f>
        <v>-3440</v>
      </c>
      <c r="AC1558" s="101">
        <f>ROUNDUP(AB1558,0)</f>
        <v>-3440</v>
      </c>
      <c r="AD1558" s="137">
        <f>((AE1559-AE1557)/500)</f>
        <v>0.02</v>
      </c>
      <c r="AE1558" s="137">
        <f>(((V1558-V1557)*AD1558)+AE1557)+V1558</f>
        <v>-1695</v>
      </c>
      <c r="AF1558" s="133">
        <f>ROUNDUP(AE1558,0)</f>
        <v>-1695</v>
      </c>
      <c r="AG1558" s="137">
        <f>((AH1559-AH1557)/500)</f>
        <v>0.02</v>
      </c>
      <c r="AH1558" s="137">
        <f>(((V1558-V1557)*AG1558)+AH1557)+V1558</f>
        <v>-1670</v>
      </c>
      <c r="AI1558" s="101">
        <f>ROUNDUP(AH1558,0)</f>
        <v>-1670</v>
      </c>
      <c r="AJ1558" s="136">
        <f>((AK1559-AK1557)/500)</f>
        <v>0.02</v>
      </c>
      <c r="AK1558" s="138">
        <f>(((V1558-V1557)*AJ1558)+AK1557)+V1558</f>
        <v>-1645</v>
      </c>
      <c r="AL1558" s="139">
        <f>ROUNDUP(AK1558,0)</f>
        <v>-1645</v>
      </c>
    </row>
    <row r="1559" spans="1:39" ht="15.75" x14ac:dyDescent="0.25">
      <c r="A1559" s="93">
        <f t="shared" si="266"/>
        <v>0</v>
      </c>
      <c r="B1559" s="93">
        <f t="shared" si="261"/>
        <v>0</v>
      </c>
      <c r="C1559" s="112">
        <f>+$D$3*U1559</f>
        <v>4463030</v>
      </c>
      <c r="D1559" s="112">
        <f t="shared" si="262"/>
        <v>4463030</v>
      </c>
      <c r="E1559" s="112">
        <f>+$F$3*L1559</f>
        <v>3974400</v>
      </c>
      <c r="F1559" s="112">
        <f t="shared" si="263"/>
        <v>3974400</v>
      </c>
      <c r="G1559" s="113">
        <f>+$H$3*R1559</f>
        <v>1193370</v>
      </c>
      <c r="H1559" s="112">
        <f t="shared" si="264"/>
        <v>1193370</v>
      </c>
      <c r="I1559" s="140">
        <f>+I1557+500</f>
        <v>389500</v>
      </c>
      <c r="J1559" s="130"/>
      <c r="K1559" s="116">
        <f>+K1557+10</f>
        <v>7940</v>
      </c>
      <c r="L1559" s="117">
        <f>+I1559+K1559</f>
        <v>397440</v>
      </c>
      <c r="M1559" s="118"/>
      <c r="N1559" s="119">
        <f>+N1557+10</f>
        <v>8040</v>
      </c>
      <c r="O1559" s="119">
        <f>+N1559+I1559</f>
        <v>397540</v>
      </c>
      <c r="P1559" s="119"/>
      <c r="Q1559" s="119">
        <f>+Q1557+10</f>
        <v>8290</v>
      </c>
      <c r="R1559" s="120">
        <f>+Q1559+I1559</f>
        <v>397790</v>
      </c>
      <c r="S1559" s="121"/>
      <c r="T1559" s="122">
        <f>+T1557+20</f>
        <v>16230</v>
      </c>
      <c r="U1559" s="122">
        <f>+T1559+I1559</f>
        <v>405730</v>
      </c>
      <c r="V1559" s="141">
        <f>+V1557+500</f>
        <v>389500</v>
      </c>
      <c r="W1559" s="130"/>
      <c r="X1559" s="116">
        <f>+X1557+10</f>
        <v>6070</v>
      </c>
      <c r="Y1559" s="124">
        <f t="shared" si="265"/>
        <v>389740</v>
      </c>
      <c r="Z1559" s="125">
        <f>+V1559+X1559</f>
        <v>395570</v>
      </c>
      <c r="AA1559" s="126"/>
      <c r="AB1559" s="127">
        <f>+AB1557+20</f>
        <v>12140</v>
      </c>
      <c r="AC1559" s="119">
        <f>+V1559+AB1559</f>
        <v>401640</v>
      </c>
      <c r="AD1559" s="127"/>
      <c r="AE1559" s="127">
        <f>+AE1557+10</f>
        <v>6095</v>
      </c>
      <c r="AF1559" s="120">
        <f>+AE1559+V1559</f>
        <v>395595</v>
      </c>
      <c r="AG1559" s="127"/>
      <c r="AH1559" s="127">
        <f>+AH1557+10</f>
        <v>6120</v>
      </c>
      <c r="AI1559" s="119">
        <f>+AH1559+V1559</f>
        <v>395620</v>
      </c>
      <c r="AJ1559" s="126"/>
      <c r="AK1559" s="128">
        <f>+AK1557+10</f>
        <v>6145</v>
      </c>
      <c r="AL1559" s="129">
        <f>+AK1559+V1559</f>
        <v>395645</v>
      </c>
      <c r="AM1559" s="397"/>
    </row>
    <row r="1560" spans="1:39" ht="15.75" x14ac:dyDescent="0.25">
      <c r="A1560" s="93">
        <f t="shared" si="266"/>
        <v>0</v>
      </c>
      <c r="B1560" s="94">
        <f t="shared" si="261"/>
        <v>0</v>
      </c>
      <c r="C1560" s="95">
        <f>+$D$3*T1560</f>
        <v>7150</v>
      </c>
      <c r="D1560" s="95">
        <f t="shared" si="262"/>
        <v>7150</v>
      </c>
      <c r="E1560" s="95">
        <f>+$F$3*K1560</f>
        <v>1500</v>
      </c>
      <c r="F1560" s="95">
        <f t="shared" si="263"/>
        <v>1500</v>
      </c>
      <c r="G1560" s="96">
        <f>+$H$3*Q1560</f>
        <v>1500</v>
      </c>
      <c r="H1560" s="433">
        <f t="shared" si="264"/>
        <v>1500</v>
      </c>
      <c r="I1560" s="395"/>
      <c r="J1560" s="130">
        <f>((K1561-K1559)/500)</f>
        <v>0.02</v>
      </c>
      <c r="K1560" s="116">
        <f>(((I1560-I1559)*J1560)+K1559)+I1560</f>
        <v>150</v>
      </c>
      <c r="L1560" s="131">
        <f>ROUNDUP(K1560,0)</f>
        <v>150</v>
      </c>
      <c r="M1560" s="132">
        <f>((N1561-N1559)/500)</f>
        <v>0.02</v>
      </c>
      <c r="N1560" s="101">
        <f>(((I1560-I1559)*M1560)+N1559)+I1560</f>
        <v>250</v>
      </c>
      <c r="O1560" s="101">
        <f>ROUNDUP(N1560,0)</f>
        <v>250</v>
      </c>
      <c r="P1560" s="101">
        <f>((Q1561-Q1559)/500)</f>
        <v>0.02</v>
      </c>
      <c r="Q1560" s="101">
        <f>(((I1560-I1559)*P1560)+Q1559)+I1560</f>
        <v>500</v>
      </c>
      <c r="R1560" s="133">
        <f>ROUNDUP(Q1560,0)</f>
        <v>500</v>
      </c>
      <c r="S1560" s="132">
        <f>((T1561-T1559)/500)</f>
        <v>0.04</v>
      </c>
      <c r="T1560" s="134">
        <f>(((I1560-I1559)*S1560)+T1559)+I1560</f>
        <v>650</v>
      </c>
      <c r="U1560" s="134">
        <f>ROUNDUP(T1560,0)</f>
        <v>650</v>
      </c>
      <c r="V1560" s="396"/>
      <c r="W1560" s="130">
        <f>((X1561-X1559)/500)</f>
        <v>0.01</v>
      </c>
      <c r="X1560" s="116">
        <f>(((V1560-V1559)*W1560)+X1559)+V1560</f>
        <v>2175</v>
      </c>
      <c r="Y1560" s="135">
        <f t="shared" si="265"/>
        <v>240</v>
      </c>
      <c r="Z1560" s="106">
        <f>ROUNDUP(X1560,0)</f>
        <v>2175</v>
      </c>
      <c r="AA1560" s="136">
        <f>((AB1561-AB1559)/500)</f>
        <v>0.02</v>
      </c>
      <c r="AB1560" s="137">
        <f>(((V1560-V1559)*AA1560)+AB1559)+V1560</f>
        <v>4350</v>
      </c>
      <c r="AC1560" s="101">
        <f>ROUNDUP(AB1560,0)</f>
        <v>4350</v>
      </c>
      <c r="AD1560" s="137">
        <f>((AE1561-AE1559)/500)</f>
        <v>0.01</v>
      </c>
      <c r="AE1560" s="137">
        <f>(((V1560-V1559)*AD1560)+AE1559)+V1560</f>
        <v>2200</v>
      </c>
      <c r="AF1560" s="133">
        <f>ROUNDUP(AE1560,0)</f>
        <v>2200</v>
      </c>
      <c r="AG1560" s="137">
        <f>((AH1561-AH1559)/500)</f>
        <v>0.01</v>
      </c>
      <c r="AH1560" s="137">
        <f>(((V1560-V1559)*AG1560)+AH1559)+V1560</f>
        <v>2225</v>
      </c>
      <c r="AI1560" s="101">
        <f>ROUNDUP(AH1560,0)</f>
        <v>2225</v>
      </c>
      <c r="AJ1560" s="136">
        <f>((AK1561-AK1559)/500)</f>
        <v>0.01</v>
      </c>
      <c r="AK1560" s="138">
        <f>(((V1560-V1559)*AJ1560)+AK1559)+V1560</f>
        <v>2250</v>
      </c>
      <c r="AL1560" s="139">
        <f>ROUNDUP(AK1560,0)</f>
        <v>2250</v>
      </c>
    </row>
    <row r="1561" spans="1:39" ht="15.75" x14ac:dyDescent="0.25">
      <c r="A1561" s="93">
        <f t="shared" si="266"/>
        <v>0</v>
      </c>
      <c r="B1561" s="93">
        <f t="shared" si="261"/>
        <v>0</v>
      </c>
      <c r="C1561" s="112">
        <f>+$D$3*U1561</f>
        <v>4468750</v>
      </c>
      <c r="D1561" s="112">
        <f t="shared" si="262"/>
        <v>4468750</v>
      </c>
      <c r="E1561" s="112">
        <f>+$F$3*L1561</f>
        <v>3979500</v>
      </c>
      <c r="F1561" s="112">
        <f t="shared" si="263"/>
        <v>3979500</v>
      </c>
      <c r="G1561" s="113">
        <f>+$H$3*R1561</f>
        <v>1194900</v>
      </c>
      <c r="H1561" s="112">
        <f t="shared" si="264"/>
        <v>1194900</v>
      </c>
      <c r="I1561" s="140">
        <f>+I1559+500</f>
        <v>390000</v>
      </c>
      <c r="J1561" s="130"/>
      <c r="K1561" s="116">
        <f>+K1559+10</f>
        <v>7950</v>
      </c>
      <c r="L1561" s="117">
        <f>+I1561+K1561</f>
        <v>397950</v>
      </c>
      <c r="M1561" s="118"/>
      <c r="N1561" s="119">
        <f>+N1559+10</f>
        <v>8050</v>
      </c>
      <c r="O1561" s="119">
        <f>+N1561+I1561</f>
        <v>398050</v>
      </c>
      <c r="P1561" s="119"/>
      <c r="Q1561" s="119">
        <f>+Q1559+10</f>
        <v>8300</v>
      </c>
      <c r="R1561" s="120">
        <f>+Q1561+I1561</f>
        <v>398300</v>
      </c>
      <c r="S1561" s="121"/>
      <c r="T1561" s="122">
        <f>+T1559+20</f>
        <v>16250</v>
      </c>
      <c r="U1561" s="122">
        <f>+T1561+I1561</f>
        <v>406250</v>
      </c>
      <c r="V1561" s="141">
        <f>+V1559+500</f>
        <v>390000</v>
      </c>
      <c r="W1561" s="130"/>
      <c r="X1561" s="116">
        <f>+X1559+5</f>
        <v>6075</v>
      </c>
      <c r="Y1561" s="124">
        <f t="shared" si="265"/>
        <v>390240</v>
      </c>
      <c r="Z1561" s="125">
        <f>+V1561+X1561</f>
        <v>396075</v>
      </c>
      <c r="AA1561" s="126"/>
      <c r="AB1561" s="127">
        <f>+AB1559+10</f>
        <v>12150</v>
      </c>
      <c r="AC1561" s="119">
        <f>+V1561+AB1561</f>
        <v>402150</v>
      </c>
      <c r="AD1561" s="127"/>
      <c r="AE1561" s="127">
        <f>+AE1559+5</f>
        <v>6100</v>
      </c>
      <c r="AF1561" s="120">
        <f>+AE1561+V1561</f>
        <v>396100</v>
      </c>
      <c r="AG1561" s="127"/>
      <c r="AH1561" s="127">
        <f>+AH1559+5</f>
        <v>6125</v>
      </c>
      <c r="AI1561" s="119">
        <f>+AH1561+V1561</f>
        <v>396125</v>
      </c>
      <c r="AJ1561" s="126"/>
      <c r="AK1561" s="128">
        <f>+AK1559+5</f>
        <v>6150</v>
      </c>
      <c r="AL1561" s="129">
        <f>+AK1561+V1561</f>
        <v>396150</v>
      </c>
      <c r="AM1561" s="397"/>
    </row>
    <row r="1562" spans="1:39" ht="15.75" x14ac:dyDescent="0.25">
      <c r="A1562" s="93">
        <f t="shared" si="266"/>
        <v>0</v>
      </c>
      <c r="B1562" s="94">
        <f t="shared" si="261"/>
        <v>0</v>
      </c>
      <c r="C1562" s="95">
        <f>+$D$3*T1562</f>
        <v>7150</v>
      </c>
      <c r="D1562" s="95">
        <f t="shared" si="262"/>
        <v>7150</v>
      </c>
      <c r="E1562" s="95">
        <f>+$F$3*K1562</f>
        <v>1500</v>
      </c>
      <c r="F1562" s="95">
        <f t="shared" si="263"/>
        <v>1500</v>
      </c>
      <c r="G1562" s="96">
        <f>+$H$3*Q1562</f>
        <v>1500</v>
      </c>
      <c r="H1562" s="95">
        <f t="shared" si="264"/>
        <v>1500</v>
      </c>
      <c r="I1562" s="395"/>
      <c r="J1562" s="130">
        <f>((K1563-K1561)/500)</f>
        <v>0.02</v>
      </c>
      <c r="K1562" s="116">
        <f>(((I1562-I1561)*J1562)+K1561)+I1562</f>
        <v>150</v>
      </c>
      <c r="L1562" s="131">
        <f>ROUNDUP(K1562,0)</f>
        <v>150</v>
      </c>
      <c r="M1562" s="132">
        <f>((N1563-N1561)/500)</f>
        <v>0.02</v>
      </c>
      <c r="N1562" s="101">
        <f>(((I1562-I1561)*M1562)+N1561)+I1562</f>
        <v>250</v>
      </c>
      <c r="O1562" s="101">
        <f>ROUNDUP(N1562,0)</f>
        <v>250</v>
      </c>
      <c r="P1562" s="101">
        <f>((Q1563-Q1561)/500)</f>
        <v>0.02</v>
      </c>
      <c r="Q1562" s="101">
        <f>(((I1562-I1561)*P1562)+Q1561)+I1562</f>
        <v>500</v>
      </c>
      <c r="R1562" s="133">
        <f>ROUNDUP(Q1562,0)</f>
        <v>500</v>
      </c>
      <c r="S1562" s="132">
        <f>((T1563-T1561)/500)</f>
        <v>0.04</v>
      </c>
      <c r="T1562" s="134">
        <f>(((I1562-I1561)*S1562)+T1561)+I1562</f>
        <v>650</v>
      </c>
      <c r="U1562" s="134">
        <f>ROUNDUP(T1562,0)</f>
        <v>650</v>
      </c>
      <c r="V1562" s="396"/>
      <c r="W1562" s="130">
        <f>((X1563-X1561)/500)</f>
        <v>0.02</v>
      </c>
      <c r="X1562" s="116">
        <f>(((V1562-V1561)*W1562)+X1561)+V1562</f>
        <v>-1725</v>
      </c>
      <c r="Y1562" s="135">
        <f t="shared" si="265"/>
        <v>240</v>
      </c>
      <c r="Z1562" s="106">
        <f>ROUNDUP(X1562,0)</f>
        <v>-1725</v>
      </c>
      <c r="AA1562" s="136">
        <f>((AB1563-AB1561)/500)</f>
        <v>0.04</v>
      </c>
      <c r="AB1562" s="137">
        <f>(((V1562-V1561)*AA1562)+AB1561)+V1562</f>
        <v>-3450</v>
      </c>
      <c r="AC1562" s="101">
        <f>ROUNDUP(AB1562,0)</f>
        <v>-3450</v>
      </c>
      <c r="AD1562" s="137">
        <f>((AE1563-AE1561)/500)</f>
        <v>0.02</v>
      </c>
      <c r="AE1562" s="137">
        <f>(((V1562-V1561)*AD1562)+AE1561)+V1562</f>
        <v>-1700</v>
      </c>
      <c r="AF1562" s="133">
        <f>ROUNDUP(AE1562,0)</f>
        <v>-1700</v>
      </c>
      <c r="AG1562" s="137">
        <f>((AH1563-AH1561)/500)</f>
        <v>0.02</v>
      </c>
      <c r="AH1562" s="137">
        <f>(((V1562-V1561)*AG1562)+AH1561)+V1562</f>
        <v>-1675</v>
      </c>
      <c r="AI1562" s="101">
        <f>ROUNDUP(AH1562,0)</f>
        <v>-1675</v>
      </c>
      <c r="AJ1562" s="136">
        <f>((AK1563-AK1561)/500)</f>
        <v>0.02</v>
      </c>
      <c r="AK1562" s="138">
        <f>(((V1562-V1561)*AJ1562)+AK1561)+V1562</f>
        <v>-1650</v>
      </c>
      <c r="AL1562" s="139">
        <f>ROUNDUP(AK1562,0)</f>
        <v>-1650</v>
      </c>
      <c r="AM1562" s="397"/>
    </row>
    <row r="1563" spans="1:39" ht="15.75" x14ac:dyDescent="0.25">
      <c r="A1563" s="93">
        <f t="shared" si="266"/>
        <v>0</v>
      </c>
      <c r="B1563" s="93">
        <f t="shared" ref="B1563:B1626" si="267">ROUNDUP(A1563,0)</f>
        <v>0</v>
      </c>
      <c r="C1563" s="112">
        <f>+$D$3*U1563</f>
        <v>4474470</v>
      </c>
      <c r="D1563" s="112">
        <f t="shared" ref="D1563:D1626" si="268">ROUNDUP(C1563,0)</f>
        <v>4474470</v>
      </c>
      <c r="E1563" s="112">
        <f>+$F$3*L1563</f>
        <v>3984600</v>
      </c>
      <c r="F1563" s="112">
        <f t="shared" ref="F1563:F1626" si="269">ROUNDUP(E1563,0)</f>
        <v>3984600</v>
      </c>
      <c r="G1563" s="113">
        <f>+$H$3*R1563</f>
        <v>1196430</v>
      </c>
      <c r="H1563" s="112">
        <f t="shared" ref="H1563:H1626" si="270">ROUNDUP(G1563,0)</f>
        <v>1196430</v>
      </c>
      <c r="I1563" s="140">
        <f>+I1561+500</f>
        <v>390500</v>
      </c>
      <c r="J1563" s="130"/>
      <c r="K1563" s="116">
        <f>+K1561+10</f>
        <v>7960</v>
      </c>
      <c r="L1563" s="117">
        <f>+I1563+K1563</f>
        <v>398460</v>
      </c>
      <c r="M1563" s="118"/>
      <c r="N1563" s="119">
        <f>+N1561+10</f>
        <v>8060</v>
      </c>
      <c r="O1563" s="119">
        <f>+N1563+I1563</f>
        <v>398560</v>
      </c>
      <c r="P1563" s="119"/>
      <c r="Q1563" s="119">
        <f>+Q1561+10</f>
        <v>8310</v>
      </c>
      <c r="R1563" s="120">
        <f>+Q1563+I1563</f>
        <v>398810</v>
      </c>
      <c r="S1563" s="121"/>
      <c r="T1563" s="122">
        <f>+T1561+20</f>
        <v>16270</v>
      </c>
      <c r="U1563" s="122">
        <f>+T1563+I1563</f>
        <v>406770</v>
      </c>
      <c r="V1563" s="141">
        <f>+V1561+500</f>
        <v>390500</v>
      </c>
      <c r="W1563" s="130"/>
      <c r="X1563" s="116">
        <f>+X1561+10</f>
        <v>6085</v>
      </c>
      <c r="Y1563" s="124">
        <f t="shared" si="265"/>
        <v>390740</v>
      </c>
      <c r="Z1563" s="125">
        <f>+V1563+X1563</f>
        <v>396585</v>
      </c>
      <c r="AA1563" s="126"/>
      <c r="AB1563" s="127">
        <f>+AB1561+20</f>
        <v>12170</v>
      </c>
      <c r="AC1563" s="119">
        <f>+V1563+AB1563</f>
        <v>402670</v>
      </c>
      <c r="AD1563" s="127"/>
      <c r="AE1563" s="127">
        <f>+AE1561+10</f>
        <v>6110</v>
      </c>
      <c r="AF1563" s="120">
        <f>+AE1563+V1563</f>
        <v>396610</v>
      </c>
      <c r="AG1563" s="127"/>
      <c r="AH1563" s="127">
        <f>+AH1561+10</f>
        <v>6135</v>
      </c>
      <c r="AI1563" s="119">
        <f>+AH1563+V1563</f>
        <v>396635</v>
      </c>
      <c r="AJ1563" s="126"/>
      <c r="AK1563" s="128">
        <f>+AK1561+10</f>
        <v>6160</v>
      </c>
      <c r="AL1563" s="129">
        <f>+AK1563+V1563</f>
        <v>396660</v>
      </c>
      <c r="AM1563" s="397"/>
    </row>
    <row r="1564" spans="1:39" ht="15.75" x14ac:dyDescent="0.25">
      <c r="A1564" s="93">
        <f t="shared" si="266"/>
        <v>0</v>
      </c>
      <c r="B1564" s="94">
        <f t="shared" si="267"/>
        <v>0</v>
      </c>
      <c r="C1564" s="95">
        <f>+$D$3*T1564</f>
        <v>7150</v>
      </c>
      <c r="D1564" s="95">
        <f t="shared" si="268"/>
        <v>7150</v>
      </c>
      <c r="E1564" s="95">
        <f>+$F$3*K1564</f>
        <v>1500</v>
      </c>
      <c r="F1564" s="95">
        <f t="shared" si="269"/>
        <v>1500</v>
      </c>
      <c r="G1564" s="96">
        <f>+$H$3*Q1564</f>
        <v>1500</v>
      </c>
      <c r="H1564" s="433">
        <f t="shared" si="270"/>
        <v>1500</v>
      </c>
      <c r="I1564" s="395"/>
      <c r="J1564" s="130">
        <f>((K1565-K1563)/500)</f>
        <v>0.02</v>
      </c>
      <c r="K1564" s="116">
        <f>(((I1564-I1563)*J1564)+K1563)+I1564</f>
        <v>150</v>
      </c>
      <c r="L1564" s="131">
        <f>ROUNDUP(K1564,0)</f>
        <v>150</v>
      </c>
      <c r="M1564" s="132">
        <f>((N1565-N1563)/500)</f>
        <v>0.02</v>
      </c>
      <c r="N1564" s="101">
        <f>(((I1564-I1563)*M1564)+N1563)+I1564</f>
        <v>250</v>
      </c>
      <c r="O1564" s="101">
        <f>ROUNDUP(N1564,0)</f>
        <v>250</v>
      </c>
      <c r="P1564" s="101">
        <f>((Q1565-Q1563)/500)</f>
        <v>0.02</v>
      </c>
      <c r="Q1564" s="101">
        <f>(((I1564-I1563)*P1564)+Q1563)+I1564</f>
        <v>500</v>
      </c>
      <c r="R1564" s="133">
        <f>ROUNDUP(Q1564,0)</f>
        <v>500</v>
      </c>
      <c r="S1564" s="132">
        <f>((T1565-T1563)/500)</f>
        <v>0.04</v>
      </c>
      <c r="T1564" s="134">
        <f>(((I1564-I1563)*S1564)+T1563)+I1564</f>
        <v>650</v>
      </c>
      <c r="U1564" s="134">
        <f>ROUNDUP(T1564,0)</f>
        <v>650</v>
      </c>
      <c r="V1564" s="396"/>
      <c r="W1564" s="130">
        <f>((X1565-X1563)/500)</f>
        <v>0.01</v>
      </c>
      <c r="X1564" s="116">
        <f>(((V1564-V1563)*W1564)+X1563)+V1564</f>
        <v>2180</v>
      </c>
      <c r="Y1564" s="135">
        <f t="shared" si="265"/>
        <v>240</v>
      </c>
      <c r="Z1564" s="106">
        <f>ROUNDUP(X1564,0)</f>
        <v>2180</v>
      </c>
      <c r="AA1564" s="136">
        <f>((AB1565-AB1563)/500)</f>
        <v>0.02</v>
      </c>
      <c r="AB1564" s="137">
        <f>(((V1564-V1563)*AA1564)+AB1563)+V1564</f>
        <v>4360</v>
      </c>
      <c r="AC1564" s="101">
        <f>ROUNDUP(AB1564,0)</f>
        <v>4360</v>
      </c>
      <c r="AD1564" s="137">
        <f>((AE1565-AE1563)/500)</f>
        <v>0.01</v>
      </c>
      <c r="AE1564" s="137">
        <f>(((V1564-V1563)*AD1564)+AE1563)+V1564</f>
        <v>2205</v>
      </c>
      <c r="AF1564" s="133">
        <f>ROUNDUP(AE1564,0)</f>
        <v>2205</v>
      </c>
      <c r="AG1564" s="137">
        <f>((AH1565-AH1563)/500)</f>
        <v>0.01</v>
      </c>
      <c r="AH1564" s="137">
        <f>(((V1564-V1563)*AG1564)+AH1563)+V1564</f>
        <v>2230</v>
      </c>
      <c r="AI1564" s="101">
        <f>ROUNDUP(AH1564,0)</f>
        <v>2230</v>
      </c>
      <c r="AJ1564" s="136">
        <f>((AK1565-AK1563)/500)</f>
        <v>0.01</v>
      </c>
      <c r="AK1564" s="138">
        <f>(((V1564-V1563)*AJ1564)+AK1563)+V1564</f>
        <v>2255</v>
      </c>
      <c r="AL1564" s="139">
        <f>ROUNDUP(AK1564,0)</f>
        <v>2255</v>
      </c>
    </row>
    <row r="1565" spans="1:39" ht="15.75" x14ac:dyDescent="0.25">
      <c r="A1565" s="93">
        <f t="shared" si="266"/>
        <v>0</v>
      </c>
      <c r="B1565" s="93">
        <f t="shared" si="267"/>
        <v>0</v>
      </c>
      <c r="C1565" s="112">
        <f>+$D$3*U1565</f>
        <v>4480190</v>
      </c>
      <c r="D1565" s="112">
        <f t="shared" si="268"/>
        <v>4480190</v>
      </c>
      <c r="E1565" s="112">
        <f>+$F$3*L1565</f>
        <v>3989700</v>
      </c>
      <c r="F1565" s="112">
        <f t="shared" si="269"/>
        <v>3989700</v>
      </c>
      <c r="G1565" s="113">
        <f>+$H$3*R1565</f>
        <v>1197960</v>
      </c>
      <c r="H1565" s="112">
        <f t="shared" si="270"/>
        <v>1197960</v>
      </c>
      <c r="I1565" s="140">
        <f>+I1563+500</f>
        <v>391000</v>
      </c>
      <c r="J1565" s="130"/>
      <c r="K1565" s="116">
        <f>+K1563+10</f>
        <v>7970</v>
      </c>
      <c r="L1565" s="117">
        <f>+I1565+K1565</f>
        <v>398970</v>
      </c>
      <c r="M1565" s="118"/>
      <c r="N1565" s="119">
        <f>+N1563+10</f>
        <v>8070</v>
      </c>
      <c r="O1565" s="119">
        <f>+N1565+I1565</f>
        <v>399070</v>
      </c>
      <c r="P1565" s="119"/>
      <c r="Q1565" s="119">
        <f>+Q1563+10</f>
        <v>8320</v>
      </c>
      <c r="R1565" s="120">
        <f>+Q1565+I1565</f>
        <v>399320</v>
      </c>
      <c r="S1565" s="121"/>
      <c r="T1565" s="122">
        <f>+T1563+20</f>
        <v>16290</v>
      </c>
      <c r="U1565" s="122">
        <f>+T1565+I1565</f>
        <v>407290</v>
      </c>
      <c r="V1565" s="141">
        <f>+V1563+500</f>
        <v>391000</v>
      </c>
      <c r="W1565" s="130"/>
      <c r="X1565" s="116">
        <f>+X1563+5</f>
        <v>6090</v>
      </c>
      <c r="Y1565" s="124">
        <f t="shared" si="265"/>
        <v>391240</v>
      </c>
      <c r="Z1565" s="125">
        <f>+V1565+X1565</f>
        <v>397090</v>
      </c>
      <c r="AA1565" s="126"/>
      <c r="AB1565" s="127">
        <f>+AB1563+10</f>
        <v>12180</v>
      </c>
      <c r="AC1565" s="119">
        <f>+V1565+AB1565</f>
        <v>403180</v>
      </c>
      <c r="AD1565" s="127"/>
      <c r="AE1565" s="127">
        <f>+AE1563+5</f>
        <v>6115</v>
      </c>
      <c r="AF1565" s="120">
        <f>+AE1565+V1565</f>
        <v>397115</v>
      </c>
      <c r="AG1565" s="127"/>
      <c r="AH1565" s="127">
        <f>+AH1563+5</f>
        <v>6140</v>
      </c>
      <c r="AI1565" s="119">
        <f>+AH1565+V1565</f>
        <v>397140</v>
      </c>
      <c r="AJ1565" s="126"/>
      <c r="AK1565" s="128">
        <f>+AK1563+5</f>
        <v>6165</v>
      </c>
      <c r="AL1565" s="129">
        <f>+AK1565+V1565</f>
        <v>397165</v>
      </c>
      <c r="AM1565" s="397"/>
    </row>
    <row r="1566" spans="1:39" ht="15.75" x14ac:dyDescent="0.25">
      <c r="A1566" s="93">
        <f t="shared" si="266"/>
        <v>0</v>
      </c>
      <c r="B1566" s="94">
        <f t="shared" si="267"/>
        <v>0</v>
      </c>
      <c r="C1566" s="95">
        <f>+$D$3*T1566</f>
        <v>7150</v>
      </c>
      <c r="D1566" s="95">
        <f t="shared" si="268"/>
        <v>7150</v>
      </c>
      <c r="E1566" s="95">
        <f>+$F$3*K1566</f>
        <v>1500</v>
      </c>
      <c r="F1566" s="95">
        <f t="shared" si="269"/>
        <v>1500</v>
      </c>
      <c r="G1566" s="96">
        <f>+$H$3*Q1566</f>
        <v>1500</v>
      </c>
      <c r="H1566" s="95">
        <f t="shared" si="270"/>
        <v>1500</v>
      </c>
      <c r="I1566" s="395"/>
      <c r="J1566" s="130">
        <f>((K1567-K1565)/500)</f>
        <v>0.02</v>
      </c>
      <c r="K1566" s="116">
        <f>(((I1566-I1565)*J1566)+K1565)+I1566</f>
        <v>150</v>
      </c>
      <c r="L1566" s="131">
        <f>ROUNDUP(K1566,0)</f>
        <v>150</v>
      </c>
      <c r="M1566" s="132">
        <f>((N1567-N1565)/500)</f>
        <v>0.02</v>
      </c>
      <c r="N1566" s="101">
        <f>(((I1566-I1565)*M1566)+N1565)+I1566</f>
        <v>250</v>
      </c>
      <c r="O1566" s="101">
        <f>ROUNDUP(N1566,0)</f>
        <v>250</v>
      </c>
      <c r="P1566" s="101">
        <f>((Q1567-Q1565)/500)</f>
        <v>0.02</v>
      </c>
      <c r="Q1566" s="101">
        <f>(((I1566-I1565)*P1566)+Q1565)+I1566</f>
        <v>500</v>
      </c>
      <c r="R1566" s="133">
        <f>ROUNDUP(Q1566,0)</f>
        <v>500</v>
      </c>
      <c r="S1566" s="132">
        <f>((T1567-T1565)/500)</f>
        <v>0.04</v>
      </c>
      <c r="T1566" s="134">
        <f>(((I1566-I1565)*S1566)+T1565)+I1566</f>
        <v>650</v>
      </c>
      <c r="U1566" s="134">
        <f>ROUNDUP(T1566,0)</f>
        <v>650</v>
      </c>
      <c r="V1566" s="396"/>
      <c r="W1566" s="130">
        <f>((X1567-X1565)/500)</f>
        <v>0.02</v>
      </c>
      <c r="X1566" s="116">
        <f>(((V1566-V1565)*W1566)+X1565)+V1566</f>
        <v>-1730</v>
      </c>
      <c r="Y1566" s="135">
        <f t="shared" si="265"/>
        <v>240</v>
      </c>
      <c r="Z1566" s="106">
        <f>ROUNDUP(X1566,0)</f>
        <v>-1730</v>
      </c>
      <c r="AA1566" s="136">
        <f>((AB1567-AB1565)/500)</f>
        <v>0.04</v>
      </c>
      <c r="AB1566" s="137">
        <f>(((V1566-V1565)*AA1566)+AB1565)+V1566</f>
        <v>-3460</v>
      </c>
      <c r="AC1566" s="101">
        <f>ROUNDUP(AB1566,0)</f>
        <v>-3460</v>
      </c>
      <c r="AD1566" s="137">
        <f>((AE1567-AE1565)/500)</f>
        <v>0.02</v>
      </c>
      <c r="AE1566" s="137">
        <f>(((V1566-V1565)*AD1566)+AE1565)+V1566</f>
        <v>-1705</v>
      </c>
      <c r="AF1566" s="133">
        <f>ROUNDUP(AE1566,0)</f>
        <v>-1705</v>
      </c>
      <c r="AG1566" s="137">
        <f>((AH1567-AH1565)/500)</f>
        <v>0.02</v>
      </c>
      <c r="AH1566" s="137">
        <f>(((V1566-V1565)*AG1566)+AH1565)+V1566</f>
        <v>-1680</v>
      </c>
      <c r="AI1566" s="101">
        <f>ROUNDUP(AH1566,0)</f>
        <v>-1680</v>
      </c>
      <c r="AJ1566" s="136">
        <f>((AK1567-AK1565)/500)</f>
        <v>0.02</v>
      </c>
      <c r="AK1566" s="138">
        <f>(((V1566-V1565)*AJ1566)+AK1565)+V1566</f>
        <v>-1655</v>
      </c>
      <c r="AL1566" s="139">
        <f>ROUNDUP(AK1566,0)</f>
        <v>-1655</v>
      </c>
    </row>
    <row r="1567" spans="1:39" ht="15.75" x14ac:dyDescent="0.25">
      <c r="A1567" s="93">
        <f t="shared" si="266"/>
        <v>0</v>
      </c>
      <c r="B1567" s="93">
        <f t="shared" si="267"/>
        <v>0</v>
      </c>
      <c r="C1567" s="112">
        <f>+$D$3*U1567</f>
        <v>4485910</v>
      </c>
      <c r="D1567" s="112">
        <f t="shared" si="268"/>
        <v>4485910</v>
      </c>
      <c r="E1567" s="112">
        <f>+$F$3*L1567</f>
        <v>3994800</v>
      </c>
      <c r="F1567" s="112">
        <f t="shared" si="269"/>
        <v>3994800</v>
      </c>
      <c r="G1567" s="113">
        <f>+$H$3*R1567</f>
        <v>1199490</v>
      </c>
      <c r="H1567" s="112">
        <f t="shared" si="270"/>
        <v>1199490</v>
      </c>
      <c r="I1567" s="140">
        <f>+I1565+500</f>
        <v>391500</v>
      </c>
      <c r="J1567" s="130"/>
      <c r="K1567" s="116">
        <f>+K1565+10</f>
        <v>7980</v>
      </c>
      <c r="L1567" s="117">
        <f>+I1567+K1567</f>
        <v>399480</v>
      </c>
      <c r="M1567" s="118"/>
      <c r="N1567" s="119">
        <f>+N1565+10</f>
        <v>8080</v>
      </c>
      <c r="O1567" s="119">
        <f>+N1567+I1567</f>
        <v>399580</v>
      </c>
      <c r="P1567" s="119"/>
      <c r="Q1567" s="119">
        <f>+Q1565+10</f>
        <v>8330</v>
      </c>
      <c r="R1567" s="120">
        <f>+Q1567+I1567</f>
        <v>399830</v>
      </c>
      <c r="S1567" s="121"/>
      <c r="T1567" s="122">
        <f>+T1565+20</f>
        <v>16310</v>
      </c>
      <c r="U1567" s="122">
        <f>+T1567+I1567</f>
        <v>407810</v>
      </c>
      <c r="V1567" s="141">
        <f>+V1565+500</f>
        <v>391500</v>
      </c>
      <c r="W1567" s="130"/>
      <c r="X1567" s="116">
        <f>+X1565+10</f>
        <v>6100</v>
      </c>
      <c r="Y1567" s="124">
        <f t="shared" si="265"/>
        <v>391740</v>
      </c>
      <c r="Z1567" s="125">
        <f>+V1567+X1567</f>
        <v>397600</v>
      </c>
      <c r="AA1567" s="126"/>
      <c r="AB1567" s="127">
        <f>+AB1565+20</f>
        <v>12200</v>
      </c>
      <c r="AC1567" s="119">
        <f>+V1567+AB1567</f>
        <v>403700</v>
      </c>
      <c r="AD1567" s="127"/>
      <c r="AE1567" s="127">
        <f>+AE1565+10</f>
        <v>6125</v>
      </c>
      <c r="AF1567" s="120">
        <f>+AE1567+V1567</f>
        <v>397625</v>
      </c>
      <c r="AG1567" s="127"/>
      <c r="AH1567" s="127">
        <f>+AH1565+10</f>
        <v>6150</v>
      </c>
      <c r="AI1567" s="119">
        <f>+AH1567+V1567</f>
        <v>397650</v>
      </c>
      <c r="AJ1567" s="126"/>
      <c r="AK1567" s="128">
        <f>+AK1565+10</f>
        <v>6175</v>
      </c>
      <c r="AL1567" s="129">
        <f>+AK1567+V1567</f>
        <v>397675</v>
      </c>
      <c r="AM1567" s="397"/>
    </row>
    <row r="1568" spans="1:39" ht="15.75" x14ac:dyDescent="0.25">
      <c r="A1568" s="93">
        <f t="shared" si="266"/>
        <v>0</v>
      </c>
      <c r="B1568" s="94">
        <f t="shared" si="267"/>
        <v>0</v>
      </c>
      <c r="C1568" s="95">
        <f>+$D$3*T1568</f>
        <v>7150</v>
      </c>
      <c r="D1568" s="95">
        <f t="shared" si="268"/>
        <v>7150</v>
      </c>
      <c r="E1568" s="95">
        <f>+$F$3*K1568</f>
        <v>1500</v>
      </c>
      <c r="F1568" s="95">
        <f t="shared" si="269"/>
        <v>1500</v>
      </c>
      <c r="G1568" s="96">
        <f>+$H$3*Q1568</f>
        <v>1500</v>
      </c>
      <c r="H1568" s="433">
        <f t="shared" si="270"/>
        <v>1500</v>
      </c>
      <c r="I1568" s="395"/>
      <c r="J1568" s="130">
        <f>((K1569-K1567)/500)</f>
        <v>0.02</v>
      </c>
      <c r="K1568" s="116">
        <f>(((I1568-I1567)*J1568)+K1567)+I1568</f>
        <v>150</v>
      </c>
      <c r="L1568" s="131">
        <f>ROUNDUP(K1568,0)</f>
        <v>150</v>
      </c>
      <c r="M1568" s="132">
        <f>((N1569-N1567)/500)</f>
        <v>0.02</v>
      </c>
      <c r="N1568" s="101">
        <f>(((I1568-I1567)*M1568)+N1567)+I1568</f>
        <v>250</v>
      </c>
      <c r="O1568" s="101">
        <f>ROUNDUP(N1568,0)</f>
        <v>250</v>
      </c>
      <c r="P1568" s="101">
        <f>((Q1569-Q1567)/500)</f>
        <v>0.02</v>
      </c>
      <c r="Q1568" s="101">
        <f>(((I1568-I1567)*P1568)+Q1567)+I1568</f>
        <v>500</v>
      </c>
      <c r="R1568" s="133">
        <f>ROUNDUP(Q1568,0)</f>
        <v>500</v>
      </c>
      <c r="S1568" s="132">
        <f>((T1569-T1567)/500)</f>
        <v>0.04</v>
      </c>
      <c r="T1568" s="134">
        <f>(((I1568-I1567)*S1568)+T1567)+I1568</f>
        <v>650</v>
      </c>
      <c r="U1568" s="134">
        <f>ROUNDUP(T1568,0)</f>
        <v>650</v>
      </c>
      <c r="V1568" s="396"/>
      <c r="W1568" s="130">
        <f>((X1569-X1567)/500)</f>
        <v>0.01</v>
      </c>
      <c r="X1568" s="116">
        <f>(((V1568-V1567)*W1568)+X1567)+V1568</f>
        <v>2185</v>
      </c>
      <c r="Y1568" s="135">
        <f t="shared" si="265"/>
        <v>240</v>
      </c>
      <c r="Z1568" s="106">
        <f>ROUNDUP(X1568,0)</f>
        <v>2185</v>
      </c>
      <c r="AA1568" s="136">
        <f>((AB1569-AB1567)/500)</f>
        <v>0.02</v>
      </c>
      <c r="AB1568" s="137">
        <f>(((V1568-V1567)*AA1568)+AB1567)+V1568</f>
        <v>4370</v>
      </c>
      <c r="AC1568" s="101">
        <f>ROUNDUP(AB1568,0)</f>
        <v>4370</v>
      </c>
      <c r="AD1568" s="137">
        <f>((AE1569-AE1567)/500)</f>
        <v>0.01</v>
      </c>
      <c r="AE1568" s="137">
        <f>(((V1568-V1567)*AD1568)+AE1567)+V1568</f>
        <v>2210</v>
      </c>
      <c r="AF1568" s="133">
        <f>ROUNDUP(AE1568,0)</f>
        <v>2210</v>
      </c>
      <c r="AG1568" s="137">
        <f>((AH1569-AH1567)/500)</f>
        <v>0.01</v>
      </c>
      <c r="AH1568" s="137">
        <f>(((V1568-V1567)*AG1568)+AH1567)+V1568</f>
        <v>2235</v>
      </c>
      <c r="AI1568" s="101">
        <f>ROUNDUP(AH1568,0)</f>
        <v>2235</v>
      </c>
      <c r="AJ1568" s="136">
        <f>((AK1569-AK1567)/500)</f>
        <v>0.01</v>
      </c>
      <c r="AK1568" s="138">
        <f>(((V1568-V1567)*AJ1568)+AK1567)+V1568</f>
        <v>2260</v>
      </c>
      <c r="AL1568" s="139">
        <f>ROUNDUP(AK1568,0)</f>
        <v>2260</v>
      </c>
    </row>
    <row r="1569" spans="1:39" ht="15.75" x14ac:dyDescent="0.25">
      <c r="A1569" s="93">
        <f t="shared" si="266"/>
        <v>0</v>
      </c>
      <c r="B1569" s="93">
        <f t="shared" si="267"/>
        <v>0</v>
      </c>
      <c r="C1569" s="112">
        <f>+$D$3*U1569</f>
        <v>4491630</v>
      </c>
      <c r="D1569" s="112">
        <f t="shared" si="268"/>
        <v>4491630</v>
      </c>
      <c r="E1569" s="112">
        <f>+$F$3*L1569</f>
        <v>3999900</v>
      </c>
      <c r="F1569" s="112">
        <f t="shared" si="269"/>
        <v>3999900</v>
      </c>
      <c r="G1569" s="113">
        <f>+$H$3*R1569</f>
        <v>1201020</v>
      </c>
      <c r="H1569" s="112">
        <f t="shared" si="270"/>
        <v>1201020</v>
      </c>
      <c r="I1569" s="140">
        <f>+I1567+500</f>
        <v>392000</v>
      </c>
      <c r="J1569" s="130"/>
      <c r="K1569" s="116">
        <f>+K1567+10</f>
        <v>7990</v>
      </c>
      <c r="L1569" s="117">
        <f>+I1569+K1569</f>
        <v>399990</v>
      </c>
      <c r="M1569" s="118"/>
      <c r="N1569" s="119">
        <f>+N1567+10</f>
        <v>8090</v>
      </c>
      <c r="O1569" s="119">
        <f>+N1569+I1569</f>
        <v>400090</v>
      </c>
      <c r="P1569" s="119"/>
      <c r="Q1569" s="119">
        <f>+Q1567+10</f>
        <v>8340</v>
      </c>
      <c r="R1569" s="120">
        <f>+Q1569+I1569</f>
        <v>400340</v>
      </c>
      <c r="S1569" s="121"/>
      <c r="T1569" s="122">
        <f>+T1567+20</f>
        <v>16330</v>
      </c>
      <c r="U1569" s="122">
        <f>+T1569+I1569</f>
        <v>408330</v>
      </c>
      <c r="V1569" s="141">
        <f>+V1567+500</f>
        <v>392000</v>
      </c>
      <c r="W1569" s="130"/>
      <c r="X1569" s="116">
        <f>+X1567+5</f>
        <v>6105</v>
      </c>
      <c r="Y1569" s="124">
        <f t="shared" ref="Y1569:Y1632" si="271">+V1569+240</f>
        <v>392240</v>
      </c>
      <c r="Z1569" s="125">
        <f>+V1569+X1569</f>
        <v>398105</v>
      </c>
      <c r="AA1569" s="126"/>
      <c r="AB1569" s="127">
        <f>+AB1567+10</f>
        <v>12210</v>
      </c>
      <c r="AC1569" s="119">
        <f>+V1569+AB1569</f>
        <v>404210</v>
      </c>
      <c r="AD1569" s="127"/>
      <c r="AE1569" s="127">
        <f>+AE1567+5</f>
        <v>6130</v>
      </c>
      <c r="AF1569" s="120">
        <f>+AE1569+V1569</f>
        <v>398130</v>
      </c>
      <c r="AG1569" s="127"/>
      <c r="AH1569" s="127">
        <f>+AH1567+5</f>
        <v>6155</v>
      </c>
      <c r="AI1569" s="119">
        <f>+AH1569+V1569</f>
        <v>398155</v>
      </c>
      <c r="AJ1569" s="126"/>
      <c r="AK1569" s="128">
        <f>+AK1567+5</f>
        <v>6180</v>
      </c>
      <c r="AL1569" s="129">
        <f>+AK1569+V1569</f>
        <v>398180</v>
      </c>
      <c r="AM1569" s="397"/>
    </row>
    <row r="1570" spans="1:39" ht="15.75" x14ac:dyDescent="0.25">
      <c r="A1570" s="93">
        <f t="shared" si="266"/>
        <v>0</v>
      </c>
      <c r="B1570" s="94">
        <f t="shared" si="267"/>
        <v>0</v>
      </c>
      <c r="C1570" s="95">
        <f>+$D$3*T1570</f>
        <v>7150</v>
      </c>
      <c r="D1570" s="95">
        <f t="shared" si="268"/>
        <v>7150</v>
      </c>
      <c r="E1570" s="95">
        <f>+$F$3*K1570</f>
        <v>1500</v>
      </c>
      <c r="F1570" s="95">
        <f t="shared" si="269"/>
        <v>1500</v>
      </c>
      <c r="G1570" s="96">
        <f>+$H$3*Q1570</f>
        <v>1500</v>
      </c>
      <c r="H1570" s="95">
        <f t="shared" si="270"/>
        <v>1500</v>
      </c>
      <c r="I1570" s="395"/>
      <c r="J1570" s="130">
        <f>((K1571-K1569)/500)</f>
        <v>0.02</v>
      </c>
      <c r="K1570" s="116">
        <f>(((I1570-I1569)*J1570)+K1569)+I1570</f>
        <v>150</v>
      </c>
      <c r="L1570" s="131">
        <f>ROUNDUP(K1570,0)</f>
        <v>150</v>
      </c>
      <c r="M1570" s="132">
        <f>((N1571-N1569)/500)</f>
        <v>0.02</v>
      </c>
      <c r="N1570" s="101">
        <f>(((I1570-I1569)*M1570)+N1569)+I1570</f>
        <v>250</v>
      </c>
      <c r="O1570" s="101">
        <f>ROUNDUP(N1570,0)</f>
        <v>250</v>
      </c>
      <c r="P1570" s="101">
        <f>((Q1571-Q1569)/500)</f>
        <v>0.02</v>
      </c>
      <c r="Q1570" s="101">
        <f>(((I1570-I1569)*P1570)+Q1569)+I1570</f>
        <v>500</v>
      </c>
      <c r="R1570" s="133">
        <f>ROUNDUP(Q1570,0)</f>
        <v>500</v>
      </c>
      <c r="S1570" s="132">
        <f>((T1571-T1569)/500)</f>
        <v>0.04</v>
      </c>
      <c r="T1570" s="134">
        <f>(((I1570-I1569)*S1570)+T1569)+I1570</f>
        <v>650</v>
      </c>
      <c r="U1570" s="134">
        <f>ROUNDUP(T1570,0)</f>
        <v>650</v>
      </c>
      <c r="V1570" s="396"/>
      <c r="W1570" s="130">
        <f>((X1571-X1569)/500)</f>
        <v>0.02</v>
      </c>
      <c r="X1570" s="116">
        <f>(((V1570-V1569)*W1570)+X1569)+V1570</f>
        <v>-1735</v>
      </c>
      <c r="Y1570" s="135">
        <f t="shared" si="271"/>
        <v>240</v>
      </c>
      <c r="Z1570" s="106">
        <f>ROUNDUP(X1570,0)</f>
        <v>-1735</v>
      </c>
      <c r="AA1570" s="136">
        <f>((AB1571-AB1569)/500)</f>
        <v>0.04</v>
      </c>
      <c r="AB1570" s="137">
        <f>(((V1570-V1569)*AA1570)+AB1569)+V1570</f>
        <v>-3470</v>
      </c>
      <c r="AC1570" s="101">
        <f>ROUNDUP(AB1570,0)</f>
        <v>-3470</v>
      </c>
      <c r="AD1570" s="137">
        <f>((AE1571-AE1569)/500)</f>
        <v>0.02</v>
      </c>
      <c r="AE1570" s="137">
        <f>(((V1570-V1569)*AD1570)+AE1569)+V1570</f>
        <v>-1710</v>
      </c>
      <c r="AF1570" s="133">
        <f>ROUNDUP(AE1570,0)</f>
        <v>-1710</v>
      </c>
      <c r="AG1570" s="137">
        <f>((AH1571-AH1569)/500)</f>
        <v>0.02</v>
      </c>
      <c r="AH1570" s="137">
        <f>(((V1570-V1569)*AG1570)+AH1569)+V1570</f>
        <v>-1685</v>
      </c>
      <c r="AI1570" s="101">
        <f>ROUNDUP(AH1570,0)</f>
        <v>-1685</v>
      </c>
      <c r="AJ1570" s="136">
        <f>((AK1571-AK1569)/500)</f>
        <v>0.02</v>
      </c>
      <c r="AK1570" s="138">
        <f>(((V1570-V1569)*AJ1570)+AK1569)+V1570</f>
        <v>-1660</v>
      </c>
      <c r="AL1570" s="139">
        <f>ROUNDUP(AK1570,0)</f>
        <v>-1660</v>
      </c>
      <c r="AM1570" s="397"/>
    </row>
    <row r="1571" spans="1:39" ht="15.75" x14ac:dyDescent="0.25">
      <c r="A1571" s="93">
        <f t="shared" si="266"/>
        <v>0</v>
      </c>
      <c r="B1571" s="93">
        <f t="shared" si="267"/>
        <v>0</v>
      </c>
      <c r="C1571" s="112">
        <f>+$D$3*U1571</f>
        <v>4497350</v>
      </c>
      <c r="D1571" s="112">
        <f t="shared" si="268"/>
        <v>4497350</v>
      </c>
      <c r="E1571" s="112">
        <f>+$F$3*L1571</f>
        <v>4005000</v>
      </c>
      <c r="F1571" s="112">
        <f t="shared" si="269"/>
        <v>4005000</v>
      </c>
      <c r="G1571" s="113">
        <f>+$H$3*R1571</f>
        <v>1202550</v>
      </c>
      <c r="H1571" s="112">
        <f t="shared" si="270"/>
        <v>1202550</v>
      </c>
      <c r="I1571" s="140">
        <f>+I1569+500</f>
        <v>392500</v>
      </c>
      <c r="J1571" s="130"/>
      <c r="K1571" s="116">
        <f>+K1569+10</f>
        <v>8000</v>
      </c>
      <c r="L1571" s="117">
        <f>+I1571+K1571</f>
        <v>400500</v>
      </c>
      <c r="M1571" s="118"/>
      <c r="N1571" s="119">
        <f>+N1569+10</f>
        <v>8100</v>
      </c>
      <c r="O1571" s="119">
        <f>+N1571+I1571</f>
        <v>400600</v>
      </c>
      <c r="P1571" s="119"/>
      <c r="Q1571" s="119">
        <f>+Q1569+10</f>
        <v>8350</v>
      </c>
      <c r="R1571" s="120">
        <f>+Q1571+I1571</f>
        <v>400850</v>
      </c>
      <c r="S1571" s="121"/>
      <c r="T1571" s="122">
        <f>+T1569+20</f>
        <v>16350</v>
      </c>
      <c r="U1571" s="122">
        <f>+T1571+I1571</f>
        <v>408850</v>
      </c>
      <c r="V1571" s="141">
        <f>+V1569+500</f>
        <v>392500</v>
      </c>
      <c r="W1571" s="130"/>
      <c r="X1571" s="116">
        <f>+X1569+10</f>
        <v>6115</v>
      </c>
      <c r="Y1571" s="124">
        <f t="shared" si="271"/>
        <v>392740</v>
      </c>
      <c r="Z1571" s="125">
        <f>+V1571+X1571</f>
        <v>398615</v>
      </c>
      <c r="AA1571" s="126"/>
      <c r="AB1571" s="127">
        <f>+AB1569+20</f>
        <v>12230</v>
      </c>
      <c r="AC1571" s="119">
        <f>+V1571+AB1571</f>
        <v>404730</v>
      </c>
      <c r="AD1571" s="127"/>
      <c r="AE1571" s="127">
        <f>+AE1569+10</f>
        <v>6140</v>
      </c>
      <c r="AF1571" s="120">
        <f>+AE1571+V1571</f>
        <v>398640</v>
      </c>
      <c r="AG1571" s="127"/>
      <c r="AH1571" s="127">
        <f>+AH1569+10</f>
        <v>6165</v>
      </c>
      <c r="AI1571" s="119">
        <f>+AH1571+V1571</f>
        <v>398665</v>
      </c>
      <c r="AJ1571" s="126"/>
      <c r="AK1571" s="128">
        <f>+AK1569+10</f>
        <v>6190</v>
      </c>
      <c r="AL1571" s="129">
        <f>+AK1571+V1571</f>
        <v>398690</v>
      </c>
      <c r="AM1571" s="397"/>
    </row>
    <row r="1572" spans="1:39" ht="15.75" x14ac:dyDescent="0.25">
      <c r="A1572" s="93">
        <f t="shared" si="266"/>
        <v>0</v>
      </c>
      <c r="B1572" s="94">
        <f t="shared" si="267"/>
        <v>0</v>
      </c>
      <c r="C1572" s="95">
        <f>+$D$3*T1572</f>
        <v>7150</v>
      </c>
      <c r="D1572" s="95">
        <f t="shared" si="268"/>
        <v>7150</v>
      </c>
      <c r="E1572" s="95">
        <f>+$F$3*K1572</f>
        <v>1500</v>
      </c>
      <c r="F1572" s="95">
        <f t="shared" si="269"/>
        <v>1500</v>
      </c>
      <c r="G1572" s="96">
        <f>+$H$3*Q1572</f>
        <v>1500</v>
      </c>
      <c r="H1572" s="433">
        <f t="shared" si="270"/>
        <v>1500</v>
      </c>
      <c r="I1572" s="395"/>
      <c r="J1572" s="130">
        <f>((K1573-K1571)/500)</f>
        <v>0.02</v>
      </c>
      <c r="K1572" s="116">
        <f>(((I1572-I1571)*J1572)+K1571)+I1572</f>
        <v>150</v>
      </c>
      <c r="L1572" s="131">
        <f>ROUNDUP(K1572,0)</f>
        <v>150</v>
      </c>
      <c r="M1572" s="132">
        <f>((N1573-N1571)/500)</f>
        <v>0.02</v>
      </c>
      <c r="N1572" s="101">
        <f>(((I1572-I1571)*M1572)+N1571)+I1572</f>
        <v>250</v>
      </c>
      <c r="O1572" s="101">
        <f>ROUNDUP(N1572,0)</f>
        <v>250</v>
      </c>
      <c r="P1572" s="101">
        <f>((Q1573-Q1571)/500)</f>
        <v>0.02</v>
      </c>
      <c r="Q1572" s="101">
        <f>(((I1572-I1571)*P1572)+Q1571)+I1572</f>
        <v>500</v>
      </c>
      <c r="R1572" s="133">
        <f>ROUNDUP(Q1572,0)</f>
        <v>500</v>
      </c>
      <c r="S1572" s="132">
        <f>((T1573-T1571)/500)</f>
        <v>0.04</v>
      </c>
      <c r="T1572" s="134">
        <f>(((I1572-I1571)*S1572)+T1571)+I1572</f>
        <v>650</v>
      </c>
      <c r="U1572" s="134">
        <f>ROUNDUP(T1572,0)</f>
        <v>650</v>
      </c>
      <c r="V1572" s="396"/>
      <c r="W1572" s="130">
        <f>((X1573-X1571)/500)</f>
        <v>0.01</v>
      </c>
      <c r="X1572" s="116">
        <f>(((V1572-V1571)*W1572)+X1571)+V1572</f>
        <v>2190</v>
      </c>
      <c r="Y1572" s="135">
        <f t="shared" si="271"/>
        <v>240</v>
      </c>
      <c r="Z1572" s="106">
        <f>ROUNDUP(X1572,0)</f>
        <v>2190</v>
      </c>
      <c r="AA1572" s="136">
        <f>((AB1573-AB1571)/500)</f>
        <v>0.02</v>
      </c>
      <c r="AB1572" s="137">
        <f>(((V1572-V1571)*AA1572)+AB1571)+V1572</f>
        <v>4380</v>
      </c>
      <c r="AC1572" s="101">
        <f>ROUNDUP(AB1572,0)</f>
        <v>4380</v>
      </c>
      <c r="AD1572" s="137">
        <f>((AE1573-AE1571)/500)</f>
        <v>0.01</v>
      </c>
      <c r="AE1572" s="137">
        <f>(((V1572-V1571)*AD1572)+AE1571)+V1572</f>
        <v>2215</v>
      </c>
      <c r="AF1572" s="133">
        <f>ROUNDUP(AE1572,0)</f>
        <v>2215</v>
      </c>
      <c r="AG1572" s="137">
        <f>((AH1573-AH1571)/500)</f>
        <v>0.01</v>
      </c>
      <c r="AH1572" s="137">
        <f>(((V1572-V1571)*AG1572)+AH1571)+V1572</f>
        <v>2240</v>
      </c>
      <c r="AI1572" s="101">
        <f>ROUNDUP(AH1572,0)</f>
        <v>2240</v>
      </c>
      <c r="AJ1572" s="136">
        <f>((AK1573-AK1571)/500)</f>
        <v>0.01</v>
      </c>
      <c r="AK1572" s="138">
        <f>(((V1572-V1571)*AJ1572)+AK1571)+V1572</f>
        <v>2265</v>
      </c>
      <c r="AL1572" s="139">
        <f>ROUNDUP(AK1572,0)</f>
        <v>2265</v>
      </c>
    </row>
    <row r="1573" spans="1:39" ht="15.75" x14ac:dyDescent="0.25">
      <c r="A1573" s="93">
        <f t="shared" si="266"/>
        <v>0</v>
      </c>
      <c r="B1573" s="93">
        <f t="shared" si="267"/>
        <v>0</v>
      </c>
      <c r="C1573" s="112">
        <f>+$D$3*U1573</f>
        <v>4503070</v>
      </c>
      <c r="D1573" s="112">
        <f t="shared" si="268"/>
        <v>4503070</v>
      </c>
      <c r="E1573" s="112">
        <f>+$F$3*L1573</f>
        <v>4010100</v>
      </c>
      <c r="F1573" s="112">
        <f t="shared" si="269"/>
        <v>4010100</v>
      </c>
      <c r="G1573" s="113">
        <f>+$H$3*R1573</f>
        <v>1204080</v>
      </c>
      <c r="H1573" s="112">
        <f t="shared" si="270"/>
        <v>1204080</v>
      </c>
      <c r="I1573" s="140">
        <f>+I1571+500</f>
        <v>393000</v>
      </c>
      <c r="J1573" s="130"/>
      <c r="K1573" s="116">
        <f>+K1571+10</f>
        <v>8010</v>
      </c>
      <c r="L1573" s="117">
        <f>+I1573+K1573</f>
        <v>401010</v>
      </c>
      <c r="M1573" s="118"/>
      <c r="N1573" s="119">
        <f>+N1571+10</f>
        <v>8110</v>
      </c>
      <c r="O1573" s="119">
        <f>+N1573+I1573</f>
        <v>401110</v>
      </c>
      <c r="P1573" s="119"/>
      <c r="Q1573" s="119">
        <f>+Q1571+10</f>
        <v>8360</v>
      </c>
      <c r="R1573" s="120">
        <f>+Q1573+I1573</f>
        <v>401360</v>
      </c>
      <c r="S1573" s="121"/>
      <c r="T1573" s="122">
        <f>+T1571+20</f>
        <v>16370</v>
      </c>
      <c r="U1573" s="122">
        <f>+T1573+I1573</f>
        <v>409370</v>
      </c>
      <c r="V1573" s="141">
        <f>+V1571+500</f>
        <v>393000</v>
      </c>
      <c r="W1573" s="130"/>
      <c r="X1573" s="116">
        <f>+X1571+5</f>
        <v>6120</v>
      </c>
      <c r="Y1573" s="124">
        <f t="shared" si="271"/>
        <v>393240</v>
      </c>
      <c r="Z1573" s="125">
        <f>+V1573+X1573</f>
        <v>399120</v>
      </c>
      <c r="AA1573" s="126"/>
      <c r="AB1573" s="127">
        <f>+AB1571+10</f>
        <v>12240</v>
      </c>
      <c r="AC1573" s="119">
        <f>+V1573+AB1573</f>
        <v>405240</v>
      </c>
      <c r="AD1573" s="127"/>
      <c r="AE1573" s="127">
        <f>+AE1571+5</f>
        <v>6145</v>
      </c>
      <c r="AF1573" s="120">
        <f>+AE1573+V1573</f>
        <v>399145</v>
      </c>
      <c r="AG1573" s="127"/>
      <c r="AH1573" s="127">
        <f>+AH1571+5</f>
        <v>6170</v>
      </c>
      <c r="AI1573" s="119">
        <f>+AH1573+V1573</f>
        <v>399170</v>
      </c>
      <c r="AJ1573" s="126"/>
      <c r="AK1573" s="128">
        <f>+AK1571+5</f>
        <v>6195</v>
      </c>
      <c r="AL1573" s="129">
        <f>+AK1573+V1573</f>
        <v>399195</v>
      </c>
      <c r="AM1573" s="397"/>
    </row>
    <row r="1574" spans="1:39" ht="15.75" x14ac:dyDescent="0.25">
      <c r="A1574" s="93">
        <f t="shared" si="266"/>
        <v>0</v>
      </c>
      <c r="B1574" s="94">
        <f t="shared" si="267"/>
        <v>0</v>
      </c>
      <c r="C1574" s="95">
        <f>+$D$3*T1574</f>
        <v>7150</v>
      </c>
      <c r="D1574" s="95">
        <f t="shared" si="268"/>
        <v>7150</v>
      </c>
      <c r="E1574" s="95">
        <f>+$F$3*K1574</f>
        <v>1500</v>
      </c>
      <c r="F1574" s="95">
        <f t="shared" si="269"/>
        <v>1500</v>
      </c>
      <c r="G1574" s="96">
        <f>+$H$3*Q1574</f>
        <v>1500</v>
      </c>
      <c r="H1574" s="95">
        <f t="shared" si="270"/>
        <v>1500</v>
      </c>
      <c r="I1574" s="395"/>
      <c r="J1574" s="130">
        <f>((K1575-K1573)/500)</f>
        <v>0.02</v>
      </c>
      <c r="K1574" s="116">
        <f>(((I1574-I1573)*J1574)+K1573)+I1574</f>
        <v>150</v>
      </c>
      <c r="L1574" s="131">
        <f>ROUNDUP(K1574,0)</f>
        <v>150</v>
      </c>
      <c r="M1574" s="132">
        <f>((N1575-N1573)/500)</f>
        <v>0.02</v>
      </c>
      <c r="N1574" s="101">
        <f>(((I1574-I1573)*M1574)+N1573)+I1574</f>
        <v>250</v>
      </c>
      <c r="O1574" s="101">
        <f>ROUNDUP(N1574,0)</f>
        <v>250</v>
      </c>
      <c r="P1574" s="101">
        <f>((Q1575-Q1573)/500)</f>
        <v>0.02</v>
      </c>
      <c r="Q1574" s="101">
        <f>(((I1574-I1573)*P1574)+Q1573)+I1574</f>
        <v>500</v>
      </c>
      <c r="R1574" s="133">
        <f>ROUNDUP(Q1574,0)</f>
        <v>500</v>
      </c>
      <c r="S1574" s="132">
        <f>((T1575-T1573)/500)</f>
        <v>0.04</v>
      </c>
      <c r="T1574" s="134">
        <f>(((I1574-I1573)*S1574)+T1573)+I1574</f>
        <v>650</v>
      </c>
      <c r="U1574" s="134">
        <f>ROUNDUP(T1574,0)</f>
        <v>650</v>
      </c>
      <c r="V1574" s="396"/>
      <c r="W1574" s="130">
        <f>((X1575-X1573)/500)</f>
        <v>0.02</v>
      </c>
      <c r="X1574" s="116">
        <f>(((V1574-V1573)*W1574)+X1573)+V1574</f>
        <v>-1740</v>
      </c>
      <c r="Y1574" s="135">
        <f t="shared" si="271"/>
        <v>240</v>
      </c>
      <c r="Z1574" s="106">
        <f>ROUNDUP(X1574,0)</f>
        <v>-1740</v>
      </c>
      <c r="AA1574" s="136">
        <f>((AB1575-AB1573)/500)</f>
        <v>0.04</v>
      </c>
      <c r="AB1574" s="137">
        <f>(((V1574-V1573)*AA1574)+AB1573)+V1574</f>
        <v>-3480</v>
      </c>
      <c r="AC1574" s="101">
        <f>ROUNDUP(AB1574,0)</f>
        <v>-3480</v>
      </c>
      <c r="AD1574" s="137">
        <f>((AE1575-AE1573)/500)</f>
        <v>0.02</v>
      </c>
      <c r="AE1574" s="137">
        <f>(((V1574-V1573)*AD1574)+AE1573)+V1574</f>
        <v>-1715</v>
      </c>
      <c r="AF1574" s="133">
        <f>ROUNDUP(AE1574,0)</f>
        <v>-1715</v>
      </c>
      <c r="AG1574" s="137">
        <f>((AH1575-AH1573)/500)</f>
        <v>0.02</v>
      </c>
      <c r="AH1574" s="137">
        <f>(((V1574-V1573)*AG1574)+AH1573)+V1574</f>
        <v>-1690</v>
      </c>
      <c r="AI1574" s="101">
        <f>ROUNDUP(AH1574,0)</f>
        <v>-1690</v>
      </c>
      <c r="AJ1574" s="136">
        <f>((AK1575-AK1573)/500)</f>
        <v>0.02</v>
      </c>
      <c r="AK1574" s="138">
        <f>(((V1574-V1573)*AJ1574)+AK1573)+V1574</f>
        <v>-1665</v>
      </c>
      <c r="AL1574" s="139">
        <f>ROUNDUP(AK1574,0)</f>
        <v>-1665</v>
      </c>
    </row>
    <row r="1575" spans="1:39" ht="15.75" x14ac:dyDescent="0.25">
      <c r="A1575" s="93">
        <f t="shared" si="266"/>
        <v>0</v>
      </c>
      <c r="B1575" s="93">
        <f t="shared" si="267"/>
        <v>0</v>
      </c>
      <c r="C1575" s="112">
        <f>+$D$3*U1575</f>
        <v>4508790</v>
      </c>
      <c r="D1575" s="112">
        <f t="shared" si="268"/>
        <v>4508790</v>
      </c>
      <c r="E1575" s="112">
        <f>+$F$3*L1575</f>
        <v>4015200</v>
      </c>
      <c r="F1575" s="112">
        <f t="shared" si="269"/>
        <v>4015200</v>
      </c>
      <c r="G1575" s="113">
        <f>+$H$3*R1575</f>
        <v>1205610</v>
      </c>
      <c r="H1575" s="112">
        <f t="shared" si="270"/>
        <v>1205610</v>
      </c>
      <c r="I1575" s="140">
        <f>+I1573+500</f>
        <v>393500</v>
      </c>
      <c r="J1575" s="130"/>
      <c r="K1575" s="116">
        <f>+K1573+10</f>
        <v>8020</v>
      </c>
      <c r="L1575" s="117">
        <f>+I1575+K1575</f>
        <v>401520</v>
      </c>
      <c r="M1575" s="118"/>
      <c r="N1575" s="119">
        <f>+N1573+10</f>
        <v>8120</v>
      </c>
      <c r="O1575" s="119">
        <f>+N1575+I1575</f>
        <v>401620</v>
      </c>
      <c r="P1575" s="119"/>
      <c r="Q1575" s="119">
        <f>+Q1573+10</f>
        <v>8370</v>
      </c>
      <c r="R1575" s="120">
        <f>+Q1575+I1575</f>
        <v>401870</v>
      </c>
      <c r="S1575" s="121"/>
      <c r="T1575" s="122">
        <f>+T1573+20</f>
        <v>16390</v>
      </c>
      <c r="U1575" s="122">
        <f>+T1575+I1575</f>
        <v>409890</v>
      </c>
      <c r="V1575" s="141">
        <f>+V1573+500</f>
        <v>393500</v>
      </c>
      <c r="W1575" s="130"/>
      <c r="X1575" s="116">
        <f>+X1573+10</f>
        <v>6130</v>
      </c>
      <c r="Y1575" s="124">
        <f t="shared" si="271"/>
        <v>393740</v>
      </c>
      <c r="Z1575" s="125">
        <f>+V1575+X1575</f>
        <v>399630</v>
      </c>
      <c r="AA1575" s="126"/>
      <c r="AB1575" s="127">
        <f>+AB1573+20</f>
        <v>12260</v>
      </c>
      <c r="AC1575" s="119">
        <f>+V1575+AB1575</f>
        <v>405760</v>
      </c>
      <c r="AD1575" s="127"/>
      <c r="AE1575" s="127">
        <f>+AE1573+10</f>
        <v>6155</v>
      </c>
      <c r="AF1575" s="120">
        <f>+AE1575+V1575</f>
        <v>399655</v>
      </c>
      <c r="AG1575" s="127"/>
      <c r="AH1575" s="127">
        <f>+AH1573+10</f>
        <v>6180</v>
      </c>
      <c r="AI1575" s="119">
        <f>+AH1575+V1575</f>
        <v>399680</v>
      </c>
      <c r="AJ1575" s="126"/>
      <c r="AK1575" s="128">
        <f>+AK1573+10</f>
        <v>6205</v>
      </c>
      <c r="AL1575" s="129">
        <f>+AK1575+V1575</f>
        <v>399705</v>
      </c>
      <c r="AM1575" s="397"/>
    </row>
    <row r="1576" spans="1:39" ht="15.75" x14ac:dyDescent="0.25">
      <c r="A1576" s="93">
        <f t="shared" si="266"/>
        <v>0</v>
      </c>
      <c r="B1576" s="94">
        <f t="shared" si="267"/>
        <v>0</v>
      </c>
      <c r="C1576" s="95">
        <f>+$D$3*T1576</f>
        <v>7150</v>
      </c>
      <c r="D1576" s="95">
        <f t="shared" si="268"/>
        <v>7150</v>
      </c>
      <c r="E1576" s="95">
        <f>+$F$3*K1576</f>
        <v>1500</v>
      </c>
      <c r="F1576" s="95">
        <f t="shared" si="269"/>
        <v>1500</v>
      </c>
      <c r="G1576" s="96">
        <f>+$H$3*Q1576</f>
        <v>1500</v>
      </c>
      <c r="H1576" s="433">
        <f t="shared" si="270"/>
        <v>1500</v>
      </c>
      <c r="I1576" s="395"/>
      <c r="J1576" s="130">
        <f>((K1577-K1575)/500)</f>
        <v>0.02</v>
      </c>
      <c r="K1576" s="116">
        <f>(((I1576-I1575)*J1576)+K1575)+I1576</f>
        <v>150</v>
      </c>
      <c r="L1576" s="131">
        <f>ROUNDUP(K1576,0)</f>
        <v>150</v>
      </c>
      <c r="M1576" s="132">
        <f>((N1577-N1575)/500)</f>
        <v>0.02</v>
      </c>
      <c r="N1576" s="101">
        <f>(((I1576-I1575)*M1576)+N1575)+I1576</f>
        <v>250</v>
      </c>
      <c r="O1576" s="101">
        <f>ROUNDUP(N1576,0)</f>
        <v>250</v>
      </c>
      <c r="P1576" s="101">
        <f>((Q1577-Q1575)/500)</f>
        <v>0.02</v>
      </c>
      <c r="Q1576" s="101">
        <f>(((I1576-I1575)*P1576)+Q1575)+I1576</f>
        <v>500</v>
      </c>
      <c r="R1576" s="133">
        <f>ROUNDUP(Q1576,0)</f>
        <v>500</v>
      </c>
      <c r="S1576" s="132">
        <f>((T1577-T1575)/500)</f>
        <v>0.04</v>
      </c>
      <c r="T1576" s="134">
        <f>(((I1576-I1575)*S1576)+T1575)+I1576</f>
        <v>650</v>
      </c>
      <c r="U1576" s="134">
        <f>ROUNDUP(T1576,0)</f>
        <v>650</v>
      </c>
      <c r="V1576" s="396"/>
      <c r="W1576" s="130">
        <f>((X1577-X1575)/500)</f>
        <v>0.01</v>
      </c>
      <c r="X1576" s="116">
        <f>(((V1576-V1575)*W1576)+X1575)+V1576</f>
        <v>2195</v>
      </c>
      <c r="Y1576" s="135">
        <f t="shared" si="271"/>
        <v>240</v>
      </c>
      <c r="Z1576" s="106">
        <f>ROUNDUP(X1576,0)</f>
        <v>2195</v>
      </c>
      <c r="AA1576" s="136">
        <f>((AB1577-AB1575)/500)</f>
        <v>0.02</v>
      </c>
      <c r="AB1576" s="137">
        <f>(((V1576-V1575)*AA1576)+AB1575)+V1576</f>
        <v>4390</v>
      </c>
      <c r="AC1576" s="101">
        <f>ROUNDUP(AB1576,0)</f>
        <v>4390</v>
      </c>
      <c r="AD1576" s="137">
        <f>((AE1577-AE1575)/500)</f>
        <v>0.01</v>
      </c>
      <c r="AE1576" s="137">
        <f>(((V1576-V1575)*AD1576)+AE1575)+V1576</f>
        <v>2220</v>
      </c>
      <c r="AF1576" s="133">
        <f>ROUNDUP(AE1576,0)</f>
        <v>2220</v>
      </c>
      <c r="AG1576" s="137">
        <f>((AH1577-AH1575)/500)</f>
        <v>0.01</v>
      </c>
      <c r="AH1576" s="137">
        <f>(((V1576-V1575)*AG1576)+AH1575)+V1576</f>
        <v>2245</v>
      </c>
      <c r="AI1576" s="101">
        <f>ROUNDUP(AH1576,0)</f>
        <v>2245</v>
      </c>
      <c r="AJ1576" s="136">
        <f>((AK1577-AK1575)/500)</f>
        <v>0.01</v>
      </c>
      <c r="AK1576" s="138">
        <f>(((V1576-V1575)*AJ1576)+AK1575)+V1576</f>
        <v>2270</v>
      </c>
      <c r="AL1576" s="139">
        <f>ROUNDUP(AK1576,0)</f>
        <v>2270</v>
      </c>
    </row>
    <row r="1577" spans="1:39" ht="15.75" x14ac:dyDescent="0.25">
      <c r="A1577" s="93">
        <f t="shared" ref="A1577:A1640" si="272">+$B$3*O1577</f>
        <v>0</v>
      </c>
      <c r="B1577" s="93">
        <f t="shared" si="267"/>
        <v>0</v>
      </c>
      <c r="C1577" s="112">
        <f>+$D$3*U1577</f>
        <v>4514510</v>
      </c>
      <c r="D1577" s="112">
        <f t="shared" si="268"/>
        <v>4514510</v>
      </c>
      <c r="E1577" s="112">
        <f>+$F$3*L1577</f>
        <v>4020300</v>
      </c>
      <c r="F1577" s="112">
        <f t="shared" si="269"/>
        <v>4020300</v>
      </c>
      <c r="G1577" s="113">
        <f>+$H$3*R1577</f>
        <v>1207140</v>
      </c>
      <c r="H1577" s="112">
        <f t="shared" si="270"/>
        <v>1207140</v>
      </c>
      <c r="I1577" s="140">
        <f>+I1575+500</f>
        <v>394000</v>
      </c>
      <c r="J1577" s="130"/>
      <c r="K1577" s="116">
        <f>+K1575+10</f>
        <v>8030</v>
      </c>
      <c r="L1577" s="117">
        <f>+I1577+K1577</f>
        <v>402030</v>
      </c>
      <c r="M1577" s="118"/>
      <c r="N1577" s="119">
        <f>+N1575+10</f>
        <v>8130</v>
      </c>
      <c r="O1577" s="119">
        <f>+N1577+I1577</f>
        <v>402130</v>
      </c>
      <c r="P1577" s="119"/>
      <c r="Q1577" s="119">
        <f>+Q1575+10</f>
        <v>8380</v>
      </c>
      <c r="R1577" s="120">
        <f>+Q1577+I1577</f>
        <v>402380</v>
      </c>
      <c r="S1577" s="121"/>
      <c r="T1577" s="122">
        <f>+T1575+20</f>
        <v>16410</v>
      </c>
      <c r="U1577" s="122">
        <f>+T1577+I1577</f>
        <v>410410</v>
      </c>
      <c r="V1577" s="141">
        <f>+V1575+500</f>
        <v>394000</v>
      </c>
      <c r="W1577" s="130"/>
      <c r="X1577" s="116">
        <f>+X1575+5</f>
        <v>6135</v>
      </c>
      <c r="Y1577" s="124">
        <f t="shared" si="271"/>
        <v>394240</v>
      </c>
      <c r="Z1577" s="125">
        <f>+V1577+X1577</f>
        <v>400135</v>
      </c>
      <c r="AA1577" s="126"/>
      <c r="AB1577" s="127">
        <f>+AB1575+10</f>
        <v>12270</v>
      </c>
      <c r="AC1577" s="119">
        <f>+V1577+AB1577</f>
        <v>406270</v>
      </c>
      <c r="AD1577" s="127"/>
      <c r="AE1577" s="127">
        <f>+AE1575+5</f>
        <v>6160</v>
      </c>
      <c r="AF1577" s="120">
        <f>+AE1577+V1577</f>
        <v>400160</v>
      </c>
      <c r="AG1577" s="127"/>
      <c r="AH1577" s="127">
        <f>+AH1575+5</f>
        <v>6185</v>
      </c>
      <c r="AI1577" s="119">
        <f>+AH1577+V1577</f>
        <v>400185</v>
      </c>
      <c r="AJ1577" s="126"/>
      <c r="AK1577" s="128">
        <f>+AK1575+5</f>
        <v>6210</v>
      </c>
      <c r="AL1577" s="129">
        <f>+AK1577+V1577</f>
        <v>400210</v>
      </c>
      <c r="AM1577" s="397"/>
    </row>
    <row r="1578" spans="1:39" ht="15.75" x14ac:dyDescent="0.25">
      <c r="A1578" s="93">
        <f t="shared" si="272"/>
        <v>0</v>
      </c>
      <c r="B1578" s="94">
        <f t="shared" si="267"/>
        <v>0</v>
      </c>
      <c r="C1578" s="95">
        <f>+$D$3*T1578</f>
        <v>7150</v>
      </c>
      <c r="D1578" s="95">
        <f t="shared" si="268"/>
        <v>7150</v>
      </c>
      <c r="E1578" s="95">
        <f>+$F$3*K1578</f>
        <v>1500</v>
      </c>
      <c r="F1578" s="95">
        <f t="shared" si="269"/>
        <v>1500</v>
      </c>
      <c r="G1578" s="96">
        <f>+$H$3*Q1578</f>
        <v>1500</v>
      </c>
      <c r="H1578" s="95">
        <f t="shared" si="270"/>
        <v>1500</v>
      </c>
      <c r="I1578" s="395"/>
      <c r="J1578" s="130">
        <f>((K1579-K1577)/500)</f>
        <v>0.02</v>
      </c>
      <c r="K1578" s="116">
        <f>(((I1578-I1577)*J1578)+K1577)+I1578</f>
        <v>150</v>
      </c>
      <c r="L1578" s="131">
        <f>ROUNDUP(K1578,0)</f>
        <v>150</v>
      </c>
      <c r="M1578" s="132">
        <f>((N1579-N1577)/500)</f>
        <v>0.02</v>
      </c>
      <c r="N1578" s="101">
        <f>(((I1578-I1577)*M1578)+N1577)+I1578</f>
        <v>250</v>
      </c>
      <c r="O1578" s="101">
        <f>ROUNDUP(N1578,0)</f>
        <v>250</v>
      </c>
      <c r="P1578" s="101">
        <f>((Q1579-Q1577)/500)</f>
        <v>0.02</v>
      </c>
      <c r="Q1578" s="101">
        <f>(((I1578-I1577)*P1578)+Q1577)+I1578</f>
        <v>500</v>
      </c>
      <c r="R1578" s="133">
        <f>ROUNDUP(Q1578,0)</f>
        <v>500</v>
      </c>
      <c r="S1578" s="132">
        <f>((T1579-T1577)/500)</f>
        <v>0.04</v>
      </c>
      <c r="T1578" s="134">
        <f>(((I1578-I1577)*S1578)+T1577)+I1578</f>
        <v>650</v>
      </c>
      <c r="U1578" s="134">
        <f>ROUNDUP(T1578,0)</f>
        <v>650</v>
      </c>
      <c r="V1578" s="396"/>
      <c r="W1578" s="130">
        <f>((X1579-X1577)/500)</f>
        <v>0.02</v>
      </c>
      <c r="X1578" s="116">
        <f>(((V1578-V1577)*W1578)+X1577)+V1578</f>
        <v>-1745</v>
      </c>
      <c r="Y1578" s="135">
        <f t="shared" si="271"/>
        <v>240</v>
      </c>
      <c r="Z1578" s="106">
        <f>ROUNDUP(X1578,0)</f>
        <v>-1745</v>
      </c>
      <c r="AA1578" s="136">
        <f>((AB1579-AB1577)/500)</f>
        <v>0.04</v>
      </c>
      <c r="AB1578" s="137">
        <f>(((V1578-V1577)*AA1578)+AB1577)+V1578</f>
        <v>-3490</v>
      </c>
      <c r="AC1578" s="101">
        <f>ROUNDUP(AB1578,0)</f>
        <v>-3490</v>
      </c>
      <c r="AD1578" s="137">
        <f>((AE1579-AE1577)/500)</f>
        <v>0.02</v>
      </c>
      <c r="AE1578" s="137">
        <f>(((V1578-V1577)*AD1578)+AE1577)+V1578</f>
        <v>-1720</v>
      </c>
      <c r="AF1578" s="133">
        <f>ROUNDUP(AE1578,0)</f>
        <v>-1720</v>
      </c>
      <c r="AG1578" s="137">
        <f>((AH1579-AH1577)/500)</f>
        <v>0.02</v>
      </c>
      <c r="AH1578" s="137">
        <f>(((V1578-V1577)*AG1578)+AH1577)+V1578</f>
        <v>-1695</v>
      </c>
      <c r="AI1578" s="101">
        <f>ROUNDUP(AH1578,0)</f>
        <v>-1695</v>
      </c>
      <c r="AJ1578" s="136">
        <f>((AK1579-AK1577)/500)</f>
        <v>0.02</v>
      </c>
      <c r="AK1578" s="138">
        <f>(((V1578-V1577)*AJ1578)+AK1577)+V1578</f>
        <v>-1670</v>
      </c>
      <c r="AL1578" s="139">
        <f>ROUNDUP(AK1578,0)</f>
        <v>-1670</v>
      </c>
      <c r="AM1578" s="397"/>
    </row>
    <row r="1579" spans="1:39" ht="15.75" x14ac:dyDescent="0.25">
      <c r="A1579" s="93">
        <f t="shared" si="272"/>
        <v>0</v>
      </c>
      <c r="B1579" s="93">
        <f t="shared" si="267"/>
        <v>0</v>
      </c>
      <c r="C1579" s="112">
        <f>+$D$3*U1579</f>
        <v>4520230</v>
      </c>
      <c r="D1579" s="112">
        <f t="shared" si="268"/>
        <v>4520230</v>
      </c>
      <c r="E1579" s="112">
        <f>+$F$3*L1579</f>
        <v>4025400</v>
      </c>
      <c r="F1579" s="112">
        <f t="shared" si="269"/>
        <v>4025400</v>
      </c>
      <c r="G1579" s="113">
        <f>+$H$3*R1579</f>
        <v>1208670</v>
      </c>
      <c r="H1579" s="112">
        <f t="shared" si="270"/>
        <v>1208670</v>
      </c>
      <c r="I1579" s="140">
        <f>+I1577+500</f>
        <v>394500</v>
      </c>
      <c r="J1579" s="130"/>
      <c r="K1579" s="116">
        <f>+K1577+10</f>
        <v>8040</v>
      </c>
      <c r="L1579" s="117">
        <f>+I1579+K1579</f>
        <v>402540</v>
      </c>
      <c r="M1579" s="118"/>
      <c r="N1579" s="119">
        <f>+N1577+10</f>
        <v>8140</v>
      </c>
      <c r="O1579" s="119">
        <f>+N1579+I1579</f>
        <v>402640</v>
      </c>
      <c r="P1579" s="119"/>
      <c r="Q1579" s="119">
        <f>+Q1577+10</f>
        <v>8390</v>
      </c>
      <c r="R1579" s="120">
        <f>+Q1579+I1579</f>
        <v>402890</v>
      </c>
      <c r="S1579" s="121"/>
      <c r="T1579" s="122">
        <f>+T1577+20</f>
        <v>16430</v>
      </c>
      <c r="U1579" s="122">
        <f>+T1579+I1579</f>
        <v>410930</v>
      </c>
      <c r="V1579" s="141">
        <f>+V1577+500</f>
        <v>394500</v>
      </c>
      <c r="W1579" s="130"/>
      <c r="X1579" s="116">
        <f>+X1577+10</f>
        <v>6145</v>
      </c>
      <c r="Y1579" s="124">
        <f t="shared" si="271"/>
        <v>394740</v>
      </c>
      <c r="Z1579" s="125">
        <f>+V1579+X1579</f>
        <v>400645</v>
      </c>
      <c r="AA1579" s="126"/>
      <c r="AB1579" s="127">
        <f>+AB1577+20</f>
        <v>12290</v>
      </c>
      <c r="AC1579" s="119">
        <f>+V1579+AB1579</f>
        <v>406790</v>
      </c>
      <c r="AD1579" s="127"/>
      <c r="AE1579" s="127">
        <f>+AE1577+10</f>
        <v>6170</v>
      </c>
      <c r="AF1579" s="120">
        <f>+AE1579+V1579</f>
        <v>400670</v>
      </c>
      <c r="AG1579" s="127"/>
      <c r="AH1579" s="127">
        <f>+AH1577+10</f>
        <v>6195</v>
      </c>
      <c r="AI1579" s="119">
        <f>+AH1579+V1579</f>
        <v>400695</v>
      </c>
      <c r="AJ1579" s="126"/>
      <c r="AK1579" s="128">
        <f>+AK1577+10</f>
        <v>6220</v>
      </c>
      <c r="AL1579" s="129">
        <f>+AK1579+V1579</f>
        <v>400720</v>
      </c>
      <c r="AM1579" s="397"/>
    </row>
    <row r="1580" spans="1:39" ht="15.75" x14ac:dyDescent="0.25">
      <c r="A1580" s="93">
        <f t="shared" si="272"/>
        <v>0</v>
      </c>
      <c r="B1580" s="94">
        <f t="shared" si="267"/>
        <v>0</v>
      </c>
      <c r="C1580" s="95">
        <f>+$D$3*T1580</f>
        <v>7150</v>
      </c>
      <c r="D1580" s="95">
        <f t="shared" si="268"/>
        <v>7150</v>
      </c>
      <c r="E1580" s="95">
        <f>+$F$3*K1580</f>
        <v>1500</v>
      </c>
      <c r="F1580" s="95">
        <f t="shared" si="269"/>
        <v>1500</v>
      </c>
      <c r="G1580" s="96">
        <f>+$H$3*Q1580</f>
        <v>1500</v>
      </c>
      <c r="H1580" s="433">
        <f t="shared" si="270"/>
        <v>1500</v>
      </c>
      <c r="I1580" s="395"/>
      <c r="J1580" s="130">
        <f>((K1581-K1579)/500)</f>
        <v>0.02</v>
      </c>
      <c r="K1580" s="116">
        <f>(((I1580-I1579)*J1580)+K1579)+I1580</f>
        <v>150</v>
      </c>
      <c r="L1580" s="131">
        <f>ROUNDUP(K1580,0)</f>
        <v>150</v>
      </c>
      <c r="M1580" s="132">
        <f>((N1581-N1579)/500)</f>
        <v>0.02</v>
      </c>
      <c r="N1580" s="101">
        <f>(((I1580-I1579)*M1580)+N1579)+I1580</f>
        <v>250</v>
      </c>
      <c r="O1580" s="101">
        <f>ROUNDUP(N1580,0)</f>
        <v>250</v>
      </c>
      <c r="P1580" s="101">
        <f>((Q1581-Q1579)/500)</f>
        <v>0.02</v>
      </c>
      <c r="Q1580" s="101">
        <f>(((I1580-I1579)*P1580)+Q1579)+I1580</f>
        <v>500</v>
      </c>
      <c r="R1580" s="133">
        <f>ROUNDUP(Q1580,0)</f>
        <v>500</v>
      </c>
      <c r="S1580" s="132">
        <f>((T1581-T1579)/500)</f>
        <v>0.04</v>
      </c>
      <c r="T1580" s="134">
        <f>(((I1580-I1579)*S1580)+T1579)+I1580</f>
        <v>650</v>
      </c>
      <c r="U1580" s="134">
        <f>ROUNDUP(T1580,0)</f>
        <v>650</v>
      </c>
      <c r="V1580" s="396"/>
      <c r="W1580" s="130">
        <f>((X1581-X1579)/500)</f>
        <v>0.01</v>
      </c>
      <c r="X1580" s="116">
        <f>(((V1580-V1579)*W1580)+X1579)+V1580</f>
        <v>2200</v>
      </c>
      <c r="Y1580" s="135">
        <f t="shared" si="271"/>
        <v>240</v>
      </c>
      <c r="Z1580" s="106">
        <f>ROUNDUP(X1580,0)</f>
        <v>2200</v>
      </c>
      <c r="AA1580" s="136">
        <f>((AB1581-AB1579)/500)</f>
        <v>0.02</v>
      </c>
      <c r="AB1580" s="137">
        <f>(((V1580-V1579)*AA1580)+AB1579)+V1580</f>
        <v>4400</v>
      </c>
      <c r="AC1580" s="101">
        <f>ROUNDUP(AB1580,0)</f>
        <v>4400</v>
      </c>
      <c r="AD1580" s="137">
        <f>((AE1581-AE1579)/500)</f>
        <v>0.01</v>
      </c>
      <c r="AE1580" s="137">
        <f>(((V1580-V1579)*AD1580)+AE1579)+V1580</f>
        <v>2225</v>
      </c>
      <c r="AF1580" s="133">
        <f>ROUNDUP(AE1580,0)</f>
        <v>2225</v>
      </c>
      <c r="AG1580" s="137">
        <f>((AH1581-AH1579)/500)</f>
        <v>0.01</v>
      </c>
      <c r="AH1580" s="137">
        <f>(((V1580-V1579)*AG1580)+AH1579)+V1580</f>
        <v>2250</v>
      </c>
      <c r="AI1580" s="101">
        <f>ROUNDUP(AH1580,0)</f>
        <v>2250</v>
      </c>
      <c r="AJ1580" s="136">
        <f>((AK1581-AK1579)/500)</f>
        <v>0.01</v>
      </c>
      <c r="AK1580" s="138">
        <f>(((V1580-V1579)*AJ1580)+AK1579)+V1580</f>
        <v>2275</v>
      </c>
      <c r="AL1580" s="139">
        <f>ROUNDUP(AK1580,0)</f>
        <v>2275</v>
      </c>
    </row>
    <row r="1581" spans="1:39" ht="15.75" x14ac:dyDescent="0.25">
      <c r="A1581" s="93">
        <f t="shared" si="272"/>
        <v>0</v>
      </c>
      <c r="B1581" s="93">
        <f t="shared" si="267"/>
        <v>0</v>
      </c>
      <c r="C1581" s="112">
        <f>+$D$3*U1581</f>
        <v>4525950</v>
      </c>
      <c r="D1581" s="112">
        <f t="shared" si="268"/>
        <v>4525950</v>
      </c>
      <c r="E1581" s="112">
        <f>+$F$3*L1581</f>
        <v>4030500</v>
      </c>
      <c r="F1581" s="112">
        <f t="shared" si="269"/>
        <v>4030500</v>
      </c>
      <c r="G1581" s="113">
        <f>+$H$3*R1581</f>
        <v>1210200</v>
      </c>
      <c r="H1581" s="112">
        <f t="shared" si="270"/>
        <v>1210200</v>
      </c>
      <c r="I1581" s="140">
        <f>+I1579+500</f>
        <v>395000</v>
      </c>
      <c r="J1581" s="130"/>
      <c r="K1581" s="116">
        <f>+K1579+10</f>
        <v>8050</v>
      </c>
      <c r="L1581" s="117">
        <f>+I1581+K1581</f>
        <v>403050</v>
      </c>
      <c r="M1581" s="118"/>
      <c r="N1581" s="119">
        <f>+N1579+10</f>
        <v>8150</v>
      </c>
      <c r="O1581" s="119">
        <f>+N1581+I1581</f>
        <v>403150</v>
      </c>
      <c r="P1581" s="119"/>
      <c r="Q1581" s="119">
        <f>+Q1579+10</f>
        <v>8400</v>
      </c>
      <c r="R1581" s="120">
        <f>+Q1581+I1581</f>
        <v>403400</v>
      </c>
      <c r="S1581" s="121"/>
      <c r="T1581" s="122">
        <f>+T1579+20</f>
        <v>16450</v>
      </c>
      <c r="U1581" s="122">
        <f>+T1581+I1581</f>
        <v>411450</v>
      </c>
      <c r="V1581" s="141">
        <f>+V1579+500</f>
        <v>395000</v>
      </c>
      <c r="W1581" s="130"/>
      <c r="X1581" s="116">
        <f>+X1579+5</f>
        <v>6150</v>
      </c>
      <c r="Y1581" s="124">
        <f t="shared" si="271"/>
        <v>395240</v>
      </c>
      <c r="Z1581" s="125">
        <f>+V1581+X1581</f>
        <v>401150</v>
      </c>
      <c r="AA1581" s="126"/>
      <c r="AB1581" s="127">
        <f>+AB1579+10</f>
        <v>12300</v>
      </c>
      <c r="AC1581" s="119">
        <f>+V1581+AB1581</f>
        <v>407300</v>
      </c>
      <c r="AD1581" s="127"/>
      <c r="AE1581" s="127">
        <f>+AE1579+5</f>
        <v>6175</v>
      </c>
      <c r="AF1581" s="120">
        <f>+AE1581+V1581</f>
        <v>401175</v>
      </c>
      <c r="AG1581" s="127"/>
      <c r="AH1581" s="127">
        <f>+AH1579+5</f>
        <v>6200</v>
      </c>
      <c r="AI1581" s="119">
        <f>+AH1581+V1581</f>
        <v>401200</v>
      </c>
      <c r="AJ1581" s="126"/>
      <c r="AK1581" s="128">
        <f>+AK1579+5</f>
        <v>6225</v>
      </c>
      <c r="AL1581" s="129">
        <f>+AK1581+V1581</f>
        <v>401225</v>
      </c>
      <c r="AM1581" s="397"/>
    </row>
    <row r="1582" spans="1:39" ht="15.75" x14ac:dyDescent="0.25">
      <c r="A1582" s="93">
        <f t="shared" si="272"/>
        <v>0</v>
      </c>
      <c r="B1582" s="94">
        <f t="shared" si="267"/>
        <v>0</v>
      </c>
      <c r="C1582" s="95">
        <f>+$D$3*T1582</f>
        <v>7150</v>
      </c>
      <c r="D1582" s="95">
        <f t="shared" si="268"/>
        <v>7150</v>
      </c>
      <c r="E1582" s="95">
        <f>+$F$3*K1582</f>
        <v>1500</v>
      </c>
      <c r="F1582" s="95">
        <f t="shared" si="269"/>
        <v>1500</v>
      </c>
      <c r="G1582" s="96">
        <f>+$H$3*Q1582</f>
        <v>1500</v>
      </c>
      <c r="H1582" s="95">
        <f t="shared" si="270"/>
        <v>1500</v>
      </c>
      <c r="I1582" s="395"/>
      <c r="J1582" s="130">
        <f>((K1583-K1581)/500)</f>
        <v>0.02</v>
      </c>
      <c r="K1582" s="116">
        <f>(((I1582-I1581)*J1582)+K1581)+I1582</f>
        <v>150</v>
      </c>
      <c r="L1582" s="131">
        <f>ROUNDUP(K1582,0)</f>
        <v>150</v>
      </c>
      <c r="M1582" s="132">
        <f>((N1583-N1581)/500)</f>
        <v>0.02</v>
      </c>
      <c r="N1582" s="101">
        <f>(((I1582-I1581)*M1582)+N1581)+I1582</f>
        <v>250</v>
      </c>
      <c r="O1582" s="101">
        <f>ROUNDUP(N1582,0)</f>
        <v>250</v>
      </c>
      <c r="P1582" s="101">
        <f>((Q1583-Q1581)/500)</f>
        <v>0.02</v>
      </c>
      <c r="Q1582" s="101">
        <f>(((I1582-I1581)*P1582)+Q1581)+I1582</f>
        <v>500</v>
      </c>
      <c r="R1582" s="133">
        <f>ROUNDUP(Q1582,0)</f>
        <v>500</v>
      </c>
      <c r="S1582" s="132">
        <f>((T1583-T1581)/500)</f>
        <v>0.04</v>
      </c>
      <c r="T1582" s="134">
        <f>(((I1582-I1581)*S1582)+T1581)+I1582</f>
        <v>650</v>
      </c>
      <c r="U1582" s="134">
        <f>ROUNDUP(T1582,0)</f>
        <v>650</v>
      </c>
      <c r="V1582" s="396"/>
      <c r="W1582" s="130">
        <f>((X1583-X1581)/500)</f>
        <v>0.02</v>
      </c>
      <c r="X1582" s="116">
        <f>(((V1582-V1581)*W1582)+X1581)+V1582</f>
        <v>-1750</v>
      </c>
      <c r="Y1582" s="135">
        <f t="shared" si="271"/>
        <v>240</v>
      </c>
      <c r="Z1582" s="106">
        <f>ROUNDUP(X1582,0)</f>
        <v>-1750</v>
      </c>
      <c r="AA1582" s="136">
        <f>((AB1583-AB1581)/500)</f>
        <v>0.04</v>
      </c>
      <c r="AB1582" s="137">
        <f>(((V1582-V1581)*AA1582)+AB1581)+V1582</f>
        <v>-3500</v>
      </c>
      <c r="AC1582" s="101">
        <f>ROUNDUP(AB1582,0)</f>
        <v>-3500</v>
      </c>
      <c r="AD1582" s="137">
        <f>((AE1583-AE1581)/500)</f>
        <v>0.02</v>
      </c>
      <c r="AE1582" s="137">
        <f>(((V1582-V1581)*AD1582)+AE1581)+V1582</f>
        <v>-1725</v>
      </c>
      <c r="AF1582" s="133">
        <f>ROUNDUP(AE1582,0)</f>
        <v>-1725</v>
      </c>
      <c r="AG1582" s="137">
        <f>((AH1583-AH1581)/500)</f>
        <v>0.02</v>
      </c>
      <c r="AH1582" s="137">
        <f>(((V1582-V1581)*AG1582)+AH1581)+V1582</f>
        <v>-1700</v>
      </c>
      <c r="AI1582" s="101">
        <f>ROUNDUP(AH1582,0)</f>
        <v>-1700</v>
      </c>
      <c r="AJ1582" s="136">
        <f>((AK1583-AK1581)/500)</f>
        <v>0.02</v>
      </c>
      <c r="AK1582" s="138">
        <f>(((V1582-V1581)*AJ1582)+AK1581)+V1582</f>
        <v>-1675</v>
      </c>
      <c r="AL1582" s="139">
        <f>ROUNDUP(AK1582,0)</f>
        <v>-1675</v>
      </c>
    </row>
    <row r="1583" spans="1:39" ht="15.75" x14ac:dyDescent="0.25">
      <c r="A1583" s="93">
        <f t="shared" si="272"/>
        <v>0</v>
      </c>
      <c r="B1583" s="93">
        <f t="shared" si="267"/>
        <v>0</v>
      </c>
      <c r="C1583" s="112">
        <f>+$D$3*U1583</f>
        <v>4531670</v>
      </c>
      <c r="D1583" s="112">
        <f t="shared" si="268"/>
        <v>4531670</v>
      </c>
      <c r="E1583" s="112">
        <f>+$F$3*L1583</f>
        <v>4035600</v>
      </c>
      <c r="F1583" s="112">
        <f t="shared" si="269"/>
        <v>4035600</v>
      </c>
      <c r="G1583" s="113">
        <f>+$H$3*R1583</f>
        <v>1211730</v>
      </c>
      <c r="H1583" s="112">
        <f t="shared" si="270"/>
        <v>1211730</v>
      </c>
      <c r="I1583" s="140">
        <f>+I1581+500</f>
        <v>395500</v>
      </c>
      <c r="J1583" s="130"/>
      <c r="K1583" s="116">
        <f>+K1581+10</f>
        <v>8060</v>
      </c>
      <c r="L1583" s="117">
        <f>+I1583+K1583</f>
        <v>403560</v>
      </c>
      <c r="M1583" s="118"/>
      <c r="N1583" s="119">
        <f>+N1581+10</f>
        <v>8160</v>
      </c>
      <c r="O1583" s="119">
        <f>+N1583+I1583</f>
        <v>403660</v>
      </c>
      <c r="P1583" s="119"/>
      <c r="Q1583" s="119">
        <f>+Q1581+10</f>
        <v>8410</v>
      </c>
      <c r="R1583" s="120">
        <f>+Q1583+I1583</f>
        <v>403910</v>
      </c>
      <c r="S1583" s="121"/>
      <c r="T1583" s="122">
        <f>+T1581+20</f>
        <v>16470</v>
      </c>
      <c r="U1583" s="122">
        <f>+T1583+I1583</f>
        <v>411970</v>
      </c>
      <c r="V1583" s="141">
        <f>+V1581+500</f>
        <v>395500</v>
      </c>
      <c r="W1583" s="130"/>
      <c r="X1583" s="116">
        <f>+X1581+10</f>
        <v>6160</v>
      </c>
      <c r="Y1583" s="124">
        <f t="shared" si="271"/>
        <v>395740</v>
      </c>
      <c r="Z1583" s="125">
        <f>+V1583+X1583</f>
        <v>401660</v>
      </c>
      <c r="AA1583" s="126"/>
      <c r="AB1583" s="127">
        <f>+AB1581+20</f>
        <v>12320</v>
      </c>
      <c r="AC1583" s="119">
        <f>+V1583+AB1583</f>
        <v>407820</v>
      </c>
      <c r="AD1583" s="127"/>
      <c r="AE1583" s="127">
        <f>+AE1581+10</f>
        <v>6185</v>
      </c>
      <c r="AF1583" s="120">
        <f>+AE1583+V1583</f>
        <v>401685</v>
      </c>
      <c r="AG1583" s="127"/>
      <c r="AH1583" s="127">
        <f>+AH1581+10</f>
        <v>6210</v>
      </c>
      <c r="AI1583" s="119">
        <f>+AH1583+V1583</f>
        <v>401710</v>
      </c>
      <c r="AJ1583" s="126"/>
      <c r="AK1583" s="128">
        <f>+AK1581+10</f>
        <v>6235</v>
      </c>
      <c r="AL1583" s="129">
        <f>+AK1583+V1583</f>
        <v>401735</v>
      </c>
      <c r="AM1583" s="397"/>
    </row>
    <row r="1584" spans="1:39" ht="15.75" x14ac:dyDescent="0.25">
      <c r="A1584" s="93">
        <f t="shared" si="272"/>
        <v>0</v>
      </c>
      <c r="B1584" s="94">
        <f t="shared" si="267"/>
        <v>0</v>
      </c>
      <c r="C1584" s="95">
        <f>+$D$3*T1584</f>
        <v>7150</v>
      </c>
      <c r="D1584" s="95">
        <f t="shared" si="268"/>
        <v>7150</v>
      </c>
      <c r="E1584" s="95">
        <f>+$F$3*K1584</f>
        <v>1500</v>
      </c>
      <c r="F1584" s="95">
        <f t="shared" si="269"/>
        <v>1500</v>
      </c>
      <c r="G1584" s="96">
        <f>+$H$3*Q1584</f>
        <v>1500</v>
      </c>
      <c r="H1584" s="433">
        <f t="shared" si="270"/>
        <v>1500</v>
      </c>
      <c r="I1584" s="395"/>
      <c r="J1584" s="130">
        <f>((K1585-K1583)/500)</f>
        <v>0.02</v>
      </c>
      <c r="K1584" s="116">
        <f>(((I1584-I1583)*J1584)+K1583)+I1584</f>
        <v>150</v>
      </c>
      <c r="L1584" s="131">
        <f>ROUNDUP(K1584,0)</f>
        <v>150</v>
      </c>
      <c r="M1584" s="132">
        <f>((N1585-N1583)/500)</f>
        <v>0.02</v>
      </c>
      <c r="N1584" s="101">
        <f>(((I1584-I1583)*M1584)+N1583)+I1584</f>
        <v>250</v>
      </c>
      <c r="O1584" s="101">
        <f>ROUNDUP(N1584,0)</f>
        <v>250</v>
      </c>
      <c r="P1584" s="101">
        <f>((Q1585-Q1583)/500)</f>
        <v>0.02</v>
      </c>
      <c r="Q1584" s="101">
        <f>(((I1584-I1583)*P1584)+Q1583)+I1584</f>
        <v>500</v>
      </c>
      <c r="R1584" s="133">
        <f>ROUNDUP(Q1584,0)</f>
        <v>500</v>
      </c>
      <c r="S1584" s="132">
        <f>((T1585-T1583)/500)</f>
        <v>0.04</v>
      </c>
      <c r="T1584" s="134">
        <f>(((I1584-I1583)*S1584)+T1583)+I1584</f>
        <v>650</v>
      </c>
      <c r="U1584" s="134">
        <f>ROUNDUP(T1584,0)</f>
        <v>650</v>
      </c>
      <c r="V1584" s="396"/>
      <c r="W1584" s="130">
        <f>((X1585-X1583)/500)</f>
        <v>0.01</v>
      </c>
      <c r="X1584" s="116">
        <f>(((V1584-V1583)*W1584)+X1583)+V1584</f>
        <v>2205</v>
      </c>
      <c r="Y1584" s="135">
        <f t="shared" si="271"/>
        <v>240</v>
      </c>
      <c r="Z1584" s="106">
        <f>ROUNDUP(X1584,0)</f>
        <v>2205</v>
      </c>
      <c r="AA1584" s="136">
        <f>((AB1585-AB1583)/500)</f>
        <v>0.02</v>
      </c>
      <c r="AB1584" s="137">
        <f>(((V1584-V1583)*AA1584)+AB1583)+V1584</f>
        <v>4410</v>
      </c>
      <c r="AC1584" s="101">
        <f>ROUNDUP(AB1584,0)</f>
        <v>4410</v>
      </c>
      <c r="AD1584" s="137">
        <f>((AE1585-AE1583)/500)</f>
        <v>0.01</v>
      </c>
      <c r="AE1584" s="137">
        <f>(((V1584-V1583)*AD1584)+AE1583)+V1584</f>
        <v>2230</v>
      </c>
      <c r="AF1584" s="133">
        <f>ROUNDUP(AE1584,0)</f>
        <v>2230</v>
      </c>
      <c r="AG1584" s="137">
        <f>((AH1585-AH1583)/500)</f>
        <v>0.01</v>
      </c>
      <c r="AH1584" s="137">
        <f>(((V1584-V1583)*AG1584)+AH1583)+V1584</f>
        <v>2255</v>
      </c>
      <c r="AI1584" s="101">
        <f>ROUNDUP(AH1584,0)</f>
        <v>2255</v>
      </c>
      <c r="AJ1584" s="136">
        <f>((AK1585-AK1583)/500)</f>
        <v>0.01</v>
      </c>
      <c r="AK1584" s="138">
        <f>(((V1584-V1583)*AJ1584)+AK1583)+V1584</f>
        <v>2280</v>
      </c>
      <c r="AL1584" s="139">
        <f>ROUNDUP(AK1584,0)</f>
        <v>2280</v>
      </c>
    </row>
    <row r="1585" spans="1:39" ht="15.75" x14ac:dyDescent="0.25">
      <c r="A1585" s="93">
        <f t="shared" si="272"/>
        <v>0</v>
      </c>
      <c r="B1585" s="93">
        <f t="shared" si="267"/>
        <v>0</v>
      </c>
      <c r="C1585" s="112">
        <f>+$D$3*U1585</f>
        <v>4537390</v>
      </c>
      <c r="D1585" s="112">
        <f t="shared" si="268"/>
        <v>4537390</v>
      </c>
      <c r="E1585" s="112">
        <f>+$F$3*L1585</f>
        <v>4040700</v>
      </c>
      <c r="F1585" s="112">
        <f t="shared" si="269"/>
        <v>4040700</v>
      </c>
      <c r="G1585" s="113">
        <f>+$H$3*R1585</f>
        <v>1213260</v>
      </c>
      <c r="H1585" s="112">
        <f t="shared" si="270"/>
        <v>1213260</v>
      </c>
      <c r="I1585" s="140">
        <f>+I1583+500</f>
        <v>396000</v>
      </c>
      <c r="J1585" s="130"/>
      <c r="K1585" s="116">
        <f>+K1583+10</f>
        <v>8070</v>
      </c>
      <c r="L1585" s="117">
        <f>+I1585+K1585</f>
        <v>404070</v>
      </c>
      <c r="M1585" s="118"/>
      <c r="N1585" s="119">
        <f>+N1583+10</f>
        <v>8170</v>
      </c>
      <c r="O1585" s="119">
        <f>+N1585+I1585</f>
        <v>404170</v>
      </c>
      <c r="P1585" s="119"/>
      <c r="Q1585" s="119">
        <f>+Q1583+10</f>
        <v>8420</v>
      </c>
      <c r="R1585" s="120">
        <f>+Q1585+I1585</f>
        <v>404420</v>
      </c>
      <c r="S1585" s="121"/>
      <c r="T1585" s="122">
        <f>+T1583+20</f>
        <v>16490</v>
      </c>
      <c r="U1585" s="122">
        <f>+T1585+I1585</f>
        <v>412490</v>
      </c>
      <c r="V1585" s="141">
        <f>+V1583+500</f>
        <v>396000</v>
      </c>
      <c r="W1585" s="130"/>
      <c r="X1585" s="116">
        <f>+X1583+5</f>
        <v>6165</v>
      </c>
      <c r="Y1585" s="124">
        <f t="shared" si="271"/>
        <v>396240</v>
      </c>
      <c r="Z1585" s="125">
        <f>+V1585+X1585</f>
        <v>402165</v>
      </c>
      <c r="AA1585" s="126"/>
      <c r="AB1585" s="127">
        <f>+AB1583+10</f>
        <v>12330</v>
      </c>
      <c r="AC1585" s="119">
        <f>+V1585+AB1585</f>
        <v>408330</v>
      </c>
      <c r="AD1585" s="127"/>
      <c r="AE1585" s="127">
        <f>+AE1583+5</f>
        <v>6190</v>
      </c>
      <c r="AF1585" s="120">
        <f>+AE1585+V1585</f>
        <v>402190</v>
      </c>
      <c r="AG1585" s="127"/>
      <c r="AH1585" s="127">
        <f>+AH1583+5</f>
        <v>6215</v>
      </c>
      <c r="AI1585" s="119">
        <f>+AH1585+V1585</f>
        <v>402215</v>
      </c>
      <c r="AJ1585" s="126"/>
      <c r="AK1585" s="128">
        <f>+AK1583+5</f>
        <v>6240</v>
      </c>
      <c r="AL1585" s="129">
        <f>+AK1585+V1585</f>
        <v>402240</v>
      </c>
      <c r="AM1585" s="397"/>
    </row>
    <row r="1586" spans="1:39" ht="15.75" x14ac:dyDescent="0.25">
      <c r="A1586" s="93">
        <f t="shared" si="272"/>
        <v>0</v>
      </c>
      <c r="B1586" s="94">
        <f t="shared" si="267"/>
        <v>0</v>
      </c>
      <c r="C1586" s="95">
        <f>+$D$3*T1586</f>
        <v>7150</v>
      </c>
      <c r="D1586" s="95">
        <f t="shared" si="268"/>
        <v>7150</v>
      </c>
      <c r="E1586" s="95">
        <f>+$F$3*K1586</f>
        <v>1500</v>
      </c>
      <c r="F1586" s="95">
        <f t="shared" si="269"/>
        <v>1500</v>
      </c>
      <c r="G1586" s="96">
        <f>+$H$3*Q1586</f>
        <v>1500</v>
      </c>
      <c r="H1586" s="95">
        <f t="shared" si="270"/>
        <v>1500</v>
      </c>
      <c r="I1586" s="395"/>
      <c r="J1586" s="130">
        <f>((K1587-K1585)/500)</f>
        <v>0.02</v>
      </c>
      <c r="K1586" s="116">
        <f>(((I1586-I1585)*J1586)+K1585)+I1586</f>
        <v>150</v>
      </c>
      <c r="L1586" s="131">
        <f>ROUNDUP(K1586,0)</f>
        <v>150</v>
      </c>
      <c r="M1586" s="132">
        <f>((N1587-N1585)/500)</f>
        <v>0.02</v>
      </c>
      <c r="N1586" s="101">
        <f>(((I1586-I1585)*M1586)+N1585)+I1586</f>
        <v>250</v>
      </c>
      <c r="O1586" s="101">
        <f>ROUNDUP(N1586,0)</f>
        <v>250</v>
      </c>
      <c r="P1586" s="101">
        <f>((Q1587-Q1585)/500)</f>
        <v>0.02</v>
      </c>
      <c r="Q1586" s="101">
        <f>(((I1586-I1585)*P1586)+Q1585)+I1586</f>
        <v>500</v>
      </c>
      <c r="R1586" s="133">
        <f>ROUNDUP(Q1586,0)</f>
        <v>500</v>
      </c>
      <c r="S1586" s="132">
        <f>((T1587-T1585)/500)</f>
        <v>0.04</v>
      </c>
      <c r="T1586" s="134">
        <f>(((I1586-I1585)*S1586)+T1585)+I1586</f>
        <v>650</v>
      </c>
      <c r="U1586" s="134">
        <f>ROUNDUP(T1586,0)</f>
        <v>650</v>
      </c>
      <c r="V1586" s="396"/>
      <c r="W1586" s="130">
        <f>((X1587-X1585)/500)</f>
        <v>0.02</v>
      </c>
      <c r="X1586" s="116">
        <f>(((V1586-V1585)*W1586)+X1585)+V1586</f>
        <v>-1755</v>
      </c>
      <c r="Y1586" s="135">
        <f t="shared" si="271"/>
        <v>240</v>
      </c>
      <c r="Z1586" s="106">
        <f>ROUNDUP(X1586,0)</f>
        <v>-1755</v>
      </c>
      <c r="AA1586" s="136">
        <f>((AB1587-AB1585)/500)</f>
        <v>0.04</v>
      </c>
      <c r="AB1586" s="137">
        <f>(((V1586-V1585)*AA1586)+AB1585)+V1586</f>
        <v>-3510</v>
      </c>
      <c r="AC1586" s="101">
        <f>ROUNDUP(AB1586,0)</f>
        <v>-3510</v>
      </c>
      <c r="AD1586" s="137">
        <f>((AE1587-AE1585)/500)</f>
        <v>0.02</v>
      </c>
      <c r="AE1586" s="137">
        <f>(((V1586-V1585)*AD1586)+AE1585)+V1586</f>
        <v>-1730</v>
      </c>
      <c r="AF1586" s="133">
        <f>ROUNDUP(AE1586,0)</f>
        <v>-1730</v>
      </c>
      <c r="AG1586" s="137">
        <f>((AH1587-AH1585)/500)</f>
        <v>0.02</v>
      </c>
      <c r="AH1586" s="137">
        <f>(((V1586-V1585)*AG1586)+AH1585)+V1586</f>
        <v>-1705</v>
      </c>
      <c r="AI1586" s="101">
        <f>ROUNDUP(AH1586,0)</f>
        <v>-1705</v>
      </c>
      <c r="AJ1586" s="136">
        <f>((AK1587-AK1585)/500)</f>
        <v>0.02</v>
      </c>
      <c r="AK1586" s="138">
        <f>(((V1586-V1585)*AJ1586)+AK1585)+V1586</f>
        <v>-1680</v>
      </c>
      <c r="AL1586" s="139">
        <f>ROUNDUP(AK1586,0)</f>
        <v>-1680</v>
      </c>
      <c r="AM1586" s="397"/>
    </row>
    <row r="1587" spans="1:39" ht="15.75" x14ac:dyDescent="0.25">
      <c r="A1587" s="93">
        <f t="shared" si="272"/>
        <v>0</v>
      </c>
      <c r="B1587" s="93">
        <f t="shared" si="267"/>
        <v>0</v>
      </c>
      <c r="C1587" s="112">
        <f>+$D$3*U1587</f>
        <v>4543110</v>
      </c>
      <c r="D1587" s="112">
        <f t="shared" si="268"/>
        <v>4543110</v>
      </c>
      <c r="E1587" s="112">
        <f>+$F$3*L1587</f>
        <v>4045800</v>
      </c>
      <c r="F1587" s="112">
        <f t="shared" si="269"/>
        <v>4045800</v>
      </c>
      <c r="G1587" s="113">
        <f>+$H$3*R1587</f>
        <v>1214790</v>
      </c>
      <c r="H1587" s="112">
        <f t="shared" si="270"/>
        <v>1214790</v>
      </c>
      <c r="I1587" s="140">
        <f>+I1585+500</f>
        <v>396500</v>
      </c>
      <c r="J1587" s="130"/>
      <c r="K1587" s="116">
        <f>+K1585+10</f>
        <v>8080</v>
      </c>
      <c r="L1587" s="117">
        <f>+I1587+K1587</f>
        <v>404580</v>
      </c>
      <c r="M1587" s="118"/>
      <c r="N1587" s="119">
        <f>+N1585+10</f>
        <v>8180</v>
      </c>
      <c r="O1587" s="119">
        <f>+N1587+I1587</f>
        <v>404680</v>
      </c>
      <c r="P1587" s="119"/>
      <c r="Q1587" s="119">
        <f>+Q1585+10</f>
        <v>8430</v>
      </c>
      <c r="R1587" s="120">
        <f>+Q1587+I1587</f>
        <v>404930</v>
      </c>
      <c r="S1587" s="121"/>
      <c r="T1587" s="122">
        <f>+T1585+20</f>
        <v>16510</v>
      </c>
      <c r="U1587" s="122">
        <f>+T1587+I1587</f>
        <v>413010</v>
      </c>
      <c r="V1587" s="141">
        <f>+V1585+500</f>
        <v>396500</v>
      </c>
      <c r="W1587" s="130"/>
      <c r="X1587" s="116">
        <f>+X1585+10</f>
        <v>6175</v>
      </c>
      <c r="Y1587" s="124">
        <f t="shared" si="271"/>
        <v>396740</v>
      </c>
      <c r="Z1587" s="125">
        <f>+V1587+X1587</f>
        <v>402675</v>
      </c>
      <c r="AA1587" s="126"/>
      <c r="AB1587" s="127">
        <f>+AB1585+20</f>
        <v>12350</v>
      </c>
      <c r="AC1587" s="119">
        <f>+V1587+AB1587</f>
        <v>408850</v>
      </c>
      <c r="AD1587" s="127"/>
      <c r="AE1587" s="127">
        <f>+AE1585+10</f>
        <v>6200</v>
      </c>
      <c r="AF1587" s="120">
        <f>+AE1587+V1587</f>
        <v>402700</v>
      </c>
      <c r="AG1587" s="127"/>
      <c r="AH1587" s="127">
        <f>+AH1585+10</f>
        <v>6225</v>
      </c>
      <c r="AI1587" s="119">
        <f>+AH1587+V1587</f>
        <v>402725</v>
      </c>
      <c r="AJ1587" s="126"/>
      <c r="AK1587" s="128">
        <f>+AK1585+10</f>
        <v>6250</v>
      </c>
      <c r="AL1587" s="129">
        <f>+AK1587+V1587</f>
        <v>402750</v>
      </c>
      <c r="AM1587" s="397"/>
    </row>
    <row r="1588" spans="1:39" ht="15.75" x14ac:dyDescent="0.25">
      <c r="A1588" s="93">
        <f t="shared" si="272"/>
        <v>0</v>
      </c>
      <c r="B1588" s="94">
        <f t="shared" si="267"/>
        <v>0</v>
      </c>
      <c r="C1588" s="95">
        <f>+$D$3*T1588</f>
        <v>7150</v>
      </c>
      <c r="D1588" s="95">
        <f t="shared" si="268"/>
        <v>7150</v>
      </c>
      <c r="E1588" s="95">
        <f>+$F$3*K1588</f>
        <v>1500</v>
      </c>
      <c r="F1588" s="95">
        <f t="shared" si="269"/>
        <v>1500</v>
      </c>
      <c r="G1588" s="96">
        <f>+$H$3*Q1588</f>
        <v>1500</v>
      </c>
      <c r="H1588" s="433">
        <f t="shared" si="270"/>
        <v>1500</v>
      </c>
      <c r="I1588" s="395"/>
      <c r="J1588" s="130">
        <f>((K1589-K1587)/500)</f>
        <v>0.02</v>
      </c>
      <c r="K1588" s="116">
        <f>(((I1588-I1587)*J1588)+K1587)+I1588</f>
        <v>150</v>
      </c>
      <c r="L1588" s="131">
        <f>ROUNDUP(K1588,0)</f>
        <v>150</v>
      </c>
      <c r="M1588" s="132">
        <f>((N1589-N1587)/500)</f>
        <v>0.02</v>
      </c>
      <c r="N1588" s="101">
        <f>(((I1588-I1587)*M1588)+N1587)+I1588</f>
        <v>250</v>
      </c>
      <c r="O1588" s="101">
        <f>ROUNDUP(N1588,0)</f>
        <v>250</v>
      </c>
      <c r="P1588" s="101">
        <f>((Q1589-Q1587)/500)</f>
        <v>0.02</v>
      </c>
      <c r="Q1588" s="101">
        <f>(((I1588-I1587)*P1588)+Q1587)+I1588</f>
        <v>500</v>
      </c>
      <c r="R1588" s="133">
        <f>ROUNDUP(Q1588,0)</f>
        <v>500</v>
      </c>
      <c r="S1588" s="132">
        <f>((T1589-T1587)/500)</f>
        <v>0.04</v>
      </c>
      <c r="T1588" s="134">
        <f>(((I1588-I1587)*S1588)+T1587)+I1588</f>
        <v>650</v>
      </c>
      <c r="U1588" s="134">
        <f>ROUNDUP(T1588,0)</f>
        <v>650</v>
      </c>
      <c r="V1588" s="396"/>
      <c r="W1588" s="130">
        <f>((X1589-X1587)/500)</f>
        <v>0.01</v>
      </c>
      <c r="X1588" s="116">
        <f>(((V1588-V1587)*W1588)+X1587)+V1588</f>
        <v>2210</v>
      </c>
      <c r="Y1588" s="135">
        <f t="shared" si="271"/>
        <v>240</v>
      </c>
      <c r="Z1588" s="106">
        <f>ROUNDUP(X1588,0)</f>
        <v>2210</v>
      </c>
      <c r="AA1588" s="136">
        <f>((AB1589-AB1587)/500)</f>
        <v>0.02</v>
      </c>
      <c r="AB1588" s="137">
        <f>(((V1588-V1587)*AA1588)+AB1587)+V1588</f>
        <v>4420</v>
      </c>
      <c r="AC1588" s="101">
        <f>ROUNDUP(AB1588,0)</f>
        <v>4420</v>
      </c>
      <c r="AD1588" s="137">
        <f>((AE1589-AE1587)/500)</f>
        <v>0.01</v>
      </c>
      <c r="AE1588" s="137">
        <f>(((V1588-V1587)*AD1588)+AE1587)+V1588</f>
        <v>2235</v>
      </c>
      <c r="AF1588" s="133">
        <f>ROUNDUP(AE1588,0)</f>
        <v>2235</v>
      </c>
      <c r="AG1588" s="137">
        <f>((AH1589-AH1587)/500)</f>
        <v>0.01</v>
      </c>
      <c r="AH1588" s="137">
        <f>(((V1588-V1587)*AG1588)+AH1587)+V1588</f>
        <v>2260</v>
      </c>
      <c r="AI1588" s="101">
        <f>ROUNDUP(AH1588,0)</f>
        <v>2260</v>
      </c>
      <c r="AJ1588" s="136">
        <f>((AK1589-AK1587)/500)</f>
        <v>0.01</v>
      </c>
      <c r="AK1588" s="138">
        <f>(((V1588-V1587)*AJ1588)+AK1587)+V1588</f>
        <v>2285</v>
      </c>
      <c r="AL1588" s="139">
        <f>ROUNDUP(AK1588,0)</f>
        <v>2285</v>
      </c>
    </row>
    <row r="1589" spans="1:39" ht="15.75" x14ac:dyDescent="0.25">
      <c r="A1589" s="93">
        <f t="shared" si="272"/>
        <v>0</v>
      </c>
      <c r="B1589" s="93">
        <f t="shared" si="267"/>
        <v>0</v>
      </c>
      <c r="C1589" s="112">
        <f>+$D$3*U1589</f>
        <v>4548830</v>
      </c>
      <c r="D1589" s="112">
        <f t="shared" si="268"/>
        <v>4548830</v>
      </c>
      <c r="E1589" s="112">
        <f>+$F$3*L1589</f>
        <v>4050900</v>
      </c>
      <c r="F1589" s="112">
        <f t="shared" si="269"/>
        <v>4050900</v>
      </c>
      <c r="G1589" s="113">
        <f>+$H$3*R1589</f>
        <v>1216320</v>
      </c>
      <c r="H1589" s="112">
        <f t="shared" si="270"/>
        <v>1216320</v>
      </c>
      <c r="I1589" s="140">
        <f>+I1587+500</f>
        <v>397000</v>
      </c>
      <c r="J1589" s="130"/>
      <c r="K1589" s="116">
        <f>+K1587+10</f>
        <v>8090</v>
      </c>
      <c r="L1589" s="117">
        <f>+I1589+K1589</f>
        <v>405090</v>
      </c>
      <c r="M1589" s="118"/>
      <c r="N1589" s="119">
        <f>+N1587+10</f>
        <v>8190</v>
      </c>
      <c r="O1589" s="119">
        <f>+N1589+I1589</f>
        <v>405190</v>
      </c>
      <c r="P1589" s="119"/>
      <c r="Q1589" s="119">
        <f>+Q1587+10</f>
        <v>8440</v>
      </c>
      <c r="R1589" s="120">
        <f>+Q1589+I1589</f>
        <v>405440</v>
      </c>
      <c r="S1589" s="121"/>
      <c r="T1589" s="122">
        <f>+T1587+20</f>
        <v>16530</v>
      </c>
      <c r="U1589" s="122">
        <f>+T1589+I1589</f>
        <v>413530</v>
      </c>
      <c r="V1589" s="141">
        <f>+V1587+500</f>
        <v>397000</v>
      </c>
      <c r="W1589" s="130"/>
      <c r="X1589" s="116">
        <f>+X1587+5</f>
        <v>6180</v>
      </c>
      <c r="Y1589" s="124">
        <f t="shared" si="271"/>
        <v>397240</v>
      </c>
      <c r="Z1589" s="125">
        <f>+V1589+X1589</f>
        <v>403180</v>
      </c>
      <c r="AA1589" s="126"/>
      <c r="AB1589" s="127">
        <f>+AB1587+10</f>
        <v>12360</v>
      </c>
      <c r="AC1589" s="119">
        <f>+V1589+AB1589</f>
        <v>409360</v>
      </c>
      <c r="AD1589" s="127"/>
      <c r="AE1589" s="127">
        <f>+AE1587+5</f>
        <v>6205</v>
      </c>
      <c r="AF1589" s="120">
        <f>+AE1589+V1589</f>
        <v>403205</v>
      </c>
      <c r="AG1589" s="127"/>
      <c r="AH1589" s="127">
        <f>+AH1587+5</f>
        <v>6230</v>
      </c>
      <c r="AI1589" s="119">
        <f>+AH1589+V1589</f>
        <v>403230</v>
      </c>
      <c r="AJ1589" s="126"/>
      <c r="AK1589" s="128">
        <f>+AK1587+5</f>
        <v>6255</v>
      </c>
      <c r="AL1589" s="129">
        <f>+AK1589+V1589</f>
        <v>403255</v>
      </c>
      <c r="AM1589" s="397"/>
    </row>
    <row r="1590" spans="1:39" ht="15.75" x14ac:dyDescent="0.25">
      <c r="A1590" s="93">
        <f t="shared" si="272"/>
        <v>0</v>
      </c>
      <c r="B1590" s="94">
        <f t="shared" si="267"/>
        <v>0</v>
      </c>
      <c r="C1590" s="95">
        <f>+$D$3*T1590</f>
        <v>7150</v>
      </c>
      <c r="D1590" s="95">
        <f t="shared" si="268"/>
        <v>7150</v>
      </c>
      <c r="E1590" s="95">
        <f>+$F$3*K1590</f>
        <v>1500</v>
      </c>
      <c r="F1590" s="95">
        <f t="shared" si="269"/>
        <v>1500</v>
      </c>
      <c r="G1590" s="96">
        <f>+$H$3*Q1590</f>
        <v>1500</v>
      </c>
      <c r="H1590" s="95">
        <f t="shared" si="270"/>
        <v>1500</v>
      </c>
      <c r="I1590" s="395"/>
      <c r="J1590" s="130">
        <f>((K1591-K1589)/500)</f>
        <v>0.02</v>
      </c>
      <c r="K1590" s="116">
        <f>(((I1590-I1589)*J1590)+K1589)+I1590</f>
        <v>150</v>
      </c>
      <c r="L1590" s="131">
        <f>ROUNDUP(K1590,0)</f>
        <v>150</v>
      </c>
      <c r="M1590" s="132">
        <f>((N1591-N1589)/500)</f>
        <v>0.02</v>
      </c>
      <c r="N1590" s="101">
        <f>(((I1590-I1589)*M1590)+N1589)+I1590</f>
        <v>250</v>
      </c>
      <c r="O1590" s="101">
        <f>ROUNDUP(N1590,0)</f>
        <v>250</v>
      </c>
      <c r="P1590" s="101">
        <f>((Q1591-Q1589)/500)</f>
        <v>0.02</v>
      </c>
      <c r="Q1590" s="101">
        <f>(((I1590-I1589)*P1590)+Q1589)+I1590</f>
        <v>500</v>
      </c>
      <c r="R1590" s="133">
        <f>ROUNDUP(Q1590,0)</f>
        <v>500</v>
      </c>
      <c r="S1590" s="132">
        <f>((T1591-T1589)/500)</f>
        <v>0.04</v>
      </c>
      <c r="T1590" s="134">
        <f>(((I1590-I1589)*S1590)+T1589)+I1590</f>
        <v>650</v>
      </c>
      <c r="U1590" s="134">
        <f>ROUNDUP(T1590,0)</f>
        <v>650</v>
      </c>
      <c r="V1590" s="396"/>
      <c r="W1590" s="130">
        <f>((X1591-X1589)/500)</f>
        <v>0.02</v>
      </c>
      <c r="X1590" s="116">
        <f>(((V1590-V1589)*W1590)+X1589)+V1590</f>
        <v>-1760</v>
      </c>
      <c r="Y1590" s="135">
        <f t="shared" si="271"/>
        <v>240</v>
      </c>
      <c r="Z1590" s="106">
        <f>ROUNDUP(X1590,0)</f>
        <v>-1760</v>
      </c>
      <c r="AA1590" s="136">
        <f>((AB1591-AB1589)/500)</f>
        <v>0.04</v>
      </c>
      <c r="AB1590" s="137">
        <f>(((V1590-V1589)*AA1590)+AB1589)+V1590</f>
        <v>-3520</v>
      </c>
      <c r="AC1590" s="101">
        <f>ROUNDUP(AB1590,0)</f>
        <v>-3520</v>
      </c>
      <c r="AD1590" s="137">
        <f>((AE1591-AE1589)/500)</f>
        <v>0.02</v>
      </c>
      <c r="AE1590" s="137">
        <f>(((V1590-V1589)*AD1590)+AE1589)+V1590</f>
        <v>-1735</v>
      </c>
      <c r="AF1590" s="133">
        <f>ROUNDUP(AE1590,0)</f>
        <v>-1735</v>
      </c>
      <c r="AG1590" s="137">
        <f>((AH1591-AH1589)/500)</f>
        <v>0.02</v>
      </c>
      <c r="AH1590" s="137">
        <f>(((V1590-V1589)*AG1590)+AH1589)+V1590</f>
        <v>-1710</v>
      </c>
      <c r="AI1590" s="101">
        <f>ROUNDUP(AH1590,0)</f>
        <v>-1710</v>
      </c>
      <c r="AJ1590" s="136">
        <f>((AK1591-AK1589)/500)</f>
        <v>0.02</v>
      </c>
      <c r="AK1590" s="138">
        <f>(((V1590-V1589)*AJ1590)+AK1589)+V1590</f>
        <v>-1685</v>
      </c>
      <c r="AL1590" s="139">
        <f>ROUNDUP(AK1590,0)</f>
        <v>-1685</v>
      </c>
    </row>
    <row r="1591" spans="1:39" ht="15.75" x14ac:dyDescent="0.25">
      <c r="A1591" s="93">
        <f t="shared" si="272"/>
        <v>0</v>
      </c>
      <c r="B1591" s="93">
        <f t="shared" si="267"/>
        <v>0</v>
      </c>
      <c r="C1591" s="112">
        <f>+$D$3*U1591</f>
        <v>4554550</v>
      </c>
      <c r="D1591" s="112">
        <f t="shared" si="268"/>
        <v>4554550</v>
      </c>
      <c r="E1591" s="112">
        <f>+$F$3*L1591</f>
        <v>4056000</v>
      </c>
      <c r="F1591" s="112">
        <f t="shared" si="269"/>
        <v>4056000</v>
      </c>
      <c r="G1591" s="113">
        <f>+$H$3*R1591</f>
        <v>1217850</v>
      </c>
      <c r="H1591" s="112">
        <f t="shared" si="270"/>
        <v>1217850</v>
      </c>
      <c r="I1591" s="140">
        <f>+I1589+500</f>
        <v>397500</v>
      </c>
      <c r="J1591" s="130"/>
      <c r="K1591" s="116">
        <f>+K1589+10</f>
        <v>8100</v>
      </c>
      <c r="L1591" s="117">
        <f>+I1591+K1591</f>
        <v>405600</v>
      </c>
      <c r="M1591" s="118"/>
      <c r="N1591" s="119">
        <f>+N1589+10</f>
        <v>8200</v>
      </c>
      <c r="O1591" s="119">
        <f>+N1591+I1591</f>
        <v>405700</v>
      </c>
      <c r="P1591" s="119"/>
      <c r="Q1591" s="119">
        <f>+Q1589+10</f>
        <v>8450</v>
      </c>
      <c r="R1591" s="120">
        <f>+Q1591+I1591</f>
        <v>405950</v>
      </c>
      <c r="S1591" s="121"/>
      <c r="T1591" s="122">
        <f>+T1589+20</f>
        <v>16550</v>
      </c>
      <c r="U1591" s="122">
        <f>+T1591+I1591</f>
        <v>414050</v>
      </c>
      <c r="V1591" s="141">
        <f>+V1589+500</f>
        <v>397500</v>
      </c>
      <c r="W1591" s="130"/>
      <c r="X1591" s="116">
        <f>+X1589+10</f>
        <v>6190</v>
      </c>
      <c r="Y1591" s="124">
        <f t="shared" si="271"/>
        <v>397740</v>
      </c>
      <c r="Z1591" s="125">
        <f>+V1591+X1591</f>
        <v>403690</v>
      </c>
      <c r="AA1591" s="126"/>
      <c r="AB1591" s="127">
        <f>+AB1589+20</f>
        <v>12380</v>
      </c>
      <c r="AC1591" s="119">
        <f>+V1591+AB1591</f>
        <v>409880</v>
      </c>
      <c r="AD1591" s="127"/>
      <c r="AE1591" s="127">
        <f>+AE1589+10</f>
        <v>6215</v>
      </c>
      <c r="AF1591" s="120">
        <f>+AE1591+V1591</f>
        <v>403715</v>
      </c>
      <c r="AG1591" s="127"/>
      <c r="AH1591" s="127">
        <f>+AH1589+10</f>
        <v>6240</v>
      </c>
      <c r="AI1591" s="119">
        <f>+AH1591+V1591</f>
        <v>403740</v>
      </c>
      <c r="AJ1591" s="126"/>
      <c r="AK1591" s="128">
        <f>+AK1589+10</f>
        <v>6265</v>
      </c>
      <c r="AL1591" s="129">
        <f>+AK1591+V1591</f>
        <v>403765</v>
      </c>
      <c r="AM1591" s="397"/>
    </row>
    <row r="1592" spans="1:39" ht="15.75" x14ac:dyDescent="0.25">
      <c r="A1592" s="93">
        <f t="shared" si="272"/>
        <v>0</v>
      </c>
      <c r="B1592" s="94">
        <f t="shared" si="267"/>
        <v>0</v>
      </c>
      <c r="C1592" s="95">
        <f>+$D$3*T1592</f>
        <v>7150</v>
      </c>
      <c r="D1592" s="95">
        <f t="shared" si="268"/>
        <v>7150</v>
      </c>
      <c r="E1592" s="95">
        <f>+$F$3*K1592</f>
        <v>1500</v>
      </c>
      <c r="F1592" s="95">
        <f t="shared" si="269"/>
        <v>1500</v>
      </c>
      <c r="G1592" s="96">
        <f>+$H$3*Q1592</f>
        <v>1500</v>
      </c>
      <c r="H1592" s="433">
        <f t="shared" si="270"/>
        <v>1500</v>
      </c>
      <c r="I1592" s="395"/>
      <c r="J1592" s="130">
        <f>((K1593-K1591)/500)</f>
        <v>0.02</v>
      </c>
      <c r="K1592" s="116">
        <f>(((I1592-I1591)*J1592)+K1591)+I1592</f>
        <v>150</v>
      </c>
      <c r="L1592" s="131">
        <f>ROUNDUP(K1592,0)</f>
        <v>150</v>
      </c>
      <c r="M1592" s="132">
        <f>((N1593-N1591)/500)</f>
        <v>0.02</v>
      </c>
      <c r="N1592" s="101">
        <f>(((I1592-I1591)*M1592)+N1591)+I1592</f>
        <v>250</v>
      </c>
      <c r="O1592" s="101">
        <f>ROUNDUP(N1592,0)</f>
        <v>250</v>
      </c>
      <c r="P1592" s="101">
        <f>((Q1593-Q1591)/500)</f>
        <v>0.02</v>
      </c>
      <c r="Q1592" s="101">
        <f>(((I1592-I1591)*P1592)+Q1591)+I1592</f>
        <v>500</v>
      </c>
      <c r="R1592" s="133">
        <f>ROUNDUP(Q1592,0)</f>
        <v>500</v>
      </c>
      <c r="S1592" s="132">
        <f>((T1593-T1591)/500)</f>
        <v>0.04</v>
      </c>
      <c r="T1592" s="134">
        <f>(((I1592-I1591)*S1592)+T1591)+I1592</f>
        <v>650</v>
      </c>
      <c r="U1592" s="134">
        <f>ROUNDUP(T1592,0)</f>
        <v>650</v>
      </c>
      <c r="V1592" s="396"/>
      <c r="W1592" s="130">
        <f>((X1593-X1591)/500)</f>
        <v>0.01</v>
      </c>
      <c r="X1592" s="116">
        <f>(((V1592-V1591)*W1592)+X1591)+V1592</f>
        <v>2215</v>
      </c>
      <c r="Y1592" s="135">
        <f t="shared" si="271"/>
        <v>240</v>
      </c>
      <c r="Z1592" s="106">
        <f>ROUNDUP(X1592,0)</f>
        <v>2215</v>
      </c>
      <c r="AA1592" s="136">
        <f>((AB1593-AB1591)/500)</f>
        <v>0.02</v>
      </c>
      <c r="AB1592" s="137">
        <f>(((V1592-V1591)*AA1592)+AB1591)+V1592</f>
        <v>4430</v>
      </c>
      <c r="AC1592" s="101">
        <f>ROUNDUP(AB1592,0)</f>
        <v>4430</v>
      </c>
      <c r="AD1592" s="137">
        <f>((AE1593-AE1591)/500)</f>
        <v>0.01</v>
      </c>
      <c r="AE1592" s="137">
        <f>(((V1592-V1591)*AD1592)+AE1591)+V1592</f>
        <v>2240</v>
      </c>
      <c r="AF1592" s="133">
        <f>ROUNDUP(AE1592,0)</f>
        <v>2240</v>
      </c>
      <c r="AG1592" s="137">
        <f>((AH1593-AH1591)/500)</f>
        <v>0.01</v>
      </c>
      <c r="AH1592" s="137">
        <f>(((V1592-V1591)*AG1592)+AH1591)+V1592</f>
        <v>2265</v>
      </c>
      <c r="AI1592" s="101">
        <f>ROUNDUP(AH1592,0)</f>
        <v>2265</v>
      </c>
      <c r="AJ1592" s="136">
        <f>((AK1593-AK1591)/500)</f>
        <v>0.01</v>
      </c>
      <c r="AK1592" s="138">
        <f>(((V1592-V1591)*AJ1592)+AK1591)+V1592</f>
        <v>2290</v>
      </c>
      <c r="AL1592" s="139">
        <f>ROUNDUP(AK1592,0)</f>
        <v>2290</v>
      </c>
    </row>
    <row r="1593" spans="1:39" ht="15.75" x14ac:dyDescent="0.25">
      <c r="A1593" s="93">
        <f t="shared" si="272"/>
        <v>0</v>
      </c>
      <c r="B1593" s="93">
        <f t="shared" si="267"/>
        <v>0</v>
      </c>
      <c r="C1593" s="112">
        <f>+$D$3*U1593</f>
        <v>4560270</v>
      </c>
      <c r="D1593" s="112">
        <f t="shared" si="268"/>
        <v>4560270</v>
      </c>
      <c r="E1593" s="112">
        <f>+$F$3*L1593</f>
        <v>4061100</v>
      </c>
      <c r="F1593" s="112">
        <f t="shared" si="269"/>
        <v>4061100</v>
      </c>
      <c r="G1593" s="113">
        <f>+$H$3*R1593</f>
        <v>1219380</v>
      </c>
      <c r="H1593" s="112">
        <f t="shared" si="270"/>
        <v>1219380</v>
      </c>
      <c r="I1593" s="140">
        <f>+I1591+500</f>
        <v>398000</v>
      </c>
      <c r="J1593" s="130"/>
      <c r="K1593" s="116">
        <f>+K1591+10</f>
        <v>8110</v>
      </c>
      <c r="L1593" s="117">
        <f>+I1593+K1593</f>
        <v>406110</v>
      </c>
      <c r="M1593" s="118"/>
      <c r="N1593" s="119">
        <f>+N1591+10</f>
        <v>8210</v>
      </c>
      <c r="O1593" s="119">
        <f>+N1593+I1593</f>
        <v>406210</v>
      </c>
      <c r="P1593" s="119"/>
      <c r="Q1593" s="119">
        <f>+Q1591+10</f>
        <v>8460</v>
      </c>
      <c r="R1593" s="120">
        <f>+Q1593+I1593</f>
        <v>406460</v>
      </c>
      <c r="S1593" s="121"/>
      <c r="T1593" s="122">
        <f>+T1591+20</f>
        <v>16570</v>
      </c>
      <c r="U1593" s="122">
        <f>+T1593+I1593</f>
        <v>414570</v>
      </c>
      <c r="V1593" s="141">
        <f>+V1591+500</f>
        <v>398000</v>
      </c>
      <c r="W1593" s="130"/>
      <c r="X1593" s="116">
        <f>+X1591+5</f>
        <v>6195</v>
      </c>
      <c r="Y1593" s="124">
        <f t="shared" si="271"/>
        <v>398240</v>
      </c>
      <c r="Z1593" s="125">
        <f>+V1593+X1593</f>
        <v>404195</v>
      </c>
      <c r="AA1593" s="126"/>
      <c r="AB1593" s="127">
        <f>+AB1591+10</f>
        <v>12390</v>
      </c>
      <c r="AC1593" s="119">
        <f>+V1593+AB1593</f>
        <v>410390</v>
      </c>
      <c r="AD1593" s="127"/>
      <c r="AE1593" s="127">
        <f>+AE1591+5</f>
        <v>6220</v>
      </c>
      <c r="AF1593" s="120">
        <f>+AE1593+V1593</f>
        <v>404220</v>
      </c>
      <c r="AG1593" s="127"/>
      <c r="AH1593" s="127">
        <f>+AH1591+5</f>
        <v>6245</v>
      </c>
      <c r="AI1593" s="119">
        <f>+AH1593+V1593</f>
        <v>404245</v>
      </c>
      <c r="AJ1593" s="126"/>
      <c r="AK1593" s="128">
        <f>+AK1591+5</f>
        <v>6270</v>
      </c>
      <c r="AL1593" s="129">
        <f>+AK1593+V1593</f>
        <v>404270</v>
      </c>
      <c r="AM1593" s="397"/>
    </row>
    <row r="1594" spans="1:39" ht="15.75" x14ac:dyDescent="0.25">
      <c r="A1594" s="93">
        <f t="shared" si="272"/>
        <v>0</v>
      </c>
      <c r="B1594" s="94">
        <f t="shared" si="267"/>
        <v>0</v>
      </c>
      <c r="C1594" s="95">
        <f>+$D$3*T1594</f>
        <v>7150</v>
      </c>
      <c r="D1594" s="95">
        <f t="shared" si="268"/>
        <v>7150</v>
      </c>
      <c r="E1594" s="95">
        <f>+$F$3*K1594</f>
        <v>1500</v>
      </c>
      <c r="F1594" s="95">
        <f t="shared" si="269"/>
        <v>1500</v>
      </c>
      <c r="G1594" s="96">
        <f>+$H$3*Q1594</f>
        <v>1500</v>
      </c>
      <c r="H1594" s="95">
        <f t="shared" si="270"/>
        <v>1500</v>
      </c>
      <c r="I1594" s="395"/>
      <c r="J1594" s="130">
        <f>((K1595-K1593)/500)</f>
        <v>0.02</v>
      </c>
      <c r="K1594" s="116">
        <f>(((I1594-I1593)*J1594)+K1593)+I1594</f>
        <v>150</v>
      </c>
      <c r="L1594" s="131">
        <f>ROUNDUP(K1594,0)</f>
        <v>150</v>
      </c>
      <c r="M1594" s="132">
        <f>((N1595-N1593)/500)</f>
        <v>0.02</v>
      </c>
      <c r="N1594" s="101">
        <f>(((I1594-I1593)*M1594)+N1593)+I1594</f>
        <v>250</v>
      </c>
      <c r="O1594" s="101">
        <f>ROUNDUP(N1594,0)</f>
        <v>250</v>
      </c>
      <c r="P1594" s="101">
        <f>((Q1595-Q1593)/500)</f>
        <v>0.02</v>
      </c>
      <c r="Q1594" s="101">
        <f>(((I1594-I1593)*P1594)+Q1593)+I1594</f>
        <v>500</v>
      </c>
      <c r="R1594" s="133">
        <f>ROUNDUP(Q1594,0)</f>
        <v>500</v>
      </c>
      <c r="S1594" s="132">
        <f>((T1595-T1593)/500)</f>
        <v>0.04</v>
      </c>
      <c r="T1594" s="134">
        <f>(((I1594-I1593)*S1594)+T1593)+I1594</f>
        <v>650</v>
      </c>
      <c r="U1594" s="134">
        <f>ROUNDUP(T1594,0)</f>
        <v>650</v>
      </c>
      <c r="V1594" s="396"/>
      <c r="W1594" s="130">
        <f>((X1595-X1593)/500)</f>
        <v>0.02</v>
      </c>
      <c r="X1594" s="116">
        <f>(((V1594-V1593)*W1594)+X1593)+V1594</f>
        <v>-1765</v>
      </c>
      <c r="Y1594" s="135">
        <f t="shared" si="271"/>
        <v>240</v>
      </c>
      <c r="Z1594" s="106">
        <f>ROUNDUP(X1594,0)</f>
        <v>-1765</v>
      </c>
      <c r="AA1594" s="136">
        <f>((AB1595-AB1593)/500)</f>
        <v>0.04</v>
      </c>
      <c r="AB1594" s="137">
        <f>(((V1594-V1593)*AA1594)+AB1593)+V1594</f>
        <v>-3530</v>
      </c>
      <c r="AC1594" s="101">
        <f>ROUNDUP(AB1594,0)</f>
        <v>-3530</v>
      </c>
      <c r="AD1594" s="137">
        <f>((AE1595-AE1593)/500)</f>
        <v>0.02</v>
      </c>
      <c r="AE1594" s="137">
        <f>(((V1594-V1593)*AD1594)+AE1593)+V1594</f>
        <v>-1740</v>
      </c>
      <c r="AF1594" s="133">
        <f>ROUNDUP(AE1594,0)</f>
        <v>-1740</v>
      </c>
      <c r="AG1594" s="137">
        <f>((AH1595-AH1593)/500)</f>
        <v>0.02</v>
      </c>
      <c r="AH1594" s="137">
        <f>(((V1594-V1593)*AG1594)+AH1593)+V1594</f>
        <v>-1715</v>
      </c>
      <c r="AI1594" s="101">
        <f>ROUNDUP(AH1594,0)</f>
        <v>-1715</v>
      </c>
      <c r="AJ1594" s="136">
        <f>((AK1595-AK1593)/500)</f>
        <v>0.02</v>
      </c>
      <c r="AK1594" s="138">
        <f>(((V1594-V1593)*AJ1594)+AK1593)+V1594</f>
        <v>-1690</v>
      </c>
      <c r="AL1594" s="139">
        <f>ROUNDUP(AK1594,0)</f>
        <v>-1690</v>
      </c>
      <c r="AM1594" s="397"/>
    </row>
    <row r="1595" spans="1:39" ht="15.75" x14ac:dyDescent="0.25">
      <c r="A1595" s="93">
        <f t="shared" si="272"/>
        <v>0</v>
      </c>
      <c r="B1595" s="93">
        <f t="shared" si="267"/>
        <v>0</v>
      </c>
      <c r="C1595" s="112">
        <f>+$D$3*U1595</f>
        <v>4565990</v>
      </c>
      <c r="D1595" s="112">
        <f t="shared" si="268"/>
        <v>4565990</v>
      </c>
      <c r="E1595" s="112">
        <f>+$F$3*L1595</f>
        <v>4066200</v>
      </c>
      <c r="F1595" s="112">
        <f t="shared" si="269"/>
        <v>4066200</v>
      </c>
      <c r="G1595" s="113">
        <f>+$H$3*R1595</f>
        <v>1220910</v>
      </c>
      <c r="H1595" s="112">
        <f t="shared" si="270"/>
        <v>1220910</v>
      </c>
      <c r="I1595" s="140">
        <f>+I1593+500</f>
        <v>398500</v>
      </c>
      <c r="J1595" s="130"/>
      <c r="K1595" s="116">
        <f>+K1593+10</f>
        <v>8120</v>
      </c>
      <c r="L1595" s="117">
        <f>+I1595+K1595</f>
        <v>406620</v>
      </c>
      <c r="M1595" s="118"/>
      <c r="N1595" s="119">
        <f>+N1593+10</f>
        <v>8220</v>
      </c>
      <c r="O1595" s="119">
        <f>+N1595+I1595</f>
        <v>406720</v>
      </c>
      <c r="P1595" s="119"/>
      <c r="Q1595" s="119">
        <f>+Q1593+10</f>
        <v>8470</v>
      </c>
      <c r="R1595" s="120">
        <f>+Q1595+I1595</f>
        <v>406970</v>
      </c>
      <c r="S1595" s="121"/>
      <c r="T1595" s="122">
        <f>+T1593+20</f>
        <v>16590</v>
      </c>
      <c r="U1595" s="122">
        <f>+T1595+I1595</f>
        <v>415090</v>
      </c>
      <c r="V1595" s="141">
        <f>+V1593+500</f>
        <v>398500</v>
      </c>
      <c r="W1595" s="130"/>
      <c r="X1595" s="116">
        <f>+X1593+10</f>
        <v>6205</v>
      </c>
      <c r="Y1595" s="124">
        <f t="shared" si="271"/>
        <v>398740</v>
      </c>
      <c r="Z1595" s="125">
        <f>+V1595+X1595</f>
        <v>404705</v>
      </c>
      <c r="AA1595" s="126"/>
      <c r="AB1595" s="127">
        <f>+AB1593+20</f>
        <v>12410</v>
      </c>
      <c r="AC1595" s="119">
        <f>+V1595+AB1595</f>
        <v>410910</v>
      </c>
      <c r="AD1595" s="127"/>
      <c r="AE1595" s="127">
        <f>+AE1593+10</f>
        <v>6230</v>
      </c>
      <c r="AF1595" s="120">
        <f>+AE1595+V1595</f>
        <v>404730</v>
      </c>
      <c r="AG1595" s="127"/>
      <c r="AH1595" s="127">
        <f>+AH1593+10</f>
        <v>6255</v>
      </c>
      <c r="AI1595" s="119">
        <f>+AH1595+V1595</f>
        <v>404755</v>
      </c>
      <c r="AJ1595" s="126"/>
      <c r="AK1595" s="128">
        <f>+AK1593+10</f>
        <v>6280</v>
      </c>
      <c r="AL1595" s="129">
        <f>+AK1595+V1595</f>
        <v>404780</v>
      </c>
      <c r="AM1595" s="397"/>
    </row>
    <row r="1596" spans="1:39" ht="15.75" x14ac:dyDescent="0.25">
      <c r="A1596" s="93">
        <f t="shared" si="272"/>
        <v>0</v>
      </c>
      <c r="B1596" s="94">
        <f t="shared" si="267"/>
        <v>0</v>
      </c>
      <c r="C1596" s="95">
        <f>+$D$3*T1596</f>
        <v>7150</v>
      </c>
      <c r="D1596" s="95">
        <f t="shared" si="268"/>
        <v>7150</v>
      </c>
      <c r="E1596" s="95">
        <f>+$F$3*K1596</f>
        <v>1500</v>
      </c>
      <c r="F1596" s="95">
        <f t="shared" si="269"/>
        <v>1500</v>
      </c>
      <c r="G1596" s="96">
        <f>+$H$3*Q1596</f>
        <v>1500</v>
      </c>
      <c r="H1596" s="433">
        <f t="shared" si="270"/>
        <v>1500</v>
      </c>
      <c r="I1596" s="395"/>
      <c r="J1596" s="130">
        <f>((K1597-K1595)/500)</f>
        <v>0.02</v>
      </c>
      <c r="K1596" s="116">
        <f>(((I1596-I1595)*J1596)+K1595)+I1596</f>
        <v>150</v>
      </c>
      <c r="L1596" s="131">
        <f>ROUNDUP(K1596,0)</f>
        <v>150</v>
      </c>
      <c r="M1596" s="132">
        <f>((N1597-N1595)/500)</f>
        <v>0.02</v>
      </c>
      <c r="N1596" s="101">
        <f>(((I1596-I1595)*M1596)+N1595)+I1596</f>
        <v>250</v>
      </c>
      <c r="O1596" s="101">
        <f>ROUNDUP(N1596,0)</f>
        <v>250</v>
      </c>
      <c r="P1596" s="101">
        <f>((Q1597-Q1595)/500)</f>
        <v>0.02</v>
      </c>
      <c r="Q1596" s="101">
        <f>(((I1596-I1595)*P1596)+Q1595)+I1596</f>
        <v>500</v>
      </c>
      <c r="R1596" s="133">
        <f>ROUNDUP(Q1596,0)</f>
        <v>500</v>
      </c>
      <c r="S1596" s="132">
        <f>((T1597-T1595)/500)</f>
        <v>0.04</v>
      </c>
      <c r="T1596" s="134">
        <f>(((I1596-I1595)*S1596)+T1595)+I1596</f>
        <v>650</v>
      </c>
      <c r="U1596" s="134">
        <f>ROUNDUP(T1596,0)</f>
        <v>650</v>
      </c>
      <c r="V1596" s="396"/>
      <c r="W1596" s="130">
        <f>((X1597-X1595)/500)</f>
        <v>0.01</v>
      </c>
      <c r="X1596" s="116">
        <f>(((V1596-V1595)*W1596)+X1595)+V1596</f>
        <v>2220</v>
      </c>
      <c r="Y1596" s="135">
        <f t="shared" si="271"/>
        <v>240</v>
      </c>
      <c r="Z1596" s="106">
        <f>ROUNDUP(X1596,0)</f>
        <v>2220</v>
      </c>
      <c r="AA1596" s="136">
        <f>((AB1597-AB1595)/500)</f>
        <v>0.02</v>
      </c>
      <c r="AB1596" s="137">
        <f>(((V1596-V1595)*AA1596)+AB1595)+V1596</f>
        <v>4440</v>
      </c>
      <c r="AC1596" s="101">
        <f>ROUNDUP(AB1596,0)</f>
        <v>4440</v>
      </c>
      <c r="AD1596" s="137">
        <f>((AE1597-AE1595)/500)</f>
        <v>0.01</v>
      </c>
      <c r="AE1596" s="137">
        <f>(((V1596-V1595)*AD1596)+AE1595)+V1596</f>
        <v>2245</v>
      </c>
      <c r="AF1596" s="133">
        <f>ROUNDUP(AE1596,0)</f>
        <v>2245</v>
      </c>
      <c r="AG1596" s="137">
        <f>((AH1597-AH1595)/500)</f>
        <v>0.01</v>
      </c>
      <c r="AH1596" s="137">
        <f>(((V1596-V1595)*AG1596)+AH1595)+V1596</f>
        <v>2270</v>
      </c>
      <c r="AI1596" s="101">
        <f>ROUNDUP(AH1596,0)</f>
        <v>2270</v>
      </c>
      <c r="AJ1596" s="136">
        <f>((AK1597-AK1595)/500)</f>
        <v>0.01</v>
      </c>
      <c r="AK1596" s="138">
        <f>(((V1596-V1595)*AJ1596)+AK1595)+V1596</f>
        <v>2295</v>
      </c>
      <c r="AL1596" s="139">
        <f>ROUNDUP(AK1596,0)</f>
        <v>2295</v>
      </c>
    </row>
    <row r="1597" spans="1:39" ht="15.75" x14ac:dyDescent="0.25">
      <c r="A1597" s="93">
        <f t="shared" si="272"/>
        <v>0</v>
      </c>
      <c r="B1597" s="93">
        <f t="shared" si="267"/>
        <v>0</v>
      </c>
      <c r="C1597" s="112">
        <f>+$D$3*U1597</f>
        <v>4571710</v>
      </c>
      <c r="D1597" s="112">
        <f t="shared" si="268"/>
        <v>4571710</v>
      </c>
      <c r="E1597" s="112">
        <f>+$F$3*L1597</f>
        <v>4071300</v>
      </c>
      <c r="F1597" s="112">
        <f t="shared" si="269"/>
        <v>4071300</v>
      </c>
      <c r="G1597" s="113">
        <f>+$H$3*R1597</f>
        <v>1222440</v>
      </c>
      <c r="H1597" s="112">
        <f t="shared" si="270"/>
        <v>1222440</v>
      </c>
      <c r="I1597" s="140">
        <f>+I1595+500</f>
        <v>399000</v>
      </c>
      <c r="J1597" s="130"/>
      <c r="K1597" s="116">
        <f>+K1595+10</f>
        <v>8130</v>
      </c>
      <c r="L1597" s="117">
        <f>+I1597+K1597</f>
        <v>407130</v>
      </c>
      <c r="M1597" s="118"/>
      <c r="N1597" s="119">
        <f>+N1595+10</f>
        <v>8230</v>
      </c>
      <c r="O1597" s="119">
        <f>+N1597+I1597</f>
        <v>407230</v>
      </c>
      <c r="P1597" s="119"/>
      <c r="Q1597" s="119">
        <f>+Q1595+10</f>
        <v>8480</v>
      </c>
      <c r="R1597" s="120">
        <f>+Q1597+I1597</f>
        <v>407480</v>
      </c>
      <c r="S1597" s="121"/>
      <c r="T1597" s="122">
        <f>+T1595+20</f>
        <v>16610</v>
      </c>
      <c r="U1597" s="122">
        <f>+T1597+I1597</f>
        <v>415610</v>
      </c>
      <c r="V1597" s="141">
        <f>+V1595+500</f>
        <v>399000</v>
      </c>
      <c r="W1597" s="130"/>
      <c r="X1597" s="116">
        <f>+X1595+5</f>
        <v>6210</v>
      </c>
      <c r="Y1597" s="124">
        <f t="shared" si="271"/>
        <v>399240</v>
      </c>
      <c r="Z1597" s="125">
        <f>+V1597+X1597</f>
        <v>405210</v>
      </c>
      <c r="AA1597" s="126"/>
      <c r="AB1597" s="127">
        <f>+AB1595+10</f>
        <v>12420</v>
      </c>
      <c r="AC1597" s="119">
        <f>+V1597+AB1597</f>
        <v>411420</v>
      </c>
      <c r="AD1597" s="127"/>
      <c r="AE1597" s="127">
        <f>+AE1595+5</f>
        <v>6235</v>
      </c>
      <c r="AF1597" s="120">
        <f>+AE1597+V1597</f>
        <v>405235</v>
      </c>
      <c r="AG1597" s="127"/>
      <c r="AH1597" s="127">
        <f>+AH1595+5</f>
        <v>6260</v>
      </c>
      <c r="AI1597" s="119">
        <f>+AH1597+V1597</f>
        <v>405260</v>
      </c>
      <c r="AJ1597" s="126"/>
      <c r="AK1597" s="128">
        <f>+AK1595+5</f>
        <v>6285</v>
      </c>
      <c r="AL1597" s="129">
        <f>+AK1597+V1597</f>
        <v>405285</v>
      </c>
      <c r="AM1597" s="397"/>
    </row>
    <row r="1598" spans="1:39" ht="15.75" x14ac:dyDescent="0.25">
      <c r="A1598" s="93">
        <f t="shared" si="272"/>
        <v>0</v>
      </c>
      <c r="B1598" s="94">
        <f t="shared" si="267"/>
        <v>0</v>
      </c>
      <c r="C1598" s="95">
        <f>+$D$3*T1598</f>
        <v>7150</v>
      </c>
      <c r="D1598" s="95">
        <f t="shared" si="268"/>
        <v>7150</v>
      </c>
      <c r="E1598" s="95">
        <f>+$F$3*K1598</f>
        <v>1500</v>
      </c>
      <c r="F1598" s="95">
        <f t="shared" si="269"/>
        <v>1500</v>
      </c>
      <c r="G1598" s="96">
        <f>+$H$3*Q1598</f>
        <v>1500</v>
      </c>
      <c r="H1598" s="95">
        <f t="shared" si="270"/>
        <v>1500</v>
      </c>
      <c r="I1598" s="395"/>
      <c r="J1598" s="130">
        <f>((K1599-K1597)/500)</f>
        <v>0.02</v>
      </c>
      <c r="K1598" s="116">
        <f>(((I1598-I1597)*J1598)+K1597)+I1598</f>
        <v>150</v>
      </c>
      <c r="L1598" s="131">
        <f>ROUNDUP(K1598,0)</f>
        <v>150</v>
      </c>
      <c r="M1598" s="132">
        <f>((N1599-N1597)/500)</f>
        <v>0.02</v>
      </c>
      <c r="N1598" s="101">
        <f>(((I1598-I1597)*M1598)+N1597)+I1598</f>
        <v>250</v>
      </c>
      <c r="O1598" s="101">
        <f>ROUNDUP(N1598,0)</f>
        <v>250</v>
      </c>
      <c r="P1598" s="101">
        <f>((Q1599-Q1597)/500)</f>
        <v>0.02</v>
      </c>
      <c r="Q1598" s="101">
        <f>(((I1598-I1597)*P1598)+Q1597)+I1598</f>
        <v>500</v>
      </c>
      <c r="R1598" s="133">
        <f>ROUNDUP(Q1598,0)</f>
        <v>500</v>
      </c>
      <c r="S1598" s="132">
        <f>((T1599-T1597)/500)</f>
        <v>0.04</v>
      </c>
      <c r="T1598" s="134">
        <f>(((I1598-I1597)*S1598)+T1597)+I1598</f>
        <v>650</v>
      </c>
      <c r="U1598" s="134">
        <f>ROUNDUP(T1598,0)</f>
        <v>650</v>
      </c>
      <c r="V1598" s="396"/>
      <c r="W1598" s="130">
        <f>((X1599-X1597)/500)</f>
        <v>0.02</v>
      </c>
      <c r="X1598" s="116">
        <f>(((V1598-V1597)*W1598)+X1597)+V1598</f>
        <v>-1770</v>
      </c>
      <c r="Y1598" s="135">
        <f t="shared" si="271"/>
        <v>240</v>
      </c>
      <c r="Z1598" s="106">
        <f>ROUNDUP(X1598,0)</f>
        <v>-1770</v>
      </c>
      <c r="AA1598" s="136">
        <f>((AB1599-AB1597)/500)</f>
        <v>0.04</v>
      </c>
      <c r="AB1598" s="137">
        <f>(((V1598-V1597)*AA1598)+AB1597)+V1598</f>
        <v>-3540</v>
      </c>
      <c r="AC1598" s="101">
        <f>ROUNDUP(AB1598,0)</f>
        <v>-3540</v>
      </c>
      <c r="AD1598" s="137">
        <f>((AE1599-AE1597)/500)</f>
        <v>0.02</v>
      </c>
      <c r="AE1598" s="137">
        <f>(((V1598-V1597)*AD1598)+AE1597)+V1598</f>
        <v>-1745</v>
      </c>
      <c r="AF1598" s="133">
        <f>ROUNDUP(AE1598,0)</f>
        <v>-1745</v>
      </c>
      <c r="AG1598" s="137">
        <f>((AH1599-AH1597)/500)</f>
        <v>0.02</v>
      </c>
      <c r="AH1598" s="137">
        <f>(((V1598-V1597)*AG1598)+AH1597)+V1598</f>
        <v>-1720</v>
      </c>
      <c r="AI1598" s="101">
        <f>ROUNDUP(AH1598,0)</f>
        <v>-1720</v>
      </c>
      <c r="AJ1598" s="136">
        <f>((AK1599-AK1597)/500)</f>
        <v>0.02</v>
      </c>
      <c r="AK1598" s="138">
        <f>(((V1598-V1597)*AJ1598)+AK1597)+V1598</f>
        <v>-1695</v>
      </c>
      <c r="AL1598" s="139">
        <f>ROUNDUP(AK1598,0)</f>
        <v>-1695</v>
      </c>
    </row>
    <row r="1599" spans="1:39" ht="15.75" x14ac:dyDescent="0.25">
      <c r="A1599" s="93">
        <f t="shared" si="272"/>
        <v>0</v>
      </c>
      <c r="B1599" s="93">
        <f t="shared" si="267"/>
        <v>0</v>
      </c>
      <c r="C1599" s="112">
        <f>+$D$3*U1599</f>
        <v>4577430</v>
      </c>
      <c r="D1599" s="112">
        <f t="shared" si="268"/>
        <v>4577430</v>
      </c>
      <c r="E1599" s="112">
        <f>+$F$3*L1599</f>
        <v>4076400</v>
      </c>
      <c r="F1599" s="112">
        <f t="shared" si="269"/>
        <v>4076400</v>
      </c>
      <c r="G1599" s="113">
        <f>+$H$3*R1599</f>
        <v>1223970</v>
      </c>
      <c r="H1599" s="112">
        <f t="shared" si="270"/>
        <v>1223970</v>
      </c>
      <c r="I1599" s="140">
        <f>+I1597+500</f>
        <v>399500</v>
      </c>
      <c r="J1599" s="130"/>
      <c r="K1599" s="116">
        <f>+K1597+10</f>
        <v>8140</v>
      </c>
      <c r="L1599" s="117">
        <f>+I1599+K1599</f>
        <v>407640</v>
      </c>
      <c r="M1599" s="118"/>
      <c r="N1599" s="119">
        <f>+N1597+10</f>
        <v>8240</v>
      </c>
      <c r="O1599" s="119">
        <f>+N1599+I1599</f>
        <v>407740</v>
      </c>
      <c r="P1599" s="119"/>
      <c r="Q1599" s="119">
        <f>+Q1597+10</f>
        <v>8490</v>
      </c>
      <c r="R1599" s="120">
        <f>+Q1599+I1599</f>
        <v>407990</v>
      </c>
      <c r="S1599" s="121"/>
      <c r="T1599" s="122">
        <f>+T1597+20</f>
        <v>16630</v>
      </c>
      <c r="U1599" s="122">
        <f>+T1599+I1599</f>
        <v>416130</v>
      </c>
      <c r="V1599" s="141">
        <f>+V1597+500</f>
        <v>399500</v>
      </c>
      <c r="W1599" s="130"/>
      <c r="X1599" s="116">
        <f>+X1597+10</f>
        <v>6220</v>
      </c>
      <c r="Y1599" s="124">
        <f t="shared" si="271"/>
        <v>399740</v>
      </c>
      <c r="Z1599" s="125">
        <f>+V1599+X1599</f>
        <v>405720</v>
      </c>
      <c r="AA1599" s="126"/>
      <c r="AB1599" s="127">
        <f>+AB1597+20</f>
        <v>12440</v>
      </c>
      <c r="AC1599" s="119">
        <f>+V1599+AB1599</f>
        <v>411940</v>
      </c>
      <c r="AD1599" s="127"/>
      <c r="AE1599" s="127">
        <f>+AE1597+10</f>
        <v>6245</v>
      </c>
      <c r="AF1599" s="120">
        <f>+AE1599+V1599</f>
        <v>405745</v>
      </c>
      <c r="AG1599" s="127"/>
      <c r="AH1599" s="127">
        <f>+AH1597+10</f>
        <v>6270</v>
      </c>
      <c r="AI1599" s="119">
        <f>+AH1599+V1599</f>
        <v>405770</v>
      </c>
      <c r="AJ1599" s="126"/>
      <c r="AK1599" s="128">
        <f>+AK1597+10</f>
        <v>6295</v>
      </c>
      <c r="AL1599" s="129">
        <f>+AK1599+V1599</f>
        <v>405795</v>
      </c>
      <c r="AM1599" s="397"/>
    </row>
    <row r="1600" spans="1:39" ht="15.75" x14ac:dyDescent="0.25">
      <c r="A1600" s="93">
        <f t="shared" si="272"/>
        <v>0</v>
      </c>
      <c r="B1600" s="94">
        <f t="shared" si="267"/>
        <v>0</v>
      </c>
      <c r="C1600" s="95">
        <f>+$D$3*T1600</f>
        <v>7150</v>
      </c>
      <c r="D1600" s="95">
        <f t="shared" si="268"/>
        <v>7150</v>
      </c>
      <c r="E1600" s="95">
        <f>+$F$3*K1600</f>
        <v>1500</v>
      </c>
      <c r="F1600" s="95">
        <f t="shared" si="269"/>
        <v>1500</v>
      </c>
      <c r="G1600" s="96">
        <f>+$H$3*Q1600</f>
        <v>1500</v>
      </c>
      <c r="H1600" s="433">
        <f t="shared" si="270"/>
        <v>1500</v>
      </c>
      <c r="I1600" s="395"/>
      <c r="J1600" s="130">
        <f>((K1601-K1599)/500)</f>
        <v>0.02</v>
      </c>
      <c r="K1600" s="116">
        <f>(((I1600-I1599)*J1600)+K1599)+I1600</f>
        <v>150</v>
      </c>
      <c r="L1600" s="131">
        <f>ROUNDUP(K1600,0)</f>
        <v>150</v>
      </c>
      <c r="M1600" s="132">
        <f>((N1601-N1599)/500)</f>
        <v>0.02</v>
      </c>
      <c r="N1600" s="101">
        <f>(((I1600-I1599)*M1600)+N1599)+I1600</f>
        <v>250</v>
      </c>
      <c r="O1600" s="101">
        <f>ROUNDUP(N1600,0)</f>
        <v>250</v>
      </c>
      <c r="P1600" s="101">
        <f>((Q1601-Q1599)/500)</f>
        <v>0.02</v>
      </c>
      <c r="Q1600" s="101">
        <f>(((I1600-I1599)*P1600)+Q1599)+I1600</f>
        <v>500</v>
      </c>
      <c r="R1600" s="133">
        <f>ROUNDUP(Q1600,0)</f>
        <v>500</v>
      </c>
      <c r="S1600" s="132">
        <f>((T1601-T1599)/500)</f>
        <v>0.04</v>
      </c>
      <c r="T1600" s="134">
        <f>(((I1600-I1599)*S1600)+T1599)+I1600</f>
        <v>650</v>
      </c>
      <c r="U1600" s="134">
        <f>ROUNDUP(T1600,0)</f>
        <v>650</v>
      </c>
      <c r="V1600" s="396"/>
      <c r="W1600" s="130">
        <f>((X1601-X1599)/500)</f>
        <v>0.01</v>
      </c>
      <c r="X1600" s="116">
        <f>(((V1600-V1599)*W1600)+X1599)+V1600</f>
        <v>2225</v>
      </c>
      <c r="Y1600" s="135">
        <f t="shared" si="271"/>
        <v>240</v>
      </c>
      <c r="Z1600" s="106">
        <f>ROUNDUP(X1600,0)</f>
        <v>2225</v>
      </c>
      <c r="AA1600" s="136">
        <f>((AB1601-AB1599)/500)</f>
        <v>0.02</v>
      </c>
      <c r="AB1600" s="137">
        <f>(((V1600-V1599)*AA1600)+AB1599)+V1600</f>
        <v>4450</v>
      </c>
      <c r="AC1600" s="101">
        <f>ROUNDUP(AB1600,0)</f>
        <v>4450</v>
      </c>
      <c r="AD1600" s="137">
        <f>((AE1601-AE1599)/500)</f>
        <v>0.01</v>
      </c>
      <c r="AE1600" s="137">
        <f>(((V1600-V1599)*AD1600)+AE1599)+V1600</f>
        <v>2250</v>
      </c>
      <c r="AF1600" s="133">
        <f>ROUNDUP(AE1600,0)</f>
        <v>2250</v>
      </c>
      <c r="AG1600" s="137">
        <f>((AH1601-AH1599)/500)</f>
        <v>0.01</v>
      </c>
      <c r="AH1600" s="137">
        <f>(((V1600-V1599)*AG1600)+AH1599)+V1600</f>
        <v>2275</v>
      </c>
      <c r="AI1600" s="101">
        <f>ROUNDUP(AH1600,0)</f>
        <v>2275</v>
      </c>
      <c r="AJ1600" s="136">
        <f>((AK1601-AK1599)/500)</f>
        <v>0.01</v>
      </c>
      <c r="AK1600" s="138">
        <f>(((V1600-V1599)*AJ1600)+AK1599)+V1600</f>
        <v>2300</v>
      </c>
      <c r="AL1600" s="139">
        <f>ROUNDUP(AK1600,0)</f>
        <v>2300</v>
      </c>
    </row>
    <row r="1601" spans="1:39" ht="15.75" x14ac:dyDescent="0.25">
      <c r="A1601" s="93">
        <f t="shared" si="272"/>
        <v>0</v>
      </c>
      <c r="B1601" s="93">
        <f t="shared" si="267"/>
        <v>0</v>
      </c>
      <c r="C1601" s="112">
        <f>+$D$3*U1601</f>
        <v>4583150</v>
      </c>
      <c r="D1601" s="112">
        <f t="shared" si="268"/>
        <v>4583150</v>
      </c>
      <c r="E1601" s="112">
        <f>+$F$3*L1601</f>
        <v>4081500</v>
      </c>
      <c r="F1601" s="112">
        <f t="shared" si="269"/>
        <v>4081500</v>
      </c>
      <c r="G1601" s="113">
        <f>+$H$3*R1601</f>
        <v>1225500</v>
      </c>
      <c r="H1601" s="112">
        <f t="shared" si="270"/>
        <v>1225500</v>
      </c>
      <c r="I1601" s="140">
        <f>+I1599+500</f>
        <v>400000</v>
      </c>
      <c r="J1601" s="130"/>
      <c r="K1601" s="116">
        <f>+K1599+10</f>
        <v>8150</v>
      </c>
      <c r="L1601" s="117">
        <f>+I1601+K1601</f>
        <v>408150</v>
      </c>
      <c r="M1601" s="118"/>
      <c r="N1601" s="119">
        <f>+N1599+10</f>
        <v>8250</v>
      </c>
      <c r="O1601" s="119">
        <f>+N1601+I1601</f>
        <v>408250</v>
      </c>
      <c r="P1601" s="119"/>
      <c r="Q1601" s="119">
        <f>+Q1599+10</f>
        <v>8500</v>
      </c>
      <c r="R1601" s="120">
        <f>+Q1601+I1601</f>
        <v>408500</v>
      </c>
      <c r="S1601" s="121"/>
      <c r="T1601" s="122">
        <f>+T1599+20</f>
        <v>16650</v>
      </c>
      <c r="U1601" s="122">
        <f>+T1601+I1601</f>
        <v>416650</v>
      </c>
      <c r="V1601" s="141">
        <f>+V1599+500</f>
        <v>400000</v>
      </c>
      <c r="W1601" s="130"/>
      <c r="X1601" s="116">
        <f>+X1599+5</f>
        <v>6225</v>
      </c>
      <c r="Y1601" s="124">
        <f t="shared" si="271"/>
        <v>400240</v>
      </c>
      <c r="Z1601" s="125">
        <f>+V1601+X1601</f>
        <v>406225</v>
      </c>
      <c r="AA1601" s="126"/>
      <c r="AB1601" s="127">
        <f>+AB1599+10</f>
        <v>12450</v>
      </c>
      <c r="AC1601" s="119">
        <f>+V1601+AB1601</f>
        <v>412450</v>
      </c>
      <c r="AD1601" s="127"/>
      <c r="AE1601" s="127">
        <f>+AE1599+5</f>
        <v>6250</v>
      </c>
      <c r="AF1601" s="120">
        <f>+AE1601+V1601</f>
        <v>406250</v>
      </c>
      <c r="AG1601" s="127"/>
      <c r="AH1601" s="127">
        <f>+AH1599+5</f>
        <v>6275</v>
      </c>
      <c r="AI1601" s="119">
        <f>+AH1601+V1601</f>
        <v>406275</v>
      </c>
      <c r="AJ1601" s="126"/>
      <c r="AK1601" s="128">
        <f>+AK1599+5</f>
        <v>6300</v>
      </c>
      <c r="AL1601" s="129">
        <f>+AK1601+V1601</f>
        <v>406300</v>
      </c>
      <c r="AM1601" s="397"/>
    </row>
    <row r="1602" spans="1:39" ht="15.75" x14ac:dyDescent="0.25">
      <c r="A1602" s="93">
        <f t="shared" si="272"/>
        <v>0</v>
      </c>
      <c r="B1602" s="94">
        <f t="shared" si="267"/>
        <v>0</v>
      </c>
      <c r="C1602" s="95">
        <f>+$D$3*T1602</f>
        <v>7150</v>
      </c>
      <c r="D1602" s="95">
        <f t="shared" si="268"/>
        <v>7150</v>
      </c>
      <c r="E1602" s="95">
        <f>+$F$3*K1602</f>
        <v>1500</v>
      </c>
      <c r="F1602" s="95">
        <f t="shared" si="269"/>
        <v>1500</v>
      </c>
      <c r="G1602" s="96">
        <f>+$H$3*Q1602</f>
        <v>1500</v>
      </c>
      <c r="H1602" s="95">
        <f t="shared" si="270"/>
        <v>1500</v>
      </c>
      <c r="I1602" s="395"/>
      <c r="J1602" s="130">
        <f>((K1603-K1601)/500)</f>
        <v>0.02</v>
      </c>
      <c r="K1602" s="116">
        <f>(((I1602-I1601)*J1602)+K1601)+I1602</f>
        <v>150</v>
      </c>
      <c r="L1602" s="131">
        <f>ROUNDUP(K1602,0)</f>
        <v>150</v>
      </c>
      <c r="M1602" s="132">
        <f>((N1603-N1601)/500)</f>
        <v>0.02</v>
      </c>
      <c r="N1602" s="101">
        <f>(((I1602-I1601)*M1602)+N1601)+I1602</f>
        <v>250</v>
      </c>
      <c r="O1602" s="101">
        <f>ROUNDUP(N1602,0)</f>
        <v>250</v>
      </c>
      <c r="P1602" s="101">
        <f>((Q1603-Q1601)/500)</f>
        <v>0.02</v>
      </c>
      <c r="Q1602" s="101">
        <f>(((I1602-I1601)*P1602)+Q1601)+I1602</f>
        <v>500</v>
      </c>
      <c r="R1602" s="133">
        <f>ROUNDUP(Q1602,0)</f>
        <v>500</v>
      </c>
      <c r="S1602" s="132">
        <f>((T1603-T1601)/500)</f>
        <v>0.04</v>
      </c>
      <c r="T1602" s="134">
        <f>(((I1602-I1601)*S1602)+T1601)+I1602</f>
        <v>650</v>
      </c>
      <c r="U1602" s="134">
        <f>ROUNDUP(T1602,0)</f>
        <v>650</v>
      </c>
      <c r="V1602" s="396"/>
      <c r="W1602" s="130">
        <f>((X1603-X1601)/500)</f>
        <v>0.02</v>
      </c>
      <c r="X1602" s="116">
        <f>(((V1602-V1601)*W1602)+X1601)+V1602</f>
        <v>-1775</v>
      </c>
      <c r="Y1602" s="135">
        <f t="shared" si="271"/>
        <v>240</v>
      </c>
      <c r="Z1602" s="106">
        <f>ROUNDUP(X1602,0)</f>
        <v>-1775</v>
      </c>
      <c r="AA1602" s="136">
        <f>((AB1603-AB1601)/500)</f>
        <v>0.04</v>
      </c>
      <c r="AB1602" s="137">
        <f>(((V1602-V1601)*AA1602)+AB1601)+V1602</f>
        <v>-3550</v>
      </c>
      <c r="AC1602" s="101">
        <f>ROUNDUP(AB1602,0)</f>
        <v>-3550</v>
      </c>
      <c r="AD1602" s="137">
        <f>((AE1603-AE1601)/500)</f>
        <v>0.02</v>
      </c>
      <c r="AE1602" s="137">
        <f>(((V1602-V1601)*AD1602)+AE1601)+V1602</f>
        <v>-1750</v>
      </c>
      <c r="AF1602" s="133">
        <f>ROUNDUP(AE1602,0)</f>
        <v>-1750</v>
      </c>
      <c r="AG1602" s="137">
        <f>((AH1603-AH1601)/500)</f>
        <v>0.02</v>
      </c>
      <c r="AH1602" s="137">
        <f>(((V1602-V1601)*AG1602)+AH1601)+V1602</f>
        <v>-1725</v>
      </c>
      <c r="AI1602" s="101">
        <f>ROUNDUP(AH1602,0)</f>
        <v>-1725</v>
      </c>
      <c r="AJ1602" s="136">
        <f>((AK1603-AK1601)/500)</f>
        <v>0.02</v>
      </c>
      <c r="AK1602" s="138">
        <f>(((V1602-V1601)*AJ1602)+AK1601)+V1602</f>
        <v>-1700</v>
      </c>
      <c r="AL1602" s="139">
        <f>ROUNDUP(AK1602,0)</f>
        <v>-1700</v>
      </c>
      <c r="AM1602" s="397"/>
    </row>
    <row r="1603" spans="1:39" ht="15.75" x14ac:dyDescent="0.25">
      <c r="A1603" s="93">
        <f t="shared" si="272"/>
        <v>0</v>
      </c>
      <c r="B1603" s="93">
        <f t="shared" si="267"/>
        <v>0</v>
      </c>
      <c r="C1603" s="112">
        <f>+$D$3*U1603</f>
        <v>4588870</v>
      </c>
      <c r="D1603" s="112">
        <f t="shared" si="268"/>
        <v>4588870</v>
      </c>
      <c r="E1603" s="112">
        <f>+$F$3*L1603</f>
        <v>4086600</v>
      </c>
      <c r="F1603" s="112">
        <f t="shared" si="269"/>
        <v>4086600</v>
      </c>
      <c r="G1603" s="113">
        <f>+$H$3*R1603</f>
        <v>1227030</v>
      </c>
      <c r="H1603" s="112">
        <f t="shared" si="270"/>
        <v>1227030</v>
      </c>
      <c r="I1603" s="140">
        <f>+I1601+500</f>
        <v>400500</v>
      </c>
      <c r="J1603" s="130"/>
      <c r="K1603" s="116">
        <f>+K1601+10</f>
        <v>8160</v>
      </c>
      <c r="L1603" s="117">
        <f>+I1603+K1603</f>
        <v>408660</v>
      </c>
      <c r="M1603" s="118"/>
      <c r="N1603" s="119">
        <f>+N1601+10</f>
        <v>8260</v>
      </c>
      <c r="O1603" s="119">
        <f>+N1603+I1603</f>
        <v>408760</v>
      </c>
      <c r="P1603" s="119"/>
      <c r="Q1603" s="119">
        <f>+Q1601+10</f>
        <v>8510</v>
      </c>
      <c r="R1603" s="120">
        <f>+Q1603+I1603</f>
        <v>409010</v>
      </c>
      <c r="S1603" s="121"/>
      <c r="T1603" s="122">
        <f>+T1601+20</f>
        <v>16670</v>
      </c>
      <c r="U1603" s="122">
        <f>+T1603+I1603</f>
        <v>417170</v>
      </c>
      <c r="V1603" s="141">
        <f>+V1601+500</f>
        <v>400500</v>
      </c>
      <c r="W1603" s="130"/>
      <c r="X1603" s="116">
        <f>+X1601+10</f>
        <v>6235</v>
      </c>
      <c r="Y1603" s="124">
        <f t="shared" si="271"/>
        <v>400740</v>
      </c>
      <c r="Z1603" s="125">
        <f>+V1603+X1603</f>
        <v>406735</v>
      </c>
      <c r="AA1603" s="126"/>
      <c r="AB1603" s="127">
        <f>+AB1601+20</f>
        <v>12470</v>
      </c>
      <c r="AC1603" s="119">
        <f>+V1603+AB1603</f>
        <v>412970</v>
      </c>
      <c r="AD1603" s="127"/>
      <c r="AE1603" s="127">
        <f>+AE1601+10</f>
        <v>6260</v>
      </c>
      <c r="AF1603" s="120">
        <f>+AE1603+V1603</f>
        <v>406760</v>
      </c>
      <c r="AG1603" s="127"/>
      <c r="AH1603" s="127">
        <f>+AH1601+10</f>
        <v>6285</v>
      </c>
      <c r="AI1603" s="119">
        <f>+AH1603+V1603</f>
        <v>406785</v>
      </c>
      <c r="AJ1603" s="126"/>
      <c r="AK1603" s="128">
        <f>+AK1601+10</f>
        <v>6310</v>
      </c>
      <c r="AL1603" s="129">
        <f>+AK1603+V1603</f>
        <v>406810</v>
      </c>
      <c r="AM1603" s="397"/>
    </row>
    <row r="1604" spans="1:39" ht="15.75" x14ac:dyDescent="0.25">
      <c r="A1604" s="93">
        <f t="shared" si="272"/>
        <v>0</v>
      </c>
      <c r="B1604" s="94">
        <f t="shared" si="267"/>
        <v>0</v>
      </c>
      <c r="C1604" s="95">
        <f>+$D$3*T1604</f>
        <v>7150</v>
      </c>
      <c r="D1604" s="95">
        <f t="shared" si="268"/>
        <v>7150</v>
      </c>
      <c r="E1604" s="95">
        <f>+$F$3*K1604</f>
        <v>1500</v>
      </c>
      <c r="F1604" s="95">
        <f t="shared" si="269"/>
        <v>1500</v>
      </c>
      <c r="G1604" s="96">
        <f>+$H$3*Q1604</f>
        <v>1500</v>
      </c>
      <c r="H1604" s="433">
        <f t="shared" si="270"/>
        <v>1500</v>
      </c>
      <c r="I1604" s="395"/>
      <c r="J1604" s="130">
        <f>((K1605-K1603)/500)</f>
        <v>0.02</v>
      </c>
      <c r="K1604" s="116">
        <f>(((I1604-I1603)*J1604)+K1603)+I1604</f>
        <v>150</v>
      </c>
      <c r="L1604" s="131">
        <f>ROUNDUP(K1604,0)</f>
        <v>150</v>
      </c>
      <c r="M1604" s="132">
        <f>((N1605-N1603)/500)</f>
        <v>0.02</v>
      </c>
      <c r="N1604" s="101">
        <f>(((I1604-I1603)*M1604)+N1603)+I1604</f>
        <v>250</v>
      </c>
      <c r="O1604" s="101">
        <f>ROUNDUP(N1604,0)</f>
        <v>250</v>
      </c>
      <c r="P1604" s="101">
        <f>((Q1605-Q1603)/500)</f>
        <v>0.02</v>
      </c>
      <c r="Q1604" s="101">
        <f>(((I1604-I1603)*P1604)+Q1603)+I1604</f>
        <v>500</v>
      </c>
      <c r="R1604" s="133">
        <f>ROUNDUP(Q1604,0)</f>
        <v>500</v>
      </c>
      <c r="S1604" s="132">
        <f>((T1605-T1603)/500)</f>
        <v>0.04</v>
      </c>
      <c r="T1604" s="134">
        <f>(((I1604-I1603)*S1604)+T1603)+I1604</f>
        <v>650</v>
      </c>
      <c r="U1604" s="134">
        <f>ROUNDUP(T1604,0)</f>
        <v>650</v>
      </c>
      <c r="V1604" s="396"/>
      <c r="W1604" s="130">
        <f>((X1605-X1603)/500)</f>
        <v>0.01</v>
      </c>
      <c r="X1604" s="116">
        <f>(((V1604-V1603)*W1604)+X1603)+V1604</f>
        <v>2230</v>
      </c>
      <c r="Y1604" s="135">
        <f t="shared" si="271"/>
        <v>240</v>
      </c>
      <c r="Z1604" s="106">
        <f>ROUNDUP(X1604,0)</f>
        <v>2230</v>
      </c>
      <c r="AA1604" s="136">
        <f>((AB1605-AB1603)/500)</f>
        <v>0.02</v>
      </c>
      <c r="AB1604" s="137">
        <f>(((V1604-V1603)*AA1604)+AB1603)+V1604</f>
        <v>4460</v>
      </c>
      <c r="AC1604" s="101">
        <f>ROUNDUP(AB1604,0)</f>
        <v>4460</v>
      </c>
      <c r="AD1604" s="137">
        <f>((AE1605-AE1603)/500)</f>
        <v>0.01</v>
      </c>
      <c r="AE1604" s="137">
        <f>(((V1604-V1603)*AD1604)+AE1603)+V1604</f>
        <v>2255</v>
      </c>
      <c r="AF1604" s="133">
        <f>ROUNDUP(AE1604,0)</f>
        <v>2255</v>
      </c>
      <c r="AG1604" s="137">
        <f>((AH1605-AH1603)/500)</f>
        <v>0.01</v>
      </c>
      <c r="AH1604" s="137">
        <f>(((V1604-V1603)*AG1604)+AH1603)+V1604</f>
        <v>2280</v>
      </c>
      <c r="AI1604" s="101">
        <f>ROUNDUP(AH1604,0)</f>
        <v>2280</v>
      </c>
      <c r="AJ1604" s="136">
        <f>((AK1605-AK1603)/500)</f>
        <v>0.01</v>
      </c>
      <c r="AK1604" s="138">
        <f>(((V1604-V1603)*AJ1604)+AK1603)+V1604</f>
        <v>2305</v>
      </c>
      <c r="AL1604" s="139">
        <f>ROUNDUP(AK1604,0)</f>
        <v>2305</v>
      </c>
    </row>
    <row r="1605" spans="1:39" ht="15.75" x14ac:dyDescent="0.25">
      <c r="A1605" s="93">
        <f t="shared" si="272"/>
        <v>0</v>
      </c>
      <c r="B1605" s="93">
        <f t="shared" si="267"/>
        <v>0</v>
      </c>
      <c r="C1605" s="112">
        <f>+$D$3*U1605</f>
        <v>4594590</v>
      </c>
      <c r="D1605" s="112">
        <f t="shared" si="268"/>
        <v>4594590</v>
      </c>
      <c r="E1605" s="112">
        <f>+$F$3*L1605</f>
        <v>4091700</v>
      </c>
      <c r="F1605" s="112">
        <f t="shared" si="269"/>
        <v>4091700</v>
      </c>
      <c r="G1605" s="113">
        <f>+$H$3*R1605</f>
        <v>1228560</v>
      </c>
      <c r="H1605" s="112">
        <f t="shared" si="270"/>
        <v>1228560</v>
      </c>
      <c r="I1605" s="140">
        <f>+I1603+500</f>
        <v>401000</v>
      </c>
      <c r="J1605" s="130"/>
      <c r="K1605" s="116">
        <f>+K1603+10</f>
        <v>8170</v>
      </c>
      <c r="L1605" s="117">
        <f>+I1605+K1605</f>
        <v>409170</v>
      </c>
      <c r="M1605" s="118"/>
      <c r="N1605" s="119">
        <f>+N1603+10</f>
        <v>8270</v>
      </c>
      <c r="O1605" s="119">
        <f>+N1605+I1605</f>
        <v>409270</v>
      </c>
      <c r="P1605" s="119"/>
      <c r="Q1605" s="119">
        <f>+Q1603+10</f>
        <v>8520</v>
      </c>
      <c r="R1605" s="120">
        <f>+Q1605+I1605</f>
        <v>409520</v>
      </c>
      <c r="S1605" s="121"/>
      <c r="T1605" s="122">
        <f>+T1603+20</f>
        <v>16690</v>
      </c>
      <c r="U1605" s="122">
        <f>+T1605+I1605</f>
        <v>417690</v>
      </c>
      <c r="V1605" s="141">
        <f>+V1603+500</f>
        <v>401000</v>
      </c>
      <c r="W1605" s="130"/>
      <c r="X1605" s="116">
        <f>+X1603+5</f>
        <v>6240</v>
      </c>
      <c r="Y1605" s="124">
        <f t="shared" si="271"/>
        <v>401240</v>
      </c>
      <c r="Z1605" s="125">
        <f>+V1605+X1605</f>
        <v>407240</v>
      </c>
      <c r="AA1605" s="126"/>
      <c r="AB1605" s="127">
        <f>+AB1603+10</f>
        <v>12480</v>
      </c>
      <c r="AC1605" s="119">
        <f>+V1605+AB1605</f>
        <v>413480</v>
      </c>
      <c r="AD1605" s="127"/>
      <c r="AE1605" s="127">
        <f>+AE1603+5</f>
        <v>6265</v>
      </c>
      <c r="AF1605" s="120">
        <f>+AE1605+V1605</f>
        <v>407265</v>
      </c>
      <c r="AG1605" s="127"/>
      <c r="AH1605" s="127">
        <f>+AH1603+5</f>
        <v>6290</v>
      </c>
      <c r="AI1605" s="119">
        <f>+AH1605+V1605</f>
        <v>407290</v>
      </c>
      <c r="AJ1605" s="126"/>
      <c r="AK1605" s="128">
        <f>+AK1603+5</f>
        <v>6315</v>
      </c>
      <c r="AL1605" s="129">
        <f>+AK1605+V1605</f>
        <v>407315</v>
      </c>
      <c r="AM1605" s="397"/>
    </row>
    <row r="1606" spans="1:39" ht="15.75" x14ac:dyDescent="0.25">
      <c r="A1606" s="93">
        <f t="shared" si="272"/>
        <v>0</v>
      </c>
      <c r="B1606" s="94">
        <f t="shared" si="267"/>
        <v>0</v>
      </c>
      <c r="C1606" s="95">
        <f>+$D$3*T1606</f>
        <v>7150</v>
      </c>
      <c r="D1606" s="95">
        <f t="shared" si="268"/>
        <v>7150</v>
      </c>
      <c r="E1606" s="95">
        <f>+$F$3*K1606</f>
        <v>1500</v>
      </c>
      <c r="F1606" s="95">
        <f t="shared" si="269"/>
        <v>1500</v>
      </c>
      <c r="G1606" s="96">
        <f>+$H$3*Q1606</f>
        <v>1500</v>
      </c>
      <c r="H1606" s="95">
        <f t="shared" si="270"/>
        <v>1500</v>
      </c>
      <c r="I1606" s="395"/>
      <c r="J1606" s="130">
        <f>((K1607-K1605)/500)</f>
        <v>0.02</v>
      </c>
      <c r="K1606" s="116">
        <f>(((I1606-I1605)*J1606)+K1605)+I1606</f>
        <v>150</v>
      </c>
      <c r="L1606" s="131">
        <f>ROUNDUP(K1606,0)</f>
        <v>150</v>
      </c>
      <c r="M1606" s="132">
        <f>((N1607-N1605)/500)</f>
        <v>0.02</v>
      </c>
      <c r="N1606" s="101">
        <f>(((I1606-I1605)*M1606)+N1605)+I1606</f>
        <v>250</v>
      </c>
      <c r="O1606" s="101">
        <f>ROUNDUP(N1606,0)</f>
        <v>250</v>
      </c>
      <c r="P1606" s="101">
        <f>((Q1607-Q1605)/500)</f>
        <v>0.02</v>
      </c>
      <c r="Q1606" s="101">
        <f>(((I1606-I1605)*P1606)+Q1605)+I1606</f>
        <v>500</v>
      </c>
      <c r="R1606" s="133">
        <f>ROUNDUP(Q1606,0)</f>
        <v>500</v>
      </c>
      <c r="S1606" s="132">
        <f>((T1607-T1605)/500)</f>
        <v>0.04</v>
      </c>
      <c r="T1606" s="134">
        <f>(((I1606-I1605)*S1606)+T1605)+I1606</f>
        <v>650</v>
      </c>
      <c r="U1606" s="134">
        <f>ROUNDUP(T1606,0)</f>
        <v>650</v>
      </c>
      <c r="V1606" s="396"/>
      <c r="W1606" s="130">
        <f>((X1607-X1605)/500)</f>
        <v>0.02</v>
      </c>
      <c r="X1606" s="116">
        <f>(((V1606-V1605)*W1606)+X1605)+V1606</f>
        <v>-1780</v>
      </c>
      <c r="Y1606" s="135">
        <f t="shared" si="271"/>
        <v>240</v>
      </c>
      <c r="Z1606" s="106">
        <f>ROUNDUP(X1606,0)</f>
        <v>-1780</v>
      </c>
      <c r="AA1606" s="136">
        <f>((AB1607-AB1605)/500)</f>
        <v>0.04</v>
      </c>
      <c r="AB1606" s="137">
        <f>(((V1606-V1605)*AA1606)+AB1605)+V1606</f>
        <v>-3560</v>
      </c>
      <c r="AC1606" s="101">
        <f>ROUNDUP(AB1606,0)</f>
        <v>-3560</v>
      </c>
      <c r="AD1606" s="137">
        <f>((AE1607-AE1605)/500)</f>
        <v>0.02</v>
      </c>
      <c r="AE1606" s="137">
        <f>(((V1606-V1605)*AD1606)+AE1605)+V1606</f>
        <v>-1755</v>
      </c>
      <c r="AF1606" s="133">
        <f>ROUNDUP(AE1606,0)</f>
        <v>-1755</v>
      </c>
      <c r="AG1606" s="137">
        <f>((AH1607-AH1605)/500)</f>
        <v>0.02</v>
      </c>
      <c r="AH1606" s="137">
        <f>(((V1606-V1605)*AG1606)+AH1605)+V1606</f>
        <v>-1730</v>
      </c>
      <c r="AI1606" s="101">
        <f>ROUNDUP(AH1606,0)</f>
        <v>-1730</v>
      </c>
      <c r="AJ1606" s="136">
        <f>((AK1607-AK1605)/500)</f>
        <v>0.02</v>
      </c>
      <c r="AK1606" s="138">
        <f>(((V1606-V1605)*AJ1606)+AK1605)+V1606</f>
        <v>-1705</v>
      </c>
      <c r="AL1606" s="139">
        <f>ROUNDUP(AK1606,0)</f>
        <v>-1705</v>
      </c>
    </row>
    <row r="1607" spans="1:39" ht="15.75" x14ac:dyDescent="0.25">
      <c r="A1607" s="93">
        <f t="shared" si="272"/>
        <v>0</v>
      </c>
      <c r="B1607" s="93">
        <f t="shared" si="267"/>
        <v>0</v>
      </c>
      <c r="C1607" s="112">
        <f>+$D$3*U1607</f>
        <v>4600310</v>
      </c>
      <c r="D1607" s="112">
        <f t="shared" si="268"/>
        <v>4600310</v>
      </c>
      <c r="E1607" s="112">
        <f>+$F$3*L1607</f>
        <v>4096800</v>
      </c>
      <c r="F1607" s="112">
        <f t="shared" si="269"/>
        <v>4096800</v>
      </c>
      <c r="G1607" s="113">
        <f>+$H$3*R1607</f>
        <v>1230090</v>
      </c>
      <c r="H1607" s="112">
        <f t="shared" si="270"/>
        <v>1230090</v>
      </c>
      <c r="I1607" s="140">
        <f>+I1605+500</f>
        <v>401500</v>
      </c>
      <c r="J1607" s="130"/>
      <c r="K1607" s="116">
        <f>+K1605+10</f>
        <v>8180</v>
      </c>
      <c r="L1607" s="117">
        <f>+I1607+K1607</f>
        <v>409680</v>
      </c>
      <c r="M1607" s="118"/>
      <c r="N1607" s="119">
        <f>+N1605+10</f>
        <v>8280</v>
      </c>
      <c r="O1607" s="119">
        <f>+N1607+I1607</f>
        <v>409780</v>
      </c>
      <c r="P1607" s="119"/>
      <c r="Q1607" s="119">
        <f>+Q1605+10</f>
        <v>8530</v>
      </c>
      <c r="R1607" s="120">
        <f>+Q1607+I1607</f>
        <v>410030</v>
      </c>
      <c r="S1607" s="121"/>
      <c r="T1607" s="122">
        <f>+T1605+20</f>
        <v>16710</v>
      </c>
      <c r="U1607" s="122">
        <f>+T1607+I1607</f>
        <v>418210</v>
      </c>
      <c r="V1607" s="141">
        <f>+V1605+500</f>
        <v>401500</v>
      </c>
      <c r="W1607" s="130"/>
      <c r="X1607" s="116">
        <f>+X1605+10</f>
        <v>6250</v>
      </c>
      <c r="Y1607" s="124">
        <f t="shared" si="271"/>
        <v>401740</v>
      </c>
      <c r="Z1607" s="125">
        <f>+V1607+X1607</f>
        <v>407750</v>
      </c>
      <c r="AA1607" s="126"/>
      <c r="AB1607" s="127">
        <f>+AB1605+20</f>
        <v>12500</v>
      </c>
      <c r="AC1607" s="119">
        <f>+V1607+AB1607</f>
        <v>414000</v>
      </c>
      <c r="AD1607" s="127"/>
      <c r="AE1607" s="127">
        <f>+AE1605+10</f>
        <v>6275</v>
      </c>
      <c r="AF1607" s="120">
        <f>+AE1607+V1607</f>
        <v>407775</v>
      </c>
      <c r="AG1607" s="127"/>
      <c r="AH1607" s="127">
        <f>+AH1605+10</f>
        <v>6300</v>
      </c>
      <c r="AI1607" s="119">
        <f>+AH1607+V1607</f>
        <v>407800</v>
      </c>
      <c r="AJ1607" s="126"/>
      <c r="AK1607" s="128">
        <f>+AK1605+10</f>
        <v>6325</v>
      </c>
      <c r="AL1607" s="129">
        <f>+AK1607+V1607</f>
        <v>407825</v>
      </c>
      <c r="AM1607" s="397"/>
    </row>
    <row r="1608" spans="1:39" ht="15.75" x14ac:dyDescent="0.25">
      <c r="A1608" s="93">
        <f t="shared" si="272"/>
        <v>0</v>
      </c>
      <c r="B1608" s="94">
        <f t="shared" si="267"/>
        <v>0</v>
      </c>
      <c r="C1608" s="95">
        <f>+$D$3*T1608</f>
        <v>7150</v>
      </c>
      <c r="D1608" s="95">
        <f t="shared" si="268"/>
        <v>7150</v>
      </c>
      <c r="E1608" s="95">
        <f>+$F$3*K1608</f>
        <v>1500</v>
      </c>
      <c r="F1608" s="95">
        <f t="shared" si="269"/>
        <v>1500</v>
      </c>
      <c r="G1608" s="96">
        <f>+$H$3*Q1608</f>
        <v>1500</v>
      </c>
      <c r="H1608" s="433">
        <f t="shared" si="270"/>
        <v>1500</v>
      </c>
      <c r="I1608" s="395"/>
      <c r="J1608" s="130">
        <f>((K1609-K1607)/500)</f>
        <v>0.02</v>
      </c>
      <c r="K1608" s="116">
        <f>(((I1608-I1607)*J1608)+K1607)+I1608</f>
        <v>150</v>
      </c>
      <c r="L1608" s="131">
        <f>ROUNDUP(K1608,0)</f>
        <v>150</v>
      </c>
      <c r="M1608" s="132">
        <f>((N1609-N1607)/500)</f>
        <v>0.02</v>
      </c>
      <c r="N1608" s="101">
        <f>(((I1608-I1607)*M1608)+N1607)+I1608</f>
        <v>250</v>
      </c>
      <c r="O1608" s="101">
        <f>ROUNDUP(N1608,0)</f>
        <v>250</v>
      </c>
      <c r="P1608" s="101">
        <f>((Q1609-Q1607)/500)</f>
        <v>0.02</v>
      </c>
      <c r="Q1608" s="101">
        <f>(((I1608-I1607)*P1608)+Q1607)+I1608</f>
        <v>500</v>
      </c>
      <c r="R1608" s="133">
        <f>ROUNDUP(Q1608,0)</f>
        <v>500</v>
      </c>
      <c r="S1608" s="132">
        <f>((T1609-T1607)/500)</f>
        <v>0.04</v>
      </c>
      <c r="T1608" s="134">
        <f>(((I1608-I1607)*S1608)+T1607)+I1608</f>
        <v>650</v>
      </c>
      <c r="U1608" s="134">
        <f>ROUNDUP(T1608,0)</f>
        <v>650</v>
      </c>
      <c r="V1608" s="396"/>
      <c r="W1608" s="130">
        <f>((X1609-X1607)/500)</f>
        <v>0.01</v>
      </c>
      <c r="X1608" s="116">
        <f>(((V1608-V1607)*W1608)+X1607)+V1608</f>
        <v>2235</v>
      </c>
      <c r="Y1608" s="135">
        <f t="shared" si="271"/>
        <v>240</v>
      </c>
      <c r="Z1608" s="106">
        <f>ROUNDUP(X1608,0)</f>
        <v>2235</v>
      </c>
      <c r="AA1608" s="136">
        <f>((AB1609-AB1607)/500)</f>
        <v>0.02</v>
      </c>
      <c r="AB1608" s="137">
        <f>(((V1608-V1607)*AA1608)+AB1607)+V1608</f>
        <v>4470</v>
      </c>
      <c r="AC1608" s="101">
        <f>ROUNDUP(AB1608,0)</f>
        <v>4470</v>
      </c>
      <c r="AD1608" s="137">
        <f>((AE1609-AE1607)/500)</f>
        <v>0.01</v>
      </c>
      <c r="AE1608" s="137">
        <f>(((V1608-V1607)*AD1608)+AE1607)+V1608</f>
        <v>2260</v>
      </c>
      <c r="AF1608" s="133">
        <f>ROUNDUP(AE1608,0)</f>
        <v>2260</v>
      </c>
      <c r="AG1608" s="137">
        <f>((AH1609-AH1607)/500)</f>
        <v>0.01</v>
      </c>
      <c r="AH1608" s="137">
        <f>(((V1608-V1607)*AG1608)+AH1607)+V1608</f>
        <v>2285</v>
      </c>
      <c r="AI1608" s="101">
        <f>ROUNDUP(AH1608,0)</f>
        <v>2285</v>
      </c>
      <c r="AJ1608" s="136">
        <f>((AK1609-AK1607)/500)</f>
        <v>0.01</v>
      </c>
      <c r="AK1608" s="138">
        <f>(((V1608-V1607)*AJ1608)+AK1607)+V1608</f>
        <v>2310</v>
      </c>
      <c r="AL1608" s="139">
        <f>ROUNDUP(AK1608,0)</f>
        <v>2310</v>
      </c>
    </row>
    <row r="1609" spans="1:39" ht="15.75" x14ac:dyDescent="0.25">
      <c r="A1609" s="93">
        <f t="shared" si="272"/>
        <v>0</v>
      </c>
      <c r="B1609" s="93">
        <f t="shared" si="267"/>
        <v>0</v>
      </c>
      <c r="C1609" s="112">
        <f>+$D$3*U1609</f>
        <v>4606030</v>
      </c>
      <c r="D1609" s="112">
        <f t="shared" si="268"/>
        <v>4606030</v>
      </c>
      <c r="E1609" s="112">
        <f>+$F$3*L1609</f>
        <v>4101900</v>
      </c>
      <c r="F1609" s="112">
        <f t="shared" si="269"/>
        <v>4101900</v>
      </c>
      <c r="G1609" s="113">
        <f>+$H$3*R1609</f>
        <v>1231620</v>
      </c>
      <c r="H1609" s="112">
        <f t="shared" si="270"/>
        <v>1231620</v>
      </c>
      <c r="I1609" s="140">
        <f>+I1607+500</f>
        <v>402000</v>
      </c>
      <c r="J1609" s="130"/>
      <c r="K1609" s="116">
        <f>+K1607+10</f>
        <v>8190</v>
      </c>
      <c r="L1609" s="117">
        <f>+I1609+K1609</f>
        <v>410190</v>
      </c>
      <c r="M1609" s="118"/>
      <c r="N1609" s="119">
        <f>+N1607+10</f>
        <v>8290</v>
      </c>
      <c r="O1609" s="119">
        <f>+N1609+I1609</f>
        <v>410290</v>
      </c>
      <c r="P1609" s="119"/>
      <c r="Q1609" s="119">
        <f>+Q1607+10</f>
        <v>8540</v>
      </c>
      <c r="R1609" s="120">
        <f>+Q1609+I1609</f>
        <v>410540</v>
      </c>
      <c r="S1609" s="121"/>
      <c r="T1609" s="122">
        <f>+T1607+20</f>
        <v>16730</v>
      </c>
      <c r="U1609" s="122">
        <f>+T1609+I1609</f>
        <v>418730</v>
      </c>
      <c r="V1609" s="141">
        <f>+V1607+500</f>
        <v>402000</v>
      </c>
      <c r="W1609" s="130"/>
      <c r="X1609" s="116">
        <f>+X1607+5</f>
        <v>6255</v>
      </c>
      <c r="Y1609" s="124">
        <f t="shared" si="271"/>
        <v>402240</v>
      </c>
      <c r="Z1609" s="125">
        <f>+V1609+X1609</f>
        <v>408255</v>
      </c>
      <c r="AA1609" s="126"/>
      <c r="AB1609" s="127">
        <f>+AB1607+10</f>
        <v>12510</v>
      </c>
      <c r="AC1609" s="119">
        <f>+V1609+AB1609</f>
        <v>414510</v>
      </c>
      <c r="AD1609" s="127"/>
      <c r="AE1609" s="127">
        <f>+AE1607+5</f>
        <v>6280</v>
      </c>
      <c r="AF1609" s="120">
        <f>+AE1609+V1609</f>
        <v>408280</v>
      </c>
      <c r="AG1609" s="127"/>
      <c r="AH1609" s="127">
        <f>+AH1607+5</f>
        <v>6305</v>
      </c>
      <c r="AI1609" s="119">
        <f>+AH1609+V1609</f>
        <v>408305</v>
      </c>
      <c r="AJ1609" s="126"/>
      <c r="AK1609" s="128">
        <f>+AK1607+5</f>
        <v>6330</v>
      </c>
      <c r="AL1609" s="129">
        <f>+AK1609+V1609</f>
        <v>408330</v>
      </c>
      <c r="AM1609" s="397"/>
    </row>
    <row r="1610" spans="1:39" ht="15.75" x14ac:dyDescent="0.25">
      <c r="A1610" s="93">
        <f t="shared" si="272"/>
        <v>0</v>
      </c>
      <c r="B1610" s="94">
        <f t="shared" si="267"/>
        <v>0</v>
      </c>
      <c r="C1610" s="95">
        <f>+$D$3*T1610</f>
        <v>7150</v>
      </c>
      <c r="D1610" s="95">
        <f t="shared" si="268"/>
        <v>7150</v>
      </c>
      <c r="E1610" s="95">
        <f>+$F$3*K1610</f>
        <v>1500</v>
      </c>
      <c r="F1610" s="95">
        <f t="shared" si="269"/>
        <v>1500</v>
      </c>
      <c r="G1610" s="96">
        <f>+$H$3*Q1610</f>
        <v>1500</v>
      </c>
      <c r="H1610" s="95">
        <f t="shared" si="270"/>
        <v>1500</v>
      </c>
      <c r="I1610" s="395"/>
      <c r="J1610" s="130">
        <f>((K1611-K1609)/500)</f>
        <v>0.02</v>
      </c>
      <c r="K1610" s="116">
        <f>(((I1610-I1609)*J1610)+K1609)+I1610</f>
        <v>150</v>
      </c>
      <c r="L1610" s="131">
        <f>ROUNDUP(K1610,0)</f>
        <v>150</v>
      </c>
      <c r="M1610" s="132">
        <f>((N1611-N1609)/500)</f>
        <v>0.02</v>
      </c>
      <c r="N1610" s="101">
        <f>(((I1610-I1609)*M1610)+N1609)+I1610</f>
        <v>250</v>
      </c>
      <c r="O1610" s="101">
        <f>ROUNDUP(N1610,0)</f>
        <v>250</v>
      </c>
      <c r="P1610" s="101">
        <f>((Q1611-Q1609)/500)</f>
        <v>0.02</v>
      </c>
      <c r="Q1610" s="101">
        <f>(((I1610-I1609)*P1610)+Q1609)+I1610</f>
        <v>500</v>
      </c>
      <c r="R1610" s="133">
        <f>ROUNDUP(Q1610,0)</f>
        <v>500</v>
      </c>
      <c r="S1610" s="132">
        <f>((T1611-T1609)/500)</f>
        <v>0.04</v>
      </c>
      <c r="T1610" s="134">
        <f>(((I1610-I1609)*S1610)+T1609)+I1610</f>
        <v>650</v>
      </c>
      <c r="U1610" s="134">
        <f>ROUNDUP(T1610,0)</f>
        <v>650</v>
      </c>
      <c r="V1610" s="396"/>
      <c r="W1610" s="130">
        <f>((X1611-X1609)/500)</f>
        <v>0.02</v>
      </c>
      <c r="X1610" s="116">
        <f>(((V1610-V1609)*W1610)+X1609)+V1610</f>
        <v>-1785</v>
      </c>
      <c r="Y1610" s="135">
        <f t="shared" si="271"/>
        <v>240</v>
      </c>
      <c r="Z1610" s="106">
        <f>ROUNDUP(X1610,0)</f>
        <v>-1785</v>
      </c>
      <c r="AA1610" s="136">
        <f>((AB1611-AB1609)/500)</f>
        <v>0.04</v>
      </c>
      <c r="AB1610" s="137">
        <f>(((V1610-V1609)*AA1610)+AB1609)+V1610</f>
        <v>-3570</v>
      </c>
      <c r="AC1610" s="101">
        <f>ROUNDUP(AB1610,0)</f>
        <v>-3570</v>
      </c>
      <c r="AD1610" s="137">
        <f>((AE1611-AE1609)/500)</f>
        <v>0.02</v>
      </c>
      <c r="AE1610" s="137">
        <f>(((V1610-V1609)*AD1610)+AE1609)+V1610</f>
        <v>-1760</v>
      </c>
      <c r="AF1610" s="133">
        <f>ROUNDUP(AE1610,0)</f>
        <v>-1760</v>
      </c>
      <c r="AG1610" s="137">
        <f>((AH1611-AH1609)/500)</f>
        <v>0.02</v>
      </c>
      <c r="AH1610" s="137">
        <f>(((V1610-V1609)*AG1610)+AH1609)+V1610</f>
        <v>-1735</v>
      </c>
      <c r="AI1610" s="101">
        <f>ROUNDUP(AH1610,0)</f>
        <v>-1735</v>
      </c>
      <c r="AJ1610" s="136">
        <f>((AK1611-AK1609)/500)</f>
        <v>0.02</v>
      </c>
      <c r="AK1610" s="138">
        <f>(((V1610-V1609)*AJ1610)+AK1609)+V1610</f>
        <v>-1710</v>
      </c>
      <c r="AL1610" s="139">
        <f>ROUNDUP(AK1610,0)</f>
        <v>-1710</v>
      </c>
      <c r="AM1610" s="397"/>
    </row>
    <row r="1611" spans="1:39" ht="15.75" x14ac:dyDescent="0.25">
      <c r="A1611" s="93">
        <f t="shared" si="272"/>
        <v>0</v>
      </c>
      <c r="B1611" s="93">
        <f t="shared" si="267"/>
        <v>0</v>
      </c>
      <c r="C1611" s="112">
        <f>+$D$3*U1611</f>
        <v>4611750</v>
      </c>
      <c r="D1611" s="112">
        <f t="shared" si="268"/>
        <v>4611750</v>
      </c>
      <c r="E1611" s="112">
        <f>+$F$3*L1611</f>
        <v>4107000</v>
      </c>
      <c r="F1611" s="112">
        <f t="shared" si="269"/>
        <v>4107000</v>
      </c>
      <c r="G1611" s="113">
        <f>+$H$3*R1611</f>
        <v>1233150</v>
      </c>
      <c r="H1611" s="112">
        <f t="shared" si="270"/>
        <v>1233150</v>
      </c>
      <c r="I1611" s="140">
        <f>+I1609+500</f>
        <v>402500</v>
      </c>
      <c r="J1611" s="130"/>
      <c r="K1611" s="116">
        <f>+K1609+10</f>
        <v>8200</v>
      </c>
      <c r="L1611" s="117">
        <f>+I1611+K1611</f>
        <v>410700</v>
      </c>
      <c r="M1611" s="118"/>
      <c r="N1611" s="119">
        <f>+N1609+10</f>
        <v>8300</v>
      </c>
      <c r="O1611" s="119">
        <f>+N1611+I1611</f>
        <v>410800</v>
      </c>
      <c r="P1611" s="119"/>
      <c r="Q1611" s="119">
        <f>+Q1609+10</f>
        <v>8550</v>
      </c>
      <c r="R1611" s="120">
        <f>+Q1611+I1611</f>
        <v>411050</v>
      </c>
      <c r="S1611" s="121"/>
      <c r="T1611" s="122">
        <f>+T1609+20</f>
        <v>16750</v>
      </c>
      <c r="U1611" s="122">
        <f>+T1611+I1611</f>
        <v>419250</v>
      </c>
      <c r="V1611" s="141">
        <f>+V1609+500</f>
        <v>402500</v>
      </c>
      <c r="W1611" s="130"/>
      <c r="X1611" s="116">
        <f>+X1609+10</f>
        <v>6265</v>
      </c>
      <c r="Y1611" s="124">
        <f t="shared" si="271"/>
        <v>402740</v>
      </c>
      <c r="Z1611" s="125">
        <f>+V1611+X1611</f>
        <v>408765</v>
      </c>
      <c r="AA1611" s="126"/>
      <c r="AB1611" s="127">
        <f>+AB1609+20</f>
        <v>12530</v>
      </c>
      <c r="AC1611" s="119">
        <f>+V1611+AB1611</f>
        <v>415030</v>
      </c>
      <c r="AD1611" s="127"/>
      <c r="AE1611" s="127">
        <f>+AE1609+10</f>
        <v>6290</v>
      </c>
      <c r="AF1611" s="120">
        <f>+AE1611+V1611</f>
        <v>408790</v>
      </c>
      <c r="AG1611" s="127"/>
      <c r="AH1611" s="127">
        <f>+AH1609+10</f>
        <v>6315</v>
      </c>
      <c r="AI1611" s="119">
        <f>+AH1611+V1611</f>
        <v>408815</v>
      </c>
      <c r="AJ1611" s="126"/>
      <c r="AK1611" s="128">
        <f>+AK1609+10</f>
        <v>6340</v>
      </c>
      <c r="AL1611" s="129">
        <f>+AK1611+V1611</f>
        <v>408840</v>
      </c>
      <c r="AM1611" s="397"/>
    </row>
    <row r="1612" spans="1:39" ht="15.75" x14ac:dyDescent="0.25">
      <c r="A1612" s="93">
        <f t="shared" si="272"/>
        <v>0</v>
      </c>
      <c r="B1612" s="94">
        <f t="shared" si="267"/>
        <v>0</v>
      </c>
      <c r="C1612" s="95">
        <f>+$D$3*T1612</f>
        <v>7150</v>
      </c>
      <c r="D1612" s="95">
        <f t="shared" si="268"/>
        <v>7150</v>
      </c>
      <c r="E1612" s="95">
        <f>+$F$3*K1612</f>
        <v>1500</v>
      </c>
      <c r="F1612" s="95">
        <f t="shared" si="269"/>
        <v>1500</v>
      </c>
      <c r="G1612" s="96">
        <f>+$H$3*Q1612</f>
        <v>1500</v>
      </c>
      <c r="H1612" s="433">
        <f t="shared" si="270"/>
        <v>1500</v>
      </c>
      <c r="I1612" s="395"/>
      <c r="J1612" s="130">
        <f>((K1613-K1611)/500)</f>
        <v>0.02</v>
      </c>
      <c r="K1612" s="116">
        <f>(((I1612-I1611)*J1612)+K1611)+I1612</f>
        <v>150</v>
      </c>
      <c r="L1612" s="131">
        <f>ROUNDUP(K1612,0)</f>
        <v>150</v>
      </c>
      <c r="M1612" s="132">
        <f>((N1613-N1611)/500)</f>
        <v>0.02</v>
      </c>
      <c r="N1612" s="101">
        <f>(((I1612-I1611)*M1612)+N1611)+I1612</f>
        <v>250</v>
      </c>
      <c r="O1612" s="101">
        <f>ROUNDUP(N1612,0)</f>
        <v>250</v>
      </c>
      <c r="P1612" s="101">
        <f>((Q1613-Q1611)/500)</f>
        <v>0.02</v>
      </c>
      <c r="Q1612" s="101">
        <f>(((I1612-I1611)*P1612)+Q1611)+I1612</f>
        <v>500</v>
      </c>
      <c r="R1612" s="133">
        <f>ROUNDUP(Q1612,0)</f>
        <v>500</v>
      </c>
      <c r="S1612" s="132">
        <f>((T1613-T1611)/500)</f>
        <v>0.04</v>
      </c>
      <c r="T1612" s="134">
        <f>(((I1612-I1611)*S1612)+T1611)+I1612</f>
        <v>650</v>
      </c>
      <c r="U1612" s="134">
        <f>ROUNDUP(T1612,0)</f>
        <v>650</v>
      </c>
      <c r="V1612" s="396"/>
      <c r="W1612" s="130">
        <f>((X1613-X1611)/500)</f>
        <v>0.01</v>
      </c>
      <c r="X1612" s="116">
        <f>(((V1612-V1611)*W1612)+X1611)+V1612</f>
        <v>2240</v>
      </c>
      <c r="Y1612" s="135">
        <f t="shared" si="271"/>
        <v>240</v>
      </c>
      <c r="Z1612" s="106">
        <f>ROUNDUP(X1612,0)</f>
        <v>2240</v>
      </c>
      <c r="AA1612" s="136">
        <f>((AB1613-AB1611)/500)</f>
        <v>0.02</v>
      </c>
      <c r="AB1612" s="137">
        <f>(((V1612-V1611)*AA1612)+AB1611)+V1612</f>
        <v>4480</v>
      </c>
      <c r="AC1612" s="101">
        <f>ROUNDUP(AB1612,0)</f>
        <v>4480</v>
      </c>
      <c r="AD1612" s="137">
        <f>((AE1613-AE1611)/500)</f>
        <v>0.01</v>
      </c>
      <c r="AE1612" s="137">
        <f>(((V1612-V1611)*AD1612)+AE1611)+V1612</f>
        <v>2265</v>
      </c>
      <c r="AF1612" s="133">
        <f>ROUNDUP(AE1612,0)</f>
        <v>2265</v>
      </c>
      <c r="AG1612" s="137">
        <f>((AH1613-AH1611)/500)</f>
        <v>0.01</v>
      </c>
      <c r="AH1612" s="137">
        <f>(((V1612-V1611)*AG1612)+AH1611)+V1612</f>
        <v>2290</v>
      </c>
      <c r="AI1612" s="101">
        <f>ROUNDUP(AH1612,0)</f>
        <v>2290</v>
      </c>
      <c r="AJ1612" s="136">
        <f>((AK1613-AK1611)/500)</f>
        <v>0.01</v>
      </c>
      <c r="AK1612" s="138">
        <f>(((V1612-V1611)*AJ1612)+AK1611)+V1612</f>
        <v>2315</v>
      </c>
      <c r="AL1612" s="139">
        <f>ROUNDUP(AK1612,0)</f>
        <v>2315</v>
      </c>
    </row>
    <row r="1613" spans="1:39" ht="15.75" x14ac:dyDescent="0.25">
      <c r="A1613" s="93">
        <f t="shared" si="272"/>
        <v>0</v>
      </c>
      <c r="B1613" s="93">
        <f t="shared" si="267"/>
        <v>0</v>
      </c>
      <c r="C1613" s="112">
        <f>+$D$3*U1613</f>
        <v>4617470</v>
      </c>
      <c r="D1613" s="112">
        <f t="shared" si="268"/>
        <v>4617470</v>
      </c>
      <c r="E1613" s="112">
        <f>+$F$3*L1613</f>
        <v>4112100</v>
      </c>
      <c r="F1613" s="112">
        <f t="shared" si="269"/>
        <v>4112100</v>
      </c>
      <c r="G1613" s="113">
        <f>+$H$3*R1613</f>
        <v>1234680</v>
      </c>
      <c r="H1613" s="112">
        <f t="shared" si="270"/>
        <v>1234680</v>
      </c>
      <c r="I1613" s="140">
        <f>+I1611+500</f>
        <v>403000</v>
      </c>
      <c r="J1613" s="130"/>
      <c r="K1613" s="116">
        <f>+K1611+10</f>
        <v>8210</v>
      </c>
      <c r="L1613" s="117">
        <f>+I1613+K1613</f>
        <v>411210</v>
      </c>
      <c r="M1613" s="118"/>
      <c r="N1613" s="119">
        <f>+N1611+10</f>
        <v>8310</v>
      </c>
      <c r="O1613" s="119">
        <f>+N1613+I1613</f>
        <v>411310</v>
      </c>
      <c r="P1613" s="119"/>
      <c r="Q1613" s="119">
        <f>+Q1611+10</f>
        <v>8560</v>
      </c>
      <c r="R1613" s="120">
        <f>+Q1613+I1613</f>
        <v>411560</v>
      </c>
      <c r="S1613" s="121"/>
      <c r="T1613" s="122">
        <f>+T1611+20</f>
        <v>16770</v>
      </c>
      <c r="U1613" s="122">
        <f>+T1613+I1613</f>
        <v>419770</v>
      </c>
      <c r="V1613" s="141">
        <f>+V1611+500</f>
        <v>403000</v>
      </c>
      <c r="W1613" s="130"/>
      <c r="X1613" s="116">
        <f>+X1611+5</f>
        <v>6270</v>
      </c>
      <c r="Y1613" s="124">
        <f t="shared" si="271"/>
        <v>403240</v>
      </c>
      <c r="Z1613" s="125">
        <f>+V1613+X1613</f>
        <v>409270</v>
      </c>
      <c r="AA1613" s="126"/>
      <c r="AB1613" s="127">
        <f>+AB1611+10</f>
        <v>12540</v>
      </c>
      <c r="AC1613" s="119">
        <f>+V1613+AB1613</f>
        <v>415540</v>
      </c>
      <c r="AD1613" s="127"/>
      <c r="AE1613" s="127">
        <f>+AE1611+5</f>
        <v>6295</v>
      </c>
      <c r="AF1613" s="120">
        <f>+AE1613+V1613</f>
        <v>409295</v>
      </c>
      <c r="AG1613" s="127"/>
      <c r="AH1613" s="127">
        <f>+AH1611+5</f>
        <v>6320</v>
      </c>
      <c r="AI1613" s="119">
        <f>+AH1613+V1613</f>
        <v>409320</v>
      </c>
      <c r="AJ1613" s="126"/>
      <c r="AK1613" s="128">
        <f>+AK1611+5</f>
        <v>6345</v>
      </c>
      <c r="AL1613" s="129">
        <f>+AK1613+V1613</f>
        <v>409345</v>
      </c>
      <c r="AM1613" s="397"/>
    </row>
    <row r="1614" spans="1:39" ht="15.75" x14ac:dyDescent="0.25">
      <c r="A1614" s="93">
        <f t="shared" si="272"/>
        <v>0</v>
      </c>
      <c r="B1614" s="94">
        <f t="shared" si="267"/>
        <v>0</v>
      </c>
      <c r="C1614" s="95">
        <f>+$D$3*T1614</f>
        <v>7150</v>
      </c>
      <c r="D1614" s="95">
        <f t="shared" si="268"/>
        <v>7150</v>
      </c>
      <c r="E1614" s="95">
        <f>+$F$3*K1614</f>
        <v>1500</v>
      </c>
      <c r="F1614" s="95">
        <f t="shared" si="269"/>
        <v>1500</v>
      </c>
      <c r="G1614" s="96">
        <f>+$H$3*Q1614</f>
        <v>1500</v>
      </c>
      <c r="H1614" s="95">
        <f t="shared" si="270"/>
        <v>1500</v>
      </c>
      <c r="I1614" s="395"/>
      <c r="J1614" s="130">
        <f>((K1615-K1613)/500)</f>
        <v>0.02</v>
      </c>
      <c r="K1614" s="116">
        <f>(((I1614-I1613)*J1614)+K1613)+I1614</f>
        <v>150</v>
      </c>
      <c r="L1614" s="131">
        <f>ROUNDUP(K1614,0)</f>
        <v>150</v>
      </c>
      <c r="M1614" s="132">
        <f>((N1615-N1613)/500)</f>
        <v>0.02</v>
      </c>
      <c r="N1614" s="101">
        <f>(((I1614-I1613)*M1614)+N1613)+I1614</f>
        <v>250</v>
      </c>
      <c r="O1614" s="101">
        <f>ROUNDUP(N1614,0)</f>
        <v>250</v>
      </c>
      <c r="P1614" s="101">
        <f>((Q1615-Q1613)/500)</f>
        <v>0.02</v>
      </c>
      <c r="Q1614" s="101">
        <f>(((I1614-I1613)*P1614)+Q1613)+I1614</f>
        <v>500</v>
      </c>
      <c r="R1614" s="133">
        <f>ROUNDUP(Q1614,0)</f>
        <v>500</v>
      </c>
      <c r="S1614" s="132">
        <f>((T1615-T1613)/500)</f>
        <v>0.04</v>
      </c>
      <c r="T1614" s="134">
        <f>(((I1614-I1613)*S1614)+T1613)+I1614</f>
        <v>650</v>
      </c>
      <c r="U1614" s="134">
        <f>ROUNDUP(T1614,0)</f>
        <v>650</v>
      </c>
      <c r="V1614" s="396"/>
      <c r="W1614" s="130">
        <f>((X1615-X1613)/500)</f>
        <v>0.02</v>
      </c>
      <c r="X1614" s="116">
        <f>(((V1614-V1613)*W1614)+X1613)+V1614</f>
        <v>-1790</v>
      </c>
      <c r="Y1614" s="135">
        <f t="shared" si="271"/>
        <v>240</v>
      </c>
      <c r="Z1614" s="106">
        <f>ROUNDUP(X1614,0)</f>
        <v>-1790</v>
      </c>
      <c r="AA1614" s="136">
        <f>((AB1615-AB1613)/500)</f>
        <v>0.04</v>
      </c>
      <c r="AB1614" s="137">
        <f>(((V1614-V1613)*AA1614)+AB1613)+V1614</f>
        <v>-3580</v>
      </c>
      <c r="AC1614" s="101">
        <f>ROUNDUP(AB1614,0)</f>
        <v>-3580</v>
      </c>
      <c r="AD1614" s="137">
        <f>((AE1615-AE1613)/500)</f>
        <v>0.02</v>
      </c>
      <c r="AE1614" s="137">
        <f>(((V1614-V1613)*AD1614)+AE1613)+V1614</f>
        <v>-1765</v>
      </c>
      <c r="AF1614" s="133">
        <f>ROUNDUP(AE1614,0)</f>
        <v>-1765</v>
      </c>
      <c r="AG1614" s="137">
        <f>((AH1615-AH1613)/500)</f>
        <v>0.02</v>
      </c>
      <c r="AH1614" s="137">
        <f>(((V1614-V1613)*AG1614)+AH1613)+V1614</f>
        <v>-1740</v>
      </c>
      <c r="AI1614" s="101">
        <f>ROUNDUP(AH1614,0)</f>
        <v>-1740</v>
      </c>
      <c r="AJ1614" s="136">
        <f>((AK1615-AK1613)/500)</f>
        <v>0.02</v>
      </c>
      <c r="AK1614" s="138">
        <f>(((V1614-V1613)*AJ1614)+AK1613)+V1614</f>
        <v>-1715</v>
      </c>
      <c r="AL1614" s="139">
        <f>ROUNDUP(AK1614,0)</f>
        <v>-1715</v>
      </c>
    </row>
    <row r="1615" spans="1:39" ht="15.75" x14ac:dyDescent="0.25">
      <c r="A1615" s="93">
        <f t="shared" si="272"/>
        <v>0</v>
      </c>
      <c r="B1615" s="93">
        <f t="shared" si="267"/>
        <v>0</v>
      </c>
      <c r="C1615" s="112">
        <f>+$D$3*U1615</f>
        <v>4623190</v>
      </c>
      <c r="D1615" s="112">
        <f t="shared" si="268"/>
        <v>4623190</v>
      </c>
      <c r="E1615" s="112">
        <f>+$F$3*L1615</f>
        <v>4117200</v>
      </c>
      <c r="F1615" s="112">
        <f t="shared" si="269"/>
        <v>4117200</v>
      </c>
      <c r="G1615" s="113">
        <f>+$H$3*R1615</f>
        <v>1236210</v>
      </c>
      <c r="H1615" s="112">
        <f t="shared" si="270"/>
        <v>1236210</v>
      </c>
      <c r="I1615" s="140">
        <f>+I1613+500</f>
        <v>403500</v>
      </c>
      <c r="J1615" s="130"/>
      <c r="K1615" s="116">
        <f>+K1613+10</f>
        <v>8220</v>
      </c>
      <c r="L1615" s="117">
        <f>+I1615+K1615</f>
        <v>411720</v>
      </c>
      <c r="M1615" s="118"/>
      <c r="N1615" s="119">
        <f>+N1613+10</f>
        <v>8320</v>
      </c>
      <c r="O1615" s="119">
        <f>+N1615+I1615</f>
        <v>411820</v>
      </c>
      <c r="P1615" s="119"/>
      <c r="Q1615" s="119">
        <f>+Q1613+10</f>
        <v>8570</v>
      </c>
      <c r="R1615" s="120">
        <f>+Q1615+I1615</f>
        <v>412070</v>
      </c>
      <c r="S1615" s="121"/>
      <c r="T1615" s="122">
        <f>+T1613+20</f>
        <v>16790</v>
      </c>
      <c r="U1615" s="122">
        <f>+T1615+I1615</f>
        <v>420290</v>
      </c>
      <c r="V1615" s="141">
        <f>+V1613+500</f>
        <v>403500</v>
      </c>
      <c r="W1615" s="130"/>
      <c r="X1615" s="116">
        <f>+X1613+10</f>
        <v>6280</v>
      </c>
      <c r="Y1615" s="124">
        <f t="shared" si="271"/>
        <v>403740</v>
      </c>
      <c r="Z1615" s="125">
        <f>+V1615+X1615</f>
        <v>409780</v>
      </c>
      <c r="AA1615" s="126"/>
      <c r="AB1615" s="127">
        <f>+AB1613+20</f>
        <v>12560</v>
      </c>
      <c r="AC1615" s="119">
        <f>+V1615+AB1615</f>
        <v>416060</v>
      </c>
      <c r="AD1615" s="127"/>
      <c r="AE1615" s="127">
        <f>+AE1613+10</f>
        <v>6305</v>
      </c>
      <c r="AF1615" s="120">
        <f>+AE1615+V1615</f>
        <v>409805</v>
      </c>
      <c r="AG1615" s="127"/>
      <c r="AH1615" s="127">
        <f>+AH1613+10</f>
        <v>6330</v>
      </c>
      <c r="AI1615" s="119">
        <f>+AH1615+V1615</f>
        <v>409830</v>
      </c>
      <c r="AJ1615" s="126"/>
      <c r="AK1615" s="128">
        <f>+AK1613+10</f>
        <v>6355</v>
      </c>
      <c r="AL1615" s="129">
        <f>+AK1615+V1615</f>
        <v>409855</v>
      </c>
      <c r="AM1615" s="397"/>
    </row>
    <row r="1616" spans="1:39" ht="15.75" x14ac:dyDescent="0.25">
      <c r="A1616" s="93">
        <f t="shared" si="272"/>
        <v>0</v>
      </c>
      <c r="B1616" s="94">
        <f t="shared" si="267"/>
        <v>0</v>
      </c>
      <c r="C1616" s="95">
        <f>+$D$3*T1616</f>
        <v>7150</v>
      </c>
      <c r="D1616" s="95">
        <f t="shared" si="268"/>
        <v>7150</v>
      </c>
      <c r="E1616" s="95">
        <f>+$F$3*K1616</f>
        <v>1500</v>
      </c>
      <c r="F1616" s="95">
        <f t="shared" si="269"/>
        <v>1500</v>
      </c>
      <c r="G1616" s="96">
        <f>+$H$3*Q1616</f>
        <v>1500</v>
      </c>
      <c r="H1616" s="433">
        <f t="shared" si="270"/>
        <v>1500</v>
      </c>
      <c r="I1616" s="395"/>
      <c r="J1616" s="130">
        <f>((K1617-K1615)/500)</f>
        <v>0.02</v>
      </c>
      <c r="K1616" s="116">
        <f>(((I1616-I1615)*J1616)+K1615)+I1616</f>
        <v>150</v>
      </c>
      <c r="L1616" s="131">
        <f>ROUNDUP(K1616,0)</f>
        <v>150</v>
      </c>
      <c r="M1616" s="132">
        <f>((N1617-N1615)/500)</f>
        <v>0.02</v>
      </c>
      <c r="N1616" s="101">
        <f>(((I1616-I1615)*M1616)+N1615)+I1616</f>
        <v>250</v>
      </c>
      <c r="O1616" s="101">
        <f>ROUNDUP(N1616,0)</f>
        <v>250</v>
      </c>
      <c r="P1616" s="101">
        <f>((Q1617-Q1615)/500)</f>
        <v>0.02</v>
      </c>
      <c r="Q1616" s="101">
        <f>(((I1616-I1615)*P1616)+Q1615)+I1616</f>
        <v>500</v>
      </c>
      <c r="R1616" s="133">
        <f>ROUNDUP(Q1616,0)</f>
        <v>500</v>
      </c>
      <c r="S1616" s="132">
        <f>((T1617-T1615)/500)</f>
        <v>0.04</v>
      </c>
      <c r="T1616" s="134">
        <f>(((I1616-I1615)*S1616)+T1615)+I1616</f>
        <v>650</v>
      </c>
      <c r="U1616" s="134">
        <f>ROUNDUP(T1616,0)</f>
        <v>650</v>
      </c>
      <c r="V1616" s="396"/>
      <c r="W1616" s="130">
        <f>((X1617-X1615)/500)</f>
        <v>0.01</v>
      </c>
      <c r="X1616" s="116">
        <f>(((V1616-V1615)*W1616)+X1615)+V1616</f>
        <v>2245</v>
      </c>
      <c r="Y1616" s="135">
        <f t="shared" si="271"/>
        <v>240</v>
      </c>
      <c r="Z1616" s="106">
        <f>ROUNDUP(X1616,0)</f>
        <v>2245</v>
      </c>
      <c r="AA1616" s="136">
        <f>((AB1617-AB1615)/500)</f>
        <v>0.02</v>
      </c>
      <c r="AB1616" s="137">
        <f>(((V1616-V1615)*AA1616)+AB1615)+V1616</f>
        <v>4490</v>
      </c>
      <c r="AC1616" s="101">
        <f>ROUNDUP(AB1616,0)</f>
        <v>4490</v>
      </c>
      <c r="AD1616" s="137">
        <f>((AE1617-AE1615)/500)</f>
        <v>0.01</v>
      </c>
      <c r="AE1616" s="137">
        <f>(((V1616-V1615)*AD1616)+AE1615)+V1616</f>
        <v>2270</v>
      </c>
      <c r="AF1616" s="133">
        <f>ROUNDUP(AE1616,0)</f>
        <v>2270</v>
      </c>
      <c r="AG1616" s="137">
        <f>((AH1617-AH1615)/500)</f>
        <v>0.01</v>
      </c>
      <c r="AH1616" s="137">
        <f>(((V1616-V1615)*AG1616)+AH1615)+V1616</f>
        <v>2295</v>
      </c>
      <c r="AI1616" s="101">
        <f>ROUNDUP(AH1616,0)</f>
        <v>2295</v>
      </c>
      <c r="AJ1616" s="136">
        <f>((AK1617-AK1615)/500)</f>
        <v>0.01</v>
      </c>
      <c r="AK1616" s="138">
        <f>(((V1616-V1615)*AJ1616)+AK1615)+V1616</f>
        <v>2320</v>
      </c>
      <c r="AL1616" s="139">
        <f>ROUNDUP(AK1616,0)</f>
        <v>2320</v>
      </c>
    </row>
    <row r="1617" spans="1:39" ht="15.75" x14ac:dyDescent="0.25">
      <c r="A1617" s="93">
        <f t="shared" si="272"/>
        <v>0</v>
      </c>
      <c r="B1617" s="93">
        <f t="shared" si="267"/>
        <v>0</v>
      </c>
      <c r="C1617" s="112">
        <f>+$D$3*U1617</f>
        <v>4628910</v>
      </c>
      <c r="D1617" s="112">
        <f t="shared" si="268"/>
        <v>4628910</v>
      </c>
      <c r="E1617" s="112">
        <f>+$F$3*L1617</f>
        <v>4122300</v>
      </c>
      <c r="F1617" s="112">
        <f t="shared" si="269"/>
        <v>4122300</v>
      </c>
      <c r="G1617" s="113">
        <f>+$H$3*R1617</f>
        <v>1237740</v>
      </c>
      <c r="H1617" s="112">
        <f t="shared" si="270"/>
        <v>1237740</v>
      </c>
      <c r="I1617" s="140">
        <f>+I1615+500</f>
        <v>404000</v>
      </c>
      <c r="J1617" s="130"/>
      <c r="K1617" s="116">
        <f>+K1615+10</f>
        <v>8230</v>
      </c>
      <c r="L1617" s="117">
        <f>+I1617+K1617</f>
        <v>412230</v>
      </c>
      <c r="M1617" s="118"/>
      <c r="N1617" s="119">
        <f>+N1615+10</f>
        <v>8330</v>
      </c>
      <c r="O1617" s="119">
        <f>+N1617+I1617</f>
        <v>412330</v>
      </c>
      <c r="P1617" s="119"/>
      <c r="Q1617" s="119">
        <f>+Q1615+10</f>
        <v>8580</v>
      </c>
      <c r="R1617" s="120">
        <f>+Q1617+I1617</f>
        <v>412580</v>
      </c>
      <c r="S1617" s="121"/>
      <c r="T1617" s="122">
        <f>+T1615+20</f>
        <v>16810</v>
      </c>
      <c r="U1617" s="122">
        <f>+T1617+I1617</f>
        <v>420810</v>
      </c>
      <c r="V1617" s="141">
        <f>+V1615+500</f>
        <v>404000</v>
      </c>
      <c r="W1617" s="130"/>
      <c r="X1617" s="116">
        <f>+X1615+5</f>
        <v>6285</v>
      </c>
      <c r="Y1617" s="124">
        <f t="shared" si="271"/>
        <v>404240</v>
      </c>
      <c r="Z1617" s="125">
        <f>+V1617+X1617</f>
        <v>410285</v>
      </c>
      <c r="AA1617" s="126"/>
      <c r="AB1617" s="127">
        <f>+AB1615+10</f>
        <v>12570</v>
      </c>
      <c r="AC1617" s="119">
        <f>+V1617+AB1617</f>
        <v>416570</v>
      </c>
      <c r="AD1617" s="127"/>
      <c r="AE1617" s="127">
        <f>+AE1615+5</f>
        <v>6310</v>
      </c>
      <c r="AF1617" s="120">
        <f>+AE1617+V1617</f>
        <v>410310</v>
      </c>
      <c r="AG1617" s="127"/>
      <c r="AH1617" s="127">
        <f>+AH1615+5</f>
        <v>6335</v>
      </c>
      <c r="AI1617" s="119">
        <f>+AH1617+V1617</f>
        <v>410335</v>
      </c>
      <c r="AJ1617" s="126"/>
      <c r="AK1617" s="128">
        <f>+AK1615+5</f>
        <v>6360</v>
      </c>
      <c r="AL1617" s="129">
        <f>+AK1617+V1617</f>
        <v>410360</v>
      </c>
      <c r="AM1617" s="397"/>
    </row>
    <row r="1618" spans="1:39" ht="15.75" x14ac:dyDescent="0.25">
      <c r="A1618" s="93">
        <f t="shared" si="272"/>
        <v>0</v>
      </c>
      <c r="B1618" s="94">
        <f t="shared" si="267"/>
        <v>0</v>
      </c>
      <c r="C1618" s="95">
        <f>+$D$3*T1618</f>
        <v>7150</v>
      </c>
      <c r="D1618" s="95">
        <f t="shared" si="268"/>
        <v>7150</v>
      </c>
      <c r="E1618" s="95">
        <f>+$F$3*K1618</f>
        <v>1500</v>
      </c>
      <c r="F1618" s="95">
        <f t="shared" si="269"/>
        <v>1500</v>
      </c>
      <c r="G1618" s="96">
        <f>+$H$3*Q1618</f>
        <v>1500</v>
      </c>
      <c r="H1618" s="95">
        <f t="shared" si="270"/>
        <v>1500</v>
      </c>
      <c r="I1618" s="395"/>
      <c r="J1618" s="130">
        <f>((K1619-K1617)/500)</f>
        <v>0.02</v>
      </c>
      <c r="K1618" s="116">
        <f>(((I1618-I1617)*J1618)+K1617)+I1618</f>
        <v>150</v>
      </c>
      <c r="L1618" s="131">
        <f>ROUNDUP(K1618,0)</f>
        <v>150</v>
      </c>
      <c r="M1618" s="132">
        <f>((N1619-N1617)/500)</f>
        <v>0.02</v>
      </c>
      <c r="N1618" s="101">
        <f>(((I1618-I1617)*M1618)+N1617)+I1618</f>
        <v>250</v>
      </c>
      <c r="O1618" s="101">
        <f>ROUNDUP(N1618,0)</f>
        <v>250</v>
      </c>
      <c r="P1618" s="101">
        <f>((Q1619-Q1617)/500)</f>
        <v>0.02</v>
      </c>
      <c r="Q1618" s="101">
        <f>(((I1618-I1617)*P1618)+Q1617)+I1618</f>
        <v>500</v>
      </c>
      <c r="R1618" s="133">
        <f>ROUNDUP(Q1618,0)</f>
        <v>500</v>
      </c>
      <c r="S1618" s="132">
        <f>((T1619-T1617)/500)</f>
        <v>0.04</v>
      </c>
      <c r="T1618" s="134">
        <f>(((I1618-I1617)*S1618)+T1617)+I1618</f>
        <v>650</v>
      </c>
      <c r="U1618" s="134">
        <f>ROUNDUP(T1618,0)</f>
        <v>650</v>
      </c>
      <c r="V1618" s="396"/>
      <c r="W1618" s="130">
        <f>((X1619-X1617)/500)</f>
        <v>0.02</v>
      </c>
      <c r="X1618" s="116">
        <f>(((V1618-V1617)*W1618)+X1617)+V1618</f>
        <v>-1795</v>
      </c>
      <c r="Y1618" s="135">
        <f t="shared" si="271"/>
        <v>240</v>
      </c>
      <c r="Z1618" s="106">
        <f>ROUNDUP(X1618,0)</f>
        <v>-1795</v>
      </c>
      <c r="AA1618" s="136">
        <f>((AB1619-AB1617)/500)</f>
        <v>0.04</v>
      </c>
      <c r="AB1618" s="137">
        <f>(((V1618-V1617)*AA1618)+AB1617)+V1618</f>
        <v>-3590</v>
      </c>
      <c r="AC1618" s="101">
        <f>ROUNDUP(AB1618,0)</f>
        <v>-3590</v>
      </c>
      <c r="AD1618" s="137">
        <f>((AE1619-AE1617)/500)</f>
        <v>0.02</v>
      </c>
      <c r="AE1618" s="137">
        <f>(((V1618-V1617)*AD1618)+AE1617)+V1618</f>
        <v>-1770</v>
      </c>
      <c r="AF1618" s="133">
        <f>ROUNDUP(AE1618,0)</f>
        <v>-1770</v>
      </c>
      <c r="AG1618" s="137">
        <f>((AH1619-AH1617)/500)</f>
        <v>0.02</v>
      </c>
      <c r="AH1618" s="137">
        <f>(((V1618-V1617)*AG1618)+AH1617)+V1618</f>
        <v>-1745</v>
      </c>
      <c r="AI1618" s="101">
        <f>ROUNDUP(AH1618,0)</f>
        <v>-1745</v>
      </c>
      <c r="AJ1618" s="136">
        <f>((AK1619-AK1617)/500)</f>
        <v>0.02</v>
      </c>
      <c r="AK1618" s="138">
        <f>(((V1618-V1617)*AJ1618)+AK1617)+V1618</f>
        <v>-1720</v>
      </c>
      <c r="AL1618" s="139">
        <f>ROUNDUP(AK1618,0)</f>
        <v>-1720</v>
      </c>
      <c r="AM1618" s="397"/>
    </row>
    <row r="1619" spans="1:39" ht="15.75" x14ac:dyDescent="0.25">
      <c r="A1619" s="93">
        <f t="shared" si="272"/>
        <v>0</v>
      </c>
      <c r="B1619" s="93">
        <f t="shared" si="267"/>
        <v>0</v>
      </c>
      <c r="C1619" s="112">
        <f>+$D$3*U1619</f>
        <v>4634630</v>
      </c>
      <c r="D1619" s="112">
        <f t="shared" si="268"/>
        <v>4634630</v>
      </c>
      <c r="E1619" s="112">
        <f>+$F$3*L1619</f>
        <v>4127400</v>
      </c>
      <c r="F1619" s="112">
        <f t="shared" si="269"/>
        <v>4127400</v>
      </c>
      <c r="G1619" s="113">
        <f>+$H$3*R1619</f>
        <v>1239270</v>
      </c>
      <c r="H1619" s="112">
        <f t="shared" si="270"/>
        <v>1239270</v>
      </c>
      <c r="I1619" s="140">
        <f>+I1617+500</f>
        <v>404500</v>
      </c>
      <c r="J1619" s="130"/>
      <c r="K1619" s="116">
        <f>+K1617+10</f>
        <v>8240</v>
      </c>
      <c r="L1619" s="117">
        <f>+I1619+K1619</f>
        <v>412740</v>
      </c>
      <c r="M1619" s="118"/>
      <c r="N1619" s="119">
        <f>+N1617+10</f>
        <v>8340</v>
      </c>
      <c r="O1619" s="119">
        <f>+N1619+I1619</f>
        <v>412840</v>
      </c>
      <c r="P1619" s="119"/>
      <c r="Q1619" s="119">
        <f>+Q1617+10</f>
        <v>8590</v>
      </c>
      <c r="R1619" s="120">
        <f>+Q1619+I1619</f>
        <v>413090</v>
      </c>
      <c r="S1619" s="121"/>
      <c r="T1619" s="122">
        <f>+T1617+20</f>
        <v>16830</v>
      </c>
      <c r="U1619" s="122">
        <f>+T1619+I1619</f>
        <v>421330</v>
      </c>
      <c r="V1619" s="141">
        <f>+V1617+500</f>
        <v>404500</v>
      </c>
      <c r="W1619" s="130"/>
      <c r="X1619" s="116">
        <f>+X1617+10</f>
        <v>6295</v>
      </c>
      <c r="Y1619" s="124">
        <f t="shared" si="271"/>
        <v>404740</v>
      </c>
      <c r="Z1619" s="125">
        <f>+V1619+X1619</f>
        <v>410795</v>
      </c>
      <c r="AA1619" s="126"/>
      <c r="AB1619" s="127">
        <f>+AB1617+20</f>
        <v>12590</v>
      </c>
      <c r="AC1619" s="119">
        <f>+V1619+AB1619</f>
        <v>417090</v>
      </c>
      <c r="AD1619" s="127"/>
      <c r="AE1619" s="127">
        <f>+AE1617+10</f>
        <v>6320</v>
      </c>
      <c r="AF1619" s="120">
        <f>+AE1619+V1619</f>
        <v>410820</v>
      </c>
      <c r="AG1619" s="127"/>
      <c r="AH1619" s="127">
        <f>+AH1617+10</f>
        <v>6345</v>
      </c>
      <c r="AI1619" s="119">
        <f>+AH1619+V1619</f>
        <v>410845</v>
      </c>
      <c r="AJ1619" s="126"/>
      <c r="AK1619" s="128">
        <f>+AK1617+10</f>
        <v>6370</v>
      </c>
      <c r="AL1619" s="129">
        <f>+AK1619+V1619</f>
        <v>410870</v>
      </c>
      <c r="AM1619" s="397"/>
    </row>
    <row r="1620" spans="1:39" ht="15.75" x14ac:dyDescent="0.25">
      <c r="A1620" s="93">
        <f t="shared" si="272"/>
        <v>0</v>
      </c>
      <c r="B1620" s="94">
        <f t="shared" si="267"/>
        <v>0</v>
      </c>
      <c r="C1620" s="95">
        <f>+$D$3*T1620</f>
        <v>7150</v>
      </c>
      <c r="D1620" s="95">
        <f t="shared" si="268"/>
        <v>7150</v>
      </c>
      <c r="E1620" s="95">
        <f>+$F$3*K1620</f>
        <v>1500</v>
      </c>
      <c r="F1620" s="95">
        <f t="shared" si="269"/>
        <v>1500</v>
      </c>
      <c r="G1620" s="96">
        <f>+$H$3*Q1620</f>
        <v>1500</v>
      </c>
      <c r="H1620" s="433">
        <f t="shared" si="270"/>
        <v>1500</v>
      </c>
      <c r="I1620" s="395"/>
      <c r="J1620" s="130">
        <f>((K1621-K1619)/500)</f>
        <v>0.02</v>
      </c>
      <c r="K1620" s="116">
        <f>(((I1620-I1619)*J1620)+K1619)+I1620</f>
        <v>150</v>
      </c>
      <c r="L1620" s="131">
        <f>ROUNDUP(K1620,0)</f>
        <v>150</v>
      </c>
      <c r="M1620" s="132">
        <f>((N1621-N1619)/500)</f>
        <v>0.02</v>
      </c>
      <c r="N1620" s="101">
        <f>(((I1620-I1619)*M1620)+N1619)+I1620</f>
        <v>250</v>
      </c>
      <c r="O1620" s="101">
        <f>ROUNDUP(N1620,0)</f>
        <v>250</v>
      </c>
      <c r="P1620" s="101">
        <f>((Q1621-Q1619)/500)</f>
        <v>0.02</v>
      </c>
      <c r="Q1620" s="101">
        <f>(((I1620-I1619)*P1620)+Q1619)+I1620</f>
        <v>500</v>
      </c>
      <c r="R1620" s="133">
        <f>ROUNDUP(Q1620,0)</f>
        <v>500</v>
      </c>
      <c r="S1620" s="132">
        <f>((T1621-T1619)/500)</f>
        <v>0.04</v>
      </c>
      <c r="T1620" s="134">
        <f>(((I1620-I1619)*S1620)+T1619)+I1620</f>
        <v>650</v>
      </c>
      <c r="U1620" s="134">
        <f>ROUNDUP(T1620,0)</f>
        <v>650</v>
      </c>
      <c r="V1620" s="396"/>
      <c r="W1620" s="130">
        <f>((X1621-X1619)/500)</f>
        <v>0.01</v>
      </c>
      <c r="X1620" s="116">
        <f>(((V1620-V1619)*W1620)+X1619)+V1620</f>
        <v>2250</v>
      </c>
      <c r="Y1620" s="135">
        <f t="shared" si="271"/>
        <v>240</v>
      </c>
      <c r="Z1620" s="106">
        <f>ROUNDUP(X1620,0)</f>
        <v>2250</v>
      </c>
      <c r="AA1620" s="136">
        <f>((AB1621-AB1619)/500)</f>
        <v>0.02</v>
      </c>
      <c r="AB1620" s="137">
        <f>(((V1620-V1619)*AA1620)+AB1619)+V1620</f>
        <v>4500</v>
      </c>
      <c r="AC1620" s="101">
        <f>ROUNDUP(AB1620,0)</f>
        <v>4500</v>
      </c>
      <c r="AD1620" s="137">
        <f>((AE1621-AE1619)/500)</f>
        <v>0.01</v>
      </c>
      <c r="AE1620" s="137">
        <f>(((V1620-V1619)*AD1620)+AE1619)+V1620</f>
        <v>2275</v>
      </c>
      <c r="AF1620" s="133">
        <f>ROUNDUP(AE1620,0)</f>
        <v>2275</v>
      </c>
      <c r="AG1620" s="137">
        <f>((AH1621-AH1619)/500)</f>
        <v>0.01</v>
      </c>
      <c r="AH1620" s="137">
        <f>(((V1620-V1619)*AG1620)+AH1619)+V1620</f>
        <v>2300</v>
      </c>
      <c r="AI1620" s="101">
        <f>ROUNDUP(AH1620,0)</f>
        <v>2300</v>
      </c>
      <c r="AJ1620" s="136">
        <f>((AK1621-AK1619)/500)</f>
        <v>0.01</v>
      </c>
      <c r="AK1620" s="138">
        <f>(((V1620-V1619)*AJ1620)+AK1619)+V1620</f>
        <v>2325</v>
      </c>
      <c r="AL1620" s="139">
        <f>ROUNDUP(AK1620,0)</f>
        <v>2325</v>
      </c>
    </row>
    <row r="1621" spans="1:39" ht="15.75" x14ac:dyDescent="0.25">
      <c r="A1621" s="93">
        <f t="shared" si="272"/>
        <v>0</v>
      </c>
      <c r="B1621" s="93">
        <f t="shared" si="267"/>
        <v>0</v>
      </c>
      <c r="C1621" s="112">
        <f>+$D$3*U1621</f>
        <v>4640350</v>
      </c>
      <c r="D1621" s="112">
        <f t="shared" si="268"/>
        <v>4640350</v>
      </c>
      <c r="E1621" s="112">
        <f>+$F$3*L1621</f>
        <v>4132500</v>
      </c>
      <c r="F1621" s="112">
        <f t="shared" si="269"/>
        <v>4132500</v>
      </c>
      <c r="G1621" s="113">
        <f>+$H$3*R1621</f>
        <v>1240800</v>
      </c>
      <c r="H1621" s="112">
        <f t="shared" si="270"/>
        <v>1240800</v>
      </c>
      <c r="I1621" s="140">
        <f>+I1619+500</f>
        <v>405000</v>
      </c>
      <c r="J1621" s="130"/>
      <c r="K1621" s="116">
        <f>+K1619+10</f>
        <v>8250</v>
      </c>
      <c r="L1621" s="117">
        <f>+I1621+K1621</f>
        <v>413250</v>
      </c>
      <c r="M1621" s="118"/>
      <c r="N1621" s="119">
        <f>+N1619+10</f>
        <v>8350</v>
      </c>
      <c r="O1621" s="119">
        <f>+N1621+I1621</f>
        <v>413350</v>
      </c>
      <c r="P1621" s="119"/>
      <c r="Q1621" s="119">
        <f>+Q1619+10</f>
        <v>8600</v>
      </c>
      <c r="R1621" s="120">
        <f>+Q1621+I1621</f>
        <v>413600</v>
      </c>
      <c r="S1621" s="121"/>
      <c r="T1621" s="122">
        <f>+T1619+20</f>
        <v>16850</v>
      </c>
      <c r="U1621" s="122">
        <f>+T1621+I1621</f>
        <v>421850</v>
      </c>
      <c r="V1621" s="141">
        <f>+V1619+500</f>
        <v>405000</v>
      </c>
      <c r="W1621" s="130"/>
      <c r="X1621" s="116">
        <f>+X1619+5</f>
        <v>6300</v>
      </c>
      <c r="Y1621" s="124">
        <f t="shared" si="271"/>
        <v>405240</v>
      </c>
      <c r="Z1621" s="125">
        <f>+V1621+X1621</f>
        <v>411300</v>
      </c>
      <c r="AA1621" s="126"/>
      <c r="AB1621" s="127">
        <f>+AB1619+10</f>
        <v>12600</v>
      </c>
      <c r="AC1621" s="119">
        <f>+V1621+AB1621</f>
        <v>417600</v>
      </c>
      <c r="AD1621" s="127"/>
      <c r="AE1621" s="127">
        <f>+AE1619+5</f>
        <v>6325</v>
      </c>
      <c r="AF1621" s="120">
        <f>+AE1621+V1621</f>
        <v>411325</v>
      </c>
      <c r="AG1621" s="127"/>
      <c r="AH1621" s="127">
        <f>+AH1619+5</f>
        <v>6350</v>
      </c>
      <c r="AI1621" s="119">
        <f>+AH1621+V1621</f>
        <v>411350</v>
      </c>
      <c r="AJ1621" s="126"/>
      <c r="AK1621" s="128">
        <f>+AK1619+5</f>
        <v>6375</v>
      </c>
      <c r="AL1621" s="129">
        <f>+AK1621+V1621</f>
        <v>411375</v>
      </c>
      <c r="AM1621" s="397"/>
    </row>
    <row r="1622" spans="1:39" ht="15.75" x14ac:dyDescent="0.25">
      <c r="A1622" s="93">
        <f t="shared" si="272"/>
        <v>0</v>
      </c>
      <c r="B1622" s="94">
        <f t="shared" si="267"/>
        <v>0</v>
      </c>
      <c r="C1622" s="95">
        <f>+$D$3*T1622</f>
        <v>7150</v>
      </c>
      <c r="D1622" s="95">
        <f t="shared" si="268"/>
        <v>7150</v>
      </c>
      <c r="E1622" s="95">
        <f>+$F$3*K1622</f>
        <v>1500</v>
      </c>
      <c r="F1622" s="95">
        <f t="shared" si="269"/>
        <v>1500</v>
      </c>
      <c r="G1622" s="96">
        <f>+$H$3*Q1622</f>
        <v>1500</v>
      </c>
      <c r="H1622" s="95">
        <f t="shared" si="270"/>
        <v>1500</v>
      </c>
      <c r="I1622" s="395"/>
      <c r="J1622" s="130">
        <f>((K1623-K1621)/500)</f>
        <v>0.02</v>
      </c>
      <c r="K1622" s="116">
        <f>(((I1622-I1621)*J1622)+K1621)+I1622</f>
        <v>150</v>
      </c>
      <c r="L1622" s="131">
        <f>ROUNDUP(K1622,0)</f>
        <v>150</v>
      </c>
      <c r="M1622" s="132">
        <f>((N1623-N1621)/500)</f>
        <v>0.02</v>
      </c>
      <c r="N1622" s="101">
        <f>(((I1622-I1621)*M1622)+N1621)+I1622</f>
        <v>250</v>
      </c>
      <c r="O1622" s="101">
        <f>ROUNDUP(N1622,0)</f>
        <v>250</v>
      </c>
      <c r="P1622" s="101">
        <f>((Q1623-Q1621)/500)</f>
        <v>0.02</v>
      </c>
      <c r="Q1622" s="101">
        <f>(((I1622-I1621)*P1622)+Q1621)+I1622</f>
        <v>500</v>
      </c>
      <c r="R1622" s="133">
        <f>ROUNDUP(Q1622,0)</f>
        <v>500</v>
      </c>
      <c r="S1622" s="132">
        <f>((T1623-T1621)/500)</f>
        <v>0.04</v>
      </c>
      <c r="T1622" s="134">
        <f>(((I1622-I1621)*S1622)+T1621)+I1622</f>
        <v>650</v>
      </c>
      <c r="U1622" s="134">
        <f>ROUNDUP(T1622,0)</f>
        <v>650</v>
      </c>
      <c r="V1622" s="396"/>
      <c r="W1622" s="130">
        <f>((X1623-X1621)/500)</f>
        <v>0.02</v>
      </c>
      <c r="X1622" s="116">
        <f>(((V1622-V1621)*W1622)+X1621)+V1622</f>
        <v>-1800</v>
      </c>
      <c r="Y1622" s="135">
        <f t="shared" si="271"/>
        <v>240</v>
      </c>
      <c r="Z1622" s="106">
        <f>ROUNDUP(X1622,0)</f>
        <v>-1800</v>
      </c>
      <c r="AA1622" s="136">
        <f>((AB1623-AB1621)/500)</f>
        <v>0.04</v>
      </c>
      <c r="AB1622" s="137">
        <f>(((V1622-V1621)*AA1622)+AB1621)+V1622</f>
        <v>-3600</v>
      </c>
      <c r="AC1622" s="101">
        <f>ROUNDUP(AB1622,0)</f>
        <v>-3600</v>
      </c>
      <c r="AD1622" s="137">
        <f>((AE1623-AE1621)/500)</f>
        <v>0.02</v>
      </c>
      <c r="AE1622" s="137">
        <f>(((V1622-V1621)*AD1622)+AE1621)+V1622</f>
        <v>-1775</v>
      </c>
      <c r="AF1622" s="133">
        <f>ROUNDUP(AE1622,0)</f>
        <v>-1775</v>
      </c>
      <c r="AG1622" s="137">
        <f>((AH1623-AH1621)/500)</f>
        <v>0.02</v>
      </c>
      <c r="AH1622" s="137">
        <f>(((V1622-V1621)*AG1622)+AH1621)+V1622</f>
        <v>-1750</v>
      </c>
      <c r="AI1622" s="101">
        <f>ROUNDUP(AH1622,0)</f>
        <v>-1750</v>
      </c>
      <c r="AJ1622" s="136">
        <f>((AK1623-AK1621)/500)</f>
        <v>0.02</v>
      </c>
      <c r="AK1622" s="138">
        <f>(((V1622-V1621)*AJ1622)+AK1621)+V1622</f>
        <v>-1725</v>
      </c>
      <c r="AL1622" s="139">
        <f>ROUNDUP(AK1622,0)</f>
        <v>-1725</v>
      </c>
    </row>
    <row r="1623" spans="1:39" ht="15.75" x14ac:dyDescent="0.25">
      <c r="A1623" s="93">
        <f t="shared" si="272"/>
        <v>0</v>
      </c>
      <c r="B1623" s="93">
        <f t="shared" si="267"/>
        <v>0</v>
      </c>
      <c r="C1623" s="112">
        <f>+$D$3*U1623</f>
        <v>4646070</v>
      </c>
      <c r="D1623" s="112">
        <f t="shared" si="268"/>
        <v>4646070</v>
      </c>
      <c r="E1623" s="112">
        <f>+$F$3*L1623</f>
        <v>4137600</v>
      </c>
      <c r="F1623" s="112">
        <f t="shared" si="269"/>
        <v>4137600</v>
      </c>
      <c r="G1623" s="113">
        <f>+$H$3*R1623</f>
        <v>1242330</v>
      </c>
      <c r="H1623" s="112">
        <f t="shared" si="270"/>
        <v>1242330</v>
      </c>
      <c r="I1623" s="140">
        <f>+I1621+500</f>
        <v>405500</v>
      </c>
      <c r="J1623" s="130"/>
      <c r="K1623" s="116">
        <f>+K1621+10</f>
        <v>8260</v>
      </c>
      <c r="L1623" s="117">
        <f>+I1623+K1623</f>
        <v>413760</v>
      </c>
      <c r="M1623" s="118"/>
      <c r="N1623" s="119">
        <f>+N1621+10</f>
        <v>8360</v>
      </c>
      <c r="O1623" s="119">
        <f>+N1623+I1623</f>
        <v>413860</v>
      </c>
      <c r="P1623" s="119"/>
      <c r="Q1623" s="119">
        <f>+Q1621+10</f>
        <v>8610</v>
      </c>
      <c r="R1623" s="120">
        <f>+Q1623+I1623</f>
        <v>414110</v>
      </c>
      <c r="S1623" s="121"/>
      <c r="T1623" s="122">
        <f>+T1621+20</f>
        <v>16870</v>
      </c>
      <c r="U1623" s="122">
        <f>+T1623+I1623</f>
        <v>422370</v>
      </c>
      <c r="V1623" s="141">
        <f>+V1621+500</f>
        <v>405500</v>
      </c>
      <c r="W1623" s="130"/>
      <c r="X1623" s="116">
        <f>+X1621+10</f>
        <v>6310</v>
      </c>
      <c r="Y1623" s="124">
        <f t="shared" si="271"/>
        <v>405740</v>
      </c>
      <c r="Z1623" s="125">
        <f>+V1623+X1623</f>
        <v>411810</v>
      </c>
      <c r="AA1623" s="126"/>
      <c r="AB1623" s="127">
        <f>+AB1621+20</f>
        <v>12620</v>
      </c>
      <c r="AC1623" s="119">
        <f>+V1623+AB1623</f>
        <v>418120</v>
      </c>
      <c r="AD1623" s="127"/>
      <c r="AE1623" s="127">
        <f>+AE1621+10</f>
        <v>6335</v>
      </c>
      <c r="AF1623" s="120">
        <f>+AE1623+V1623</f>
        <v>411835</v>
      </c>
      <c r="AG1623" s="127"/>
      <c r="AH1623" s="127">
        <f>+AH1621+10</f>
        <v>6360</v>
      </c>
      <c r="AI1623" s="119">
        <f>+AH1623+V1623</f>
        <v>411860</v>
      </c>
      <c r="AJ1623" s="126"/>
      <c r="AK1623" s="128">
        <f>+AK1621+10</f>
        <v>6385</v>
      </c>
      <c r="AL1623" s="129">
        <f>+AK1623+V1623</f>
        <v>411885</v>
      </c>
      <c r="AM1623" s="397"/>
    </row>
    <row r="1624" spans="1:39" ht="15.75" x14ac:dyDescent="0.25">
      <c r="A1624" s="93">
        <f t="shared" si="272"/>
        <v>0</v>
      </c>
      <c r="B1624" s="94">
        <f t="shared" si="267"/>
        <v>0</v>
      </c>
      <c r="C1624" s="95">
        <f>+$D$3*T1624</f>
        <v>7150</v>
      </c>
      <c r="D1624" s="95">
        <f t="shared" si="268"/>
        <v>7150</v>
      </c>
      <c r="E1624" s="95">
        <f>+$F$3*K1624</f>
        <v>1500</v>
      </c>
      <c r="F1624" s="95">
        <f t="shared" si="269"/>
        <v>1500</v>
      </c>
      <c r="G1624" s="96">
        <f>+$H$3*Q1624</f>
        <v>1500</v>
      </c>
      <c r="H1624" s="433">
        <f t="shared" si="270"/>
        <v>1500</v>
      </c>
      <c r="I1624" s="395"/>
      <c r="J1624" s="130">
        <f>((K1625-K1623)/500)</f>
        <v>0.02</v>
      </c>
      <c r="K1624" s="116">
        <f>(((I1624-I1623)*J1624)+K1623)+I1624</f>
        <v>150</v>
      </c>
      <c r="L1624" s="131">
        <f>ROUNDUP(K1624,0)</f>
        <v>150</v>
      </c>
      <c r="M1624" s="132">
        <f>((N1625-N1623)/500)</f>
        <v>0.02</v>
      </c>
      <c r="N1624" s="101">
        <f>(((I1624-I1623)*M1624)+N1623)+I1624</f>
        <v>250</v>
      </c>
      <c r="O1624" s="101">
        <f>ROUNDUP(N1624,0)</f>
        <v>250</v>
      </c>
      <c r="P1624" s="101">
        <f>((Q1625-Q1623)/500)</f>
        <v>0.02</v>
      </c>
      <c r="Q1624" s="101">
        <f>(((I1624-I1623)*P1624)+Q1623)+I1624</f>
        <v>500</v>
      </c>
      <c r="R1624" s="133">
        <f>ROUNDUP(Q1624,0)</f>
        <v>500</v>
      </c>
      <c r="S1624" s="132">
        <f>((T1625-T1623)/500)</f>
        <v>0.04</v>
      </c>
      <c r="T1624" s="134">
        <f>(((I1624-I1623)*S1624)+T1623)+I1624</f>
        <v>650</v>
      </c>
      <c r="U1624" s="134">
        <f>ROUNDUP(T1624,0)</f>
        <v>650</v>
      </c>
      <c r="V1624" s="396"/>
      <c r="W1624" s="130">
        <f>((X1625-X1623)/500)</f>
        <v>0.01</v>
      </c>
      <c r="X1624" s="116">
        <f>(((V1624-V1623)*W1624)+X1623)+V1624</f>
        <v>2255</v>
      </c>
      <c r="Y1624" s="135">
        <f t="shared" si="271"/>
        <v>240</v>
      </c>
      <c r="Z1624" s="106">
        <f>ROUNDUP(X1624,0)</f>
        <v>2255</v>
      </c>
      <c r="AA1624" s="136">
        <f>((AB1625-AB1623)/500)</f>
        <v>0.02</v>
      </c>
      <c r="AB1624" s="137">
        <f>(((V1624-V1623)*AA1624)+AB1623)+V1624</f>
        <v>4510</v>
      </c>
      <c r="AC1624" s="101">
        <f>ROUNDUP(AB1624,0)</f>
        <v>4510</v>
      </c>
      <c r="AD1624" s="137">
        <f>((AE1625-AE1623)/500)</f>
        <v>0.01</v>
      </c>
      <c r="AE1624" s="137">
        <f>(((V1624-V1623)*AD1624)+AE1623)+V1624</f>
        <v>2280</v>
      </c>
      <c r="AF1624" s="133">
        <f>ROUNDUP(AE1624,0)</f>
        <v>2280</v>
      </c>
      <c r="AG1624" s="137">
        <f>((AH1625-AH1623)/500)</f>
        <v>0.01</v>
      </c>
      <c r="AH1624" s="137">
        <f>(((V1624-V1623)*AG1624)+AH1623)+V1624</f>
        <v>2305</v>
      </c>
      <c r="AI1624" s="101">
        <f>ROUNDUP(AH1624,0)</f>
        <v>2305</v>
      </c>
      <c r="AJ1624" s="136">
        <f>((AK1625-AK1623)/500)</f>
        <v>0.01</v>
      </c>
      <c r="AK1624" s="138">
        <f>(((V1624-V1623)*AJ1624)+AK1623)+V1624</f>
        <v>2330</v>
      </c>
      <c r="AL1624" s="139">
        <f>ROUNDUP(AK1624,0)</f>
        <v>2330</v>
      </c>
    </row>
    <row r="1625" spans="1:39" ht="15.75" x14ac:dyDescent="0.25">
      <c r="A1625" s="93">
        <f t="shared" si="272"/>
        <v>0</v>
      </c>
      <c r="B1625" s="93">
        <f t="shared" si="267"/>
        <v>0</v>
      </c>
      <c r="C1625" s="112">
        <f>+$D$3*U1625</f>
        <v>4651790</v>
      </c>
      <c r="D1625" s="112">
        <f t="shared" si="268"/>
        <v>4651790</v>
      </c>
      <c r="E1625" s="112">
        <f>+$F$3*L1625</f>
        <v>4142700</v>
      </c>
      <c r="F1625" s="112">
        <f t="shared" si="269"/>
        <v>4142700</v>
      </c>
      <c r="G1625" s="113">
        <f>+$H$3*R1625</f>
        <v>1243860</v>
      </c>
      <c r="H1625" s="112">
        <f t="shared" si="270"/>
        <v>1243860</v>
      </c>
      <c r="I1625" s="140">
        <f>+I1623+500</f>
        <v>406000</v>
      </c>
      <c r="J1625" s="130"/>
      <c r="K1625" s="116">
        <f>+K1623+10</f>
        <v>8270</v>
      </c>
      <c r="L1625" s="117">
        <f>+I1625+K1625</f>
        <v>414270</v>
      </c>
      <c r="M1625" s="118"/>
      <c r="N1625" s="119">
        <f>+N1623+10</f>
        <v>8370</v>
      </c>
      <c r="O1625" s="119">
        <f>+N1625+I1625</f>
        <v>414370</v>
      </c>
      <c r="P1625" s="119"/>
      <c r="Q1625" s="119">
        <f>+Q1623+10</f>
        <v>8620</v>
      </c>
      <c r="R1625" s="120">
        <f>+Q1625+I1625</f>
        <v>414620</v>
      </c>
      <c r="S1625" s="121"/>
      <c r="T1625" s="122">
        <f>+T1623+20</f>
        <v>16890</v>
      </c>
      <c r="U1625" s="122">
        <f>+T1625+I1625</f>
        <v>422890</v>
      </c>
      <c r="V1625" s="141">
        <f>+V1623+500</f>
        <v>406000</v>
      </c>
      <c r="W1625" s="130"/>
      <c r="X1625" s="116">
        <f>+X1623+5</f>
        <v>6315</v>
      </c>
      <c r="Y1625" s="124">
        <f t="shared" si="271"/>
        <v>406240</v>
      </c>
      <c r="Z1625" s="125">
        <f>+V1625+X1625</f>
        <v>412315</v>
      </c>
      <c r="AA1625" s="126"/>
      <c r="AB1625" s="127">
        <f>+AB1623+10</f>
        <v>12630</v>
      </c>
      <c r="AC1625" s="119">
        <f>+V1625+AB1625</f>
        <v>418630</v>
      </c>
      <c r="AD1625" s="127"/>
      <c r="AE1625" s="127">
        <f>+AE1623+5</f>
        <v>6340</v>
      </c>
      <c r="AF1625" s="120">
        <f>+AE1625+V1625</f>
        <v>412340</v>
      </c>
      <c r="AG1625" s="127"/>
      <c r="AH1625" s="127">
        <f>+AH1623+5</f>
        <v>6365</v>
      </c>
      <c r="AI1625" s="119">
        <f>+AH1625+V1625</f>
        <v>412365</v>
      </c>
      <c r="AJ1625" s="126"/>
      <c r="AK1625" s="128">
        <f>+AK1623+5</f>
        <v>6390</v>
      </c>
      <c r="AL1625" s="129">
        <f>+AK1625+V1625</f>
        <v>412390</v>
      </c>
      <c r="AM1625" s="397"/>
    </row>
    <row r="1626" spans="1:39" ht="15.75" x14ac:dyDescent="0.25">
      <c r="A1626" s="93">
        <f t="shared" si="272"/>
        <v>0</v>
      </c>
      <c r="B1626" s="94">
        <f t="shared" si="267"/>
        <v>0</v>
      </c>
      <c r="C1626" s="95">
        <f>+$D$3*T1626</f>
        <v>7150</v>
      </c>
      <c r="D1626" s="95">
        <f t="shared" si="268"/>
        <v>7150</v>
      </c>
      <c r="E1626" s="95">
        <f>+$F$3*K1626</f>
        <v>1500</v>
      </c>
      <c r="F1626" s="95">
        <f t="shared" si="269"/>
        <v>1500</v>
      </c>
      <c r="G1626" s="96">
        <f>+$H$3*Q1626</f>
        <v>1500</v>
      </c>
      <c r="H1626" s="95">
        <f t="shared" si="270"/>
        <v>1500</v>
      </c>
      <c r="I1626" s="395"/>
      <c r="J1626" s="130">
        <f>((K1627-K1625)/500)</f>
        <v>0.02</v>
      </c>
      <c r="K1626" s="116">
        <f>(((I1626-I1625)*J1626)+K1625)+I1626</f>
        <v>150</v>
      </c>
      <c r="L1626" s="131">
        <f>ROUNDUP(K1626,0)</f>
        <v>150</v>
      </c>
      <c r="M1626" s="132">
        <f>((N1627-N1625)/500)</f>
        <v>0.02</v>
      </c>
      <c r="N1626" s="101">
        <f>(((I1626-I1625)*M1626)+N1625)+I1626</f>
        <v>250</v>
      </c>
      <c r="O1626" s="101">
        <f>ROUNDUP(N1626,0)</f>
        <v>250</v>
      </c>
      <c r="P1626" s="101">
        <f>((Q1627-Q1625)/500)</f>
        <v>0.02</v>
      </c>
      <c r="Q1626" s="101">
        <f>(((I1626-I1625)*P1626)+Q1625)+I1626</f>
        <v>500</v>
      </c>
      <c r="R1626" s="133">
        <f>ROUNDUP(Q1626,0)</f>
        <v>500</v>
      </c>
      <c r="S1626" s="132">
        <f>((T1627-T1625)/500)</f>
        <v>0.04</v>
      </c>
      <c r="T1626" s="134">
        <f>(((I1626-I1625)*S1626)+T1625)+I1626</f>
        <v>650</v>
      </c>
      <c r="U1626" s="134">
        <f>ROUNDUP(T1626,0)</f>
        <v>650</v>
      </c>
      <c r="V1626" s="396"/>
      <c r="W1626" s="130">
        <f>((X1627-X1625)/500)</f>
        <v>0.02</v>
      </c>
      <c r="X1626" s="116">
        <f>(((V1626-V1625)*W1626)+X1625)+V1626</f>
        <v>-1805</v>
      </c>
      <c r="Y1626" s="135">
        <f t="shared" si="271"/>
        <v>240</v>
      </c>
      <c r="Z1626" s="106">
        <f>ROUNDUP(X1626,0)</f>
        <v>-1805</v>
      </c>
      <c r="AA1626" s="136">
        <f>((AB1627-AB1625)/500)</f>
        <v>0.04</v>
      </c>
      <c r="AB1626" s="137">
        <f>(((V1626-V1625)*AA1626)+AB1625)+V1626</f>
        <v>-3610</v>
      </c>
      <c r="AC1626" s="101">
        <f>ROUNDUP(AB1626,0)</f>
        <v>-3610</v>
      </c>
      <c r="AD1626" s="137">
        <f>((AE1627-AE1625)/500)</f>
        <v>0.02</v>
      </c>
      <c r="AE1626" s="137">
        <f>(((V1626-V1625)*AD1626)+AE1625)+V1626</f>
        <v>-1780</v>
      </c>
      <c r="AF1626" s="133">
        <f>ROUNDUP(AE1626,0)</f>
        <v>-1780</v>
      </c>
      <c r="AG1626" s="137">
        <f>((AH1627-AH1625)/500)</f>
        <v>0.02</v>
      </c>
      <c r="AH1626" s="137">
        <f>(((V1626-V1625)*AG1626)+AH1625)+V1626</f>
        <v>-1755</v>
      </c>
      <c r="AI1626" s="101">
        <f>ROUNDUP(AH1626,0)</f>
        <v>-1755</v>
      </c>
      <c r="AJ1626" s="136">
        <f>((AK1627-AK1625)/500)</f>
        <v>0.02</v>
      </c>
      <c r="AK1626" s="138">
        <f>(((V1626-V1625)*AJ1626)+AK1625)+V1626</f>
        <v>-1730</v>
      </c>
      <c r="AL1626" s="139">
        <f>ROUNDUP(AK1626,0)</f>
        <v>-1730</v>
      </c>
      <c r="AM1626" s="397"/>
    </row>
    <row r="1627" spans="1:39" ht="15.75" x14ac:dyDescent="0.25">
      <c r="A1627" s="93">
        <f t="shared" si="272"/>
        <v>0</v>
      </c>
      <c r="B1627" s="93">
        <f t="shared" ref="B1627:B1690" si="273">ROUNDUP(A1627,0)</f>
        <v>0</v>
      </c>
      <c r="C1627" s="112">
        <f>+$D$3*U1627</f>
        <v>4657510</v>
      </c>
      <c r="D1627" s="112">
        <f t="shared" ref="D1627:D1690" si="274">ROUNDUP(C1627,0)</f>
        <v>4657510</v>
      </c>
      <c r="E1627" s="112">
        <f>+$F$3*L1627</f>
        <v>4147800</v>
      </c>
      <c r="F1627" s="112">
        <f t="shared" ref="F1627:F1690" si="275">ROUNDUP(E1627,0)</f>
        <v>4147800</v>
      </c>
      <c r="G1627" s="113">
        <f>+$H$3*R1627</f>
        <v>1245390</v>
      </c>
      <c r="H1627" s="112">
        <f t="shared" ref="H1627:H1690" si="276">ROUNDUP(G1627,0)</f>
        <v>1245390</v>
      </c>
      <c r="I1627" s="140">
        <f>+I1625+500</f>
        <v>406500</v>
      </c>
      <c r="J1627" s="130"/>
      <c r="K1627" s="116">
        <f>+K1625+10</f>
        <v>8280</v>
      </c>
      <c r="L1627" s="117">
        <f>+I1627+K1627</f>
        <v>414780</v>
      </c>
      <c r="M1627" s="118"/>
      <c r="N1627" s="119">
        <f>+N1625+10</f>
        <v>8380</v>
      </c>
      <c r="O1627" s="119">
        <f>+N1627+I1627</f>
        <v>414880</v>
      </c>
      <c r="P1627" s="119"/>
      <c r="Q1627" s="119">
        <f>+Q1625+10</f>
        <v>8630</v>
      </c>
      <c r="R1627" s="120">
        <f>+Q1627+I1627</f>
        <v>415130</v>
      </c>
      <c r="S1627" s="121"/>
      <c r="T1627" s="122">
        <f>+T1625+20</f>
        <v>16910</v>
      </c>
      <c r="U1627" s="122">
        <f>+T1627+I1627</f>
        <v>423410</v>
      </c>
      <c r="V1627" s="141">
        <f>+V1625+500</f>
        <v>406500</v>
      </c>
      <c r="W1627" s="130"/>
      <c r="X1627" s="116">
        <f>+X1625+10</f>
        <v>6325</v>
      </c>
      <c r="Y1627" s="124">
        <f t="shared" si="271"/>
        <v>406740</v>
      </c>
      <c r="Z1627" s="125">
        <f>+V1627+X1627</f>
        <v>412825</v>
      </c>
      <c r="AA1627" s="126"/>
      <c r="AB1627" s="127">
        <f>+AB1625+20</f>
        <v>12650</v>
      </c>
      <c r="AC1627" s="119">
        <f>+V1627+AB1627</f>
        <v>419150</v>
      </c>
      <c r="AD1627" s="127"/>
      <c r="AE1627" s="127">
        <f>+AE1625+10</f>
        <v>6350</v>
      </c>
      <c r="AF1627" s="120">
        <f>+AE1627+V1627</f>
        <v>412850</v>
      </c>
      <c r="AG1627" s="127"/>
      <c r="AH1627" s="127">
        <f>+AH1625+10</f>
        <v>6375</v>
      </c>
      <c r="AI1627" s="119">
        <f>+AH1627+V1627</f>
        <v>412875</v>
      </c>
      <c r="AJ1627" s="126"/>
      <c r="AK1627" s="128">
        <f>+AK1625+10</f>
        <v>6400</v>
      </c>
      <c r="AL1627" s="129">
        <f>+AK1627+V1627</f>
        <v>412900</v>
      </c>
      <c r="AM1627" s="397"/>
    </row>
    <row r="1628" spans="1:39" ht="15.75" x14ac:dyDescent="0.25">
      <c r="A1628" s="93">
        <f t="shared" si="272"/>
        <v>0</v>
      </c>
      <c r="B1628" s="94">
        <f t="shared" si="273"/>
        <v>0</v>
      </c>
      <c r="C1628" s="95">
        <f>+$D$3*T1628</f>
        <v>7150</v>
      </c>
      <c r="D1628" s="95">
        <f t="shared" si="274"/>
        <v>7150</v>
      </c>
      <c r="E1628" s="95">
        <f>+$F$3*K1628</f>
        <v>1500</v>
      </c>
      <c r="F1628" s="95">
        <f t="shared" si="275"/>
        <v>1500</v>
      </c>
      <c r="G1628" s="96">
        <f>+$H$3*Q1628</f>
        <v>1500</v>
      </c>
      <c r="H1628" s="433">
        <f t="shared" si="276"/>
        <v>1500</v>
      </c>
      <c r="I1628" s="395"/>
      <c r="J1628" s="130">
        <f>((K1629-K1627)/500)</f>
        <v>0.02</v>
      </c>
      <c r="K1628" s="116">
        <f>(((I1628-I1627)*J1628)+K1627)+I1628</f>
        <v>150</v>
      </c>
      <c r="L1628" s="131">
        <f>ROUNDUP(K1628,0)</f>
        <v>150</v>
      </c>
      <c r="M1628" s="132">
        <f>((N1629-N1627)/500)</f>
        <v>0.02</v>
      </c>
      <c r="N1628" s="101">
        <f>(((I1628-I1627)*M1628)+N1627)+I1628</f>
        <v>250</v>
      </c>
      <c r="O1628" s="101">
        <f>ROUNDUP(N1628,0)</f>
        <v>250</v>
      </c>
      <c r="P1628" s="101">
        <f>((Q1629-Q1627)/500)</f>
        <v>0.02</v>
      </c>
      <c r="Q1628" s="101">
        <f>(((I1628-I1627)*P1628)+Q1627)+I1628</f>
        <v>500</v>
      </c>
      <c r="R1628" s="133">
        <f>ROUNDUP(Q1628,0)</f>
        <v>500</v>
      </c>
      <c r="S1628" s="132">
        <f>((T1629-T1627)/500)</f>
        <v>0.04</v>
      </c>
      <c r="T1628" s="134">
        <f>(((I1628-I1627)*S1628)+T1627)+I1628</f>
        <v>650</v>
      </c>
      <c r="U1628" s="134">
        <f>ROUNDUP(T1628,0)</f>
        <v>650</v>
      </c>
      <c r="V1628" s="396"/>
      <c r="W1628" s="130">
        <f>((X1629-X1627)/500)</f>
        <v>0.01</v>
      </c>
      <c r="X1628" s="116">
        <f>(((V1628-V1627)*W1628)+X1627)+V1628</f>
        <v>2260</v>
      </c>
      <c r="Y1628" s="135">
        <f t="shared" si="271"/>
        <v>240</v>
      </c>
      <c r="Z1628" s="106">
        <f>ROUNDUP(X1628,0)</f>
        <v>2260</v>
      </c>
      <c r="AA1628" s="136">
        <f>((AB1629-AB1627)/500)</f>
        <v>0.02</v>
      </c>
      <c r="AB1628" s="137">
        <f>(((V1628-V1627)*AA1628)+AB1627)+V1628</f>
        <v>4520</v>
      </c>
      <c r="AC1628" s="101">
        <f>ROUNDUP(AB1628,0)</f>
        <v>4520</v>
      </c>
      <c r="AD1628" s="137">
        <f>((AE1629-AE1627)/500)</f>
        <v>0.01</v>
      </c>
      <c r="AE1628" s="137">
        <f>(((V1628-V1627)*AD1628)+AE1627)+V1628</f>
        <v>2285</v>
      </c>
      <c r="AF1628" s="133">
        <f>ROUNDUP(AE1628,0)</f>
        <v>2285</v>
      </c>
      <c r="AG1628" s="137">
        <f>((AH1629-AH1627)/500)</f>
        <v>0.01</v>
      </c>
      <c r="AH1628" s="137">
        <f>(((V1628-V1627)*AG1628)+AH1627)+V1628</f>
        <v>2310</v>
      </c>
      <c r="AI1628" s="101">
        <f>ROUNDUP(AH1628,0)</f>
        <v>2310</v>
      </c>
      <c r="AJ1628" s="136">
        <f>((AK1629-AK1627)/500)</f>
        <v>0.01</v>
      </c>
      <c r="AK1628" s="138">
        <f>(((V1628-V1627)*AJ1628)+AK1627)+V1628</f>
        <v>2335</v>
      </c>
      <c r="AL1628" s="139">
        <f>ROUNDUP(AK1628,0)</f>
        <v>2335</v>
      </c>
    </row>
    <row r="1629" spans="1:39" ht="15.75" x14ac:dyDescent="0.25">
      <c r="A1629" s="93">
        <f t="shared" si="272"/>
        <v>0</v>
      </c>
      <c r="B1629" s="93">
        <f t="shared" si="273"/>
        <v>0</v>
      </c>
      <c r="C1629" s="112">
        <f>+$D$3*U1629</f>
        <v>4663230</v>
      </c>
      <c r="D1629" s="112">
        <f t="shared" si="274"/>
        <v>4663230</v>
      </c>
      <c r="E1629" s="112">
        <f>+$F$3*L1629</f>
        <v>4152900</v>
      </c>
      <c r="F1629" s="112">
        <f t="shared" si="275"/>
        <v>4152900</v>
      </c>
      <c r="G1629" s="113">
        <f>+$H$3*R1629</f>
        <v>1246920</v>
      </c>
      <c r="H1629" s="112">
        <f t="shared" si="276"/>
        <v>1246920</v>
      </c>
      <c r="I1629" s="140">
        <f>+I1627+500</f>
        <v>407000</v>
      </c>
      <c r="J1629" s="130"/>
      <c r="K1629" s="116">
        <f>+K1627+10</f>
        <v>8290</v>
      </c>
      <c r="L1629" s="117">
        <f>+I1629+K1629</f>
        <v>415290</v>
      </c>
      <c r="M1629" s="118"/>
      <c r="N1629" s="119">
        <f>+N1627+10</f>
        <v>8390</v>
      </c>
      <c r="O1629" s="119">
        <f>+N1629+I1629</f>
        <v>415390</v>
      </c>
      <c r="P1629" s="119"/>
      <c r="Q1629" s="119">
        <f>+Q1627+10</f>
        <v>8640</v>
      </c>
      <c r="R1629" s="120">
        <f>+Q1629+I1629</f>
        <v>415640</v>
      </c>
      <c r="S1629" s="121"/>
      <c r="T1629" s="122">
        <f>+T1627+20</f>
        <v>16930</v>
      </c>
      <c r="U1629" s="122">
        <f>+T1629+I1629</f>
        <v>423930</v>
      </c>
      <c r="V1629" s="141">
        <f>+V1627+500</f>
        <v>407000</v>
      </c>
      <c r="W1629" s="130"/>
      <c r="X1629" s="116">
        <f>+X1627+5</f>
        <v>6330</v>
      </c>
      <c r="Y1629" s="124">
        <f t="shared" si="271"/>
        <v>407240</v>
      </c>
      <c r="Z1629" s="125">
        <f>+V1629+X1629</f>
        <v>413330</v>
      </c>
      <c r="AA1629" s="126"/>
      <c r="AB1629" s="127">
        <f>+AB1627+10</f>
        <v>12660</v>
      </c>
      <c r="AC1629" s="119">
        <f>+V1629+AB1629</f>
        <v>419660</v>
      </c>
      <c r="AD1629" s="127"/>
      <c r="AE1629" s="127">
        <f>+AE1627+5</f>
        <v>6355</v>
      </c>
      <c r="AF1629" s="120">
        <f>+AE1629+V1629</f>
        <v>413355</v>
      </c>
      <c r="AG1629" s="127"/>
      <c r="AH1629" s="127">
        <f>+AH1627+5</f>
        <v>6380</v>
      </c>
      <c r="AI1629" s="119">
        <f>+AH1629+V1629</f>
        <v>413380</v>
      </c>
      <c r="AJ1629" s="126"/>
      <c r="AK1629" s="128">
        <f>+AK1627+5</f>
        <v>6405</v>
      </c>
      <c r="AL1629" s="129">
        <f>+AK1629+V1629</f>
        <v>413405</v>
      </c>
      <c r="AM1629" s="397"/>
    </row>
    <row r="1630" spans="1:39" ht="15.75" x14ac:dyDescent="0.25">
      <c r="A1630" s="93">
        <f t="shared" si="272"/>
        <v>0</v>
      </c>
      <c r="B1630" s="94">
        <f t="shared" si="273"/>
        <v>0</v>
      </c>
      <c r="C1630" s="95">
        <f>+$D$3*T1630</f>
        <v>7150</v>
      </c>
      <c r="D1630" s="95">
        <f t="shared" si="274"/>
        <v>7150</v>
      </c>
      <c r="E1630" s="95">
        <f>+$F$3*K1630</f>
        <v>1500</v>
      </c>
      <c r="F1630" s="95">
        <f t="shared" si="275"/>
        <v>1500</v>
      </c>
      <c r="G1630" s="96">
        <f>+$H$3*Q1630</f>
        <v>1500</v>
      </c>
      <c r="H1630" s="95">
        <f t="shared" si="276"/>
        <v>1500</v>
      </c>
      <c r="I1630" s="395"/>
      <c r="J1630" s="130">
        <f>((K1631-K1629)/500)</f>
        <v>0.02</v>
      </c>
      <c r="K1630" s="116">
        <f>(((I1630-I1629)*J1630)+K1629)+I1630</f>
        <v>150</v>
      </c>
      <c r="L1630" s="131">
        <f>ROUNDUP(K1630,0)</f>
        <v>150</v>
      </c>
      <c r="M1630" s="132">
        <f>((N1631-N1629)/500)</f>
        <v>0.02</v>
      </c>
      <c r="N1630" s="101">
        <f>(((I1630-I1629)*M1630)+N1629)+I1630</f>
        <v>250</v>
      </c>
      <c r="O1630" s="101">
        <f>ROUNDUP(N1630,0)</f>
        <v>250</v>
      </c>
      <c r="P1630" s="101">
        <f>((Q1631-Q1629)/500)</f>
        <v>0.02</v>
      </c>
      <c r="Q1630" s="101">
        <f>(((I1630-I1629)*P1630)+Q1629)+I1630</f>
        <v>500</v>
      </c>
      <c r="R1630" s="133">
        <f>ROUNDUP(Q1630,0)</f>
        <v>500</v>
      </c>
      <c r="S1630" s="132">
        <f>((T1631-T1629)/500)</f>
        <v>0.04</v>
      </c>
      <c r="T1630" s="134">
        <f>(((I1630-I1629)*S1630)+T1629)+I1630</f>
        <v>650</v>
      </c>
      <c r="U1630" s="134">
        <f>ROUNDUP(T1630,0)</f>
        <v>650</v>
      </c>
      <c r="V1630" s="396"/>
      <c r="W1630" s="130">
        <f>((X1631-X1629)/500)</f>
        <v>0.02</v>
      </c>
      <c r="X1630" s="116">
        <f>(((V1630-V1629)*W1630)+X1629)+V1630</f>
        <v>-1810</v>
      </c>
      <c r="Y1630" s="135">
        <f t="shared" si="271"/>
        <v>240</v>
      </c>
      <c r="Z1630" s="106">
        <f>ROUNDUP(X1630,0)</f>
        <v>-1810</v>
      </c>
      <c r="AA1630" s="136">
        <f>((AB1631-AB1629)/500)</f>
        <v>0.04</v>
      </c>
      <c r="AB1630" s="137">
        <f>(((V1630-V1629)*AA1630)+AB1629)+V1630</f>
        <v>-3620</v>
      </c>
      <c r="AC1630" s="101">
        <f>ROUNDUP(AB1630,0)</f>
        <v>-3620</v>
      </c>
      <c r="AD1630" s="137">
        <f>((AE1631-AE1629)/500)</f>
        <v>0.02</v>
      </c>
      <c r="AE1630" s="137">
        <f>(((V1630-V1629)*AD1630)+AE1629)+V1630</f>
        <v>-1785</v>
      </c>
      <c r="AF1630" s="133">
        <f>ROUNDUP(AE1630,0)</f>
        <v>-1785</v>
      </c>
      <c r="AG1630" s="137">
        <f>((AH1631-AH1629)/500)</f>
        <v>0.02</v>
      </c>
      <c r="AH1630" s="137">
        <f>(((V1630-V1629)*AG1630)+AH1629)+V1630</f>
        <v>-1760</v>
      </c>
      <c r="AI1630" s="101">
        <f>ROUNDUP(AH1630,0)</f>
        <v>-1760</v>
      </c>
      <c r="AJ1630" s="136">
        <f>((AK1631-AK1629)/500)</f>
        <v>0.02</v>
      </c>
      <c r="AK1630" s="138">
        <f>(((V1630-V1629)*AJ1630)+AK1629)+V1630</f>
        <v>-1735</v>
      </c>
      <c r="AL1630" s="139">
        <f>ROUNDUP(AK1630,0)</f>
        <v>-1735</v>
      </c>
    </row>
    <row r="1631" spans="1:39" ht="15.75" x14ac:dyDescent="0.25">
      <c r="A1631" s="93">
        <f t="shared" si="272"/>
        <v>0</v>
      </c>
      <c r="B1631" s="93">
        <f t="shared" si="273"/>
        <v>0</v>
      </c>
      <c r="C1631" s="112">
        <f>+$D$3*U1631</f>
        <v>4668950</v>
      </c>
      <c r="D1631" s="112">
        <f t="shared" si="274"/>
        <v>4668950</v>
      </c>
      <c r="E1631" s="112">
        <f>+$F$3*L1631</f>
        <v>4158000</v>
      </c>
      <c r="F1631" s="112">
        <f t="shared" si="275"/>
        <v>4158000</v>
      </c>
      <c r="G1631" s="113">
        <f>+$H$3*R1631</f>
        <v>1248450</v>
      </c>
      <c r="H1631" s="112">
        <f t="shared" si="276"/>
        <v>1248450</v>
      </c>
      <c r="I1631" s="140">
        <f>+I1629+500</f>
        <v>407500</v>
      </c>
      <c r="J1631" s="130"/>
      <c r="K1631" s="116">
        <f>+K1629+10</f>
        <v>8300</v>
      </c>
      <c r="L1631" s="117">
        <f>+I1631+K1631</f>
        <v>415800</v>
      </c>
      <c r="M1631" s="118"/>
      <c r="N1631" s="119">
        <f>+N1629+10</f>
        <v>8400</v>
      </c>
      <c r="O1631" s="119">
        <f>+N1631+I1631</f>
        <v>415900</v>
      </c>
      <c r="P1631" s="119"/>
      <c r="Q1631" s="119">
        <f>+Q1629+10</f>
        <v>8650</v>
      </c>
      <c r="R1631" s="120">
        <f>+Q1631+I1631</f>
        <v>416150</v>
      </c>
      <c r="S1631" s="121"/>
      <c r="T1631" s="122">
        <f>+T1629+20</f>
        <v>16950</v>
      </c>
      <c r="U1631" s="122">
        <f>+T1631+I1631</f>
        <v>424450</v>
      </c>
      <c r="V1631" s="141">
        <f>+V1629+500</f>
        <v>407500</v>
      </c>
      <c r="W1631" s="130"/>
      <c r="X1631" s="116">
        <f>+X1629+10</f>
        <v>6340</v>
      </c>
      <c r="Y1631" s="124">
        <f t="shared" si="271"/>
        <v>407740</v>
      </c>
      <c r="Z1631" s="125">
        <f>+V1631+X1631</f>
        <v>413840</v>
      </c>
      <c r="AA1631" s="126"/>
      <c r="AB1631" s="127">
        <f>+AB1629+20</f>
        <v>12680</v>
      </c>
      <c r="AC1631" s="119">
        <f>+V1631+AB1631</f>
        <v>420180</v>
      </c>
      <c r="AD1631" s="127"/>
      <c r="AE1631" s="127">
        <f>+AE1629+10</f>
        <v>6365</v>
      </c>
      <c r="AF1631" s="120">
        <f>+AE1631+V1631</f>
        <v>413865</v>
      </c>
      <c r="AG1631" s="127"/>
      <c r="AH1631" s="127">
        <f>+AH1629+10</f>
        <v>6390</v>
      </c>
      <c r="AI1631" s="119">
        <f>+AH1631+V1631</f>
        <v>413890</v>
      </c>
      <c r="AJ1631" s="126"/>
      <c r="AK1631" s="128">
        <f>+AK1629+10</f>
        <v>6415</v>
      </c>
      <c r="AL1631" s="129">
        <f>+AK1631+V1631</f>
        <v>413915</v>
      </c>
      <c r="AM1631" s="397"/>
    </row>
    <row r="1632" spans="1:39" ht="15.75" x14ac:dyDescent="0.25">
      <c r="A1632" s="93">
        <f t="shared" si="272"/>
        <v>0</v>
      </c>
      <c r="B1632" s="94">
        <f t="shared" si="273"/>
        <v>0</v>
      </c>
      <c r="C1632" s="95">
        <f>+$D$3*T1632</f>
        <v>7150</v>
      </c>
      <c r="D1632" s="95">
        <f t="shared" si="274"/>
        <v>7150</v>
      </c>
      <c r="E1632" s="95">
        <f>+$F$3*K1632</f>
        <v>1500</v>
      </c>
      <c r="F1632" s="95">
        <f t="shared" si="275"/>
        <v>1500</v>
      </c>
      <c r="G1632" s="96">
        <f>+$H$3*Q1632</f>
        <v>1500</v>
      </c>
      <c r="H1632" s="433">
        <f t="shared" si="276"/>
        <v>1500</v>
      </c>
      <c r="I1632" s="395"/>
      <c r="J1632" s="130">
        <f>((K1633-K1631)/500)</f>
        <v>0.02</v>
      </c>
      <c r="K1632" s="116">
        <f>(((I1632-I1631)*J1632)+K1631)+I1632</f>
        <v>150</v>
      </c>
      <c r="L1632" s="131">
        <f>ROUNDUP(K1632,0)</f>
        <v>150</v>
      </c>
      <c r="M1632" s="132">
        <f>((N1633-N1631)/500)</f>
        <v>0.02</v>
      </c>
      <c r="N1632" s="101">
        <f>(((I1632-I1631)*M1632)+N1631)+I1632</f>
        <v>250</v>
      </c>
      <c r="O1632" s="101">
        <f>ROUNDUP(N1632,0)</f>
        <v>250</v>
      </c>
      <c r="P1632" s="101">
        <f>((Q1633-Q1631)/500)</f>
        <v>0.02</v>
      </c>
      <c r="Q1632" s="101">
        <f>(((I1632-I1631)*P1632)+Q1631)+I1632</f>
        <v>500</v>
      </c>
      <c r="R1632" s="133">
        <f>ROUNDUP(Q1632,0)</f>
        <v>500</v>
      </c>
      <c r="S1632" s="132">
        <f>((T1633-T1631)/500)</f>
        <v>0.04</v>
      </c>
      <c r="T1632" s="134">
        <f>(((I1632-I1631)*S1632)+T1631)+I1632</f>
        <v>650</v>
      </c>
      <c r="U1632" s="134">
        <f>ROUNDUP(T1632,0)</f>
        <v>650</v>
      </c>
      <c r="V1632" s="396"/>
      <c r="W1632" s="130">
        <f>((X1633-X1631)/500)</f>
        <v>0.01</v>
      </c>
      <c r="X1632" s="116">
        <f>(((V1632-V1631)*W1632)+X1631)+V1632</f>
        <v>2265</v>
      </c>
      <c r="Y1632" s="135">
        <f t="shared" si="271"/>
        <v>240</v>
      </c>
      <c r="Z1632" s="106">
        <f>ROUNDUP(X1632,0)</f>
        <v>2265</v>
      </c>
      <c r="AA1632" s="136">
        <f>((AB1633-AB1631)/500)</f>
        <v>0.02</v>
      </c>
      <c r="AB1632" s="137">
        <f>(((V1632-V1631)*AA1632)+AB1631)+V1632</f>
        <v>4530</v>
      </c>
      <c r="AC1632" s="101">
        <f>ROUNDUP(AB1632,0)</f>
        <v>4530</v>
      </c>
      <c r="AD1632" s="137">
        <f>((AE1633-AE1631)/500)</f>
        <v>0.01</v>
      </c>
      <c r="AE1632" s="137">
        <f>(((V1632-V1631)*AD1632)+AE1631)+V1632</f>
        <v>2290</v>
      </c>
      <c r="AF1632" s="133">
        <f>ROUNDUP(AE1632,0)</f>
        <v>2290</v>
      </c>
      <c r="AG1632" s="137">
        <f>((AH1633-AH1631)/500)</f>
        <v>0.01</v>
      </c>
      <c r="AH1632" s="137">
        <f>(((V1632-V1631)*AG1632)+AH1631)+V1632</f>
        <v>2315</v>
      </c>
      <c r="AI1632" s="101">
        <f>ROUNDUP(AH1632,0)</f>
        <v>2315</v>
      </c>
      <c r="AJ1632" s="136">
        <f>((AK1633-AK1631)/500)</f>
        <v>0.01</v>
      </c>
      <c r="AK1632" s="138">
        <f>(((V1632-V1631)*AJ1632)+AK1631)+V1632</f>
        <v>2340</v>
      </c>
      <c r="AL1632" s="139">
        <f>ROUNDUP(AK1632,0)</f>
        <v>2340</v>
      </c>
    </row>
    <row r="1633" spans="1:39" ht="15.75" x14ac:dyDescent="0.25">
      <c r="A1633" s="93">
        <f t="shared" si="272"/>
        <v>0</v>
      </c>
      <c r="B1633" s="93">
        <f t="shared" si="273"/>
        <v>0</v>
      </c>
      <c r="C1633" s="112">
        <f>+$D$3*U1633</f>
        <v>4674670</v>
      </c>
      <c r="D1633" s="112">
        <f t="shared" si="274"/>
        <v>4674670</v>
      </c>
      <c r="E1633" s="112">
        <f>+$F$3*L1633</f>
        <v>4163100</v>
      </c>
      <c r="F1633" s="112">
        <f t="shared" si="275"/>
        <v>4163100</v>
      </c>
      <c r="G1633" s="113">
        <f>+$H$3*R1633</f>
        <v>1249980</v>
      </c>
      <c r="H1633" s="112">
        <f t="shared" si="276"/>
        <v>1249980</v>
      </c>
      <c r="I1633" s="140">
        <f>+I1631+500</f>
        <v>408000</v>
      </c>
      <c r="J1633" s="130"/>
      <c r="K1633" s="116">
        <f>+K1631+10</f>
        <v>8310</v>
      </c>
      <c r="L1633" s="117">
        <f>+I1633+K1633</f>
        <v>416310</v>
      </c>
      <c r="M1633" s="118"/>
      <c r="N1633" s="119">
        <f>+N1631+10</f>
        <v>8410</v>
      </c>
      <c r="O1633" s="119">
        <f>+N1633+I1633</f>
        <v>416410</v>
      </c>
      <c r="P1633" s="119"/>
      <c r="Q1633" s="119">
        <f>+Q1631+10</f>
        <v>8660</v>
      </c>
      <c r="R1633" s="120">
        <f>+Q1633+I1633</f>
        <v>416660</v>
      </c>
      <c r="S1633" s="121"/>
      <c r="T1633" s="122">
        <f>+T1631+20</f>
        <v>16970</v>
      </c>
      <c r="U1633" s="122">
        <f>+T1633+I1633</f>
        <v>424970</v>
      </c>
      <c r="V1633" s="141">
        <f>+V1631+500</f>
        <v>408000</v>
      </c>
      <c r="W1633" s="130"/>
      <c r="X1633" s="116">
        <f>+X1631+5</f>
        <v>6345</v>
      </c>
      <c r="Y1633" s="124">
        <f t="shared" ref="Y1633:Y1696" si="277">+V1633+240</f>
        <v>408240</v>
      </c>
      <c r="Z1633" s="125">
        <f>+V1633+X1633</f>
        <v>414345</v>
      </c>
      <c r="AA1633" s="126"/>
      <c r="AB1633" s="127">
        <f>+AB1631+10</f>
        <v>12690</v>
      </c>
      <c r="AC1633" s="119">
        <f>+V1633+AB1633</f>
        <v>420690</v>
      </c>
      <c r="AD1633" s="127"/>
      <c r="AE1633" s="127">
        <f>+AE1631+5</f>
        <v>6370</v>
      </c>
      <c r="AF1633" s="120">
        <f>+AE1633+V1633</f>
        <v>414370</v>
      </c>
      <c r="AG1633" s="127"/>
      <c r="AH1633" s="127">
        <f>+AH1631+5</f>
        <v>6395</v>
      </c>
      <c r="AI1633" s="119">
        <f>+AH1633+V1633</f>
        <v>414395</v>
      </c>
      <c r="AJ1633" s="126"/>
      <c r="AK1633" s="128">
        <f>+AK1631+5</f>
        <v>6420</v>
      </c>
      <c r="AL1633" s="129">
        <f>+AK1633+V1633</f>
        <v>414420</v>
      </c>
      <c r="AM1633" s="397"/>
    </row>
    <row r="1634" spans="1:39" ht="15.75" x14ac:dyDescent="0.25">
      <c r="A1634" s="93">
        <f t="shared" si="272"/>
        <v>0</v>
      </c>
      <c r="B1634" s="94">
        <f t="shared" si="273"/>
        <v>0</v>
      </c>
      <c r="C1634" s="95">
        <f>+$D$3*T1634</f>
        <v>7150</v>
      </c>
      <c r="D1634" s="95">
        <f t="shared" si="274"/>
        <v>7150</v>
      </c>
      <c r="E1634" s="95">
        <f>+$F$3*K1634</f>
        <v>1500</v>
      </c>
      <c r="F1634" s="95">
        <f t="shared" si="275"/>
        <v>1500</v>
      </c>
      <c r="G1634" s="96">
        <f>+$H$3*Q1634</f>
        <v>1500</v>
      </c>
      <c r="H1634" s="95">
        <f t="shared" si="276"/>
        <v>1500</v>
      </c>
      <c r="I1634" s="395"/>
      <c r="J1634" s="130">
        <f>((K1635-K1633)/500)</f>
        <v>0.02</v>
      </c>
      <c r="K1634" s="116">
        <f>(((I1634-I1633)*J1634)+K1633)+I1634</f>
        <v>150</v>
      </c>
      <c r="L1634" s="131">
        <f>ROUNDUP(K1634,0)</f>
        <v>150</v>
      </c>
      <c r="M1634" s="132">
        <f>((N1635-N1633)/500)</f>
        <v>0.02</v>
      </c>
      <c r="N1634" s="101">
        <f>(((I1634-I1633)*M1634)+N1633)+I1634</f>
        <v>250</v>
      </c>
      <c r="O1634" s="101">
        <f>ROUNDUP(N1634,0)</f>
        <v>250</v>
      </c>
      <c r="P1634" s="101">
        <f>((Q1635-Q1633)/500)</f>
        <v>0.02</v>
      </c>
      <c r="Q1634" s="101">
        <f>(((I1634-I1633)*P1634)+Q1633)+I1634</f>
        <v>500</v>
      </c>
      <c r="R1634" s="133">
        <f>ROUNDUP(Q1634,0)</f>
        <v>500</v>
      </c>
      <c r="S1634" s="132">
        <f>((T1635-T1633)/500)</f>
        <v>0.04</v>
      </c>
      <c r="T1634" s="134">
        <f>(((I1634-I1633)*S1634)+T1633)+I1634</f>
        <v>650</v>
      </c>
      <c r="U1634" s="134">
        <f>ROUNDUP(T1634,0)</f>
        <v>650</v>
      </c>
      <c r="V1634" s="396"/>
      <c r="W1634" s="130">
        <f>((X1635-X1633)/500)</f>
        <v>0.02</v>
      </c>
      <c r="X1634" s="116">
        <f>(((V1634-V1633)*W1634)+X1633)+V1634</f>
        <v>-1815</v>
      </c>
      <c r="Y1634" s="135">
        <f t="shared" si="277"/>
        <v>240</v>
      </c>
      <c r="Z1634" s="106">
        <f>ROUNDUP(X1634,0)</f>
        <v>-1815</v>
      </c>
      <c r="AA1634" s="136">
        <f>((AB1635-AB1633)/500)</f>
        <v>0.04</v>
      </c>
      <c r="AB1634" s="137">
        <f>(((V1634-V1633)*AA1634)+AB1633)+V1634</f>
        <v>-3630</v>
      </c>
      <c r="AC1634" s="101">
        <f>ROUNDUP(AB1634,0)</f>
        <v>-3630</v>
      </c>
      <c r="AD1634" s="137">
        <f>((AE1635-AE1633)/500)</f>
        <v>0.02</v>
      </c>
      <c r="AE1634" s="137">
        <f>(((V1634-V1633)*AD1634)+AE1633)+V1634</f>
        <v>-1790</v>
      </c>
      <c r="AF1634" s="133">
        <f>ROUNDUP(AE1634,0)</f>
        <v>-1790</v>
      </c>
      <c r="AG1634" s="137">
        <f>((AH1635-AH1633)/500)</f>
        <v>0.02</v>
      </c>
      <c r="AH1634" s="137">
        <f>(((V1634-V1633)*AG1634)+AH1633)+V1634</f>
        <v>-1765</v>
      </c>
      <c r="AI1634" s="101">
        <f>ROUNDUP(AH1634,0)</f>
        <v>-1765</v>
      </c>
      <c r="AJ1634" s="136">
        <f>((AK1635-AK1633)/500)</f>
        <v>0.02</v>
      </c>
      <c r="AK1634" s="138">
        <f>(((V1634-V1633)*AJ1634)+AK1633)+V1634</f>
        <v>-1740</v>
      </c>
      <c r="AL1634" s="139">
        <f>ROUNDUP(AK1634,0)</f>
        <v>-1740</v>
      </c>
      <c r="AM1634" s="397"/>
    </row>
    <row r="1635" spans="1:39" ht="15.75" x14ac:dyDescent="0.25">
      <c r="A1635" s="93">
        <f t="shared" si="272"/>
        <v>0</v>
      </c>
      <c r="B1635" s="93">
        <f t="shared" si="273"/>
        <v>0</v>
      </c>
      <c r="C1635" s="112">
        <f>+$D$3*U1635</f>
        <v>4680390</v>
      </c>
      <c r="D1635" s="112">
        <f t="shared" si="274"/>
        <v>4680390</v>
      </c>
      <c r="E1635" s="112">
        <f>+$F$3*L1635</f>
        <v>4168200</v>
      </c>
      <c r="F1635" s="112">
        <f t="shared" si="275"/>
        <v>4168200</v>
      </c>
      <c r="G1635" s="113">
        <f>+$H$3*R1635</f>
        <v>1251510</v>
      </c>
      <c r="H1635" s="112">
        <f t="shared" si="276"/>
        <v>1251510</v>
      </c>
      <c r="I1635" s="140">
        <f>+I1633+500</f>
        <v>408500</v>
      </c>
      <c r="J1635" s="130"/>
      <c r="K1635" s="116">
        <f>+K1633+10</f>
        <v>8320</v>
      </c>
      <c r="L1635" s="117">
        <f>+I1635+K1635</f>
        <v>416820</v>
      </c>
      <c r="M1635" s="118"/>
      <c r="N1635" s="119">
        <f>+N1633+10</f>
        <v>8420</v>
      </c>
      <c r="O1635" s="119">
        <f>+N1635+I1635</f>
        <v>416920</v>
      </c>
      <c r="P1635" s="119"/>
      <c r="Q1635" s="119">
        <f>+Q1633+10</f>
        <v>8670</v>
      </c>
      <c r="R1635" s="120">
        <f>+Q1635+I1635</f>
        <v>417170</v>
      </c>
      <c r="S1635" s="121"/>
      <c r="T1635" s="122">
        <f>+T1633+20</f>
        <v>16990</v>
      </c>
      <c r="U1635" s="122">
        <f>+T1635+I1635</f>
        <v>425490</v>
      </c>
      <c r="V1635" s="141">
        <f>+V1633+500</f>
        <v>408500</v>
      </c>
      <c r="W1635" s="130"/>
      <c r="X1635" s="116">
        <f>+X1633+10</f>
        <v>6355</v>
      </c>
      <c r="Y1635" s="124">
        <f t="shared" si="277"/>
        <v>408740</v>
      </c>
      <c r="Z1635" s="125">
        <f>+V1635+X1635</f>
        <v>414855</v>
      </c>
      <c r="AA1635" s="126"/>
      <c r="AB1635" s="127">
        <f>+AB1633+20</f>
        <v>12710</v>
      </c>
      <c r="AC1635" s="119">
        <f>+V1635+AB1635</f>
        <v>421210</v>
      </c>
      <c r="AD1635" s="127"/>
      <c r="AE1635" s="127">
        <f>+AE1633+10</f>
        <v>6380</v>
      </c>
      <c r="AF1635" s="120">
        <f>+AE1635+V1635</f>
        <v>414880</v>
      </c>
      <c r="AG1635" s="127"/>
      <c r="AH1635" s="127">
        <f>+AH1633+10</f>
        <v>6405</v>
      </c>
      <c r="AI1635" s="119">
        <f>+AH1635+V1635</f>
        <v>414905</v>
      </c>
      <c r="AJ1635" s="126"/>
      <c r="AK1635" s="128">
        <f>+AK1633+10</f>
        <v>6430</v>
      </c>
      <c r="AL1635" s="129">
        <f>+AK1635+V1635</f>
        <v>414930</v>
      </c>
      <c r="AM1635" s="397"/>
    </row>
    <row r="1636" spans="1:39" ht="15.75" x14ac:dyDescent="0.25">
      <c r="A1636" s="93">
        <f t="shared" si="272"/>
        <v>0</v>
      </c>
      <c r="B1636" s="94">
        <f t="shared" si="273"/>
        <v>0</v>
      </c>
      <c r="C1636" s="95">
        <f>+$D$3*T1636</f>
        <v>7150</v>
      </c>
      <c r="D1636" s="95">
        <f t="shared" si="274"/>
        <v>7150</v>
      </c>
      <c r="E1636" s="95">
        <f>+$F$3*K1636</f>
        <v>1500</v>
      </c>
      <c r="F1636" s="95">
        <f t="shared" si="275"/>
        <v>1500</v>
      </c>
      <c r="G1636" s="96">
        <f>+$H$3*Q1636</f>
        <v>1500</v>
      </c>
      <c r="H1636" s="433">
        <f t="shared" si="276"/>
        <v>1500</v>
      </c>
      <c r="I1636" s="395"/>
      <c r="J1636" s="130">
        <f>((K1637-K1635)/500)</f>
        <v>0.02</v>
      </c>
      <c r="K1636" s="116">
        <f>(((I1636-I1635)*J1636)+K1635)+I1636</f>
        <v>150</v>
      </c>
      <c r="L1636" s="131">
        <f>ROUNDUP(K1636,0)</f>
        <v>150</v>
      </c>
      <c r="M1636" s="132">
        <f>((N1637-N1635)/500)</f>
        <v>0.02</v>
      </c>
      <c r="N1636" s="101">
        <f>(((I1636-I1635)*M1636)+N1635)+I1636</f>
        <v>250</v>
      </c>
      <c r="O1636" s="101">
        <f>ROUNDUP(N1636,0)</f>
        <v>250</v>
      </c>
      <c r="P1636" s="101">
        <f>((Q1637-Q1635)/500)</f>
        <v>0.02</v>
      </c>
      <c r="Q1636" s="101">
        <f>(((I1636-I1635)*P1636)+Q1635)+I1636</f>
        <v>500</v>
      </c>
      <c r="R1636" s="133">
        <f>ROUNDUP(Q1636,0)</f>
        <v>500</v>
      </c>
      <c r="S1636" s="132">
        <f>((T1637-T1635)/500)</f>
        <v>0.04</v>
      </c>
      <c r="T1636" s="134">
        <f>(((I1636-I1635)*S1636)+T1635)+I1636</f>
        <v>650</v>
      </c>
      <c r="U1636" s="134">
        <f>ROUNDUP(T1636,0)</f>
        <v>650</v>
      </c>
      <c r="V1636" s="396"/>
      <c r="W1636" s="130">
        <f>((X1637-X1635)/500)</f>
        <v>0.01</v>
      </c>
      <c r="X1636" s="116">
        <f>(((V1636-V1635)*W1636)+X1635)+V1636</f>
        <v>2270</v>
      </c>
      <c r="Y1636" s="135">
        <f t="shared" si="277"/>
        <v>240</v>
      </c>
      <c r="Z1636" s="106">
        <f>ROUNDUP(X1636,0)</f>
        <v>2270</v>
      </c>
      <c r="AA1636" s="136">
        <f>((AB1637-AB1635)/500)</f>
        <v>0.02</v>
      </c>
      <c r="AB1636" s="137">
        <f>(((V1636-V1635)*AA1636)+AB1635)+V1636</f>
        <v>4540</v>
      </c>
      <c r="AC1636" s="101">
        <f>ROUNDUP(AB1636,0)</f>
        <v>4540</v>
      </c>
      <c r="AD1636" s="137">
        <f>((AE1637-AE1635)/500)</f>
        <v>0.01</v>
      </c>
      <c r="AE1636" s="137">
        <f>(((V1636-V1635)*AD1636)+AE1635)+V1636</f>
        <v>2295</v>
      </c>
      <c r="AF1636" s="133">
        <f>ROUNDUP(AE1636,0)</f>
        <v>2295</v>
      </c>
      <c r="AG1636" s="137">
        <f>((AH1637-AH1635)/500)</f>
        <v>0.01</v>
      </c>
      <c r="AH1636" s="137">
        <f>(((V1636-V1635)*AG1636)+AH1635)+V1636</f>
        <v>2320</v>
      </c>
      <c r="AI1636" s="101">
        <f>ROUNDUP(AH1636,0)</f>
        <v>2320</v>
      </c>
      <c r="AJ1636" s="136">
        <f>((AK1637-AK1635)/500)</f>
        <v>0.01</v>
      </c>
      <c r="AK1636" s="138">
        <f>(((V1636-V1635)*AJ1636)+AK1635)+V1636</f>
        <v>2345</v>
      </c>
      <c r="AL1636" s="139">
        <f>ROUNDUP(AK1636,0)</f>
        <v>2345</v>
      </c>
    </row>
    <row r="1637" spans="1:39" ht="15.75" x14ac:dyDescent="0.25">
      <c r="A1637" s="93">
        <f t="shared" si="272"/>
        <v>0</v>
      </c>
      <c r="B1637" s="93">
        <f t="shared" si="273"/>
        <v>0</v>
      </c>
      <c r="C1637" s="112">
        <f>+$D$3*U1637</f>
        <v>4686110</v>
      </c>
      <c r="D1637" s="112">
        <f t="shared" si="274"/>
        <v>4686110</v>
      </c>
      <c r="E1637" s="112">
        <f>+$F$3*L1637</f>
        <v>4173300</v>
      </c>
      <c r="F1637" s="112">
        <f t="shared" si="275"/>
        <v>4173300</v>
      </c>
      <c r="G1637" s="113">
        <f>+$H$3*R1637</f>
        <v>1253040</v>
      </c>
      <c r="H1637" s="112">
        <f t="shared" si="276"/>
        <v>1253040</v>
      </c>
      <c r="I1637" s="140">
        <f>+I1635+500</f>
        <v>409000</v>
      </c>
      <c r="J1637" s="130"/>
      <c r="K1637" s="116">
        <f>+K1635+10</f>
        <v>8330</v>
      </c>
      <c r="L1637" s="117">
        <f>+I1637+K1637</f>
        <v>417330</v>
      </c>
      <c r="M1637" s="118"/>
      <c r="N1637" s="119">
        <f>+N1635+10</f>
        <v>8430</v>
      </c>
      <c r="O1637" s="119">
        <f>+N1637+I1637</f>
        <v>417430</v>
      </c>
      <c r="P1637" s="119"/>
      <c r="Q1637" s="119">
        <f>+Q1635+10</f>
        <v>8680</v>
      </c>
      <c r="R1637" s="120">
        <f>+Q1637+I1637</f>
        <v>417680</v>
      </c>
      <c r="S1637" s="121"/>
      <c r="T1637" s="122">
        <f>+T1635+20</f>
        <v>17010</v>
      </c>
      <c r="U1637" s="122">
        <f>+T1637+I1637</f>
        <v>426010</v>
      </c>
      <c r="V1637" s="141">
        <f>+V1635+500</f>
        <v>409000</v>
      </c>
      <c r="W1637" s="130"/>
      <c r="X1637" s="116">
        <f>+X1635+5</f>
        <v>6360</v>
      </c>
      <c r="Y1637" s="124">
        <f t="shared" si="277"/>
        <v>409240</v>
      </c>
      <c r="Z1637" s="125">
        <f>+V1637+X1637</f>
        <v>415360</v>
      </c>
      <c r="AA1637" s="126"/>
      <c r="AB1637" s="127">
        <f>+AB1635+10</f>
        <v>12720</v>
      </c>
      <c r="AC1637" s="119">
        <f>+V1637+AB1637</f>
        <v>421720</v>
      </c>
      <c r="AD1637" s="127"/>
      <c r="AE1637" s="127">
        <f>+AE1635+5</f>
        <v>6385</v>
      </c>
      <c r="AF1637" s="120">
        <f>+AE1637+V1637</f>
        <v>415385</v>
      </c>
      <c r="AG1637" s="127"/>
      <c r="AH1637" s="127">
        <f>+AH1635+5</f>
        <v>6410</v>
      </c>
      <c r="AI1637" s="119">
        <f>+AH1637+V1637</f>
        <v>415410</v>
      </c>
      <c r="AJ1637" s="126"/>
      <c r="AK1637" s="128">
        <f>+AK1635+5</f>
        <v>6435</v>
      </c>
      <c r="AL1637" s="129">
        <f>+AK1637+V1637</f>
        <v>415435</v>
      </c>
      <c r="AM1637" s="397"/>
    </row>
    <row r="1638" spans="1:39" ht="15.75" x14ac:dyDescent="0.25">
      <c r="A1638" s="93">
        <f t="shared" si="272"/>
        <v>0</v>
      </c>
      <c r="B1638" s="94">
        <f t="shared" si="273"/>
        <v>0</v>
      </c>
      <c r="C1638" s="95">
        <f>+$D$3*T1638</f>
        <v>7150</v>
      </c>
      <c r="D1638" s="95">
        <f t="shared" si="274"/>
        <v>7150</v>
      </c>
      <c r="E1638" s="95">
        <f>+$F$3*K1638</f>
        <v>1500</v>
      </c>
      <c r="F1638" s="95">
        <f t="shared" si="275"/>
        <v>1500</v>
      </c>
      <c r="G1638" s="96">
        <f>+$H$3*Q1638</f>
        <v>1500</v>
      </c>
      <c r="H1638" s="95">
        <f t="shared" si="276"/>
        <v>1500</v>
      </c>
      <c r="I1638" s="395"/>
      <c r="J1638" s="130">
        <f>((K1639-K1637)/500)</f>
        <v>0.02</v>
      </c>
      <c r="K1638" s="116">
        <f>(((I1638-I1637)*J1638)+K1637)+I1638</f>
        <v>150</v>
      </c>
      <c r="L1638" s="131">
        <f>ROUNDUP(K1638,0)</f>
        <v>150</v>
      </c>
      <c r="M1638" s="132">
        <f>((N1639-N1637)/500)</f>
        <v>0.02</v>
      </c>
      <c r="N1638" s="101">
        <f>(((I1638-I1637)*M1638)+N1637)+I1638</f>
        <v>250</v>
      </c>
      <c r="O1638" s="101">
        <f>ROUNDUP(N1638,0)</f>
        <v>250</v>
      </c>
      <c r="P1638" s="101">
        <f>((Q1639-Q1637)/500)</f>
        <v>0.02</v>
      </c>
      <c r="Q1638" s="101">
        <f>(((I1638-I1637)*P1638)+Q1637)+I1638</f>
        <v>500</v>
      </c>
      <c r="R1638" s="133">
        <f>ROUNDUP(Q1638,0)</f>
        <v>500</v>
      </c>
      <c r="S1638" s="132">
        <f>((T1639-T1637)/500)</f>
        <v>0.04</v>
      </c>
      <c r="T1638" s="134">
        <f>(((I1638-I1637)*S1638)+T1637)+I1638</f>
        <v>650</v>
      </c>
      <c r="U1638" s="134">
        <f>ROUNDUP(T1638,0)</f>
        <v>650</v>
      </c>
      <c r="V1638" s="396"/>
      <c r="W1638" s="130">
        <f>((X1639-X1637)/500)</f>
        <v>0.02</v>
      </c>
      <c r="X1638" s="116">
        <f>(((V1638-V1637)*W1638)+X1637)+V1638</f>
        <v>-1820</v>
      </c>
      <c r="Y1638" s="135">
        <f t="shared" si="277"/>
        <v>240</v>
      </c>
      <c r="Z1638" s="106">
        <f>ROUNDUP(X1638,0)</f>
        <v>-1820</v>
      </c>
      <c r="AA1638" s="136">
        <f>((AB1639-AB1637)/500)</f>
        <v>0.04</v>
      </c>
      <c r="AB1638" s="137">
        <f>(((V1638-V1637)*AA1638)+AB1637)+V1638</f>
        <v>-3640</v>
      </c>
      <c r="AC1638" s="101">
        <f>ROUNDUP(AB1638,0)</f>
        <v>-3640</v>
      </c>
      <c r="AD1638" s="137">
        <f>((AE1639-AE1637)/500)</f>
        <v>0.02</v>
      </c>
      <c r="AE1638" s="137">
        <f>(((V1638-V1637)*AD1638)+AE1637)+V1638</f>
        <v>-1795</v>
      </c>
      <c r="AF1638" s="133">
        <f>ROUNDUP(AE1638,0)</f>
        <v>-1795</v>
      </c>
      <c r="AG1638" s="137">
        <f>((AH1639-AH1637)/500)</f>
        <v>0.02</v>
      </c>
      <c r="AH1638" s="137">
        <f>(((V1638-V1637)*AG1638)+AH1637)+V1638</f>
        <v>-1770</v>
      </c>
      <c r="AI1638" s="101">
        <f>ROUNDUP(AH1638,0)</f>
        <v>-1770</v>
      </c>
      <c r="AJ1638" s="136">
        <f>((AK1639-AK1637)/500)</f>
        <v>0.02</v>
      </c>
      <c r="AK1638" s="138">
        <f>(((V1638-V1637)*AJ1638)+AK1637)+V1638</f>
        <v>-1745</v>
      </c>
      <c r="AL1638" s="139">
        <f>ROUNDUP(AK1638,0)</f>
        <v>-1745</v>
      </c>
    </row>
    <row r="1639" spans="1:39" ht="15.75" x14ac:dyDescent="0.25">
      <c r="A1639" s="93">
        <f t="shared" si="272"/>
        <v>0</v>
      </c>
      <c r="B1639" s="93">
        <f t="shared" si="273"/>
        <v>0</v>
      </c>
      <c r="C1639" s="112">
        <f>+$D$3*U1639</f>
        <v>4691830</v>
      </c>
      <c r="D1639" s="112">
        <f t="shared" si="274"/>
        <v>4691830</v>
      </c>
      <c r="E1639" s="112">
        <f>+$F$3*L1639</f>
        <v>4178400</v>
      </c>
      <c r="F1639" s="112">
        <f t="shared" si="275"/>
        <v>4178400</v>
      </c>
      <c r="G1639" s="113">
        <f>+$H$3*R1639</f>
        <v>1254570</v>
      </c>
      <c r="H1639" s="112">
        <f t="shared" si="276"/>
        <v>1254570</v>
      </c>
      <c r="I1639" s="140">
        <f>+I1637+500</f>
        <v>409500</v>
      </c>
      <c r="J1639" s="130"/>
      <c r="K1639" s="116">
        <f>+K1637+10</f>
        <v>8340</v>
      </c>
      <c r="L1639" s="117">
        <f>+I1639+K1639</f>
        <v>417840</v>
      </c>
      <c r="M1639" s="118"/>
      <c r="N1639" s="119">
        <f>+N1637+10</f>
        <v>8440</v>
      </c>
      <c r="O1639" s="119">
        <f>+N1639+I1639</f>
        <v>417940</v>
      </c>
      <c r="P1639" s="119"/>
      <c r="Q1639" s="119">
        <f>+Q1637+10</f>
        <v>8690</v>
      </c>
      <c r="R1639" s="120">
        <f>+Q1639+I1639</f>
        <v>418190</v>
      </c>
      <c r="S1639" s="121"/>
      <c r="T1639" s="122">
        <f>+T1637+20</f>
        <v>17030</v>
      </c>
      <c r="U1639" s="122">
        <f>+T1639+I1639</f>
        <v>426530</v>
      </c>
      <c r="V1639" s="141">
        <f>+V1637+500</f>
        <v>409500</v>
      </c>
      <c r="W1639" s="130"/>
      <c r="X1639" s="116">
        <f>+X1637+10</f>
        <v>6370</v>
      </c>
      <c r="Y1639" s="124">
        <f t="shared" si="277"/>
        <v>409740</v>
      </c>
      <c r="Z1639" s="125">
        <f>+V1639+X1639</f>
        <v>415870</v>
      </c>
      <c r="AA1639" s="126"/>
      <c r="AB1639" s="127">
        <f>+AB1637+20</f>
        <v>12740</v>
      </c>
      <c r="AC1639" s="119">
        <f>+V1639+AB1639</f>
        <v>422240</v>
      </c>
      <c r="AD1639" s="127"/>
      <c r="AE1639" s="127">
        <f>+AE1637+10</f>
        <v>6395</v>
      </c>
      <c r="AF1639" s="120">
        <f>+AE1639+V1639</f>
        <v>415895</v>
      </c>
      <c r="AG1639" s="127"/>
      <c r="AH1639" s="127">
        <f>+AH1637+10</f>
        <v>6420</v>
      </c>
      <c r="AI1639" s="119">
        <f>+AH1639+V1639</f>
        <v>415920</v>
      </c>
      <c r="AJ1639" s="126"/>
      <c r="AK1639" s="128">
        <f>+AK1637+10</f>
        <v>6445</v>
      </c>
      <c r="AL1639" s="129">
        <f>+AK1639+V1639</f>
        <v>415945</v>
      </c>
      <c r="AM1639" s="397"/>
    </row>
    <row r="1640" spans="1:39" ht="15.75" x14ac:dyDescent="0.25">
      <c r="A1640" s="93">
        <f t="shared" si="272"/>
        <v>0</v>
      </c>
      <c r="B1640" s="94">
        <f t="shared" si="273"/>
        <v>0</v>
      </c>
      <c r="C1640" s="95">
        <f>+$D$3*T1640</f>
        <v>7150</v>
      </c>
      <c r="D1640" s="95">
        <f t="shared" si="274"/>
        <v>7150</v>
      </c>
      <c r="E1640" s="95">
        <f>+$F$3*K1640</f>
        <v>1500</v>
      </c>
      <c r="F1640" s="95">
        <f t="shared" si="275"/>
        <v>1500</v>
      </c>
      <c r="G1640" s="96">
        <f>+$H$3*Q1640</f>
        <v>1500</v>
      </c>
      <c r="H1640" s="433">
        <f t="shared" si="276"/>
        <v>1500</v>
      </c>
      <c r="I1640" s="395"/>
      <c r="J1640" s="130">
        <f>((K1641-K1639)/500)</f>
        <v>0.02</v>
      </c>
      <c r="K1640" s="116">
        <f>(((I1640-I1639)*J1640)+K1639)+I1640</f>
        <v>150</v>
      </c>
      <c r="L1640" s="131">
        <f>ROUNDUP(K1640,0)</f>
        <v>150</v>
      </c>
      <c r="M1640" s="132">
        <f>((N1641-N1639)/500)</f>
        <v>0.02</v>
      </c>
      <c r="N1640" s="101">
        <f>(((I1640-I1639)*M1640)+N1639)+I1640</f>
        <v>250</v>
      </c>
      <c r="O1640" s="101">
        <f>ROUNDUP(N1640,0)</f>
        <v>250</v>
      </c>
      <c r="P1640" s="101">
        <f>((Q1641-Q1639)/500)</f>
        <v>0.02</v>
      </c>
      <c r="Q1640" s="101">
        <f>(((I1640-I1639)*P1640)+Q1639)+I1640</f>
        <v>500</v>
      </c>
      <c r="R1640" s="133">
        <f>ROUNDUP(Q1640,0)</f>
        <v>500</v>
      </c>
      <c r="S1640" s="132">
        <f>((T1641-T1639)/500)</f>
        <v>0.04</v>
      </c>
      <c r="T1640" s="134">
        <f>(((I1640-I1639)*S1640)+T1639)+I1640</f>
        <v>650</v>
      </c>
      <c r="U1640" s="134">
        <f>ROUNDUP(T1640,0)</f>
        <v>650</v>
      </c>
      <c r="V1640" s="396"/>
      <c r="W1640" s="130">
        <f>((X1641-X1639)/500)</f>
        <v>0.01</v>
      </c>
      <c r="X1640" s="116">
        <f>(((V1640-V1639)*W1640)+X1639)+V1640</f>
        <v>2275</v>
      </c>
      <c r="Y1640" s="135">
        <f t="shared" si="277"/>
        <v>240</v>
      </c>
      <c r="Z1640" s="106">
        <f>ROUNDUP(X1640,0)</f>
        <v>2275</v>
      </c>
      <c r="AA1640" s="136">
        <f>((AB1641-AB1639)/500)</f>
        <v>0.02</v>
      </c>
      <c r="AB1640" s="137">
        <f>(((V1640-V1639)*AA1640)+AB1639)+V1640</f>
        <v>4550</v>
      </c>
      <c r="AC1640" s="101">
        <f>ROUNDUP(AB1640,0)</f>
        <v>4550</v>
      </c>
      <c r="AD1640" s="137">
        <f>((AE1641-AE1639)/500)</f>
        <v>0.01</v>
      </c>
      <c r="AE1640" s="137">
        <f>(((V1640-V1639)*AD1640)+AE1639)+V1640</f>
        <v>2300</v>
      </c>
      <c r="AF1640" s="133">
        <f>ROUNDUP(AE1640,0)</f>
        <v>2300</v>
      </c>
      <c r="AG1640" s="137">
        <f>((AH1641-AH1639)/500)</f>
        <v>0.01</v>
      </c>
      <c r="AH1640" s="137">
        <f>(((V1640-V1639)*AG1640)+AH1639)+V1640</f>
        <v>2325</v>
      </c>
      <c r="AI1640" s="101">
        <f>ROUNDUP(AH1640,0)</f>
        <v>2325</v>
      </c>
      <c r="AJ1640" s="136">
        <f>((AK1641-AK1639)/500)</f>
        <v>0.01</v>
      </c>
      <c r="AK1640" s="138">
        <f>(((V1640-V1639)*AJ1640)+AK1639)+V1640</f>
        <v>2350</v>
      </c>
      <c r="AL1640" s="139">
        <f>ROUNDUP(AK1640,0)</f>
        <v>2350</v>
      </c>
    </row>
    <row r="1641" spans="1:39" ht="15.75" x14ac:dyDescent="0.25">
      <c r="A1641" s="93">
        <f t="shared" ref="A1641:A1704" si="278">+$B$3*O1641</f>
        <v>0</v>
      </c>
      <c r="B1641" s="93">
        <f t="shared" si="273"/>
        <v>0</v>
      </c>
      <c r="C1641" s="112">
        <f>+$D$3*U1641</f>
        <v>4697550</v>
      </c>
      <c r="D1641" s="112">
        <f t="shared" si="274"/>
        <v>4697550</v>
      </c>
      <c r="E1641" s="112">
        <f>+$F$3*L1641</f>
        <v>4183500</v>
      </c>
      <c r="F1641" s="112">
        <f t="shared" si="275"/>
        <v>4183500</v>
      </c>
      <c r="G1641" s="113">
        <f>+$H$3*R1641</f>
        <v>1256100</v>
      </c>
      <c r="H1641" s="112">
        <f t="shared" si="276"/>
        <v>1256100</v>
      </c>
      <c r="I1641" s="140">
        <f>+I1639+500</f>
        <v>410000</v>
      </c>
      <c r="J1641" s="130"/>
      <c r="K1641" s="116">
        <f>+K1639+10</f>
        <v>8350</v>
      </c>
      <c r="L1641" s="117">
        <f>+I1641+K1641</f>
        <v>418350</v>
      </c>
      <c r="M1641" s="118"/>
      <c r="N1641" s="119">
        <f>+N1639+10</f>
        <v>8450</v>
      </c>
      <c r="O1641" s="119">
        <f>+N1641+I1641</f>
        <v>418450</v>
      </c>
      <c r="P1641" s="119"/>
      <c r="Q1641" s="119">
        <f>+Q1639+10</f>
        <v>8700</v>
      </c>
      <c r="R1641" s="120">
        <f>+Q1641+I1641</f>
        <v>418700</v>
      </c>
      <c r="S1641" s="121"/>
      <c r="T1641" s="122">
        <f>+T1639+20</f>
        <v>17050</v>
      </c>
      <c r="U1641" s="122">
        <f>+T1641+I1641</f>
        <v>427050</v>
      </c>
      <c r="V1641" s="141">
        <f>+V1639+500</f>
        <v>410000</v>
      </c>
      <c r="W1641" s="130"/>
      <c r="X1641" s="116">
        <f>+X1639+5</f>
        <v>6375</v>
      </c>
      <c r="Y1641" s="124">
        <f t="shared" si="277"/>
        <v>410240</v>
      </c>
      <c r="Z1641" s="125">
        <f>+V1641+X1641</f>
        <v>416375</v>
      </c>
      <c r="AA1641" s="126"/>
      <c r="AB1641" s="127">
        <f>+AB1639+10</f>
        <v>12750</v>
      </c>
      <c r="AC1641" s="119">
        <f>+V1641+AB1641</f>
        <v>422750</v>
      </c>
      <c r="AD1641" s="127"/>
      <c r="AE1641" s="127">
        <f>+AE1639+5</f>
        <v>6400</v>
      </c>
      <c r="AF1641" s="120">
        <f>+AE1641+V1641</f>
        <v>416400</v>
      </c>
      <c r="AG1641" s="127"/>
      <c r="AH1641" s="127">
        <f>+AH1639+5</f>
        <v>6425</v>
      </c>
      <c r="AI1641" s="119">
        <f>+AH1641+V1641</f>
        <v>416425</v>
      </c>
      <c r="AJ1641" s="126"/>
      <c r="AK1641" s="128">
        <f>+AK1639+5</f>
        <v>6450</v>
      </c>
      <c r="AL1641" s="129">
        <f>+AK1641+V1641</f>
        <v>416450</v>
      </c>
      <c r="AM1641" s="397"/>
    </row>
    <row r="1642" spans="1:39" ht="15.75" x14ac:dyDescent="0.25">
      <c r="A1642" s="93">
        <f t="shared" si="278"/>
        <v>0</v>
      </c>
      <c r="B1642" s="94">
        <f t="shared" si="273"/>
        <v>0</v>
      </c>
      <c r="C1642" s="95">
        <f>+$D$3*T1642</f>
        <v>7150</v>
      </c>
      <c r="D1642" s="95">
        <f t="shared" si="274"/>
        <v>7150</v>
      </c>
      <c r="E1642" s="95">
        <f>+$F$3*K1642</f>
        <v>1500</v>
      </c>
      <c r="F1642" s="95">
        <f t="shared" si="275"/>
        <v>1500</v>
      </c>
      <c r="G1642" s="96">
        <f>+$H$3*Q1642</f>
        <v>1500</v>
      </c>
      <c r="H1642" s="95">
        <f t="shared" si="276"/>
        <v>1500</v>
      </c>
      <c r="I1642" s="395"/>
      <c r="J1642" s="130">
        <f>((K1643-K1641)/500)</f>
        <v>0.02</v>
      </c>
      <c r="K1642" s="116">
        <f>(((I1642-I1641)*J1642)+K1641)+I1642</f>
        <v>150</v>
      </c>
      <c r="L1642" s="131">
        <f>ROUNDUP(K1642,0)</f>
        <v>150</v>
      </c>
      <c r="M1642" s="132">
        <f>((N1643-N1641)/500)</f>
        <v>0.02</v>
      </c>
      <c r="N1642" s="101">
        <f>(((I1642-I1641)*M1642)+N1641)+I1642</f>
        <v>250</v>
      </c>
      <c r="O1642" s="101">
        <f>ROUNDUP(N1642,0)</f>
        <v>250</v>
      </c>
      <c r="P1642" s="101">
        <f>((Q1643-Q1641)/500)</f>
        <v>0.02</v>
      </c>
      <c r="Q1642" s="101">
        <f>(((I1642-I1641)*P1642)+Q1641)+I1642</f>
        <v>500</v>
      </c>
      <c r="R1642" s="133">
        <f>ROUNDUP(Q1642,0)</f>
        <v>500</v>
      </c>
      <c r="S1642" s="132">
        <f>((T1643-T1641)/500)</f>
        <v>0.04</v>
      </c>
      <c r="T1642" s="134">
        <f>(((I1642-I1641)*S1642)+T1641)+I1642</f>
        <v>650</v>
      </c>
      <c r="U1642" s="134">
        <f>ROUNDUP(T1642,0)</f>
        <v>650</v>
      </c>
      <c r="V1642" s="396"/>
      <c r="W1642" s="130">
        <f>((X1643-X1641)/500)</f>
        <v>0.02</v>
      </c>
      <c r="X1642" s="116">
        <f>(((V1642-V1641)*W1642)+X1641)+V1642</f>
        <v>-1825</v>
      </c>
      <c r="Y1642" s="135">
        <f t="shared" si="277"/>
        <v>240</v>
      </c>
      <c r="Z1642" s="106">
        <f>ROUNDUP(X1642,0)</f>
        <v>-1825</v>
      </c>
      <c r="AA1642" s="136">
        <f>((AB1643-AB1641)/500)</f>
        <v>0.04</v>
      </c>
      <c r="AB1642" s="137">
        <f>(((V1642-V1641)*AA1642)+AB1641)+V1642</f>
        <v>-3650</v>
      </c>
      <c r="AC1642" s="101">
        <f>ROUNDUP(AB1642,0)</f>
        <v>-3650</v>
      </c>
      <c r="AD1642" s="137">
        <f>((AE1643-AE1641)/500)</f>
        <v>0.02</v>
      </c>
      <c r="AE1642" s="137">
        <f>(((V1642-V1641)*AD1642)+AE1641)+V1642</f>
        <v>-1800</v>
      </c>
      <c r="AF1642" s="133">
        <f>ROUNDUP(AE1642,0)</f>
        <v>-1800</v>
      </c>
      <c r="AG1642" s="137">
        <f>((AH1643-AH1641)/500)</f>
        <v>0.02</v>
      </c>
      <c r="AH1642" s="137">
        <f>(((V1642-V1641)*AG1642)+AH1641)+V1642</f>
        <v>-1775</v>
      </c>
      <c r="AI1642" s="101">
        <f>ROUNDUP(AH1642,0)</f>
        <v>-1775</v>
      </c>
      <c r="AJ1642" s="136">
        <f>((AK1643-AK1641)/500)</f>
        <v>0.02</v>
      </c>
      <c r="AK1642" s="138">
        <f>(((V1642-V1641)*AJ1642)+AK1641)+V1642</f>
        <v>-1750</v>
      </c>
      <c r="AL1642" s="139">
        <f>ROUNDUP(AK1642,0)</f>
        <v>-1750</v>
      </c>
      <c r="AM1642" s="397"/>
    </row>
    <row r="1643" spans="1:39" ht="15.75" x14ac:dyDescent="0.25">
      <c r="A1643" s="93">
        <f t="shared" si="278"/>
        <v>0</v>
      </c>
      <c r="B1643" s="93">
        <f t="shared" si="273"/>
        <v>0</v>
      </c>
      <c r="C1643" s="112">
        <f>+$D$3*U1643</f>
        <v>4703270</v>
      </c>
      <c r="D1643" s="112">
        <f t="shared" si="274"/>
        <v>4703270</v>
      </c>
      <c r="E1643" s="112">
        <f>+$F$3*L1643</f>
        <v>4188600</v>
      </c>
      <c r="F1643" s="112">
        <f t="shared" si="275"/>
        <v>4188600</v>
      </c>
      <c r="G1643" s="113">
        <f>+$H$3*R1643</f>
        <v>1257630</v>
      </c>
      <c r="H1643" s="112">
        <f t="shared" si="276"/>
        <v>1257630</v>
      </c>
      <c r="I1643" s="140">
        <f>+I1641+500</f>
        <v>410500</v>
      </c>
      <c r="J1643" s="130"/>
      <c r="K1643" s="116">
        <f>+K1641+10</f>
        <v>8360</v>
      </c>
      <c r="L1643" s="117">
        <f>+I1643+K1643</f>
        <v>418860</v>
      </c>
      <c r="M1643" s="118"/>
      <c r="N1643" s="119">
        <f>+N1641+10</f>
        <v>8460</v>
      </c>
      <c r="O1643" s="119">
        <f>+N1643+I1643</f>
        <v>418960</v>
      </c>
      <c r="P1643" s="119"/>
      <c r="Q1643" s="119">
        <f>+Q1641+10</f>
        <v>8710</v>
      </c>
      <c r="R1643" s="120">
        <f>+Q1643+I1643</f>
        <v>419210</v>
      </c>
      <c r="S1643" s="121"/>
      <c r="T1643" s="122">
        <f>+T1641+20</f>
        <v>17070</v>
      </c>
      <c r="U1643" s="122">
        <f>+T1643+I1643</f>
        <v>427570</v>
      </c>
      <c r="V1643" s="141">
        <f>+V1641+500</f>
        <v>410500</v>
      </c>
      <c r="W1643" s="130"/>
      <c r="X1643" s="116">
        <f>+X1641+10</f>
        <v>6385</v>
      </c>
      <c r="Y1643" s="124">
        <f t="shared" si="277"/>
        <v>410740</v>
      </c>
      <c r="Z1643" s="125">
        <f>+V1643+X1643</f>
        <v>416885</v>
      </c>
      <c r="AA1643" s="126"/>
      <c r="AB1643" s="127">
        <f>+AB1641+20</f>
        <v>12770</v>
      </c>
      <c r="AC1643" s="119">
        <f>+V1643+AB1643</f>
        <v>423270</v>
      </c>
      <c r="AD1643" s="127"/>
      <c r="AE1643" s="127">
        <f>+AE1641+10</f>
        <v>6410</v>
      </c>
      <c r="AF1643" s="120">
        <f>+AE1643+V1643</f>
        <v>416910</v>
      </c>
      <c r="AG1643" s="127"/>
      <c r="AH1643" s="127">
        <f>+AH1641+10</f>
        <v>6435</v>
      </c>
      <c r="AI1643" s="119">
        <f>+AH1643+V1643</f>
        <v>416935</v>
      </c>
      <c r="AJ1643" s="126"/>
      <c r="AK1643" s="128">
        <f>+AK1641+10</f>
        <v>6460</v>
      </c>
      <c r="AL1643" s="129">
        <f>+AK1643+V1643</f>
        <v>416960</v>
      </c>
      <c r="AM1643" s="397"/>
    </row>
    <row r="1644" spans="1:39" ht="15.75" x14ac:dyDescent="0.25">
      <c r="A1644" s="93">
        <f t="shared" si="278"/>
        <v>0</v>
      </c>
      <c r="B1644" s="94">
        <f t="shared" si="273"/>
        <v>0</v>
      </c>
      <c r="C1644" s="95">
        <f>+$D$3*T1644</f>
        <v>7150</v>
      </c>
      <c r="D1644" s="95">
        <f t="shared" si="274"/>
        <v>7150</v>
      </c>
      <c r="E1644" s="95">
        <f>+$F$3*K1644</f>
        <v>1500</v>
      </c>
      <c r="F1644" s="95">
        <f t="shared" si="275"/>
        <v>1500</v>
      </c>
      <c r="G1644" s="96">
        <f>+$H$3*Q1644</f>
        <v>1500</v>
      </c>
      <c r="H1644" s="433">
        <f t="shared" si="276"/>
        <v>1500</v>
      </c>
      <c r="I1644" s="395"/>
      <c r="J1644" s="130">
        <f>((K1645-K1643)/500)</f>
        <v>0.02</v>
      </c>
      <c r="K1644" s="116">
        <f>(((I1644-I1643)*J1644)+K1643)+I1644</f>
        <v>150</v>
      </c>
      <c r="L1644" s="131">
        <f>ROUNDUP(K1644,0)</f>
        <v>150</v>
      </c>
      <c r="M1644" s="132">
        <f>((N1645-N1643)/500)</f>
        <v>0.02</v>
      </c>
      <c r="N1644" s="101">
        <f>(((I1644-I1643)*M1644)+N1643)+I1644</f>
        <v>250</v>
      </c>
      <c r="O1644" s="101">
        <f>ROUNDUP(N1644,0)</f>
        <v>250</v>
      </c>
      <c r="P1644" s="101">
        <f>((Q1645-Q1643)/500)</f>
        <v>0.02</v>
      </c>
      <c r="Q1644" s="101">
        <f>(((I1644-I1643)*P1644)+Q1643)+I1644</f>
        <v>500</v>
      </c>
      <c r="R1644" s="133">
        <f>ROUNDUP(Q1644,0)</f>
        <v>500</v>
      </c>
      <c r="S1644" s="132">
        <f>((T1645-T1643)/500)</f>
        <v>0.04</v>
      </c>
      <c r="T1644" s="134">
        <f>(((I1644-I1643)*S1644)+T1643)+I1644</f>
        <v>650</v>
      </c>
      <c r="U1644" s="134">
        <f>ROUNDUP(T1644,0)</f>
        <v>650</v>
      </c>
      <c r="V1644" s="396"/>
      <c r="W1644" s="130">
        <f>((X1645-X1643)/500)</f>
        <v>0.01</v>
      </c>
      <c r="X1644" s="116">
        <f>(((V1644-V1643)*W1644)+X1643)+V1644</f>
        <v>2280</v>
      </c>
      <c r="Y1644" s="135">
        <f t="shared" si="277"/>
        <v>240</v>
      </c>
      <c r="Z1644" s="106">
        <f>ROUNDUP(X1644,0)</f>
        <v>2280</v>
      </c>
      <c r="AA1644" s="136">
        <f>((AB1645-AB1643)/500)</f>
        <v>0.02</v>
      </c>
      <c r="AB1644" s="137">
        <f>(((V1644-V1643)*AA1644)+AB1643)+V1644</f>
        <v>4560</v>
      </c>
      <c r="AC1644" s="101">
        <f>ROUNDUP(AB1644,0)</f>
        <v>4560</v>
      </c>
      <c r="AD1644" s="137">
        <f>((AE1645-AE1643)/500)</f>
        <v>0.01</v>
      </c>
      <c r="AE1644" s="137">
        <f>(((V1644-V1643)*AD1644)+AE1643)+V1644</f>
        <v>2305</v>
      </c>
      <c r="AF1644" s="133">
        <f>ROUNDUP(AE1644,0)</f>
        <v>2305</v>
      </c>
      <c r="AG1644" s="137">
        <f>((AH1645-AH1643)/500)</f>
        <v>0.01</v>
      </c>
      <c r="AH1644" s="137">
        <f>(((V1644-V1643)*AG1644)+AH1643)+V1644</f>
        <v>2330</v>
      </c>
      <c r="AI1644" s="101">
        <f>ROUNDUP(AH1644,0)</f>
        <v>2330</v>
      </c>
      <c r="AJ1644" s="136">
        <f>((AK1645-AK1643)/500)</f>
        <v>0.01</v>
      </c>
      <c r="AK1644" s="138">
        <f>(((V1644-V1643)*AJ1644)+AK1643)+V1644</f>
        <v>2355</v>
      </c>
      <c r="AL1644" s="139">
        <f>ROUNDUP(AK1644,0)</f>
        <v>2355</v>
      </c>
    </row>
    <row r="1645" spans="1:39" ht="15.75" x14ac:dyDescent="0.25">
      <c r="A1645" s="93">
        <f t="shared" si="278"/>
        <v>0</v>
      </c>
      <c r="B1645" s="93">
        <f t="shared" si="273"/>
        <v>0</v>
      </c>
      <c r="C1645" s="112">
        <f>+$D$3*U1645</f>
        <v>4708990</v>
      </c>
      <c r="D1645" s="112">
        <f t="shared" si="274"/>
        <v>4708990</v>
      </c>
      <c r="E1645" s="112">
        <f>+$F$3*L1645</f>
        <v>4193700</v>
      </c>
      <c r="F1645" s="112">
        <f t="shared" si="275"/>
        <v>4193700</v>
      </c>
      <c r="G1645" s="113">
        <f>+$H$3*R1645</f>
        <v>1259160</v>
      </c>
      <c r="H1645" s="112">
        <f t="shared" si="276"/>
        <v>1259160</v>
      </c>
      <c r="I1645" s="140">
        <f>+I1643+500</f>
        <v>411000</v>
      </c>
      <c r="J1645" s="130"/>
      <c r="K1645" s="116">
        <f>+K1643+10</f>
        <v>8370</v>
      </c>
      <c r="L1645" s="117">
        <f>+I1645+K1645</f>
        <v>419370</v>
      </c>
      <c r="M1645" s="118"/>
      <c r="N1645" s="119">
        <f>+N1643+10</f>
        <v>8470</v>
      </c>
      <c r="O1645" s="119">
        <f>+N1645+I1645</f>
        <v>419470</v>
      </c>
      <c r="P1645" s="119"/>
      <c r="Q1645" s="119">
        <f>+Q1643+10</f>
        <v>8720</v>
      </c>
      <c r="R1645" s="120">
        <f>+Q1645+I1645</f>
        <v>419720</v>
      </c>
      <c r="S1645" s="121"/>
      <c r="T1645" s="122">
        <f>+T1643+20</f>
        <v>17090</v>
      </c>
      <c r="U1645" s="122">
        <f>+T1645+I1645</f>
        <v>428090</v>
      </c>
      <c r="V1645" s="141">
        <f>+V1643+500</f>
        <v>411000</v>
      </c>
      <c r="W1645" s="130"/>
      <c r="X1645" s="116">
        <f>+X1643+5</f>
        <v>6390</v>
      </c>
      <c r="Y1645" s="124">
        <f t="shared" si="277"/>
        <v>411240</v>
      </c>
      <c r="Z1645" s="125">
        <f>+V1645+X1645</f>
        <v>417390</v>
      </c>
      <c r="AA1645" s="126"/>
      <c r="AB1645" s="127">
        <f>+AB1643+10</f>
        <v>12780</v>
      </c>
      <c r="AC1645" s="119">
        <f>+V1645+AB1645</f>
        <v>423780</v>
      </c>
      <c r="AD1645" s="127"/>
      <c r="AE1645" s="127">
        <f>+AE1643+5</f>
        <v>6415</v>
      </c>
      <c r="AF1645" s="120">
        <f>+AE1645+V1645</f>
        <v>417415</v>
      </c>
      <c r="AG1645" s="127"/>
      <c r="AH1645" s="127">
        <f>+AH1643+5</f>
        <v>6440</v>
      </c>
      <c r="AI1645" s="119">
        <f>+AH1645+V1645</f>
        <v>417440</v>
      </c>
      <c r="AJ1645" s="126"/>
      <c r="AK1645" s="128">
        <f>+AK1643+5</f>
        <v>6465</v>
      </c>
      <c r="AL1645" s="129">
        <f>+AK1645+V1645</f>
        <v>417465</v>
      </c>
      <c r="AM1645" s="397"/>
    </row>
    <row r="1646" spans="1:39" ht="15.75" x14ac:dyDescent="0.25">
      <c r="A1646" s="93">
        <f t="shared" si="278"/>
        <v>0</v>
      </c>
      <c r="B1646" s="94">
        <f t="shared" si="273"/>
        <v>0</v>
      </c>
      <c r="C1646" s="95">
        <f>+$D$3*T1646</f>
        <v>7150</v>
      </c>
      <c r="D1646" s="95">
        <f t="shared" si="274"/>
        <v>7150</v>
      </c>
      <c r="E1646" s="95">
        <f>+$F$3*K1646</f>
        <v>1500</v>
      </c>
      <c r="F1646" s="95">
        <f t="shared" si="275"/>
        <v>1500</v>
      </c>
      <c r="G1646" s="96">
        <f>+$H$3*Q1646</f>
        <v>1500</v>
      </c>
      <c r="H1646" s="95">
        <f t="shared" si="276"/>
        <v>1500</v>
      </c>
      <c r="I1646" s="395"/>
      <c r="J1646" s="130">
        <f>((K1647-K1645)/500)</f>
        <v>0.02</v>
      </c>
      <c r="K1646" s="116">
        <f>(((I1646-I1645)*J1646)+K1645)+I1646</f>
        <v>150</v>
      </c>
      <c r="L1646" s="131">
        <f>ROUNDUP(K1646,0)</f>
        <v>150</v>
      </c>
      <c r="M1646" s="132">
        <f>((N1647-N1645)/500)</f>
        <v>0.02</v>
      </c>
      <c r="N1646" s="101">
        <f>(((I1646-I1645)*M1646)+N1645)+I1646</f>
        <v>250</v>
      </c>
      <c r="O1646" s="101">
        <f>ROUNDUP(N1646,0)</f>
        <v>250</v>
      </c>
      <c r="P1646" s="101">
        <f>((Q1647-Q1645)/500)</f>
        <v>0.02</v>
      </c>
      <c r="Q1646" s="101">
        <f>(((I1646-I1645)*P1646)+Q1645)+I1646</f>
        <v>500</v>
      </c>
      <c r="R1646" s="133">
        <f>ROUNDUP(Q1646,0)</f>
        <v>500</v>
      </c>
      <c r="S1646" s="132">
        <f>((T1647-T1645)/500)</f>
        <v>0.04</v>
      </c>
      <c r="T1646" s="134">
        <f>(((I1646-I1645)*S1646)+T1645)+I1646</f>
        <v>650</v>
      </c>
      <c r="U1646" s="134">
        <f>ROUNDUP(T1646,0)</f>
        <v>650</v>
      </c>
      <c r="V1646" s="396"/>
      <c r="W1646" s="130">
        <f>((X1647-X1645)/500)</f>
        <v>0.02</v>
      </c>
      <c r="X1646" s="116">
        <f>(((V1646-V1645)*W1646)+X1645)+V1646</f>
        <v>-1830</v>
      </c>
      <c r="Y1646" s="135">
        <f t="shared" si="277"/>
        <v>240</v>
      </c>
      <c r="Z1646" s="106">
        <f>ROUNDUP(X1646,0)</f>
        <v>-1830</v>
      </c>
      <c r="AA1646" s="136">
        <f>((AB1647-AB1645)/500)</f>
        <v>0.04</v>
      </c>
      <c r="AB1646" s="137">
        <f>(((V1646-V1645)*AA1646)+AB1645)+V1646</f>
        <v>-3660</v>
      </c>
      <c r="AC1646" s="101">
        <f>ROUNDUP(AB1646,0)</f>
        <v>-3660</v>
      </c>
      <c r="AD1646" s="137">
        <f>((AE1647-AE1645)/500)</f>
        <v>0.02</v>
      </c>
      <c r="AE1646" s="137">
        <f>(((V1646-V1645)*AD1646)+AE1645)+V1646</f>
        <v>-1805</v>
      </c>
      <c r="AF1646" s="133">
        <f>ROUNDUP(AE1646,0)</f>
        <v>-1805</v>
      </c>
      <c r="AG1646" s="137">
        <f>((AH1647-AH1645)/500)</f>
        <v>0.02</v>
      </c>
      <c r="AH1646" s="137">
        <f>(((V1646-V1645)*AG1646)+AH1645)+V1646</f>
        <v>-1780</v>
      </c>
      <c r="AI1646" s="101">
        <f>ROUNDUP(AH1646,0)</f>
        <v>-1780</v>
      </c>
      <c r="AJ1646" s="136">
        <f>((AK1647-AK1645)/500)</f>
        <v>0.02</v>
      </c>
      <c r="AK1646" s="138">
        <f>(((V1646-V1645)*AJ1646)+AK1645)+V1646</f>
        <v>-1755</v>
      </c>
      <c r="AL1646" s="139">
        <f>ROUNDUP(AK1646,0)</f>
        <v>-1755</v>
      </c>
    </row>
    <row r="1647" spans="1:39" ht="15.75" x14ac:dyDescent="0.25">
      <c r="A1647" s="93">
        <f t="shared" si="278"/>
        <v>0</v>
      </c>
      <c r="B1647" s="93">
        <f t="shared" si="273"/>
        <v>0</v>
      </c>
      <c r="C1647" s="112">
        <f>+$D$3*U1647</f>
        <v>4714710</v>
      </c>
      <c r="D1647" s="112">
        <f t="shared" si="274"/>
        <v>4714710</v>
      </c>
      <c r="E1647" s="112">
        <f>+$F$3*L1647</f>
        <v>4198800</v>
      </c>
      <c r="F1647" s="112">
        <f t="shared" si="275"/>
        <v>4198800</v>
      </c>
      <c r="G1647" s="113">
        <f>+$H$3*R1647</f>
        <v>1260690</v>
      </c>
      <c r="H1647" s="112">
        <f t="shared" si="276"/>
        <v>1260690</v>
      </c>
      <c r="I1647" s="140">
        <f>+I1645+500</f>
        <v>411500</v>
      </c>
      <c r="J1647" s="130"/>
      <c r="K1647" s="116">
        <f>+K1645+10</f>
        <v>8380</v>
      </c>
      <c r="L1647" s="117">
        <f>+I1647+K1647</f>
        <v>419880</v>
      </c>
      <c r="M1647" s="118"/>
      <c r="N1647" s="119">
        <f>+N1645+10</f>
        <v>8480</v>
      </c>
      <c r="O1647" s="119">
        <f>+N1647+I1647</f>
        <v>419980</v>
      </c>
      <c r="P1647" s="119"/>
      <c r="Q1647" s="119">
        <f>+Q1645+10</f>
        <v>8730</v>
      </c>
      <c r="R1647" s="120">
        <f>+Q1647+I1647</f>
        <v>420230</v>
      </c>
      <c r="S1647" s="121"/>
      <c r="T1647" s="122">
        <f>+T1645+20</f>
        <v>17110</v>
      </c>
      <c r="U1647" s="122">
        <f>+T1647+I1647</f>
        <v>428610</v>
      </c>
      <c r="V1647" s="141">
        <f>+V1645+500</f>
        <v>411500</v>
      </c>
      <c r="W1647" s="130"/>
      <c r="X1647" s="116">
        <f>+X1645+10</f>
        <v>6400</v>
      </c>
      <c r="Y1647" s="124">
        <f t="shared" si="277"/>
        <v>411740</v>
      </c>
      <c r="Z1647" s="125">
        <f>+V1647+X1647</f>
        <v>417900</v>
      </c>
      <c r="AA1647" s="126"/>
      <c r="AB1647" s="127">
        <f>+AB1645+20</f>
        <v>12800</v>
      </c>
      <c r="AC1647" s="119">
        <f>+V1647+AB1647</f>
        <v>424300</v>
      </c>
      <c r="AD1647" s="127"/>
      <c r="AE1647" s="127">
        <f>+AE1645+10</f>
        <v>6425</v>
      </c>
      <c r="AF1647" s="120">
        <f>+AE1647+V1647</f>
        <v>417925</v>
      </c>
      <c r="AG1647" s="127"/>
      <c r="AH1647" s="127">
        <f>+AH1645+10</f>
        <v>6450</v>
      </c>
      <c r="AI1647" s="119">
        <f>+AH1647+V1647</f>
        <v>417950</v>
      </c>
      <c r="AJ1647" s="126"/>
      <c r="AK1647" s="128">
        <f>+AK1645+10</f>
        <v>6475</v>
      </c>
      <c r="AL1647" s="129">
        <f>+AK1647+V1647</f>
        <v>417975</v>
      </c>
      <c r="AM1647" s="397"/>
    </row>
    <row r="1648" spans="1:39" ht="15.75" x14ac:dyDescent="0.25">
      <c r="A1648" s="93">
        <f t="shared" si="278"/>
        <v>0</v>
      </c>
      <c r="B1648" s="94">
        <f t="shared" si="273"/>
        <v>0</v>
      </c>
      <c r="C1648" s="95">
        <f>+$D$3*T1648</f>
        <v>7150</v>
      </c>
      <c r="D1648" s="95">
        <f t="shared" si="274"/>
        <v>7150</v>
      </c>
      <c r="E1648" s="95">
        <f>+$F$3*K1648</f>
        <v>1500</v>
      </c>
      <c r="F1648" s="95">
        <f t="shared" si="275"/>
        <v>1500</v>
      </c>
      <c r="G1648" s="96">
        <f>+$H$3*Q1648</f>
        <v>1500</v>
      </c>
      <c r="H1648" s="433">
        <f t="shared" si="276"/>
        <v>1500</v>
      </c>
      <c r="I1648" s="395"/>
      <c r="J1648" s="130">
        <f>((K1649-K1647)/500)</f>
        <v>0.02</v>
      </c>
      <c r="K1648" s="116">
        <f>(((I1648-I1647)*J1648)+K1647)+I1648</f>
        <v>150</v>
      </c>
      <c r="L1648" s="131">
        <f>ROUNDUP(K1648,0)</f>
        <v>150</v>
      </c>
      <c r="M1648" s="132">
        <f>((N1649-N1647)/500)</f>
        <v>0.02</v>
      </c>
      <c r="N1648" s="101">
        <f>(((I1648-I1647)*M1648)+N1647)+I1648</f>
        <v>250</v>
      </c>
      <c r="O1648" s="101">
        <f>ROUNDUP(N1648,0)</f>
        <v>250</v>
      </c>
      <c r="P1648" s="101">
        <f>((Q1649-Q1647)/500)</f>
        <v>0.02</v>
      </c>
      <c r="Q1648" s="101">
        <f>(((I1648-I1647)*P1648)+Q1647)+I1648</f>
        <v>500</v>
      </c>
      <c r="R1648" s="133">
        <f>ROUNDUP(Q1648,0)</f>
        <v>500</v>
      </c>
      <c r="S1648" s="132">
        <f>((T1649-T1647)/500)</f>
        <v>0.04</v>
      </c>
      <c r="T1648" s="134">
        <f>(((I1648-I1647)*S1648)+T1647)+I1648</f>
        <v>650</v>
      </c>
      <c r="U1648" s="134">
        <f>ROUNDUP(T1648,0)</f>
        <v>650</v>
      </c>
      <c r="V1648" s="396"/>
      <c r="W1648" s="130">
        <f>((X1649-X1647)/500)</f>
        <v>0.01</v>
      </c>
      <c r="X1648" s="116">
        <f>(((V1648-V1647)*W1648)+X1647)+V1648</f>
        <v>2285</v>
      </c>
      <c r="Y1648" s="135">
        <f t="shared" si="277"/>
        <v>240</v>
      </c>
      <c r="Z1648" s="106">
        <f>ROUNDUP(X1648,0)</f>
        <v>2285</v>
      </c>
      <c r="AA1648" s="136">
        <f>((AB1649-AB1647)/500)</f>
        <v>0.02</v>
      </c>
      <c r="AB1648" s="137">
        <f>(((V1648-V1647)*AA1648)+AB1647)+V1648</f>
        <v>4570</v>
      </c>
      <c r="AC1648" s="101">
        <f>ROUNDUP(AB1648,0)</f>
        <v>4570</v>
      </c>
      <c r="AD1648" s="137">
        <f>((AE1649-AE1647)/500)</f>
        <v>0.01</v>
      </c>
      <c r="AE1648" s="137">
        <f>(((V1648-V1647)*AD1648)+AE1647)+V1648</f>
        <v>2310</v>
      </c>
      <c r="AF1648" s="133">
        <f>ROUNDUP(AE1648,0)</f>
        <v>2310</v>
      </c>
      <c r="AG1648" s="137">
        <f>((AH1649-AH1647)/500)</f>
        <v>0.01</v>
      </c>
      <c r="AH1648" s="137">
        <f>(((V1648-V1647)*AG1648)+AH1647)+V1648</f>
        <v>2335</v>
      </c>
      <c r="AI1648" s="101">
        <f>ROUNDUP(AH1648,0)</f>
        <v>2335</v>
      </c>
      <c r="AJ1648" s="136">
        <f>((AK1649-AK1647)/500)</f>
        <v>0.01</v>
      </c>
      <c r="AK1648" s="138">
        <f>(((V1648-V1647)*AJ1648)+AK1647)+V1648</f>
        <v>2360</v>
      </c>
      <c r="AL1648" s="139">
        <f>ROUNDUP(AK1648,0)</f>
        <v>2360</v>
      </c>
    </row>
    <row r="1649" spans="1:39" ht="15.75" x14ac:dyDescent="0.25">
      <c r="A1649" s="93">
        <f t="shared" si="278"/>
        <v>0</v>
      </c>
      <c r="B1649" s="93">
        <f t="shared" si="273"/>
        <v>0</v>
      </c>
      <c r="C1649" s="112">
        <f>+$D$3*U1649</f>
        <v>4720430</v>
      </c>
      <c r="D1649" s="112">
        <f t="shared" si="274"/>
        <v>4720430</v>
      </c>
      <c r="E1649" s="112">
        <f>+$F$3*L1649</f>
        <v>4203900</v>
      </c>
      <c r="F1649" s="112">
        <f t="shared" si="275"/>
        <v>4203900</v>
      </c>
      <c r="G1649" s="113">
        <f>+$H$3*R1649</f>
        <v>1262220</v>
      </c>
      <c r="H1649" s="112">
        <f t="shared" si="276"/>
        <v>1262220</v>
      </c>
      <c r="I1649" s="140">
        <f>+I1647+500</f>
        <v>412000</v>
      </c>
      <c r="J1649" s="130"/>
      <c r="K1649" s="116">
        <f>+K1647+10</f>
        <v>8390</v>
      </c>
      <c r="L1649" s="117">
        <f>+I1649+K1649</f>
        <v>420390</v>
      </c>
      <c r="M1649" s="118"/>
      <c r="N1649" s="119">
        <f>+N1647+10</f>
        <v>8490</v>
      </c>
      <c r="O1649" s="119">
        <f>+N1649+I1649</f>
        <v>420490</v>
      </c>
      <c r="P1649" s="119"/>
      <c r="Q1649" s="119">
        <f>+Q1647+10</f>
        <v>8740</v>
      </c>
      <c r="R1649" s="120">
        <f>+Q1649+I1649</f>
        <v>420740</v>
      </c>
      <c r="S1649" s="121"/>
      <c r="T1649" s="122">
        <f>+T1647+20</f>
        <v>17130</v>
      </c>
      <c r="U1649" s="122">
        <f>+T1649+I1649</f>
        <v>429130</v>
      </c>
      <c r="V1649" s="141">
        <f>+V1647+500</f>
        <v>412000</v>
      </c>
      <c r="W1649" s="130"/>
      <c r="X1649" s="116">
        <f>+X1647+5</f>
        <v>6405</v>
      </c>
      <c r="Y1649" s="124">
        <f t="shared" si="277"/>
        <v>412240</v>
      </c>
      <c r="Z1649" s="125">
        <f>+V1649+X1649</f>
        <v>418405</v>
      </c>
      <c r="AA1649" s="126"/>
      <c r="AB1649" s="127">
        <f>+AB1647+10</f>
        <v>12810</v>
      </c>
      <c r="AC1649" s="119">
        <f>+V1649+AB1649</f>
        <v>424810</v>
      </c>
      <c r="AD1649" s="127"/>
      <c r="AE1649" s="127">
        <f>+AE1647+5</f>
        <v>6430</v>
      </c>
      <c r="AF1649" s="120">
        <f>+AE1649+V1649</f>
        <v>418430</v>
      </c>
      <c r="AG1649" s="127"/>
      <c r="AH1649" s="127">
        <f>+AH1647+5</f>
        <v>6455</v>
      </c>
      <c r="AI1649" s="119">
        <f>+AH1649+V1649</f>
        <v>418455</v>
      </c>
      <c r="AJ1649" s="126"/>
      <c r="AK1649" s="128">
        <f>+AK1647+5</f>
        <v>6480</v>
      </c>
      <c r="AL1649" s="129">
        <f>+AK1649+V1649</f>
        <v>418480</v>
      </c>
      <c r="AM1649" s="397"/>
    </row>
    <row r="1650" spans="1:39" ht="15.75" x14ac:dyDescent="0.25">
      <c r="A1650" s="93">
        <f t="shared" si="278"/>
        <v>0</v>
      </c>
      <c r="B1650" s="94">
        <f t="shared" si="273"/>
        <v>0</v>
      </c>
      <c r="C1650" s="95">
        <f>+$D$3*T1650</f>
        <v>7150</v>
      </c>
      <c r="D1650" s="95">
        <f t="shared" si="274"/>
        <v>7150</v>
      </c>
      <c r="E1650" s="95">
        <f>+$F$3*K1650</f>
        <v>1500</v>
      </c>
      <c r="F1650" s="95">
        <f t="shared" si="275"/>
        <v>1500</v>
      </c>
      <c r="G1650" s="96">
        <f>+$H$3*Q1650</f>
        <v>1500</v>
      </c>
      <c r="H1650" s="95">
        <f t="shared" si="276"/>
        <v>1500</v>
      </c>
      <c r="I1650" s="395"/>
      <c r="J1650" s="130">
        <f>((K1651-K1649)/500)</f>
        <v>0.02</v>
      </c>
      <c r="K1650" s="116">
        <f>(((I1650-I1649)*J1650)+K1649)+I1650</f>
        <v>150</v>
      </c>
      <c r="L1650" s="131">
        <f>ROUNDUP(K1650,0)</f>
        <v>150</v>
      </c>
      <c r="M1650" s="132">
        <f>((N1651-N1649)/500)</f>
        <v>0.02</v>
      </c>
      <c r="N1650" s="101">
        <f>(((I1650-I1649)*M1650)+N1649)+I1650</f>
        <v>250</v>
      </c>
      <c r="O1650" s="101">
        <f>ROUNDUP(N1650,0)</f>
        <v>250</v>
      </c>
      <c r="P1650" s="101">
        <f>((Q1651-Q1649)/500)</f>
        <v>0.02</v>
      </c>
      <c r="Q1650" s="101">
        <f>(((I1650-I1649)*P1650)+Q1649)+I1650</f>
        <v>500</v>
      </c>
      <c r="R1650" s="133">
        <f>ROUNDUP(Q1650,0)</f>
        <v>500</v>
      </c>
      <c r="S1650" s="132">
        <f>((T1651-T1649)/500)</f>
        <v>0.04</v>
      </c>
      <c r="T1650" s="134">
        <f>(((I1650-I1649)*S1650)+T1649)+I1650</f>
        <v>650</v>
      </c>
      <c r="U1650" s="134">
        <f>ROUNDUP(T1650,0)</f>
        <v>650</v>
      </c>
      <c r="V1650" s="396"/>
      <c r="W1650" s="130">
        <f>((X1651-X1649)/500)</f>
        <v>0.02</v>
      </c>
      <c r="X1650" s="116">
        <f>(((V1650-V1649)*W1650)+X1649)+V1650</f>
        <v>-1835</v>
      </c>
      <c r="Y1650" s="135">
        <f t="shared" si="277"/>
        <v>240</v>
      </c>
      <c r="Z1650" s="106">
        <f>ROUNDUP(X1650,0)</f>
        <v>-1835</v>
      </c>
      <c r="AA1650" s="136">
        <f>((AB1651-AB1649)/500)</f>
        <v>0.04</v>
      </c>
      <c r="AB1650" s="137">
        <f>(((V1650-V1649)*AA1650)+AB1649)+V1650</f>
        <v>-3670</v>
      </c>
      <c r="AC1650" s="101">
        <f>ROUNDUP(AB1650,0)</f>
        <v>-3670</v>
      </c>
      <c r="AD1650" s="137">
        <f>((AE1651-AE1649)/500)</f>
        <v>0.02</v>
      </c>
      <c r="AE1650" s="137">
        <f>(((V1650-V1649)*AD1650)+AE1649)+V1650</f>
        <v>-1810</v>
      </c>
      <c r="AF1650" s="133">
        <f>ROUNDUP(AE1650,0)</f>
        <v>-1810</v>
      </c>
      <c r="AG1650" s="137">
        <f>((AH1651-AH1649)/500)</f>
        <v>0.02</v>
      </c>
      <c r="AH1650" s="137">
        <f>(((V1650-V1649)*AG1650)+AH1649)+V1650</f>
        <v>-1785</v>
      </c>
      <c r="AI1650" s="101">
        <f>ROUNDUP(AH1650,0)</f>
        <v>-1785</v>
      </c>
      <c r="AJ1650" s="136">
        <f>((AK1651-AK1649)/500)</f>
        <v>0.02</v>
      </c>
      <c r="AK1650" s="138">
        <f>(((V1650-V1649)*AJ1650)+AK1649)+V1650</f>
        <v>-1760</v>
      </c>
      <c r="AL1650" s="139">
        <f>ROUNDUP(AK1650,0)</f>
        <v>-1760</v>
      </c>
      <c r="AM1650" s="397"/>
    </row>
    <row r="1651" spans="1:39" ht="15.75" x14ac:dyDescent="0.25">
      <c r="A1651" s="93">
        <f t="shared" si="278"/>
        <v>0</v>
      </c>
      <c r="B1651" s="93">
        <f t="shared" si="273"/>
        <v>0</v>
      </c>
      <c r="C1651" s="112">
        <f>+$D$3*U1651</f>
        <v>4726150</v>
      </c>
      <c r="D1651" s="112">
        <f t="shared" si="274"/>
        <v>4726150</v>
      </c>
      <c r="E1651" s="112">
        <f>+$F$3*L1651</f>
        <v>4209000</v>
      </c>
      <c r="F1651" s="112">
        <f t="shared" si="275"/>
        <v>4209000</v>
      </c>
      <c r="G1651" s="113">
        <f>+$H$3*R1651</f>
        <v>1263750</v>
      </c>
      <c r="H1651" s="112">
        <f t="shared" si="276"/>
        <v>1263750</v>
      </c>
      <c r="I1651" s="140">
        <f>+I1649+500</f>
        <v>412500</v>
      </c>
      <c r="J1651" s="130"/>
      <c r="K1651" s="116">
        <f>+K1649+10</f>
        <v>8400</v>
      </c>
      <c r="L1651" s="117">
        <f>+I1651+K1651</f>
        <v>420900</v>
      </c>
      <c r="M1651" s="118"/>
      <c r="N1651" s="119">
        <f>+N1649+10</f>
        <v>8500</v>
      </c>
      <c r="O1651" s="119">
        <f>+N1651+I1651</f>
        <v>421000</v>
      </c>
      <c r="P1651" s="119"/>
      <c r="Q1651" s="119">
        <f>+Q1649+10</f>
        <v>8750</v>
      </c>
      <c r="R1651" s="120">
        <f>+Q1651+I1651</f>
        <v>421250</v>
      </c>
      <c r="S1651" s="121"/>
      <c r="T1651" s="122">
        <f>+T1649+20</f>
        <v>17150</v>
      </c>
      <c r="U1651" s="122">
        <f>+T1651+I1651</f>
        <v>429650</v>
      </c>
      <c r="V1651" s="141">
        <f>+V1649+500</f>
        <v>412500</v>
      </c>
      <c r="W1651" s="130"/>
      <c r="X1651" s="116">
        <f>+X1649+10</f>
        <v>6415</v>
      </c>
      <c r="Y1651" s="124">
        <f t="shared" si="277"/>
        <v>412740</v>
      </c>
      <c r="Z1651" s="125">
        <f>+V1651+X1651</f>
        <v>418915</v>
      </c>
      <c r="AA1651" s="126"/>
      <c r="AB1651" s="127">
        <f>+AB1649+20</f>
        <v>12830</v>
      </c>
      <c r="AC1651" s="119">
        <f>+V1651+AB1651</f>
        <v>425330</v>
      </c>
      <c r="AD1651" s="127"/>
      <c r="AE1651" s="127">
        <f>+AE1649+10</f>
        <v>6440</v>
      </c>
      <c r="AF1651" s="120">
        <f>+AE1651+V1651</f>
        <v>418940</v>
      </c>
      <c r="AG1651" s="127"/>
      <c r="AH1651" s="127">
        <f>+AH1649+10</f>
        <v>6465</v>
      </c>
      <c r="AI1651" s="119">
        <f>+AH1651+V1651</f>
        <v>418965</v>
      </c>
      <c r="AJ1651" s="126"/>
      <c r="AK1651" s="128">
        <f>+AK1649+10</f>
        <v>6490</v>
      </c>
      <c r="AL1651" s="129">
        <f>+AK1651+V1651</f>
        <v>418990</v>
      </c>
      <c r="AM1651" s="397"/>
    </row>
    <row r="1652" spans="1:39" ht="15.75" x14ac:dyDescent="0.25">
      <c r="A1652" s="93">
        <f t="shared" si="278"/>
        <v>0</v>
      </c>
      <c r="B1652" s="94">
        <f t="shared" si="273"/>
        <v>0</v>
      </c>
      <c r="C1652" s="95">
        <f>+$D$3*T1652</f>
        <v>7150</v>
      </c>
      <c r="D1652" s="95">
        <f t="shared" si="274"/>
        <v>7150</v>
      </c>
      <c r="E1652" s="95">
        <f>+$F$3*K1652</f>
        <v>1500</v>
      </c>
      <c r="F1652" s="95">
        <f t="shared" si="275"/>
        <v>1500</v>
      </c>
      <c r="G1652" s="96">
        <f>+$H$3*Q1652</f>
        <v>1500</v>
      </c>
      <c r="H1652" s="433">
        <f t="shared" si="276"/>
        <v>1500</v>
      </c>
      <c r="I1652" s="395"/>
      <c r="J1652" s="130">
        <f>((K1653-K1651)/500)</f>
        <v>0.02</v>
      </c>
      <c r="K1652" s="116">
        <f>(((I1652-I1651)*J1652)+K1651)+I1652</f>
        <v>150</v>
      </c>
      <c r="L1652" s="131">
        <f>ROUNDUP(K1652,0)</f>
        <v>150</v>
      </c>
      <c r="M1652" s="132">
        <f>((N1653-N1651)/500)</f>
        <v>0.02</v>
      </c>
      <c r="N1652" s="101">
        <f>(((I1652-I1651)*M1652)+N1651)+I1652</f>
        <v>250</v>
      </c>
      <c r="O1652" s="101">
        <f>ROUNDUP(N1652,0)</f>
        <v>250</v>
      </c>
      <c r="P1652" s="101">
        <f>((Q1653-Q1651)/500)</f>
        <v>0.02</v>
      </c>
      <c r="Q1652" s="101">
        <f>(((I1652-I1651)*P1652)+Q1651)+I1652</f>
        <v>500</v>
      </c>
      <c r="R1652" s="133">
        <f>ROUNDUP(Q1652,0)</f>
        <v>500</v>
      </c>
      <c r="S1652" s="132">
        <f>((T1653-T1651)/500)</f>
        <v>0.04</v>
      </c>
      <c r="T1652" s="134">
        <f>(((I1652-I1651)*S1652)+T1651)+I1652</f>
        <v>650</v>
      </c>
      <c r="U1652" s="134">
        <f>ROUNDUP(T1652,0)</f>
        <v>650</v>
      </c>
      <c r="V1652" s="396"/>
      <c r="W1652" s="130">
        <f>((X1653-X1651)/500)</f>
        <v>0.01</v>
      </c>
      <c r="X1652" s="116">
        <f>(((V1652-V1651)*W1652)+X1651)+V1652</f>
        <v>2290</v>
      </c>
      <c r="Y1652" s="135">
        <f t="shared" si="277"/>
        <v>240</v>
      </c>
      <c r="Z1652" s="106">
        <f>ROUNDUP(X1652,0)</f>
        <v>2290</v>
      </c>
      <c r="AA1652" s="136">
        <f>((AB1653-AB1651)/500)</f>
        <v>0.02</v>
      </c>
      <c r="AB1652" s="137">
        <f>(((V1652-V1651)*AA1652)+AB1651)+V1652</f>
        <v>4580</v>
      </c>
      <c r="AC1652" s="101">
        <f>ROUNDUP(AB1652,0)</f>
        <v>4580</v>
      </c>
      <c r="AD1652" s="137">
        <f>((AE1653-AE1651)/500)</f>
        <v>0.01</v>
      </c>
      <c r="AE1652" s="137">
        <f>(((V1652-V1651)*AD1652)+AE1651)+V1652</f>
        <v>2315</v>
      </c>
      <c r="AF1652" s="133">
        <f>ROUNDUP(AE1652,0)</f>
        <v>2315</v>
      </c>
      <c r="AG1652" s="137">
        <f>((AH1653-AH1651)/500)</f>
        <v>0.01</v>
      </c>
      <c r="AH1652" s="137">
        <f>(((V1652-V1651)*AG1652)+AH1651)+V1652</f>
        <v>2340</v>
      </c>
      <c r="AI1652" s="101">
        <f>ROUNDUP(AH1652,0)</f>
        <v>2340</v>
      </c>
      <c r="AJ1652" s="136">
        <f>((AK1653-AK1651)/500)</f>
        <v>0.01</v>
      </c>
      <c r="AK1652" s="138">
        <f>(((V1652-V1651)*AJ1652)+AK1651)+V1652</f>
        <v>2365</v>
      </c>
      <c r="AL1652" s="139">
        <f>ROUNDUP(AK1652,0)</f>
        <v>2365</v>
      </c>
    </row>
    <row r="1653" spans="1:39" ht="15.75" x14ac:dyDescent="0.25">
      <c r="A1653" s="93">
        <f t="shared" si="278"/>
        <v>0</v>
      </c>
      <c r="B1653" s="93">
        <f t="shared" si="273"/>
        <v>0</v>
      </c>
      <c r="C1653" s="112">
        <f>+$D$3*U1653</f>
        <v>4731870</v>
      </c>
      <c r="D1653" s="112">
        <f t="shared" si="274"/>
        <v>4731870</v>
      </c>
      <c r="E1653" s="112">
        <f>+$F$3*L1653</f>
        <v>4214100</v>
      </c>
      <c r="F1653" s="112">
        <f t="shared" si="275"/>
        <v>4214100</v>
      </c>
      <c r="G1653" s="113">
        <f>+$H$3*R1653</f>
        <v>1265280</v>
      </c>
      <c r="H1653" s="112">
        <f t="shared" si="276"/>
        <v>1265280</v>
      </c>
      <c r="I1653" s="140">
        <f>+I1651+500</f>
        <v>413000</v>
      </c>
      <c r="J1653" s="130"/>
      <c r="K1653" s="116">
        <f>+K1651+10</f>
        <v>8410</v>
      </c>
      <c r="L1653" s="117">
        <f>+I1653+K1653</f>
        <v>421410</v>
      </c>
      <c r="M1653" s="118"/>
      <c r="N1653" s="119">
        <f>+N1651+10</f>
        <v>8510</v>
      </c>
      <c r="O1653" s="119">
        <f>+N1653+I1653</f>
        <v>421510</v>
      </c>
      <c r="P1653" s="119"/>
      <c r="Q1653" s="119">
        <f>+Q1651+10</f>
        <v>8760</v>
      </c>
      <c r="R1653" s="120">
        <f>+Q1653+I1653</f>
        <v>421760</v>
      </c>
      <c r="S1653" s="121"/>
      <c r="T1653" s="122">
        <f>+T1651+20</f>
        <v>17170</v>
      </c>
      <c r="U1653" s="122">
        <f>+T1653+I1653</f>
        <v>430170</v>
      </c>
      <c r="V1653" s="141">
        <f>+V1651+500</f>
        <v>413000</v>
      </c>
      <c r="W1653" s="130"/>
      <c r="X1653" s="116">
        <f>+X1651+5</f>
        <v>6420</v>
      </c>
      <c r="Y1653" s="124">
        <f t="shared" si="277"/>
        <v>413240</v>
      </c>
      <c r="Z1653" s="125">
        <f>+V1653+X1653</f>
        <v>419420</v>
      </c>
      <c r="AA1653" s="126"/>
      <c r="AB1653" s="127">
        <f>+AB1651+10</f>
        <v>12840</v>
      </c>
      <c r="AC1653" s="119">
        <f>+V1653+AB1653</f>
        <v>425840</v>
      </c>
      <c r="AD1653" s="127"/>
      <c r="AE1653" s="127">
        <f>+AE1651+5</f>
        <v>6445</v>
      </c>
      <c r="AF1653" s="120">
        <f>+AE1653+V1653</f>
        <v>419445</v>
      </c>
      <c r="AG1653" s="127"/>
      <c r="AH1653" s="127">
        <f>+AH1651+5</f>
        <v>6470</v>
      </c>
      <c r="AI1653" s="119">
        <f>+AH1653+V1653</f>
        <v>419470</v>
      </c>
      <c r="AJ1653" s="126"/>
      <c r="AK1653" s="128">
        <f>+AK1651+5</f>
        <v>6495</v>
      </c>
      <c r="AL1653" s="129">
        <f>+AK1653+V1653</f>
        <v>419495</v>
      </c>
      <c r="AM1653" s="397"/>
    </row>
    <row r="1654" spans="1:39" ht="15.75" x14ac:dyDescent="0.25">
      <c r="A1654" s="93">
        <f t="shared" si="278"/>
        <v>0</v>
      </c>
      <c r="B1654" s="94">
        <f t="shared" si="273"/>
        <v>0</v>
      </c>
      <c r="C1654" s="95">
        <f>+$D$3*T1654</f>
        <v>7150</v>
      </c>
      <c r="D1654" s="95">
        <f t="shared" si="274"/>
        <v>7150</v>
      </c>
      <c r="E1654" s="95">
        <f>+$F$3*K1654</f>
        <v>1500</v>
      </c>
      <c r="F1654" s="95">
        <f t="shared" si="275"/>
        <v>1500</v>
      </c>
      <c r="G1654" s="96">
        <f>+$H$3*Q1654</f>
        <v>1500</v>
      </c>
      <c r="H1654" s="95">
        <f t="shared" si="276"/>
        <v>1500</v>
      </c>
      <c r="I1654" s="395"/>
      <c r="J1654" s="130">
        <f>((K1655-K1653)/500)</f>
        <v>0.02</v>
      </c>
      <c r="K1654" s="116">
        <f>(((I1654-I1653)*J1654)+K1653)+I1654</f>
        <v>150</v>
      </c>
      <c r="L1654" s="131">
        <f>ROUNDUP(K1654,0)</f>
        <v>150</v>
      </c>
      <c r="M1654" s="132">
        <f>((N1655-N1653)/500)</f>
        <v>0.02</v>
      </c>
      <c r="N1654" s="101">
        <f>(((I1654-I1653)*M1654)+N1653)+I1654</f>
        <v>250</v>
      </c>
      <c r="O1654" s="101">
        <f>ROUNDUP(N1654,0)</f>
        <v>250</v>
      </c>
      <c r="P1654" s="101">
        <f>((Q1655-Q1653)/500)</f>
        <v>0.02</v>
      </c>
      <c r="Q1654" s="101">
        <f>(((I1654-I1653)*P1654)+Q1653)+I1654</f>
        <v>500</v>
      </c>
      <c r="R1654" s="133">
        <f>ROUNDUP(Q1654,0)</f>
        <v>500</v>
      </c>
      <c r="S1654" s="132">
        <f>((T1655-T1653)/500)</f>
        <v>0.04</v>
      </c>
      <c r="T1654" s="134">
        <f>(((I1654-I1653)*S1654)+T1653)+I1654</f>
        <v>650</v>
      </c>
      <c r="U1654" s="134">
        <f>ROUNDUP(T1654,0)</f>
        <v>650</v>
      </c>
      <c r="V1654" s="396"/>
      <c r="W1654" s="130">
        <f>((X1655-X1653)/500)</f>
        <v>0.02</v>
      </c>
      <c r="X1654" s="116">
        <f>(((V1654-V1653)*W1654)+X1653)+V1654</f>
        <v>-1840</v>
      </c>
      <c r="Y1654" s="135">
        <f t="shared" si="277"/>
        <v>240</v>
      </c>
      <c r="Z1654" s="106">
        <f>ROUNDUP(X1654,0)</f>
        <v>-1840</v>
      </c>
      <c r="AA1654" s="136">
        <f>((AB1655-AB1653)/500)</f>
        <v>0.04</v>
      </c>
      <c r="AB1654" s="137">
        <f>(((V1654-V1653)*AA1654)+AB1653)+V1654</f>
        <v>-3680</v>
      </c>
      <c r="AC1654" s="101">
        <f>ROUNDUP(AB1654,0)</f>
        <v>-3680</v>
      </c>
      <c r="AD1654" s="137">
        <f>((AE1655-AE1653)/500)</f>
        <v>0.02</v>
      </c>
      <c r="AE1654" s="137">
        <f>(((V1654-V1653)*AD1654)+AE1653)+V1654</f>
        <v>-1815</v>
      </c>
      <c r="AF1654" s="133">
        <f>ROUNDUP(AE1654,0)</f>
        <v>-1815</v>
      </c>
      <c r="AG1654" s="137">
        <f>((AH1655-AH1653)/500)</f>
        <v>0.02</v>
      </c>
      <c r="AH1654" s="137">
        <f>(((V1654-V1653)*AG1654)+AH1653)+V1654</f>
        <v>-1790</v>
      </c>
      <c r="AI1654" s="101">
        <f>ROUNDUP(AH1654,0)</f>
        <v>-1790</v>
      </c>
      <c r="AJ1654" s="136">
        <f>((AK1655-AK1653)/500)</f>
        <v>0.02</v>
      </c>
      <c r="AK1654" s="138">
        <f>(((V1654-V1653)*AJ1654)+AK1653)+V1654</f>
        <v>-1765</v>
      </c>
      <c r="AL1654" s="139">
        <f>ROUNDUP(AK1654,0)</f>
        <v>-1765</v>
      </c>
    </row>
    <row r="1655" spans="1:39" ht="15.75" x14ac:dyDescent="0.25">
      <c r="A1655" s="93">
        <f t="shared" si="278"/>
        <v>0</v>
      </c>
      <c r="B1655" s="93">
        <f t="shared" si="273"/>
        <v>0</v>
      </c>
      <c r="C1655" s="112">
        <f>+$D$3*U1655</f>
        <v>4737590</v>
      </c>
      <c r="D1655" s="112">
        <f t="shared" si="274"/>
        <v>4737590</v>
      </c>
      <c r="E1655" s="112">
        <f>+$F$3*L1655</f>
        <v>4219200</v>
      </c>
      <c r="F1655" s="112">
        <f t="shared" si="275"/>
        <v>4219200</v>
      </c>
      <c r="G1655" s="113">
        <f>+$H$3*R1655</f>
        <v>1266810</v>
      </c>
      <c r="H1655" s="112">
        <f t="shared" si="276"/>
        <v>1266810</v>
      </c>
      <c r="I1655" s="140">
        <f>+I1653+500</f>
        <v>413500</v>
      </c>
      <c r="J1655" s="130"/>
      <c r="K1655" s="116">
        <f>+K1653+10</f>
        <v>8420</v>
      </c>
      <c r="L1655" s="117">
        <f>+I1655+K1655</f>
        <v>421920</v>
      </c>
      <c r="M1655" s="118"/>
      <c r="N1655" s="119">
        <f>+N1653+10</f>
        <v>8520</v>
      </c>
      <c r="O1655" s="119">
        <f>+N1655+I1655</f>
        <v>422020</v>
      </c>
      <c r="P1655" s="119"/>
      <c r="Q1655" s="119">
        <f>+Q1653+10</f>
        <v>8770</v>
      </c>
      <c r="R1655" s="120">
        <f>+Q1655+I1655</f>
        <v>422270</v>
      </c>
      <c r="S1655" s="121"/>
      <c r="T1655" s="122">
        <f>+T1653+20</f>
        <v>17190</v>
      </c>
      <c r="U1655" s="122">
        <f>+T1655+I1655</f>
        <v>430690</v>
      </c>
      <c r="V1655" s="141">
        <f>+V1653+500</f>
        <v>413500</v>
      </c>
      <c r="W1655" s="130"/>
      <c r="X1655" s="116">
        <f>+X1653+10</f>
        <v>6430</v>
      </c>
      <c r="Y1655" s="124">
        <f t="shared" si="277"/>
        <v>413740</v>
      </c>
      <c r="Z1655" s="125">
        <f>+V1655+X1655</f>
        <v>419930</v>
      </c>
      <c r="AA1655" s="126"/>
      <c r="AB1655" s="127">
        <f>+AB1653+20</f>
        <v>12860</v>
      </c>
      <c r="AC1655" s="119">
        <f>+V1655+AB1655</f>
        <v>426360</v>
      </c>
      <c r="AD1655" s="127"/>
      <c r="AE1655" s="127">
        <f>+AE1653+10</f>
        <v>6455</v>
      </c>
      <c r="AF1655" s="120">
        <f>+AE1655+V1655</f>
        <v>419955</v>
      </c>
      <c r="AG1655" s="127"/>
      <c r="AH1655" s="127">
        <f>+AH1653+10</f>
        <v>6480</v>
      </c>
      <c r="AI1655" s="119">
        <f>+AH1655+V1655</f>
        <v>419980</v>
      </c>
      <c r="AJ1655" s="126"/>
      <c r="AK1655" s="128">
        <f>+AK1653+10</f>
        <v>6505</v>
      </c>
      <c r="AL1655" s="129">
        <f>+AK1655+V1655</f>
        <v>420005</v>
      </c>
      <c r="AM1655" s="397"/>
    </row>
    <row r="1656" spans="1:39" ht="15.75" x14ac:dyDescent="0.25">
      <c r="A1656" s="93">
        <f t="shared" si="278"/>
        <v>0</v>
      </c>
      <c r="B1656" s="94">
        <f t="shared" si="273"/>
        <v>0</v>
      </c>
      <c r="C1656" s="95">
        <f>+$D$3*T1656</f>
        <v>7150</v>
      </c>
      <c r="D1656" s="95">
        <f t="shared" si="274"/>
        <v>7150</v>
      </c>
      <c r="E1656" s="95">
        <f>+$F$3*K1656</f>
        <v>1500</v>
      </c>
      <c r="F1656" s="95">
        <f t="shared" si="275"/>
        <v>1500</v>
      </c>
      <c r="G1656" s="96">
        <f>+$H$3*Q1656</f>
        <v>1500</v>
      </c>
      <c r="H1656" s="433">
        <f t="shared" si="276"/>
        <v>1500</v>
      </c>
      <c r="I1656" s="395"/>
      <c r="J1656" s="130">
        <f>((K1657-K1655)/500)</f>
        <v>0.02</v>
      </c>
      <c r="K1656" s="116">
        <f>(((I1656-I1655)*J1656)+K1655)+I1656</f>
        <v>150</v>
      </c>
      <c r="L1656" s="131">
        <f>ROUNDUP(K1656,0)</f>
        <v>150</v>
      </c>
      <c r="M1656" s="132">
        <f>((N1657-N1655)/500)</f>
        <v>0.02</v>
      </c>
      <c r="N1656" s="101">
        <f>(((I1656-I1655)*M1656)+N1655)+I1656</f>
        <v>250</v>
      </c>
      <c r="O1656" s="101">
        <f>ROUNDUP(N1656,0)</f>
        <v>250</v>
      </c>
      <c r="P1656" s="101">
        <f>((Q1657-Q1655)/500)</f>
        <v>0.02</v>
      </c>
      <c r="Q1656" s="101">
        <f>(((I1656-I1655)*P1656)+Q1655)+I1656</f>
        <v>500</v>
      </c>
      <c r="R1656" s="133">
        <f>ROUNDUP(Q1656,0)</f>
        <v>500</v>
      </c>
      <c r="S1656" s="132">
        <f>((T1657-T1655)/500)</f>
        <v>0.04</v>
      </c>
      <c r="T1656" s="134">
        <f>(((I1656-I1655)*S1656)+T1655)+I1656</f>
        <v>650</v>
      </c>
      <c r="U1656" s="134">
        <f>ROUNDUP(T1656,0)</f>
        <v>650</v>
      </c>
      <c r="V1656" s="396"/>
      <c r="W1656" s="130">
        <f>((X1657-X1655)/500)</f>
        <v>0.01</v>
      </c>
      <c r="X1656" s="116">
        <f>(((V1656-V1655)*W1656)+X1655)+V1656</f>
        <v>2295</v>
      </c>
      <c r="Y1656" s="135">
        <f t="shared" si="277"/>
        <v>240</v>
      </c>
      <c r="Z1656" s="106">
        <f>ROUNDUP(X1656,0)</f>
        <v>2295</v>
      </c>
      <c r="AA1656" s="136">
        <f>((AB1657-AB1655)/500)</f>
        <v>0.02</v>
      </c>
      <c r="AB1656" s="137">
        <f>(((V1656-V1655)*AA1656)+AB1655)+V1656</f>
        <v>4590</v>
      </c>
      <c r="AC1656" s="101">
        <f>ROUNDUP(AB1656,0)</f>
        <v>4590</v>
      </c>
      <c r="AD1656" s="137">
        <f>((AE1657-AE1655)/500)</f>
        <v>0.01</v>
      </c>
      <c r="AE1656" s="137">
        <f>(((V1656-V1655)*AD1656)+AE1655)+V1656</f>
        <v>2320</v>
      </c>
      <c r="AF1656" s="133">
        <f>ROUNDUP(AE1656,0)</f>
        <v>2320</v>
      </c>
      <c r="AG1656" s="137">
        <f>((AH1657-AH1655)/500)</f>
        <v>0.01</v>
      </c>
      <c r="AH1656" s="137">
        <f>(((V1656-V1655)*AG1656)+AH1655)+V1656</f>
        <v>2345</v>
      </c>
      <c r="AI1656" s="101">
        <f>ROUNDUP(AH1656,0)</f>
        <v>2345</v>
      </c>
      <c r="AJ1656" s="136">
        <f>((AK1657-AK1655)/500)</f>
        <v>0.01</v>
      </c>
      <c r="AK1656" s="138">
        <f>(((V1656-V1655)*AJ1656)+AK1655)+V1656</f>
        <v>2370</v>
      </c>
      <c r="AL1656" s="139">
        <f>ROUNDUP(AK1656,0)</f>
        <v>2370</v>
      </c>
    </row>
    <row r="1657" spans="1:39" ht="15.75" x14ac:dyDescent="0.25">
      <c r="A1657" s="93">
        <f t="shared" si="278"/>
        <v>0</v>
      </c>
      <c r="B1657" s="93">
        <f t="shared" si="273"/>
        <v>0</v>
      </c>
      <c r="C1657" s="112">
        <f>+$D$3*U1657</f>
        <v>4743310</v>
      </c>
      <c r="D1657" s="112">
        <f t="shared" si="274"/>
        <v>4743310</v>
      </c>
      <c r="E1657" s="112">
        <f>+$F$3*L1657</f>
        <v>4224300</v>
      </c>
      <c r="F1657" s="112">
        <f t="shared" si="275"/>
        <v>4224300</v>
      </c>
      <c r="G1657" s="113">
        <f>+$H$3*R1657</f>
        <v>1268340</v>
      </c>
      <c r="H1657" s="112">
        <f t="shared" si="276"/>
        <v>1268340</v>
      </c>
      <c r="I1657" s="140">
        <f>+I1655+500</f>
        <v>414000</v>
      </c>
      <c r="J1657" s="130"/>
      <c r="K1657" s="116">
        <f>+K1655+10</f>
        <v>8430</v>
      </c>
      <c r="L1657" s="117">
        <f>+I1657+K1657</f>
        <v>422430</v>
      </c>
      <c r="M1657" s="118"/>
      <c r="N1657" s="119">
        <f>+N1655+10</f>
        <v>8530</v>
      </c>
      <c r="O1657" s="119">
        <f>+N1657+I1657</f>
        <v>422530</v>
      </c>
      <c r="P1657" s="119"/>
      <c r="Q1657" s="119">
        <f>+Q1655+10</f>
        <v>8780</v>
      </c>
      <c r="R1657" s="120">
        <f>+Q1657+I1657</f>
        <v>422780</v>
      </c>
      <c r="S1657" s="121"/>
      <c r="T1657" s="122">
        <f>+T1655+20</f>
        <v>17210</v>
      </c>
      <c r="U1657" s="122">
        <f>+T1657+I1657</f>
        <v>431210</v>
      </c>
      <c r="V1657" s="141">
        <f>+V1655+500</f>
        <v>414000</v>
      </c>
      <c r="W1657" s="130"/>
      <c r="X1657" s="116">
        <f>+X1655+5</f>
        <v>6435</v>
      </c>
      <c r="Y1657" s="124">
        <f t="shared" si="277"/>
        <v>414240</v>
      </c>
      <c r="Z1657" s="125">
        <f>+V1657+X1657</f>
        <v>420435</v>
      </c>
      <c r="AA1657" s="126"/>
      <c r="AB1657" s="127">
        <f>+AB1655+10</f>
        <v>12870</v>
      </c>
      <c r="AC1657" s="119">
        <f>+V1657+AB1657</f>
        <v>426870</v>
      </c>
      <c r="AD1657" s="127"/>
      <c r="AE1657" s="127">
        <f>+AE1655+5</f>
        <v>6460</v>
      </c>
      <c r="AF1657" s="120">
        <f>+AE1657+V1657</f>
        <v>420460</v>
      </c>
      <c r="AG1657" s="127"/>
      <c r="AH1657" s="127">
        <f>+AH1655+5</f>
        <v>6485</v>
      </c>
      <c r="AI1657" s="119">
        <f>+AH1657+V1657</f>
        <v>420485</v>
      </c>
      <c r="AJ1657" s="126"/>
      <c r="AK1657" s="128">
        <f>+AK1655+5</f>
        <v>6510</v>
      </c>
      <c r="AL1657" s="129">
        <f>+AK1657+V1657</f>
        <v>420510</v>
      </c>
      <c r="AM1657" s="397"/>
    </row>
    <row r="1658" spans="1:39" ht="15.75" x14ac:dyDescent="0.25">
      <c r="A1658" s="93">
        <f t="shared" si="278"/>
        <v>0</v>
      </c>
      <c r="B1658" s="94">
        <f t="shared" si="273"/>
        <v>0</v>
      </c>
      <c r="C1658" s="95">
        <f>+$D$3*T1658</f>
        <v>7150</v>
      </c>
      <c r="D1658" s="95">
        <f t="shared" si="274"/>
        <v>7150</v>
      </c>
      <c r="E1658" s="95">
        <f>+$F$3*K1658</f>
        <v>1500</v>
      </c>
      <c r="F1658" s="95">
        <f t="shared" si="275"/>
        <v>1500</v>
      </c>
      <c r="G1658" s="96">
        <f>+$H$3*Q1658</f>
        <v>1500</v>
      </c>
      <c r="H1658" s="95">
        <f t="shared" si="276"/>
        <v>1500</v>
      </c>
      <c r="I1658" s="395"/>
      <c r="J1658" s="130">
        <f>((K1659-K1657)/500)</f>
        <v>0.02</v>
      </c>
      <c r="K1658" s="116">
        <f>(((I1658-I1657)*J1658)+K1657)+I1658</f>
        <v>150</v>
      </c>
      <c r="L1658" s="131">
        <f>ROUNDUP(K1658,0)</f>
        <v>150</v>
      </c>
      <c r="M1658" s="132">
        <f>((N1659-N1657)/500)</f>
        <v>0.02</v>
      </c>
      <c r="N1658" s="101">
        <f>(((I1658-I1657)*M1658)+N1657)+I1658</f>
        <v>250</v>
      </c>
      <c r="O1658" s="101">
        <f>ROUNDUP(N1658,0)</f>
        <v>250</v>
      </c>
      <c r="P1658" s="101">
        <f>((Q1659-Q1657)/500)</f>
        <v>0.02</v>
      </c>
      <c r="Q1658" s="101">
        <f>(((I1658-I1657)*P1658)+Q1657)+I1658</f>
        <v>500</v>
      </c>
      <c r="R1658" s="133">
        <f>ROUNDUP(Q1658,0)</f>
        <v>500</v>
      </c>
      <c r="S1658" s="132">
        <f>((T1659-T1657)/500)</f>
        <v>0.04</v>
      </c>
      <c r="T1658" s="134">
        <f>(((I1658-I1657)*S1658)+T1657)+I1658</f>
        <v>650</v>
      </c>
      <c r="U1658" s="134">
        <f>ROUNDUP(T1658,0)</f>
        <v>650</v>
      </c>
      <c r="V1658" s="396"/>
      <c r="W1658" s="130">
        <f>((X1659-X1657)/500)</f>
        <v>0.02</v>
      </c>
      <c r="X1658" s="116">
        <f>(((V1658-V1657)*W1658)+X1657)+V1658</f>
        <v>-1845</v>
      </c>
      <c r="Y1658" s="135">
        <f t="shared" si="277"/>
        <v>240</v>
      </c>
      <c r="Z1658" s="106">
        <f>ROUNDUP(X1658,0)</f>
        <v>-1845</v>
      </c>
      <c r="AA1658" s="136">
        <f>((AB1659-AB1657)/500)</f>
        <v>0.04</v>
      </c>
      <c r="AB1658" s="137">
        <f>(((V1658-V1657)*AA1658)+AB1657)+V1658</f>
        <v>-3690</v>
      </c>
      <c r="AC1658" s="101">
        <f>ROUNDUP(AB1658,0)</f>
        <v>-3690</v>
      </c>
      <c r="AD1658" s="137">
        <f>((AE1659-AE1657)/500)</f>
        <v>0.02</v>
      </c>
      <c r="AE1658" s="137">
        <f>(((V1658-V1657)*AD1658)+AE1657)+V1658</f>
        <v>-1820</v>
      </c>
      <c r="AF1658" s="133">
        <f>ROUNDUP(AE1658,0)</f>
        <v>-1820</v>
      </c>
      <c r="AG1658" s="137">
        <f>((AH1659-AH1657)/500)</f>
        <v>0.02</v>
      </c>
      <c r="AH1658" s="137">
        <f>(((V1658-V1657)*AG1658)+AH1657)+V1658</f>
        <v>-1795</v>
      </c>
      <c r="AI1658" s="101">
        <f>ROUNDUP(AH1658,0)</f>
        <v>-1795</v>
      </c>
      <c r="AJ1658" s="136">
        <f>((AK1659-AK1657)/500)</f>
        <v>0.02</v>
      </c>
      <c r="AK1658" s="138">
        <f>(((V1658-V1657)*AJ1658)+AK1657)+V1658</f>
        <v>-1770</v>
      </c>
      <c r="AL1658" s="139">
        <f>ROUNDUP(AK1658,0)</f>
        <v>-1770</v>
      </c>
      <c r="AM1658" s="397"/>
    </row>
    <row r="1659" spans="1:39" ht="15.75" x14ac:dyDescent="0.25">
      <c r="A1659" s="93">
        <f t="shared" si="278"/>
        <v>0</v>
      </c>
      <c r="B1659" s="93">
        <f t="shared" si="273"/>
        <v>0</v>
      </c>
      <c r="C1659" s="112">
        <f>+$D$3*U1659</f>
        <v>4749030</v>
      </c>
      <c r="D1659" s="112">
        <f t="shared" si="274"/>
        <v>4749030</v>
      </c>
      <c r="E1659" s="112">
        <f>+$F$3*L1659</f>
        <v>4229400</v>
      </c>
      <c r="F1659" s="112">
        <f t="shared" si="275"/>
        <v>4229400</v>
      </c>
      <c r="G1659" s="113">
        <f>+$H$3*R1659</f>
        <v>1269870</v>
      </c>
      <c r="H1659" s="112">
        <f t="shared" si="276"/>
        <v>1269870</v>
      </c>
      <c r="I1659" s="140">
        <f>+I1657+500</f>
        <v>414500</v>
      </c>
      <c r="J1659" s="130"/>
      <c r="K1659" s="116">
        <f>+K1657+10</f>
        <v>8440</v>
      </c>
      <c r="L1659" s="117">
        <f>+I1659+K1659</f>
        <v>422940</v>
      </c>
      <c r="M1659" s="118"/>
      <c r="N1659" s="119">
        <f>+N1657+10</f>
        <v>8540</v>
      </c>
      <c r="O1659" s="119">
        <f>+N1659+I1659</f>
        <v>423040</v>
      </c>
      <c r="P1659" s="119"/>
      <c r="Q1659" s="119">
        <f>+Q1657+10</f>
        <v>8790</v>
      </c>
      <c r="R1659" s="120">
        <f>+Q1659+I1659</f>
        <v>423290</v>
      </c>
      <c r="S1659" s="121"/>
      <c r="T1659" s="122">
        <f>+T1657+20</f>
        <v>17230</v>
      </c>
      <c r="U1659" s="122">
        <f>+T1659+I1659</f>
        <v>431730</v>
      </c>
      <c r="V1659" s="141">
        <f>+V1657+500</f>
        <v>414500</v>
      </c>
      <c r="W1659" s="130"/>
      <c r="X1659" s="116">
        <f>+X1657+10</f>
        <v>6445</v>
      </c>
      <c r="Y1659" s="124">
        <f t="shared" si="277"/>
        <v>414740</v>
      </c>
      <c r="Z1659" s="125">
        <f>+V1659+X1659</f>
        <v>420945</v>
      </c>
      <c r="AA1659" s="126"/>
      <c r="AB1659" s="127">
        <f>+AB1657+20</f>
        <v>12890</v>
      </c>
      <c r="AC1659" s="119">
        <f>+V1659+AB1659</f>
        <v>427390</v>
      </c>
      <c r="AD1659" s="127"/>
      <c r="AE1659" s="127">
        <f>+AE1657+10</f>
        <v>6470</v>
      </c>
      <c r="AF1659" s="120">
        <f>+AE1659+V1659</f>
        <v>420970</v>
      </c>
      <c r="AG1659" s="127"/>
      <c r="AH1659" s="127">
        <f>+AH1657+10</f>
        <v>6495</v>
      </c>
      <c r="AI1659" s="119">
        <f>+AH1659+V1659</f>
        <v>420995</v>
      </c>
      <c r="AJ1659" s="126"/>
      <c r="AK1659" s="128">
        <f>+AK1657+10</f>
        <v>6520</v>
      </c>
      <c r="AL1659" s="129">
        <f>+AK1659+V1659</f>
        <v>421020</v>
      </c>
      <c r="AM1659" s="397"/>
    </row>
    <row r="1660" spans="1:39" ht="15.75" x14ac:dyDescent="0.25">
      <c r="A1660" s="93">
        <f t="shared" si="278"/>
        <v>0</v>
      </c>
      <c r="B1660" s="94">
        <f t="shared" si="273"/>
        <v>0</v>
      </c>
      <c r="C1660" s="95">
        <f>+$D$3*T1660</f>
        <v>7150</v>
      </c>
      <c r="D1660" s="95">
        <f t="shared" si="274"/>
        <v>7150</v>
      </c>
      <c r="E1660" s="95">
        <f>+$F$3*K1660</f>
        <v>1500</v>
      </c>
      <c r="F1660" s="95">
        <f t="shared" si="275"/>
        <v>1500</v>
      </c>
      <c r="G1660" s="96">
        <f>+$H$3*Q1660</f>
        <v>1500</v>
      </c>
      <c r="H1660" s="433">
        <f t="shared" si="276"/>
        <v>1500</v>
      </c>
      <c r="I1660" s="395"/>
      <c r="J1660" s="130">
        <f>((K1661-K1659)/500)</f>
        <v>0.02</v>
      </c>
      <c r="K1660" s="116">
        <f>(((I1660-I1659)*J1660)+K1659)+I1660</f>
        <v>150</v>
      </c>
      <c r="L1660" s="131">
        <f>ROUNDUP(K1660,0)</f>
        <v>150</v>
      </c>
      <c r="M1660" s="132">
        <f>((N1661-N1659)/500)</f>
        <v>0.02</v>
      </c>
      <c r="N1660" s="101">
        <f>(((I1660-I1659)*M1660)+N1659)+I1660</f>
        <v>250</v>
      </c>
      <c r="O1660" s="101">
        <f>ROUNDUP(N1660,0)</f>
        <v>250</v>
      </c>
      <c r="P1660" s="101">
        <f>((Q1661-Q1659)/500)</f>
        <v>0.02</v>
      </c>
      <c r="Q1660" s="101">
        <f>(((I1660-I1659)*P1660)+Q1659)+I1660</f>
        <v>500</v>
      </c>
      <c r="R1660" s="133">
        <f>ROUNDUP(Q1660,0)</f>
        <v>500</v>
      </c>
      <c r="S1660" s="132">
        <f>((T1661-T1659)/500)</f>
        <v>0.04</v>
      </c>
      <c r="T1660" s="134">
        <f>(((I1660-I1659)*S1660)+T1659)+I1660</f>
        <v>650</v>
      </c>
      <c r="U1660" s="134">
        <f>ROUNDUP(T1660,0)</f>
        <v>650</v>
      </c>
      <c r="V1660" s="396"/>
      <c r="W1660" s="130">
        <f>((X1661-X1659)/500)</f>
        <v>0.01</v>
      </c>
      <c r="X1660" s="116">
        <f>(((V1660-V1659)*W1660)+X1659)+V1660</f>
        <v>2300</v>
      </c>
      <c r="Y1660" s="135">
        <f t="shared" si="277"/>
        <v>240</v>
      </c>
      <c r="Z1660" s="106">
        <f>ROUNDUP(X1660,0)</f>
        <v>2300</v>
      </c>
      <c r="AA1660" s="136">
        <f>((AB1661-AB1659)/500)</f>
        <v>0.02</v>
      </c>
      <c r="AB1660" s="137">
        <f>(((V1660-V1659)*AA1660)+AB1659)+V1660</f>
        <v>4600</v>
      </c>
      <c r="AC1660" s="101">
        <f>ROUNDUP(AB1660,0)</f>
        <v>4600</v>
      </c>
      <c r="AD1660" s="137">
        <f>((AE1661-AE1659)/500)</f>
        <v>0.01</v>
      </c>
      <c r="AE1660" s="137">
        <f>(((V1660-V1659)*AD1660)+AE1659)+V1660</f>
        <v>2325</v>
      </c>
      <c r="AF1660" s="133">
        <f>ROUNDUP(AE1660,0)</f>
        <v>2325</v>
      </c>
      <c r="AG1660" s="137">
        <f>((AH1661-AH1659)/500)</f>
        <v>0.01</v>
      </c>
      <c r="AH1660" s="137">
        <f>(((V1660-V1659)*AG1660)+AH1659)+V1660</f>
        <v>2350</v>
      </c>
      <c r="AI1660" s="101">
        <f>ROUNDUP(AH1660,0)</f>
        <v>2350</v>
      </c>
      <c r="AJ1660" s="136">
        <f>((AK1661-AK1659)/500)</f>
        <v>0.01</v>
      </c>
      <c r="AK1660" s="138">
        <f>(((V1660-V1659)*AJ1660)+AK1659)+V1660</f>
        <v>2375</v>
      </c>
      <c r="AL1660" s="139">
        <f>ROUNDUP(AK1660,0)</f>
        <v>2375</v>
      </c>
    </row>
    <row r="1661" spans="1:39" ht="15.75" x14ac:dyDescent="0.25">
      <c r="A1661" s="93">
        <f t="shared" si="278"/>
        <v>0</v>
      </c>
      <c r="B1661" s="93">
        <f t="shared" si="273"/>
        <v>0</v>
      </c>
      <c r="C1661" s="112">
        <f>+$D$3*U1661</f>
        <v>4754750</v>
      </c>
      <c r="D1661" s="112">
        <f t="shared" si="274"/>
        <v>4754750</v>
      </c>
      <c r="E1661" s="112">
        <f>+$F$3*L1661</f>
        <v>4234500</v>
      </c>
      <c r="F1661" s="112">
        <f t="shared" si="275"/>
        <v>4234500</v>
      </c>
      <c r="G1661" s="113">
        <f>+$H$3*R1661</f>
        <v>1271400</v>
      </c>
      <c r="H1661" s="112">
        <f t="shared" si="276"/>
        <v>1271400</v>
      </c>
      <c r="I1661" s="140">
        <f>+I1659+500</f>
        <v>415000</v>
      </c>
      <c r="J1661" s="130"/>
      <c r="K1661" s="116">
        <f>+K1659+10</f>
        <v>8450</v>
      </c>
      <c r="L1661" s="117">
        <f>+I1661+K1661</f>
        <v>423450</v>
      </c>
      <c r="M1661" s="118"/>
      <c r="N1661" s="119">
        <f>+N1659+10</f>
        <v>8550</v>
      </c>
      <c r="O1661" s="119">
        <f>+N1661+I1661</f>
        <v>423550</v>
      </c>
      <c r="P1661" s="119"/>
      <c r="Q1661" s="119">
        <f>+Q1659+10</f>
        <v>8800</v>
      </c>
      <c r="R1661" s="120">
        <f>+Q1661+I1661</f>
        <v>423800</v>
      </c>
      <c r="S1661" s="121"/>
      <c r="T1661" s="122">
        <f>+T1659+20</f>
        <v>17250</v>
      </c>
      <c r="U1661" s="122">
        <f>+T1661+I1661</f>
        <v>432250</v>
      </c>
      <c r="V1661" s="141">
        <f>+V1659+500</f>
        <v>415000</v>
      </c>
      <c r="W1661" s="130"/>
      <c r="X1661" s="116">
        <f>+X1659+5</f>
        <v>6450</v>
      </c>
      <c r="Y1661" s="124">
        <f t="shared" si="277"/>
        <v>415240</v>
      </c>
      <c r="Z1661" s="125">
        <f>+V1661+X1661</f>
        <v>421450</v>
      </c>
      <c r="AA1661" s="126"/>
      <c r="AB1661" s="127">
        <f>+AB1659+10</f>
        <v>12900</v>
      </c>
      <c r="AC1661" s="119">
        <f>+V1661+AB1661</f>
        <v>427900</v>
      </c>
      <c r="AD1661" s="127"/>
      <c r="AE1661" s="127">
        <f>+AE1659+5</f>
        <v>6475</v>
      </c>
      <c r="AF1661" s="120">
        <f>+AE1661+V1661</f>
        <v>421475</v>
      </c>
      <c r="AG1661" s="127"/>
      <c r="AH1661" s="127">
        <f>+AH1659+5</f>
        <v>6500</v>
      </c>
      <c r="AI1661" s="119">
        <f>+AH1661+V1661</f>
        <v>421500</v>
      </c>
      <c r="AJ1661" s="126"/>
      <c r="AK1661" s="128">
        <f>+AK1659+5</f>
        <v>6525</v>
      </c>
      <c r="AL1661" s="129">
        <f>+AK1661+V1661</f>
        <v>421525</v>
      </c>
      <c r="AM1661" s="397"/>
    </row>
    <row r="1662" spans="1:39" ht="15.75" x14ac:dyDescent="0.25">
      <c r="A1662" s="93">
        <f t="shared" si="278"/>
        <v>0</v>
      </c>
      <c r="B1662" s="94">
        <f t="shared" si="273"/>
        <v>0</v>
      </c>
      <c r="C1662" s="95">
        <f>+$D$3*T1662</f>
        <v>7150</v>
      </c>
      <c r="D1662" s="95">
        <f t="shared" si="274"/>
        <v>7150</v>
      </c>
      <c r="E1662" s="95">
        <f>+$F$3*K1662</f>
        <v>1500</v>
      </c>
      <c r="F1662" s="95">
        <f t="shared" si="275"/>
        <v>1500</v>
      </c>
      <c r="G1662" s="96">
        <f>+$H$3*Q1662</f>
        <v>1500</v>
      </c>
      <c r="H1662" s="95">
        <f t="shared" si="276"/>
        <v>1500</v>
      </c>
      <c r="I1662" s="395"/>
      <c r="J1662" s="130">
        <f>((K1663-K1661)/500)</f>
        <v>0.02</v>
      </c>
      <c r="K1662" s="116">
        <f>(((I1662-I1661)*J1662)+K1661)+I1662</f>
        <v>150</v>
      </c>
      <c r="L1662" s="131">
        <f>ROUNDUP(K1662,0)</f>
        <v>150</v>
      </c>
      <c r="M1662" s="132">
        <f>((N1663-N1661)/500)</f>
        <v>0.02</v>
      </c>
      <c r="N1662" s="101">
        <f>(((I1662-I1661)*M1662)+N1661)+I1662</f>
        <v>250</v>
      </c>
      <c r="O1662" s="101">
        <f>ROUNDUP(N1662,0)</f>
        <v>250</v>
      </c>
      <c r="P1662" s="101">
        <f>((Q1663-Q1661)/500)</f>
        <v>0.02</v>
      </c>
      <c r="Q1662" s="101">
        <f>(((I1662-I1661)*P1662)+Q1661)+I1662</f>
        <v>500</v>
      </c>
      <c r="R1662" s="133">
        <f>ROUNDUP(Q1662,0)</f>
        <v>500</v>
      </c>
      <c r="S1662" s="132">
        <f>((T1663-T1661)/500)</f>
        <v>0.04</v>
      </c>
      <c r="T1662" s="134">
        <f>(((I1662-I1661)*S1662)+T1661)+I1662</f>
        <v>650</v>
      </c>
      <c r="U1662" s="134">
        <f>ROUNDUP(T1662,0)</f>
        <v>650</v>
      </c>
      <c r="V1662" s="396"/>
      <c r="W1662" s="130">
        <f>((X1663-X1661)/500)</f>
        <v>0.02</v>
      </c>
      <c r="X1662" s="116">
        <f>(((V1662-V1661)*W1662)+X1661)+V1662</f>
        <v>-1850</v>
      </c>
      <c r="Y1662" s="135">
        <f t="shared" si="277"/>
        <v>240</v>
      </c>
      <c r="Z1662" s="106">
        <f>ROUNDUP(X1662,0)</f>
        <v>-1850</v>
      </c>
      <c r="AA1662" s="136">
        <f>((AB1663-AB1661)/500)</f>
        <v>0.04</v>
      </c>
      <c r="AB1662" s="137">
        <f>(((V1662-V1661)*AA1662)+AB1661)+V1662</f>
        <v>-3700</v>
      </c>
      <c r="AC1662" s="101">
        <f>ROUNDUP(AB1662,0)</f>
        <v>-3700</v>
      </c>
      <c r="AD1662" s="137">
        <f>((AE1663-AE1661)/500)</f>
        <v>0.02</v>
      </c>
      <c r="AE1662" s="137">
        <f>(((V1662-V1661)*AD1662)+AE1661)+V1662</f>
        <v>-1825</v>
      </c>
      <c r="AF1662" s="133">
        <f>ROUNDUP(AE1662,0)</f>
        <v>-1825</v>
      </c>
      <c r="AG1662" s="137">
        <f>((AH1663-AH1661)/500)</f>
        <v>0.02</v>
      </c>
      <c r="AH1662" s="137">
        <f>(((V1662-V1661)*AG1662)+AH1661)+V1662</f>
        <v>-1800</v>
      </c>
      <c r="AI1662" s="101">
        <f>ROUNDUP(AH1662,0)</f>
        <v>-1800</v>
      </c>
      <c r="AJ1662" s="136">
        <f>((AK1663-AK1661)/500)</f>
        <v>0.02</v>
      </c>
      <c r="AK1662" s="138">
        <f>(((V1662-V1661)*AJ1662)+AK1661)+V1662</f>
        <v>-1775</v>
      </c>
      <c r="AL1662" s="139">
        <f>ROUNDUP(AK1662,0)</f>
        <v>-1775</v>
      </c>
    </row>
    <row r="1663" spans="1:39" ht="15.75" x14ac:dyDescent="0.25">
      <c r="A1663" s="93">
        <f t="shared" si="278"/>
        <v>0</v>
      </c>
      <c r="B1663" s="93">
        <f t="shared" si="273"/>
        <v>0</v>
      </c>
      <c r="C1663" s="112">
        <f>+$D$3*U1663</f>
        <v>4760470</v>
      </c>
      <c r="D1663" s="112">
        <f t="shared" si="274"/>
        <v>4760470</v>
      </c>
      <c r="E1663" s="112">
        <f>+$F$3*L1663</f>
        <v>4239600</v>
      </c>
      <c r="F1663" s="112">
        <f t="shared" si="275"/>
        <v>4239600</v>
      </c>
      <c r="G1663" s="113">
        <f>+$H$3*R1663</f>
        <v>1272930</v>
      </c>
      <c r="H1663" s="112">
        <f t="shared" si="276"/>
        <v>1272930</v>
      </c>
      <c r="I1663" s="140">
        <f>+I1661+500</f>
        <v>415500</v>
      </c>
      <c r="J1663" s="130"/>
      <c r="K1663" s="116">
        <f>+K1661+10</f>
        <v>8460</v>
      </c>
      <c r="L1663" s="117">
        <f>+I1663+K1663</f>
        <v>423960</v>
      </c>
      <c r="M1663" s="118"/>
      <c r="N1663" s="119">
        <f>+N1661+10</f>
        <v>8560</v>
      </c>
      <c r="O1663" s="119">
        <f>+N1663+I1663</f>
        <v>424060</v>
      </c>
      <c r="P1663" s="119"/>
      <c r="Q1663" s="119">
        <f>+Q1661+10</f>
        <v>8810</v>
      </c>
      <c r="R1663" s="120">
        <f>+Q1663+I1663</f>
        <v>424310</v>
      </c>
      <c r="S1663" s="121"/>
      <c r="T1663" s="122">
        <f>+T1661+20</f>
        <v>17270</v>
      </c>
      <c r="U1663" s="122">
        <f>+T1663+I1663</f>
        <v>432770</v>
      </c>
      <c r="V1663" s="141">
        <f>+V1661+500</f>
        <v>415500</v>
      </c>
      <c r="W1663" s="130"/>
      <c r="X1663" s="116">
        <f>+X1661+10</f>
        <v>6460</v>
      </c>
      <c r="Y1663" s="124">
        <f t="shared" si="277"/>
        <v>415740</v>
      </c>
      <c r="Z1663" s="125">
        <f>+V1663+X1663</f>
        <v>421960</v>
      </c>
      <c r="AA1663" s="126"/>
      <c r="AB1663" s="127">
        <f>+AB1661+20</f>
        <v>12920</v>
      </c>
      <c r="AC1663" s="119">
        <f>+V1663+AB1663</f>
        <v>428420</v>
      </c>
      <c r="AD1663" s="127"/>
      <c r="AE1663" s="127">
        <f>+AE1661+10</f>
        <v>6485</v>
      </c>
      <c r="AF1663" s="120">
        <f>+AE1663+V1663</f>
        <v>421985</v>
      </c>
      <c r="AG1663" s="127"/>
      <c r="AH1663" s="127">
        <f>+AH1661+10</f>
        <v>6510</v>
      </c>
      <c r="AI1663" s="119">
        <f>+AH1663+V1663</f>
        <v>422010</v>
      </c>
      <c r="AJ1663" s="126"/>
      <c r="AK1663" s="128">
        <f>+AK1661+10</f>
        <v>6535</v>
      </c>
      <c r="AL1663" s="129">
        <f>+AK1663+V1663</f>
        <v>422035</v>
      </c>
      <c r="AM1663" s="397"/>
    </row>
    <row r="1664" spans="1:39" ht="15.75" x14ac:dyDescent="0.25">
      <c r="A1664" s="93">
        <f t="shared" si="278"/>
        <v>0</v>
      </c>
      <c r="B1664" s="94">
        <f t="shared" si="273"/>
        <v>0</v>
      </c>
      <c r="C1664" s="95">
        <f>+$D$3*T1664</f>
        <v>7150</v>
      </c>
      <c r="D1664" s="95">
        <f t="shared" si="274"/>
        <v>7150</v>
      </c>
      <c r="E1664" s="95">
        <f>+$F$3*K1664</f>
        <v>1500</v>
      </c>
      <c r="F1664" s="95">
        <f t="shared" si="275"/>
        <v>1500</v>
      </c>
      <c r="G1664" s="96">
        <f>+$H$3*Q1664</f>
        <v>1500</v>
      </c>
      <c r="H1664" s="433">
        <f t="shared" si="276"/>
        <v>1500</v>
      </c>
      <c r="I1664" s="395"/>
      <c r="J1664" s="130">
        <f>((K1665-K1663)/500)</f>
        <v>0.02</v>
      </c>
      <c r="K1664" s="116">
        <f>(((I1664-I1663)*J1664)+K1663)+I1664</f>
        <v>150</v>
      </c>
      <c r="L1664" s="131">
        <f>ROUNDUP(K1664,0)</f>
        <v>150</v>
      </c>
      <c r="M1664" s="132">
        <f>((N1665-N1663)/500)</f>
        <v>0.02</v>
      </c>
      <c r="N1664" s="101">
        <f>(((I1664-I1663)*M1664)+N1663)+I1664</f>
        <v>250</v>
      </c>
      <c r="O1664" s="101">
        <f>ROUNDUP(N1664,0)</f>
        <v>250</v>
      </c>
      <c r="P1664" s="101">
        <f>((Q1665-Q1663)/500)</f>
        <v>0.02</v>
      </c>
      <c r="Q1664" s="101">
        <f>(((I1664-I1663)*P1664)+Q1663)+I1664</f>
        <v>500</v>
      </c>
      <c r="R1664" s="133">
        <f>ROUNDUP(Q1664,0)</f>
        <v>500</v>
      </c>
      <c r="S1664" s="132">
        <f>((T1665-T1663)/500)</f>
        <v>0.04</v>
      </c>
      <c r="T1664" s="134">
        <f>(((I1664-I1663)*S1664)+T1663)+I1664</f>
        <v>650</v>
      </c>
      <c r="U1664" s="134">
        <f>ROUNDUP(T1664,0)</f>
        <v>650</v>
      </c>
      <c r="V1664" s="396"/>
      <c r="W1664" s="130">
        <f>((X1665-X1663)/500)</f>
        <v>0.01</v>
      </c>
      <c r="X1664" s="116">
        <f>(((V1664-V1663)*W1664)+X1663)+V1664</f>
        <v>2305</v>
      </c>
      <c r="Y1664" s="135">
        <f t="shared" si="277"/>
        <v>240</v>
      </c>
      <c r="Z1664" s="106">
        <f>ROUNDUP(X1664,0)</f>
        <v>2305</v>
      </c>
      <c r="AA1664" s="136">
        <f>((AB1665-AB1663)/500)</f>
        <v>0.02</v>
      </c>
      <c r="AB1664" s="137">
        <f>(((V1664-V1663)*AA1664)+AB1663)+V1664</f>
        <v>4610</v>
      </c>
      <c r="AC1664" s="101">
        <f>ROUNDUP(AB1664,0)</f>
        <v>4610</v>
      </c>
      <c r="AD1664" s="137">
        <f>((AE1665-AE1663)/500)</f>
        <v>0.01</v>
      </c>
      <c r="AE1664" s="137">
        <f>(((V1664-V1663)*AD1664)+AE1663)+V1664</f>
        <v>2330</v>
      </c>
      <c r="AF1664" s="133">
        <f>ROUNDUP(AE1664,0)</f>
        <v>2330</v>
      </c>
      <c r="AG1664" s="137">
        <f>((AH1665-AH1663)/500)</f>
        <v>0.01</v>
      </c>
      <c r="AH1664" s="137">
        <f>(((V1664-V1663)*AG1664)+AH1663)+V1664</f>
        <v>2355</v>
      </c>
      <c r="AI1664" s="101">
        <f>ROUNDUP(AH1664,0)</f>
        <v>2355</v>
      </c>
      <c r="AJ1664" s="136">
        <f>((AK1665-AK1663)/500)</f>
        <v>0.01</v>
      </c>
      <c r="AK1664" s="138">
        <f>(((V1664-V1663)*AJ1664)+AK1663)+V1664</f>
        <v>2380</v>
      </c>
      <c r="AL1664" s="139">
        <f>ROUNDUP(AK1664,0)</f>
        <v>2380</v>
      </c>
    </row>
    <row r="1665" spans="1:39" ht="15.75" x14ac:dyDescent="0.25">
      <c r="A1665" s="93">
        <f t="shared" si="278"/>
        <v>0</v>
      </c>
      <c r="B1665" s="93">
        <f t="shared" si="273"/>
        <v>0</v>
      </c>
      <c r="C1665" s="112">
        <f>+$D$3*U1665</f>
        <v>4766190</v>
      </c>
      <c r="D1665" s="112">
        <f t="shared" si="274"/>
        <v>4766190</v>
      </c>
      <c r="E1665" s="112">
        <f>+$F$3*L1665</f>
        <v>4244700</v>
      </c>
      <c r="F1665" s="112">
        <f t="shared" si="275"/>
        <v>4244700</v>
      </c>
      <c r="G1665" s="113">
        <f>+$H$3*R1665</f>
        <v>1274460</v>
      </c>
      <c r="H1665" s="112">
        <f t="shared" si="276"/>
        <v>1274460</v>
      </c>
      <c r="I1665" s="140">
        <f>+I1663+500</f>
        <v>416000</v>
      </c>
      <c r="J1665" s="130"/>
      <c r="K1665" s="116">
        <f>+K1663+10</f>
        <v>8470</v>
      </c>
      <c r="L1665" s="117">
        <f>+I1665+K1665</f>
        <v>424470</v>
      </c>
      <c r="M1665" s="118"/>
      <c r="N1665" s="119">
        <f>+N1663+10</f>
        <v>8570</v>
      </c>
      <c r="O1665" s="119">
        <f>+N1665+I1665</f>
        <v>424570</v>
      </c>
      <c r="P1665" s="119"/>
      <c r="Q1665" s="119">
        <f>+Q1663+10</f>
        <v>8820</v>
      </c>
      <c r="R1665" s="120">
        <f>+Q1665+I1665</f>
        <v>424820</v>
      </c>
      <c r="S1665" s="121"/>
      <c r="T1665" s="122">
        <f>+T1663+20</f>
        <v>17290</v>
      </c>
      <c r="U1665" s="122">
        <f>+T1665+I1665</f>
        <v>433290</v>
      </c>
      <c r="V1665" s="141">
        <f>+V1663+500</f>
        <v>416000</v>
      </c>
      <c r="W1665" s="130"/>
      <c r="X1665" s="116">
        <f>+X1663+5</f>
        <v>6465</v>
      </c>
      <c r="Y1665" s="124">
        <f t="shared" si="277"/>
        <v>416240</v>
      </c>
      <c r="Z1665" s="125">
        <f>+V1665+X1665</f>
        <v>422465</v>
      </c>
      <c r="AA1665" s="126"/>
      <c r="AB1665" s="127">
        <f>+AB1663+10</f>
        <v>12930</v>
      </c>
      <c r="AC1665" s="119">
        <f>+V1665+AB1665</f>
        <v>428930</v>
      </c>
      <c r="AD1665" s="127"/>
      <c r="AE1665" s="127">
        <f>+AE1663+5</f>
        <v>6490</v>
      </c>
      <c r="AF1665" s="120">
        <f>+AE1665+V1665</f>
        <v>422490</v>
      </c>
      <c r="AG1665" s="127"/>
      <c r="AH1665" s="127">
        <f>+AH1663+5</f>
        <v>6515</v>
      </c>
      <c r="AI1665" s="119">
        <f>+AH1665+V1665</f>
        <v>422515</v>
      </c>
      <c r="AJ1665" s="126"/>
      <c r="AK1665" s="128">
        <f>+AK1663+5</f>
        <v>6540</v>
      </c>
      <c r="AL1665" s="129">
        <f>+AK1665+V1665</f>
        <v>422540</v>
      </c>
      <c r="AM1665" s="397"/>
    </row>
    <row r="1666" spans="1:39" ht="15.75" x14ac:dyDescent="0.25">
      <c r="A1666" s="93">
        <f t="shared" si="278"/>
        <v>0</v>
      </c>
      <c r="B1666" s="94">
        <f t="shared" si="273"/>
        <v>0</v>
      </c>
      <c r="C1666" s="95">
        <f>+$D$3*T1666</f>
        <v>7150</v>
      </c>
      <c r="D1666" s="95">
        <f t="shared" si="274"/>
        <v>7150</v>
      </c>
      <c r="E1666" s="95">
        <f>+$F$3*K1666</f>
        <v>1500</v>
      </c>
      <c r="F1666" s="95">
        <f t="shared" si="275"/>
        <v>1500</v>
      </c>
      <c r="G1666" s="96">
        <f>+$H$3*Q1666</f>
        <v>1500</v>
      </c>
      <c r="H1666" s="95">
        <f t="shared" si="276"/>
        <v>1500</v>
      </c>
      <c r="I1666" s="395"/>
      <c r="J1666" s="130">
        <f>((K1667-K1665)/500)</f>
        <v>0.02</v>
      </c>
      <c r="K1666" s="116">
        <f>(((I1666-I1665)*J1666)+K1665)+I1666</f>
        <v>150</v>
      </c>
      <c r="L1666" s="131">
        <f>ROUNDUP(K1666,0)</f>
        <v>150</v>
      </c>
      <c r="M1666" s="132">
        <f>((N1667-N1665)/500)</f>
        <v>0.02</v>
      </c>
      <c r="N1666" s="101">
        <f>(((I1666-I1665)*M1666)+N1665)+I1666</f>
        <v>250</v>
      </c>
      <c r="O1666" s="101">
        <f>ROUNDUP(N1666,0)</f>
        <v>250</v>
      </c>
      <c r="P1666" s="101">
        <f>((Q1667-Q1665)/500)</f>
        <v>0.02</v>
      </c>
      <c r="Q1666" s="101">
        <f>(((I1666-I1665)*P1666)+Q1665)+I1666</f>
        <v>500</v>
      </c>
      <c r="R1666" s="133">
        <f>ROUNDUP(Q1666,0)</f>
        <v>500</v>
      </c>
      <c r="S1666" s="132">
        <f>((T1667-T1665)/500)</f>
        <v>0.04</v>
      </c>
      <c r="T1666" s="134">
        <f>(((I1666-I1665)*S1666)+T1665)+I1666</f>
        <v>650</v>
      </c>
      <c r="U1666" s="134">
        <f>ROUNDUP(T1666,0)</f>
        <v>650</v>
      </c>
      <c r="V1666" s="396"/>
      <c r="W1666" s="130">
        <f>((X1667-X1665)/500)</f>
        <v>0.02</v>
      </c>
      <c r="X1666" s="116">
        <f>(((V1666-V1665)*W1666)+X1665)+V1666</f>
        <v>-1855</v>
      </c>
      <c r="Y1666" s="135">
        <f t="shared" si="277"/>
        <v>240</v>
      </c>
      <c r="Z1666" s="106">
        <f>ROUNDUP(X1666,0)</f>
        <v>-1855</v>
      </c>
      <c r="AA1666" s="136">
        <f>((AB1667-AB1665)/500)</f>
        <v>0.04</v>
      </c>
      <c r="AB1666" s="137">
        <f>(((V1666-V1665)*AA1666)+AB1665)+V1666</f>
        <v>-3710</v>
      </c>
      <c r="AC1666" s="101">
        <f>ROUNDUP(AB1666,0)</f>
        <v>-3710</v>
      </c>
      <c r="AD1666" s="137">
        <f>((AE1667-AE1665)/500)</f>
        <v>0.02</v>
      </c>
      <c r="AE1666" s="137">
        <f>(((V1666-V1665)*AD1666)+AE1665)+V1666</f>
        <v>-1830</v>
      </c>
      <c r="AF1666" s="133">
        <f>ROUNDUP(AE1666,0)</f>
        <v>-1830</v>
      </c>
      <c r="AG1666" s="137">
        <f>((AH1667-AH1665)/500)</f>
        <v>0.02</v>
      </c>
      <c r="AH1666" s="137">
        <f>(((V1666-V1665)*AG1666)+AH1665)+V1666</f>
        <v>-1805</v>
      </c>
      <c r="AI1666" s="101">
        <f>ROUNDUP(AH1666,0)</f>
        <v>-1805</v>
      </c>
      <c r="AJ1666" s="136">
        <f>((AK1667-AK1665)/500)</f>
        <v>0.02</v>
      </c>
      <c r="AK1666" s="138">
        <f>(((V1666-V1665)*AJ1666)+AK1665)+V1666</f>
        <v>-1780</v>
      </c>
      <c r="AL1666" s="139">
        <f>ROUNDUP(AK1666,0)</f>
        <v>-1780</v>
      </c>
      <c r="AM1666" s="397"/>
    </row>
    <row r="1667" spans="1:39" ht="15.75" x14ac:dyDescent="0.25">
      <c r="A1667" s="93">
        <f t="shared" si="278"/>
        <v>0</v>
      </c>
      <c r="B1667" s="93">
        <f t="shared" si="273"/>
        <v>0</v>
      </c>
      <c r="C1667" s="112">
        <f>+$D$3*U1667</f>
        <v>4771910</v>
      </c>
      <c r="D1667" s="112">
        <f t="shared" si="274"/>
        <v>4771910</v>
      </c>
      <c r="E1667" s="112">
        <f>+$F$3*L1667</f>
        <v>4249800</v>
      </c>
      <c r="F1667" s="112">
        <f t="shared" si="275"/>
        <v>4249800</v>
      </c>
      <c r="G1667" s="113">
        <f>+$H$3*R1667</f>
        <v>1275990</v>
      </c>
      <c r="H1667" s="112">
        <f t="shared" si="276"/>
        <v>1275990</v>
      </c>
      <c r="I1667" s="140">
        <f>+I1665+500</f>
        <v>416500</v>
      </c>
      <c r="J1667" s="130"/>
      <c r="K1667" s="116">
        <f>+K1665+10</f>
        <v>8480</v>
      </c>
      <c r="L1667" s="117">
        <f>+I1667+K1667</f>
        <v>424980</v>
      </c>
      <c r="M1667" s="118"/>
      <c r="N1667" s="119">
        <f>+N1665+10</f>
        <v>8580</v>
      </c>
      <c r="O1667" s="119">
        <f>+N1667+I1667</f>
        <v>425080</v>
      </c>
      <c r="P1667" s="119"/>
      <c r="Q1667" s="119">
        <f>+Q1665+10</f>
        <v>8830</v>
      </c>
      <c r="R1667" s="120">
        <f>+Q1667+I1667</f>
        <v>425330</v>
      </c>
      <c r="S1667" s="121"/>
      <c r="T1667" s="122">
        <f>+T1665+20</f>
        <v>17310</v>
      </c>
      <c r="U1667" s="122">
        <f>+T1667+I1667</f>
        <v>433810</v>
      </c>
      <c r="V1667" s="141">
        <f>+V1665+500</f>
        <v>416500</v>
      </c>
      <c r="W1667" s="130"/>
      <c r="X1667" s="116">
        <f>+X1665+10</f>
        <v>6475</v>
      </c>
      <c r="Y1667" s="124">
        <f t="shared" si="277"/>
        <v>416740</v>
      </c>
      <c r="Z1667" s="125">
        <f>+V1667+X1667</f>
        <v>422975</v>
      </c>
      <c r="AA1667" s="126"/>
      <c r="AB1667" s="127">
        <f>+AB1665+20</f>
        <v>12950</v>
      </c>
      <c r="AC1667" s="119">
        <f>+V1667+AB1667</f>
        <v>429450</v>
      </c>
      <c r="AD1667" s="127"/>
      <c r="AE1667" s="127">
        <f>+AE1665+10</f>
        <v>6500</v>
      </c>
      <c r="AF1667" s="120">
        <f>+AE1667+V1667</f>
        <v>423000</v>
      </c>
      <c r="AG1667" s="127"/>
      <c r="AH1667" s="127">
        <f>+AH1665+10</f>
        <v>6525</v>
      </c>
      <c r="AI1667" s="119">
        <f>+AH1667+V1667</f>
        <v>423025</v>
      </c>
      <c r="AJ1667" s="126"/>
      <c r="AK1667" s="128">
        <f>+AK1665+10</f>
        <v>6550</v>
      </c>
      <c r="AL1667" s="129">
        <f>+AK1667+V1667</f>
        <v>423050</v>
      </c>
      <c r="AM1667" s="397"/>
    </row>
    <row r="1668" spans="1:39" ht="15.75" x14ac:dyDescent="0.25">
      <c r="A1668" s="93">
        <f t="shared" si="278"/>
        <v>0</v>
      </c>
      <c r="B1668" s="94">
        <f t="shared" si="273"/>
        <v>0</v>
      </c>
      <c r="C1668" s="95">
        <f>+$D$3*T1668</f>
        <v>7150</v>
      </c>
      <c r="D1668" s="95">
        <f t="shared" si="274"/>
        <v>7150</v>
      </c>
      <c r="E1668" s="95">
        <f>+$F$3*K1668</f>
        <v>1500</v>
      </c>
      <c r="F1668" s="95">
        <f t="shared" si="275"/>
        <v>1500</v>
      </c>
      <c r="G1668" s="96">
        <f>+$H$3*Q1668</f>
        <v>1500</v>
      </c>
      <c r="H1668" s="433">
        <f t="shared" si="276"/>
        <v>1500</v>
      </c>
      <c r="I1668" s="395"/>
      <c r="J1668" s="130">
        <f>((K1669-K1667)/500)</f>
        <v>0.02</v>
      </c>
      <c r="K1668" s="116">
        <f>(((I1668-I1667)*J1668)+K1667)+I1668</f>
        <v>150</v>
      </c>
      <c r="L1668" s="131">
        <f>ROUNDUP(K1668,0)</f>
        <v>150</v>
      </c>
      <c r="M1668" s="132">
        <f>((N1669-N1667)/500)</f>
        <v>0.02</v>
      </c>
      <c r="N1668" s="101">
        <f>(((I1668-I1667)*M1668)+N1667)+I1668</f>
        <v>250</v>
      </c>
      <c r="O1668" s="101">
        <f>ROUNDUP(N1668,0)</f>
        <v>250</v>
      </c>
      <c r="P1668" s="101">
        <f>((Q1669-Q1667)/500)</f>
        <v>0.02</v>
      </c>
      <c r="Q1668" s="101">
        <f>(((I1668-I1667)*P1668)+Q1667)+I1668</f>
        <v>500</v>
      </c>
      <c r="R1668" s="133">
        <f>ROUNDUP(Q1668,0)</f>
        <v>500</v>
      </c>
      <c r="S1668" s="132">
        <f>((T1669-T1667)/500)</f>
        <v>0.04</v>
      </c>
      <c r="T1668" s="134">
        <f>(((I1668-I1667)*S1668)+T1667)+I1668</f>
        <v>650</v>
      </c>
      <c r="U1668" s="134">
        <f>ROUNDUP(T1668,0)</f>
        <v>650</v>
      </c>
      <c r="V1668" s="396"/>
      <c r="W1668" s="130">
        <f>((X1669-X1667)/500)</f>
        <v>0.01</v>
      </c>
      <c r="X1668" s="116">
        <f>(((V1668-V1667)*W1668)+X1667)+V1668</f>
        <v>2310</v>
      </c>
      <c r="Y1668" s="135">
        <f t="shared" si="277"/>
        <v>240</v>
      </c>
      <c r="Z1668" s="106">
        <f>ROUNDUP(X1668,0)</f>
        <v>2310</v>
      </c>
      <c r="AA1668" s="136">
        <f>((AB1669-AB1667)/500)</f>
        <v>0.02</v>
      </c>
      <c r="AB1668" s="137">
        <f>(((V1668-V1667)*AA1668)+AB1667)+V1668</f>
        <v>4620</v>
      </c>
      <c r="AC1668" s="101">
        <f>ROUNDUP(AB1668,0)</f>
        <v>4620</v>
      </c>
      <c r="AD1668" s="137">
        <f>((AE1669-AE1667)/500)</f>
        <v>0.01</v>
      </c>
      <c r="AE1668" s="137">
        <f>(((V1668-V1667)*AD1668)+AE1667)+V1668</f>
        <v>2335</v>
      </c>
      <c r="AF1668" s="133">
        <f>ROUNDUP(AE1668,0)</f>
        <v>2335</v>
      </c>
      <c r="AG1668" s="137">
        <f>((AH1669-AH1667)/500)</f>
        <v>0.01</v>
      </c>
      <c r="AH1668" s="137">
        <f>(((V1668-V1667)*AG1668)+AH1667)+V1668</f>
        <v>2360</v>
      </c>
      <c r="AI1668" s="101">
        <f>ROUNDUP(AH1668,0)</f>
        <v>2360</v>
      </c>
      <c r="AJ1668" s="136">
        <f>((AK1669-AK1667)/500)</f>
        <v>0.01</v>
      </c>
      <c r="AK1668" s="138">
        <f>(((V1668-V1667)*AJ1668)+AK1667)+V1668</f>
        <v>2385</v>
      </c>
      <c r="AL1668" s="139">
        <f>ROUNDUP(AK1668,0)</f>
        <v>2385</v>
      </c>
    </row>
    <row r="1669" spans="1:39" ht="15.75" x14ac:dyDescent="0.25">
      <c r="A1669" s="93">
        <f t="shared" si="278"/>
        <v>0</v>
      </c>
      <c r="B1669" s="93">
        <f t="shared" si="273"/>
        <v>0</v>
      </c>
      <c r="C1669" s="112">
        <f>+$D$3*U1669</f>
        <v>4777630</v>
      </c>
      <c r="D1669" s="112">
        <f t="shared" si="274"/>
        <v>4777630</v>
      </c>
      <c r="E1669" s="112">
        <f>+$F$3*L1669</f>
        <v>4254900</v>
      </c>
      <c r="F1669" s="112">
        <f t="shared" si="275"/>
        <v>4254900</v>
      </c>
      <c r="G1669" s="113">
        <f>+$H$3*R1669</f>
        <v>1277520</v>
      </c>
      <c r="H1669" s="112">
        <f t="shared" si="276"/>
        <v>1277520</v>
      </c>
      <c r="I1669" s="140">
        <f>+I1667+500</f>
        <v>417000</v>
      </c>
      <c r="J1669" s="130"/>
      <c r="K1669" s="116">
        <f>+K1667+10</f>
        <v>8490</v>
      </c>
      <c r="L1669" s="117">
        <f>+I1669+K1669</f>
        <v>425490</v>
      </c>
      <c r="M1669" s="118"/>
      <c r="N1669" s="119">
        <f>+N1667+10</f>
        <v>8590</v>
      </c>
      <c r="O1669" s="119">
        <f>+N1669+I1669</f>
        <v>425590</v>
      </c>
      <c r="P1669" s="119"/>
      <c r="Q1669" s="119">
        <f>+Q1667+10</f>
        <v>8840</v>
      </c>
      <c r="R1669" s="120">
        <f>+Q1669+I1669</f>
        <v>425840</v>
      </c>
      <c r="S1669" s="121"/>
      <c r="T1669" s="122">
        <f>+T1667+20</f>
        <v>17330</v>
      </c>
      <c r="U1669" s="122">
        <f>+T1669+I1669</f>
        <v>434330</v>
      </c>
      <c r="V1669" s="141">
        <f>+V1667+500</f>
        <v>417000</v>
      </c>
      <c r="W1669" s="130"/>
      <c r="X1669" s="116">
        <f>+X1667+5</f>
        <v>6480</v>
      </c>
      <c r="Y1669" s="124">
        <f t="shared" si="277"/>
        <v>417240</v>
      </c>
      <c r="Z1669" s="125">
        <f>+V1669+X1669</f>
        <v>423480</v>
      </c>
      <c r="AA1669" s="126"/>
      <c r="AB1669" s="127">
        <f>+AB1667+10</f>
        <v>12960</v>
      </c>
      <c r="AC1669" s="119">
        <f>+V1669+AB1669</f>
        <v>429960</v>
      </c>
      <c r="AD1669" s="127"/>
      <c r="AE1669" s="127">
        <f>+AE1667+5</f>
        <v>6505</v>
      </c>
      <c r="AF1669" s="120">
        <f>+AE1669+V1669</f>
        <v>423505</v>
      </c>
      <c r="AG1669" s="127"/>
      <c r="AH1669" s="127">
        <f>+AH1667+5</f>
        <v>6530</v>
      </c>
      <c r="AI1669" s="119">
        <f>+AH1669+V1669</f>
        <v>423530</v>
      </c>
      <c r="AJ1669" s="126"/>
      <c r="AK1669" s="128">
        <f>+AK1667+5</f>
        <v>6555</v>
      </c>
      <c r="AL1669" s="129">
        <f>+AK1669+V1669</f>
        <v>423555</v>
      </c>
      <c r="AM1669" s="397"/>
    </row>
    <row r="1670" spans="1:39" ht="15.75" x14ac:dyDescent="0.25">
      <c r="A1670" s="93">
        <f t="shared" si="278"/>
        <v>0</v>
      </c>
      <c r="B1670" s="94">
        <f t="shared" si="273"/>
        <v>0</v>
      </c>
      <c r="C1670" s="95">
        <f>+$D$3*T1670</f>
        <v>7150</v>
      </c>
      <c r="D1670" s="95">
        <f t="shared" si="274"/>
        <v>7150</v>
      </c>
      <c r="E1670" s="95">
        <f>+$F$3*K1670</f>
        <v>1500</v>
      </c>
      <c r="F1670" s="95">
        <f t="shared" si="275"/>
        <v>1500</v>
      </c>
      <c r="G1670" s="96">
        <f>+$H$3*Q1670</f>
        <v>1500</v>
      </c>
      <c r="H1670" s="95">
        <f t="shared" si="276"/>
        <v>1500</v>
      </c>
      <c r="I1670" s="395"/>
      <c r="J1670" s="130">
        <f>((K1671-K1669)/500)</f>
        <v>0.02</v>
      </c>
      <c r="K1670" s="116">
        <f>(((I1670-I1669)*J1670)+K1669)+I1670</f>
        <v>150</v>
      </c>
      <c r="L1670" s="131">
        <f>ROUNDUP(K1670,0)</f>
        <v>150</v>
      </c>
      <c r="M1670" s="132">
        <f>((N1671-N1669)/500)</f>
        <v>0.02</v>
      </c>
      <c r="N1670" s="101">
        <f>(((I1670-I1669)*M1670)+N1669)+I1670</f>
        <v>250</v>
      </c>
      <c r="O1670" s="101">
        <f>ROUNDUP(N1670,0)</f>
        <v>250</v>
      </c>
      <c r="P1670" s="101">
        <f>((Q1671-Q1669)/500)</f>
        <v>0.02</v>
      </c>
      <c r="Q1670" s="101">
        <f>(((I1670-I1669)*P1670)+Q1669)+I1670</f>
        <v>500</v>
      </c>
      <c r="R1670" s="133">
        <f>ROUNDUP(Q1670,0)</f>
        <v>500</v>
      </c>
      <c r="S1670" s="132">
        <f>((T1671-T1669)/500)</f>
        <v>0.04</v>
      </c>
      <c r="T1670" s="134">
        <f>(((I1670-I1669)*S1670)+T1669)+I1670</f>
        <v>650</v>
      </c>
      <c r="U1670" s="134">
        <f>ROUNDUP(T1670,0)</f>
        <v>650</v>
      </c>
      <c r="V1670" s="396"/>
      <c r="W1670" s="130">
        <f>((X1671-X1669)/500)</f>
        <v>0.02</v>
      </c>
      <c r="X1670" s="116">
        <f>(((V1670-V1669)*W1670)+X1669)+V1670</f>
        <v>-1860</v>
      </c>
      <c r="Y1670" s="135">
        <f t="shared" si="277"/>
        <v>240</v>
      </c>
      <c r="Z1670" s="106">
        <f>ROUNDUP(X1670,0)</f>
        <v>-1860</v>
      </c>
      <c r="AA1670" s="136">
        <f>((AB1671-AB1669)/500)</f>
        <v>0.04</v>
      </c>
      <c r="AB1670" s="137">
        <f>(((V1670-V1669)*AA1670)+AB1669)+V1670</f>
        <v>-3720</v>
      </c>
      <c r="AC1670" s="101">
        <f>ROUNDUP(AB1670,0)</f>
        <v>-3720</v>
      </c>
      <c r="AD1670" s="137">
        <f>((AE1671-AE1669)/500)</f>
        <v>0.02</v>
      </c>
      <c r="AE1670" s="137">
        <f>(((V1670-V1669)*AD1670)+AE1669)+V1670</f>
        <v>-1835</v>
      </c>
      <c r="AF1670" s="133">
        <f>ROUNDUP(AE1670,0)</f>
        <v>-1835</v>
      </c>
      <c r="AG1670" s="137">
        <f>((AH1671-AH1669)/500)</f>
        <v>0.02</v>
      </c>
      <c r="AH1670" s="137">
        <f>(((V1670-V1669)*AG1670)+AH1669)+V1670</f>
        <v>-1810</v>
      </c>
      <c r="AI1670" s="101">
        <f>ROUNDUP(AH1670,0)</f>
        <v>-1810</v>
      </c>
      <c r="AJ1670" s="136">
        <f>((AK1671-AK1669)/500)</f>
        <v>0.02</v>
      </c>
      <c r="AK1670" s="138">
        <f>(((V1670-V1669)*AJ1670)+AK1669)+V1670</f>
        <v>-1785</v>
      </c>
      <c r="AL1670" s="139">
        <f>ROUNDUP(AK1670,0)</f>
        <v>-1785</v>
      </c>
    </row>
    <row r="1671" spans="1:39" ht="15.75" x14ac:dyDescent="0.25">
      <c r="A1671" s="93">
        <f t="shared" si="278"/>
        <v>0</v>
      </c>
      <c r="B1671" s="93">
        <f t="shared" si="273"/>
        <v>0</v>
      </c>
      <c r="C1671" s="112">
        <f>+$D$3*U1671</f>
        <v>4783350</v>
      </c>
      <c r="D1671" s="112">
        <f t="shared" si="274"/>
        <v>4783350</v>
      </c>
      <c r="E1671" s="112">
        <f>+$F$3*L1671</f>
        <v>4260000</v>
      </c>
      <c r="F1671" s="112">
        <f t="shared" si="275"/>
        <v>4260000</v>
      </c>
      <c r="G1671" s="113">
        <f>+$H$3*R1671</f>
        <v>1279050</v>
      </c>
      <c r="H1671" s="112">
        <f t="shared" si="276"/>
        <v>1279050</v>
      </c>
      <c r="I1671" s="140">
        <f>+I1669+500</f>
        <v>417500</v>
      </c>
      <c r="J1671" s="130"/>
      <c r="K1671" s="116">
        <f>+K1669+10</f>
        <v>8500</v>
      </c>
      <c r="L1671" s="117">
        <f>+I1671+K1671</f>
        <v>426000</v>
      </c>
      <c r="M1671" s="118"/>
      <c r="N1671" s="119">
        <f>+N1669+10</f>
        <v>8600</v>
      </c>
      <c r="O1671" s="119">
        <f>+N1671+I1671</f>
        <v>426100</v>
      </c>
      <c r="P1671" s="119"/>
      <c r="Q1671" s="119">
        <f>+Q1669+10</f>
        <v>8850</v>
      </c>
      <c r="R1671" s="120">
        <f>+Q1671+I1671</f>
        <v>426350</v>
      </c>
      <c r="S1671" s="121"/>
      <c r="T1671" s="122">
        <f>+T1669+20</f>
        <v>17350</v>
      </c>
      <c r="U1671" s="122">
        <f>+T1671+I1671</f>
        <v>434850</v>
      </c>
      <c r="V1671" s="141">
        <f>+V1669+500</f>
        <v>417500</v>
      </c>
      <c r="W1671" s="130"/>
      <c r="X1671" s="116">
        <f>+X1669+10</f>
        <v>6490</v>
      </c>
      <c r="Y1671" s="124">
        <f t="shared" si="277"/>
        <v>417740</v>
      </c>
      <c r="Z1671" s="125">
        <f>+V1671+X1671</f>
        <v>423990</v>
      </c>
      <c r="AA1671" s="126"/>
      <c r="AB1671" s="127">
        <f>+AB1669+20</f>
        <v>12980</v>
      </c>
      <c r="AC1671" s="119">
        <f>+V1671+AB1671</f>
        <v>430480</v>
      </c>
      <c r="AD1671" s="127"/>
      <c r="AE1671" s="127">
        <f>+AE1669+10</f>
        <v>6515</v>
      </c>
      <c r="AF1671" s="120">
        <f>+AE1671+V1671</f>
        <v>424015</v>
      </c>
      <c r="AG1671" s="127"/>
      <c r="AH1671" s="127">
        <f>+AH1669+10</f>
        <v>6540</v>
      </c>
      <c r="AI1671" s="119">
        <f>+AH1671+V1671</f>
        <v>424040</v>
      </c>
      <c r="AJ1671" s="126"/>
      <c r="AK1671" s="128">
        <f>+AK1669+10</f>
        <v>6565</v>
      </c>
      <c r="AL1671" s="129">
        <f>+AK1671+V1671</f>
        <v>424065</v>
      </c>
      <c r="AM1671" s="397"/>
    </row>
    <row r="1672" spans="1:39" ht="15.75" x14ac:dyDescent="0.25">
      <c r="A1672" s="93">
        <f t="shared" si="278"/>
        <v>0</v>
      </c>
      <c r="B1672" s="94">
        <f t="shared" si="273"/>
        <v>0</v>
      </c>
      <c r="C1672" s="95">
        <f>+$D$3*T1672</f>
        <v>7150</v>
      </c>
      <c r="D1672" s="95">
        <f t="shared" si="274"/>
        <v>7150</v>
      </c>
      <c r="E1672" s="95">
        <f>+$F$3*K1672</f>
        <v>1500</v>
      </c>
      <c r="F1672" s="95">
        <f t="shared" si="275"/>
        <v>1500</v>
      </c>
      <c r="G1672" s="96">
        <f>+$H$3*Q1672</f>
        <v>1500</v>
      </c>
      <c r="H1672" s="433">
        <f t="shared" si="276"/>
        <v>1500</v>
      </c>
      <c r="I1672" s="395"/>
      <c r="J1672" s="130">
        <f>((K1673-K1671)/500)</f>
        <v>0.02</v>
      </c>
      <c r="K1672" s="116">
        <f>(((I1672-I1671)*J1672)+K1671)+I1672</f>
        <v>150</v>
      </c>
      <c r="L1672" s="131">
        <f>ROUNDUP(K1672,0)</f>
        <v>150</v>
      </c>
      <c r="M1672" s="132">
        <f>((N1673-N1671)/500)</f>
        <v>0.02</v>
      </c>
      <c r="N1672" s="101">
        <f>(((I1672-I1671)*M1672)+N1671)+I1672</f>
        <v>250</v>
      </c>
      <c r="O1672" s="101">
        <f>ROUNDUP(N1672,0)</f>
        <v>250</v>
      </c>
      <c r="P1672" s="101">
        <f>((Q1673-Q1671)/500)</f>
        <v>0.02</v>
      </c>
      <c r="Q1672" s="101">
        <f>(((I1672-I1671)*P1672)+Q1671)+I1672</f>
        <v>500</v>
      </c>
      <c r="R1672" s="133">
        <f>ROUNDUP(Q1672,0)</f>
        <v>500</v>
      </c>
      <c r="S1672" s="132">
        <f>((T1673-T1671)/500)</f>
        <v>0.04</v>
      </c>
      <c r="T1672" s="134">
        <f>(((I1672-I1671)*S1672)+T1671)+I1672</f>
        <v>650</v>
      </c>
      <c r="U1672" s="134">
        <f>ROUNDUP(T1672,0)</f>
        <v>650</v>
      </c>
      <c r="V1672" s="396"/>
      <c r="W1672" s="130">
        <f>((X1673-X1671)/500)</f>
        <v>0.01</v>
      </c>
      <c r="X1672" s="116">
        <f>(((V1672-V1671)*W1672)+X1671)+V1672</f>
        <v>2315</v>
      </c>
      <c r="Y1672" s="135">
        <f t="shared" si="277"/>
        <v>240</v>
      </c>
      <c r="Z1672" s="106">
        <f>ROUNDUP(X1672,0)</f>
        <v>2315</v>
      </c>
      <c r="AA1672" s="136">
        <f>((AB1673-AB1671)/500)</f>
        <v>0.02</v>
      </c>
      <c r="AB1672" s="137">
        <f>(((V1672-V1671)*AA1672)+AB1671)+V1672</f>
        <v>4630</v>
      </c>
      <c r="AC1672" s="101">
        <f>ROUNDUP(AB1672,0)</f>
        <v>4630</v>
      </c>
      <c r="AD1672" s="137">
        <f>((AE1673-AE1671)/500)</f>
        <v>0.01</v>
      </c>
      <c r="AE1672" s="137">
        <f>(((V1672-V1671)*AD1672)+AE1671)+V1672</f>
        <v>2340</v>
      </c>
      <c r="AF1672" s="133">
        <f>ROUNDUP(AE1672,0)</f>
        <v>2340</v>
      </c>
      <c r="AG1672" s="137">
        <f>((AH1673-AH1671)/500)</f>
        <v>0.01</v>
      </c>
      <c r="AH1672" s="137">
        <f>(((V1672-V1671)*AG1672)+AH1671)+V1672</f>
        <v>2365</v>
      </c>
      <c r="AI1672" s="101">
        <f>ROUNDUP(AH1672,0)</f>
        <v>2365</v>
      </c>
      <c r="AJ1672" s="136">
        <f>((AK1673-AK1671)/500)</f>
        <v>0.01</v>
      </c>
      <c r="AK1672" s="138">
        <f>(((V1672-V1671)*AJ1672)+AK1671)+V1672</f>
        <v>2390</v>
      </c>
      <c r="AL1672" s="139">
        <f>ROUNDUP(AK1672,0)</f>
        <v>2390</v>
      </c>
    </row>
    <row r="1673" spans="1:39" ht="15.75" x14ac:dyDescent="0.25">
      <c r="A1673" s="93">
        <f t="shared" si="278"/>
        <v>0</v>
      </c>
      <c r="B1673" s="93">
        <f t="shared" si="273"/>
        <v>0</v>
      </c>
      <c r="C1673" s="112">
        <f>+$D$3*U1673</f>
        <v>4789070</v>
      </c>
      <c r="D1673" s="112">
        <f t="shared" si="274"/>
        <v>4789070</v>
      </c>
      <c r="E1673" s="112">
        <f>+$F$3*L1673</f>
        <v>4265100</v>
      </c>
      <c r="F1673" s="112">
        <f t="shared" si="275"/>
        <v>4265100</v>
      </c>
      <c r="G1673" s="113">
        <f>+$H$3*R1673</f>
        <v>1280580</v>
      </c>
      <c r="H1673" s="112">
        <f t="shared" si="276"/>
        <v>1280580</v>
      </c>
      <c r="I1673" s="140">
        <f>+I1671+500</f>
        <v>418000</v>
      </c>
      <c r="J1673" s="130"/>
      <c r="K1673" s="116">
        <f>+K1671+10</f>
        <v>8510</v>
      </c>
      <c r="L1673" s="117">
        <f>+I1673+K1673</f>
        <v>426510</v>
      </c>
      <c r="M1673" s="118"/>
      <c r="N1673" s="119">
        <f>+N1671+10</f>
        <v>8610</v>
      </c>
      <c r="O1673" s="119">
        <f>+N1673+I1673</f>
        <v>426610</v>
      </c>
      <c r="P1673" s="119"/>
      <c r="Q1673" s="119">
        <f>+Q1671+10</f>
        <v>8860</v>
      </c>
      <c r="R1673" s="120">
        <f>+Q1673+I1673</f>
        <v>426860</v>
      </c>
      <c r="S1673" s="121"/>
      <c r="T1673" s="122">
        <f>+T1671+20</f>
        <v>17370</v>
      </c>
      <c r="U1673" s="122">
        <f>+T1673+I1673</f>
        <v>435370</v>
      </c>
      <c r="V1673" s="141">
        <f>+V1671+500</f>
        <v>418000</v>
      </c>
      <c r="W1673" s="130"/>
      <c r="X1673" s="116">
        <f>+X1671+5</f>
        <v>6495</v>
      </c>
      <c r="Y1673" s="124">
        <f t="shared" si="277"/>
        <v>418240</v>
      </c>
      <c r="Z1673" s="125">
        <f>+V1673+X1673</f>
        <v>424495</v>
      </c>
      <c r="AA1673" s="126"/>
      <c r="AB1673" s="127">
        <f>+AB1671+10</f>
        <v>12990</v>
      </c>
      <c r="AC1673" s="119">
        <f>+V1673+AB1673</f>
        <v>430990</v>
      </c>
      <c r="AD1673" s="127"/>
      <c r="AE1673" s="127">
        <f>+AE1671+5</f>
        <v>6520</v>
      </c>
      <c r="AF1673" s="120">
        <f>+AE1673+V1673</f>
        <v>424520</v>
      </c>
      <c r="AG1673" s="127"/>
      <c r="AH1673" s="127">
        <f>+AH1671+5</f>
        <v>6545</v>
      </c>
      <c r="AI1673" s="119">
        <f>+AH1673+V1673</f>
        <v>424545</v>
      </c>
      <c r="AJ1673" s="126"/>
      <c r="AK1673" s="128">
        <f>+AK1671+5</f>
        <v>6570</v>
      </c>
      <c r="AL1673" s="129">
        <f>+AK1673+V1673</f>
        <v>424570</v>
      </c>
      <c r="AM1673" s="397"/>
    </row>
    <row r="1674" spans="1:39" ht="15.75" x14ac:dyDescent="0.25">
      <c r="A1674" s="93">
        <f t="shared" si="278"/>
        <v>0</v>
      </c>
      <c r="B1674" s="94">
        <f t="shared" si="273"/>
        <v>0</v>
      </c>
      <c r="C1674" s="95">
        <f>+$D$3*T1674</f>
        <v>7150</v>
      </c>
      <c r="D1674" s="95">
        <f t="shared" si="274"/>
        <v>7150</v>
      </c>
      <c r="E1674" s="95">
        <f>+$F$3*K1674</f>
        <v>1500</v>
      </c>
      <c r="F1674" s="95">
        <f t="shared" si="275"/>
        <v>1500</v>
      </c>
      <c r="G1674" s="96">
        <f>+$H$3*Q1674</f>
        <v>1500</v>
      </c>
      <c r="H1674" s="95">
        <f t="shared" si="276"/>
        <v>1500</v>
      </c>
      <c r="I1674" s="395"/>
      <c r="J1674" s="130">
        <f>((K1675-K1673)/500)</f>
        <v>0.02</v>
      </c>
      <c r="K1674" s="116">
        <f>(((I1674-I1673)*J1674)+K1673)+I1674</f>
        <v>150</v>
      </c>
      <c r="L1674" s="131">
        <f>ROUNDUP(K1674,0)</f>
        <v>150</v>
      </c>
      <c r="M1674" s="132">
        <f>((N1675-N1673)/500)</f>
        <v>0.02</v>
      </c>
      <c r="N1674" s="101">
        <f>(((I1674-I1673)*M1674)+N1673)+I1674</f>
        <v>250</v>
      </c>
      <c r="O1674" s="101">
        <f>ROUNDUP(N1674,0)</f>
        <v>250</v>
      </c>
      <c r="P1674" s="101">
        <f>((Q1675-Q1673)/500)</f>
        <v>0.02</v>
      </c>
      <c r="Q1674" s="101">
        <f>(((I1674-I1673)*P1674)+Q1673)+I1674</f>
        <v>500</v>
      </c>
      <c r="R1674" s="133">
        <f>ROUNDUP(Q1674,0)</f>
        <v>500</v>
      </c>
      <c r="S1674" s="132">
        <f>((T1675-T1673)/500)</f>
        <v>0.04</v>
      </c>
      <c r="T1674" s="134">
        <f>(((I1674-I1673)*S1674)+T1673)+I1674</f>
        <v>650</v>
      </c>
      <c r="U1674" s="134">
        <f>ROUNDUP(T1674,0)</f>
        <v>650</v>
      </c>
      <c r="V1674" s="396"/>
      <c r="W1674" s="130">
        <f>((X1675-X1673)/500)</f>
        <v>0.02</v>
      </c>
      <c r="X1674" s="116">
        <f>(((V1674-V1673)*W1674)+X1673)+V1674</f>
        <v>-1865</v>
      </c>
      <c r="Y1674" s="135">
        <f t="shared" si="277"/>
        <v>240</v>
      </c>
      <c r="Z1674" s="106">
        <f>ROUNDUP(X1674,0)</f>
        <v>-1865</v>
      </c>
      <c r="AA1674" s="136">
        <f>((AB1675-AB1673)/500)</f>
        <v>0.04</v>
      </c>
      <c r="AB1674" s="137">
        <f>(((V1674-V1673)*AA1674)+AB1673)+V1674</f>
        <v>-3730</v>
      </c>
      <c r="AC1674" s="101">
        <f>ROUNDUP(AB1674,0)</f>
        <v>-3730</v>
      </c>
      <c r="AD1674" s="137">
        <f>((AE1675-AE1673)/500)</f>
        <v>0.02</v>
      </c>
      <c r="AE1674" s="137">
        <f>(((V1674-V1673)*AD1674)+AE1673)+V1674</f>
        <v>-1840</v>
      </c>
      <c r="AF1674" s="133">
        <f>ROUNDUP(AE1674,0)</f>
        <v>-1840</v>
      </c>
      <c r="AG1674" s="137">
        <f>((AH1675-AH1673)/500)</f>
        <v>0.02</v>
      </c>
      <c r="AH1674" s="137">
        <f>(((V1674-V1673)*AG1674)+AH1673)+V1674</f>
        <v>-1815</v>
      </c>
      <c r="AI1674" s="101">
        <f>ROUNDUP(AH1674,0)</f>
        <v>-1815</v>
      </c>
      <c r="AJ1674" s="136">
        <f>((AK1675-AK1673)/500)</f>
        <v>0.02</v>
      </c>
      <c r="AK1674" s="138">
        <f>(((V1674-V1673)*AJ1674)+AK1673)+V1674</f>
        <v>-1790</v>
      </c>
      <c r="AL1674" s="139">
        <f>ROUNDUP(AK1674,0)</f>
        <v>-1790</v>
      </c>
      <c r="AM1674" s="397"/>
    </row>
    <row r="1675" spans="1:39" ht="15.75" x14ac:dyDescent="0.25">
      <c r="A1675" s="93">
        <f t="shared" si="278"/>
        <v>0</v>
      </c>
      <c r="B1675" s="93">
        <f t="shared" si="273"/>
        <v>0</v>
      </c>
      <c r="C1675" s="112">
        <f>+$D$3*U1675</f>
        <v>4794790</v>
      </c>
      <c r="D1675" s="112">
        <f t="shared" si="274"/>
        <v>4794790</v>
      </c>
      <c r="E1675" s="112">
        <f>+$F$3*L1675</f>
        <v>4270200</v>
      </c>
      <c r="F1675" s="112">
        <f t="shared" si="275"/>
        <v>4270200</v>
      </c>
      <c r="G1675" s="113">
        <f>+$H$3*R1675</f>
        <v>1282110</v>
      </c>
      <c r="H1675" s="112">
        <f t="shared" si="276"/>
        <v>1282110</v>
      </c>
      <c r="I1675" s="140">
        <f>+I1673+500</f>
        <v>418500</v>
      </c>
      <c r="J1675" s="130"/>
      <c r="K1675" s="116">
        <f>+K1673+10</f>
        <v>8520</v>
      </c>
      <c r="L1675" s="117">
        <f>+I1675+K1675</f>
        <v>427020</v>
      </c>
      <c r="M1675" s="118"/>
      <c r="N1675" s="119">
        <f>+N1673+10</f>
        <v>8620</v>
      </c>
      <c r="O1675" s="119">
        <f>+N1675+I1675</f>
        <v>427120</v>
      </c>
      <c r="P1675" s="119"/>
      <c r="Q1675" s="119">
        <f>+Q1673+10</f>
        <v>8870</v>
      </c>
      <c r="R1675" s="120">
        <f>+Q1675+I1675</f>
        <v>427370</v>
      </c>
      <c r="S1675" s="121"/>
      <c r="T1675" s="122">
        <f>+T1673+20</f>
        <v>17390</v>
      </c>
      <c r="U1675" s="122">
        <f>+T1675+I1675</f>
        <v>435890</v>
      </c>
      <c r="V1675" s="141">
        <f>+V1673+500</f>
        <v>418500</v>
      </c>
      <c r="W1675" s="130"/>
      <c r="X1675" s="116">
        <f>+X1673+10</f>
        <v>6505</v>
      </c>
      <c r="Y1675" s="124">
        <f t="shared" si="277"/>
        <v>418740</v>
      </c>
      <c r="Z1675" s="125">
        <f>+V1675+X1675</f>
        <v>425005</v>
      </c>
      <c r="AA1675" s="126"/>
      <c r="AB1675" s="127">
        <f>+AB1673+20</f>
        <v>13010</v>
      </c>
      <c r="AC1675" s="119">
        <f>+V1675+AB1675</f>
        <v>431510</v>
      </c>
      <c r="AD1675" s="127"/>
      <c r="AE1675" s="127">
        <f>+AE1673+10</f>
        <v>6530</v>
      </c>
      <c r="AF1675" s="120">
        <f>+AE1675+V1675</f>
        <v>425030</v>
      </c>
      <c r="AG1675" s="127"/>
      <c r="AH1675" s="127">
        <f>+AH1673+10</f>
        <v>6555</v>
      </c>
      <c r="AI1675" s="119">
        <f>+AH1675+V1675</f>
        <v>425055</v>
      </c>
      <c r="AJ1675" s="126"/>
      <c r="AK1675" s="128">
        <f>+AK1673+10</f>
        <v>6580</v>
      </c>
      <c r="AL1675" s="129">
        <f>+AK1675+V1675</f>
        <v>425080</v>
      </c>
      <c r="AM1675" s="397"/>
    </row>
    <row r="1676" spans="1:39" ht="15.75" x14ac:dyDescent="0.25">
      <c r="A1676" s="93">
        <f t="shared" si="278"/>
        <v>0</v>
      </c>
      <c r="B1676" s="94">
        <f t="shared" si="273"/>
        <v>0</v>
      </c>
      <c r="C1676" s="95">
        <f>+$D$3*T1676</f>
        <v>7150</v>
      </c>
      <c r="D1676" s="95">
        <f t="shared" si="274"/>
        <v>7150</v>
      </c>
      <c r="E1676" s="95">
        <f>+$F$3*K1676</f>
        <v>1500</v>
      </c>
      <c r="F1676" s="95">
        <f t="shared" si="275"/>
        <v>1500</v>
      </c>
      <c r="G1676" s="96">
        <f>+$H$3*Q1676</f>
        <v>1500</v>
      </c>
      <c r="H1676" s="433">
        <f t="shared" si="276"/>
        <v>1500</v>
      </c>
      <c r="I1676" s="395"/>
      <c r="J1676" s="130">
        <f>((K1677-K1675)/500)</f>
        <v>0.02</v>
      </c>
      <c r="K1676" s="116">
        <f>(((I1676-I1675)*J1676)+K1675)+I1676</f>
        <v>150</v>
      </c>
      <c r="L1676" s="131">
        <f>ROUNDUP(K1676,0)</f>
        <v>150</v>
      </c>
      <c r="M1676" s="132">
        <f>((N1677-N1675)/500)</f>
        <v>0.02</v>
      </c>
      <c r="N1676" s="101">
        <f>(((I1676-I1675)*M1676)+N1675)+I1676</f>
        <v>250</v>
      </c>
      <c r="O1676" s="101">
        <f>ROUNDUP(N1676,0)</f>
        <v>250</v>
      </c>
      <c r="P1676" s="101">
        <f>((Q1677-Q1675)/500)</f>
        <v>0.02</v>
      </c>
      <c r="Q1676" s="101">
        <f>(((I1676-I1675)*P1676)+Q1675)+I1676</f>
        <v>500</v>
      </c>
      <c r="R1676" s="133">
        <f>ROUNDUP(Q1676,0)</f>
        <v>500</v>
      </c>
      <c r="S1676" s="132">
        <f>((T1677-T1675)/500)</f>
        <v>0.04</v>
      </c>
      <c r="T1676" s="134">
        <f>(((I1676-I1675)*S1676)+T1675)+I1676</f>
        <v>650</v>
      </c>
      <c r="U1676" s="134">
        <f>ROUNDUP(T1676,0)</f>
        <v>650</v>
      </c>
      <c r="V1676" s="396"/>
      <c r="W1676" s="130">
        <f>((X1677-X1675)/500)</f>
        <v>0.01</v>
      </c>
      <c r="X1676" s="116">
        <f>(((V1676-V1675)*W1676)+X1675)+V1676</f>
        <v>2320</v>
      </c>
      <c r="Y1676" s="135">
        <f t="shared" si="277"/>
        <v>240</v>
      </c>
      <c r="Z1676" s="106">
        <f>ROUNDUP(X1676,0)</f>
        <v>2320</v>
      </c>
      <c r="AA1676" s="136">
        <f>((AB1677-AB1675)/500)</f>
        <v>0.02</v>
      </c>
      <c r="AB1676" s="137">
        <f>(((V1676-V1675)*AA1676)+AB1675)+V1676</f>
        <v>4640</v>
      </c>
      <c r="AC1676" s="101">
        <f>ROUNDUP(AB1676,0)</f>
        <v>4640</v>
      </c>
      <c r="AD1676" s="137">
        <f>((AE1677-AE1675)/500)</f>
        <v>0.01</v>
      </c>
      <c r="AE1676" s="137">
        <f>(((V1676-V1675)*AD1676)+AE1675)+V1676</f>
        <v>2345</v>
      </c>
      <c r="AF1676" s="133">
        <f>ROUNDUP(AE1676,0)</f>
        <v>2345</v>
      </c>
      <c r="AG1676" s="137">
        <f>((AH1677-AH1675)/500)</f>
        <v>0.01</v>
      </c>
      <c r="AH1676" s="137">
        <f>(((V1676-V1675)*AG1676)+AH1675)+V1676</f>
        <v>2370</v>
      </c>
      <c r="AI1676" s="101">
        <f>ROUNDUP(AH1676,0)</f>
        <v>2370</v>
      </c>
      <c r="AJ1676" s="136">
        <f>((AK1677-AK1675)/500)</f>
        <v>0.01</v>
      </c>
      <c r="AK1676" s="138">
        <f>(((V1676-V1675)*AJ1676)+AK1675)+V1676</f>
        <v>2395</v>
      </c>
      <c r="AL1676" s="139">
        <f>ROUNDUP(AK1676,0)</f>
        <v>2395</v>
      </c>
    </row>
    <row r="1677" spans="1:39" ht="15.75" x14ac:dyDescent="0.25">
      <c r="A1677" s="93">
        <f t="shared" si="278"/>
        <v>0</v>
      </c>
      <c r="B1677" s="93">
        <f t="shared" si="273"/>
        <v>0</v>
      </c>
      <c r="C1677" s="112">
        <f>+$D$3*U1677</f>
        <v>4800510</v>
      </c>
      <c r="D1677" s="112">
        <f t="shared" si="274"/>
        <v>4800510</v>
      </c>
      <c r="E1677" s="112">
        <f>+$F$3*L1677</f>
        <v>4275300</v>
      </c>
      <c r="F1677" s="112">
        <f t="shared" si="275"/>
        <v>4275300</v>
      </c>
      <c r="G1677" s="113">
        <f>+$H$3*R1677</f>
        <v>1283640</v>
      </c>
      <c r="H1677" s="112">
        <f t="shared" si="276"/>
        <v>1283640</v>
      </c>
      <c r="I1677" s="140">
        <f>+I1675+500</f>
        <v>419000</v>
      </c>
      <c r="J1677" s="130"/>
      <c r="K1677" s="116">
        <f>+K1675+10</f>
        <v>8530</v>
      </c>
      <c r="L1677" s="117">
        <f>+I1677+K1677</f>
        <v>427530</v>
      </c>
      <c r="M1677" s="118"/>
      <c r="N1677" s="119">
        <f>+N1675+10</f>
        <v>8630</v>
      </c>
      <c r="O1677" s="119">
        <f>+N1677+I1677</f>
        <v>427630</v>
      </c>
      <c r="P1677" s="119"/>
      <c r="Q1677" s="119">
        <f>+Q1675+10</f>
        <v>8880</v>
      </c>
      <c r="R1677" s="120">
        <f>+Q1677+I1677</f>
        <v>427880</v>
      </c>
      <c r="S1677" s="121"/>
      <c r="T1677" s="122">
        <f>+T1675+20</f>
        <v>17410</v>
      </c>
      <c r="U1677" s="122">
        <f>+T1677+I1677</f>
        <v>436410</v>
      </c>
      <c r="V1677" s="141">
        <f>+V1675+500</f>
        <v>419000</v>
      </c>
      <c r="W1677" s="130"/>
      <c r="X1677" s="116">
        <f>+X1675+5</f>
        <v>6510</v>
      </c>
      <c r="Y1677" s="124">
        <f t="shared" si="277"/>
        <v>419240</v>
      </c>
      <c r="Z1677" s="125">
        <f>+V1677+X1677</f>
        <v>425510</v>
      </c>
      <c r="AA1677" s="126"/>
      <c r="AB1677" s="127">
        <f>+AB1675+10</f>
        <v>13020</v>
      </c>
      <c r="AC1677" s="119">
        <f>+V1677+AB1677</f>
        <v>432020</v>
      </c>
      <c r="AD1677" s="127"/>
      <c r="AE1677" s="127">
        <f>+AE1675+5</f>
        <v>6535</v>
      </c>
      <c r="AF1677" s="120">
        <f>+AE1677+V1677</f>
        <v>425535</v>
      </c>
      <c r="AG1677" s="127"/>
      <c r="AH1677" s="127">
        <f>+AH1675+5</f>
        <v>6560</v>
      </c>
      <c r="AI1677" s="119">
        <f>+AH1677+V1677</f>
        <v>425560</v>
      </c>
      <c r="AJ1677" s="126"/>
      <c r="AK1677" s="128">
        <f>+AK1675+5</f>
        <v>6585</v>
      </c>
      <c r="AL1677" s="129">
        <f>+AK1677+V1677</f>
        <v>425585</v>
      </c>
      <c r="AM1677" s="397"/>
    </row>
    <row r="1678" spans="1:39" ht="15.75" x14ac:dyDescent="0.25">
      <c r="A1678" s="93">
        <f t="shared" si="278"/>
        <v>0</v>
      </c>
      <c r="B1678" s="94">
        <f t="shared" si="273"/>
        <v>0</v>
      </c>
      <c r="C1678" s="95">
        <f>+$D$3*T1678</f>
        <v>7150</v>
      </c>
      <c r="D1678" s="95">
        <f t="shared" si="274"/>
        <v>7150</v>
      </c>
      <c r="E1678" s="95">
        <f>+$F$3*K1678</f>
        <v>1500</v>
      </c>
      <c r="F1678" s="95">
        <f t="shared" si="275"/>
        <v>1500</v>
      </c>
      <c r="G1678" s="96">
        <f>+$H$3*Q1678</f>
        <v>1500</v>
      </c>
      <c r="H1678" s="95">
        <f t="shared" si="276"/>
        <v>1500</v>
      </c>
      <c r="I1678" s="395"/>
      <c r="J1678" s="130">
        <f>((K1679-K1677)/500)</f>
        <v>0.02</v>
      </c>
      <c r="K1678" s="116">
        <f>(((I1678-I1677)*J1678)+K1677)+I1678</f>
        <v>150</v>
      </c>
      <c r="L1678" s="131">
        <f>ROUNDUP(K1678,0)</f>
        <v>150</v>
      </c>
      <c r="M1678" s="132">
        <f>((N1679-N1677)/500)</f>
        <v>0.02</v>
      </c>
      <c r="N1678" s="101">
        <f>(((I1678-I1677)*M1678)+N1677)+I1678</f>
        <v>250</v>
      </c>
      <c r="O1678" s="101">
        <f>ROUNDUP(N1678,0)</f>
        <v>250</v>
      </c>
      <c r="P1678" s="101">
        <f>((Q1679-Q1677)/500)</f>
        <v>0.02</v>
      </c>
      <c r="Q1678" s="101">
        <f>(((I1678-I1677)*P1678)+Q1677)+I1678</f>
        <v>500</v>
      </c>
      <c r="R1678" s="133">
        <f>ROUNDUP(Q1678,0)</f>
        <v>500</v>
      </c>
      <c r="S1678" s="132">
        <f>((T1679-T1677)/500)</f>
        <v>0.04</v>
      </c>
      <c r="T1678" s="134">
        <f>(((I1678-I1677)*S1678)+T1677)+I1678</f>
        <v>650</v>
      </c>
      <c r="U1678" s="134">
        <f>ROUNDUP(T1678,0)</f>
        <v>650</v>
      </c>
      <c r="V1678" s="396"/>
      <c r="W1678" s="130">
        <f>((X1679-X1677)/500)</f>
        <v>0.02</v>
      </c>
      <c r="X1678" s="116">
        <f>(((V1678-V1677)*W1678)+X1677)+V1678</f>
        <v>-1870</v>
      </c>
      <c r="Y1678" s="135">
        <f t="shared" si="277"/>
        <v>240</v>
      </c>
      <c r="Z1678" s="106">
        <f>ROUNDUP(X1678,0)</f>
        <v>-1870</v>
      </c>
      <c r="AA1678" s="136">
        <f>((AB1679-AB1677)/500)</f>
        <v>0.04</v>
      </c>
      <c r="AB1678" s="137">
        <f>(((V1678-V1677)*AA1678)+AB1677)+V1678</f>
        <v>-3740</v>
      </c>
      <c r="AC1678" s="101">
        <f>ROUNDUP(AB1678,0)</f>
        <v>-3740</v>
      </c>
      <c r="AD1678" s="137">
        <f>((AE1679-AE1677)/500)</f>
        <v>0.02</v>
      </c>
      <c r="AE1678" s="137">
        <f>(((V1678-V1677)*AD1678)+AE1677)+V1678</f>
        <v>-1845</v>
      </c>
      <c r="AF1678" s="133">
        <f>ROUNDUP(AE1678,0)</f>
        <v>-1845</v>
      </c>
      <c r="AG1678" s="137">
        <f>((AH1679-AH1677)/500)</f>
        <v>0.02</v>
      </c>
      <c r="AH1678" s="137">
        <f>(((V1678-V1677)*AG1678)+AH1677)+V1678</f>
        <v>-1820</v>
      </c>
      <c r="AI1678" s="101">
        <f>ROUNDUP(AH1678,0)</f>
        <v>-1820</v>
      </c>
      <c r="AJ1678" s="136">
        <f>((AK1679-AK1677)/500)</f>
        <v>0.02</v>
      </c>
      <c r="AK1678" s="138">
        <f>(((V1678-V1677)*AJ1678)+AK1677)+V1678</f>
        <v>-1795</v>
      </c>
      <c r="AL1678" s="139">
        <f>ROUNDUP(AK1678,0)</f>
        <v>-1795</v>
      </c>
    </row>
    <row r="1679" spans="1:39" ht="15.75" x14ac:dyDescent="0.25">
      <c r="A1679" s="93">
        <f t="shared" si="278"/>
        <v>0</v>
      </c>
      <c r="B1679" s="93">
        <f t="shared" si="273"/>
        <v>0</v>
      </c>
      <c r="C1679" s="112">
        <f>+$D$3*U1679</f>
        <v>4806230</v>
      </c>
      <c r="D1679" s="112">
        <f t="shared" si="274"/>
        <v>4806230</v>
      </c>
      <c r="E1679" s="112">
        <f>+$F$3*L1679</f>
        <v>4280400</v>
      </c>
      <c r="F1679" s="112">
        <f t="shared" si="275"/>
        <v>4280400</v>
      </c>
      <c r="G1679" s="113">
        <f>+$H$3*R1679</f>
        <v>1285170</v>
      </c>
      <c r="H1679" s="112">
        <f t="shared" si="276"/>
        <v>1285170</v>
      </c>
      <c r="I1679" s="140">
        <f>+I1677+500</f>
        <v>419500</v>
      </c>
      <c r="J1679" s="130"/>
      <c r="K1679" s="116">
        <f>+K1677+10</f>
        <v>8540</v>
      </c>
      <c r="L1679" s="117">
        <f>+I1679+K1679</f>
        <v>428040</v>
      </c>
      <c r="M1679" s="118"/>
      <c r="N1679" s="119">
        <f>+N1677+10</f>
        <v>8640</v>
      </c>
      <c r="O1679" s="119">
        <f>+N1679+I1679</f>
        <v>428140</v>
      </c>
      <c r="P1679" s="119"/>
      <c r="Q1679" s="119">
        <f>+Q1677+10</f>
        <v>8890</v>
      </c>
      <c r="R1679" s="120">
        <f>+Q1679+I1679</f>
        <v>428390</v>
      </c>
      <c r="S1679" s="121"/>
      <c r="T1679" s="122">
        <f>+T1677+20</f>
        <v>17430</v>
      </c>
      <c r="U1679" s="122">
        <f>+T1679+I1679</f>
        <v>436930</v>
      </c>
      <c r="V1679" s="141">
        <f>+V1677+500</f>
        <v>419500</v>
      </c>
      <c r="W1679" s="130"/>
      <c r="X1679" s="116">
        <f>+X1677+10</f>
        <v>6520</v>
      </c>
      <c r="Y1679" s="124">
        <f t="shared" si="277"/>
        <v>419740</v>
      </c>
      <c r="Z1679" s="125">
        <f>+V1679+X1679</f>
        <v>426020</v>
      </c>
      <c r="AA1679" s="126"/>
      <c r="AB1679" s="127">
        <f>+AB1677+20</f>
        <v>13040</v>
      </c>
      <c r="AC1679" s="119">
        <f>+V1679+AB1679</f>
        <v>432540</v>
      </c>
      <c r="AD1679" s="127"/>
      <c r="AE1679" s="127">
        <f>+AE1677+10</f>
        <v>6545</v>
      </c>
      <c r="AF1679" s="120">
        <f>+AE1679+V1679</f>
        <v>426045</v>
      </c>
      <c r="AG1679" s="127"/>
      <c r="AH1679" s="127">
        <f>+AH1677+10</f>
        <v>6570</v>
      </c>
      <c r="AI1679" s="119">
        <f>+AH1679+V1679</f>
        <v>426070</v>
      </c>
      <c r="AJ1679" s="126"/>
      <c r="AK1679" s="128">
        <f>+AK1677+10</f>
        <v>6595</v>
      </c>
      <c r="AL1679" s="129">
        <f>+AK1679+V1679</f>
        <v>426095</v>
      </c>
      <c r="AM1679" s="397"/>
    </row>
    <row r="1680" spans="1:39" ht="15.75" x14ac:dyDescent="0.25">
      <c r="A1680" s="93">
        <f t="shared" si="278"/>
        <v>0</v>
      </c>
      <c r="B1680" s="94">
        <f t="shared" si="273"/>
        <v>0</v>
      </c>
      <c r="C1680" s="95">
        <f>+$D$3*T1680</f>
        <v>7150</v>
      </c>
      <c r="D1680" s="95">
        <f t="shared" si="274"/>
        <v>7150</v>
      </c>
      <c r="E1680" s="95">
        <f>+$F$3*K1680</f>
        <v>1500</v>
      </c>
      <c r="F1680" s="95">
        <f t="shared" si="275"/>
        <v>1500</v>
      </c>
      <c r="G1680" s="96">
        <f>+$H$3*Q1680</f>
        <v>1500</v>
      </c>
      <c r="H1680" s="433">
        <f t="shared" si="276"/>
        <v>1500</v>
      </c>
      <c r="I1680" s="395"/>
      <c r="J1680" s="130">
        <f>((K1681-K1679)/500)</f>
        <v>0.02</v>
      </c>
      <c r="K1680" s="116">
        <f>(((I1680-I1679)*J1680)+K1679)+I1680</f>
        <v>150</v>
      </c>
      <c r="L1680" s="131">
        <f>ROUNDUP(K1680,0)</f>
        <v>150</v>
      </c>
      <c r="M1680" s="132">
        <f>((N1681-N1679)/500)</f>
        <v>0.02</v>
      </c>
      <c r="N1680" s="101">
        <f>(((I1680-I1679)*M1680)+N1679)+I1680</f>
        <v>250</v>
      </c>
      <c r="O1680" s="101">
        <f>ROUNDUP(N1680,0)</f>
        <v>250</v>
      </c>
      <c r="P1680" s="101">
        <f>((Q1681-Q1679)/500)</f>
        <v>0.02</v>
      </c>
      <c r="Q1680" s="101">
        <f>(((I1680-I1679)*P1680)+Q1679)+I1680</f>
        <v>500</v>
      </c>
      <c r="R1680" s="133">
        <f>ROUNDUP(Q1680,0)</f>
        <v>500</v>
      </c>
      <c r="S1680" s="132">
        <f>((T1681-T1679)/500)</f>
        <v>0.04</v>
      </c>
      <c r="T1680" s="134">
        <f>(((I1680-I1679)*S1680)+T1679)+I1680</f>
        <v>650</v>
      </c>
      <c r="U1680" s="134">
        <f>ROUNDUP(T1680,0)</f>
        <v>650</v>
      </c>
      <c r="V1680" s="396"/>
      <c r="W1680" s="130">
        <f>((X1681-X1679)/500)</f>
        <v>0.01</v>
      </c>
      <c r="X1680" s="116">
        <f>(((V1680-V1679)*W1680)+X1679)+V1680</f>
        <v>2325</v>
      </c>
      <c r="Y1680" s="135">
        <f t="shared" si="277"/>
        <v>240</v>
      </c>
      <c r="Z1680" s="106">
        <f>ROUNDUP(X1680,0)</f>
        <v>2325</v>
      </c>
      <c r="AA1680" s="136">
        <f>((AB1681-AB1679)/500)</f>
        <v>0.02</v>
      </c>
      <c r="AB1680" s="137">
        <f>(((V1680-V1679)*AA1680)+AB1679)+V1680</f>
        <v>4650</v>
      </c>
      <c r="AC1680" s="101">
        <f>ROUNDUP(AB1680,0)</f>
        <v>4650</v>
      </c>
      <c r="AD1680" s="137">
        <f>((AE1681-AE1679)/500)</f>
        <v>0.01</v>
      </c>
      <c r="AE1680" s="137">
        <f>(((V1680-V1679)*AD1680)+AE1679)+V1680</f>
        <v>2350</v>
      </c>
      <c r="AF1680" s="133">
        <f>ROUNDUP(AE1680,0)</f>
        <v>2350</v>
      </c>
      <c r="AG1680" s="137">
        <f>((AH1681-AH1679)/500)</f>
        <v>0.01</v>
      </c>
      <c r="AH1680" s="137">
        <f>(((V1680-V1679)*AG1680)+AH1679)+V1680</f>
        <v>2375</v>
      </c>
      <c r="AI1680" s="101">
        <f>ROUNDUP(AH1680,0)</f>
        <v>2375</v>
      </c>
      <c r="AJ1680" s="136">
        <f>((AK1681-AK1679)/500)</f>
        <v>0.01</v>
      </c>
      <c r="AK1680" s="138">
        <f>(((V1680-V1679)*AJ1680)+AK1679)+V1680</f>
        <v>2400</v>
      </c>
      <c r="AL1680" s="139">
        <f>ROUNDUP(AK1680,0)</f>
        <v>2400</v>
      </c>
    </row>
    <row r="1681" spans="1:39" ht="15.75" x14ac:dyDescent="0.25">
      <c r="A1681" s="93">
        <f t="shared" si="278"/>
        <v>0</v>
      </c>
      <c r="B1681" s="93">
        <f t="shared" si="273"/>
        <v>0</v>
      </c>
      <c r="C1681" s="112">
        <f>+$D$3*U1681</f>
        <v>4811950</v>
      </c>
      <c r="D1681" s="112">
        <f t="shared" si="274"/>
        <v>4811950</v>
      </c>
      <c r="E1681" s="112">
        <f>+$F$3*L1681</f>
        <v>4285500</v>
      </c>
      <c r="F1681" s="112">
        <f t="shared" si="275"/>
        <v>4285500</v>
      </c>
      <c r="G1681" s="113">
        <f>+$H$3*R1681</f>
        <v>1286700</v>
      </c>
      <c r="H1681" s="112">
        <f t="shared" si="276"/>
        <v>1286700</v>
      </c>
      <c r="I1681" s="140">
        <f>+I1679+500</f>
        <v>420000</v>
      </c>
      <c r="J1681" s="130"/>
      <c r="K1681" s="116">
        <f>+K1679+10</f>
        <v>8550</v>
      </c>
      <c r="L1681" s="117">
        <f>+I1681+K1681</f>
        <v>428550</v>
      </c>
      <c r="M1681" s="118"/>
      <c r="N1681" s="119">
        <f>+N1679+10</f>
        <v>8650</v>
      </c>
      <c r="O1681" s="119">
        <f>+N1681+I1681</f>
        <v>428650</v>
      </c>
      <c r="P1681" s="119"/>
      <c r="Q1681" s="119">
        <f>+Q1679+10</f>
        <v>8900</v>
      </c>
      <c r="R1681" s="120">
        <f>+Q1681+I1681</f>
        <v>428900</v>
      </c>
      <c r="S1681" s="121"/>
      <c r="T1681" s="122">
        <f>+T1679+20</f>
        <v>17450</v>
      </c>
      <c r="U1681" s="122">
        <f>+T1681+I1681</f>
        <v>437450</v>
      </c>
      <c r="V1681" s="141">
        <f>+V1679+500</f>
        <v>420000</v>
      </c>
      <c r="W1681" s="130"/>
      <c r="X1681" s="116">
        <f>+X1679+5</f>
        <v>6525</v>
      </c>
      <c r="Y1681" s="124">
        <f t="shared" si="277"/>
        <v>420240</v>
      </c>
      <c r="Z1681" s="125">
        <f>+V1681+X1681</f>
        <v>426525</v>
      </c>
      <c r="AA1681" s="126"/>
      <c r="AB1681" s="127">
        <f>+AB1679+10</f>
        <v>13050</v>
      </c>
      <c r="AC1681" s="119">
        <f>+V1681+AB1681</f>
        <v>433050</v>
      </c>
      <c r="AD1681" s="127"/>
      <c r="AE1681" s="127">
        <f>+AE1679+5</f>
        <v>6550</v>
      </c>
      <c r="AF1681" s="120">
        <f>+AE1681+V1681</f>
        <v>426550</v>
      </c>
      <c r="AG1681" s="127"/>
      <c r="AH1681" s="127">
        <f>+AH1679+5</f>
        <v>6575</v>
      </c>
      <c r="AI1681" s="119">
        <f>+AH1681+V1681</f>
        <v>426575</v>
      </c>
      <c r="AJ1681" s="126"/>
      <c r="AK1681" s="128">
        <f>+AK1679+5</f>
        <v>6600</v>
      </c>
      <c r="AL1681" s="129">
        <f>+AK1681+V1681</f>
        <v>426600</v>
      </c>
      <c r="AM1681" s="397"/>
    </row>
    <row r="1682" spans="1:39" ht="15.75" x14ac:dyDescent="0.25">
      <c r="A1682" s="93">
        <f t="shared" si="278"/>
        <v>0</v>
      </c>
      <c r="B1682" s="94">
        <f t="shared" si="273"/>
        <v>0</v>
      </c>
      <c r="C1682" s="95">
        <f>+$D$3*T1682</f>
        <v>7150</v>
      </c>
      <c r="D1682" s="95">
        <f t="shared" si="274"/>
        <v>7150</v>
      </c>
      <c r="E1682" s="95">
        <f>+$F$3*K1682</f>
        <v>1500</v>
      </c>
      <c r="F1682" s="95">
        <f t="shared" si="275"/>
        <v>1500</v>
      </c>
      <c r="G1682" s="96">
        <f>+$H$3*Q1682</f>
        <v>1500</v>
      </c>
      <c r="H1682" s="95">
        <f t="shared" si="276"/>
        <v>1500</v>
      </c>
      <c r="I1682" s="395"/>
      <c r="J1682" s="130">
        <f>((K1683-K1681)/500)</f>
        <v>0.02</v>
      </c>
      <c r="K1682" s="116">
        <f>(((I1682-I1681)*J1682)+K1681)+I1682</f>
        <v>150</v>
      </c>
      <c r="L1682" s="131">
        <f>ROUNDUP(K1682,0)</f>
        <v>150</v>
      </c>
      <c r="M1682" s="132">
        <f>((N1683-N1681)/500)</f>
        <v>0.02</v>
      </c>
      <c r="N1682" s="101">
        <f>(((I1682-I1681)*M1682)+N1681)+I1682</f>
        <v>250</v>
      </c>
      <c r="O1682" s="101">
        <f>ROUNDUP(N1682,0)</f>
        <v>250</v>
      </c>
      <c r="P1682" s="101">
        <f>((Q1683-Q1681)/500)</f>
        <v>0.02</v>
      </c>
      <c r="Q1682" s="101">
        <f>(((I1682-I1681)*P1682)+Q1681)+I1682</f>
        <v>500</v>
      </c>
      <c r="R1682" s="133">
        <f>ROUNDUP(Q1682,0)</f>
        <v>500</v>
      </c>
      <c r="S1682" s="132">
        <f>((T1683-T1681)/500)</f>
        <v>0.04</v>
      </c>
      <c r="T1682" s="134">
        <f>(((I1682-I1681)*S1682)+T1681)+I1682</f>
        <v>650</v>
      </c>
      <c r="U1682" s="134">
        <f>ROUNDUP(T1682,0)</f>
        <v>650</v>
      </c>
      <c r="V1682" s="396"/>
      <c r="W1682" s="130">
        <f>((X1683-X1681)/500)</f>
        <v>0.02</v>
      </c>
      <c r="X1682" s="116">
        <f>(((V1682-V1681)*W1682)+X1681)+V1682</f>
        <v>-1875</v>
      </c>
      <c r="Y1682" s="135">
        <f t="shared" si="277"/>
        <v>240</v>
      </c>
      <c r="Z1682" s="106">
        <f>ROUNDUP(X1682,0)</f>
        <v>-1875</v>
      </c>
      <c r="AA1682" s="136">
        <f>((AB1683-AB1681)/500)</f>
        <v>0.04</v>
      </c>
      <c r="AB1682" s="137">
        <f>(((V1682-V1681)*AA1682)+AB1681)+V1682</f>
        <v>-3750</v>
      </c>
      <c r="AC1682" s="101">
        <f>ROUNDUP(AB1682,0)</f>
        <v>-3750</v>
      </c>
      <c r="AD1682" s="137">
        <f>((AE1683-AE1681)/500)</f>
        <v>0.02</v>
      </c>
      <c r="AE1682" s="137">
        <f>(((V1682-V1681)*AD1682)+AE1681)+V1682</f>
        <v>-1850</v>
      </c>
      <c r="AF1682" s="133">
        <f>ROUNDUP(AE1682,0)</f>
        <v>-1850</v>
      </c>
      <c r="AG1682" s="137">
        <f>((AH1683-AH1681)/500)</f>
        <v>0.02</v>
      </c>
      <c r="AH1682" s="137">
        <f>(((V1682-V1681)*AG1682)+AH1681)+V1682</f>
        <v>-1825</v>
      </c>
      <c r="AI1682" s="101">
        <f>ROUNDUP(AH1682,0)</f>
        <v>-1825</v>
      </c>
      <c r="AJ1682" s="136">
        <f>((AK1683-AK1681)/500)</f>
        <v>0.02</v>
      </c>
      <c r="AK1682" s="138">
        <f>(((V1682-V1681)*AJ1682)+AK1681)+V1682</f>
        <v>-1800</v>
      </c>
      <c r="AL1682" s="139">
        <f>ROUNDUP(AK1682,0)</f>
        <v>-1800</v>
      </c>
      <c r="AM1682" s="397"/>
    </row>
    <row r="1683" spans="1:39" ht="15.75" x14ac:dyDescent="0.25">
      <c r="A1683" s="93">
        <f t="shared" si="278"/>
        <v>0</v>
      </c>
      <c r="B1683" s="93">
        <f t="shared" si="273"/>
        <v>0</v>
      </c>
      <c r="C1683" s="112">
        <f>+$D$3*U1683</f>
        <v>4817670</v>
      </c>
      <c r="D1683" s="112">
        <f t="shared" si="274"/>
        <v>4817670</v>
      </c>
      <c r="E1683" s="112">
        <f>+$F$3*L1683</f>
        <v>4290600</v>
      </c>
      <c r="F1683" s="112">
        <f t="shared" si="275"/>
        <v>4290600</v>
      </c>
      <c r="G1683" s="113">
        <f>+$H$3*R1683</f>
        <v>1288230</v>
      </c>
      <c r="H1683" s="112">
        <f t="shared" si="276"/>
        <v>1288230</v>
      </c>
      <c r="I1683" s="140">
        <f>+I1681+500</f>
        <v>420500</v>
      </c>
      <c r="J1683" s="130"/>
      <c r="K1683" s="116">
        <f>+K1681+10</f>
        <v>8560</v>
      </c>
      <c r="L1683" s="117">
        <f>+I1683+K1683</f>
        <v>429060</v>
      </c>
      <c r="M1683" s="118"/>
      <c r="N1683" s="119">
        <f>+N1681+10</f>
        <v>8660</v>
      </c>
      <c r="O1683" s="119">
        <f>+N1683+I1683</f>
        <v>429160</v>
      </c>
      <c r="P1683" s="119"/>
      <c r="Q1683" s="119">
        <f>+Q1681+10</f>
        <v>8910</v>
      </c>
      <c r="R1683" s="120">
        <f>+Q1683+I1683</f>
        <v>429410</v>
      </c>
      <c r="S1683" s="121"/>
      <c r="T1683" s="122">
        <f>+T1681+20</f>
        <v>17470</v>
      </c>
      <c r="U1683" s="122">
        <f>+T1683+I1683</f>
        <v>437970</v>
      </c>
      <c r="V1683" s="141">
        <f>+V1681+500</f>
        <v>420500</v>
      </c>
      <c r="W1683" s="130"/>
      <c r="X1683" s="116">
        <f>+X1681+10</f>
        <v>6535</v>
      </c>
      <c r="Y1683" s="124">
        <f t="shared" si="277"/>
        <v>420740</v>
      </c>
      <c r="Z1683" s="125">
        <f>+V1683+X1683</f>
        <v>427035</v>
      </c>
      <c r="AA1683" s="126"/>
      <c r="AB1683" s="127">
        <f>+AB1681+20</f>
        <v>13070</v>
      </c>
      <c r="AC1683" s="119">
        <f>+V1683+AB1683</f>
        <v>433570</v>
      </c>
      <c r="AD1683" s="127"/>
      <c r="AE1683" s="127">
        <f>+AE1681+10</f>
        <v>6560</v>
      </c>
      <c r="AF1683" s="120">
        <f>+AE1683+V1683</f>
        <v>427060</v>
      </c>
      <c r="AG1683" s="127"/>
      <c r="AH1683" s="127">
        <f>+AH1681+10</f>
        <v>6585</v>
      </c>
      <c r="AI1683" s="119">
        <f>+AH1683+V1683</f>
        <v>427085</v>
      </c>
      <c r="AJ1683" s="126"/>
      <c r="AK1683" s="128">
        <f>+AK1681+10</f>
        <v>6610</v>
      </c>
      <c r="AL1683" s="129">
        <f>+AK1683+V1683</f>
        <v>427110</v>
      </c>
      <c r="AM1683" s="397"/>
    </row>
    <row r="1684" spans="1:39" ht="15.75" x14ac:dyDescent="0.25">
      <c r="A1684" s="93">
        <f t="shared" si="278"/>
        <v>0</v>
      </c>
      <c r="B1684" s="94">
        <f t="shared" si="273"/>
        <v>0</v>
      </c>
      <c r="C1684" s="95">
        <f>+$D$3*T1684</f>
        <v>7150</v>
      </c>
      <c r="D1684" s="95">
        <f t="shared" si="274"/>
        <v>7150</v>
      </c>
      <c r="E1684" s="95">
        <f>+$F$3*K1684</f>
        <v>1500</v>
      </c>
      <c r="F1684" s="95">
        <f t="shared" si="275"/>
        <v>1500</v>
      </c>
      <c r="G1684" s="96">
        <f>+$H$3*Q1684</f>
        <v>1500</v>
      </c>
      <c r="H1684" s="433">
        <f t="shared" si="276"/>
        <v>1500</v>
      </c>
      <c r="I1684" s="395"/>
      <c r="J1684" s="130">
        <f>((K1685-K1683)/500)</f>
        <v>0.02</v>
      </c>
      <c r="K1684" s="116">
        <f>(((I1684-I1683)*J1684)+K1683)+I1684</f>
        <v>150</v>
      </c>
      <c r="L1684" s="131">
        <f>ROUNDUP(K1684,0)</f>
        <v>150</v>
      </c>
      <c r="M1684" s="132">
        <f>((N1685-N1683)/500)</f>
        <v>0.02</v>
      </c>
      <c r="N1684" s="101">
        <f>(((I1684-I1683)*M1684)+N1683)+I1684</f>
        <v>250</v>
      </c>
      <c r="O1684" s="101">
        <f>ROUNDUP(N1684,0)</f>
        <v>250</v>
      </c>
      <c r="P1684" s="101">
        <f>((Q1685-Q1683)/500)</f>
        <v>0.02</v>
      </c>
      <c r="Q1684" s="101">
        <f>(((I1684-I1683)*P1684)+Q1683)+I1684</f>
        <v>500</v>
      </c>
      <c r="R1684" s="133">
        <f>ROUNDUP(Q1684,0)</f>
        <v>500</v>
      </c>
      <c r="S1684" s="132">
        <f>((T1685-T1683)/500)</f>
        <v>0.04</v>
      </c>
      <c r="T1684" s="134">
        <f>(((I1684-I1683)*S1684)+T1683)+I1684</f>
        <v>650</v>
      </c>
      <c r="U1684" s="134">
        <f>ROUNDUP(T1684,0)</f>
        <v>650</v>
      </c>
      <c r="V1684" s="396"/>
      <c r="W1684" s="130">
        <f>((X1685-X1683)/500)</f>
        <v>0.01</v>
      </c>
      <c r="X1684" s="116">
        <f>(((V1684-V1683)*W1684)+X1683)+V1684</f>
        <v>2330</v>
      </c>
      <c r="Y1684" s="135">
        <f t="shared" si="277"/>
        <v>240</v>
      </c>
      <c r="Z1684" s="106">
        <f>ROUNDUP(X1684,0)</f>
        <v>2330</v>
      </c>
      <c r="AA1684" s="136">
        <f>((AB1685-AB1683)/500)</f>
        <v>0.02</v>
      </c>
      <c r="AB1684" s="137">
        <f>(((V1684-V1683)*AA1684)+AB1683)+V1684</f>
        <v>4660</v>
      </c>
      <c r="AC1684" s="101">
        <f>ROUNDUP(AB1684,0)</f>
        <v>4660</v>
      </c>
      <c r="AD1684" s="137">
        <f>((AE1685-AE1683)/500)</f>
        <v>0.01</v>
      </c>
      <c r="AE1684" s="137">
        <f>(((V1684-V1683)*AD1684)+AE1683)+V1684</f>
        <v>2355</v>
      </c>
      <c r="AF1684" s="133">
        <f>ROUNDUP(AE1684,0)</f>
        <v>2355</v>
      </c>
      <c r="AG1684" s="137">
        <f>((AH1685-AH1683)/500)</f>
        <v>0.01</v>
      </c>
      <c r="AH1684" s="137">
        <f>(((V1684-V1683)*AG1684)+AH1683)+V1684</f>
        <v>2380</v>
      </c>
      <c r="AI1684" s="101">
        <f>ROUNDUP(AH1684,0)</f>
        <v>2380</v>
      </c>
      <c r="AJ1684" s="136">
        <f>((AK1685-AK1683)/500)</f>
        <v>0.01</v>
      </c>
      <c r="AK1684" s="138">
        <f>(((V1684-V1683)*AJ1684)+AK1683)+V1684</f>
        <v>2405</v>
      </c>
      <c r="AL1684" s="139">
        <f>ROUNDUP(AK1684,0)</f>
        <v>2405</v>
      </c>
    </row>
    <row r="1685" spans="1:39" ht="15.75" x14ac:dyDescent="0.25">
      <c r="A1685" s="93">
        <f t="shared" si="278"/>
        <v>0</v>
      </c>
      <c r="B1685" s="93">
        <f t="shared" si="273"/>
        <v>0</v>
      </c>
      <c r="C1685" s="112">
        <f>+$D$3*U1685</f>
        <v>4823390</v>
      </c>
      <c r="D1685" s="112">
        <f t="shared" si="274"/>
        <v>4823390</v>
      </c>
      <c r="E1685" s="112">
        <f>+$F$3*L1685</f>
        <v>4295700</v>
      </c>
      <c r="F1685" s="112">
        <f t="shared" si="275"/>
        <v>4295700</v>
      </c>
      <c r="G1685" s="113">
        <f>+$H$3*R1685</f>
        <v>1289760</v>
      </c>
      <c r="H1685" s="112">
        <f t="shared" si="276"/>
        <v>1289760</v>
      </c>
      <c r="I1685" s="140">
        <f>+I1683+500</f>
        <v>421000</v>
      </c>
      <c r="J1685" s="130"/>
      <c r="K1685" s="116">
        <f>+K1683+10</f>
        <v>8570</v>
      </c>
      <c r="L1685" s="117">
        <f>+I1685+K1685</f>
        <v>429570</v>
      </c>
      <c r="M1685" s="118"/>
      <c r="N1685" s="119">
        <f>+N1683+10</f>
        <v>8670</v>
      </c>
      <c r="O1685" s="119">
        <f>+N1685+I1685</f>
        <v>429670</v>
      </c>
      <c r="P1685" s="119"/>
      <c r="Q1685" s="119">
        <f>+Q1683+10</f>
        <v>8920</v>
      </c>
      <c r="R1685" s="120">
        <f>+Q1685+I1685</f>
        <v>429920</v>
      </c>
      <c r="S1685" s="121"/>
      <c r="T1685" s="122">
        <f>+T1683+20</f>
        <v>17490</v>
      </c>
      <c r="U1685" s="122">
        <f>+T1685+I1685</f>
        <v>438490</v>
      </c>
      <c r="V1685" s="141">
        <f>+V1683+500</f>
        <v>421000</v>
      </c>
      <c r="W1685" s="130"/>
      <c r="X1685" s="116">
        <f>+X1683+5</f>
        <v>6540</v>
      </c>
      <c r="Y1685" s="124">
        <f t="shared" si="277"/>
        <v>421240</v>
      </c>
      <c r="Z1685" s="125">
        <f>+V1685+X1685</f>
        <v>427540</v>
      </c>
      <c r="AA1685" s="126"/>
      <c r="AB1685" s="127">
        <f>+AB1683+10</f>
        <v>13080</v>
      </c>
      <c r="AC1685" s="119">
        <f>+V1685+AB1685</f>
        <v>434080</v>
      </c>
      <c r="AD1685" s="127"/>
      <c r="AE1685" s="127">
        <f>+AE1683+5</f>
        <v>6565</v>
      </c>
      <c r="AF1685" s="120">
        <f>+AE1685+V1685</f>
        <v>427565</v>
      </c>
      <c r="AG1685" s="127"/>
      <c r="AH1685" s="127">
        <f>+AH1683+5</f>
        <v>6590</v>
      </c>
      <c r="AI1685" s="119">
        <f>+AH1685+V1685</f>
        <v>427590</v>
      </c>
      <c r="AJ1685" s="126"/>
      <c r="AK1685" s="128">
        <f>+AK1683+5</f>
        <v>6615</v>
      </c>
      <c r="AL1685" s="129">
        <f>+AK1685+V1685</f>
        <v>427615</v>
      </c>
      <c r="AM1685" s="397"/>
    </row>
    <row r="1686" spans="1:39" ht="15.75" x14ac:dyDescent="0.25">
      <c r="A1686" s="93">
        <f t="shared" si="278"/>
        <v>0</v>
      </c>
      <c r="B1686" s="94">
        <f t="shared" si="273"/>
        <v>0</v>
      </c>
      <c r="C1686" s="95">
        <f>+$D$3*T1686</f>
        <v>7150</v>
      </c>
      <c r="D1686" s="95">
        <f t="shared" si="274"/>
        <v>7150</v>
      </c>
      <c r="E1686" s="95">
        <f>+$F$3*K1686</f>
        <v>1500</v>
      </c>
      <c r="F1686" s="95">
        <f t="shared" si="275"/>
        <v>1500</v>
      </c>
      <c r="G1686" s="96">
        <f>+$H$3*Q1686</f>
        <v>1500</v>
      </c>
      <c r="H1686" s="95">
        <f t="shared" si="276"/>
        <v>1500</v>
      </c>
      <c r="I1686" s="395"/>
      <c r="J1686" s="130">
        <f>((K1687-K1685)/500)</f>
        <v>0.02</v>
      </c>
      <c r="K1686" s="116">
        <f>(((I1686-I1685)*J1686)+K1685)+I1686</f>
        <v>150</v>
      </c>
      <c r="L1686" s="131">
        <f>ROUNDUP(K1686,0)</f>
        <v>150</v>
      </c>
      <c r="M1686" s="132">
        <f>((N1687-N1685)/500)</f>
        <v>0.02</v>
      </c>
      <c r="N1686" s="101">
        <f>(((I1686-I1685)*M1686)+N1685)+I1686</f>
        <v>250</v>
      </c>
      <c r="O1686" s="101">
        <f>ROUNDUP(N1686,0)</f>
        <v>250</v>
      </c>
      <c r="P1686" s="101">
        <f>((Q1687-Q1685)/500)</f>
        <v>0.02</v>
      </c>
      <c r="Q1686" s="101">
        <f>(((I1686-I1685)*P1686)+Q1685)+I1686</f>
        <v>500</v>
      </c>
      <c r="R1686" s="133">
        <f>ROUNDUP(Q1686,0)</f>
        <v>500</v>
      </c>
      <c r="S1686" s="132">
        <f>((T1687-T1685)/500)</f>
        <v>0.04</v>
      </c>
      <c r="T1686" s="134">
        <f>(((I1686-I1685)*S1686)+T1685)+I1686</f>
        <v>650</v>
      </c>
      <c r="U1686" s="134">
        <f>ROUNDUP(T1686,0)</f>
        <v>650</v>
      </c>
      <c r="V1686" s="396"/>
      <c r="W1686" s="130">
        <f>((X1687-X1685)/500)</f>
        <v>0.02</v>
      </c>
      <c r="X1686" s="116">
        <f>(((V1686-V1685)*W1686)+X1685)+V1686</f>
        <v>-1880</v>
      </c>
      <c r="Y1686" s="135">
        <f t="shared" si="277"/>
        <v>240</v>
      </c>
      <c r="Z1686" s="106">
        <f>ROUNDUP(X1686,0)</f>
        <v>-1880</v>
      </c>
      <c r="AA1686" s="136">
        <f>((AB1687-AB1685)/500)</f>
        <v>0.04</v>
      </c>
      <c r="AB1686" s="137">
        <f>(((V1686-V1685)*AA1686)+AB1685)+V1686</f>
        <v>-3760</v>
      </c>
      <c r="AC1686" s="101">
        <f>ROUNDUP(AB1686,0)</f>
        <v>-3760</v>
      </c>
      <c r="AD1686" s="137">
        <f>((AE1687-AE1685)/500)</f>
        <v>0.02</v>
      </c>
      <c r="AE1686" s="137">
        <f>(((V1686-V1685)*AD1686)+AE1685)+V1686</f>
        <v>-1855</v>
      </c>
      <c r="AF1686" s="133">
        <f>ROUNDUP(AE1686,0)</f>
        <v>-1855</v>
      </c>
      <c r="AG1686" s="137">
        <f>((AH1687-AH1685)/500)</f>
        <v>0.02</v>
      </c>
      <c r="AH1686" s="137">
        <f>(((V1686-V1685)*AG1686)+AH1685)+V1686</f>
        <v>-1830</v>
      </c>
      <c r="AI1686" s="101">
        <f>ROUNDUP(AH1686,0)</f>
        <v>-1830</v>
      </c>
      <c r="AJ1686" s="136">
        <f>((AK1687-AK1685)/500)</f>
        <v>0.02</v>
      </c>
      <c r="AK1686" s="138">
        <f>(((V1686-V1685)*AJ1686)+AK1685)+V1686</f>
        <v>-1805</v>
      </c>
      <c r="AL1686" s="139">
        <f>ROUNDUP(AK1686,0)</f>
        <v>-1805</v>
      </c>
    </row>
    <row r="1687" spans="1:39" ht="15.75" x14ac:dyDescent="0.25">
      <c r="A1687" s="93">
        <f t="shared" si="278"/>
        <v>0</v>
      </c>
      <c r="B1687" s="93">
        <f t="shared" si="273"/>
        <v>0</v>
      </c>
      <c r="C1687" s="112">
        <f>+$D$3*U1687</f>
        <v>4829110</v>
      </c>
      <c r="D1687" s="112">
        <f t="shared" si="274"/>
        <v>4829110</v>
      </c>
      <c r="E1687" s="112">
        <f>+$F$3*L1687</f>
        <v>4300800</v>
      </c>
      <c r="F1687" s="112">
        <f t="shared" si="275"/>
        <v>4300800</v>
      </c>
      <c r="G1687" s="113">
        <f>+$H$3*R1687</f>
        <v>1291290</v>
      </c>
      <c r="H1687" s="112">
        <f t="shared" si="276"/>
        <v>1291290</v>
      </c>
      <c r="I1687" s="140">
        <f>+I1685+500</f>
        <v>421500</v>
      </c>
      <c r="J1687" s="130"/>
      <c r="K1687" s="116">
        <f>+K1685+10</f>
        <v>8580</v>
      </c>
      <c r="L1687" s="117">
        <f>+I1687+K1687</f>
        <v>430080</v>
      </c>
      <c r="M1687" s="118"/>
      <c r="N1687" s="119">
        <f>+N1685+10</f>
        <v>8680</v>
      </c>
      <c r="O1687" s="119">
        <f>+N1687+I1687</f>
        <v>430180</v>
      </c>
      <c r="P1687" s="119"/>
      <c r="Q1687" s="119">
        <f>+Q1685+10</f>
        <v>8930</v>
      </c>
      <c r="R1687" s="120">
        <f>+Q1687+I1687</f>
        <v>430430</v>
      </c>
      <c r="S1687" s="121"/>
      <c r="T1687" s="122">
        <f>+T1685+20</f>
        <v>17510</v>
      </c>
      <c r="U1687" s="122">
        <f>+T1687+I1687</f>
        <v>439010</v>
      </c>
      <c r="V1687" s="141">
        <f>+V1685+500</f>
        <v>421500</v>
      </c>
      <c r="W1687" s="130"/>
      <c r="X1687" s="116">
        <f>+X1685+10</f>
        <v>6550</v>
      </c>
      <c r="Y1687" s="124">
        <f t="shared" si="277"/>
        <v>421740</v>
      </c>
      <c r="Z1687" s="125">
        <f>+V1687+X1687</f>
        <v>428050</v>
      </c>
      <c r="AA1687" s="126"/>
      <c r="AB1687" s="127">
        <f>+AB1685+20</f>
        <v>13100</v>
      </c>
      <c r="AC1687" s="119">
        <f>+V1687+AB1687</f>
        <v>434600</v>
      </c>
      <c r="AD1687" s="127"/>
      <c r="AE1687" s="127">
        <f>+AE1685+10</f>
        <v>6575</v>
      </c>
      <c r="AF1687" s="120">
        <f>+AE1687+V1687</f>
        <v>428075</v>
      </c>
      <c r="AG1687" s="127"/>
      <c r="AH1687" s="127">
        <f>+AH1685+10</f>
        <v>6600</v>
      </c>
      <c r="AI1687" s="119">
        <f>+AH1687+V1687</f>
        <v>428100</v>
      </c>
      <c r="AJ1687" s="126"/>
      <c r="AK1687" s="128">
        <f>+AK1685+10</f>
        <v>6625</v>
      </c>
      <c r="AL1687" s="129">
        <f>+AK1687+V1687</f>
        <v>428125</v>
      </c>
      <c r="AM1687" s="397"/>
    </row>
    <row r="1688" spans="1:39" ht="15.75" x14ac:dyDescent="0.25">
      <c r="A1688" s="93">
        <f t="shared" si="278"/>
        <v>0</v>
      </c>
      <c r="B1688" s="94">
        <f t="shared" si="273"/>
        <v>0</v>
      </c>
      <c r="C1688" s="95">
        <f>+$D$3*T1688</f>
        <v>7150</v>
      </c>
      <c r="D1688" s="95">
        <f t="shared" si="274"/>
        <v>7150</v>
      </c>
      <c r="E1688" s="95">
        <f>+$F$3*K1688</f>
        <v>1500</v>
      </c>
      <c r="F1688" s="95">
        <f t="shared" si="275"/>
        <v>1500</v>
      </c>
      <c r="G1688" s="96">
        <f>+$H$3*Q1688</f>
        <v>1500</v>
      </c>
      <c r="H1688" s="433">
        <f t="shared" si="276"/>
        <v>1500</v>
      </c>
      <c r="I1688" s="395"/>
      <c r="J1688" s="130">
        <f>((K1689-K1687)/500)</f>
        <v>0.02</v>
      </c>
      <c r="K1688" s="116">
        <f>(((I1688-I1687)*J1688)+K1687)+I1688</f>
        <v>150</v>
      </c>
      <c r="L1688" s="131">
        <f>ROUNDUP(K1688,0)</f>
        <v>150</v>
      </c>
      <c r="M1688" s="132">
        <f>((N1689-N1687)/500)</f>
        <v>0.02</v>
      </c>
      <c r="N1688" s="101">
        <f>(((I1688-I1687)*M1688)+N1687)+I1688</f>
        <v>250</v>
      </c>
      <c r="O1688" s="101">
        <f>ROUNDUP(N1688,0)</f>
        <v>250</v>
      </c>
      <c r="P1688" s="101">
        <f>((Q1689-Q1687)/500)</f>
        <v>0.02</v>
      </c>
      <c r="Q1688" s="101">
        <f>(((I1688-I1687)*P1688)+Q1687)+I1688</f>
        <v>500</v>
      </c>
      <c r="R1688" s="133">
        <f>ROUNDUP(Q1688,0)</f>
        <v>500</v>
      </c>
      <c r="S1688" s="132">
        <f>((T1689-T1687)/500)</f>
        <v>0.04</v>
      </c>
      <c r="T1688" s="134">
        <f>(((I1688-I1687)*S1688)+T1687)+I1688</f>
        <v>650</v>
      </c>
      <c r="U1688" s="134">
        <f>ROUNDUP(T1688,0)</f>
        <v>650</v>
      </c>
      <c r="V1688" s="396"/>
      <c r="W1688" s="130">
        <f>((X1689-X1687)/500)</f>
        <v>0.01</v>
      </c>
      <c r="X1688" s="116">
        <f>(((V1688-V1687)*W1688)+X1687)+V1688</f>
        <v>2335</v>
      </c>
      <c r="Y1688" s="135">
        <f t="shared" si="277"/>
        <v>240</v>
      </c>
      <c r="Z1688" s="106">
        <f>ROUNDUP(X1688,0)</f>
        <v>2335</v>
      </c>
      <c r="AA1688" s="136">
        <f>((AB1689-AB1687)/500)</f>
        <v>0.02</v>
      </c>
      <c r="AB1688" s="137">
        <f>(((V1688-V1687)*AA1688)+AB1687)+V1688</f>
        <v>4670</v>
      </c>
      <c r="AC1688" s="101">
        <f>ROUNDUP(AB1688,0)</f>
        <v>4670</v>
      </c>
      <c r="AD1688" s="137">
        <f>((AE1689-AE1687)/500)</f>
        <v>0.01</v>
      </c>
      <c r="AE1688" s="137">
        <f>(((V1688-V1687)*AD1688)+AE1687)+V1688</f>
        <v>2360</v>
      </c>
      <c r="AF1688" s="133">
        <f>ROUNDUP(AE1688,0)</f>
        <v>2360</v>
      </c>
      <c r="AG1688" s="137">
        <f>((AH1689-AH1687)/500)</f>
        <v>0.01</v>
      </c>
      <c r="AH1688" s="137">
        <f>(((V1688-V1687)*AG1688)+AH1687)+V1688</f>
        <v>2385</v>
      </c>
      <c r="AI1688" s="101">
        <f>ROUNDUP(AH1688,0)</f>
        <v>2385</v>
      </c>
      <c r="AJ1688" s="136">
        <f>((AK1689-AK1687)/500)</f>
        <v>0.01</v>
      </c>
      <c r="AK1688" s="138">
        <f>(((V1688-V1687)*AJ1688)+AK1687)+V1688</f>
        <v>2410</v>
      </c>
      <c r="AL1688" s="139">
        <f>ROUNDUP(AK1688,0)</f>
        <v>2410</v>
      </c>
    </row>
    <row r="1689" spans="1:39" ht="15.75" x14ac:dyDescent="0.25">
      <c r="A1689" s="93">
        <f t="shared" si="278"/>
        <v>0</v>
      </c>
      <c r="B1689" s="93">
        <f t="shared" si="273"/>
        <v>0</v>
      </c>
      <c r="C1689" s="112">
        <f>+$D$3*U1689</f>
        <v>4834830</v>
      </c>
      <c r="D1689" s="112">
        <f t="shared" si="274"/>
        <v>4834830</v>
      </c>
      <c r="E1689" s="112">
        <f>+$F$3*L1689</f>
        <v>4305900</v>
      </c>
      <c r="F1689" s="112">
        <f t="shared" si="275"/>
        <v>4305900</v>
      </c>
      <c r="G1689" s="113">
        <f>+$H$3*R1689</f>
        <v>1292820</v>
      </c>
      <c r="H1689" s="112">
        <f t="shared" si="276"/>
        <v>1292820</v>
      </c>
      <c r="I1689" s="140">
        <f>+I1687+500</f>
        <v>422000</v>
      </c>
      <c r="J1689" s="130"/>
      <c r="K1689" s="116">
        <f>+K1687+10</f>
        <v>8590</v>
      </c>
      <c r="L1689" s="117">
        <f>+I1689+K1689</f>
        <v>430590</v>
      </c>
      <c r="M1689" s="118"/>
      <c r="N1689" s="119">
        <f>+N1687+10</f>
        <v>8690</v>
      </c>
      <c r="O1689" s="119">
        <f>+N1689+I1689</f>
        <v>430690</v>
      </c>
      <c r="P1689" s="119"/>
      <c r="Q1689" s="119">
        <f>+Q1687+10</f>
        <v>8940</v>
      </c>
      <c r="R1689" s="120">
        <f>+Q1689+I1689</f>
        <v>430940</v>
      </c>
      <c r="S1689" s="121"/>
      <c r="T1689" s="122">
        <f>+T1687+20</f>
        <v>17530</v>
      </c>
      <c r="U1689" s="122">
        <f>+T1689+I1689</f>
        <v>439530</v>
      </c>
      <c r="V1689" s="141">
        <f>+V1687+500</f>
        <v>422000</v>
      </c>
      <c r="W1689" s="130"/>
      <c r="X1689" s="116">
        <f>+X1687+5</f>
        <v>6555</v>
      </c>
      <c r="Y1689" s="124">
        <f t="shared" si="277"/>
        <v>422240</v>
      </c>
      <c r="Z1689" s="125">
        <f>+V1689+X1689</f>
        <v>428555</v>
      </c>
      <c r="AA1689" s="126"/>
      <c r="AB1689" s="127">
        <f>+AB1687+10</f>
        <v>13110</v>
      </c>
      <c r="AC1689" s="119">
        <f>+V1689+AB1689</f>
        <v>435110</v>
      </c>
      <c r="AD1689" s="127"/>
      <c r="AE1689" s="127">
        <f>+AE1687+5</f>
        <v>6580</v>
      </c>
      <c r="AF1689" s="120">
        <f>+AE1689+V1689</f>
        <v>428580</v>
      </c>
      <c r="AG1689" s="127"/>
      <c r="AH1689" s="127">
        <f>+AH1687+5</f>
        <v>6605</v>
      </c>
      <c r="AI1689" s="119">
        <f>+AH1689+V1689</f>
        <v>428605</v>
      </c>
      <c r="AJ1689" s="126"/>
      <c r="AK1689" s="128">
        <f>+AK1687+5</f>
        <v>6630</v>
      </c>
      <c r="AL1689" s="129">
        <f>+AK1689+V1689</f>
        <v>428630</v>
      </c>
      <c r="AM1689" s="397"/>
    </row>
    <row r="1690" spans="1:39" ht="15.75" x14ac:dyDescent="0.25">
      <c r="A1690" s="93">
        <f t="shared" si="278"/>
        <v>0</v>
      </c>
      <c r="B1690" s="94">
        <f t="shared" si="273"/>
        <v>0</v>
      </c>
      <c r="C1690" s="95">
        <f>+$D$3*T1690</f>
        <v>7150</v>
      </c>
      <c r="D1690" s="95">
        <f t="shared" si="274"/>
        <v>7150</v>
      </c>
      <c r="E1690" s="95">
        <f>+$F$3*K1690</f>
        <v>1500</v>
      </c>
      <c r="F1690" s="95">
        <f t="shared" si="275"/>
        <v>1500</v>
      </c>
      <c r="G1690" s="96">
        <f>+$H$3*Q1690</f>
        <v>1500</v>
      </c>
      <c r="H1690" s="95">
        <f t="shared" si="276"/>
        <v>1500</v>
      </c>
      <c r="I1690" s="395"/>
      <c r="J1690" s="130">
        <f>((K1691-K1689)/500)</f>
        <v>0.02</v>
      </c>
      <c r="K1690" s="116">
        <f>(((I1690-I1689)*J1690)+K1689)+I1690</f>
        <v>150</v>
      </c>
      <c r="L1690" s="131">
        <f>ROUNDUP(K1690,0)</f>
        <v>150</v>
      </c>
      <c r="M1690" s="132">
        <f>((N1691-N1689)/500)</f>
        <v>0.02</v>
      </c>
      <c r="N1690" s="101">
        <f>(((I1690-I1689)*M1690)+N1689)+I1690</f>
        <v>250</v>
      </c>
      <c r="O1690" s="101">
        <f>ROUNDUP(N1690,0)</f>
        <v>250</v>
      </c>
      <c r="P1690" s="101">
        <f>((Q1691-Q1689)/500)</f>
        <v>0.02</v>
      </c>
      <c r="Q1690" s="101">
        <f>(((I1690-I1689)*P1690)+Q1689)+I1690</f>
        <v>500</v>
      </c>
      <c r="R1690" s="133">
        <f>ROUNDUP(Q1690,0)</f>
        <v>500</v>
      </c>
      <c r="S1690" s="132">
        <f>((T1691-T1689)/500)</f>
        <v>0.04</v>
      </c>
      <c r="T1690" s="134">
        <f>(((I1690-I1689)*S1690)+T1689)+I1690</f>
        <v>650</v>
      </c>
      <c r="U1690" s="134">
        <f>ROUNDUP(T1690,0)</f>
        <v>650</v>
      </c>
      <c r="V1690" s="396"/>
      <c r="W1690" s="130">
        <f>((X1691-X1689)/500)</f>
        <v>0.02</v>
      </c>
      <c r="X1690" s="116">
        <f>(((V1690-V1689)*W1690)+X1689)+V1690</f>
        <v>-1885</v>
      </c>
      <c r="Y1690" s="135">
        <f t="shared" si="277"/>
        <v>240</v>
      </c>
      <c r="Z1690" s="106">
        <f>ROUNDUP(X1690,0)</f>
        <v>-1885</v>
      </c>
      <c r="AA1690" s="136">
        <f>((AB1691-AB1689)/500)</f>
        <v>0.04</v>
      </c>
      <c r="AB1690" s="137">
        <f>(((V1690-V1689)*AA1690)+AB1689)+V1690</f>
        <v>-3770</v>
      </c>
      <c r="AC1690" s="101">
        <f>ROUNDUP(AB1690,0)</f>
        <v>-3770</v>
      </c>
      <c r="AD1690" s="137">
        <f>((AE1691-AE1689)/500)</f>
        <v>0.02</v>
      </c>
      <c r="AE1690" s="137">
        <f>(((V1690-V1689)*AD1690)+AE1689)+V1690</f>
        <v>-1860</v>
      </c>
      <c r="AF1690" s="133">
        <f>ROUNDUP(AE1690,0)</f>
        <v>-1860</v>
      </c>
      <c r="AG1690" s="137">
        <f>((AH1691-AH1689)/500)</f>
        <v>0.02</v>
      </c>
      <c r="AH1690" s="137">
        <f>(((V1690-V1689)*AG1690)+AH1689)+V1690</f>
        <v>-1835</v>
      </c>
      <c r="AI1690" s="101">
        <f>ROUNDUP(AH1690,0)</f>
        <v>-1835</v>
      </c>
      <c r="AJ1690" s="136">
        <f>((AK1691-AK1689)/500)</f>
        <v>0.02</v>
      </c>
      <c r="AK1690" s="138">
        <f>(((V1690-V1689)*AJ1690)+AK1689)+V1690</f>
        <v>-1810</v>
      </c>
      <c r="AL1690" s="139">
        <f>ROUNDUP(AK1690,0)</f>
        <v>-1810</v>
      </c>
      <c r="AM1690" s="397"/>
    </row>
    <row r="1691" spans="1:39" ht="15.75" x14ac:dyDescent="0.25">
      <c r="A1691" s="93">
        <f t="shared" si="278"/>
        <v>0</v>
      </c>
      <c r="B1691" s="93">
        <f t="shared" ref="B1691:B1754" si="279">ROUNDUP(A1691,0)</f>
        <v>0</v>
      </c>
      <c r="C1691" s="112">
        <f>+$D$3*U1691</f>
        <v>4840550</v>
      </c>
      <c r="D1691" s="112">
        <f t="shared" ref="D1691:D1754" si="280">ROUNDUP(C1691,0)</f>
        <v>4840550</v>
      </c>
      <c r="E1691" s="112">
        <f>+$F$3*L1691</f>
        <v>4311000</v>
      </c>
      <c r="F1691" s="112">
        <f t="shared" ref="F1691:F1754" si="281">ROUNDUP(E1691,0)</f>
        <v>4311000</v>
      </c>
      <c r="G1691" s="113">
        <f>+$H$3*R1691</f>
        <v>1294350</v>
      </c>
      <c r="H1691" s="112">
        <f t="shared" ref="H1691:H1754" si="282">ROUNDUP(G1691,0)</f>
        <v>1294350</v>
      </c>
      <c r="I1691" s="140">
        <f>+I1689+500</f>
        <v>422500</v>
      </c>
      <c r="J1691" s="130"/>
      <c r="K1691" s="116">
        <f>+K1689+10</f>
        <v>8600</v>
      </c>
      <c r="L1691" s="117">
        <f>+I1691+K1691</f>
        <v>431100</v>
      </c>
      <c r="M1691" s="118"/>
      <c r="N1691" s="119">
        <f>+N1689+10</f>
        <v>8700</v>
      </c>
      <c r="O1691" s="119">
        <f>+N1691+I1691</f>
        <v>431200</v>
      </c>
      <c r="P1691" s="119"/>
      <c r="Q1691" s="119">
        <f>+Q1689+10</f>
        <v>8950</v>
      </c>
      <c r="R1691" s="120">
        <f>+Q1691+I1691</f>
        <v>431450</v>
      </c>
      <c r="S1691" s="121"/>
      <c r="T1691" s="122">
        <f>+T1689+20</f>
        <v>17550</v>
      </c>
      <c r="U1691" s="122">
        <f>+T1691+I1691</f>
        <v>440050</v>
      </c>
      <c r="V1691" s="141">
        <f>+V1689+500</f>
        <v>422500</v>
      </c>
      <c r="W1691" s="130"/>
      <c r="X1691" s="116">
        <f>+X1689+10</f>
        <v>6565</v>
      </c>
      <c r="Y1691" s="124">
        <f t="shared" si="277"/>
        <v>422740</v>
      </c>
      <c r="Z1691" s="125">
        <f>+V1691+X1691</f>
        <v>429065</v>
      </c>
      <c r="AA1691" s="126"/>
      <c r="AB1691" s="127">
        <f>+AB1689+20</f>
        <v>13130</v>
      </c>
      <c r="AC1691" s="119">
        <f>+V1691+AB1691</f>
        <v>435630</v>
      </c>
      <c r="AD1691" s="127"/>
      <c r="AE1691" s="127">
        <f>+AE1689+10</f>
        <v>6590</v>
      </c>
      <c r="AF1691" s="120">
        <f>+AE1691+V1691</f>
        <v>429090</v>
      </c>
      <c r="AG1691" s="127"/>
      <c r="AH1691" s="127">
        <f>+AH1689+10</f>
        <v>6615</v>
      </c>
      <c r="AI1691" s="119">
        <f>+AH1691+V1691</f>
        <v>429115</v>
      </c>
      <c r="AJ1691" s="126"/>
      <c r="AK1691" s="128">
        <f>+AK1689+10</f>
        <v>6640</v>
      </c>
      <c r="AL1691" s="129">
        <f>+AK1691+V1691</f>
        <v>429140</v>
      </c>
      <c r="AM1691" s="397"/>
    </row>
    <row r="1692" spans="1:39" ht="15.75" x14ac:dyDescent="0.25">
      <c r="A1692" s="93">
        <f t="shared" si="278"/>
        <v>0</v>
      </c>
      <c r="B1692" s="94">
        <f t="shared" si="279"/>
        <v>0</v>
      </c>
      <c r="C1692" s="95">
        <f>+$D$3*T1692</f>
        <v>7150</v>
      </c>
      <c r="D1692" s="95">
        <f t="shared" si="280"/>
        <v>7150</v>
      </c>
      <c r="E1692" s="95">
        <f>+$F$3*K1692</f>
        <v>1500</v>
      </c>
      <c r="F1692" s="95">
        <f t="shared" si="281"/>
        <v>1500</v>
      </c>
      <c r="G1692" s="96">
        <f>+$H$3*Q1692</f>
        <v>1500</v>
      </c>
      <c r="H1692" s="433">
        <f t="shared" si="282"/>
        <v>1500</v>
      </c>
      <c r="I1692" s="395"/>
      <c r="J1692" s="130">
        <f>((K1693-K1691)/500)</f>
        <v>0.02</v>
      </c>
      <c r="K1692" s="116">
        <f>(((I1692-I1691)*J1692)+K1691)+I1692</f>
        <v>150</v>
      </c>
      <c r="L1692" s="131">
        <f>ROUNDUP(K1692,0)</f>
        <v>150</v>
      </c>
      <c r="M1692" s="132">
        <f>((N1693-N1691)/500)</f>
        <v>0.02</v>
      </c>
      <c r="N1692" s="101">
        <f>(((I1692-I1691)*M1692)+N1691)+I1692</f>
        <v>250</v>
      </c>
      <c r="O1692" s="101">
        <f>ROUNDUP(N1692,0)</f>
        <v>250</v>
      </c>
      <c r="P1692" s="101">
        <f>((Q1693-Q1691)/500)</f>
        <v>0.02</v>
      </c>
      <c r="Q1692" s="101">
        <f>(((I1692-I1691)*P1692)+Q1691)+I1692</f>
        <v>500</v>
      </c>
      <c r="R1692" s="133">
        <f>ROUNDUP(Q1692,0)</f>
        <v>500</v>
      </c>
      <c r="S1692" s="132">
        <f>((T1693-T1691)/500)</f>
        <v>0.04</v>
      </c>
      <c r="T1692" s="134">
        <f>(((I1692-I1691)*S1692)+T1691)+I1692</f>
        <v>650</v>
      </c>
      <c r="U1692" s="134">
        <f>ROUNDUP(T1692,0)</f>
        <v>650</v>
      </c>
      <c r="V1692" s="396"/>
      <c r="W1692" s="130">
        <f>((X1693-X1691)/500)</f>
        <v>0.01</v>
      </c>
      <c r="X1692" s="116">
        <f>(((V1692-V1691)*W1692)+X1691)+V1692</f>
        <v>2340</v>
      </c>
      <c r="Y1692" s="135">
        <f t="shared" si="277"/>
        <v>240</v>
      </c>
      <c r="Z1692" s="106">
        <f>ROUNDUP(X1692,0)</f>
        <v>2340</v>
      </c>
      <c r="AA1692" s="136">
        <f>((AB1693-AB1691)/500)</f>
        <v>0.02</v>
      </c>
      <c r="AB1692" s="137">
        <f>(((V1692-V1691)*AA1692)+AB1691)+V1692</f>
        <v>4680</v>
      </c>
      <c r="AC1692" s="101">
        <f>ROUNDUP(AB1692,0)</f>
        <v>4680</v>
      </c>
      <c r="AD1692" s="137">
        <f>((AE1693-AE1691)/500)</f>
        <v>0.01</v>
      </c>
      <c r="AE1692" s="137">
        <f>(((V1692-V1691)*AD1692)+AE1691)+V1692</f>
        <v>2365</v>
      </c>
      <c r="AF1692" s="133">
        <f>ROUNDUP(AE1692,0)</f>
        <v>2365</v>
      </c>
      <c r="AG1692" s="137">
        <f>((AH1693-AH1691)/500)</f>
        <v>0.01</v>
      </c>
      <c r="AH1692" s="137">
        <f>(((V1692-V1691)*AG1692)+AH1691)+V1692</f>
        <v>2390</v>
      </c>
      <c r="AI1692" s="101">
        <f>ROUNDUP(AH1692,0)</f>
        <v>2390</v>
      </c>
      <c r="AJ1692" s="136">
        <f>((AK1693-AK1691)/500)</f>
        <v>0.01</v>
      </c>
      <c r="AK1692" s="138">
        <f>(((V1692-V1691)*AJ1692)+AK1691)+V1692</f>
        <v>2415</v>
      </c>
      <c r="AL1692" s="139">
        <f>ROUNDUP(AK1692,0)</f>
        <v>2415</v>
      </c>
    </row>
    <row r="1693" spans="1:39" ht="15.75" x14ac:dyDescent="0.25">
      <c r="A1693" s="93">
        <f t="shared" si="278"/>
        <v>0</v>
      </c>
      <c r="B1693" s="93">
        <f t="shared" si="279"/>
        <v>0</v>
      </c>
      <c r="C1693" s="112">
        <f>+$D$3*U1693</f>
        <v>4846270</v>
      </c>
      <c r="D1693" s="112">
        <f t="shared" si="280"/>
        <v>4846270</v>
      </c>
      <c r="E1693" s="112">
        <f>+$F$3*L1693</f>
        <v>4316100</v>
      </c>
      <c r="F1693" s="112">
        <f t="shared" si="281"/>
        <v>4316100</v>
      </c>
      <c r="G1693" s="113">
        <f>+$H$3*R1693</f>
        <v>1295880</v>
      </c>
      <c r="H1693" s="112">
        <f t="shared" si="282"/>
        <v>1295880</v>
      </c>
      <c r="I1693" s="140">
        <f>+I1691+500</f>
        <v>423000</v>
      </c>
      <c r="J1693" s="130"/>
      <c r="K1693" s="116">
        <f>+K1691+10</f>
        <v>8610</v>
      </c>
      <c r="L1693" s="117">
        <f>+I1693+K1693</f>
        <v>431610</v>
      </c>
      <c r="M1693" s="118"/>
      <c r="N1693" s="119">
        <f>+N1691+10</f>
        <v>8710</v>
      </c>
      <c r="O1693" s="119">
        <f>+N1693+I1693</f>
        <v>431710</v>
      </c>
      <c r="P1693" s="119"/>
      <c r="Q1693" s="119">
        <f>+Q1691+10</f>
        <v>8960</v>
      </c>
      <c r="R1693" s="120">
        <f>+Q1693+I1693</f>
        <v>431960</v>
      </c>
      <c r="S1693" s="121"/>
      <c r="T1693" s="122">
        <f>+T1691+20</f>
        <v>17570</v>
      </c>
      <c r="U1693" s="122">
        <f>+T1693+I1693</f>
        <v>440570</v>
      </c>
      <c r="V1693" s="141">
        <f>+V1691+500</f>
        <v>423000</v>
      </c>
      <c r="W1693" s="130"/>
      <c r="X1693" s="116">
        <f>+X1691+5</f>
        <v>6570</v>
      </c>
      <c r="Y1693" s="124">
        <f t="shared" si="277"/>
        <v>423240</v>
      </c>
      <c r="Z1693" s="125">
        <f>+V1693+X1693</f>
        <v>429570</v>
      </c>
      <c r="AA1693" s="126"/>
      <c r="AB1693" s="127">
        <f>+AB1691+10</f>
        <v>13140</v>
      </c>
      <c r="AC1693" s="119">
        <f>+V1693+AB1693</f>
        <v>436140</v>
      </c>
      <c r="AD1693" s="127"/>
      <c r="AE1693" s="127">
        <f>+AE1691+5</f>
        <v>6595</v>
      </c>
      <c r="AF1693" s="120">
        <f>+AE1693+V1693</f>
        <v>429595</v>
      </c>
      <c r="AG1693" s="127"/>
      <c r="AH1693" s="127">
        <f>+AH1691+5</f>
        <v>6620</v>
      </c>
      <c r="AI1693" s="119">
        <f>+AH1693+V1693</f>
        <v>429620</v>
      </c>
      <c r="AJ1693" s="126"/>
      <c r="AK1693" s="128">
        <f>+AK1691+5</f>
        <v>6645</v>
      </c>
      <c r="AL1693" s="129">
        <f>+AK1693+V1693</f>
        <v>429645</v>
      </c>
      <c r="AM1693" s="397"/>
    </row>
    <row r="1694" spans="1:39" ht="15.75" x14ac:dyDescent="0.25">
      <c r="A1694" s="93">
        <f t="shared" si="278"/>
        <v>0</v>
      </c>
      <c r="B1694" s="94">
        <f t="shared" si="279"/>
        <v>0</v>
      </c>
      <c r="C1694" s="95">
        <f>+$D$3*T1694</f>
        <v>7150</v>
      </c>
      <c r="D1694" s="95">
        <f t="shared" si="280"/>
        <v>7150</v>
      </c>
      <c r="E1694" s="95">
        <f>+$F$3*K1694</f>
        <v>1500</v>
      </c>
      <c r="F1694" s="95">
        <f t="shared" si="281"/>
        <v>1500</v>
      </c>
      <c r="G1694" s="96">
        <f>+$H$3*Q1694</f>
        <v>1500</v>
      </c>
      <c r="H1694" s="95">
        <f t="shared" si="282"/>
        <v>1500</v>
      </c>
      <c r="I1694" s="395"/>
      <c r="J1694" s="130">
        <f>((K1695-K1693)/500)</f>
        <v>0.02</v>
      </c>
      <c r="K1694" s="116">
        <f>(((I1694-I1693)*J1694)+K1693)+I1694</f>
        <v>150</v>
      </c>
      <c r="L1694" s="131">
        <f>ROUNDUP(K1694,0)</f>
        <v>150</v>
      </c>
      <c r="M1694" s="132">
        <f>((N1695-N1693)/500)</f>
        <v>0.02</v>
      </c>
      <c r="N1694" s="101">
        <f>(((I1694-I1693)*M1694)+N1693)+I1694</f>
        <v>250</v>
      </c>
      <c r="O1694" s="101">
        <f>ROUNDUP(N1694,0)</f>
        <v>250</v>
      </c>
      <c r="P1694" s="101">
        <f>((Q1695-Q1693)/500)</f>
        <v>0.02</v>
      </c>
      <c r="Q1694" s="101">
        <f>(((I1694-I1693)*P1694)+Q1693)+I1694</f>
        <v>500</v>
      </c>
      <c r="R1694" s="133">
        <f>ROUNDUP(Q1694,0)</f>
        <v>500</v>
      </c>
      <c r="S1694" s="132">
        <f>((T1695-T1693)/500)</f>
        <v>0.04</v>
      </c>
      <c r="T1694" s="134">
        <f>(((I1694-I1693)*S1694)+T1693)+I1694</f>
        <v>650</v>
      </c>
      <c r="U1694" s="134">
        <f>ROUNDUP(T1694,0)</f>
        <v>650</v>
      </c>
      <c r="V1694" s="396"/>
      <c r="W1694" s="130">
        <f>((X1695-X1693)/500)</f>
        <v>0.02</v>
      </c>
      <c r="X1694" s="116">
        <f>(((V1694-V1693)*W1694)+X1693)+V1694</f>
        <v>-1890</v>
      </c>
      <c r="Y1694" s="135">
        <f t="shared" si="277"/>
        <v>240</v>
      </c>
      <c r="Z1694" s="106">
        <f>ROUNDUP(X1694,0)</f>
        <v>-1890</v>
      </c>
      <c r="AA1694" s="136">
        <f>((AB1695-AB1693)/500)</f>
        <v>0.04</v>
      </c>
      <c r="AB1694" s="137">
        <f>(((V1694-V1693)*AA1694)+AB1693)+V1694</f>
        <v>-3780</v>
      </c>
      <c r="AC1694" s="101">
        <f>ROUNDUP(AB1694,0)</f>
        <v>-3780</v>
      </c>
      <c r="AD1694" s="137">
        <f>((AE1695-AE1693)/500)</f>
        <v>0.02</v>
      </c>
      <c r="AE1694" s="137">
        <f>(((V1694-V1693)*AD1694)+AE1693)+V1694</f>
        <v>-1865</v>
      </c>
      <c r="AF1694" s="133">
        <f>ROUNDUP(AE1694,0)</f>
        <v>-1865</v>
      </c>
      <c r="AG1694" s="137">
        <f>((AH1695-AH1693)/500)</f>
        <v>0.02</v>
      </c>
      <c r="AH1694" s="137">
        <f>(((V1694-V1693)*AG1694)+AH1693)+V1694</f>
        <v>-1840</v>
      </c>
      <c r="AI1694" s="101">
        <f>ROUNDUP(AH1694,0)</f>
        <v>-1840</v>
      </c>
      <c r="AJ1694" s="136">
        <f>((AK1695-AK1693)/500)</f>
        <v>0.02</v>
      </c>
      <c r="AK1694" s="138">
        <f>(((V1694-V1693)*AJ1694)+AK1693)+V1694</f>
        <v>-1815</v>
      </c>
      <c r="AL1694" s="139">
        <f>ROUNDUP(AK1694,0)</f>
        <v>-1815</v>
      </c>
    </row>
    <row r="1695" spans="1:39" ht="15.75" x14ac:dyDescent="0.25">
      <c r="A1695" s="93">
        <f t="shared" si="278"/>
        <v>0</v>
      </c>
      <c r="B1695" s="93">
        <f t="shared" si="279"/>
        <v>0</v>
      </c>
      <c r="C1695" s="112">
        <f>+$D$3*U1695</f>
        <v>4851990</v>
      </c>
      <c r="D1695" s="112">
        <f t="shared" si="280"/>
        <v>4851990</v>
      </c>
      <c r="E1695" s="112">
        <f>+$F$3*L1695</f>
        <v>4321200</v>
      </c>
      <c r="F1695" s="112">
        <f t="shared" si="281"/>
        <v>4321200</v>
      </c>
      <c r="G1695" s="113">
        <f>+$H$3*R1695</f>
        <v>1297410</v>
      </c>
      <c r="H1695" s="112">
        <f t="shared" si="282"/>
        <v>1297410</v>
      </c>
      <c r="I1695" s="140">
        <f>+I1693+500</f>
        <v>423500</v>
      </c>
      <c r="J1695" s="130"/>
      <c r="K1695" s="116">
        <f>+K1693+10</f>
        <v>8620</v>
      </c>
      <c r="L1695" s="117">
        <f>+I1695+K1695</f>
        <v>432120</v>
      </c>
      <c r="M1695" s="118"/>
      <c r="N1695" s="119">
        <f>+N1693+10</f>
        <v>8720</v>
      </c>
      <c r="O1695" s="119">
        <f>+N1695+I1695</f>
        <v>432220</v>
      </c>
      <c r="P1695" s="119"/>
      <c r="Q1695" s="119">
        <f>+Q1693+10</f>
        <v>8970</v>
      </c>
      <c r="R1695" s="120">
        <f>+Q1695+I1695</f>
        <v>432470</v>
      </c>
      <c r="S1695" s="121"/>
      <c r="T1695" s="122">
        <f>+T1693+20</f>
        <v>17590</v>
      </c>
      <c r="U1695" s="122">
        <f>+T1695+I1695</f>
        <v>441090</v>
      </c>
      <c r="V1695" s="141">
        <f>+V1693+500</f>
        <v>423500</v>
      </c>
      <c r="W1695" s="130"/>
      <c r="X1695" s="116">
        <f>+X1693+10</f>
        <v>6580</v>
      </c>
      <c r="Y1695" s="124">
        <f t="shared" si="277"/>
        <v>423740</v>
      </c>
      <c r="Z1695" s="125">
        <f>+V1695+X1695</f>
        <v>430080</v>
      </c>
      <c r="AA1695" s="126"/>
      <c r="AB1695" s="127">
        <f>+AB1693+20</f>
        <v>13160</v>
      </c>
      <c r="AC1695" s="119">
        <f>+V1695+AB1695</f>
        <v>436660</v>
      </c>
      <c r="AD1695" s="127"/>
      <c r="AE1695" s="127">
        <f>+AE1693+10</f>
        <v>6605</v>
      </c>
      <c r="AF1695" s="120">
        <f>+AE1695+V1695</f>
        <v>430105</v>
      </c>
      <c r="AG1695" s="127"/>
      <c r="AH1695" s="127">
        <f>+AH1693+10</f>
        <v>6630</v>
      </c>
      <c r="AI1695" s="119">
        <f>+AH1695+V1695</f>
        <v>430130</v>
      </c>
      <c r="AJ1695" s="126"/>
      <c r="AK1695" s="128">
        <f>+AK1693+10</f>
        <v>6655</v>
      </c>
      <c r="AL1695" s="129">
        <f>+AK1695+V1695</f>
        <v>430155</v>
      </c>
      <c r="AM1695" s="397"/>
    </row>
    <row r="1696" spans="1:39" ht="15.75" x14ac:dyDescent="0.25">
      <c r="A1696" s="93">
        <f t="shared" si="278"/>
        <v>0</v>
      </c>
      <c r="B1696" s="94">
        <f t="shared" si="279"/>
        <v>0</v>
      </c>
      <c r="C1696" s="95">
        <f>+$D$3*T1696</f>
        <v>7150</v>
      </c>
      <c r="D1696" s="95">
        <f t="shared" si="280"/>
        <v>7150</v>
      </c>
      <c r="E1696" s="95">
        <f>+$F$3*K1696</f>
        <v>1500</v>
      </c>
      <c r="F1696" s="95">
        <f t="shared" si="281"/>
        <v>1500</v>
      </c>
      <c r="G1696" s="96">
        <f>+$H$3*Q1696</f>
        <v>1500</v>
      </c>
      <c r="H1696" s="433">
        <f t="shared" si="282"/>
        <v>1500</v>
      </c>
      <c r="I1696" s="395"/>
      <c r="J1696" s="130">
        <f>((K1697-K1695)/500)</f>
        <v>0.02</v>
      </c>
      <c r="K1696" s="116">
        <f>(((I1696-I1695)*J1696)+K1695)+I1696</f>
        <v>150</v>
      </c>
      <c r="L1696" s="131">
        <f>ROUNDUP(K1696,0)</f>
        <v>150</v>
      </c>
      <c r="M1696" s="132">
        <f>((N1697-N1695)/500)</f>
        <v>0.02</v>
      </c>
      <c r="N1696" s="101">
        <f>(((I1696-I1695)*M1696)+N1695)+I1696</f>
        <v>250</v>
      </c>
      <c r="O1696" s="101">
        <f>ROUNDUP(N1696,0)</f>
        <v>250</v>
      </c>
      <c r="P1696" s="101">
        <f>((Q1697-Q1695)/500)</f>
        <v>0.02</v>
      </c>
      <c r="Q1696" s="101">
        <f>(((I1696-I1695)*P1696)+Q1695)+I1696</f>
        <v>500</v>
      </c>
      <c r="R1696" s="133">
        <f>ROUNDUP(Q1696,0)</f>
        <v>500</v>
      </c>
      <c r="S1696" s="132">
        <f>((T1697-T1695)/500)</f>
        <v>0.04</v>
      </c>
      <c r="T1696" s="134">
        <f>(((I1696-I1695)*S1696)+T1695)+I1696</f>
        <v>650</v>
      </c>
      <c r="U1696" s="134">
        <f>ROUNDUP(T1696,0)</f>
        <v>650</v>
      </c>
      <c r="V1696" s="396"/>
      <c r="W1696" s="130">
        <f>((X1697-X1695)/500)</f>
        <v>0.01</v>
      </c>
      <c r="X1696" s="116">
        <f>(((V1696-V1695)*W1696)+X1695)+V1696</f>
        <v>2345</v>
      </c>
      <c r="Y1696" s="135">
        <f t="shared" si="277"/>
        <v>240</v>
      </c>
      <c r="Z1696" s="106">
        <f>ROUNDUP(X1696,0)</f>
        <v>2345</v>
      </c>
      <c r="AA1696" s="136">
        <f>((AB1697-AB1695)/500)</f>
        <v>0.02</v>
      </c>
      <c r="AB1696" s="137">
        <f>(((V1696-V1695)*AA1696)+AB1695)+V1696</f>
        <v>4690</v>
      </c>
      <c r="AC1696" s="101">
        <f>ROUNDUP(AB1696,0)</f>
        <v>4690</v>
      </c>
      <c r="AD1696" s="137">
        <f>((AE1697-AE1695)/500)</f>
        <v>0.01</v>
      </c>
      <c r="AE1696" s="137">
        <f>(((V1696-V1695)*AD1696)+AE1695)+V1696</f>
        <v>2370</v>
      </c>
      <c r="AF1696" s="133">
        <f>ROUNDUP(AE1696,0)</f>
        <v>2370</v>
      </c>
      <c r="AG1696" s="137">
        <f>((AH1697-AH1695)/500)</f>
        <v>0.01</v>
      </c>
      <c r="AH1696" s="137">
        <f>(((V1696-V1695)*AG1696)+AH1695)+V1696</f>
        <v>2395</v>
      </c>
      <c r="AI1696" s="101">
        <f>ROUNDUP(AH1696,0)</f>
        <v>2395</v>
      </c>
      <c r="AJ1696" s="136">
        <f>((AK1697-AK1695)/500)</f>
        <v>0.01</v>
      </c>
      <c r="AK1696" s="138">
        <f>(((V1696-V1695)*AJ1696)+AK1695)+V1696</f>
        <v>2420</v>
      </c>
      <c r="AL1696" s="139">
        <f>ROUNDUP(AK1696,0)</f>
        <v>2420</v>
      </c>
    </row>
    <row r="1697" spans="1:39" ht="15.75" x14ac:dyDescent="0.25">
      <c r="A1697" s="93">
        <f t="shared" si="278"/>
        <v>0</v>
      </c>
      <c r="B1697" s="93">
        <f t="shared" si="279"/>
        <v>0</v>
      </c>
      <c r="C1697" s="112">
        <f>+$D$3*U1697</f>
        <v>4857710</v>
      </c>
      <c r="D1697" s="112">
        <f t="shared" si="280"/>
        <v>4857710</v>
      </c>
      <c r="E1697" s="112">
        <f>+$F$3*L1697</f>
        <v>4326300</v>
      </c>
      <c r="F1697" s="112">
        <f t="shared" si="281"/>
        <v>4326300</v>
      </c>
      <c r="G1697" s="113">
        <f>+$H$3*R1697</f>
        <v>1298940</v>
      </c>
      <c r="H1697" s="112">
        <f t="shared" si="282"/>
        <v>1298940</v>
      </c>
      <c r="I1697" s="140">
        <f>+I1695+500</f>
        <v>424000</v>
      </c>
      <c r="J1697" s="130"/>
      <c r="K1697" s="116">
        <f>+K1695+10</f>
        <v>8630</v>
      </c>
      <c r="L1697" s="117">
        <f>+I1697+K1697</f>
        <v>432630</v>
      </c>
      <c r="M1697" s="118"/>
      <c r="N1697" s="119">
        <f>+N1695+10</f>
        <v>8730</v>
      </c>
      <c r="O1697" s="119">
        <f>+N1697+I1697</f>
        <v>432730</v>
      </c>
      <c r="P1697" s="119"/>
      <c r="Q1697" s="119">
        <f>+Q1695+10</f>
        <v>8980</v>
      </c>
      <c r="R1697" s="120">
        <f>+Q1697+I1697</f>
        <v>432980</v>
      </c>
      <c r="S1697" s="121"/>
      <c r="T1697" s="122">
        <f>+T1695+20</f>
        <v>17610</v>
      </c>
      <c r="U1697" s="122">
        <f>+T1697+I1697</f>
        <v>441610</v>
      </c>
      <c r="V1697" s="141">
        <f>+V1695+500</f>
        <v>424000</v>
      </c>
      <c r="W1697" s="130"/>
      <c r="X1697" s="116">
        <f>+X1695+5</f>
        <v>6585</v>
      </c>
      <c r="Y1697" s="124">
        <f t="shared" ref="Y1697:Y1760" si="283">+V1697+240</f>
        <v>424240</v>
      </c>
      <c r="Z1697" s="125">
        <f>+V1697+X1697</f>
        <v>430585</v>
      </c>
      <c r="AA1697" s="126"/>
      <c r="AB1697" s="127">
        <f>+AB1695+10</f>
        <v>13170</v>
      </c>
      <c r="AC1697" s="119">
        <f>+V1697+AB1697</f>
        <v>437170</v>
      </c>
      <c r="AD1697" s="127"/>
      <c r="AE1697" s="127">
        <f>+AE1695+5</f>
        <v>6610</v>
      </c>
      <c r="AF1697" s="120">
        <f>+AE1697+V1697</f>
        <v>430610</v>
      </c>
      <c r="AG1697" s="127"/>
      <c r="AH1697" s="127">
        <f>+AH1695+5</f>
        <v>6635</v>
      </c>
      <c r="AI1697" s="119">
        <f>+AH1697+V1697</f>
        <v>430635</v>
      </c>
      <c r="AJ1697" s="126"/>
      <c r="AK1697" s="128">
        <f>+AK1695+5</f>
        <v>6660</v>
      </c>
      <c r="AL1697" s="129">
        <f>+AK1697+V1697</f>
        <v>430660</v>
      </c>
      <c r="AM1697" s="397"/>
    </row>
    <row r="1698" spans="1:39" ht="15.75" x14ac:dyDescent="0.25">
      <c r="A1698" s="93">
        <f t="shared" si="278"/>
        <v>0</v>
      </c>
      <c r="B1698" s="94">
        <f t="shared" si="279"/>
        <v>0</v>
      </c>
      <c r="C1698" s="95">
        <f>+$D$3*T1698</f>
        <v>7150</v>
      </c>
      <c r="D1698" s="95">
        <f t="shared" si="280"/>
        <v>7150</v>
      </c>
      <c r="E1698" s="95">
        <f>+$F$3*K1698</f>
        <v>1500</v>
      </c>
      <c r="F1698" s="95">
        <f t="shared" si="281"/>
        <v>1500</v>
      </c>
      <c r="G1698" s="96">
        <f>+$H$3*Q1698</f>
        <v>1500</v>
      </c>
      <c r="H1698" s="95">
        <f t="shared" si="282"/>
        <v>1500</v>
      </c>
      <c r="I1698" s="395"/>
      <c r="J1698" s="130">
        <f>((K1699-K1697)/500)</f>
        <v>0.02</v>
      </c>
      <c r="K1698" s="116">
        <f>(((I1698-I1697)*J1698)+K1697)+I1698</f>
        <v>150</v>
      </c>
      <c r="L1698" s="131">
        <f>ROUNDUP(K1698,0)</f>
        <v>150</v>
      </c>
      <c r="M1698" s="132">
        <f>((N1699-N1697)/500)</f>
        <v>0.02</v>
      </c>
      <c r="N1698" s="101">
        <f>(((I1698-I1697)*M1698)+N1697)+I1698</f>
        <v>250</v>
      </c>
      <c r="O1698" s="101">
        <f>ROUNDUP(N1698,0)</f>
        <v>250</v>
      </c>
      <c r="P1698" s="101">
        <f>((Q1699-Q1697)/500)</f>
        <v>0.02</v>
      </c>
      <c r="Q1698" s="101">
        <f>(((I1698-I1697)*P1698)+Q1697)+I1698</f>
        <v>500</v>
      </c>
      <c r="R1698" s="133">
        <f>ROUNDUP(Q1698,0)</f>
        <v>500</v>
      </c>
      <c r="S1698" s="132">
        <f>((T1699-T1697)/500)</f>
        <v>0.04</v>
      </c>
      <c r="T1698" s="134">
        <f>(((I1698-I1697)*S1698)+T1697)+I1698</f>
        <v>650</v>
      </c>
      <c r="U1698" s="134">
        <f>ROUNDUP(T1698,0)</f>
        <v>650</v>
      </c>
      <c r="V1698" s="396"/>
      <c r="W1698" s="130">
        <f>((X1699-X1697)/500)</f>
        <v>0.02</v>
      </c>
      <c r="X1698" s="116">
        <f>(((V1698-V1697)*W1698)+X1697)+V1698</f>
        <v>-1895</v>
      </c>
      <c r="Y1698" s="135">
        <f t="shared" si="283"/>
        <v>240</v>
      </c>
      <c r="Z1698" s="106">
        <f>ROUNDUP(X1698,0)</f>
        <v>-1895</v>
      </c>
      <c r="AA1698" s="136">
        <f>((AB1699-AB1697)/500)</f>
        <v>0.04</v>
      </c>
      <c r="AB1698" s="137">
        <f>(((V1698-V1697)*AA1698)+AB1697)+V1698</f>
        <v>-3790</v>
      </c>
      <c r="AC1698" s="101">
        <f>ROUNDUP(AB1698,0)</f>
        <v>-3790</v>
      </c>
      <c r="AD1698" s="137">
        <f>((AE1699-AE1697)/500)</f>
        <v>0.02</v>
      </c>
      <c r="AE1698" s="137">
        <f>(((V1698-V1697)*AD1698)+AE1697)+V1698</f>
        <v>-1870</v>
      </c>
      <c r="AF1698" s="133">
        <f>ROUNDUP(AE1698,0)</f>
        <v>-1870</v>
      </c>
      <c r="AG1698" s="137">
        <f>((AH1699-AH1697)/500)</f>
        <v>0.02</v>
      </c>
      <c r="AH1698" s="137">
        <f>(((V1698-V1697)*AG1698)+AH1697)+V1698</f>
        <v>-1845</v>
      </c>
      <c r="AI1698" s="101">
        <f>ROUNDUP(AH1698,0)</f>
        <v>-1845</v>
      </c>
      <c r="AJ1698" s="136">
        <f>((AK1699-AK1697)/500)</f>
        <v>0.02</v>
      </c>
      <c r="AK1698" s="138">
        <f>(((V1698-V1697)*AJ1698)+AK1697)+V1698</f>
        <v>-1820</v>
      </c>
      <c r="AL1698" s="139">
        <f>ROUNDUP(AK1698,0)</f>
        <v>-1820</v>
      </c>
      <c r="AM1698" s="397"/>
    </row>
    <row r="1699" spans="1:39" ht="15.75" x14ac:dyDescent="0.25">
      <c r="A1699" s="93">
        <f t="shared" si="278"/>
        <v>0</v>
      </c>
      <c r="B1699" s="93">
        <f t="shared" si="279"/>
        <v>0</v>
      </c>
      <c r="C1699" s="112">
        <f>+$D$3*U1699</f>
        <v>4863430</v>
      </c>
      <c r="D1699" s="112">
        <f t="shared" si="280"/>
        <v>4863430</v>
      </c>
      <c r="E1699" s="112">
        <f>+$F$3*L1699</f>
        <v>4331400</v>
      </c>
      <c r="F1699" s="112">
        <f t="shared" si="281"/>
        <v>4331400</v>
      </c>
      <c r="G1699" s="113">
        <f>+$H$3*R1699</f>
        <v>1300470</v>
      </c>
      <c r="H1699" s="112">
        <f t="shared" si="282"/>
        <v>1300470</v>
      </c>
      <c r="I1699" s="140">
        <f>+I1697+500</f>
        <v>424500</v>
      </c>
      <c r="J1699" s="130"/>
      <c r="K1699" s="116">
        <f>+K1697+10</f>
        <v>8640</v>
      </c>
      <c r="L1699" s="117">
        <f>+I1699+K1699</f>
        <v>433140</v>
      </c>
      <c r="M1699" s="118"/>
      <c r="N1699" s="119">
        <f>+N1697+10</f>
        <v>8740</v>
      </c>
      <c r="O1699" s="119">
        <f>+N1699+I1699</f>
        <v>433240</v>
      </c>
      <c r="P1699" s="119"/>
      <c r="Q1699" s="119">
        <f>+Q1697+10</f>
        <v>8990</v>
      </c>
      <c r="R1699" s="120">
        <f>+Q1699+I1699</f>
        <v>433490</v>
      </c>
      <c r="S1699" s="121"/>
      <c r="T1699" s="122">
        <f>+T1697+20</f>
        <v>17630</v>
      </c>
      <c r="U1699" s="122">
        <f>+T1699+I1699</f>
        <v>442130</v>
      </c>
      <c r="V1699" s="141">
        <f>+V1697+500</f>
        <v>424500</v>
      </c>
      <c r="W1699" s="130"/>
      <c r="X1699" s="116">
        <f>+X1697+10</f>
        <v>6595</v>
      </c>
      <c r="Y1699" s="124">
        <f t="shared" si="283"/>
        <v>424740</v>
      </c>
      <c r="Z1699" s="125">
        <f>+V1699+X1699</f>
        <v>431095</v>
      </c>
      <c r="AA1699" s="126"/>
      <c r="AB1699" s="127">
        <f>+AB1697+20</f>
        <v>13190</v>
      </c>
      <c r="AC1699" s="119">
        <f>+V1699+AB1699</f>
        <v>437690</v>
      </c>
      <c r="AD1699" s="127"/>
      <c r="AE1699" s="127">
        <f>+AE1697+10</f>
        <v>6620</v>
      </c>
      <c r="AF1699" s="120">
        <f>+AE1699+V1699</f>
        <v>431120</v>
      </c>
      <c r="AG1699" s="127"/>
      <c r="AH1699" s="127">
        <f>+AH1697+10</f>
        <v>6645</v>
      </c>
      <c r="AI1699" s="119">
        <f>+AH1699+V1699</f>
        <v>431145</v>
      </c>
      <c r="AJ1699" s="126"/>
      <c r="AK1699" s="128">
        <f>+AK1697+10</f>
        <v>6670</v>
      </c>
      <c r="AL1699" s="129">
        <f>+AK1699+V1699</f>
        <v>431170</v>
      </c>
      <c r="AM1699" s="397"/>
    </row>
    <row r="1700" spans="1:39" ht="15.75" x14ac:dyDescent="0.25">
      <c r="A1700" s="93">
        <f t="shared" si="278"/>
        <v>0</v>
      </c>
      <c r="B1700" s="94">
        <f t="shared" si="279"/>
        <v>0</v>
      </c>
      <c r="C1700" s="95">
        <f>+$D$3*T1700</f>
        <v>7150</v>
      </c>
      <c r="D1700" s="95">
        <f t="shared" si="280"/>
        <v>7150</v>
      </c>
      <c r="E1700" s="95">
        <f>+$F$3*K1700</f>
        <v>1500</v>
      </c>
      <c r="F1700" s="95">
        <f t="shared" si="281"/>
        <v>1500</v>
      </c>
      <c r="G1700" s="96">
        <f>+$H$3*Q1700</f>
        <v>1500</v>
      </c>
      <c r="H1700" s="433">
        <f t="shared" si="282"/>
        <v>1500</v>
      </c>
      <c r="I1700" s="395"/>
      <c r="J1700" s="130">
        <f>((K1701-K1699)/500)</f>
        <v>0.02</v>
      </c>
      <c r="K1700" s="116">
        <f>(((I1700-I1699)*J1700)+K1699)+I1700</f>
        <v>150</v>
      </c>
      <c r="L1700" s="131">
        <f>ROUNDUP(K1700,0)</f>
        <v>150</v>
      </c>
      <c r="M1700" s="132">
        <f>((N1701-N1699)/500)</f>
        <v>0.02</v>
      </c>
      <c r="N1700" s="101">
        <f>(((I1700-I1699)*M1700)+N1699)+I1700</f>
        <v>250</v>
      </c>
      <c r="O1700" s="101">
        <f>ROUNDUP(N1700,0)</f>
        <v>250</v>
      </c>
      <c r="P1700" s="101">
        <f>((Q1701-Q1699)/500)</f>
        <v>0.02</v>
      </c>
      <c r="Q1700" s="101">
        <f>(((I1700-I1699)*P1700)+Q1699)+I1700</f>
        <v>500</v>
      </c>
      <c r="R1700" s="133">
        <f>ROUNDUP(Q1700,0)</f>
        <v>500</v>
      </c>
      <c r="S1700" s="132">
        <f>((T1701-T1699)/500)</f>
        <v>0.04</v>
      </c>
      <c r="T1700" s="134">
        <f>(((I1700-I1699)*S1700)+T1699)+I1700</f>
        <v>650</v>
      </c>
      <c r="U1700" s="134">
        <f>ROUNDUP(T1700,0)</f>
        <v>650</v>
      </c>
      <c r="V1700" s="396"/>
      <c r="W1700" s="130">
        <f>((X1701-X1699)/500)</f>
        <v>0.01</v>
      </c>
      <c r="X1700" s="116">
        <f>(((V1700-V1699)*W1700)+X1699)+V1700</f>
        <v>2350</v>
      </c>
      <c r="Y1700" s="135">
        <f t="shared" si="283"/>
        <v>240</v>
      </c>
      <c r="Z1700" s="106">
        <f>ROUNDUP(X1700,0)</f>
        <v>2350</v>
      </c>
      <c r="AA1700" s="136">
        <f>((AB1701-AB1699)/500)</f>
        <v>0.02</v>
      </c>
      <c r="AB1700" s="137">
        <f>(((V1700-V1699)*AA1700)+AB1699)+V1700</f>
        <v>4700</v>
      </c>
      <c r="AC1700" s="101">
        <f>ROUNDUP(AB1700,0)</f>
        <v>4700</v>
      </c>
      <c r="AD1700" s="137">
        <f>((AE1701-AE1699)/500)</f>
        <v>0.01</v>
      </c>
      <c r="AE1700" s="137">
        <f>(((V1700-V1699)*AD1700)+AE1699)+V1700</f>
        <v>2375</v>
      </c>
      <c r="AF1700" s="133">
        <f>ROUNDUP(AE1700,0)</f>
        <v>2375</v>
      </c>
      <c r="AG1700" s="137">
        <f>((AH1701-AH1699)/500)</f>
        <v>0.01</v>
      </c>
      <c r="AH1700" s="137">
        <f>(((V1700-V1699)*AG1700)+AH1699)+V1700</f>
        <v>2400</v>
      </c>
      <c r="AI1700" s="101">
        <f>ROUNDUP(AH1700,0)</f>
        <v>2400</v>
      </c>
      <c r="AJ1700" s="136">
        <f>((AK1701-AK1699)/500)</f>
        <v>0.01</v>
      </c>
      <c r="AK1700" s="138">
        <f>(((V1700-V1699)*AJ1700)+AK1699)+V1700</f>
        <v>2425</v>
      </c>
      <c r="AL1700" s="139">
        <f>ROUNDUP(AK1700,0)</f>
        <v>2425</v>
      </c>
    </row>
    <row r="1701" spans="1:39" ht="15.75" x14ac:dyDescent="0.25">
      <c r="A1701" s="93">
        <f t="shared" si="278"/>
        <v>0</v>
      </c>
      <c r="B1701" s="93">
        <f t="shared" si="279"/>
        <v>0</v>
      </c>
      <c r="C1701" s="112">
        <f>+$D$3*U1701</f>
        <v>4869150</v>
      </c>
      <c r="D1701" s="112">
        <f t="shared" si="280"/>
        <v>4869150</v>
      </c>
      <c r="E1701" s="112">
        <f>+$F$3*L1701</f>
        <v>4336500</v>
      </c>
      <c r="F1701" s="112">
        <f t="shared" si="281"/>
        <v>4336500</v>
      </c>
      <c r="G1701" s="113">
        <f>+$H$3*R1701</f>
        <v>1302000</v>
      </c>
      <c r="H1701" s="112">
        <f t="shared" si="282"/>
        <v>1302000</v>
      </c>
      <c r="I1701" s="140">
        <f>+I1699+500</f>
        <v>425000</v>
      </c>
      <c r="J1701" s="130"/>
      <c r="K1701" s="116">
        <f>+K1699+10</f>
        <v>8650</v>
      </c>
      <c r="L1701" s="117">
        <f>+I1701+K1701</f>
        <v>433650</v>
      </c>
      <c r="M1701" s="118"/>
      <c r="N1701" s="119">
        <f>+N1699+10</f>
        <v>8750</v>
      </c>
      <c r="O1701" s="119">
        <f>+N1701+I1701</f>
        <v>433750</v>
      </c>
      <c r="P1701" s="119"/>
      <c r="Q1701" s="119">
        <f>+Q1699+10</f>
        <v>9000</v>
      </c>
      <c r="R1701" s="120">
        <f>+Q1701+I1701</f>
        <v>434000</v>
      </c>
      <c r="S1701" s="121"/>
      <c r="T1701" s="122">
        <f>+T1699+20</f>
        <v>17650</v>
      </c>
      <c r="U1701" s="122">
        <f>+T1701+I1701</f>
        <v>442650</v>
      </c>
      <c r="V1701" s="141">
        <f>+V1699+500</f>
        <v>425000</v>
      </c>
      <c r="W1701" s="130"/>
      <c r="X1701" s="116">
        <f>+X1699+5</f>
        <v>6600</v>
      </c>
      <c r="Y1701" s="124">
        <f t="shared" si="283"/>
        <v>425240</v>
      </c>
      <c r="Z1701" s="125">
        <f>+V1701+X1701</f>
        <v>431600</v>
      </c>
      <c r="AA1701" s="126"/>
      <c r="AB1701" s="127">
        <f>+AB1699+10</f>
        <v>13200</v>
      </c>
      <c r="AC1701" s="119">
        <f>+V1701+AB1701</f>
        <v>438200</v>
      </c>
      <c r="AD1701" s="127"/>
      <c r="AE1701" s="127">
        <f>+AE1699+5</f>
        <v>6625</v>
      </c>
      <c r="AF1701" s="120">
        <f>+AE1701+V1701</f>
        <v>431625</v>
      </c>
      <c r="AG1701" s="127"/>
      <c r="AH1701" s="127">
        <f>+AH1699+5</f>
        <v>6650</v>
      </c>
      <c r="AI1701" s="119">
        <f>+AH1701+V1701</f>
        <v>431650</v>
      </c>
      <c r="AJ1701" s="126"/>
      <c r="AK1701" s="128">
        <f>+AK1699+5</f>
        <v>6675</v>
      </c>
      <c r="AL1701" s="129">
        <f>+AK1701+V1701</f>
        <v>431675</v>
      </c>
      <c r="AM1701" s="397"/>
    </row>
    <row r="1702" spans="1:39" ht="15.75" x14ac:dyDescent="0.25">
      <c r="A1702" s="93">
        <f t="shared" si="278"/>
        <v>0</v>
      </c>
      <c r="B1702" s="94">
        <f t="shared" si="279"/>
        <v>0</v>
      </c>
      <c r="C1702" s="95">
        <f>+$D$3*T1702</f>
        <v>7150</v>
      </c>
      <c r="D1702" s="95">
        <f t="shared" si="280"/>
        <v>7150</v>
      </c>
      <c r="E1702" s="95">
        <f>+$F$3*K1702</f>
        <v>1500</v>
      </c>
      <c r="F1702" s="95">
        <f t="shared" si="281"/>
        <v>1500</v>
      </c>
      <c r="G1702" s="96">
        <f>+$H$3*Q1702</f>
        <v>1500</v>
      </c>
      <c r="H1702" s="95">
        <f t="shared" si="282"/>
        <v>1500</v>
      </c>
      <c r="I1702" s="395"/>
      <c r="J1702" s="130">
        <f>((K1703-K1701)/500)</f>
        <v>0.02</v>
      </c>
      <c r="K1702" s="116">
        <f>(((I1702-I1701)*J1702)+K1701)+I1702</f>
        <v>150</v>
      </c>
      <c r="L1702" s="131">
        <f>ROUNDUP(K1702,0)</f>
        <v>150</v>
      </c>
      <c r="M1702" s="132">
        <f>((N1703-N1701)/500)</f>
        <v>0.02</v>
      </c>
      <c r="N1702" s="101">
        <f>(((I1702-I1701)*M1702)+N1701)+I1702</f>
        <v>250</v>
      </c>
      <c r="O1702" s="101">
        <f>ROUNDUP(N1702,0)</f>
        <v>250</v>
      </c>
      <c r="P1702" s="101">
        <f>((Q1703-Q1701)/500)</f>
        <v>0.02</v>
      </c>
      <c r="Q1702" s="101">
        <f>(((I1702-I1701)*P1702)+Q1701)+I1702</f>
        <v>500</v>
      </c>
      <c r="R1702" s="133">
        <f>ROUNDUP(Q1702,0)</f>
        <v>500</v>
      </c>
      <c r="S1702" s="132">
        <f>((T1703-T1701)/500)</f>
        <v>0.04</v>
      </c>
      <c r="T1702" s="134">
        <f>(((I1702-I1701)*S1702)+T1701)+I1702</f>
        <v>650</v>
      </c>
      <c r="U1702" s="134">
        <f>ROUNDUP(T1702,0)</f>
        <v>650</v>
      </c>
      <c r="V1702" s="396"/>
      <c r="W1702" s="130">
        <f>((X1703-X1701)/500)</f>
        <v>0.02</v>
      </c>
      <c r="X1702" s="116">
        <f>(((V1702-V1701)*W1702)+X1701)+V1702</f>
        <v>-1900</v>
      </c>
      <c r="Y1702" s="135">
        <f t="shared" si="283"/>
        <v>240</v>
      </c>
      <c r="Z1702" s="106">
        <f>ROUNDUP(X1702,0)</f>
        <v>-1900</v>
      </c>
      <c r="AA1702" s="136">
        <f>((AB1703-AB1701)/500)</f>
        <v>0.04</v>
      </c>
      <c r="AB1702" s="137">
        <f>(((V1702-V1701)*AA1702)+AB1701)+V1702</f>
        <v>-3800</v>
      </c>
      <c r="AC1702" s="101">
        <f>ROUNDUP(AB1702,0)</f>
        <v>-3800</v>
      </c>
      <c r="AD1702" s="137">
        <f>((AE1703-AE1701)/500)</f>
        <v>0.02</v>
      </c>
      <c r="AE1702" s="137">
        <f>(((V1702-V1701)*AD1702)+AE1701)+V1702</f>
        <v>-1875</v>
      </c>
      <c r="AF1702" s="133">
        <f>ROUNDUP(AE1702,0)</f>
        <v>-1875</v>
      </c>
      <c r="AG1702" s="137">
        <f>((AH1703-AH1701)/500)</f>
        <v>0.02</v>
      </c>
      <c r="AH1702" s="137">
        <f>(((V1702-V1701)*AG1702)+AH1701)+V1702</f>
        <v>-1850</v>
      </c>
      <c r="AI1702" s="101">
        <f>ROUNDUP(AH1702,0)</f>
        <v>-1850</v>
      </c>
      <c r="AJ1702" s="136">
        <f>((AK1703-AK1701)/500)</f>
        <v>0.02</v>
      </c>
      <c r="AK1702" s="138">
        <f>(((V1702-V1701)*AJ1702)+AK1701)+V1702</f>
        <v>-1825</v>
      </c>
      <c r="AL1702" s="139">
        <f>ROUNDUP(AK1702,0)</f>
        <v>-1825</v>
      </c>
    </row>
    <row r="1703" spans="1:39" ht="15.75" x14ac:dyDescent="0.25">
      <c r="A1703" s="93">
        <f t="shared" si="278"/>
        <v>0</v>
      </c>
      <c r="B1703" s="93">
        <f t="shared" si="279"/>
        <v>0</v>
      </c>
      <c r="C1703" s="112">
        <f>+$D$3*U1703</f>
        <v>4874870</v>
      </c>
      <c r="D1703" s="112">
        <f t="shared" si="280"/>
        <v>4874870</v>
      </c>
      <c r="E1703" s="112">
        <f>+$F$3*L1703</f>
        <v>4341600</v>
      </c>
      <c r="F1703" s="112">
        <f t="shared" si="281"/>
        <v>4341600</v>
      </c>
      <c r="G1703" s="113">
        <f>+$H$3*R1703</f>
        <v>1303530</v>
      </c>
      <c r="H1703" s="112">
        <f t="shared" si="282"/>
        <v>1303530</v>
      </c>
      <c r="I1703" s="140">
        <f>+I1701+500</f>
        <v>425500</v>
      </c>
      <c r="J1703" s="130"/>
      <c r="K1703" s="116">
        <f>+K1701+10</f>
        <v>8660</v>
      </c>
      <c r="L1703" s="117">
        <f>+I1703+K1703</f>
        <v>434160</v>
      </c>
      <c r="M1703" s="118"/>
      <c r="N1703" s="119">
        <f>+N1701+10</f>
        <v>8760</v>
      </c>
      <c r="O1703" s="119">
        <f>+N1703+I1703</f>
        <v>434260</v>
      </c>
      <c r="P1703" s="119"/>
      <c r="Q1703" s="119">
        <f>+Q1701+10</f>
        <v>9010</v>
      </c>
      <c r="R1703" s="120">
        <f>+Q1703+I1703</f>
        <v>434510</v>
      </c>
      <c r="S1703" s="121"/>
      <c r="T1703" s="122">
        <f>+T1701+20</f>
        <v>17670</v>
      </c>
      <c r="U1703" s="122">
        <f>+T1703+I1703</f>
        <v>443170</v>
      </c>
      <c r="V1703" s="141">
        <f>+V1701+500</f>
        <v>425500</v>
      </c>
      <c r="W1703" s="130"/>
      <c r="X1703" s="116">
        <f>+X1701+10</f>
        <v>6610</v>
      </c>
      <c r="Y1703" s="124">
        <f t="shared" si="283"/>
        <v>425740</v>
      </c>
      <c r="Z1703" s="125">
        <f>+V1703+X1703</f>
        <v>432110</v>
      </c>
      <c r="AA1703" s="126"/>
      <c r="AB1703" s="127">
        <f>+AB1701+20</f>
        <v>13220</v>
      </c>
      <c r="AC1703" s="119">
        <f>+V1703+AB1703</f>
        <v>438720</v>
      </c>
      <c r="AD1703" s="127"/>
      <c r="AE1703" s="127">
        <f>+AE1701+10</f>
        <v>6635</v>
      </c>
      <c r="AF1703" s="120">
        <f>+AE1703+V1703</f>
        <v>432135</v>
      </c>
      <c r="AG1703" s="127"/>
      <c r="AH1703" s="127">
        <f>+AH1701+10</f>
        <v>6660</v>
      </c>
      <c r="AI1703" s="119">
        <f>+AH1703+V1703</f>
        <v>432160</v>
      </c>
      <c r="AJ1703" s="126"/>
      <c r="AK1703" s="128">
        <f>+AK1701+10</f>
        <v>6685</v>
      </c>
      <c r="AL1703" s="129">
        <f>+AK1703+V1703</f>
        <v>432185</v>
      </c>
      <c r="AM1703" s="397"/>
    </row>
    <row r="1704" spans="1:39" ht="15.75" x14ac:dyDescent="0.25">
      <c r="A1704" s="93">
        <f t="shared" si="278"/>
        <v>0</v>
      </c>
      <c r="B1704" s="94">
        <f t="shared" si="279"/>
        <v>0</v>
      </c>
      <c r="C1704" s="95">
        <f>+$D$3*T1704</f>
        <v>7150</v>
      </c>
      <c r="D1704" s="95">
        <f t="shared" si="280"/>
        <v>7150</v>
      </c>
      <c r="E1704" s="95">
        <f>+$F$3*K1704</f>
        <v>1500</v>
      </c>
      <c r="F1704" s="95">
        <f t="shared" si="281"/>
        <v>1500</v>
      </c>
      <c r="G1704" s="96">
        <f>+$H$3*Q1704</f>
        <v>1500</v>
      </c>
      <c r="H1704" s="433">
        <f t="shared" si="282"/>
        <v>1500</v>
      </c>
      <c r="I1704" s="395"/>
      <c r="J1704" s="130">
        <f>((K1705-K1703)/500)</f>
        <v>0.02</v>
      </c>
      <c r="K1704" s="116">
        <f>(((I1704-I1703)*J1704)+K1703)+I1704</f>
        <v>150</v>
      </c>
      <c r="L1704" s="131">
        <f>ROUNDUP(K1704,0)</f>
        <v>150</v>
      </c>
      <c r="M1704" s="132">
        <f>((N1705-N1703)/500)</f>
        <v>0.02</v>
      </c>
      <c r="N1704" s="101">
        <f>(((I1704-I1703)*M1704)+N1703)+I1704</f>
        <v>250</v>
      </c>
      <c r="O1704" s="101">
        <f>ROUNDUP(N1704,0)</f>
        <v>250</v>
      </c>
      <c r="P1704" s="101">
        <f>((Q1705-Q1703)/500)</f>
        <v>0.02</v>
      </c>
      <c r="Q1704" s="101">
        <f>(((I1704-I1703)*P1704)+Q1703)+I1704</f>
        <v>500</v>
      </c>
      <c r="R1704" s="133">
        <f>ROUNDUP(Q1704,0)</f>
        <v>500</v>
      </c>
      <c r="S1704" s="132">
        <f>((T1705-T1703)/500)</f>
        <v>0.04</v>
      </c>
      <c r="T1704" s="134">
        <f>(((I1704-I1703)*S1704)+T1703)+I1704</f>
        <v>650</v>
      </c>
      <c r="U1704" s="134">
        <f>ROUNDUP(T1704,0)</f>
        <v>650</v>
      </c>
      <c r="V1704" s="396"/>
      <c r="W1704" s="130">
        <f>((X1705-X1703)/500)</f>
        <v>0.01</v>
      </c>
      <c r="X1704" s="116">
        <f>(((V1704-V1703)*W1704)+X1703)+V1704</f>
        <v>2355</v>
      </c>
      <c r="Y1704" s="135">
        <f t="shared" si="283"/>
        <v>240</v>
      </c>
      <c r="Z1704" s="106">
        <f>ROUNDUP(X1704,0)</f>
        <v>2355</v>
      </c>
      <c r="AA1704" s="136">
        <f>((AB1705-AB1703)/500)</f>
        <v>0.02</v>
      </c>
      <c r="AB1704" s="137">
        <f>(((V1704-V1703)*AA1704)+AB1703)+V1704</f>
        <v>4710</v>
      </c>
      <c r="AC1704" s="101">
        <f>ROUNDUP(AB1704,0)</f>
        <v>4710</v>
      </c>
      <c r="AD1704" s="137">
        <f>((AE1705-AE1703)/500)</f>
        <v>0.01</v>
      </c>
      <c r="AE1704" s="137">
        <f>(((V1704-V1703)*AD1704)+AE1703)+V1704</f>
        <v>2380</v>
      </c>
      <c r="AF1704" s="133">
        <f>ROUNDUP(AE1704,0)</f>
        <v>2380</v>
      </c>
      <c r="AG1704" s="137">
        <f>((AH1705-AH1703)/500)</f>
        <v>0.01</v>
      </c>
      <c r="AH1704" s="137">
        <f>(((V1704-V1703)*AG1704)+AH1703)+V1704</f>
        <v>2405</v>
      </c>
      <c r="AI1704" s="101">
        <f>ROUNDUP(AH1704,0)</f>
        <v>2405</v>
      </c>
      <c r="AJ1704" s="136">
        <f>((AK1705-AK1703)/500)</f>
        <v>0.01</v>
      </c>
      <c r="AK1704" s="138">
        <f>(((V1704-V1703)*AJ1704)+AK1703)+V1704</f>
        <v>2430</v>
      </c>
      <c r="AL1704" s="139">
        <f>ROUNDUP(AK1704,0)</f>
        <v>2430</v>
      </c>
    </row>
    <row r="1705" spans="1:39" ht="15.75" x14ac:dyDescent="0.25">
      <c r="A1705" s="93">
        <f t="shared" ref="A1705:A1768" si="284">+$B$3*O1705</f>
        <v>0</v>
      </c>
      <c r="B1705" s="93">
        <f t="shared" si="279"/>
        <v>0</v>
      </c>
      <c r="C1705" s="112">
        <f>+$D$3*U1705</f>
        <v>4880590</v>
      </c>
      <c r="D1705" s="112">
        <f t="shared" si="280"/>
        <v>4880590</v>
      </c>
      <c r="E1705" s="112">
        <f>+$F$3*L1705</f>
        <v>4346700</v>
      </c>
      <c r="F1705" s="112">
        <f t="shared" si="281"/>
        <v>4346700</v>
      </c>
      <c r="G1705" s="113">
        <f>+$H$3*R1705</f>
        <v>1305060</v>
      </c>
      <c r="H1705" s="112">
        <f t="shared" si="282"/>
        <v>1305060</v>
      </c>
      <c r="I1705" s="140">
        <f>+I1703+500</f>
        <v>426000</v>
      </c>
      <c r="J1705" s="130"/>
      <c r="K1705" s="116">
        <f>+K1703+10</f>
        <v>8670</v>
      </c>
      <c r="L1705" s="117">
        <f>+I1705+K1705</f>
        <v>434670</v>
      </c>
      <c r="M1705" s="118"/>
      <c r="N1705" s="119">
        <f>+N1703+10</f>
        <v>8770</v>
      </c>
      <c r="O1705" s="119">
        <f>+N1705+I1705</f>
        <v>434770</v>
      </c>
      <c r="P1705" s="119"/>
      <c r="Q1705" s="119">
        <f>+Q1703+10</f>
        <v>9020</v>
      </c>
      <c r="R1705" s="120">
        <f>+Q1705+I1705</f>
        <v>435020</v>
      </c>
      <c r="S1705" s="121"/>
      <c r="T1705" s="122">
        <f>+T1703+20</f>
        <v>17690</v>
      </c>
      <c r="U1705" s="122">
        <f>+T1705+I1705</f>
        <v>443690</v>
      </c>
      <c r="V1705" s="141">
        <f>+V1703+500</f>
        <v>426000</v>
      </c>
      <c r="W1705" s="130"/>
      <c r="X1705" s="116">
        <f>+X1703+5</f>
        <v>6615</v>
      </c>
      <c r="Y1705" s="124">
        <f t="shared" si="283"/>
        <v>426240</v>
      </c>
      <c r="Z1705" s="125">
        <f>+V1705+X1705</f>
        <v>432615</v>
      </c>
      <c r="AA1705" s="126"/>
      <c r="AB1705" s="127">
        <f>+AB1703+10</f>
        <v>13230</v>
      </c>
      <c r="AC1705" s="119">
        <f>+V1705+AB1705</f>
        <v>439230</v>
      </c>
      <c r="AD1705" s="127"/>
      <c r="AE1705" s="127">
        <f>+AE1703+5</f>
        <v>6640</v>
      </c>
      <c r="AF1705" s="120">
        <f>+AE1705+V1705</f>
        <v>432640</v>
      </c>
      <c r="AG1705" s="127"/>
      <c r="AH1705" s="127">
        <f>+AH1703+5</f>
        <v>6665</v>
      </c>
      <c r="AI1705" s="119">
        <f>+AH1705+V1705</f>
        <v>432665</v>
      </c>
      <c r="AJ1705" s="126"/>
      <c r="AK1705" s="128">
        <f>+AK1703+5</f>
        <v>6690</v>
      </c>
      <c r="AL1705" s="129">
        <f>+AK1705+V1705</f>
        <v>432690</v>
      </c>
      <c r="AM1705" s="397"/>
    </row>
    <row r="1706" spans="1:39" ht="15.75" x14ac:dyDescent="0.25">
      <c r="A1706" s="93">
        <f t="shared" si="284"/>
        <v>0</v>
      </c>
      <c r="B1706" s="94">
        <f t="shared" si="279"/>
        <v>0</v>
      </c>
      <c r="C1706" s="95">
        <f>+$D$3*T1706</f>
        <v>7150</v>
      </c>
      <c r="D1706" s="95">
        <f t="shared" si="280"/>
        <v>7150</v>
      </c>
      <c r="E1706" s="95">
        <f>+$F$3*K1706</f>
        <v>1500</v>
      </c>
      <c r="F1706" s="95">
        <f t="shared" si="281"/>
        <v>1500</v>
      </c>
      <c r="G1706" s="96">
        <f>+$H$3*Q1706</f>
        <v>1500</v>
      </c>
      <c r="H1706" s="95">
        <f t="shared" si="282"/>
        <v>1500</v>
      </c>
      <c r="I1706" s="395"/>
      <c r="J1706" s="130">
        <f>((K1707-K1705)/500)</f>
        <v>0.02</v>
      </c>
      <c r="K1706" s="116">
        <f>(((I1706-I1705)*J1706)+K1705)+I1706</f>
        <v>150</v>
      </c>
      <c r="L1706" s="131">
        <f>ROUNDUP(K1706,0)</f>
        <v>150</v>
      </c>
      <c r="M1706" s="132">
        <f>((N1707-N1705)/500)</f>
        <v>0.02</v>
      </c>
      <c r="N1706" s="101">
        <f>(((I1706-I1705)*M1706)+N1705)+I1706</f>
        <v>250</v>
      </c>
      <c r="O1706" s="101">
        <f>ROUNDUP(N1706,0)</f>
        <v>250</v>
      </c>
      <c r="P1706" s="101">
        <f>((Q1707-Q1705)/500)</f>
        <v>0.02</v>
      </c>
      <c r="Q1706" s="101">
        <f>(((I1706-I1705)*P1706)+Q1705)+I1706</f>
        <v>500</v>
      </c>
      <c r="R1706" s="133">
        <f>ROUNDUP(Q1706,0)</f>
        <v>500</v>
      </c>
      <c r="S1706" s="132">
        <f>((T1707-T1705)/500)</f>
        <v>0.04</v>
      </c>
      <c r="T1706" s="134">
        <f>(((I1706-I1705)*S1706)+T1705)+I1706</f>
        <v>650</v>
      </c>
      <c r="U1706" s="134">
        <f>ROUNDUP(T1706,0)</f>
        <v>650</v>
      </c>
      <c r="V1706" s="396"/>
      <c r="W1706" s="130">
        <f>((X1707-X1705)/500)</f>
        <v>0.02</v>
      </c>
      <c r="X1706" s="116">
        <f>(((V1706-V1705)*W1706)+X1705)+V1706</f>
        <v>-1905</v>
      </c>
      <c r="Y1706" s="135">
        <f t="shared" si="283"/>
        <v>240</v>
      </c>
      <c r="Z1706" s="106">
        <f>ROUNDUP(X1706,0)</f>
        <v>-1905</v>
      </c>
      <c r="AA1706" s="136">
        <f>((AB1707-AB1705)/500)</f>
        <v>0.04</v>
      </c>
      <c r="AB1706" s="137">
        <f>(((V1706-V1705)*AA1706)+AB1705)+V1706</f>
        <v>-3810</v>
      </c>
      <c r="AC1706" s="101">
        <f>ROUNDUP(AB1706,0)</f>
        <v>-3810</v>
      </c>
      <c r="AD1706" s="137">
        <f>((AE1707-AE1705)/500)</f>
        <v>0.02</v>
      </c>
      <c r="AE1706" s="137">
        <f>(((V1706-V1705)*AD1706)+AE1705)+V1706</f>
        <v>-1880</v>
      </c>
      <c r="AF1706" s="133">
        <f>ROUNDUP(AE1706,0)</f>
        <v>-1880</v>
      </c>
      <c r="AG1706" s="137">
        <f>((AH1707-AH1705)/500)</f>
        <v>0.02</v>
      </c>
      <c r="AH1706" s="137">
        <f>(((V1706-V1705)*AG1706)+AH1705)+V1706</f>
        <v>-1855</v>
      </c>
      <c r="AI1706" s="101">
        <f>ROUNDUP(AH1706,0)</f>
        <v>-1855</v>
      </c>
      <c r="AJ1706" s="136">
        <f>((AK1707-AK1705)/500)</f>
        <v>0.02</v>
      </c>
      <c r="AK1706" s="138">
        <f>(((V1706-V1705)*AJ1706)+AK1705)+V1706</f>
        <v>-1830</v>
      </c>
      <c r="AL1706" s="139">
        <f>ROUNDUP(AK1706,0)</f>
        <v>-1830</v>
      </c>
      <c r="AM1706" s="397"/>
    </row>
    <row r="1707" spans="1:39" ht="15.75" x14ac:dyDescent="0.25">
      <c r="A1707" s="93">
        <f t="shared" si="284"/>
        <v>0</v>
      </c>
      <c r="B1707" s="93">
        <f t="shared" si="279"/>
        <v>0</v>
      </c>
      <c r="C1707" s="112">
        <f>+$D$3*U1707</f>
        <v>4886310</v>
      </c>
      <c r="D1707" s="112">
        <f t="shared" si="280"/>
        <v>4886310</v>
      </c>
      <c r="E1707" s="112">
        <f>+$F$3*L1707</f>
        <v>4351800</v>
      </c>
      <c r="F1707" s="112">
        <f t="shared" si="281"/>
        <v>4351800</v>
      </c>
      <c r="G1707" s="113">
        <f>+$H$3*R1707</f>
        <v>1306590</v>
      </c>
      <c r="H1707" s="112">
        <f t="shared" si="282"/>
        <v>1306590</v>
      </c>
      <c r="I1707" s="140">
        <f>+I1705+500</f>
        <v>426500</v>
      </c>
      <c r="J1707" s="130"/>
      <c r="K1707" s="116">
        <f>+K1705+10</f>
        <v>8680</v>
      </c>
      <c r="L1707" s="117">
        <f>+I1707+K1707</f>
        <v>435180</v>
      </c>
      <c r="M1707" s="118"/>
      <c r="N1707" s="119">
        <f>+N1705+10</f>
        <v>8780</v>
      </c>
      <c r="O1707" s="119">
        <f>+N1707+I1707</f>
        <v>435280</v>
      </c>
      <c r="P1707" s="119"/>
      <c r="Q1707" s="119">
        <f>+Q1705+10</f>
        <v>9030</v>
      </c>
      <c r="R1707" s="120">
        <f>+Q1707+I1707</f>
        <v>435530</v>
      </c>
      <c r="S1707" s="121"/>
      <c r="T1707" s="122">
        <f>+T1705+20</f>
        <v>17710</v>
      </c>
      <c r="U1707" s="122">
        <f>+T1707+I1707</f>
        <v>444210</v>
      </c>
      <c r="V1707" s="141">
        <f>+V1705+500</f>
        <v>426500</v>
      </c>
      <c r="W1707" s="130"/>
      <c r="X1707" s="116">
        <f>+X1705+10</f>
        <v>6625</v>
      </c>
      <c r="Y1707" s="124">
        <f t="shared" si="283"/>
        <v>426740</v>
      </c>
      <c r="Z1707" s="125">
        <f>+V1707+X1707</f>
        <v>433125</v>
      </c>
      <c r="AA1707" s="126"/>
      <c r="AB1707" s="127">
        <f>+AB1705+20</f>
        <v>13250</v>
      </c>
      <c r="AC1707" s="119">
        <f>+V1707+AB1707</f>
        <v>439750</v>
      </c>
      <c r="AD1707" s="127"/>
      <c r="AE1707" s="127">
        <f>+AE1705+10</f>
        <v>6650</v>
      </c>
      <c r="AF1707" s="120">
        <f>+AE1707+V1707</f>
        <v>433150</v>
      </c>
      <c r="AG1707" s="127"/>
      <c r="AH1707" s="127">
        <f>+AH1705+10</f>
        <v>6675</v>
      </c>
      <c r="AI1707" s="119">
        <f>+AH1707+V1707</f>
        <v>433175</v>
      </c>
      <c r="AJ1707" s="126"/>
      <c r="AK1707" s="128">
        <f>+AK1705+10</f>
        <v>6700</v>
      </c>
      <c r="AL1707" s="129">
        <f>+AK1707+V1707</f>
        <v>433200</v>
      </c>
      <c r="AM1707" s="397"/>
    </row>
    <row r="1708" spans="1:39" ht="15.75" x14ac:dyDescent="0.25">
      <c r="A1708" s="93">
        <f t="shared" si="284"/>
        <v>0</v>
      </c>
      <c r="B1708" s="94">
        <f t="shared" si="279"/>
        <v>0</v>
      </c>
      <c r="C1708" s="95">
        <f>+$D$3*T1708</f>
        <v>7150</v>
      </c>
      <c r="D1708" s="95">
        <f t="shared" si="280"/>
        <v>7150</v>
      </c>
      <c r="E1708" s="95">
        <f>+$F$3*K1708</f>
        <v>1500</v>
      </c>
      <c r="F1708" s="95">
        <f t="shared" si="281"/>
        <v>1500</v>
      </c>
      <c r="G1708" s="96">
        <f>+$H$3*Q1708</f>
        <v>1500</v>
      </c>
      <c r="H1708" s="433">
        <f t="shared" si="282"/>
        <v>1500</v>
      </c>
      <c r="I1708" s="395"/>
      <c r="J1708" s="130">
        <f>((K1709-K1707)/500)</f>
        <v>0.02</v>
      </c>
      <c r="K1708" s="116">
        <f>(((I1708-I1707)*J1708)+K1707)+I1708</f>
        <v>150</v>
      </c>
      <c r="L1708" s="131">
        <f>ROUNDUP(K1708,0)</f>
        <v>150</v>
      </c>
      <c r="M1708" s="132">
        <f>((N1709-N1707)/500)</f>
        <v>0.02</v>
      </c>
      <c r="N1708" s="101">
        <f>(((I1708-I1707)*M1708)+N1707)+I1708</f>
        <v>250</v>
      </c>
      <c r="O1708" s="101">
        <f>ROUNDUP(N1708,0)</f>
        <v>250</v>
      </c>
      <c r="P1708" s="101">
        <f>((Q1709-Q1707)/500)</f>
        <v>0.02</v>
      </c>
      <c r="Q1708" s="101">
        <f>(((I1708-I1707)*P1708)+Q1707)+I1708</f>
        <v>500</v>
      </c>
      <c r="R1708" s="133">
        <f>ROUNDUP(Q1708,0)</f>
        <v>500</v>
      </c>
      <c r="S1708" s="132">
        <f>((T1709-T1707)/500)</f>
        <v>0.04</v>
      </c>
      <c r="T1708" s="134">
        <f>(((I1708-I1707)*S1708)+T1707)+I1708</f>
        <v>650</v>
      </c>
      <c r="U1708" s="134">
        <f>ROUNDUP(T1708,0)</f>
        <v>650</v>
      </c>
      <c r="V1708" s="396"/>
      <c r="W1708" s="130">
        <f>((X1709-X1707)/500)</f>
        <v>0.01</v>
      </c>
      <c r="X1708" s="116">
        <f>(((V1708-V1707)*W1708)+X1707)+V1708</f>
        <v>2360</v>
      </c>
      <c r="Y1708" s="135">
        <f t="shared" si="283"/>
        <v>240</v>
      </c>
      <c r="Z1708" s="106">
        <f>ROUNDUP(X1708,0)</f>
        <v>2360</v>
      </c>
      <c r="AA1708" s="136">
        <f>((AB1709-AB1707)/500)</f>
        <v>0.02</v>
      </c>
      <c r="AB1708" s="137">
        <f>(((V1708-V1707)*AA1708)+AB1707)+V1708</f>
        <v>4720</v>
      </c>
      <c r="AC1708" s="101">
        <f>ROUNDUP(AB1708,0)</f>
        <v>4720</v>
      </c>
      <c r="AD1708" s="137">
        <f>((AE1709-AE1707)/500)</f>
        <v>0.01</v>
      </c>
      <c r="AE1708" s="137">
        <f>(((V1708-V1707)*AD1708)+AE1707)+V1708</f>
        <v>2385</v>
      </c>
      <c r="AF1708" s="133">
        <f>ROUNDUP(AE1708,0)</f>
        <v>2385</v>
      </c>
      <c r="AG1708" s="137">
        <f>((AH1709-AH1707)/500)</f>
        <v>0.01</v>
      </c>
      <c r="AH1708" s="137">
        <f>(((V1708-V1707)*AG1708)+AH1707)+V1708</f>
        <v>2410</v>
      </c>
      <c r="AI1708" s="101">
        <f>ROUNDUP(AH1708,0)</f>
        <v>2410</v>
      </c>
      <c r="AJ1708" s="136">
        <f>((AK1709-AK1707)/500)</f>
        <v>0.01</v>
      </c>
      <c r="AK1708" s="138">
        <f>(((V1708-V1707)*AJ1708)+AK1707)+V1708</f>
        <v>2435</v>
      </c>
      <c r="AL1708" s="139">
        <f>ROUNDUP(AK1708,0)</f>
        <v>2435</v>
      </c>
    </row>
    <row r="1709" spans="1:39" ht="15.75" x14ac:dyDescent="0.25">
      <c r="A1709" s="93">
        <f t="shared" si="284"/>
        <v>0</v>
      </c>
      <c r="B1709" s="93">
        <f t="shared" si="279"/>
        <v>0</v>
      </c>
      <c r="C1709" s="112">
        <f>+$D$3*U1709</f>
        <v>4892030</v>
      </c>
      <c r="D1709" s="112">
        <f t="shared" si="280"/>
        <v>4892030</v>
      </c>
      <c r="E1709" s="112">
        <f>+$F$3*L1709</f>
        <v>4356900</v>
      </c>
      <c r="F1709" s="112">
        <f t="shared" si="281"/>
        <v>4356900</v>
      </c>
      <c r="G1709" s="113">
        <f>+$H$3*R1709</f>
        <v>1308120</v>
      </c>
      <c r="H1709" s="112">
        <f t="shared" si="282"/>
        <v>1308120</v>
      </c>
      <c r="I1709" s="140">
        <f>+I1707+500</f>
        <v>427000</v>
      </c>
      <c r="J1709" s="130"/>
      <c r="K1709" s="116">
        <f>+K1707+10</f>
        <v>8690</v>
      </c>
      <c r="L1709" s="117">
        <f>+I1709+K1709</f>
        <v>435690</v>
      </c>
      <c r="M1709" s="118"/>
      <c r="N1709" s="119">
        <f>+N1707+10</f>
        <v>8790</v>
      </c>
      <c r="O1709" s="119">
        <f>+N1709+I1709</f>
        <v>435790</v>
      </c>
      <c r="P1709" s="119"/>
      <c r="Q1709" s="119">
        <f>+Q1707+10</f>
        <v>9040</v>
      </c>
      <c r="R1709" s="120">
        <f>+Q1709+I1709</f>
        <v>436040</v>
      </c>
      <c r="S1709" s="121"/>
      <c r="T1709" s="122">
        <f>+T1707+20</f>
        <v>17730</v>
      </c>
      <c r="U1709" s="122">
        <f>+T1709+I1709</f>
        <v>444730</v>
      </c>
      <c r="V1709" s="141">
        <f>+V1707+500</f>
        <v>427000</v>
      </c>
      <c r="W1709" s="130"/>
      <c r="X1709" s="116">
        <f>+X1707+5</f>
        <v>6630</v>
      </c>
      <c r="Y1709" s="124">
        <f t="shared" si="283"/>
        <v>427240</v>
      </c>
      <c r="Z1709" s="125">
        <f>+V1709+X1709</f>
        <v>433630</v>
      </c>
      <c r="AA1709" s="126"/>
      <c r="AB1709" s="127">
        <f>+AB1707+10</f>
        <v>13260</v>
      </c>
      <c r="AC1709" s="119">
        <f>+V1709+AB1709</f>
        <v>440260</v>
      </c>
      <c r="AD1709" s="127"/>
      <c r="AE1709" s="127">
        <f>+AE1707+5</f>
        <v>6655</v>
      </c>
      <c r="AF1709" s="120">
        <f>+AE1709+V1709</f>
        <v>433655</v>
      </c>
      <c r="AG1709" s="127"/>
      <c r="AH1709" s="127">
        <f>+AH1707+5</f>
        <v>6680</v>
      </c>
      <c r="AI1709" s="119">
        <f>+AH1709+V1709</f>
        <v>433680</v>
      </c>
      <c r="AJ1709" s="126"/>
      <c r="AK1709" s="128">
        <f>+AK1707+5</f>
        <v>6705</v>
      </c>
      <c r="AL1709" s="129">
        <f>+AK1709+V1709</f>
        <v>433705</v>
      </c>
      <c r="AM1709" s="397"/>
    </row>
    <row r="1710" spans="1:39" ht="15.75" x14ac:dyDescent="0.25">
      <c r="A1710" s="93">
        <f t="shared" si="284"/>
        <v>0</v>
      </c>
      <c r="B1710" s="94">
        <f t="shared" si="279"/>
        <v>0</v>
      </c>
      <c r="C1710" s="95">
        <f>+$D$3*T1710</f>
        <v>7150</v>
      </c>
      <c r="D1710" s="95">
        <f t="shared" si="280"/>
        <v>7150</v>
      </c>
      <c r="E1710" s="95">
        <f>+$F$3*K1710</f>
        <v>1500</v>
      </c>
      <c r="F1710" s="95">
        <f t="shared" si="281"/>
        <v>1500</v>
      </c>
      <c r="G1710" s="96">
        <f>+$H$3*Q1710</f>
        <v>1500</v>
      </c>
      <c r="H1710" s="95">
        <f t="shared" si="282"/>
        <v>1500</v>
      </c>
      <c r="I1710" s="395"/>
      <c r="J1710" s="130">
        <f>((K1711-K1709)/500)</f>
        <v>0.02</v>
      </c>
      <c r="K1710" s="116">
        <f>(((I1710-I1709)*J1710)+K1709)+I1710</f>
        <v>150</v>
      </c>
      <c r="L1710" s="131">
        <f>ROUNDUP(K1710,0)</f>
        <v>150</v>
      </c>
      <c r="M1710" s="132">
        <f>((N1711-N1709)/500)</f>
        <v>0.02</v>
      </c>
      <c r="N1710" s="101">
        <f>(((I1710-I1709)*M1710)+N1709)+I1710</f>
        <v>250</v>
      </c>
      <c r="O1710" s="101">
        <f>ROUNDUP(N1710,0)</f>
        <v>250</v>
      </c>
      <c r="P1710" s="101">
        <f>((Q1711-Q1709)/500)</f>
        <v>0.02</v>
      </c>
      <c r="Q1710" s="101">
        <f>(((I1710-I1709)*P1710)+Q1709)+I1710</f>
        <v>500</v>
      </c>
      <c r="R1710" s="133">
        <f>ROUNDUP(Q1710,0)</f>
        <v>500</v>
      </c>
      <c r="S1710" s="132">
        <f>((T1711-T1709)/500)</f>
        <v>0.04</v>
      </c>
      <c r="T1710" s="134">
        <f>(((I1710-I1709)*S1710)+T1709)+I1710</f>
        <v>650</v>
      </c>
      <c r="U1710" s="134">
        <f>ROUNDUP(T1710,0)</f>
        <v>650</v>
      </c>
      <c r="V1710" s="396"/>
      <c r="W1710" s="130">
        <f>((X1711-X1709)/500)</f>
        <v>0.02</v>
      </c>
      <c r="X1710" s="116">
        <f>(((V1710-V1709)*W1710)+X1709)+V1710</f>
        <v>-1910</v>
      </c>
      <c r="Y1710" s="135">
        <f t="shared" si="283"/>
        <v>240</v>
      </c>
      <c r="Z1710" s="106">
        <f>ROUNDUP(X1710,0)</f>
        <v>-1910</v>
      </c>
      <c r="AA1710" s="136">
        <f>((AB1711-AB1709)/500)</f>
        <v>0.04</v>
      </c>
      <c r="AB1710" s="137">
        <f>(((V1710-V1709)*AA1710)+AB1709)+V1710</f>
        <v>-3820</v>
      </c>
      <c r="AC1710" s="101">
        <f>ROUNDUP(AB1710,0)</f>
        <v>-3820</v>
      </c>
      <c r="AD1710" s="137">
        <f>((AE1711-AE1709)/500)</f>
        <v>0.02</v>
      </c>
      <c r="AE1710" s="137">
        <f>(((V1710-V1709)*AD1710)+AE1709)+V1710</f>
        <v>-1885</v>
      </c>
      <c r="AF1710" s="133">
        <f>ROUNDUP(AE1710,0)</f>
        <v>-1885</v>
      </c>
      <c r="AG1710" s="137">
        <f>((AH1711-AH1709)/500)</f>
        <v>0.02</v>
      </c>
      <c r="AH1710" s="137">
        <f>(((V1710-V1709)*AG1710)+AH1709)+V1710</f>
        <v>-1860</v>
      </c>
      <c r="AI1710" s="101">
        <f>ROUNDUP(AH1710,0)</f>
        <v>-1860</v>
      </c>
      <c r="AJ1710" s="136">
        <f>((AK1711-AK1709)/500)</f>
        <v>0.02</v>
      </c>
      <c r="AK1710" s="138">
        <f>(((V1710-V1709)*AJ1710)+AK1709)+V1710</f>
        <v>-1835</v>
      </c>
      <c r="AL1710" s="139">
        <f>ROUNDUP(AK1710,0)</f>
        <v>-1835</v>
      </c>
    </row>
    <row r="1711" spans="1:39" ht="15.75" x14ac:dyDescent="0.25">
      <c r="A1711" s="93">
        <f t="shared" si="284"/>
        <v>0</v>
      </c>
      <c r="B1711" s="93">
        <f t="shared" si="279"/>
        <v>0</v>
      </c>
      <c r="C1711" s="112">
        <f>+$D$3*U1711</f>
        <v>4897750</v>
      </c>
      <c r="D1711" s="112">
        <f t="shared" si="280"/>
        <v>4897750</v>
      </c>
      <c r="E1711" s="112">
        <f>+$F$3*L1711</f>
        <v>4362000</v>
      </c>
      <c r="F1711" s="112">
        <f t="shared" si="281"/>
        <v>4362000</v>
      </c>
      <c r="G1711" s="113">
        <f>+$H$3*R1711</f>
        <v>1309650</v>
      </c>
      <c r="H1711" s="112">
        <f t="shared" si="282"/>
        <v>1309650</v>
      </c>
      <c r="I1711" s="140">
        <f>+I1709+500</f>
        <v>427500</v>
      </c>
      <c r="J1711" s="130"/>
      <c r="K1711" s="116">
        <f>+K1709+10</f>
        <v>8700</v>
      </c>
      <c r="L1711" s="117">
        <f>+I1711+K1711</f>
        <v>436200</v>
      </c>
      <c r="M1711" s="118"/>
      <c r="N1711" s="119">
        <f>+N1709+10</f>
        <v>8800</v>
      </c>
      <c r="O1711" s="119">
        <f>+N1711+I1711</f>
        <v>436300</v>
      </c>
      <c r="P1711" s="119"/>
      <c r="Q1711" s="119">
        <f>+Q1709+10</f>
        <v>9050</v>
      </c>
      <c r="R1711" s="120">
        <f>+Q1711+I1711</f>
        <v>436550</v>
      </c>
      <c r="S1711" s="121"/>
      <c r="T1711" s="122">
        <f>+T1709+20</f>
        <v>17750</v>
      </c>
      <c r="U1711" s="122">
        <f>+T1711+I1711</f>
        <v>445250</v>
      </c>
      <c r="V1711" s="141">
        <f>+V1709+500</f>
        <v>427500</v>
      </c>
      <c r="W1711" s="130"/>
      <c r="X1711" s="116">
        <f>+X1709+10</f>
        <v>6640</v>
      </c>
      <c r="Y1711" s="124">
        <f t="shared" si="283"/>
        <v>427740</v>
      </c>
      <c r="Z1711" s="125">
        <f>+V1711+X1711</f>
        <v>434140</v>
      </c>
      <c r="AA1711" s="126"/>
      <c r="AB1711" s="127">
        <f>+AB1709+20</f>
        <v>13280</v>
      </c>
      <c r="AC1711" s="119">
        <f>+V1711+AB1711</f>
        <v>440780</v>
      </c>
      <c r="AD1711" s="127"/>
      <c r="AE1711" s="127">
        <f>+AE1709+10</f>
        <v>6665</v>
      </c>
      <c r="AF1711" s="120">
        <f>+AE1711+V1711</f>
        <v>434165</v>
      </c>
      <c r="AG1711" s="127"/>
      <c r="AH1711" s="127">
        <f>+AH1709+10</f>
        <v>6690</v>
      </c>
      <c r="AI1711" s="119">
        <f>+AH1711+V1711</f>
        <v>434190</v>
      </c>
      <c r="AJ1711" s="126"/>
      <c r="AK1711" s="128">
        <f>+AK1709+10</f>
        <v>6715</v>
      </c>
      <c r="AL1711" s="129">
        <f>+AK1711+V1711</f>
        <v>434215</v>
      </c>
      <c r="AM1711" s="397"/>
    </row>
    <row r="1712" spans="1:39" ht="15.75" x14ac:dyDescent="0.25">
      <c r="A1712" s="93">
        <f t="shared" si="284"/>
        <v>0</v>
      </c>
      <c r="B1712" s="94">
        <f t="shared" si="279"/>
        <v>0</v>
      </c>
      <c r="C1712" s="95">
        <f>+$D$3*T1712</f>
        <v>7150</v>
      </c>
      <c r="D1712" s="95">
        <f t="shared" si="280"/>
        <v>7150</v>
      </c>
      <c r="E1712" s="95">
        <f>+$F$3*K1712</f>
        <v>1500</v>
      </c>
      <c r="F1712" s="95">
        <f t="shared" si="281"/>
        <v>1500</v>
      </c>
      <c r="G1712" s="96">
        <f>+$H$3*Q1712</f>
        <v>1500</v>
      </c>
      <c r="H1712" s="433">
        <f t="shared" si="282"/>
        <v>1500</v>
      </c>
      <c r="I1712" s="395"/>
      <c r="J1712" s="130">
        <f>((K1713-K1711)/500)</f>
        <v>0.02</v>
      </c>
      <c r="K1712" s="116">
        <f>(((I1712-I1711)*J1712)+K1711)+I1712</f>
        <v>150</v>
      </c>
      <c r="L1712" s="131">
        <f>ROUNDUP(K1712,0)</f>
        <v>150</v>
      </c>
      <c r="M1712" s="132">
        <f>((N1713-N1711)/500)</f>
        <v>0.02</v>
      </c>
      <c r="N1712" s="101">
        <f>(((I1712-I1711)*M1712)+N1711)+I1712</f>
        <v>250</v>
      </c>
      <c r="O1712" s="101">
        <f>ROUNDUP(N1712,0)</f>
        <v>250</v>
      </c>
      <c r="P1712" s="101">
        <f>((Q1713-Q1711)/500)</f>
        <v>0.02</v>
      </c>
      <c r="Q1712" s="101">
        <f>(((I1712-I1711)*P1712)+Q1711)+I1712</f>
        <v>500</v>
      </c>
      <c r="R1712" s="133">
        <f>ROUNDUP(Q1712,0)</f>
        <v>500</v>
      </c>
      <c r="S1712" s="132">
        <f>((T1713-T1711)/500)</f>
        <v>0.04</v>
      </c>
      <c r="T1712" s="134">
        <f>(((I1712-I1711)*S1712)+T1711)+I1712</f>
        <v>650</v>
      </c>
      <c r="U1712" s="134">
        <f>ROUNDUP(T1712,0)</f>
        <v>650</v>
      </c>
      <c r="V1712" s="396"/>
      <c r="W1712" s="130">
        <f>((X1713-X1711)/500)</f>
        <v>0.01</v>
      </c>
      <c r="X1712" s="116">
        <f>(((V1712-V1711)*W1712)+X1711)+V1712</f>
        <v>2365</v>
      </c>
      <c r="Y1712" s="135">
        <f t="shared" si="283"/>
        <v>240</v>
      </c>
      <c r="Z1712" s="106">
        <f>ROUNDUP(X1712,0)</f>
        <v>2365</v>
      </c>
      <c r="AA1712" s="136">
        <f>((AB1713-AB1711)/500)</f>
        <v>0.02</v>
      </c>
      <c r="AB1712" s="137">
        <f>(((V1712-V1711)*AA1712)+AB1711)+V1712</f>
        <v>4730</v>
      </c>
      <c r="AC1712" s="101">
        <f>ROUNDUP(AB1712,0)</f>
        <v>4730</v>
      </c>
      <c r="AD1712" s="137">
        <f>((AE1713-AE1711)/500)</f>
        <v>0.01</v>
      </c>
      <c r="AE1712" s="137">
        <f>(((V1712-V1711)*AD1712)+AE1711)+V1712</f>
        <v>2390</v>
      </c>
      <c r="AF1712" s="133">
        <f>ROUNDUP(AE1712,0)</f>
        <v>2390</v>
      </c>
      <c r="AG1712" s="137">
        <f>((AH1713-AH1711)/500)</f>
        <v>0.01</v>
      </c>
      <c r="AH1712" s="137">
        <f>(((V1712-V1711)*AG1712)+AH1711)+V1712</f>
        <v>2415</v>
      </c>
      <c r="AI1712" s="101">
        <f>ROUNDUP(AH1712,0)</f>
        <v>2415</v>
      </c>
      <c r="AJ1712" s="136">
        <f>((AK1713-AK1711)/500)</f>
        <v>0.01</v>
      </c>
      <c r="AK1712" s="138">
        <f>(((V1712-V1711)*AJ1712)+AK1711)+V1712</f>
        <v>2440</v>
      </c>
      <c r="AL1712" s="139">
        <f>ROUNDUP(AK1712,0)</f>
        <v>2440</v>
      </c>
    </row>
    <row r="1713" spans="1:39" ht="15.75" x14ac:dyDescent="0.25">
      <c r="A1713" s="93">
        <f t="shared" si="284"/>
        <v>0</v>
      </c>
      <c r="B1713" s="93">
        <f t="shared" si="279"/>
        <v>0</v>
      </c>
      <c r="C1713" s="112">
        <f>+$D$3*U1713</f>
        <v>4903470</v>
      </c>
      <c r="D1713" s="112">
        <f t="shared" si="280"/>
        <v>4903470</v>
      </c>
      <c r="E1713" s="112">
        <f>+$F$3*L1713</f>
        <v>4367100</v>
      </c>
      <c r="F1713" s="112">
        <f t="shared" si="281"/>
        <v>4367100</v>
      </c>
      <c r="G1713" s="113">
        <f>+$H$3*R1713</f>
        <v>1311180</v>
      </c>
      <c r="H1713" s="112">
        <f t="shared" si="282"/>
        <v>1311180</v>
      </c>
      <c r="I1713" s="140">
        <f>+I1711+500</f>
        <v>428000</v>
      </c>
      <c r="J1713" s="130"/>
      <c r="K1713" s="116">
        <f>+K1711+10</f>
        <v>8710</v>
      </c>
      <c r="L1713" s="117">
        <f>+I1713+K1713</f>
        <v>436710</v>
      </c>
      <c r="M1713" s="118"/>
      <c r="N1713" s="119">
        <f>+N1711+10</f>
        <v>8810</v>
      </c>
      <c r="O1713" s="119">
        <f>+N1713+I1713</f>
        <v>436810</v>
      </c>
      <c r="P1713" s="119"/>
      <c r="Q1713" s="119">
        <f>+Q1711+10</f>
        <v>9060</v>
      </c>
      <c r="R1713" s="120">
        <f>+Q1713+I1713</f>
        <v>437060</v>
      </c>
      <c r="S1713" s="121"/>
      <c r="T1713" s="122">
        <f>+T1711+20</f>
        <v>17770</v>
      </c>
      <c r="U1713" s="122">
        <f>+T1713+I1713</f>
        <v>445770</v>
      </c>
      <c r="V1713" s="141">
        <f>+V1711+500</f>
        <v>428000</v>
      </c>
      <c r="W1713" s="130"/>
      <c r="X1713" s="116">
        <f>+X1711+5</f>
        <v>6645</v>
      </c>
      <c r="Y1713" s="124">
        <f t="shared" si="283"/>
        <v>428240</v>
      </c>
      <c r="Z1713" s="125">
        <f>+V1713+X1713</f>
        <v>434645</v>
      </c>
      <c r="AA1713" s="126"/>
      <c r="AB1713" s="127">
        <f>+AB1711+10</f>
        <v>13290</v>
      </c>
      <c r="AC1713" s="119">
        <f>+V1713+AB1713</f>
        <v>441290</v>
      </c>
      <c r="AD1713" s="127"/>
      <c r="AE1713" s="127">
        <f>+AE1711+5</f>
        <v>6670</v>
      </c>
      <c r="AF1713" s="120">
        <f>+AE1713+V1713</f>
        <v>434670</v>
      </c>
      <c r="AG1713" s="127"/>
      <c r="AH1713" s="127">
        <f>+AH1711+5</f>
        <v>6695</v>
      </c>
      <c r="AI1713" s="119">
        <f>+AH1713+V1713</f>
        <v>434695</v>
      </c>
      <c r="AJ1713" s="126"/>
      <c r="AK1713" s="128">
        <f>+AK1711+5</f>
        <v>6720</v>
      </c>
      <c r="AL1713" s="129">
        <f>+AK1713+V1713</f>
        <v>434720</v>
      </c>
      <c r="AM1713" s="397"/>
    </row>
    <row r="1714" spans="1:39" ht="15.75" x14ac:dyDescent="0.25">
      <c r="A1714" s="93">
        <f t="shared" si="284"/>
        <v>0</v>
      </c>
      <c r="B1714" s="94">
        <f t="shared" si="279"/>
        <v>0</v>
      </c>
      <c r="C1714" s="95">
        <f>+$D$3*T1714</f>
        <v>7150</v>
      </c>
      <c r="D1714" s="95">
        <f t="shared" si="280"/>
        <v>7150</v>
      </c>
      <c r="E1714" s="95">
        <f>+$F$3*K1714</f>
        <v>1500</v>
      </c>
      <c r="F1714" s="95">
        <f t="shared" si="281"/>
        <v>1500</v>
      </c>
      <c r="G1714" s="96">
        <f>+$H$3*Q1714</f>
        <v>1500</v>
      </c>
      <c r="H1714" s="95">
        <f t="shared" si="282"/>
        <v>1500</v>
      </c>
      <c r="I1714" s="395"/>
      <c r="J1714" s="130">
        <f>((K1715-K1713)/500)</f>
        <v>0.02</v>
      </c>
      <c r="K1714" s="116">
        <f>(((I1714-I1713)*J1714)+K1713)+I1714</f>
        <v>150</v>
      </c>
      <c r="L1714" s="131">
        <f>ROUNDUP(K1714,0)</f>
        <v>150</v>
      </c>
      <c r="M1714" s="132">
        <f>((N1715-N1713)/500)</f>
        <v>0.02</v>
      </c>
      <c r="N1714" s="101">
        <f>(((I1714-I1713)*M1714)+N1713)+I1714</f>
        <v>250</v>
      </c>
      <c r="O1714" s="101">
        <f>ROUNDUP(N1714,0)</f>
        <v>250</v>
      </c>
      <c r="P1714" s="101">
        <f>((Q1715-Q1713)/500)</f>
        <v>0.02</v>
      </c>
      <c r="Q1714" s="101">
        <f>(((I1714-I1713)*P1714)+Q1713)+I1714</f>
        <v>500</v>
      </c>
      <c r="R1714" s="133">
        <f>ROUNDUP(Q1714,0)</f>
        <v>500</v>
      </c>
      <c r="S1714" s="132">
        <f>((T1715-T1713)/500)</f>
        <v>0.04</v>
      </c>
      <c r="T1714" s="134">
        <f>(((I1714-I1713)*S1714)+T1713)+I1714</f>
        <v>650</v>
      </c>
      <c r="U1714" s="134">
        <f>ROUNDUP(T1714,0)</f>
        <v>650</v>
      </c>
      <c r="V1714" s="396"/>
      <c r="W1714" s="130">
        <f>((X1715-X1713)/500)</f>
        <v>0.02</v>
      </c>
      <c r="X1714" s="116">
        <f>(((V1714-V1713)*W1714)+X1713)+V1714</f>
        <v>-1915</v>
      </c>
      <c r="Y1714" s="135">
        <f t="shared" si="283"/>
        <v>240</v>
      </c>
      <c r="Z1714" s="106">
        <f>ROUNDUP(X1714,0)</f>
        <v>-1915</v>
      </c>
      <c r="AA1714" s="136">
        <f>((AB1715-AB1713)/500)</f>
        <v>0.04</v>
      </c>
      <c r="AB1714" s="137">
        <f>(((V1714-V1713)*AA1714)+AB1713)+V1714</f>
        <v>-3830</v>
      </c>
      <c r="AC1714" s="101">
        <f>ROUNDUP(AB1714,0)</f>
        <v>-3830</v>
      </c>
      <c r="AD1714" s="137">
        <f>((AE1715-AE1713)/500)</f>
        <v>0.02</v>
      </c>
      <c r="AE1714" s="137">
        <f>(((V1714-V1713)*AD1714)+AE1713)+V1714</f>
        <v>-1890</v>
      </c>
      <c r="AF1714" s="133">
        <f>ROUNDUP(AE1714,0)</f>
        <v>-1890</v>
      </c>
      <c r="AG1714" s="137">
        <f>((AH1715-AH1713)/500)</f>
        <v>0.02</v>
      </c>
      <c r="AH1714" s="137">
        <f>(((V1714-V1713)*AG1714)+AH1713)+V1714</f>
        <v>-1865</v>
      </c>
      <c r="AI1714" s="101">
        <f>ROUNDUP(AH1714,0)</f>
        <v>-1865</v>
      </c>
      <c r="AJ1714" s="136">
        <f>((AK1715-AK1713)/500)</f>
        <v>0.02</v>
      </c>
      <c r="AK1714" s="138">
        <f>(((V1714-V1713)*AJ1714)+AK1713)+V1714</f>
        <v>-1840</v>
      </c>
      <c r="AL1714" s="139">
        <f>ROUNDUP(AK1714,0)</f>
        <v>-1840</v>
      </c>
      <c r="AM1714" s="397"/>
    </row>
    <row r="1715" spans="1:39" ht="15.75" x14ac:dyDescent="0.25">
      <c r="A1715" s="93">
        <f t="shared" si="284"/>
        <v>0</v>
      </c>
      <c r="B1715" s="93">
        <f t="shared" si="279"/>
        <v>0</v>
      </c>
      <c r="C1715" s="112">
        <f>+$D$3*U1715</f>
        <v>4909190</v>
      </c>
      <c r="D1715" s="112">
        <f t="shared" si="280"/>
        <v>4909190</v>
      </c>
      <c r="E1715" s="112">
        <f>+$F$3*L1715</f>
        <v>4372200</v>
      </c>
      <c r="F1715" s="112">
        <f t="shared" si="281"/>
        <v>4372200</v>
      </c>
      <c r="G1715" s="113">
        <f>+$H$3*R1715</f>
        <v>1312710</v>
      </c>
      <c r="H1715" s="112">
        <f t="shared" si="282"/>
        <v>1312710</v>
      </c>
      <c r="I1715" s="140">
        <f>+I1713+500</f>
        <v>428500</v>
      </c>
      <c r="J1715" s="130"/>
      <c r="K1715" s="116">
        <f>+K1713+10</f>
        <v>8720</v>
      </c>
      <c r="L1715" s="117">
        <f>+I1715+K1715</f>
        <v>437220</v>
      </c>
      <c r="M1715" s="118"/>
      <c r="N1715" s="119">
        <f>+N1713+10</f>
        <v>8820</v>
      </c>
      <c r="O1715" s="119">
        <f>+N1715+I1715</f>
        <v>437320</v>
      </c>
      <c r="P1715" s="119"/>
      <c r="Q1715" s="119">
        <f>+Q1713+10</f>
        <v>9070</v>
      </c>
      <c r="R1715" s="120">
        <f>+Q1715+I1715</f>
        <v>437570</v>
      </c>
      <c r="S1715" s="121"/>
      <c r="T1715" s="122">
        <f>+T1713+20</f>
        <v>17790</v>
      </c>
      <c r="U1715" s="122">
        <f>+T1715+I1715</f>
        <v>446290</v>
      </c>
      <c r="V1715" s="141">
        <f>+V1713+500</f>
        <v>428500</v>
      </c>
      <c r="W1715" s="130"/>
      <c r="X1715" s="116">
        <f>+X1713+10</f>
        <v>6655</v>
      </c>
      <c r="Y1715" s="124">
        <f t="shared" si="283"/>
        <v>428740</v>
      </c>
      <c r="Z1715" s="125">
        <f>+V1715+X1715</f>
        <v>435155</v>
      </c>
      <c r="AA1715" s="126"/>
      <c r="AB1715" s="127">
        <f>+AB1713+20</f>
        <v>13310</v>
      </c>
      <c r="AC1715" s="119">
        <f>+V1715+AB1715</f>
        <v>441810</v>
      </c>
      <c r="AD1715" s="127"/>
      <c r="AE1715" s="127">
        <f>+AE1713+10</f>
        <v>6680</v>
      </c>
      <c r="AF1715" s="120">
        <f>+AE1715+V1715</f>
        <v>435180</v>
      </c>
      <c r="AG1715" s="127"/>
      <c r="AH1715" s="127">
        <f>+AH1713+10</f>
        <v>6705</v>
      </c>
      <c r="AI1715" s="119">
        <f>+AH1715+V1715</f>
        <v>435205</v>
      </c>
      <c r="AJ1715" s="126"/>
      <c r="AK1715" s="128">
        <f>+AK1713+10</f>
        <v>6730</v>
      </c>
      <c r="AL1715" s="129">
        <f>+AK1715+V1715</f>
        <v>435230</v>
      </c>
      <c r="AM1715" s="397"/>
    </row>
    <row r="1716" spans="1:39" ht="15.75" x14ac:dyDescent="0.25">
      <c r="A1716" s="93">
        <f t="shared" si="284"/>
        <v>0</v>
      </c>
      <c r="B1716" s="94">
        <f t="shared" si="279"/>
        <v>0</v>
      </c>
      <c r="C1716" s="95">
        <f>+$D$3*T1716</f>
        <v>7150</v>
      </c>
      <c r="D1716" s="95">
        <f t="shared" si="280"/>
        <v>7150</v>
      </c>
      <c r="E1716" s="95">
        <f>+$F$3*K1716</f>
        <v>1500</v>
      </c>
      <c r="F1716" s="95">
        <f t="shared" si="281"/>
        <v>1500</v>
      </c>
      <c r="G1716" s="96">
        <f>+$H$3*Q1716</f>
        <v>1500</v>
      </c>
      <c r="H1716" s="433">
        <f t="shared" si="282"/>
        <v>1500</v>
      </c>
      <c r="I1716" s="395"/>
      <c r="J1716" s="130">
        <f>((K1717-K1715)/500)</f>
        <v>0.02</v>
      </c>
      <c r="K1716" s="116">
        <f>(((I1716-I1715)*J1716)+K1715)+I1716</f>
        <v>150</v>
      </c>
      <c r="L1716" s="131">
        <f>ROUNDUP(K1716,0)</f>
        <v>150</v>
      </c>
      <c r="M1716" s="132">
        <f>((N1717-N1715)/500)</f>
        <v>0.02</v>
      </c>
      <c r="N1716" s="101">
        <f>(((I1716-I1715)*M1716)+N1715)+I1716</f>
        <v>250</v>
      </c>
      <c r="O1716" s="101">
        <f>ROUNDUP(N1716,0)</f>
        <v>250</v>
      </c>
      <c r="P1716" s="101">
        <f>((Q1717-Q1715)/500)</f>
        <v>0.02</v>
      </c>
      <c r="Q1716" s="101">
        <f>(((I1716-I1715)*P1716)+Q1715)+I1716</f>
        <v>500</v>
      </c>
      <c r="R1716" s="133">
        <f>ROUNDUP(Q1716,0)</f>
        <v>500</v>
      </c>
      <c r="S1716" s="132">
        <f>((T1717-T1715)/500)</f>
        <v>0.04</v>
      </c>
      <c r="T1716" s="134">
        <f>(((I1716-I1715)*S1716)+T1715)+I1716</f>
        <v>650</v>
      </c>
      <c r="U1716" s="134">
        <f>ROUNDUP(T1716,0)</f>
        <v>650</v>
      </c>
      <c r="V1716" s="396"/>
      <c r="W1716" s="130">
        <f>((X1717-X1715)/500)</f>
        <v>0.01</v>
      </c>
      <c r="X1716" s="116">
        <f>(((V1716-V1715)*W1716)+X1715)+V1716</f>
        <v>2370</v>
      </c>
      <c r="Y1716" s="135">
        <f t="shared" si="283"/>
        <v>240</v>
      </c>
      <c r="Z1716" s="106">
        <f>ROUNDUP(X1716,0)</f>
        <v>2370</v>
      </c>
      <c r="AA1716" s="136">
        <f>((AB1717-AB1715)/500)</f>
        <v>0.02</v>
      </c>
      <c r="AB1716" s="137">
        <f>(((V1716-V1715)*AA1716)+AB1715)+V1716</f>
        <v>4740</v>
      </c>
      <c r="AC1716" s="101">
        <f>ROUNDUP(AB1716,0)</f>
        <v>4740</v>
      </c>
      <c r="AD1716" s="137">
        <f>((AE1717-AE1715)/500)</f>
        <v>0.01</v>
      </c>
      <c r="AE1716" s="137">
        <f>(((V1716-V1715)*AD1716)+AE1715)+V1716</f>
        <v>2395</v>
      </c>
      <c r="AF1716" s="133">
        <f>ROUNDUP(AE1716,0)</f>
        <v>2395</v>
      </c>
      <c r="AG1716" s="137">
        <f>((AH1717-AH1715)/500)</f>
        <v>0.01</v>
      </c>
      <c r="AH1716" s="137">
        <f>(((V1716-V1715)*AG1716)+AH1715)+V1716</f>
        <v>2420</v>
      </c>
      <c r="AI1716" s="101">
        <f>ROUNDUP(AH1716,0)</f>
        <v>2420</v>
      </c>
      <c r="AJ1716" s="136">
        <f>((AK1717-AK1715)/500)</f>
        <v>0.01</v>
      </c>
      <c r="AK1716" s="138">
        <f>(((V1716-V1715)*AJ1716)+AK1715)+V1716</f>
        <v>2445</v>
      </c>
      <c r="AL1716" s="139">
        <f>ROUNDUP(AK1716,0)</f>
        <v>2445</v>
      </c>
    </row>
    <row r="1717" spans="1:39" ht="15.75" x14ac:dyDescent="0.25">
      <c r="A1717" s="93">
        <f t="shared" si="284"/>
        <v>0</v>
      </c>
      <c r="B1717" s="93">
        <f t="shared" si="279"/>
        <v>0</v>
      </c>
      <c r="C1717" s="112">
        <f>+$D$3*U1717</f>
        <v>4914910</v>
      </c>
      <c r="D1717" s="112">
        <f t="shared" si="280"/>
        <v>4914910</v>
      </c>
      <c r="E1717" s="112">
        <f>+$F$3*L1717</f>
        <v>4377300</v>
      </c>
      <c r="F1717" s="112">
        <f t="shared" si="281"/>
        <v>4377300</v>
      </c>
      <c r="G1717" s="113">
        <f>+$H$3*R1717</f>
        <v>1314240</v>
      </c>
      <c r="H1717" s="112">
        <f t="shared" si="282"/>
        <v>1314240</v>
      </c>
      <c r="I1717" s="140">
        <f>+I1715+500</f>
        <v>429000</v>
      </c>
      <c r="J1717" s="130"/>
      <c r="K1717" s="116">
        <f>+K1715+10</f>
        <v>8730</v>
      </c>
      <c r="L1717" s="117">
        <f>+I1717+K1717</f>
        <v>437730</v>
      </c>
      <c r="M1717" s="118"/>
      <c r="N1717" s="119">
        <f>+N1715+10</f>
        <v>8830</v>
      </c>
      <c r="O1717" s="119">
        <f>+N1717+I1717</f>
        <v>437830</v>
      </c>
      <c r="P1717" s="119"/>
      <c r="Q1717" s="119">
        <f>+Q1715+10</f>
        <v>9080</v>
      </c>
      <c r="R1717" s="120">
        <f>+Q1717+I1717</f>
        <v>438080</v>
      </c>
      <c r="S1717" s="121"/>
      <c r="T1717" s="122">
        <f>+T1715+20</f>
        <v>17810</v>
      </c>
      <c r="U1717" s="122">
        <f>+T1717+I1717</f>
        <v>446810</v>
      </c>
      <c r="V1717" s="141">
        <f>+V1715+500</f>
        <v>429000</v>
      </c>
      <c r="W1717" s="130"/>
      <c r="X1717" s="116">
        <f>+X1715+5</f>
        <v>6660</v>
      </c>
      <c r="Y1717" s="124">
        <f t="shared" si="283"/>
        <v>429240</v>
      </c>
      <c r="Z1717" s="125">
        <f>+V1717+X1717</f>
        <v>435660</v>
      </c>
      <c r="AA1717" s="126"/>
      <c r="AB1717" s="127">
        <f>+AB1715+10</f>
        <v>13320</v>
      </c>
      <c r="AC1717" s="119">
        <f>+V1717+AB1717</f>
        <v>442320</v>
      </c>
      <c r="AD1717" s="127"/>
      <c r="AE1717" s="127">
        <f>+AE1715+5</f>
        <v>6685</v>
      </c>
      <c r="AF1717" s="120">
        <f>+AE1717+V1717</f>
        <v>435685</v>
      </c>
      <c r="AG1717" s="127"/>
      <c r="AH1717" s="127">
        <f>+AH1715+5</f>
        <v>6710</v>
      </c>
      <c r="AI1717" s="119">
        <f>+AH1717+V1717</f>
        <v>435710</v>
      </c>
      <c r="AJ1717" s="126"/>
      <c r="AK1717" s="128">
        <f>+AK1715+5</f>
        <v>6735</v>
      </c>
      <c r="AL1717" s="129">
        <f>+AK1717+V1717</f>
        <v>435735</v>
      </c>
      <c r="AM1717" s="397"/>
    </row>
    <row r="1718" spans="1:39" ht="15.75" x14ac:dyDescent="0.25">
      <c r="A1718" s="93">
        <f t="shared" si="284"/>
        <v>0</v>
      </c>
      <c r="B1718" s="94">
        <f t="shared" si="279"/>
        <v>0</v>
      </c>
      <c r="C1718" s="95">
        <f>+$D$3*T1718</f>
        <v>7150</v>
      </c>
      <c r="D1718" s="95">
        <f t="shared" si="280"/>
        <v>7150</v>
      </c>
      <c r="E1718" s="95">
        <f>+$F$3*K1718</f>
        <v>1500</v>
      </c>
      <c r="F1718" s="95">
        <f t="shared" si="281"/>
        <v>1500</v>
      </c>
      <c r="G1718" s="96">
        <f>+$H$3*Q1718</f>
        <v>1500</v>
      </c>
      <c r="H1718" s="95">
        <f t="shared" si="282"/>
        <v>1500</v>
      </c>
      <c r="I1718" s="395"/>
      <c r="J1718" s="130">
        <f>((K1719-K1717)/500)</f>
        <v>0.02</v>
      </c>
      <c r="K1718" s="116">
        <f>(((I1718-I1717)*J1718)+K1717)+I1718</f>
        <v>150</v>
      </c>
      <c r="L1718" s="131">
        <f>ROUNDUP(K1718,0)</f>
        <v>150</v>
      </c>
      <c r="M1718" s="132">
        <f>((N1719-N1717)/500)</f>
        <v>0.02</v>
      </c>
      <c r="N1718" s="101">
        <f>(((I1718-I1717)*M1718)+N1717)+I1718</f>
        <v>250</v>
      </c>
      <c r="O1718" s="101">
        <f>ROUNDUP(N1718,0)</f>
        <v>250</v>
      </c>
      <c r="P1718" s="101">
        <f>((Q1719-Q1717)/500)</f>
        <v>0.02</v>
      </c>
      <c r="Q1718" s="101">
        <f>(((I1718-I1717)*P1718)+Q1717)+I1718</f>
        <v>500</v>
      </c>
      <c r="R1718" s="133">
        <f>ROUNDUP(Q1718,0)</f>
        <v>500</v>
      </c>
      <c r="S1718" s="132">
        <f>((T1719-T1717)/500)</f>
        <v>0.04</v>
      </c>
      <c r="T1718" s="134">
        <f>(((I1718-I1717)*S1718)+T1717)+I1718</f>
        <v>650</v>
      </c>
      <c r="U1718" s="134">
        <f>ROUNDUP(T1718,0)</f>
        <v>650</v>
      </c>
      <c r="V1718" s="396"/>
      <c r="W1718" s="130">
        <f>((X1719-X1717)/500)</f>
        <v>0.02</v>
      </c>
      <c r="X1718" s="116">
        <f>(((V1718-V1717)*W1718)+X1717)+V1718</f>
        <v>-1920</v>
      </c>
      <c r="Y1718" s="135">
        <f t="shared" si="283"/>
        <v>240</v>
      </c>
      <c r="Z1718" s="106">
        <f>ROUNDUP(X1718,0)</f>
        <v>-1920</v>
      </c>
      <c r="AA1718" s="136">
        <f>((AB1719-AB1717)/500)</f>
        <v>0.04</v>
      </c>
      <c r="AB1718" s="137">
        <f>(((V1718-V1717)*AA1718)+AB1717)+V1718</f>
        <v>-3840</v>
      </c>
      <c r="AC1718" s="101">
        <f>ROUNDUP(AB1718,0)</f>
        <v>-3840</v>
      </c>
      <c r="AD1718" s="137">
        <f>((AE1719-AE1717)/500)</f>
        <v>0.02</v>
      </c>
      <c r="AE1718" s="137">
        <f>(((V1718-V1717)*AD1718)+AE1717)+V1718</f>
        <v>-1895</v>
      </c>
      <c r="AF1718" s="133">
        <f>ROUNDUP(AE1718,0)</f>
        <v>-1895</v>
      </c>
      <c r="AG1718" s="137">
        <f>((AH1719-AH1717)/500)</f>
        <v>0.02</v>
      </c>
      <c r="AH1718" s="137">
        <f>(((V1718-V1717)*AG1718)+AH1717)+V1718</f>
        <v>-1870</v>
      </c>
      <c r="AI1718" s="101">
        <f>ROUNDUP(AH1718,0)</f>
        <v>-1870</v>
      </c>
      <c r="AJ1718" s="136">
        <f>((AK1719-AK1717)/500)</f>
        <v>0.02</v>
      </c>
      <c r="AK1718" s="138">
        <f>(((V1718-V1717)*AJ1718)+AK1717)+V1718</f>
        <v>-1845</v>
      </c>
      <c r="AL1718" s="139">
        <f>ROUNDUP(AK1718,0)</f>
        <v>-1845</v>
      </c>
    </row>
    <row r="1719" spans="1:39" ht="15.75" x14ac:dyDescent="0.25">
      <c r="A1719" s="93">
        <f t="shared" si="284"/>
        <v>0</v>
      </c>
      <c r="B1719" s="93">
        <f t="shared" si="279"/>
        <v>0</v>
      </c>
      <c r="C1719" s="112">
        <f>+$D$3*U1719</f>
        <v>4920630</v>
      </c>
      <c r="D1719" s="112">
        <f t="shared" si="280"/>
        <v>4920630</v>
      </c>
      <c r="E1719" s="112">
        <f>+$F$3*L1719</f>
        <v>4382400</v>
      </c>
      <c r="F1719" s="112">
        <f t="shared" si="281"/>
        <v>4382400</v>
      </c>
      <c r="G1719" s="113">
        <f>+$H$3*R1719</f>
        <v>1315770</v>
      </c>
      <c r="H1719" s="112">
        <f t="shared" si="282"/>
        <v>1315770</v>
      </c>
      <c r="I1719" s="140">
        <f>+I1717+500</f>
        <v>429500</v>
      </c>
      <c r="J1719" s="130"/>
      <c r="K1719" s="116">
        <f>+K1717+10</f>
        <v>8740</v>
      </c>
      <c r="L1719" s="117">
        <f>+I1719+K1719</f>
        <v>438240</v>
      </c>
      <c r="M1719" s="118"/>
      <c r="N1719" s="119">
        <f>+N1717+10</f>
        <v>8840</v>
      </c>
      <c r="O1719" s="119">
        <f>+N1719+I1719</f>
        <v>438340</v>
      </c>
      <c r="P1719" s="119"/>
      <c r="Q1719" s="119">
        <f>+Q1717+10</f>
        <v>9090</v>
      </c>
      <c r="R1719" s="120">
        <f>+Q1719+I1719</f>
        <v>438590</v>
      </c>
      <c r="S1719" s="121"/>
      <c r="T1719" s="122">
        <f>+T1717+20</f>
        <v>17830</v>
      </c>
      <c r="U1719" s="122">
        <f>+T1719+I1719</f>
        <v>447330</v>
      </c>
      <c r="V1719" s="141">
        <f>+V1717+500</f>
        <v>429500</v>
      </c>
      <c r="W1719" s="130"/>
      <c r="X1719" s="116">
        <f>+X1717+10</f>
        <v>6670</v>
      </c>
      <c r="Y1719" s="124">
        <f t="shared" si="283"/>
        <v>429740</v>
      </c>
      <c r="Z1719" s="125">
        <f>+V1719+X1719</f>
        <v>436170</v>
      </c>
      <c r="AA1719" s="126"/>
      <c r="AB1719" s="127">
        <f>+AB1717+20</f>
        <v>13340</v>
      </c>
      <c r="AC1719" s="119">
        <f>+V1719+AB1719</f>
        <v>442840</v>
      </c>
      <c r="AD1719" s="127"/>
      <c r="AE1719" s="127">
        <f>+AE1717+10</f>
        <v>6695</v>
      </c>
      <c r="AF1719" s="120">
        <f>+AE1719+V1719</f>
        <v>436195</v>
      </c>
      <c r="AG1719" s="127"/>
      <c r="AH1719" s="127">
        <f>+AH1717+10</f>
        <v>6720</v>
      </c>
      <c r="AI1719" s="119">
        <f>+AH1719+V1719</f>
        <v>436220</v>
      </c>
      <c r="AJ1719" s="126"/>
      <c r="AK1719" s="128">
        <f>+AK1717+10</f>
        <v>6745</v>
      </c>
      <c r="AL1719" s="129">
        <f>+AK1719+V1719</f>
        <v>436245</v>
      </c>
      <c r="AM1719" s="397"/>
    </row>
    <row r="1720" spans="1:39" ht="15.75" x14ac:dyDescent="0.25">
      <c r="A1720" s="93">
        <f t="shared" si="284"/>
        <v>0</v>
      </c>
      <c r="B1720" s="94">
        <f t="shared" si="279"/>
        <v>0</v>
      </c>
      <c r="C1720" s="95">
        <f>+$D$3*T1720</f>
        <v>7150</v>
      </c>
      <c r="D1720" s="95">
        <f t="shared" si="280"/>
        <v>7150</v>
      </c>
      <c r="E1720" s="95">
        <f>+$F$3*K1720</f>
        <v>1500</v>
      </c>
      <c r="F1720" s="95">
        <f t="shared" si="281"/>
        <v>1500</v>
      </c>
      <c r="G1720" s="96">
        <f>+$H$3*Q1720</f>
        <v>1500</v>
      </c>
      <c r="H1720" s="433">
        <f t="shared" si="282"/>
        <v>1500</v>
      </c>
      <c r="I1720" s="395"/>
      <c r="J1720" s="130">
        <f>((K1721-K1719)/500)</f>
        <v>0.02</v>
      </c>
      <c r="K1720" s="116">
        <f>(((I1720-I1719)*J1720)+K1719)+I1720</f>
        <v>150</v>
      </c>
      <c r="L1720" s="131">
        <f>ROUNDUP(K1720,0)</f>
        <v>150</v>
      </c>
      <c r="M1720" s="132">
        <f>((N1721-N1719)/500)</f>
        <v>0.02</v>
      </c>
      <c r="N1720" s="101">
        <f>(((I1720-I1719)*M1720)+N1719)+I1720</f>
        <v>250</v>
      </c>
      <c r="O1720" s="101">
        <f>ROUNDUP(N1720,0)</f>
        <v>250</v>
      </c>
      <c r="P1720" s="101">
        <f>((Q1721-Q1719)/500)</f>
        <v>0.02</v>
      </c>
      <c r="Q1720" s="101">
        <f>(((I1720-I1719)*P1720)+Q1719)+I1720</f>
        <v>500</v>
      </c>
      <c r="R1720" s="133">
        <f>ROUNDUP(Q1720,0)</f>
        <v>500</v>
      </c>
      <c r="S1720" s="132">
        <f>((T1721-T1719)/500)</f>
        <v>0.04</v>
      </c>
      <c r="T1720" s="134">
        <f>(((I1720-I1719)*S1720)+T1719)+I1720</f>
        <v>650</v>
      </c>
      <c r="U1720" s="134">
        <f>ROUNDUP(T1720,0)</f>
        <v>650</v>
      </c>
      <c r="V1720" s="396"/>
      <c r="W1720" s="130">
        <f>((X1721-X1719)/500)</f>
        <v>0.01</v>
      </c>
      <c r="X1720" s="116">
        <f>(((V1720-V1719)*W1720)+X1719)+V1720</f>
        <v>2375</v>
      </c>
      <c r="Y1720" s="135">
        <f t="shared" si="283"/>
        <v>240</v>
      </c>
      <c r="Z1720" s="106">
        <f>ROUNDUP(X1720,0)</f>
        <v>2375</v>
      </c>
      <c r="AA1720" s="136">
        <f>((AB1721-AB1719)/500)</f>
        <v>0.02</v>
      </c>
      <c r="AB1720" s="137">
        <f>(((V1720-V1719)*AA1720)+AB1719)+V1720</f>
        <v>4750</v>
      </c>
      <c r="AC1720" s="101">
        <f>ROUNDUP(AB1720,0)</f>
        <v>4750</v>
      </c>
      <c r="AD1720" s="137">
        <f>((AE1721-AE1719)/500)</f>
        <v>0.01</v>
      </c>
      <c r="AE1720" s="137">
        <f>(((V1720-V1719)*AD1720)+AE1719)+V1720</f>
        <v>2400</v>
      </c>
      <c r="AF1720" s="133">
        <f>ROUNDUP(AE1720,0)</f>
        <v>2400</v>
      </c>
      <c r="AG1720" s="137">
        <f>((AH1721-AH1719)/500)</f>
        <v>0.01</v>
      </c>
      <c r="AH1720" s="137">
        <f>(((V1720-V1719)*AG1720)+AH1719)+V1720</f>
        <v>2425</v>
      </c>
      <c r="AI1720" s="101">
        <f>ROUNDUP(AH1720,0)</f>
        <v>2425</v>
      </c>
      <c r="AJ1720" s="136">
        <f>((AK1721-AK1719)/500)</f>
        <v>0.01</v>
      </c>
      <c r="AK1720" s="138">
        <f>(((V1720-V1719)*AJ1720)+AK1719)+V1720</f>
        <v>2450</v>
      </c>
      <c r="AL1720" s="139">
        <f>ROUNDUP(AK1720,0)</f>
        <v>2450</v>
      </c>
    </row>
    <row r="1721" spans="1:39" ht="15.75" x14ac:dyDescent="0.25">
      <c r="A1721" s="93">
        <f t="shared" si="284"/>
        <v>0</v>
      </c>
      <c r="B1721" s="93">
        <f t="shared" si="279"/>
        <v>0</v>
      </c>
      <c r="C1721" s="112">
        <f>+$D$3*U1721</f>
        <v>4926350</v>
      </c>
      <c r="D1721" s="112">
        <f t="shared" si="280"/>
        <v>4926350</v>
      </c>
      <c r="E1721" s="112">
        <f>+$F$3*L1721</f>
        <v>4387500</v>
      </c>
      <c r="F1721" s="112">
        <f t="shared" si="281"/>
        <v>4387500</v>
      </c>
      <c r="G1721" s="113">
        <f>+$H$3*R1721</f>
        <v>1317300</v>
      </c>
      <c r="H1721" s="112">
        <f t="shared" si="282"/>
        <v>1317300</v>
      </c>
      <c r="I1721" s="140">
        <f>+I1719+500</f>
        <v>430000</v>
      </c>
      <c r="J1721" s="130"/>
      <c r="K1721" s="116">
        <f>+K1719+10</f>
        <v>8750</v>
      </c>
      <c r="L1721" s="117">
        <f>+I1721+K1721</f>
        <v>438750</v>
      </c>
      <c r="M1721" s="118"/>
      <c r="N1721" s="119">
        <f>+N1719+10</f>
        <v>8850</v>
      </c>
      <c r="O1721" s="119">
        <f>+N1721+I1721</f>
        <v>438850</v>
      </c>
      <c r="P1721" s="119"/>
      <c r="Q1721" s="119">
        <f>+Q1719+10</f>
        <v>9100</v>
      </c>
      <c r="R1721" s="120">
        <f>+Q1721+I1721</f>
        <v>439100</v>
      </c>
      <c r="S1721" s="121"/>
      <c r="T1721" s="122">
        <f>+T1719+20</f>
        <v>17850</v>
      </c>
      <c r="U1721" s="122">
        <f>+T1721+I1721</f>
        <v>447850</v>
      </c>
      <c r="V1721" s="141">
        <f>+V1719+500</f>
        <v>430000</v>
      </c>
      <c r="W1721" s="130"/>
      <c r="X1721" s="116">
        <f>+X1719+5</f>
        <v>6675</v>
      </c>
      <c r="Y1721" s="124">
        <f t="shared" si="283"/>
        <v>430240</v>
      </c>
      <c r="Z1721" s="125">
        <f>+V1721+X1721</f>
        <v>436675</v>
      </c>
      <c r="AA1721" s="126"/>
      <c r="AB1721" s="127">
        <f>+AB1719+10</f>
        <v>13350</v>
      </c>
      <c r="AC1721" s="119">
        <f>+V1721+AB1721</f>
        <v>443350</v>
      </c>
      <c r="AD1721" s="127"/>
      <c r="AE1721" s="127">
        <f>+AE1719+5</f>
        <v>6700</v>
      </c>
      <c r="AF1721" s="120">
        <f>+AE1721+V1721</f>
        <v>436700</v>
      </c>
      <c r="AG1721" s="127"/>
      <c r="AH1721" s="127">
        <f>+AH1719+5</f>
        <v>6725</v>
      </c>
      <c r="AI1721" s="119">
        <f>+AH1721+V1721</f>
        <v>436725</v>
      </c>
      <c r="AJ1721" s="126"/>
      <c r="AK1721" s="128">
        <f>+AK1719+5</f>
        <v>6750</v>
      </c>
      <c r="AL1721" s="129">
        <f>+AK1721+V1721</f>
        <v>436750</v>
      </c>
      <c r="AM1721" s="397"/>
    </row>
    <row r="1722" spans="1:39" ht="15.75" x14ac:dyDescent="0.25">
      <c r="A1722" s="93">
        <f t="shared" si="284"/>
        <v>0</v>
      </c>
      <c r="B1722" s="94">
        <f t="shared" si="279"/>
        <v>0</v>
      </c>
      <c r="C1722" s="95">
        <f>+$D$3*T1722</f>
        <v>7150</v>
      </c>
      <c r="D1722" s="95">
        <f t="shared" si="280"/>
        <v>7150</v>
      </c>
      <c r="E1722" s="95">
        <f>+$F$3*K1722</f>
        <v>1500</v>
      </c>
      <c r="F1722" s="95">
        <f t="shared" si="281"/>
        <v>1500</v>
      </c>
      <c r="G1722" s="96">
        <f>+$H$3*Q1722</f>
        <v>1500</v>
      </c>
      <c r="H1722" s="95">
        <f t="shared" si="282"/>
        <v>1500</v>
      </c>
      <c r="I1722" s="395"/>
      <c r="J1722" s="130">
        <f>((K1723-K1721)/500)</f>
        <v>0.02</v>
      </c>
      <c r="K1722" s="116">
        <f>(((I1722-I1721)*J1722)+K1721)+I1722</f>
        <v>150</v>
      </c>
      <c r="L1722" s="131">
        <f>ROUNDUP(K1722,0)</f>
        <v>150</v>
      </c>
      <c r="M1722" s="132">
        <f>((N1723-N1721)/500)</f>
        <v>0.02</v>
      </c>
      <c r="N1722" s="101">
        <f>(((I1722-I1721)*M1722)+N1721)+I1722</f>
        <v>250</v>
      </c>
      <c r="O1722" s="101">
        <f>ROUNDUP(N1722,0)</f>
        <v>250</v>
      </c>
      <c r="P1722" s="101">
        <f>((Q1723-Q1721)/500)</f>
        <v>0.02</v>
      </c>
      <c r="Q1722" s="101">
        <f>(((I1722-I1721)*P1722)+Q1721)+I1722</f>
        <v>500</v>
      </c>
      <c r="R1722" s="133">
        <f>ROUNDUP(Q1722,0)</f>
        <v>500</v>
      </c>
      <c r="S1722" s="132">
        <f>((T1723-T1721)/500)</f>
        <v>0.04</v>
      </c>
      <c r="T1722" s="134">
        <f>(((I1722-I1721)*S1722)+T1721)+I1722</f>
        <v>650</v>
      </c>
      <c r="U1722" s="134">
        <f>ROUNDUP(T1722,0)</f>
        <v>650</v>
      </c>
      <c r="V1722" s="396"/>
      <c r="W1722" s="130">
        <f>((X1723-X1721)/500)</f>
        <v>0.02</v>
      </c>
      <c r="X1722" s="116">
        <f>(((V1722-V1721)*W1722)+X1721)+V1722</f>
        <v>-1925</v>
      </c>
      <c r="Y1722" s="135">
        <f t="shared" si="283"/>
        <v>240</v>
      </c>
      <c r="Z1722" s="106">
        <f>ROUNDUP(X1722,0)</f>
        <v>-1925</v>
      </c>
      <c r="AA1722" s="136">
        <f>((AB1723-AB1721)/500)</f>
        <v>0.04</v>
      </c>
      <c r="AB1722" s="137">
        <f>(((V1722-V1721)*AA1722)+AB1721)+V1722</f>
        <v>-3850</v>
      </c>
      <c r="AC1722" s="101">
        <f>ROUNDUP(AB1722,0)</f>
        <v>-3850</v>
      </c>
      <c r="AD1722" s="137">
        <f>((AE1723-AE1721)/500)</f>
        <v>0.02</v>
      </c>
      <c r="AE1722" s="137">
        <f>(((V1722-V1721)*AD1722)+AE1721)+V1722</f>
        <v>-1900</v>
      </c>
      <c r="AF1722" s="133">
        <f>ROUNDUP(AE1722,0)</f>
        <v>-1900</v>
      </c>
      <c r="AG1722" s="137">
        <f>((AH1723-AH1721)/500)</f>
        <v>0.02</v>
      </c>
      <c r="AH1722" s="137">
        <f>(((V1722-V1721)*AG1722)+AH1721)+V1722</f>
        <v>-1875</v>
      </c>
      <c r="AI1722" s="101">
        <f>ROUNDUP(AH1722,0)</f>
        <v>-1875</v>
      </c>
      <c r="AJ1722" s="136">
        <f>((AK1723-AK1721)/500)</f>
        <v>0.02</v>
      </c>
      <c r="AK1722" s="138">
        <f>(((V1722-V1721)*AJ1722)+AK1721)+V1722</f>
        <v>-1850</v>
      </c>
      <c r="AL1722" s="139">
        <f>ROUNDUP(AK1722,0)</f>
        <v>-1850</v>
      </c>
      <c r="AM1722" s="397"/>
    </row>
    <row r="1723" spans="1:39" ht="15.75" x14ac:dyDescent="0.25">
      <c r="A1723" s="93">
        <f t="shared" si="284"/>
        <v>0</v>
      </c>
      <c r="B1723" s="93">
        <f t="shared" si="279"/>
        <v>0</v>
      </c>
      <c r="C1723" s="112">
        <f>+$D$3*U1723</f>
        <v>4932070</v>
      </c>
      <c r="D1723" s="112">
        <f t="shared" si="280"/>
        <v>4932070</v>
      </c>
      <c r="E1723" s="112">
        <f>+$F$3*L1723</f>
        <v>4392600</v>
      </c>
      <c r="F1723" s="112">
        <f t="shared" si="281"/>
        <v>4392600</v>
      </c>
      <c r="G1723" s="113">
        <f>+$H$3*R1723</f>
        <v>1318830</v>
      </c>
      <c r="H1723" s="112">
        <f t="shared" si="282"/>
        <v>1318830</v>
      </c>
      <c r="I1723" s="140">
        <f>+I1721+500</f>
        <v>430500</v>
      </c>
      <c r="J1723" s="130"/>
      <c r="K1723" s="116">
        <f>+K1721+10</f>
        <v>8760</v>
      </c>
      <c r="L1723" s="117">
        <f>+I1723+K1723</f>
        <v>439260</v>
      </c>
      <c r="M1723" s="118"/>
      <c r="N1723" s="119">
        <f>+N1721+10</f>
        <v>8860</v>
      </c>
      <c r="O1723" s="119">
        <f>+N1723+I1723</f>
        <v>439360</v>
      </c>
      <c r="P1723" s="119"/>
      <c r="Q1723" s="119">
        <f>+Q1721+10</f>
        <v>9110</v>
      </c>
      <c r="R1723" s="120">
        <f>+Q1723+I1723</f>
        <v>439610</v>
      </c>
      <c r="S1723" s="121"/>
      <c r="T1723" s="122">
        <f>+T1721+20</f>
        <v>17870</v>
      </c>
      <c r="U1723" s="122">
        <f>+T1723+I1723</f>
        <v>448370</v>
      </c>
      <c r="V1723" s="141">
        <f>+V1721+500</f>
        <v>430500</v>
      </c>
      <c r="W1723" s="130"/>
      <c r="X1723" s="116">
        <f>+X1721+10</f>
        <v>6685</v>
      </c>
      <c r="Y1723" s="124">
        <f t="shared" si="283"/>
        <v>430740</v>
      </c>
      <c r="Z1723" s="125">
        <f>+V1723+X1723</f>
        <v>437185</v>
      </c>
      <c r="AA1723" s="126"/>
      <c r="AB1723" s="127">
        <f>+AB1721+20</f>
        <v>13370</v>
      </c>
      <c r="AC1723" s="119">
        <f>+V1723+AB1723</f>
        <v>443870</v>
      </c>
      <c r="AD1723" s="127"/>
      <c r="AE1723" s="127">
        <f>+AE1721+10</f>
        <v>6710</v>
      </c>
      <c r="AF1723" s="120">
        <f>+AE1723+V1723</f>
        <v>437210</v>
      </c>
      <c r="AG1723" s="127"/>
      <c r="AH1723" s="127">
        <f>+AH1721+10</f>
        <v>6735</v>
      </c>
      <c r="AI1723" s="119">
        <f>+AH1723+V1723</f>
        <v>437235</v>
      </c>
      <c r="AJ1723" s="126"/>
      <c r="AK1723" s="128">
        <f>+AK1721+10</f>
        <v>6760</v>
      </c>
      <c r="AL1723" s="129">
        <f>+AK1723+V1723</f>
        <v>437260</v>
      </c>
      <c r="AM1723" s="397"/>
    </row>
    <row r="1724" spans="1:39" ht="15.75" x14ac:dyDescent="0.25">
      <c r="A1724" s="93">
        <f t="shared" si="284"/>
        <v>0</v>
      </c>
      <c r="B1724" s="94">
        <f t="shared" si="279"/>
        <v>0</v>
      </c>
      <c r="C1724" s="95">
        <f>+$D$3*T1724</f>
        <v>7150</v>
      </c>
      <c r="D1724" s="95">
        <f t="shared" si="280"/>
        <v>7150</v>
      </c>
      <c r="E1724" s="95">
        <f>+$F$3*K1724</f>
        <v>1500</v>
      </c>
      <c r="F1724" s="95">
        <f t="shared" si="281"/>
        <v>1500</v>
      </c>
      <c r="G1724" s="96">
        <f>+$H$3*Q1724</f>
        <v>1500</v>
      </c>
      <c r="H1724" s="433">
        <f t="shared" si="282"/>
        <v>1500</v>
      </c>
      <c r="I1724" s="395"/>
      <c r="J1724" s="130">
        <f>((K1725-K1723)/500)</f>
        <v>0.02</v>
      </c>
      <c r="K1724" s="116">
        <f>(((I1724-I1723)*J1724)+K1723)+I1724</f>
        <v>150</v>
      </c>
      <c r="L1724" s="131">
        <f>ROUNDUP(K1724,0)</f>
        <v>150</v>
      </c>
      <c r="M1724" s="132">
        <f>((N1725-N1723)/500)</f>
        <v>0.02</v>
      </c>
      <c r="N1724" s="101">
        <f>(((I1724-I1723)*M1724)+N1723)+I1724</f>
        <v>250</v>
      </c>
      <c r="O1724" s="101">
        <f>ROUNDUP(N1724,0)</f>
        <v>250</v>
      </c>
      <c r="P1724" s="101">
        <f>((Q1725-Q1723)/500)</f>
        <v>0.02</v>
      </c>
      <c r="Q1724" s="101">
        <f>(((I1724-I1723)*P1724)+Q1723)+I1724</f>
        <v>500</v>
      </c>
      <c r="R1724" s="133">
        <f>ROUNDUP(Q1724,0)</f>
        <v>500</v>
      </c>
      <c r="S1724" s="132">
        <f>((T1725-T1723)/500)</f>
        <v>0.04</v>
      </c>
      <c r="T1724" s="134">
        <f>(((I1724-I1723)*S1724)+T1723)+I1724</f>
        <v>650</v>
      </c>
      <c r="U1724" s="134">
        <f>ROUNDUP(T1724,0)</f>
        <v>650</v>
      </c>
      <c r="V1724" s="396"/>
      <c r="W1724" s="130">
        <f>((X1725-X1723)/500)</f>
        <v>0.01</v>
      </c>
      <c r="X1724" s="116">
        <f>(((V1724-V1723)*W1724)+X1723)+V1724</f>
        <v>2380</v>
      </c>
      <c r="Y1724" s="135">
        <f t="shared" si="283"/>
        <v>240</v>
      </c>
      <c r="Z1724" s="106">
        <f>ROUNDUP(X1724,0)</f>
        <v>2380</v>
      </c>
      <c r="AA1724" s="136">
        <f>((AB1725-AB1723)/500)</f>
        <v>0.02</v>
      </c>
      <c r="AB1724" s="137">
        <f>(((V1724-V1723)*AA1724)+AB1723)+V1724</f>
        <v>4760</v>
      </c>
      <c r="AC1724" s="101">
        <f>ROUNDUP(AB1724,0)</f>
        <v>4760</v>
      </c>
      <c r="AD1724" s="137">
        <f>((AE1725-AE1723)/500)</f>
        <v>0.01</v>
      </c>
      <c r="AE1724" s="137">
        <f>(((V1724-V1723)*AD1724)+AE1723)+V1724</f>
        <v>2405</v>
      </c>
      <c r="AF1724" s="133">
        <f>ROUNDUP(AE1724,0)</f>
        <v>2405</v>
      </c>
      <c r="AG1724" s="137">
        <f>((AH1725-AH1723)/500)</f>
        <v>0.01</v>
      </c>
      <c r="AH1724" s="137">
        <f>(((V1724-V1723)*AG1724)+AH1723)+V1724</f>
        <v>2430</v>
      </c>
      <c r="AI1724" s="101">
        <f>ROUNDUP(AH1724,0)</f>
        <v>2430</v>
      </c>
      <c r="AJ1724" s="136">
        <f>((AK1725-AK1723)/500)</f>
        <v>0.01</v>
      </c>
      <c r="AK1724" s="138">
        <f>(((V1724-V1723)*AJ1724)+AK1723)+V1724</f>
        <v>2455</v>
      </c>
      <c r="AL1724" s="139">
        <f>ROUNDUP(AK1724,0)</f>
        <v>2455</v>
      </c>
    </row>
    <row r="1725" spans="1:39" ht="15.75" x14ac:dyDescent="0.25">
      <c r="A1725" s="93">
        <f t="shared" si="284"/>
        <v>0</v>
      </c>
      <c r="B1725" s="93">
        <f t="shared" si="279"/>
        <v>0</v>
      </c>
      <c r="C1725" s="112">
        <f>+$D$3*U1725</f>
        <v>4937790</v>
      </c>
      <c r="D1725" s="112">
        <f t="shared" si="280"/>
        <v>4937790</v>
      </c>
      <c r="E1725" s="112">
        <f>+$F$3*L1725</f>
        <v>4397700</v>
      </c>
      <c r="F1725" s="112">
        <f t="shared" si="281"/>
        <v>4397700</v>
      </c>
      <c r="G1725" s="113">
        <f>+$H$3*R1725</f>
        <v>1320360</v>
      </c>
      <c r="H1725" s="112">
        <f t="shared" si="282"/>
        <v>1320360</v>
      </c>
      <c r="I1725" s="140">
        <f>+I1723+500</f>
        <v>431000</v>
      </c>
      <c r="J1725" s="130"/>
      <c r="K1725" s="116">
        <f>+K1723+10</f>
        <v>8770</v>
      </c>
      <c r="L1725" s="117">
        <f>+I1725+K1725</f>
        <v>439770</v>
      </c>
      <c r="M1725" s="118"/>
      <c r="N1725" s="119">
        <f>+N1723+10</f>
        <v>8870</v>
      </c>
      <c r="O1725" s="119">
        <f>+N1725+I1725</f>
        <v>439870</v>
      </c>
      <c r="P1725" s="119"/>
      <c r="Q1725" s="119">
        <f>+Q1723+10</f>
        <v>9120</v>
      </c>
      <c r="R1725" s="120">
        <f>+Q1725+I1725</f>
        <v>440120</v>
      </c>
      <c r="S1725" s="121"/>
      <c r="T1725" s="122">
        <f>+T1723+20</f>
        <v>17890</v>
      </c>
      <c r="U1725" s="122">
        <f>+T1725+I1725</f>
        <v>448890</v>
      </c>
      <c r="V1725" s="141">
        <f>+V1723+500</f>
        <v>431000</v>
      </c>
      <c r="W1725" s="130"/>
      <c r="X1725" s="116">
        <f>+X1723+5</f>
        <v>6690</v>
      </c>
      <c r="Y1725" s="124">
        <f t="shared" si="283"/>
        <v>431240</v>
      </c>
      <c r="Z1725" s="125">
        <f>+V1725+X1725</f>
        <v>437690</v>
      </c>
      <c r="AA1725" s="126"/>
      <c r="AB1725" s="127">
        <f>+AB1723+10</f>
        <v>13380</v>
      </c>
      <c r="AC1725" s="119">
        <f>+V1725+AB1725</f>
        <v>444380</v>
      </c>
      <c r="AD1725" s="127"/>
      <c r="AE1725" s="127">
        <f>+AE1723+5</f>
        <v>6715</v>
      </c>
      <c r="AF1725" s="120">
        <f>+AE1725+V1725</f>
        <v>437715</v>
      </c>
      <c r="AG1725" s="127"/>
      <c r="AH1725" s="127">
        <f>+AH1723+5</f>
        <v>6740</v>
      </c>
      <c r="AI1725" s="119">
        <f>+AH1725+V1725</f>
        <v>437740</v>
      </c>
      <c r="AJ1725" s="126"/>
      <c r="AK1725" s="128">
        <f>+AK1723+5</f>
        <v>6765</v>
      </c>
      <c r="AL1725" s="129">
        <f>+AK1725+V1725</f>
        <v>437765</v>
      </c>
      <c r="AM1725" s="397"/>
    </row>
    <row r="1726" spans="1:39" ht="15.75" x14ac:dyDescent="0.25">
      <c r="A1726" s="93">
        <f t="shared" si="284"/>
        <v>0</v>
      </c>
      <c r="B1726" s="94">
        <f t="shared" si="279"/>
        <v>0</v>
      </c>
      <c r="C1726" s="95">
        <f>+$D$3*T1726</f>
        <v>7150</v>
      </c>
      <c r="D1726" s="95">
        <f t="shared" si="280"/>
        <v>7150</v>
      </c>
      <c r="E1726" s="95">
        <f>+$F$3*K1726</f>
        <v>1500</v>
      </c>
      <c r="F1726" s="95">
        <f t="shared" si="281"/>
        <v>1500</v>
      </c>
      <c r="G1726" s="96">
        <f>+$H$3*Q1726</f>
        <v>1500</v>
      </c>
      <c r="H1726" s="95">
        <f t="shared" si="282"/>
        <v>1500</v>
      </c>
      <c r="I1726" s="395"/>
      <c r="J1726" s="130">
        <f>((K1727-K1725)/500)</f>
        <v>0.02</v>
      </c>
      <c r="K1726" s="116">
        <f>(((I1726-I1725)*J1726)+K1725)+I1726</f>
        <v>150</v>
      </c>
      <c r="L1726" s="131">
        <f>ROUNDUP(K1726,0)</f>
        <v>150</v>
      </c>
      <c r="M1726" s="132">
        <f>((N1727-N1725)/500)</f>
        <v>0.02</v>
      </c>
      <c r="N1726" s="101">
        <f>(((I1726-I1725)*M1726)+N1725)+I1726</f>
        <v>250</v>
      </c>
      <c r="O1726" s="101">
        <f>ROUNDUP(N1726,0)</f>
        <v>250</v>
      </c>
      <c r="P1726" s="101">
        <f>((Q1727-Q1725)/500)</f>
        <v>0.02</v>
      </c>
      <c r="Q1726" s="101">
        <f>(((I1726-I1725)*P1726)+Q1725)+I1726</f>
        <v>500</v>
      </c>
      <c r="R1726" s="133">
        <f>ROUNDUP(Q1726,0)</f>
        <v>500</v>
      </c>
      <c r="S1726" s="132">
        <f>((T1727-T1725)/500)</f>
        <v>0.04</v>
      </c>
      <c r="T1726" s="134">
        <f>(((I1726-I1725)*S1726)+T1725)+I1726</f>
        <v>650</v>
      </c>
      <c r="U1726" s="134">
        <f>ROUNDUP(T1726,0)</f>
        <v>650</v>
      </c>
      <c r="V1726" s="396"/>
      <c r="W1726" s="130">
        <f>((X1727-X1725)/500)</f>
        <v>0.02</v>
      </c>
      <c r="X1726" s="116">
        <f>(((V1726-V1725)*W1726)+X1725)+V1726</f>
        <v>-1930</v>
      </c>
      <c r="Y1726" s="135">
        <f t="shared" si="283"/>
        <v>240</v>
      </c>
      <c r="Z1726" s="106">
        <f>ROUNDUP(X1726,0)</f>
        <v>-1930</v>
      </c>
      <c r="AA1726" s="136">
        <f>((AB1727-AB1725)/500)</f>
        <v>0.04</v>
      </c>
      <c r="AB1726" s="137">
        <f>(((V1726-V1725)*AA1726)+AB1725)+V1726</f>
        <v>-3860</v>
      </c>
      <c r="AC1726" s="101">
        <f>ROUNDUP(AB1726,0)</f>
        <v>-3860</v>
      </c>
      <c r="AD1726" s="137">
        <f>((AE1727-AE1725)/500)</f>
        <v>0.02</v>
      </c>
      <c r="AE1726" s="137">
        <f>(((V1726-V1725)*AD1726)+AE1725)+V1726</f>
        <v>-1905</v>
      </c>
      <c r="AF1726" s="133">
        <f>ROUNDUP(AE1726,0)</f>
        <v>-1905</v>
      </c>
      <c r="AG1726" s="137">
        <f>((AH1727-AH1725)/500)</f>
        <v>0.02</v>
      </c>
      <c r="AH1726" s="137">
        <f>(((V1726-V1725)*AG1726)+AH1725)+V1726</f>
        <v>-1880</v>
      </c>
      <c r="AI1726" s="101">
        <f>ROUNDUP(AH1726,0)</f>
        <v>-1880</v>
      </c>
      <c r="AJ1726" s="136">
        <f>((AK1727-AK1725)/500)</f>
        <v>0.02</v>
      </c>
      <c r="AK1726" s="138">
        <f>(((V1726-V1725)*AJ1726)+AK1725)+V1726</f>
        <v>-1855</v>
      </c>
      <c r="AL1726" s="139">
        <f>ROUNDUP(AK1726,0)</f>
        <v>-1855</v>
      </c>
    </row>
    <row r="1727" spans="1:39" ht="15.75" x14ac:dyDescent="0.25">
      <c r="A1727" s="93">
        <f t="shared" si="284"/>
        <v>0</v>
      </c>
      <c r="B1727" s="93">
        <f t="shared" si="279"/>
        <v>0</v>
      </c>
      <c r="C1727" s="112">
        <f>+$D$3*U1727</f>
        <v>4943510</v>
      </c>
      <c r="D1727" s="112">
        <f t="shared" si="280"/>
        <v>4943510</v>
      </c>
      <c r="E1727" s="112">
        <f>+$F$3*L1727</f>
        <v>4402800</v>
      </c>
      <c r="F1727" s="112">
        <f t="shared" si="281"/>
        <v>4402800</v>
      </c>
      <c r="G1727" s="113">
        <f>+$H$3*R1727</f>
        <v>1321890</v>
      </c>
      <c r="H1727" s="112">
        <f t="shared" si="282"/>
        <v>1321890</v>
      </c>
      <c r="I1727" s="140">
        <f>+I1725+500</f>
        <v>431500</v>
      </c>
      <c r="J1727" s="130"/>
      <c r="K1727" s="116">
        <f>+K1725+10</f>
        <v>8780</v>
      </c>
      <c r="L1727" s="117">
        <f>+I1727+K1727</f>
        <v>440280</v>
      </c>
      <c r="M1727" s="118"/>
      <c r="N1727" s="119">
        <f>+N1725+10</f>
        <v>8880</v>
      </c>
      <c r="O1727" s="119">
        <f>+N1727+I1727</f>
        <v>440380</v>
      </c>
      <c r="P1727" s="119"/>
      <c r="Q1727" s="119">
        <f>+Q1725+10</f>
        <v>9130</v>
      </c>
      <c r="R1727" s="120">
        <f>+Q1727+I1727</f>
        <v>440630</v>
      </c>
      <c r="S1727" s="121"/>
      <c r="T1727" s="122">
        <f>+T1725+20</f>
        <v>17910</v>
      </c>
      <c r="U1727" s="122">
        <f>+T1727+I1727</f>
        <v>449410</v>
      </c>
      <c r="V1727" s="141">
        <f>+V1725+500</f>
        <v>431500</v>
      </c>
      <c r="W1727" s="130"/>
      <c r="X1727" s="116">
        <f>+X1725+10</f>
        <v>6700</v>
      </c>
      <c r="Y1727" s="124">
        <f t="shared" si="283"/>
        <v>431740</v>
      </c>
      <c r="Z1727" s="125">
        <f>+V1727+X1727</f>
        <v>438200</v>
      </c>
      <c r="AA1727" s="126"/>
      <c r="AB1727" s="127">
        <f>+AB1725+20</f>
        <v>13400</v>
      </c>
      <c r="AC1727" s="119">
        <f>+V1727+AB1727</f>
        <v>444900</v>
      </c>
      <c r="AD1727" s="127"/>
      <c r="AE1727" s="127">
        <f>+AE1725+10</f>
        <v>6725</v>
      </c>
      <c r="AF1727" s="120">
        <f>+AE1727+V1727</f>
        <v>438225</v>
      </c>
      <c r="AG1727" s="127"/>
      <c r="AH1727" s="127">
        <f>+AH1725+10</f>
        <v>6750</v>
      </c>
      <c r="AI1727" s="119">
        <f>+AH1727+V1727</f>
        <v>438250</v>
      </c>
      <c r="AJ1727" s="126"/>
      <c r="AK1727" s="128">
        <f>+AK1725+10</f>
        <v>6775</v>
      </c>
      <c r="AL1727" s="129">
        <f>+AK1727+V1727</f>
        <v>438275</v>
      </c>
      <c r="AM1727" s="397"/>
    </row>
    <row r="1728" spans="1:39" ht="15.75" x14ac:dyDescent="0.25">
      <c r="A1728" s="93">
        <f t="shared" si="284"/>
        <v>0</v>
      </c>
      <c r="B1728" s="94">
        <f t="shared" si="279"/>
        <v>0</v>
      </c>
      <c r="C1728" s="95">
        <f>+$D$3*T1728</f>
        <v>7150</v>
      </c>
      <c r="D1728" s="95">
        <f t="shared" si="280"/>
        <v>7150</v>
      </c>
      <c r="E1728" s="95">
        <f>+$F$3*K1728</f>
        <v>1500</v>
      </c>
      <c r="F1728" s="95">
        <f t="shared" si="281"/>
        <v>1500</v>
      </c>
      <c r="G1728" s="96">
        <f>+$H$3*Q1728</f>
        <v>1500</v>
      </c>
      <c r="H1728" s="433">
        <f t="shared" si="282"/>
        <v>1500</v>
      </c>
      <c r="I1728" s="395"/>
      <c r="J1728" s="130">
        <f>((K1729-K1727)/500)</f>
        <v>0.02</v>
      </c>
      <c r="K1728" s="116">
        <f>(((I1728-I1727)*J1728)+K1727)+I1728</f>
        <v>150</v>
      </c>
      <c r="L1728" s="131">
        <f>ROUNDUP(K1728,0)</f>
        <v>150</v>
      </c>
      <c r="M1728" s="132">
        <f>((N1729-N1727)/500)</f>
        <v>0.02</v>
      </c>
      <c r="N1728" s="101">
        <f>(((I1728-I1727)*M1728)+N1727)+I1728</f>
        <v>250</v>
      </c>
      <c r="O1728" s="101">
        <f>ROUNDUP(N1728,0)</f>
        <v>250</v>
      </c>
      <c r="P1728" s="101">
        <f>((Q1729-Q1727)/500)</f>
        <v>0.02</v>
      </c>
      <c r="Q1728" s="101">
        <f>(((I1728-I1727)*P1728)+Q1727)+I1728</f>
        <v>500</v>
      </c>
      <c r="R1728" s="133">
        <f>ROUNDUP(Q1728,0)</f>
        <v>500</v>
      </c>
      <c r="S1728" s="132">
        <f>((T1729-T1727)/500)</f>
        <v>0.04</v>
      </c>
      <c r="T1728" s="134">
        <f>(((I1728-I1727)*S1728)+T1727)+I1728</f>
        <v>650</v>
      </c>
      <c r="U1728" s="134">
        <f>ROUNDUP(T1728,0)</f>
        <v>650</v>
      </c>
      <c r="V1728" s="396"/>
      <c r="W1728" s="130">
        <f>((X1729-X1727)/500)</f>
        <v>0.01</v>
      </c>
      <c r="X1728" s="116">
        <f>(((V1728-V1727)*W1728)+X1727)+V1728</f>
        <v>2385</v>
      </c>
      <c r="Y1728" s="135">
        <f t="shared" si="283"/>
        <v>240</v>
      </c>
      <c r="Z1728" s="106">
        <f>ROUNDUP(X1728,0)</f>
        <v>2385</v>
      </c>
      <c r="AA1728" s="136">
        <f>((AB1729-AB1727)/500)</f>
        <v>0.02</v>
      </c>
      <c r="AB1728" s="137">
        <f>(((V1728-V1727)*AA1728)+AB1727)+V1728</f>
        <v>4770</v>
      </c>
      <c r="AC1728" s="101">
        <f>ROUNDUP(AB1728,0)</f>
        <v>4770</v>
      </c>
      <c r="AD1728" s="137">
        <f>((AE1729-AE1727)/500)</f>
        <v>0.01</v>
      </c>
      <c r="AE1728" s="137">
        <f>(((V1728-V1727)*AD1728)+AE1727)+V1728</f>
        <v>2410</v>
      </c>
      <c r="AF1728" s="133">
        <f>ROUNDUP(AE1728,0)</f>
        <v>2410</v>
      </c>
      <c r="AG1728" s="137">
        <f>((AH1729-AH1727)/500)</f>
        <v>0.01</v>
      </c>
      <c r="AH1728" s="137">
        <f>(((V1728-V1727)*AG1728)+AH1727)+V1728</f>
        <v>2435</v>
      </c>
      <c r="AI1728" s="101">
        <f>ROUNDUP(AH1728,0)</f>
        <v>2435</v>
      </c>
      <c r="AJ1728" s="136">
        <f>((AK1729-AK1727)/500)</f>
        <v>0.01</v>
      </c>
      <c r="AK1728" s="138">
        <f>(((V1728-V1727)*AJ1728)+AK1727)+V1728</f>
        <v>2460</v>
      </c>
      <c r="AL1728" s="139">
        <f>ROUNDUP(AK1728,0)</f>
        <v>2460</v>
      </c>
    </row>
    <row r="1729" spans="1:39" ht="15.75" x14ac:dyDescent="0.25">
      <c r="A1729" s="93">
        <f t="shared" si="284"/>
        <v>0</v>
      </c>
      <c r="B1729" s="93">
        <f t="shared" si="279"/>
        <v>0</v>
      </c>
      <c r="C1729" s="112">
        <f>+$D$3*U1729</f>
        <v>4949230</v>
      </c>
      <c r="D1729" s="112">
        <f t="shared" si="280"/>
        <v>4949230</v>
      </c>
      <c r="E1729" s="112">
        <f>+$F$3*L1729</f>
        <v>4407900</v>
      </c>
      <c r="F1729" s="112">
        <f t="shared" si="281"/>
        <v>4407900</v>
      </c>
      <c r="G1729" s="113">
        <f>+$H$3*R1729</f>
        <v>1323420</v>
      </c>
      <c r="H1729" s="112">
        <f t="shared" si="282"/>
        <v>1323420</v>
      </c>
      <c r="I1729" s="140">
        <f>+I1727+500</f>
        <v>432000</v>
      </c>
      <c r="J1729" s="130"/>
      <c r="K1729" s="116">
        <f>+K1727+10</f>
        <v>8790</v>
      </c>
      <c r="L1729" s="117">
        <f>+I1729+K1729</f>
        <v>440790</v>
      </c>
      <c r="M1729" s="118"/>
      <c r="N1729" s="119">
        <f>+N1727+10</f>
        <v>8890</v>
      </c>
      <c r="O1729" s="119">
        <f>+N1729+I1729</f>
        <v>440890</v>
      </c>
      <c r="P1729" s="119"/>
      <c r="Q1729" s="119">
        <f>+Q1727+10</f>
        <v>9140</v>
      </c>
      <c r="R1729" s="120">
        <f>+Q1729+I1729</f>
        <v>441140</v>
      </c>
      <c r="S1729" s="121"/>
      <c r="T1729" s="122">
        <f>+T1727+20</f>
        <v>17930</v>
      </c>
      <c r="U1729" s="122">
        <f>+T1729+I1729</f>
        <v>449930</v>
      </c>
      <c r="V1729" s="141">
        <f>+V1727+500</f>
        <v>432000</v>
      </c>
      <c r="W1729" s="130"/>
      <c r="X1729" s="116">
        <f>+X1727+5</f>
        <v>6705</v>
      </c>
      <c r="Y1729" s="124">
        <f t="shared" si="283"/>
        <v>432240</v>
      </c>
      <c r="Z1729" s="125">
        <f>+V1729+X1729</f>
        <v>438705</v>
      </c>
      <c r="AA1729" s="126"/>
      <c r="AB1729" s="127">
        <f>+AB1727+10</f>
        <v>13410</v>
      </c>
      <c r="AC1729" s="119">
        <f>+V1729+AB1729</f>
        <v>445410</v>
      </c>
      <c r="AD1729" s="127"/>
      <c r="AE1729" s="127">
        <f>+AE1727+5</f>
        <v>6730</v>
      </c>
      <c r="AF1729" s="120">
        <f>+AE1729+V1729</f>
        <v>438730</v>
      </c>
      <c r="AG1729" s="127"/>
      <c r="AH1729" s="127">
        <f>+AH1727+5</f>
        <v>6755</v>
      </c>
      <c r="AI1729" s="119">
        <f>+AH1729+V1729</f>
        <v>438755</v>
      </c>
      <c r="AJ1729" s="126"/>
      <c r="AK1729" s="128">
        <f>+AK1727+5</f>
        <v>6780</v>
      </c>
      <c r="AL1729" s="129">
        <f>+AK1729+V1729</f>
        <v>438780</v>
      </c>
      <c r="AM1729" s="397"/>
    </row>
    <row r="1730" spans="1:39" ht="15.75" x14ac:dyDescent="0.25">
      <c r="A1730" s="93">
        <f t="shared" si="284"/>
        <v>0</v>
      </c>
      <c r="B1730" s="94">
        <f t="shared" si="279"/>
        <v>0</v>
      </c>
      <c r="C1730" s="95">
        <f>+$D$3*T1730</f>
        <v>7150</v>
      </c>
      <c r="D1730" s="95">
        <f t="shared" si="280"/>
        <v>7150</v>
      </c>
      <c r="E1730" s="95">
        <f>+$F$3*K1730</f>
        <v>1500</v>
      </c>
      <c r="F1730" s="95">
        <f t="shared" si="281"/>
        <v>1500</v>
      </c>
      <c r="G1730" s="96">
        <f>+$H$3*Q1730</f>
        <v>1500</v>
      </c>
      <c r="H1730" s="95">
        <f t="shared" si="282"/>
        <v>1500</v>
      </c>
      <c r="I1730" s="395"/>
      <c r="J1730" s="130">
        <f>((K1731-K1729)/500)</f>
        <v>0.02</v>
      </c>
      <c r="K1730" s="116">
        <f>(((I1730-I1729)*J1730)+K1729)+I1730</f>
        <v>150</v>
      </c>
      <c r="L1730" s="131">
        <f>ROUNDUP(K1730,0)</f>
        <v>150</v>
      </c>
      <c r="M1730" s="132">
        <f>((N1731-N1729)/500)</f>
        <v>0.02</v>
      </c>
      <c r="N1730" s="101">
        <f>(((I1730-I1729)*M1730)+N1729)+I1730</f>
        <v>250</v>
      </c>
      <c r="O1730" s="101">
        <f>ROUNDUP(N1730,0)</f>
        <v>250</v>
      </c>
      <c r="P1730" s="101">
        <f>((Q1731-Q1729)/500)</f>
        <v>0.02</v>
      </c>
      <c r="Q1730" s="101">
        <f>(((I1730-I1729)*P1730)+Q1729)+I1730</f>
        <v>500</v>
      </c>
      <c r="R1730" s="133">
        <f>ROUNDUP(Q1730,0)</f>
        <v>500</v>
      </c>
      <c r="S1730" s="132">
        <f>((T1731-T1729)/500)</f>
        <v>0.04</v>
      </c>
      <c r="T1730" s="134">
        <f>(((I1730-I1729)*S1730)+T1729)+I1730</f>
        <v>650</v>
      </c>
      <c r="U1730" s="134">
        <f>ROUNDUP(T1730,0)</f>
        <v>650</v>
      </c>
      <c r="V1730" s="396"/>
      <c r="W1730" s="130">
        <f>((X1731-X1729)/500)</f>
        <v>0.02</v>
      </c>
      <c r="X1730" s="116">
        <f>(((V1730-V1729)*W1730)+X1729)+V1730</f>
        <v>-1935</v>
      </c>
      <c r="Y1730" s="135">
        <f t="shared" si="283"/>
        <v>240</v>
      </c>
      <c r="Z1730" s="106">
        <f>ROUNDUP(X1730,0)</f>
        <v>-1935</v>
      </c>
      <c r="AA1730" s="136">
        <f>((AB1731-AB1729)/500)</f>
        <v>0.04</v>
      </c>
      <c r="AB1730" s="137">
        <f>(((V1730-V1729)*AA1730)+AB1729)+V1730</f>
        <v>-3870</v>
      </c>
      <c r="AC1730" s="101">
        <f>ROUNDUP(AB1730,0)</f>
        <v>-3870</v>
      </c>
      <c r="AD1730" s="137">
        <f>((AE1731-AE1729)/500)</f>
        <v>0.02</v>
      </c>
      <c r="AE1730" s="137">
        <f>(((V1730-V1729)*AD1730)+AE1729)+V1730</f>
        <v>-1910</v>
      </c>
      <c r="AF1730" s="133">
        <f>ROUNDUP(AE1730,0)</f>
        <v>-1910</v>
      </c>
      <c r="AG1730" s="137">
        <f>((AH1731-AH1729)/500)</f>
        <v>0.02</v>
      </c>
      <c r="AH1730" s="137">
        <f>(((V1730-V1729)*AG1730)+AH1729)+V1730</f>
        <v>-1885</v>
      </c>
      <c r="AI1730" s="101">
        <f>ROUNDUP(AH1730,0)</f>
        <v>-1885</v>
      </c>
      <c r="AJ1730" s="136">
        <f>((AK1731-AK1729)/500)</f>
        <v>0.02</v>
      </c>
      <c r="AK1730" s="138">
        <f>(((V1730-V1729)*AJ1730)+AK1729)+V1730</f>
        <v>-1860</v>
      </c>
      <c r="AL1730" s="139">
        <f>ROUNDUP(AK1730,0)</f>
        <v>-1860</v>
      </c>
      <c r="AM1730" s="397"/>
    </row>
    <row r="1731" spans="1:39" ht="15.75" x14ac:dyDescent="0.25">
      <c r="A1731" s="93">
        <f t="shared" si="284"/>
        <v>0</v>
      </c>
      <c r="B1731" s="93">
        <f t="shared" si="279"/>
        <v>0</v>
      </c>
      <c r="C1731" s="112">
        <f>+$D$3*U1731</f>
        <v>4954950</v>
      </c>
      <c r="D1731" s="112">
        <f t="shared" si="280"/>
        <v>4954950</v>
      </c>
      <c r="E1731" s="112">
        <f>+$F$3*L1731</f>
        <v>4413000</v>
      </c>
      <c r="F1731" s="112">
        <f t="shared" si="281"/>
        <v>4413000</v>
      </c>
      <c r="G1731" s="113">
        <f>+$H$3*R1731</f>
        <v>1324950</v>
      </c>
      <c r="H1731" s="112">
        <f t="shared" si="282"/>
        <v>1324950</v>
      </c>
      <c r="I1731" s="140">
        <f>+I1729+500</f>
        <v>432500</v>
      </c>
      <c r="J1731" s="130"/>
      <c r="K1731" s="116">
        <f>+K1729+10</f>
        <v>8800</v>
      </c>
      <c r="L1731" s="117">
        <f>+I1731+K1731</f>
        <v>441300</v>
      </c>
      <c r="M1731" s="118"/>
      <c r="N1731" s="119">
        <f>+N1729+10</f>
        <v>8900</v>
      </c>
      <c r="O1731" s="119">
        <f>+N1731+I1731</f>
        <v>441400</v>
      </c>
      <c r="P1731" s="119"/>
      <c r="Q1731" s="119">
        <f>+Q1729+10</f>
        <v>9150</v>
      </c>
      <c r="R1731" s="120">
        <f>+Q1731+I1731</f>
        <v>441650</v>
      </c>
      <c r="S1731" s="121"/>
      <c r="T1731" s="122">
        <f>+T1729+20</f>
        <v>17950</v>
      </c>
      <c r="U1731" s="122">
        <f>+T1731+I1731</f>
        <v>450450</v>
      </c>
      <c r="V1731" s="141">
        <f>+V1729+500</f>
        <v>432500</v>
      </c>
      <c r="W1731" s="130"/>
      <c r="X1731" s="116">
        <f>+X1729+10</f>
        <v>6715</v>
      </c>
      <c r="Y1731" s="124">
        <f t="shared" si="283"/>
        <v>432740</v>
      </c>
      <c r="Z1731" s="125">
        <f>+V1731+X1731</f>
        <v>439215</v>
      </c>
      <c r="AA1731" s="126"/>
      <c r="AB1731" s="127">
        <f>+AB1729+20</f>
        <v>13430</v>
      </c>
      <c r="AC1731" s="119">
        <f>+V1731+AB1731</f>
        <v>445930</v>
      </c>
      <c r="AD1731" s="127"/>
      <c r="AE1731" s="127">
        <f>+AE1729+10</f>
        <v>6740</v>
      </c>
      <c r="AF1731" s="120">
        <f>+AE1731+V1731</f>
        <v>439240</v>
      </c>
      <c r="AG1731" s="127"/>
      <c r="AH1731" s="127">
        <f>+AH1729+10</f>
        <v>6765</v>
      </c>
      <c r="AI1731" s="119">
        <f>+AH1731+V1731</f>
        <v>439265</v>
      </c>
      <c r="AJ1731" s="126"/>
      <c r="AK1731" s="128">
        <f>+AK1729+10</f>
        <v>6790</v>
      </c>
      <c r="AL1731" s="129">
        <f>+AK1731+V1731</f>
        <v>439290</v>
      </c>
      <c r="AM1731" s="397"/>
    </row>
    <row r="1732" spans="1:39" ht="15.75" x14ac:dyDescent="0.25">
      <c r="A1732" s="93">
        <f t="shared" si="284"/>
        <v>0</v>
      </c>
      <c r="B1732" s="94">
        <f t="shared" si="279"/>
        <v>0</v>
      </c>
      <c r="C1732" s="95">
        <f>+$D$3*T1732</f>
        <v>7150</v>
      </c>
      <c r="D1732" s="95">
        <f t="shared" si="280"/>
        <v>7150</v>
      </c>
      <c r="E1732" s="95">
        <f>+$F$3*K1732</f>
        <v>1500</v>
      </c>
      <c r="F1732" s="95">
        <f t="shared" si="281"/>
        <v>1500</v>
      </c>
      <c r="G1732" s="96">
        <f>+$H$3*Q1732</f>
        <v>1500</v>
      </c>
      <c r="H1732" s="433">
        <f t="shared" si="282"/>
        <v>1500</v>
      </c>
      <c r="I1732" s="395"/>
      <c r="J1732" s="130">
        <f>((K1733-K1731)/500)</f>
        <v>0.02</v>
      </c>
      <c r="K1732" s="116">
        <f>(((I1732-I1731)*J1732)+K1731)+I1732</f>
        <v>150</v>
      </c>
      <c r="L1732" s="131">
        <f>ROUNDUP(K1732,0)</f>
        <v>150</v>
      </c>
      <c r="M1732" s="132">
        <f>((N1733-N1731)/500)</f>
        <v>0.02</v>
      </c>
      <c r="N1732" s="101">
        <f>(((I1732-I1731)*M1732)+N1731)+I1732</f>
        <v>250</v>
      </c>
      <c r="O1732" s="101">
        <f>ROUNDUP(N1732,0)</f>
        <v>250</v>
      </c>
      <c r="P1732" s="101">
        <f>((Q1733-Q1731)/500)</f>
        <v>0.02</v>
      </c>
      <c r="Q1732" s="101">
        <f>(((I1732-I1731)*P1732)+Q1731)+I1732</f>
        <v>500</v>
      </c>
      <c r="R1732" s="133">
        <f>ROUNDUP(Q1732,0)</f>
        <v>500</v>
      </c>
      <c r="S1732" s="132">
        <f>((T1733-T1731)/500)</f>
        <v>0.04</v>
      </c>
      <c r="T1732" s="134">
        <f>(((I1732-I1731)*S1732)+T1731)+I1732</f>
        <v>650</v>
      </c>
      <c r="U1732" s="134">
        <f>ROUNDUP(T1732,0)</f>
        <v>650</v>
      </c>
      <c r="V1732" s="396"/>
      <c r="W1732" s="130">
        <f>((X1733-X1731)/500)</f>
        <v>0.01</v>
      </c>
      <c r="X1732" s="116">
        <f>(((V1732-V1731)*W1732)+X1731)+V1732</f>
        <v>2390</v>
      </c>
      <c r="Y1732" s="135">
        <f t="shared" si="283"/>
        <v>240</v>
      </c>
      <c r="Z1732" s="106">
        <f>ROUNDUP(X1732,0)</f>
        <v>2390</v>
      </c>
      <c r="AA1732" s="136">
        <f>((AB1733-AB1731)/500)</f>
        <v>0.02</v>
      </c>
      <c r="AB1732" s="137">
        <f>(((V1732-V1731)*AA1732)+AB1731)+V1732</f>
        <v>4780</v>
      </c>
      <c r="AC1732" s="101">
        <f>ROUNDUP(AB1732,0)</f>
        <v>4780</v>
      </c>
      <c r="AD1732" s="137">
        <f>((AE1733-AE1731)/500)</f>
        <v>0.01</v>
      </c>
      <c r="AE1732" s="137">
        <f>(((V1732-V1731)*AD1732)+AE1731)+V1732</f>
        <v>2415</v>
      </c>
      <c r="AF1732" s="133">
        <f>ROUNDUP(AE1732,0)</f>
        <v>2415</v>
      </c>
      <c r="AG1732" s="137">
        <f>((AH1733-AH1731)/500)</f>
        <v>0.01</v>
      </c>
      <c r="AH1732" s="137">
        <f>(((V1732-V1731)*AG1732)+AH1731)+V1732</f>
        <v>2440</v>
      </c>
      <c r="AI1732" s="101">
        <f>ROUNDUP(AH1732,0)</f>
        <v>2440</v>
      </c>
      <c r="AJ1732" s="136">
        <f>((AK1733-AK1731)/500)</f>
        <v>0.01</v>
      </c>
      <c r="AK1732" s="138">
        <f>(((V1732-V1731)*AJ1732)+AK1731)+V1732</f>
        <v>2465</v>
      </c>
      <c r="AL1732" s="139">
        <f>ROUNDUP(AK1732,0)</f>
        <v>2465</v>
      </c>
    </row>
    <row r="1733" spans="1:39" ht="15.75" x14ac:dyDescent="0.25">
      <c r="A1733" s="93">
        <f t="shared" si="284"/>
        <v>0</v>
      </c>
      <c r="B1733" s="93">
        <f t="shared" si="279"/>
        <v>0</v>
      </c>
      <c r="C1733" s="112">
        <f>+$D$3*U1733</f>
        <v>4960670</v>
      </c>
      <c r="D1733" s="112">
        <f t="shared" si="280"/>
        <v>4960670</v>
      </c>
      <c r="E1733" s="112">
        <f>+$F$3*L1733</f>
        <v>4418100</v>
      </c>
      <c r="F1733" s="112">
        <f t="shared" si="281"/>
        <v>4418100</v>
      </c>
      <c r="G1733" s="113">
        <f>+$H$3*R1733</f>
        <v>1326480</v>
      </c>
      <c r="H1733" s="112">
        <f t="shared" si="282"/>
        <v>1326480</v>
      </c>
      <c r="I1733" s="140">
        <f>+I1731+500</f>
        <v>433000</v>
      </c>
      <c r="J1733" s="130"/>
      <c r="K1733" s="116">
        <f>+K1731+10</f>
        <v>8810</v>
      </c>
      <c r="L1733" s="117">
        <f>+I1733+K1733</f>
        <v>441810</v>
      </c>
      <c r="M1733" s="118"/>
      <c r="N1733" s="119">
        <f>+N1731+10</f>
        <v>8910</v>
      </c>
      <c r="O1733" s="119">
        <f>+N1733+I1733</f>
        <v>441910</v>
      </c>
      <c r="P1733" s="119"/>
      <c r="Q1733" s="119">
        <f>+Q1731+10</f>
        <v>9160</v>
      </c>
      <c r="R1733" s="120">
        <f>+Q1733+I1733</f>
        <v>442160</v>
      </c>
      <c r="S1733" s="121"/>
      <c r="T1733" s="122">
        <f>+T1731+20</f>
        <v>17970</v>
      </c>
      <c r="U1733" s="122">
        <f>+T1733+I1733</f>
        <v>450970</v>
      </c>
      <c r="V1733" s="141">
        <f>+V1731+500</f>
        <v>433000</v>
      </c>
      <c r="W1733" s="130"/>
      <c r="X1733" s="116">
        <f>+X1731+5</f>
        <v>6720</v>
      </c>
      <c r="Y1733" s="124">
        <f t="shared" si="283"/>
        <v>433240</v>
      </c>
      <c r="Z1733" s="125">
        <f>+V1733+X1733</f>
        <v>439720</v>
      </c>
      <c r="AA1733" s="126"/>
      <c r="AB1733" s="127">
        <f>+AB1731+10</f>
        <v>13440</v>
      </c>
      <c r="AC1733" s="119">
        <f>+V1733+AB1733</f>
        <v>446440</v>
      </c>
      <c r="AD1733" s="127"/>
      <c r="AE1733" s="127">
        <f>+AE1731+5</f>
        <v>6745</v>
      </c>
      <c r="AF1733" s="120">
        <f>+AE1733+V1733</f>
        <v>439745</v>
      </c>
      <c r="AG1733" s="127"/>
      <c r="AH1733" s="127">
        <f>+AH1731+5</f>
        <v>6770</v>
      </c>
      <c r="AI1733" s="119">
        <f>+AH1733+V1733</f>
        <v>439770</v>
      </c>
      <c r="AJ1733" s="126"/>
      <c r="AK1733" s="128">
        <f>+AK1731+5</f>
        <v>6795</v>
      </c>
      <c r="AL1733" s="129">
        <f>+AK1733+V1733</f>
        <v>439795</v>
      </c>
      <c r="AM1733" s="397"/>
    </row>
    <row r="1734" spans="1:39" ht="15.75" x14ac:dyDescent="0.25">
      <c r="A1734" s="93">
        <f t="shared" si="284"/>
        <v>0</v>
      </c>
      <c r="B1734" s="94">
        <f t="shared" si="279"/>
        <v>0</v>
      </c>
      <c r="C1734" s="95">
        <f>+$D$3*T1734</f>
        <v>7150</v>
      </c>
      <c r="D1734" s="95">
        <f t="shared" si="280"/>
        <v>7150</v>
      </c>
      <c r="E1734" s="95">
        <f>+$F$3*K1734</f>
        <v>1500</v>
      </c>
      <c r="F1734" s="95">
        <f t="shared" si="281"/>
        <v>1500</v>
      </c>
      <c r="G1734" s="96">
        <f>+$H$3*Q1734</f>
        <v>1500</v>
      </c>
      <c r="H1734" s="95">
        <f t="shared" si="282"/>
        <v>1500</v>
      </c>
      <c r="I1734" s="395"/>
      <c r="J1734" s="130">
        <f>((K1735-K1733)/500)</f>
        <v>0.02</v>
      </c>
      <c r="K1734" s="116">
        <f>(((I1734-I1733)*J1734)+K1733)+I1734</f>
        <v>150</v>
      </c>
      <c r="L1734" s="131">
        <f>ROUNDUP(K1734,0)</f>
        <v>150</v>
      </c>
      <c r="M1734" s="132">
        <f>((N1735-N1733)/500)</f>
        <v>0.02</v>
      </c>
      <c r="N1734" s="101">
        <f>(((I1734-I1733)*M1734)+N1733)+I1734</f>
        <v>250</v>
      </c>
      <c r="O1734" s="101">
        <f>ROUNDUP(N1734,0)</f>
        <v>250</v>
      </c>
      <c r="P1734" s="101">
        <f>((Q1735-Q1733)/500)</f>
        <v>0.02</v>
      </c>
      <c r="Q1734" s="101">
        <f>(((I1734-I1733)*P1734)+Q1733)+I1734</f>
        <v>500</v>
      </c>
      <c r="R1734" s="133">
        <f>ROUNDUP(Q1734,0)</f>
        <v>500</v>
      </c>
      <c r="S1734" s="132">
        <f>((T1735-T1733)/500)</f>
        <v>0.04</v>
      </c>
      <c r="T1734" s="134">
        <f>(((I1734-I1733)*S1734)+T1733)+I1734</f>
        <v>650</v>
      </c>
      <c r="U1734" s="134">
        <f>ROUNDUP(T1734,0)</f>
        <v>650</v>
      </c>
      <c r="V1734" s="396"/>
      <c r="W1734" s="130">
        <f>((X1735-X1733)/500)</f>
        <v>0.02</v>
      </c>
      <c r="X1734" s="116">
        <f>(((V1734-V1733)*W1734)+X1733)+V1734</f>
        <v>-1940</v>
      </c>
      <c r="Y1734" s="135">
        <f t="shared" si="283"/>
        <v>240</v>
      </c>
      <c r="Z1734" s="106">
        <f>ROUNDUP(X1734,0)</f>
        <v>-1940</v>
      </c>
      <c r="AA1734" s="136">
        <f>((AB1735-AB1733)/500)</f>
        <v>0.04</v>
      </c>
      <c r="AB1734" s="137">
        <f>(((V1734-V1733)*AA1734)+AB1733)+V1734</f>
        <v>-3880</v>
      </c>
      <c r="AC1734" s="101">
        <f>ROUNDUP(AB1734,0)</f>
        <v>-3880</v>
      </c>
      <c r="AD1734" s="137">
        <f>((AE1735-AE1733)/500)</f>
        <v>0.02</v>
      </c>
      <c r="AE1734" s="137">
        <f>(((V1734-V1733)*AD1734)+AE1733)+V1734</f>
        <v>-1915</v>
      </c>
      <c r="AF1734" s="133">
        <f>ROUNDUP(AE1734,0)</f>
        <v>-1915</v>
      </c>
      <c r="AG1734" s="137">
        <f>((AH1735-AH1733)/500)</f>
        <v>0.02</v>
      </c>
      <c r="AH1734" s="137">
        <f>(((V1734-V1733)*AG1734)+AH1733)+V1734</f>
        <v>-1890</v>
      </c>
      <c r="AI1734" s="101">
        <f>ROUNDUP(AH1734,0)</f>
        <v>-1890</v>
      </c>
      <c r="AJ1734" s="136">
        <f>((AK1735-AK1733)/500)</f>
        <v>0.02</v>
      </c>
      <c r="AK1734" s="138">
        <f>(((V1734-V1733)*AJ1734)+AK1733)+V1734</f>
        <v>-1865</v>
      </c>
      <c r="AL1734" s="139">
        <f>ROUNDUP(AK1734,0)</f>
        <v>-1865</v>
      </c>
    </row>
    <row r="1735" spans="1:39" ht="15.75" x14ac:dyDescent="0.25">
      <c r="A1735" s="93">
        <f t="shared" si="284"/>
        <v>0</v>
      </c>
      <c r="B1735" s="93">
        <f t="shared" si="279"/>
        <v>0</v>
      </c>
      <c r="C1735" s="112">
        <f>+$D$3*U1735</f>
        <v>4966390</v>
      </c>
      <c r="D1735" s="112">
        <f t="shared" si="280"/>
        <v>4966390</v>
      </c>
      <c r="E1735" s="112">
        <f>+$F$3*L1735</f>
        <v>4423200</v>
      </c>
      <c r="F1735" s="112">
        <f t="shared" si="281"/>
        <v>4423200</v>
      </c>
      <c r="G1735" s="113">
        <f>+$H$3*R1735</f>
        <v>1328010</v>
      </c>
      <c r="H1735" s="112">
        <f t="shared" si="282"/>
        <v>1328010</v>
      </c>
      <c r="I1735" s="140">
        <f>+I1733+500</f>
        <v>433500</v>
      </c>
      <c r="J1735" s="130"/>
      <c r="K1735" s="116">
        <f>+K1733+10</f>
        <v>8820</v>
      </c>
      <c r="L1735" s="117">
        <f>+I1735+K1735</f>
        <v>442320</v>
      </c>
      <c r="M1735" s="118"/>
      <c r="N1735" s="119">
        <f>+N1733+10</f>
        <v>8920</v>
      </c>
      <c r="O1735" s="119">
        <f>+N1735+I1735</f>
        <v>442420</v>
      </c>
      <c r="P1735" s="119"/>
      <c r="Q1735" s="119">
        <f>+Q1733+10</f>
        <v>9170</v>
      </c>
      <c r="R1735" s="120">
        <f>+Q1735+I1735</f>
        <v>442670</v>
      </c>
      <c r="S1735" s="121"/>
      <c r="T1735" s="122">
        <f>+T1733+20</f>
        <v>17990</v>
      </c>
      <c r="U1735" s="122">
        <f>+T1735+I1735</f>
        <v>451490</v>
      </c>
      <c r="V1735" s="141">
        <f>+V1733+500</f>
        <v>433500</v>
      </c>
      <c r="W1735" s="130"/>
      <c r="X1735" s="116">
        <f>+X1733+10</f>
        <v>6730</v>
      </c>
      <c r="Y1735" s="124">
        <f t="shared" si="283"/>
        <v>433740</v>
      </c>
      <c r="Z1735" s="125">
        <f>+V1735+X1735</f>
        <v>440230</v>
      </c>
      <c r="AA1735" s="126"/>
      <c r="AB1735" s="127">
        <f>+AB1733+20</f>
        <v>13460</v>
      </c>
      <c r="AC1735" s="119">
        <f>+V1735+AB1735</f>
        <v>446960</v>
      </c>
      <c r="AD1735" s="127"/>
      <c r="AE1735" s="127">
        <f>+AE1733+10</f>
        <v>6755</v>
      </c>
      <c r="AF1735" s="120">
        <f>+AE1735+V1735</f>
        <v>440255</v>
      </c>
      <c r="AG1735" s="127"/>
      <c r="AH1735" s="127">
        <f>+AH1733+10</f>
        <v>6780</v>
      </c>
      <c r="AI1735" s="119">
        <f>+AH1735+V1735</f>
        <v>440280</v>
      </c>
      <c r="AJ1735" s="126"/>
      <c r="AK1735" s="128">
        <f>+AK1733+10</f>
        <v>6805</v>
      </c>
      <c r="AL1735" s="129">
        <f>+AK1735+V1735</f>
        <v>440305</v>
      </c>
      <c r="AM1735" s="397"/>
    </row>
    <row r="1736" spans="1:39" ht="15.75" x14ac:dyDescent="0.25">
      <c r="A1736" s="93">
        <f t="shared" si="284"/>
        <v>0</v>
      </c>
      <c r="B1736" s="94">
        <f t="shared" si="279"/>
        <v>0</v>
      </c>
      <c r="C1736" s="95">
        <f>+$D$3*T1736</f>
        <v>7150</v>
      </c>
      <c r="D1736" s="95">
        <f t="shared" si="280"/>
        <v>7150</v>
      </c>
      <c r="E1736" s="95">
        <f>+$F$3*K1736</f>
        <v>1500</v>
      </c>
      <c r="F1736" s="95">
        <f t="shared" si="281"/>
        <v>1500</v>
      </c>
      <c r="G1736" s="96">
        <f>+$H$3*Q1736</f>
        <v>1500</v>
      </c>
      <c r="H1736" s="433">
        <f t="shared" si="282"/>
        <v>1500</v>
      </c>
      <c r="I1736" s="395"/>
      <c r="J1736" s="130">
        <f>((K1737-K1735)/500)</f>
        <v>0.02</v>
      </c>
      <c r="K1736" s="116">
        <f>(((I1736-I1735)*J1736)+K1735)+I1736</f>
        <v>150</v>
      </c>
      <c r="L1736" s="131">
        <f>ROUNDUP(K1736,0)</f>
        <v>150</v>
      </c>
      <c r="M1736" s="132">
        <f>((N1737-N1735)/500)</f>
        <v>0.02</v>
      </c>
      <c r="N1736" s="101">
        <f>(((I1736-I1735)*M1736)+N1735)+I1736</f>
        <v>250</v>
      </c>
      <c r="O1736" s="101">
        <f>ROUNDUP(N1736,0)</f>
        <v>250</v>
      </c>
      <c r="P1736" s="101">
        <f>((Q1737-Q1735)/500)</f>
        <v>0.02</v>
      </c>
      <c r="Q1736" s="101">
        <f>(((I1736-I1735)*P1736)+Q1735)+I1736</f>
        <v>500</v>
      </c>
      <c r="R1736" s="133">
        <f>ROUNDUP(Q1736,0)</f>
        <v>500</v>
      </c>
      <c r="S1736" s="132">
        <f>((T1737-T1735)/500)</f>
        <v>0.04</v>
      </c>
      <c r="T1736" s="134">
        <f>(((I1736-I1735)*S1736)+T1735)+I1736</f>
        <v>650</v>
      </c>
      <c r="U1736" s="134">
        <f>ROUNDUP(T1736,0)</f>
        <v>650</v>
      </c>
      <c r="V1736" s="396"/>
      <c r="W1736" s="130">
        <f>((X1737-X1735)/500)</f>
        <v>0.01</v>
      </c>
      <c r="X1736" s="116">
        <f>(((V1736-V1735)*W1736)+X1735)+V1736</f>
        <v>2395</v>
      </c>
      <c r="Y1736" s="135">
        <f t="shared" si="283"/>
        <v>240</v>
      </c>
      <c r="Z1736" s="106">
        <f>ROUNDUP(X1736,0)</f>
        <v>2395</v>
      </c>
      <c r="AA1736" s="136">
        <f>((AB1737-AB1735)/500)</f>
        <v>0.02</v>
      </c>
      <c r="AB1736" s="137">
        <f>(((V1736-V1735)*AA1736)+AB1735)+V1736</f>
        <v>4790</v>
      </c>
      <c r="AC1736" s="101">
        <f>ROUNDUP(AB1736,0)</f>
        <v>4790</v>
      </c>
      <c r="AD1736" s="137">
        <f>((AE1737-AE1735)/500)</f>
        <v>0.01</v>
      </c>
      <c r="AE1736" s="137">
        <f>(((V1736-V1735)*AD1736)+AE1735)+V1736</f>
        <v>2420</v>
      </c>
      <c r="AF1736" s="133">
        <f>ROUNDUP(AE1736,0)</f>
        <v>2420</v>
      </c>
      <c r="AG1736" s="137">
        <f>((AH1737-AH1735)/500)</f>
        <v>0.01</v>
      </c>
      <c r="AH1736" s="137">
        <f>(((V1736-V1735)*AG1736)+AH1735)+V1736</f>
        <v>2445</v>
      </c>
      <c r="AI1736" s="101">
        <f>ROUNDUP(AH1736,0)</f>
        <v>2445</v>
      </c>
      <c r="AJ1736" s="136">
        <f>((AK1737-AK1735)/500)</f>
        <v>0.01</v>
      </c>
      <c r="AK1736" s="138">
        <f>(((V1736-V1735)*AJ1736)+AK1735)+V1736</f>
        <v>2470</v>
      </c>
      <c r="AL1736" s="139">
        <f>ROUNDUP(AK1736,0)</f>
        <v>2470</v>
      </c>
    </row>
    <row r="1737" spans="1:39" ht="15.75" x14ac:dyDescent="0.25">
      <c r="A1737" s="93">
        <f t="shared" si="284"/>
        <v>0</v>
      </c>
      <c r="B1737" s="93">
        <f t="shared" si="279"/>
        <v>0</v>
      </c>
      <c r="C1737" s="112">
        <f>+$D$3*U1737</f>
        <v>4972110</v>
      </c>
      <c r="D1737" s="112">
        <f t="shared" si="280"/>
        <v>4972110</v>
      </c>
      <c r="E1737" s="112">
        <f>+$F$3*L1737</f>
        <v>4428300</v>
      </c>
      <c r="F1737" s="112">
        <f t="shared" si="281"/>
        <v>4428300</v>
      </c>
      <c r="G1737" s="113">
        <f>+$H$3*R1737</f>
        <v>1329540</v>
      </c>
      <c r="H1737" s="112">
        <f t="shared" si="282"/>
        <v>1329540</v>
      </c>
      <c r="I1737" s="140">
        <f>+I1735+500</f>
        <v>434000</v>
      </c>
      <c r="J1737" s="130"/>
      <c r="K1737" s="116">
        <f>+K1735+10</f>
        <v>8830</v>
      </c>
      <c r="L1737" s="117">
        <f>+I1737+K1737</f>
        <v>442830</v>
      </c>
      <c r="M1737" s="118"/>
      <c r="N1737" s="119">
        <f>+N1735+10</f>
        <v>8930</v>
      </c>
      <c r="O1737" s="119">
        <f>+N1737+I1737</f>
        <v>442930</v>
      </c>
      <c r="P1737" s="119"/>
      <c r="Q1737" s="119">
        <f>+Q1735+10</f>
        <v>9180</v>
      </c>
      <c r="R1737" s="120">
        <f>+Q1737+I1737</f>
        <v>443180</v>
      </c>
      <c r="S1737" s="121"/>
      <c r="T1737" s="122">
        <f>+T1735+20</f>
        <v>18010</v>
      </c>
      <c r="U1737" s="122">
        <f>+T1737+I1737</f>
        <v>452010</v>
      </c>
      <c r="V1737" s="141">
        <f>+V1735+500</f>
        <v>434000</v>
      </c>
      <c r="W1737" s="130"/>
      <c r="X1737" s="116">
        <f>+X1735+5</f>
        <v>6735</v>
      </c>
      <c r="Y1737" s="124">
        <f t="shared" si="283"/>
        <v>434240</v>
      </c>
      <c r="Z1737" s="125">
        <f>+V1737+X1737</f>
        <v>440735</v>
      </c>
      <c r="AA1737" s="126"/>
      <c r="AB1737" s="127">
        <f>+AB1735+10</f>
        <v>13470</v>
      </c>
      <c r="AC1737" s="119">
        <f>+V1737+AB1737</f>
        <v>447470</v>
      </c>
      <c r="AD1737" s="127"/>
      <c r="AE1737" s="127">
        <f>+AE1735+5</f>
        <v>6760</v>
      </c>
      <c r="AF1737" s="120">
        <f>+AE1737+V1737</f>
        <v>440760</v>
      </c>
      <c r="AG1737" s="127"/>
      <c r="AH1737" s="127">
        <f>+AH1735+5</f>
        <v>6785</v>
      </c>
      <c r="AI1737" s="119">
        <f>+AH1737+V1737</f>
        <v>440785</v>
      </c>
      <c r="AJ1737" s="126"/>
      <c r="AK1737" s="128">
        <f>+AK1735+5</f>
        <v>6810</v>
      </c>
      <c r="AL1737" s="129">
        <f>+AK1737+V1737</f>
        <v>440810</v>
      </c>
      <c r="AM1737" s="397"/>
    </row>
    <row r="1738" spans="1:39" ht="15.75" x14ac:dyDescent="0.25">
      <c r="A1738" s="93">
        <f t="shared" si="284"/>
        <v>0</v>
      </c>
      <c r="B1738" s="94">
        <f t="shared" si="279"/>
        <v>0</v>
      </c>
      <c r="C1738" s="95">
        <f>+$D$3*T1738</f>
        <v>7150</v>
      </c>
      <c r="D1738" s="95">
        <f t="shared" si="280"/>
        <v>7150</v>
      </c>
      <c r="E1738" s="95">
        <f>+$F$3*K1738</f>
        <v>1500</v>
      </c>
      <c r="F1738" s="95">
        <f t="shared" si="281"/>
        <v>1500</v>
      </c>
      <c r="G1738" s="96">
        <f>+$H$3*Q1738</f>
        <v>1500</v>
      </c>
      <c r="H1738" s="95">
        <f t="shared" si="282"/>
        <v>1500</v>
      </c>
      <c r="I1738" s="395"/>
      <c r="J1738" s="130">
        <f>((K1739-K1737)/500)</f>
        <v>0.02</v>
      </c>
      <c r="K1738" s="116">
        <f>(((I1738-I1737)*J1738)+K1737)+I1738</f>
        <v>150</v>
      </c>
      <c r="L1738" s="131">
        <f>ROUNDUP(K1738,0)</f>
        <v>150</v>
      </c>
      <c r="M1738" s="132">
        <f>((N1739-N1737)/500)</f>
        <v>0.02</v>
      </c>
      <c r="N1738" s="101">
        <f>(((I1738-I1737)*M1738)+N1737)+I1738</f>
        <v>250</v>
      </c>
      <c r="O1738" s="101">
        <f>ROUNDUP(N1738,0)</f>
        <v>250</v>
      </c>
      <c r="P1738" s="101">
        <f>((Q1739-Q1737)/500)</f>
        <v>0.02</v>
      </c>
      <c r="Q1738" s="101">
        <f>(((I1738-I1737)*P1738)+Q1737)+I1738</f>
        <v>500</v>
      </c>
      <c r="R1738" s="133">
        <f>ROUNDUP(Q1738,0)</f>
        <v>500</v>
      </c>
      <c r="S1738" s="132">
        <f>((T1739-T1737)/500)</f>
        <v>0.04</v>
      </c>
      <c r="T1738" s="134">
        <f>(((I1738-I1737)*S1738)+T1737)+I1738</f>
        <v>650</v>
      </c>
      <c r="U1738" s="134">
        <f>ROUNDUP(T1738,0)</f>
        <v>650</v>
      </c>
      <c r="V1738" s="396"/>
      <c r="W1738" s="130">
        <f>((X1739-X1737)/500)</f>
        <v>0.02</v>
      </c>
      <c r="X1738" s="116">
        <f>(((V1738-V1737)*W1738)+X1737)+V1738</f>
        <v>-1945</v>
      </c>
      <c r="Y1738" s="135">
        <f t="shared" si="283"/>
        <v>240</v>
      </c>
      <c r="Z1738" s="106">
        <f>ROUNDUP(X1738,0)</f>
        <v>-1945</v>
      </c>
      <c r="AA1738" s="136">
        <f>((AB1739-AB1737)/500)</f>
        <v>0.04</v>
      </c>
      <c r="AB1738" s="137">
        <f>(((V1738-V1737)*AA1738)+AB1737)+V1738</f>
        <v>-3890</v>
      </c>
      <c r="AC1738" s="101">
        <f>ROUNDUP(AB1738,0)</f>
        <v>-3890</v>
      </c>
      <c r="AD1738" s="137">
        <f>((AE1739-AE1737)/500)</f>
        <v>0.02</v>
      </c>
      <c r="AE1738" s="137">
        <f>(((V1738-V1737)*AD1738)+AE1737)+V1738</f>
        <v>-1920</v>
      </c>
      <c r="AF1738" s="133">
        <f>ROUNDUP(AE1738,0)</f>
        <v>-1920</v>
      </c>
      <c r="AG1738" s="137">
        <f>((AH1739-AH1737)/500)</f>
        <v>0.02</v>
      </c>
      <c r="AH1738" s="137">
        <f>(((V1738-V1737)*AG1738)+AH1737)+V1738</f>
        <v>-1895</v>
      </c>
      <c r="AI1738" s="101">
        <f>ROUNDUP(AH1738,0)</f>
        <v>-1895</v>
      </c>
      <c r="AJ1738" s="136">
        <f>((AK1739-AK1737)/500)</f>
        <v>0.02</v>
      </c>
      <c r="AK1738" s="138">
        <f>(((V1738-V1737)*AJ1738)+AK1737)+V1738</f>
        <v>-1870</v>
      </c>
      <c r="AL1738" s="139">
        <f>ROUNDUP(AK1738,0)</f>
        <v>-1870</v>
      </c>
      <c r="AM1738" s="397"/>
    </row>
    <row r="1739" spans="1:39" ht="15.75" x14ac:dyDescent="0.25">
      <c r="A1739" s="93">
        <f t="shared" si="284"/>
        <v>0</v>
      </c>
      <c r="B1739" s="93">
        <f t="shared" si="279"/>
        <v>0</v>
      </c>
      <c r="C1739" s="112">
        <f>+$D$3*U1739</f>
        <v>4977830</v>
      </c>
      <c r="D1739" s="112">
        <f t="shared" si="280"/>
        <v>4977830</v>
      </c>
      <c r="E1739" s="112">
        <f>+$F$3*L1739</f>
        <v>4433400</v>
      </c>
      <c r="F1739" s="112">
        <f t="shared" si="281"/>
        <v>4433400</v>
      </c>
      <c r="G1739" s="113">
        <f>+$H$3*R1739</f>
        <v>1331070</v>
      </c>
      <c r="H1739" s="112">
        <f t="shared" si="282"/>
        <v>1331070</v>
      </c>
      <c r="I1739" s="140">
        <f>+I1737+500</f>
        <v>434500</v>
      </c>
      <c r="J1739" s="130"/>
      <c r="K1739" s="116">
        <f>+K1737+10</f>
        <v>8840</v>
      </c>
      <c r="L1739" s="117">
        <f>+I1739+K1739</f>
        <v>443340</v>
      </c>
      <c r="M1739" s="118"/>
      <c r="N1739" s="119">
        <f>+N1737+10</f>
        <v>8940</v>
      </c>
      <c r="O1739" s="119">
        <f>+N1739+I1739</f>
        <v>443440</v>
      </c>
      <c r="P1739" s="119"/>
      <c r="Q1739" s="119">
        <f>+Q1737+10</f>
        <v>9190</v>
      </c>
      <c r="R1739" s="120">
        <f>+Q1739+I1739</f>
        <v>443690</v>
      </c>
      <c r="S1739" s="121"/>
      <c r="T1739" s="122">
        <f>+T1737+20</f>
        <v>18030</v>
      </c>
      <c r="U1739" s="122">
        <f>+T1739+I1739</f>
        <v>452530</v>
      </c>
      <c r="V1739" s="141">
        <f>+V1737+500</f>
        <v>434500</v>
      </c>
      <c r="W1739" s="130"/>
      <c r="X1739" s="116">
        <f>+X1737+10</f>
        <v>6745</v>
      </c>
      <c r="Y1739" s="124">
        <f t="shared" si="283"/>
        <v>434740</v>
      </c>
      <c r="Z1739" s="125">
        <f>+V1739+X1739</f>
        <v>441245</v>
      </c>
      <c r="AA1739" s="126"/>
      <c r="AB1739" s="127">
        <f>+AB1737+20</f>
        <v>13490</v>
      </c>
      <c r="AC1739" s="119">
        <f>+V1739+AB1739</f>
        <v>447990</v>
      </c>
      <c r="AD1739" s="127"/>
      <c r="AE1739" s="127">
        <f>+AE1737+10</f>
        <v>6770</v>
      </c>
      <c r="AF1739" s="120">
        <f>+AE1739+V1739</f>
        <v>441270</v>
      </c>
      <c r="AG1739" s="127"/>
      <c r="AH1739" s="127">
        <f>+AH1737+10</f>
        <v>6795</v>
      </c>
      <c r="AI1739" s="119">
        <f>+AH1739+V1739</f>
        <v>441295</v>
      </c>
      <c r="AJ1739" s="126"/>
      <c r="AK1739" s="128">
        <f>+AK1737+10</f>
        <v>6820</v>
      </c>
      <c r="AL1739" s="129">
        <f>+AK1739+V1739</f>
        <v>441320</v>
      </c>
      <c r="AM1739" s="397"/>
    </row>
    <row r="1740" spans="1:39" ht="15.75" x14ac:dyDescent="0.25">
      <c r="A1740" s="93">
        <f t="shared" si="284"/>
        <v>0</v>
      </c>
      <c r="B1740" s="94">
        <f t="shared" si="279"/>
        <v>0</v>
      </c>
      <c r="C1740" s="95">
        <f>+$D$3*T1740</f>
        <v>7150</v>
      </c>
      <c r="D1740" s="95">
        <f t="shared" si="280"/>
        <v>7150</v>
      </c>
      <c r="E1740" s="95">
        <f>+$F$3*K1740</f>
        <v>1500</v>
      </c>
      <c r="F1740" s="95">
        <f t="shared" si="281"/>
        <v>1500</v>
      </c>
      <c r="G1740" s="96">
        <f>+$H$3*Q1740</f>
        <v>1500</v>
      </c>
      <c r="H1740" s="433">
        <f t="shared" si="282"/>
        <v>1500</v>
      </c>
      <c r="I1740" s="395"/>
      <c r="J1740" s="130">
        <f>((K1741-K1739)/500)</f>
        <v>0.02</v>
      </c>
      <c r="K1740" s="116">
        <f>(((I1740-I1739)*J1740)+K1739)+I1740</f>
        <v>150</v>
      </c>
      <c r="L1740" s="131">
        <f>ROUNDUP(K1740,0)</f>
        <v>150</v>
      </c>
      <c r="M1740" s="132">
        <f>((N1741-N1739)/500)</f>
        <v>0.02</v>
      </c>
      <c r="N1740" s="101">
        <f>(((I1740-I1739)*M1740)+N1739)+I1740</f>
        <v>250</v>
      </c>
      <c r="O1740" s="101">
        <f>ROUNDUP(N1740,0)</f>
        <v>250</v>
      </c>
      <c r="P1740" s="101">
        <f>((Q1741-Q1739)/500)</f>
        <v>0.02</v>
      </c>
      <c r="Q1740" s="101">
        <f>(((I1740-I1739)*P1740)+Q1739)+I1740</f>
        <v>500</v>
      </c>
      <c r="R1740" s="133">
        <f>ROUNDUP(Q1740,0)</f>
        <v>500</v>
      </c>
      <c r="S1740" s="132">
        <f>((T1741-T1739)/500)</f>
        <v>0.04</v>
      </c>
      <c r="T1740" s="134">
        <f>(((I1740-I1739)*S1740)+T1739)+I1740</f>
        <v>650</v>
      </c>
      <c r="U1740" s="134">
        <f>ROUNDUP(T1740,0)</f>
        <v>650</v>
      </c>
      <c r="V1740" s="396"/>
      <c r="W1740" s="130">
        <f>((X1741-X1739)/500)</f>
        <v>0.01</v>
      </c>
      <c r="X1740" s="116">
        <f>(((V1740-V1739)*W1740)+X1739)+V1740</f>
        <v>2400</v>
      </c>
      <c r="Y1740" s="135">
        <f t="shared" si="283"/>
        <v>240</v>
      </c>
      <c r="Z1740" s="106">
        <f>ROUNDUP(X1740,0)</f>
        <v>2400</v>
      </c>
      <c r="AA1740" s="136">
        <f>((AB1741-AB1739)/500)</f>
        <v>0.02</v>
      </c>
      <c r="AB1740" s="137">
        <f>(((V1740-V1739)*AA1740)+AB1739)+V1740</f>
        <v>4800</v>
      </c>
      <c r="AC1740" s="101">
        <f>ROUNDUP(AB1740,0)</f>
        <v>4800</v>
      </c>
      <c r="AD1740" s="137">
        <f>((AE1741-AE1739)/500)</f>
        <v>0.01</v>
      </c>
      <c r="AE1740" s="137">
        <f>(((V1740-V1739)*AD1740)+AE1739)+V1740</f>
        <v>2425</v>
      </c>
      <c r="AF1740" s="133">
        <f>ROUNDUP(AE1740,0)</f>
        <v>2425</v>
      </c>
      <c r="AG1740" s="137">
        <f>((AH1741-AH1739)/500)</f>
        <v>0.01</v>
      </c>
      <c r="AH1740" s="137">
        <f>(((V1740-V1739)*AG1740)+AH1739)+V1740</f>
        <v>2450</v>
      </c>
      <c r="AI1740" s="101">
        <f>ROUNDUP(AH1740,0)</f>
        <v>2450</v>
      </c>
      <c r="AJ1740" s="136">
        <f>((AK1741-AK1739)/500)</f>
        <v>0.01</v>
      </c>
      <c r="AK1740" s="138">
        <f>(((V1740-V1739)*AJ1740)+AK1739)+V1740</f>
        <v>2475</v>
      </c>
      <c r="AL1740" s="139">
        <f>ROUNDUP(AK1740,0)</f>
        <v>2475</v>
      </c>
    </row>
    <row r="1741" spans="1:39" ht="15.75" x14ac:dyDescent="0.25">
      <c r="A1741" s="93">
        <f t="shared" si="284"/>
        <v>0</v>
      </c>
      <c r="B1741" s="93">
        <f t="shared" si="279"/>
        <v>0</v>
      </c>
      <c r="C1741" s="112">
        <f>+$D$3*U1741</f>
        <v>4983550</v>
      </c>
      <c r="D1741" s="112">
        <f t="shared" si="280"/>
        <v>4983550</v>
      </c>
      <c r="E1741" s="112">
        <f>+$F$3*L1741</f>
        <v>4438500</v>
      </c>
      <c r="F1741" s="112">
        <f t="shared" si="281"/>
        <v>4438500</v>
      </c>
      <c r="G1741" s="113">
        <f>+$H$3*R1741</f>
        <v>1332600</v>
      </c>
      <c r="H1741" s="112">
        <f t="shared" si="282"/>
        <v>1332600</v>
      </c>
      <c r="I1741" s="140">
        <f>+I1739+500</f>
        <v>435000</v>
      </c>
      <c r="J1741" s="130"/>
      <c r="K1741" s="116">
        <f>+K1739+10</f>
        <v>8850</v>
      </c>
      <c r="L1741" s="117">
        <f>+I1741+K1741</f>
        <v>443850</v>
      </c>
      <c r="M1741" s="118"/>
      <c r="N1741" s="119">
        <f>+N1739+10</f>
        <v>8950</v>
      </c>
      <c r="O1741" s="119">
        <f>+N1741+I1741</f>
        <v>443950</v>
      </c>
      <c r="P1741" s="119"/>
      <c r="Q1741" s="119">
        <f>+Q1739+10</f>
        <v>9200</v>
      </c>
      <c r="R1741" s="120">
        <f>+Q1741+I1741</f>
        <v>444200</v>
      </c>
      <c r="S1741" s="121"/>
      <c r="T1741" s="122">
        <f>+T1739+20</f>
        <v>18050</v>
      </c>
      <c r="U1741" s="122">
        <f>+T1741+I1741</f>
        <v>453050</v>
      </c>
      <c r="V1741" s="141">
        <f>+V1739+500</f>
        <v>435000</v>
      </c>
      <c r="W1741" s="130"/>
      <c r="X1741" s="116">
        <f>+X1739+5</f>
        <v>6750</v>
      </c>
      <c r="Y1741" s="124">
        <f t="shared" si="283"/>
        <v>435240</v>
      </c>
      <c r="Z1741" s="125">
        <f>+V1741+X1741</f>
        <v>441750</v>
      </c>
      <c r="AA1741" s="126"/>
      <c r="AB1741" s="127">
        <f>+AB1739+10</f>
        <v>13500</v>
      </c>
      <c r="AC1741" s="119">
        <f>+V1741+AB1741</f>
        <v>448500</v>
      </c>
      <c r="AD1741" s="127"/>
      <c r="AE1741" s="127">
        <f>+AE1739+5</f>
        <v>6775</v>
      </c>
      <c r="AF1741" s="120">
        <f>+AE1741+V1741</f>
        <v>441775</v>
      </c>
      <c r="AG1741" s="127"/>
      <c r="AH1741" s="127">
        <f>+AH1739+5</f>
        <v>6800</v>
      </c>
      <c r="AI1741" s="119">
        <f>+AH1741+V1741</f>
        <v>441800</v>
      </c>
      <c r="AJ1741" s="126"/>
      <c r="AK1741" s="128">
        <f>+AK1739+5</f>
        <v>6825</v>
      </c>
      <c r="AL1741" s="129">
        <f>+AK1741+V1741</f>
        <v>441825</v>
      </c>
      <c r="AM1741" s="397"/>
    </row>
    <row r="1742" spans="1:39" ht="15.75" x14ac:dyDescent="0.25">
      <c r="A1742" s="93">
        <f t="shared" si="284"/>
        <v>0</v>
      </c>
      <c r="B1742" s="94">
        <f t="shared" si="279"/>
        <v>0</v>
      </c>
      <c r="C1742" s="95">
        <f>+$D$3*T1742</f>
        <v>7150</v>
      </c>
      <c r="D1742" s="95">
        <f t="shared" si="280"/>
        <v>7150</v>
      </c>
      <c r="E1742" s="95">
        <f>+$F$3*K1742</f>
        <v>1500</v>
      </c>
      <c r="F1742" s="95">
        <f t="shared" si="281"/>
        <v>1500</v>
      </c>
      <c r="G1742" s="96">
        <f>+$H$3*Q1742</f>
        <v>1500</v>
      </c>
      <c r="H1742" s="95">
        <f t="shared" si="282"/>
        <v>1500</v>
      </c>
      <c r="I1742" s="395"/>
      <c r="J1742" s="130">
        <f>((K1743-K1741)/500)</f>
        <v>0.02</v>
      </c>
      <c r="K1742" s="116">
        <f>(((I1742-I1741)*J1742)+K1741)+I1742</f>
        <v>150</v>
      </c>
      <c r="L1742" s="131">
        <f>ROUNDUP(K1742,0)</f>
        <v>150</v>
      </c>
      <c r="M1742" s="132">
        <f>((N1743-N1741)/500)</f>
        <v>0.02</v>
      </c>
      <c r="N1742" s="101">
        <f>(((I1742-I1741)*M1742)+N1741)+I1742</f>
        <v>250</v>
      </c>
      <c r="O1742" s="101">
        <f>ROUNDUP(N1742,0)</f>
        <v>250</v>
      </c>
      <c r="P1742" s="101">
        <f>((Q1743-Q1741)/500)</f>
        <v>0.02</v>
      </c>
      <c r="Q1742" s="101">
        <f>(((I1742-I1741)*P1742)+Q1741)+I1742</f>
        <v>500</v>
      </c>
      <c r="R1742" s="133">
        <f>ROUNDUP(Q1742,0)</f>
        <v>500</v>
      </c>
      <c r="S1742" s="132">
        <f>((T1743-T1741)/500)</f>
        <v>0.04</v>
      </c>
      <c r="T1742" s="134">
        <f>(((I1742-I1741)*S1742)+T1741)+I1742</f>
        <v>650</v>
      </c>
      <c r="U1742" s="134">
        <f>ROUNDUP(T1742,0)</f>
        <v>650</v>
      </c>
      <c r="V1742" s="396"/>
      <c r="W1742" s="130">
        <f>((X1743-X1741)/500)</f>
        <v>0.02</v>
      </c>
      <c r="X1742" s="116">
        <f>(((V1742-V1741)*W1742)+X1741)+V1742</f>
        <v>-1950</v>
      </c>
      <c r="Y1742" s="135">
        <f t="shared" si="283"/>
        <v>240</v>
      </c>
      <c r="Z1742" s="106">
        <f>ROUNDUP(X1742,0)</f>
        <v>-1950</v>
      </c>
      <c r="AA1742" s="136">
        <f>((AB1743-AB1741)/500)</f>
        <v>0.04</v>
      </c>
      <c r="AB1742" s="137">
        <f>(((V1742-V1741)*AA1742)+AB1741)+V1742</f>
        <v>-3900</v>
      </c>
      <c r="AC1742" s="101">
        <f>ROUNDUP(AB1742,0)</f>
        <v>-3900</v>
      </c>
      <c r="AD1742" s="137">
        <f>((AE1743-AE1741)/500)</f>
        <v>0.02</v>
      </c>
      <c r="AE1742" s="137">
        <f>(((V1742-V1741)*AD1742)+AE1741)+V1742</f>
        <v>-1925</v>
      </c>
      <c r="AF1742" s="133">
        <f>ROUNDUP(AE1742,0)</f>
        <v>-1925</v>
      </c>
      <c r="AG1742" s="137">
        <f>((AH1743-AH1741)/500)</f>
        <v>0.02</v>
      </c>
      <c r="AH1742" s="137">
        <f>(((V1742-V1741)*AG1742)+AH1741)+V1742</f>
        <v>-1900</v>
      </c>
      <c r="AI1742" s="101">
        <f>ROUNDUP(AH1742,0)</f>
        <v>-1900</v>
      </c>
      <c r="AJ1742" s="136">
        <f>((AK1743-AK1741)/500)</f>
        <v>0.02</v>
      </c>
      <c r="AK1742" s="138">
        <f>(((V1742-V1741)*AJ1742)+AK1741)+V1742</f>
        <v>-1875</v>
      </c>
      <c r="AL1742" s="139">
        <f>ROUNDUP(AK1742,0)</f>
        <v>-1875</v>
      </c>
    </row>
    <row r="1743" spans="1:39" ht="15.75" x14ac:dyDescent="0.25">
      <c r="A1743" s="93">
        <f t="shared" si="284"/>
        <v>0</v>
      </c>
      <c r="B1743" s="93">
        <f t="shared" si="279"/>
        <v>0</v>
      </c>
      <c r="C1743" s="112">
        <f>+$D$3*U1743</f>
        <v>4989270</v>
      </c>
      <c r="D1743" s="112">
        <f t="shared" si="280"/>
        <v>4989270</v>
      </c>
      <c r="E1743" s="112">
        <f>+$F$3*L1743</f>
        <v>4443600</v>
      </c>
      <c r="F1743" s="112">
        <f t="shared" si="281"/>
        <v>4443600</v>
      </c>
      <c r="G1743" s="113">
        <f>+$H$3*R1743</f>
        <v>1334130</v>
      </c>
      <c r="H1743" s="112">
        <f t="shared" si="282"/>
        <v>1334130</v>
      </c>
      <c r="I1743" s="140">
        <f>+I1741+500</f>
        <v>435500</v>
      </c>
      <c r="J1743" s="130"/>
      <c r="K1743" s="116">
        <f>+K1741+10</f>
        <v>8860</v>
      </c>
      <c r="L1743" s="117">
        <f>+I1743+K1743</f>
        <v>444360</v>
      </c>
      <c r="M1743" s="118"/>
      <c r="N1743" s="119">
        <f>+N1741+10</f>
        <v>8960</v>
      </c>
      <c r="O1743" s="119">
        <f>+N1743+I1743</f>
        <v>444460</v>
      </c>
      <c r="P1743" s="119"/>
      <c r="Q1743" s="119">
        <f>+Q1741+10</f>
        <v>9210</v>
      </c>
      <c r="R1743" s="120">
        <f>+Q1743+I1743</f>
        <v>444710</v>
      </c>
      <c r="S1743" s="121"/>
      <c r="T1743" s="122">
        <f>+T1741+20</f>
        <v>18070</v>
      </c>
      <c r="U1743" s="122">
        <f>+T1743+I1743</f>
        <v>453570</v>
      </c>
      <c r="V1743" s="141">
        <f>+V1741+500</f>
        <v>435500</v>
      </c>
      <c r="W1743" s="130"/>
      <c r="X1743" s="116">
        <f>+X1741+10</f>
        <v>6760</v>
      </c>
      <c r="Y1743" s="124">
        <f t="shared" si="283"/>
        <v>435740</v>
      </c>
      <c r="Z1743" s="125">
        <f>+V1743+X1743</f>
        <v>442260</v>
      </c>
      <c r="AA1743" s="126"/>
      <c r="AB1743" s="127">
        <f>+AB1741+20</f>
        <v>13520</v>
      </c>
      <c r="AC1743" s="119">
        <f>+V1743+AB1743</f>
        <v>449020</v>
      </c>
      <c r="AD1743" s="127"/>
      <c r="AE1743" s="127">
        <f>+AE1741+10</f>
        <v>6785</v>
      </c>
      <c r="AF1743" s="120">
        <f>+AE1743+V1743</f>
        <v>442285</v>
      </c>
      <c r="AG1743" s="127"/>
      <c r="AH1743" s="127">
        <f>+AH1741+10</f>
        <v>6810</v>
      </c>
      <c r="AI1743" s="119">
        <f>+AH1743+V1743</f>
        <v>442310</v>
      </c>
      <c r="AJ1743" s="126"/>
      <c r="AK1743" s="128">
        <f>+AK1741+10</f>
        <v>6835</v>
      </c>
      <c r="AL1743" s="129">
        <f>+AK1743+V1743</f>
        <v>442335</v>
      </c>
      <c r="AM1743" s="397"/>
    </row>
    <row r="1744" spans="1:39" ht="15.75" x14ac:dyDescent="0.25">
      <c r="A1744" s="93">
        <f t="shared" si="284"/>
        <v>0</v>
      </c>
      <c r="B1744" s="94">
        <f t="shared" si="279"/>
        <v>0</v>
      </c>
      <c r="C1744" s="95">
        <f>+$D$3*T1744</f>
        <v>7150</v>
      </c>
      <c r="D1744" s="95">
        <f t="shared" si="280"/>
        <v>7150</v>
      </c>
      <c r="E1744" s="95">
        <f>+$F$3*K1744</f>
        <v>1500</v>
      </c>
      <c r="F1744" s="95">
        <f t="shared" si="281"/>
        <v>1500</v>
      </c>
      <c r="G1744" s="96">
        <f>+$H$3*Q1744</f>
        <v>1500</v>
      </c>
      <c r="H1744" s="433">
        <f t="shared" si="282"/>
        <v>1500</v>
      </c>
      <c r="I1744" s="395"/>
      <c r="J1744" s="130">
        <f>((K1745-K1743)/500)</f>
        <v>0.02</v>
      </c>
      <c r="K1744" s="116">
        <f>(((I1744-I1743)*J1744)+K1743)+I1744</f>
        <v>150</v>
      </c>
      <c r="L1744" s="131">
        <f>ROUNDUP(K1744,0)</f>
        <v>150</v>
      </c>
      <c r="M1744" s="132">
        <f>((N1745-N1743)/500)</f>
        <v>0.02</v>
      </c>
      <c r="N1744" s="101">
        <f>(((I1744-I1743)*M1744)+N1743)+I1744</f>
        <v>250</v>
      </c>
      <c r="O1744" s="101">
        <f>ROUNDUP(N1744,0)</f>
        <v>250</v>
      </c>
      <c r="P1744" s="101">
        <f>((Q1745-Q1743)/500)</f>
        <v>0.02</v>
      </c>
      <c r="Q1744" s="101">
        <f>(((I1744-I1743)*P1744)+Q1743)+I1744</f>
        <v>500</v>
      </c>
      <c r="R1744" s="133">
        <f>ROUNDUP(Q1744,0)</f>
        <v>500</v>
      </c>
      <c r="S1744" s="132">
        <f>((T1745-T1743)/500)</f>
        <v>0.04</v>
      </c>
      <c r="T1744" s="134">
        <f>(((I1744-I1743)*S1744)+T1743)+I1744</f>
        <v>650</v>
      </c>
      <c r="U1744" s="134">
        <f>ROUNDUP(T1744,0)</f>
        <v>650</v>
      </c>
      <c r="V1744" s="396"/>
      <c r="W1744" s="130">
        <f>((X1745-X1743)/500)</f>
        <v>0.01</v>
      </c>
      <c r="X1744" s="116">
        <f>(((V1744-V1743)*W1744)+X1743)+V1744</f>
        <v>2405</v>
      </c>
      <c r="Y1744" s="135">
        <f t="shared" si="283"/>
        <v>240</v>
      </c>
      <c r="Z1744" s="106">
        <f>ROUNDUP(X1744,0)</f>
        <v>2405</v>
      </c>
      <c r="AA1744" s="136">
        <f>((AB1745-AB1743)/500)</f>
        <v>0.02</v>
      </c>
      <c r="AB1744" s="137">
        <f>(((V1744-V1743)*AA1744)+AB1743)+V1744</f>
        <v>4810</v>
      </c>
      <c r="AC1744" s="101">
        <f>ROUNDUP(AB1744,0)</f>
        <v>4810</v>
      </c>
      <c r="AD1744" s="137">
        <f>((AE1745-AE1743)/500)</f>
        <v>0.01</v>
      </c>
      <c r="AE1744" s="137">
        <f>(((V1744-V1743)*AD1744)+AE1743)+V1744</f>
        <v>2430</v>
      </c>
      <c r="AF1744" s="133">
        <f>ROUNDUP(AE1744,0)</f>
        <v>2430</v>
      </c>
      <c r="AG1744" s="137">
        <f>((AH1745-AH1743)/500)</f>
        <v>0.01</v>
      </c>
      <c r="AH1744" s="137">
        <f>(((V1744-V1743)*AG1744)+AH1743)+V1744</f>
        <v>2455</v>
      </c>
      <c r="AI1744" s="101">
        <f>ROUNDUP(AH1744,0)</f>
        <v>2455</v>
      </c>
      <c r="AJ1744" s="136">
        <f>((AK1745-AK1743)/500)</f>
        <v>0.01</v>
      </c>
      <c r="AK1744" s="138">
        <f>(((V1744-V1743)*AJ1744)+AK1743)+V1744</f>
        <v>2480</v>
      </c>
      <c r="AL1744" s="139">
        <f>ROUNDUP(AK1744,0)</f>
        <v>2480</v>
      </c>
    </row>
    <row r="1745" spans="1:39" ht="15.75" x14ac:dyDescent="0.25">
      <c r="A1745" s="93">
        <f t="shared" si="284"/>
        <v>0</v>
      </c>
      <c r="B1745" s="93">
        <f t="shared" si="279"/>
        <v>0</v>
      </c>
      <c r="C1745" s="112">
        <f>+$D$3*U1745</f>
        <v>4994990</v>
      </c>
      <c r="D1745" s="112">
        <f t="shared" si="280"/>
        <v>4994990</v>
      </c>
      <c r="E1745" s="112">
        <f>+$F$3*L1745</f>
        <v>4448700</v>
      </c>
      <c r="F1745" s="112">
        <f t="shared" si="281"/>
        <v>4448700</v>
      </c>
      <c r="G1745" s="113">
        <f>+$H$3*R1745</f>
        <v>1335660</v>
      </c>
      <c r="H1745" s="112">
        <f t="shared" si="282"/>
        <v>1335660</v>
      </c>
      <c r="I1745" s="140">
        <f>+I1743+500</f>
        <v>436000</v>
      </c>
      <c r="J1745" s="130"/>
      <c r="K1745" s="116">
        <f>+K1743+10</f>
        <v>8870</v>
      </c>
      <c r="L1745" s="117">
        <f>+I1745+K1745</f>
        <v>444870</v>
      </c>
      <c r="M1745" s="118"/>
      <c r="N1745" s="119">
        <f>+N1743+10</f>
        <v>8970</v>
      </c>
      <c r="O1745" s="119">
        <f>+N1745+I1745</f>
        <v>444970</v>
      </c>
      <c r="P1745" s="119"/>
      <c r="Q1745" s="119">
        <f>+Q1743+10</f>
        <v>9220</v>
      </c>
      <c r="R1745" s="120">
        <f>+Q1745+I1745</f>
        <v>445220</v>
      </c>
      <c r="S1745" s="121"/>
      <c r="T1745" s="122">
        <f>+T1743+20</f>
        <v>18090</v>
      </c>
      <c r="U1745" s="122">
        <f>+T1745+I1745</f>
        <v>454090</v>
      </c>
      <c r="V1745" s="141">
        <f>+V1743+500</f>
        <v>436000</v>
      </c>
      <c r="W1745" s="130"/>
      <c r="X1745" s="116">
        <f>+X1743+5</f>
        <v>6765</v>
      </c>
      <c r="Y1745" s="124">
        <f t="shared" si="283"/>
        <v>436240</v>
      </c>
      <c r="Z1745" s="125">
        <f>+V1745+X1745</f>
        <v>442765</v>
      </c>
      <c r="AA1745" s="126"/>
      <c r="AB1745" s="127">
        <f>+AB1743+10</f>
        <v>13530</v>
      </c>
      <c r="AC1745" s="119">
        <f>+V1745+AB1745</f>
        <v>449530</v>
      </c>
      <c r="AD1745" s="127"/>
      <c r="AE1745" s="127">
        <f>+AE1743+5</f>
        <v>6790</v>
      </c>
      <c r="AF1745" s="120">
        <f>+AE1745+V1745</f>
        <v>442790</v>
      </c>
      <c r="AG1745" s="127"/>
      <c r="AH1745" s="127">
        <f>+AH1743+5</f>
        <v>6815</v>
      </c>
      <c r="AI1745" s="119">
        <f>+AH1745+V1745</f>
        <v>442815</v>
      </c>
      <c r="AJ1745" s="126"/>
      <c r="AK1745" s="128">
        <f>+AK1743+5</f>
        <v>6840</v>
      </c>
      <c r="AL1745" s="129">
        <f>+AK1745+V1745</f>
        <v>442840</v>
      </c>
      <c r="AM1745" s="397"/>
    </row>
    <row r="1746" spans="1:39" ht="15.75" x14ac:dyDescent="0.25">
      <c r="A1746" s="93">
        <f t="shared" si="284"/>
        <v>0</v>
      </c>
      <c r="B1746" s="94">
        <f t="shared" si="279"/>
        <v>0</v>
      </c>
      <c r="C1746" s="95">
        <f>+$D$3*T1746</f>
        <v>7150</v>
      </c>
      <c r="D1746" s="95">
        <f t="shared" si="280"/>
        <v>7150</v>
      </c>
      <c r="E1746" s="95">
        <f>+$F$3*K1746</f>
        <v>1500</v>
      </c>
      <c r="F1746" s="95">
        <f t="shared" si="281"/>
        <v>1500</v>
      </c>
      <c r="G1746" s="96">
        <f>+$H$3*Q1746</f>
        <v>1500</v>
      </c>
      <c r="H1746" s="95">
        <f t="shared" si="282"/>
        <v>1500</v>
      </c>
      <c r="I1746" s="395"/>
      <c r="J1746" s="130">
        <f>((K1747-K1745)/500)</f>
        <v>0.02</v>
      </c>
      <c r="K1746" s="116">
        <f>(((I1746-I1745)*J1746)+K1745)+I1746</f>
        <v>150</v>
      </c>
      <c r="L1746" s="131">
        <f>ROUNDUP(K1746,0)</f>
        <v>150</v>
      </c>
      <c r="M1746" s="132">
        <f>((N1747-N1745)/500)</f>
        <v>0.02</v>
      </c>
      <c r="N1746" s="101">
        <f>(((I1746-I1745)*M1746)+N1745)+I1746</f>
        <v>250</v>
      </c>
      <c r="O1746" s="101">
        <f>ROUNDUP(N1746,0)</f>
        <v>250</v>
      </c>
      <c r="P1746" s="101">
        <f>((Q1747-Q1745)/500)</f>
        <v>0.02</v>
      </c>
      <c r="Q1746" s="101">
        <f>(((I1746-I1745)*P1746)+Q1745)+I1746</f>
        <v>500</v>
      </c>
      <c r="R1746" s="133">
        <f>ROUNDUP(Q1746,0)</f>
        <v>500</v>
      </c>
      <c r="S1746" s="132">
        <f>((T1747-T1745)/500)</f>
        <v>0.04</v>
      </c>
      <c r="T1746" s="134">
        <f>(((I1746-I1745)*S1746)+T1745)+I1746</f>
        <v>650</v>
      </c>
      <c r="U1746" s="134">
        <f>ROUNDUP(T1746,0)</f>
        <v>650</v>
      </c>
      <c r="V1746" s="396"/>
      <c r="W1746" s="130">
        <f>((X1747-X1745)/500)</f>
        <v>0.02</v>
      </c>
      <c r="X1746" s="116">
        <f>(((V1746-V1745)*W1746)+X1745)+V1746</f>
        <v>-1955</v>
      </c>
      <c r="Y1746" s="135">
        <f t="shared" si="283"/>
        <v>240</v>
      </c>
      <c r="Z1746" s="106">
        <f>ROUNDUP(X1746,0)</f>
        <v>-1955</v>
      </c>
      <c r="AA1746" s="136">
        <f>((AB1747-AB1745)/500)</f>
        <v>0.04</v>
      </c>
      <c r="AB1746" s="137">
        <f>(((V1746-V1745)*AA1746)+AB1745)+V1746</f>
        <v>-3910</v>
      </c>
      <c r="AC1746" s="101">
        <f>ROUNDUP(AB1746,0)</f>
        <v>-3910</v>
      </c>
      <c r="AD1746" s="137">
        <f>((AE1747-AE1745)/500)</f>
        <v>0.02</v>
      </c>
      <c r="AE1746" s="137">
        <f>(((V1746-V1745)*AD1746)+AE1745)+V1746</f>
        <v>-1930</v>
      </c>
      <c r="AF1746" s="133">
        <f>ROUNDUP(AE1746,0)</f>
        <v>-1930</v>
      </c>
      <c r="AG1746" s="137">
        <f>((AH1747-AH1745)/500)</f>
        <v>0.02</v>
      </c>
      <c r="AH1746" s="137">
        <f>(((V1746-V1745)*AG1746)+AH1745)+V1746</f>
        <v>-1905</v>
      </c>
      <c r="AI1746" s="101">
        <f>ROUNDUP(AH1746,0)</f>
        <v>-1905</v>
      </c>
      <c r="AJ1746" s="136">
        <f>((AK1747-AK1745)/500)</f>
        <v>0.02</v>
      </c>
      <c r="AK1746" s="138">
        <f>(((V1746-V1745)*AJ1746)+AK1745)+V1746</f>
        <v>-1880</v>
      </c>
      <c r="AL1746" s="139">
        <f>ROUNDUP(AK1746,0)</f>
        <v>-1880</v>
      </c>
      <c r="AM1746" s="397"/>
    </row>
    <row r="1747" spans="1:39" ht="15.75" x14ac:dyDescent="0.25">
      <c r="A1747" s="93">
        <f t="shared" si="284"/>
        <v>0</v>
      </c>
      <c r="B1747" s="93">
        <f t="shared" si="279"/>
        <v>0</v>
      </c>
      <c r="C1747" s="112">
        <f>+$D$3*U1747</f>
        <v>5000710</v>
      </c>
      <c r="D1747" s="112">
        <f t="shared" si="280"/>
        <v>5000710</v>
      </c>
      <c r="E1747" s="112">
        <f>+$F$3*L1747</f>
        <v>4453800</v>
      </c>
      <c r="F1747" s="112">
        <f t="shared" si="281"/>
        <v>4453800</v>
      </c>
      <c r="G1747" s="113">
        <f>+$H$3*R1747</f>
        <v>1337190</v>
      </c>
      <c r="H1747" s="112">
        <f t="shared" si="282"/>
        <v>1337190</v>
      </c>
      <c r="I1747" s="140">
        <f>+I1745+500</f>
        <v>436500</v>
      </c>
      <c r="J1747" s="130"/>
      <c r="K1747" s="116">
        <f>+K1745+10</f>
        <v>8880</v>
      </c>
      <c r="L1747" s="117">
        <f>+I1747+K1747</f>
        <v>445380</v>
      </c>
      <c r="M1747" s="118"/>
      <c r="N1747" s="119">
        <f>+N1745+10</f>
        <v>8980</v>
      </c>
      <c r="O1747" s="119">
        <f>+N1747+I1747</f>
        <v>445480</v>
      </c>
      <c r="P1747" s="119"/>
      <c r="Q1747" s="119">
        <f>+Q1745+10</f>
        <v>9230</v>
      </c>
      <c r="R1747" s="120">
        <f>+Q1747+I1747</f>
        <v>445730</v>
      </c>
      <c r="S1747" s="121"/>
      <c r="T1747" s="122">
        <f>+T1745+20</f>
        <v>18110</v>
      </c>
      <c r="U1747" s="122">
        <f>+T1747+I1747</f>
        <v>454610</v>
      </c>
      <c r="V1747" s="141">
        <f>+V1745+500</f>
        <v>436500</v>
      </c>
      <c r="W1747" s="130"/>
      <c r="X1747" s="116">
        <f>+X1745+10</f>
        <v>6775</v>
      </c>
      <c r="Y1747" s="124">
        <f t="shared" si="283"/>
        <v>436740</v>
      </c>
      <c r="Z1747" s="125">
        <f>+V1747+X1747</f>
        <v>443275</v>
      </c>
      <c r="AA1747" s="126"/>
      <c r="AB1747" s="127">
        <f>+AB1745+20</f>
        <v>13550</v>
      </c>
      <c r="AC1747" s="119">
        <f>+V1747+AB1747</f>
        <v>450050</v>
      </c>
      <c r="AD1747" s="127"/>
      <c r="AE1747" s="127">
        <f>+AE1745+10</f>
        <v>6800</v>
      </c>
      <c r="AF1747" s="120">
        <f>+AE1747+V1747</f>
        <v>443300</v>
      </c>
      <c r="AG1747" s="127"/>
      <c r="AH1747" s="127">
        <f>+AH1745+10</f>
        <v>6825</v>
      </c>
      <c r="AI1747" s="119">
        <f>+AH1747+V1747</f>
        <v>443325</v>
      </c>
      <c r="AJ1747" s="126"/>
      <c r="AK1747" s="128">
        <f>+AK1745+10</f>
        <v>6850</v>
      </c>
      <c r="AL1747" s="129">
        <f>+AK1747+V1747</f>
        <v>443350</v>
      </c>
      <c r="AM1747" s="397"/>
    </row>
    <row r="1748" spans="1:39" ht="15.75" x14ac:dyDescent="0.25">
      <c r="A1748" s="93">
        <f t="shared" si="284"/>
        <v>0</v>
      </c>
      <c r="B1748" s="94">
        <f t="shared" si="279"/>
        <v>0</v>
      </c>
      <c r="C1748" s="95">
        <f>+$D$3*T1748</f>
        <v>7150</v>
      </c>
      <c r="D1748" s="95">
        <f t="shared" si="280"/>
        <v>7150</v>
      </c>
      <c r="E1748" s="95">
        <f>+$F$3*K1748</f>
        <v>1500</v>
      </c>
      <c r="F1748" s="95">
        <f t="shared" si="281"/>
        <v>1500</v>
      </c>
      <c r="G1748" s="96">
        <f>+$H$3*Q1748</f>
        <v>1500</v>
      </c>
      <c r="H1748" s="433">
        <f t="shared" si="282"/>
        <v>1500</v>
      </c>
      <c r="I1748" s="395"/>
      <c r="J1748" s="130">
        <f>((K1749-K1747)/500)</f>
        <v>0.02</v>
      </c>
      <c r="K1748" s="116">
        <f>(((I1748-I1747)*J1748)+K1747)+I1748</f>
        <v>150</v>
      </c>
      <c r="L1748" s="131">
        <f>ROUNDUP(K1748,0)</f>
        <v>150</v>
      </c>
      <c r="M1748" s="132">
        <f>((N1749-N1747)/500)</f>
        <v>0.02</v>
      </c>
      <c r="N1748" s="101">
        <f>(((I1748-I1747)*M1748)+N1747)+I1748</f>
        <v>250</v>
      </c>
      <c r="O1748" s="101">
        <f>ROUNDUP(N1748,0)</f>
        <v>250</v>
      </c>
      <c r="P1748" s="101">
        <f>((Q1749-Q1747)/500)</f>
        <v>0.02</v>
      </c>
      <c r="Q1748" s="101">
        <f>(((I1748-I1747)*P1748)+Q1747)+I1748</f>
        <v>500</v>
      </c>
      <c r="R1748" s="133">
        <f>ROUNDUP(Q1748,0)</f>
        <v>500</v>
      </c>
      <c r="S1748" s="132">
        <f>((T1749-T1747)/500)</f>
        <v>0.04</v>
      </c>
      <c r="T1748" s="134">
        <f>(((I1748-I1747)*S1748)+T1747)+I1748</f>
        <v>650</v>
      </c>
      <c r="U1748" s="134">
        <f>ROUNDUP(T1748,0)</f>
        <v>650</v>
      </c>
      <c r="V1748" s="396"/>
      <c r="W1748" s="130">
        <f>((X1749-X1747)/500)</f>
        <v>0.01</v>
      </c>
      <c r="X1748" s="116">
        <f>(((V1748-V1747)*W1748)+X1747)+V1748</f>
        <v>2410</v>
      </c>
      <c r="Y1748" s="135">
        <f t="shared" si="283"/>
        <v>240</v>
      </c>
      <c r="Z1748" s="106">
        <f>ROUNDUP(X1748,0)</f>
        <v>2410</v>
      </c>
      <c r="AA1748" s="136">
        <f>((AB1749-AB1747)/500)</f>
        <v>0.02</v>
      </c>
      <c r="AB1748" s="137">
        <f>(((V1748-V1747)*AA1748)+AB1747)+V1748</f>
        <v>4820</v>
      </c>
      <c r="AC1748" s="101">
        <f>ROUNDUP(AB1748,0)</f>
        <v>4820</v>
      </c>
      <c r="AD1748" s="137">
        <f>((AE1749-AE1747)/500)</f>
        <v>0.01</v>
      </c>
      <c r="AE1748" s="137">
        <f>(((V1748-V1747)*AD1748)+AE1747)+V1748</f>
        <v>2435</v>
      </c>
      <c r="AF1748" s="133">
        <f>ROUNDUP(AE1748,0)</f>
        <v>2435</v>
      </c>
      <c r="AG1748" s="137">
        <f>((AH1749-AH1747)/500)</f>
        <v>0.01</v>
      </c>
      <c r="AH1748" s="137">
        <f>(((V1748-V1747)*AG1748)+AH1747)+V1748</f>
        <v>2460</v>
      </c>
      <c r="AI1748" s="101">
        <f>ROUNDUP(AH1748,0)</f>
        <v>2460</v>
      </c>
      <c r="AJ1748" s="136">
        <f>((AK1749-AK1747)/500)</f>
        <v>0.01</v>
      </c>
      <c r="AK1748" s="138">
        <f>(((V1748-V1747)*AJ1748)+AK1747)+V1748</f>
        <v>2485</v>
      </c>
      <c r="AL1748" s="139">
        <f>ROUNDUP(AK1748,0)</f>
        <v>2485</v>
      </c>
    </row>
    <row r="1749" spans="1:39" ht="15.75" x14ac:dyDescent="0.25">
      <c r="A1749" s="93">
        <f t="shared" si="284"/>
        <v>0</v>
      </c>
      <c r="B1749" s="93">
        <f t="shared" si="279"/>
        <v>0</v>
      </c>
      <c r="C1749" s="112">
        <f>+$D$3*U1749</f>
        <v>5006430</v>
      </c>
      <c r="D1749" s="112">
        <f t="shared" si="280"/>
        <v>5006430</v>
      </c>
      <c r="E1749" s="112">
        <f>+$F$3*L1749</f>
        <v>4458900</v>
      </c>
      <c r="F1749" s="112">
        <f t="shared" si="281"/>
        <v>4458900</v>
      </c>
      <c r="G1749" s="113">
        <f>+$H$3*R1749</f>
        <v>1338720</v>
      </c>
      <c r="H1749" s="112">
        <f t="shared" si="282"/>
        <v>1338720</v>
      </c>
      <c r="I1749" s="140">
        <f>+I1747+500</f>
        <v>437000</v>
      </c>
      <c r="J1749" s="130"/>
      <c r="K1749" s="116">
        <f>+K1747+10</f>
        <v>8890</v>
      </c>
      <c r="L1749" s="117">
        <f>+I1749+K1749</f>
        <v>445890</v>
      </c>
      <c r="M1749" s="118"/>
      <c r="N1749" s="119">
        <f>+N1747+10</f>
        <v>8990</v>
      </c>
      <c r="O1749" s="119">
        <f>+N1749+I1749</f>
        <v>445990</v>
      </c>
      <c r="P1749" s="119"/>
      <c r="Q1749" s="119">
        <f>+Q1747+10</f>
        <v>9240</v>
      </c>
      <c r="R1749" s="120">
        <f>+Q1749+I1749</f>
        <v>446240</v>
      </c>
      <c r="S1749" s="121"/>
      <c r="T1749" s="122">
        <f>+T1747+20</f>
        <v>18130</v>
      </c>
      <c r="U1749" s="122">
        <f>+T1749+I1749</f>
        <v>455130</v>
      </c>
      <c r="V1749" s="141">
        <f>+V1747+500</f>
        <v>437000</v>
      </c>
      <c r="W1749" s="130"/>
      <c r="X1749" s="116">
        <f>+X1747+5</f>
        <v>6780</v>
      </c>
      <c r="Y1749" s="124">
        <f t="shared" si="283"/>
        <v>437240</v>
      </c>
      <c r="Z1749" s="125">
        <f>+V1749+X1749</f>
        <v>443780</v>
      </c>
      <c r="AA1749" s="126"/>
      <c r="AB1749" s="127">
        <f>+AB1747+10</f>
        <v>13560</v>
      </c>
      <c r="AC1749" s="119">
        <f>+V1749+AB1749</f>
        <v>450560</v>
      </c>
      <c r="AD1749" s="127"/>
      <c r="AE1749" s="127">
        <f>+AE1747+5</f>
        <v>6805</v>
      </c>
      <c r="AF1749" s="120">
        <f>+AE1749+V1749</f>
        <v>443805</v>
      </c>
      <c r="AG1749" s="127"/>
      <c r="AH1749" s="127">
        <f>+AH1747+5</f>
        <v>6830</v>
      </c>
      <c r="AI1749" s="119">
        <f>+AH1749+V1749</f>
        <v>443830</v>
      </c>
      <c r="AJ1749" s="126"/>
      <c r="AK1749" s="128">
        <f>+AK1747+5</f>
        <v>6855</v>
      </c>
      <c r="AL1749" s="129">
        <f>+AK1749+V1749</f>
        <v>443855</v>
      </c>
      <c r="AM1749" s="397"/>
    </row>
    <row r="1750" spans="1:39" ht="15.75" x14ac:dyDescent="0.25">
      <c r="A1750" s="93">
        <f t="shared" si="284"/>
        <v>0</v>
      </c>
      <c r="B1750" s="94">
        <f t="shared" si="279"/>
        <v>0</v>
      </c>
      <c r="C1750" s="95">
        <f>+$D$3*T1750</f>
        <v>7150</v>
      </c>
      <c r="D1750" s="95">
        <f t="shared" si="280"/>
        <v>7150</v>
      </c>
      <c r="E1750" s="95">
        <f>+$F$3*K1750</f>
        <v>1500</v>
      </c>
      <c r="F1750" s="95">
        <f t="shared" si="281"/>
        <v>1500</v>
      </c>
      <c r="G1750" s="96">
        <f>+$H$3*Q1750</f>
        <v>1500</v>
      </c>
      <c r="H1750" s="95">
        <f t="shared" si="282"/>
        <v>1500</v>
      </c>
      <c r="I1750" s="395"/>
      <c r="J1750" s="130">
        <f>((K1751-K1749)/500)</f>
        <v>0.02</v>
      </c>
      <c r="K1750" s="116">
        <f>(((I1750-I1749)*J1750)+K1749)+I1750</f>
        <v>150</v>
      </c>
      <c r="L1750" s="131">
        <f>ROUNDUP(K1750,0)</f>
        <v>150</v>
      </c>
      <c r="M1750" s="132">
        <f>((N1751-N1749)/500)</f>
        <v>0.02</v>
      </c>
      <c r="N1750" s="101">
        <f>(((I1750-I1749)*M1750)+N1749)+I1750</f>
        <v>250</v>
      </c>
      <c r="O1750" s="101">
        <f>ROUNDUP(N1750,0)</f>
        <v>250</v>
      </c>
      <c r="P1750" s="101">
        <f>((Q1751-Q1749)/500)</f>
        <v>0.02</v>
      </c>
      <c r="Q1750" s="101">
        <f>(((I1750-I1749)*P1750)+Q1749)+I1750</f>
        <v>500</v>
      </c>
      <c r="R1750" s="133">
        <f>ROUNDUP(Q1750,0)</f>
        <v>500</v>
      </c>
      <c r="S1750" s="132">
        <f>((T1751-T1749)/500)</f>
        <v>0.04</v>
      </c>
      <c r="T1750" s="134">
        <f>(((I1750-I1749)*S1750)+T1749)+I1750</f>
        <v>650</v>
      </c>
      <c r="U1750" s="134">
        <f>ROUNDUP(T1750,0)</f>
        <v>650</v>
      </c>
      <c r="V1750" s="396"/>
      <c r="W1750" s="130">
        <f>((X1751-X1749)/500)</f>
        <v>0.02</v>
      </c>
      <c r="X1750" s="116">
        <f>(((V1750-V1749)*W1750)+X1749)+V1750</f>
        <v>-1960</v>
      </c>
      <c r="Y1750" s="135">
        <f t="shared" si="283"/>
        <v>240</v>
      </c>
      <c r="Z1750" s="106">
        <f>ROUNDUP(X1750,0)</f>
        <v>-1960</v>
      </c>
      <c r="AA1750" s="136">
        <f>((AB1751-AB1749)/500)</f>
        <v>0.04</v>
      </c>
      <c r="AB1750" s="137">
        <f>(((V1750-V1749)*AA1750)+AB1749)+V1750</f>
        <v>-3920</v>
      </c>
      <c r="AC1750" s="101">
        <f>ROUNDUP(AB1750,0)</f>
        <v>-3920</v>
      </c>
      <c r="AD1750" s="137">
        <f>((AE1751-AE1749)/500)</f>
        <v>0.02</v>
      </c>
      <c r="AE1750" s="137">
        <f>(((V1750-V1749)*AD1750)+AE1749)+V1750</f>
        <v>-1935</v>
      </c>
      <c r="AF1750" s="133">
        <f>ROUNDUP(AE1750,0)</f>
        <v>-1935</v>
      </c>
      <c r="AG1750" s="137">
        <f>((AH1751-AH1749)/500)</f>
        <v>0.02</v>
      </c>
      <c r="AH1750" s="137">
        <f>(((V1750-V1749)*AG1750)+AH1749)+V1750</f>
        <v>-1910</v>
      </c>
      <c r="AI1750" s="101">
        <f>ROUNDUP(AH1750,0)</f>
        <v>-1910</v>
      </c>
      <c r="AJ1750" s="136">
        <f>((AK1751-AK1749)/500)</f>
        <v>0.02</v>
      </c>
      <c r="AK1750" s="138">
        <f>(((V1750-V1749)*AJ1750)+AK1749)+V1750</f>
        <v>-1885</v>
      </c>
      <c r="AL1750" s="139">
        <f>ROUNDUP(AK1750,0)</f>
        <v>-1885</v>
      </c>
    </row>
    <row r="1751" spans="1:39" ht="15.75" x14ac:dyDescent="0.25">
      <c r="A1751" s="93">
        <f t="shared" si="284"/>
        <v>0</v>
      </c>
      <c r="B1751" s="93">
        <f t="shared" si="279"/>
        <v>0</v>
      </c>
      <c r="C1751" s="112">
        <f>+$D$3*U1751</f>
        <v>5012150</v>
      </c>
      <c r="D1751" s="112">
        <f t="shared" si="280"/>
        <v>5012150</v>
      </c>
      <c r="E1751" s="112">
        <f>+$F$3*L1751</f>
        <v>4464000</v>
      </c>
      <c r="F1751" s="112">
        <f t="shared" si="281"/>
        <v>4464000</v>
      </c>
      <c r="G1751" s="113">
        <f>+$H$3*R1751</f>
        <v>1340250</v>
      </c>
      <c r="H1751" s="112">
        <f t="shared" si="282"/>
        <v>1340250</v>
      </c>
      <c r="I1751" s="140">
        <f>+I1749+500</f>
        <v>437500</v>
      </c>
      <c r="J1751" s="130"/>
      <c r="K1751" s="116">
        <f>+K1749+10</f>
        <v>8900</v>
      </c>
      <c r="L1751" s="117">
        <f>+I1751+K1751</f>
        <v>446400</v>
      </c>
      <c r="M1751" s="118"/>
      <c r="N1751" s="119">
        <f>+N1749+10</f>
        <v>9000</v>
      </c>
      <c r="O1751" s="119">
        <f>+N1751+I1751</f>
        <v>446500</v>
      </c>
      <c r="P1751" s="119"/>
      <c r="Q1751" s="119">
        <f>+Q1749+10</f>
        <v>9250</v>
      </c>
      <c r="R1751" s="120">
        <f>+Q1751+I1751</f>
        <v>446750</v>
      </c>
      <c r="S1751" s="121"/>
      <c r="T1751" s="122">
        <f>+T1749+20</f>
        <v>18150</v>
      </c>
      <c r="U1751" s="122">
        <f>+T1751+I1751</f>
        <v>455650</v>
      </c>
      <c r="V1751" s="141">
        <f>+V1749+500</f>
        <v>437500</v>
      </c>
      <c r="W1751" s="130"/>
      <c r="X1751" s="116">
        <f>+X1749+10</f>
        <v>6790</v>
      </c>
      <c r="Y1751" s="124">
        <f t="shared" si="283"/>
        <v>437740</v>
      </c>
      <c r="Z1751" s="125">
        <f>+V1751+X1751</f>
        <v>444290</v>
      </c>
      <c r="AA1751" s="126"/>
      <c r="AB1751" s="127">
        <f>+AB1749+20</f>
        <v>13580</v>
      </c>
      <c r="AC1751" s="119">
        <f>+V1751+AB1751</f>
        <v>451080</v>
      </c>
      <c r="AD1751" s="127"/>
      <c r="AE1751" s="127">
        <f>+AE1749+10</f>
        <v>6815</v>
      </c>
      <c r="AF1751" s="120">
        <f>+AE1751+V1751</f>
        <v>444315</v>
      </c>
      <c r="AG1751" s="127"/>
      <c r="AH1751" s="127">
        <f>+AH1749+10</f>
        <v>6840</v>
      </c>
      <c r="AI1751" s="119">
        <f>+AH1751+V1751</f>
        <v>444340</v>
      </c>
      <c r="AJ1751" s="126"/>
      <c r="AK1751" s="128">
        <f>+AK1749+10</f>
        <v>6865</v>
      </c>
      <c r="AL1751" s="129">
        <f>+AK1751+V1751</f>
        <v>444365</v>
      </c>
      <c r="AM1751" s="397"/>
    </row>
    <row r="1752" spans="1:39" ht="15.75" x14ac:dyDescent="0.25">
      <c r="A1752" s="93">
        <f t="shared" si="284"/>
        <v>0</v>
      </c>
      <c r="B1752" s="94">
        <f t="shared" si="279"/>
        <v>0</v>
      </c>
      <c r="C1752" s="95">
        <f>+$D$3*T1752</f>
        <v>7150</v>
      </c>
      <c r="D1752" s="95">
        <f t="shared" si="280"/>
        <v>7150</v>
      </c>
      <c r="E1752" s="95">
        <f>+$F$3*K1752</f>
        <v>1500</v>
      </c>
      <c r="F1752" s="95">
        <f t="shared" si="281"/>
        <v>1500</v>
      </c>
      <c r="G1752" s="96">
        <f>+$H$3*Q1752</f>
        <v>1500</v>
      </c>
      <c r="H1752" s="433">
        <f t="shared" si="282"/>
        <v>1500</v>
      </c>
      <c r="I1752" s="395"/>
      <c r="J1752" s="130">
        <f>((K1753-K1751)/500)</f>
        <v>0.02</v>
      </c>
      <c r="K1752" s="116">
        <f>(((I1752-I1751)*J1752)+K1751)+I1752</f>
        <v>150</v>
      </c>
      <c r="L1752" s="131">
        <f>ROUNDUP(K1752,0)</f>
        <v>150</v>
      </c>
      <c r="M1752" s="132">
        <f>((N1753-N1751)/500)</f>
        <v>0.02</v>
      </c>
      <c r="N1752" s="101">
        <f>(((I1752-I1751)*M1752)+N1751)+I1752</f>
        <v>250</v>
      </c>
      <c r="O1752" s="101">
        <f>ROUNDUP(N1752,0)</f>
        <v>250</v>
      </c>
      <c r="P1752" s="101">
        <f>((Q1753-Q1751)/500)</f>
        <v>0.02</v>
      </c>
      <c r="Q1752" s="101">
        <f>(((I1752-I1751)*P1752)+Q1751)+I1752</f>
        <v>500</v>
      </c>
      <c r="R1752" s="133">
        <f>ROUNDUP(Q1752,0)</f>
        <v>500</v>
      </c>
      <c r="S1752" s="132">
        <f>((T1753-T1751)/500)</f>
        <v>0.04</v>
      </c>
      <c r="T1752" s="134">
        <f>(((I1752-I1751)*S1752)+T1751)+I1752</f>
        <v>650</v>
      </c>
      <c r="U1752" s="134">
        <f>ROUNDUP(T1752,0)</f>
        <v>650</v>
      </c>
      <c r="V1752" s="396"/>
      <c r="W1752" s="130">
        <f>((X1753-X1751)/500)</f>
        <v>0.01</v>
      </c>
      <c r="X1752" s="116">
        <f>(((V1752-V1751)*W1752)+X1751)+V1752</f>
        <v>2415</v>
      </c>
      <c r="Y1752" s="135">
        <f t="shared" si="283"/>
        <v>240</v>
      </c>
      <c r="Z1752" s="106">
        <f>ROUNDUP(X1752,0)</f>
        <v>2415</v>
      </c>
      <c r="AA1752" s="136">
        <f>((AB1753-AB1751)/500)</f>
        <v>0.02</v>
      </c>
      <c r="AB1752" s="137">
        <f>(((V1752-V1751)*AA1752)+AB1751)+V1752</f>
        <v>4830</v>
      </c>
      <c r="AC1752" s="101">
        <f>ROUNDUP(AB1752,0)</f>
        <v>4830</v>
      </c>
      <c r="AD1752" s="137">
        <f>((AE1753-AE1751)/500)</f>
        <v>0.01</v>
      </c>
      <c r="AE1752" s="137">
        <f>(((V1752-V1751)*AD1752)+AE1751)+V1752</f>
        <v>2440</v>
      </c>
      <c r="AF1752" s="133">
        <f>ROUNDUP(AE1752,0)</f>
        <v>2440</v>
      </c>
      <c r="AG1752" s="137">
        <f>((AH1753-AH1751)/500)</f>
        <v>0.01</v>
      </c>
      <c r="AH1752" s="137">
        <f>(((V1752-V1751)*AG1752)+AH1751)+V1752</f>
        <v>2465</v>
      </c>
      <c r="AI1752" s="101">
        <f>ROUNDUP(AH1752,0)</f>
        <v>2465</v>
      </c>
      <c r="AJ1752" s="136">
        <f>((AK1753-AK1751)/500)</f>
        <v>0.01</v>
      </c>
      <c r="AK1752" s="138">
        <f>(((V1752-V1751)*AJ1752)+AK1751)+V1752</f>
        <v>2490</v>
      </c>
      <c r="AL1752" s="139">
        <f>ROUNDUP(AK1752,0)</f>
        <v>2490</v>
      </c>
    </row>
    <row r="1753" spans="1:39" ht="15.75" x14ac:dyDescent="0.25">
      <c r="A1753" s="93">
        <f t="shared" si="284"/>
        <v>0</v>
      </c>
      <c r="B1753" s="93">
        <f t="shared" si="279"/>
        <v>0</v>
      </c>
      <c r="C1753" s="112">
        <f>+$D$3*U1753</f>
        <v>5017870</v>
      </c>
      <c r="D1753" s="112">
        <f t="shared" si="280"/>
        <v>5017870</v>
      </c>
      <c r="E1753" s="112">
        <f>+$F$3*L1753</f>
        <v>4469100</v>
      </c>
      <c r="F1753" s="112">
        <f t="shared" si="281"/>
        <v>4469100</v>
      </c>
      <c r="G1753" s="113">
        <f>+$H$3*R1753</f>
        <v>1341780</v>
      </c>
      <c r="H1753" s="112">
        <f t="shared" si="282"/>
        <v>1341780</v>
      </c>
      <c r="I1753" s="140">
        <f>+I1751+500</f>
        <v>438000</v>
      </c>
      <c r="J1753" s="130"/>
      <c r="K1753" s="116">
        <f>+K1751+10</f>
        <v>8910</v>
      </c>
      <c r="L1753" s="117">
        <f>+I1753+K1753</f>
        <v>446910</v>
      </c>
      <c r="M1753" s="118"/>
      <c r="N1753" s="119">
        <f>+N1751+10</f>
        <v>9010</v>
      </c>
      <c r="O1753" s="119">
        <f>+N1753+I1753</f>
        <v>447010</v>
      </c>
      <c r="P1753" s="119"/>
      <c r="Q1753" s="119">
        <f>+Q1751+10</f>
        <v>9260</v>
      </c>
      <c r="R1753" s="120">
        <f>+Q1753+I1753</f>
        <v>447260</v>
      </c>
      <c r="S1753" s="121"/>
      <c r="T1753" s="122">
        <f>+T1751+20</f>
        <v>18170</v>
      </c>
      <c r="U1753" s="122">
        <f>+T1753+I1753</f>
        <v>456170</v>
      </c>
      <c r="V1753" s="141">
        <f>+V1751+500</f>
        <v>438000</v>
      </c>
      <c r="W1753" s="130"/>
      <c r="X1753" s="116">
        <f>+X1751+5</f>
        <v>6795</v>
      </c>
      <c r="Y1753" s="124">
        <f t="shared" si="283"/>
        <v>438240</v>
      </c>
      <c r="Z1753" s="125">
        <f>+V1753+X1753</f>
        <v>444795</v>
      </c>
      <c r="AA1753" s="126"/>
      <c r="AB1753" s="127">
        <f>+AB1751+10</f>
        <v>13590</v>
      </c>
      <c r="AC1753" s="119">
        <f>+V1753+AB1753</f>
        <v>451590</v>
      </c>
      <c r="AD1753" s="127"/>
      <c r="AE1753" s="127">
        <f>+AE1751+5</f>
        <v>6820</v>
      </c>
      <c r="AF1753" s="120">
        <f>+AE1753+V1753</f>
        <v>444820</v>
      </c>
      <c r="AG1753" s="127"/>
      <c r="AH1753" s="127">
        <f>+AH1751+5</f>
        <v>6845</v>
      </c>
      <c r="AI1753" s="119">
        <f>+AH1753+V1753</f>
        <v>444845</v>
      </c>
      <c r="AJ1753" s="126"/>
      <c r="AK1753" s="128">
        <f>+AK1751+5</f>
        <v>6870</v>
      </c>
      <c r="AL1753" s="129">
        <f>+AK1753+V1753</f>
        <v>444870</v>
      </c>
      <c r="AM1753" s="397"/>
    </row>
    <row r="1754" spans="1:39" ht="15.75" x14ac:dyDescent="0.25">
      <c r="A1754" s="93">
        <f t="shared" si="284"/>
        <v>0</v>
      </c>
      <c r="B1754" s="94">
        <f t="shared" si="279"/>
        <v>0</v>
      </c>
      <c r="C1754" s="95">
        <f>+$D$3*T1754</f>
        <v>7150</v>
      </c>
      <c r="D1754" s="95">
        <f t="shared" si="280"/>
        <v>7150</v>
      </c>
      <c r="E1754" s="95">
        <f>+$F$3*K1754</f>
        <v>1500</v>
      </c>
      <c r="F1754" s="95">
        <f t="shared" si="281"/>
        <v>1500</v>
      </c>
      <c r="G1754" s="96">
        <f>+$H$3*Q1754</f>
        <v>1500</v>
      </c>
      <c r="H1754" s="95">
        <f t="shared" si="282"/>
        <v>1500</v>
      </c>
      <c r="I1754" s="395"/>
      <c r="J1754" s="130">
        <f>((K1755-K1753)/500)</f>
        <v>0.02</v>
      </c>
      <c r="K1754" s="116">
        <f>(((I1754-I1753)*J1754)+K1753)+I1754</f>
        <v>150</v>
      </c>
      <c r="L1754" s="131">
        <f>ROUNDUP(K1754,0)</f>
        <v>150</v>
      </c>
      <c r="M1754" s="132">
        <f>((N1755-N1753)/500)</f>
        <v>0.02</v>
      </c>
      <c r="N1754" s="101">
        <f>(((I1754-I1753)*M1754)+N1753)+I1754</f>
        <v>250</v>
      </c>
      <c r="O1754" s="101">
        <f>ROUNDUP(N1754,0)</f>
        <v>250</v>
      </c>
      <c r="P1754" s="101">
        <f>((Q1755-Q1753)/500)</f>
        <v>0.02</v>
      </c>
      <c r="Q1754" s="101">
        <f>(((I1754-I1753)*P1754)+Q1753)+I1754</f>
        <v>500</v>
      </c>
      <c r="R1754" s="133">
        <f>ROUNDUP(Q1754,0)</f>
        <v>500</v>
      </c>
      <c r="S1754" s="132">
        <f>((T1755-T1753)/500)</f>
        <v>0.04</v>
      </c>
      <c r="T1754" s="134">
        <f>(((I1754-I1753)*S1754)+T1753)+I1754</f>
        <v>650</v>
      </c>
      <c r="U1754" s="134">
        <f>ROUNDUP(T1754,0)</f>
        <v>650</v>
      </c>
      <c r="V1754" s="396"/>
      <c r="W1754" s="130">
        <f>((X1755-X1753)/500)</f>
        <v>0.02</v>
      </c>
      <c r="X1754" s="116">
        <f>(((V1754-V1753)*W1754)+X1753)+V1754</f>
        <v>-1965</v>
      </c>
      <c r="Y1754" s="135">
        <f t="shared" si="283"/>
        <v>240</v>
      </c>
      <c r="Z1754" s="106">
        <f>ROUNDUP(X1754,0)</f>
        <v>-1965</v>
      </c>
      <c r="AA1754" s="136">
        <f>((AB1755-AB1753)/500)</f>
        <v>0.04</v>
      </c>
      <c r="AB1754" s="137">
        <f>(((V1754-V1753)*AA1754)+AB1753)+V1754</f>
        <v>-3930</v>
      </c>
      <c r="AC1754" s="101">
        <f>ROUNDUP(AB1754,0)</f>
        <v>-3930</v>
      </c>
      <c r="AD1754" s="137">
        <f>((AE1755-AE1753)/500)</f>
        <v>0.02</v>
      </c>
      <c r="AE1754" s="137">
        <f>(((V1754-V1753)*AD1754)+AE1753)+V1754</f>
        <v>-1940</v>
      </c>
      <c r="AF1754" s="133">
        <f>ROUNDUP(AE1754,0)</f>
        <v>-1940</v>
      </c>
      <c r="AG1754" s="137">
        <f>((AH1755-AH1753)/500)</f>
        <v>0.02</v>
      </c>
      <c r="AH1754" s="137">
        <f>(((V1754-V1753)*AG1754)+AH1753)+V1754</f>
        <v>-1915</v>
      </c>
      <c r="AI1754" s="101">
        <f>ROUNDUP(AH1754,0)</f>
        <v>-1915</v>
      </c>
      <c r="AJ1754" s="136">
        <f>((AK1755-AK1753)/500)</f>
        <v>0.02</v>
      </c>
      <c r="AK1754" s="138">
        <f>(((V1754-V1753)*AJ1754)+AK1753)+V1754</f>
        <v>-1890</v>
      </c>
      <c r="AL1754" s="139">
        <f>ROUNDUP(AK1754,0)</f>
        <v>-1890</v>
      </c>
      <c r="AM1754" s="397"/>
    </row>
    <row r="1755" spans="1:39" ht="15.75" x14ac:dyDescent="0.25">
      <c r="A1755" s="93">
        <f t="shared" si="284"/>
        <v>0</v>
      </c>
      <c r="B1755" s="93">
        <f t="shared" ref="B1755:B1818" si="285">ROUNDUP(A1755,0)</f>
        <v>0</v>
      </c>
      <c r="C1755" s="112">
        <f>+$D$3*U1755</f>
        <v>5023590</v>
      </c>
      <c r="D1755" s="112">
        <f t="shared" ref="D1755:D1818" si="286">ROUNDUP(C1755,0)</f>
        <v>5023590</v>
      </c>
      <c r="E1755" s="112">
        <f>+$F$3*L1755</f>
        <v>4474200</v>
      </c>
      <c r="F1755" s="112">
        <f t="shared" ref="F1755:F1818" si="287">ROUNDUP(E1755,0)</f>
        <v>4474200</v>
      </c>
      <c r="G1755" s="113">
        <f>+$H$3*R1755</f>
        <v>1343310</v>
      </c>
      <c r="H1755" s="112">
        <f t="shared" ref="H1755:H1818" si="288">ROUNDUP(G1755,0)</f>
        <v>1343310</v>
      </c>
      <c r="I1755" s="140">
        <f>+I1753+500</f>
        <v>438500</v>
      </c>
      <c r="J1755" s="130"/>
      <c r="K1755" s="116">
        <f>+K1753+10</f>
        <v>8920</v>
      </c>
      <c r="L1755" s="117">
        <f>+I1755+K1755</f>
        <v>447420</v>
      </c>
      <c r="M1755" s="118"/>
      <c r="N1755" s="119">
        <f>+N1753+10</f>
        <v>9020</v>
      </c>
      <c r="O1755" s="119">
        <f>+N1755+I1755</f>
        <v>447520</v>
      </c>
      <c r="P1755" s="119"/>
      <c r="Q1755" s="119">
        <f>+Q1753+10</f>
        <v>9270</v>
      </c>
      <c r="R1755" s="120">
        <f>+Q1755+I1755</f>
        <v>447770</v>
      </c>
      <c r="S1755" s="121"/>
      <c r="T1755" s="122">
        <f>+T1753+20</f>
        <v>18190</v>
      </c>
      <c r="U1755" s="122">
        <f>+T1755+I1755</f>
        <v>456690</v>
      </c>
      <c r="V1755" s="141">
        <f>+V1753+500</f>
        <v>438500</v>
      </c>
      <c r="W1755" s="130"/>
      <c r="X1755" s="116">
        <f>+X1753+10</f>
        <v>6805</v>
      </c>
      <c r="Y1755" s="124">
        <f t="shared" si="283"/>
        <v>438740</v>
      </c>
      <c r="Z1755" s="125">
        <f>+V1755+X1755</f>
        <v>445305</v>
      </c>
      <c r="AA1755" s="126"/>
      <c r="AB1755" s="127">
        <f>+AB1753+20</f>
        <v>13610</v>
      </c>
      <c r="AC1755" s="119">
        <f>+V1755+AB1755</f>
        <v>452110</v>
      </c>
      <c r="AD1755" s="127"/>
      <c r="AE1755" s="127">
        <f>+AE1753+10</f>
        <v>6830</v>
      </c>
      <c r="AF1755" s="120">
        <f>+AE1755+V1755</f>
        <v>445330</v>
      </c>
      <c r="AG1755" s="127"/>
      <c r="AH1755" s="127">
        <f>+AH1753+10</f>
        <v>6855</v>
      </c>
      <c r="AI1755" s="119">
        <f>+AH1755+V1755</f>
        <v>445355</v>
      </c>
      <c r="AJ1755" s="126"/>
      <c r="AK1755" s="128">
        <f>+AK1753+10</f>
        <v>6880</v>
      </c>
      <c r="AL1755" s="129">
        <f>+AK1755+V1755</f>
        <v>445380</v>
      </c>
      <c r="AM1755" s="397"/>
    </row>
    <row r="1756" spans="1:39" ht="15.75" x14ac:dyDescent="0.25">
      <c r="A1756" s="93">
        <f t="shared" si="284"/>
        <v>0</v>
      </c>
      <c r="B1756" s="94">
        <f t="shared" si="285"/>
        <v>0</v>
      </c>
      <c r="C1756" s="95">
        <f>+$D$3*T1756</f>
        <v>7150</v>
      </c>
      <c r="D1756" s="95">
        <f t="shared" si="286"/>
        <v>7150</v>
      </c>
      <c r="E1756" s="95">
        <f>+$F$3*K1756</f>
        <v>1500</v>
      </c>
      <c r="F1756" s="95">
        <f t="shared" si="287"/>
        <v>1500</v>
      </c>
      <c r="G1756" s="96">
        <f>+$H$3*Q1756</f>
        <v>1500</v>
      </c>
      <c r="H1756" s="433">
        <f t="shared" si="288"/>
        <v>1500</v>
      </c>
      <c r="I1756" s="395"/>
      <c r="J1756" s="130">
        <f>((K1757-K1755)/500)</f>
        <v>0.02</v>
      </c>
      <c r="K1756" s="116">
        <f>(((I1756-I1755)*J1756)+K1755)+I1756</f>
        <v>150</v>
      </c>
      <c r="L1756" s="131">
        <f>ROUNDUP(K1756,0)</f>
        <v>150</v>
      </c>
      <c r="M1756" s="132">
        <f>((N1757-N1755)/500)</f>
        <v>0.02</v>
      </c>
      <c r="N1756" s="101">
        <f>(((I1756-I1755)*M1756)+N1755)+I1756</f>
        <v>250</v>
      </c>
      <c r="O1756" s="101">
        <f>ROUNDUP(N1756,0)</f>
        <v>250</v>
      </c>
      <c r="P1756" s="101">
        <f>((Q1757-Q1755)/500)</f>
        <v>0.02</v>
      </c>
      <c r="Q1756" s="101">
        <f>(((I1756-I1755)*P1756)+Q1755)+I1756</f>
        <v>500</v>
      </c>
      <c r="R1756" s="133">
        <f>ROUNDUP(Q1756,0)</f>
        <v>500</v>
      </c>
      <c r="S1756" s="132">
        <f>((T1757-T1755)/500)</f>
        <v>0.04</v>
      </c>
      <c r="T1756" s="134">
        <f>(((I1756-I1755)*S1756)+T1755)+I1756</f>
        <v>650</v>
      </c>
      <c r="U1756" s="134">
        <f>ROUNDUP(T1756,0)</f>
        <v>650</v>
      </c>
      <c r="V1756" s="396"/>
      <c r="W1756" s="130">
        <f>((X1757-X1755)/500)</f>
        <v>0.01</v>
      </c>
      <c r="X1756" s="116">
        <f>(((V1756-V1755)*W1756)+X1755)+V1756</f>
        <v>2420</v>
      </c>
      <c r="Y1756" s="135">
        <f t="shared" si="283"/>
        <v>240</v>
      </c>
      <c r="Z1756" s="106">
        <f>ROUNDUP(X1756,0)</f>
        <v>2420</v>
      </c>
      <c r="AA1756" s="136">
        <f>((AB1757-AB1755)/500)</f>
        <v>0.02</v>
      </c>
      <c r="AB1756" s="137">
        <f>(((V1756-V1755)*AA1756)+AB1755)+V1756</f>
        <v>4840</v>
      </c>
      <c r="AC1756" s="101">
        <f>ROUNDUP(AB1756,0)</f>
        <v>4840</v>
      </c>
      <c r="AD1756" s="137">
        <f>((AE1757-AE1755)/500)</f>
        <v>0.01</v>
      </c>
      <c r="AE1756" s="137">
        <f>(((V1756-V1755)*AD1756)+AE1755)+V1756</f>
        <v>2445</v>
      </c>
      <c r="AF1756" s="133">
        <f>ROUNDUP(AE1756,0)</f>
        <v>2445</v>
      </c>
      <c r="AG1756" s="137">
        <f>((AH1757-AH1755)/500)</f>
        <v>0.01</v>
      </c>
      <c r="AH1756" s="137">
        <f>(((V1756-V1755)*AG1756)+AH1755)+V1756</f>
        <v>2470</v>
      </c>
      <c r="AI1756" s="101">
        <f>ROUNDUP(AH1756,0)</f>
        <v>2470</v>
      </c>
      <c r="AJ1756" s="136">
        <f>((AK1757-AK1755)/500)</f>
        <v>0.01</v>
      </c>
      <c r="AK1756" s="138">
        <f>(((V1756-V1755)*AJ1756)+AK1755)+V1756</f>
        <v>2495</v>
      </c>
      <c r="AL1756" s="139">
        <f>ROUNDUP(AK1756,0)</f>
        <v>2495</v>
      </c>
    </row>
    <row r="1757" spans="1:39" ht="15.75" x14ac:dyDescent="0.25">
      <c r="A1757" s="93">
        <f t="shared" si="284"/>
        <v>0</v>
      </c>
      <c r="B1757" s="93">
        <f t="shared" si="285"/>
        <v>0</v>
      </c>
      <c r="C1757" s="112">
        <f>+$D$3*U1757</f>
        <v>5029310</v>
      </c>
      <c r="D1757" s="112">
        <f t="shared" si="286"/>
        <v>5029310</v>
      </c>
      <c r="E1757" s="112">
        <f>+$F$3*L1757</f>
        <v>4479300</v>
      </c>
      <c r="F1757" s="112">
        <f t="shared" si="287"/>
        <v>4479300</v>
      </c>
      <c r="G1757" s="113">
        <f>+$H$3*R1757</f>
        <v>1344840</v>
      </c>
      <c r="H1757" s="112">
        <f t="shared" si="288"/>
        <v>1344840</v>
      </c>
      <c r="I1757" s="140">
        <f>+I1755+500</f>
        <v>439000</v>
      </c>
      <c r="J1757" s="130"/>
      <c r="K1757" s="116">
        <f>+K1755+10</f>
        <v>8930</v>
      </c>
      <c r="L1757" s="117">
        <f>+I1757+K1757</f>
        <v>447930</v>
      </c>
      <c r="M1757" s="118"/>
      <c r="N1757" s="119">
        <f>+N1755+10</f>
        <v>9030</v>
      </c>
      <c r="O1757" s="119">
        <f>+N1757+I1757</f>
        <v>448030</v>
      </c>
      <c r="P1757" s="119"/>
      <c r="Q1757" s="119">
        <f>+Q1755+10</f>
        <v>9280</v>
      </c>
      <c r="R1757" s="120">
        <f>+Q1757+I1757</f>
        <v>448280</v>
      </c>
      <c r="S1757" s="121"/>
      <c r="T1757" s="122">
        <f>+T1755+20</f>
        <v>18210</v>
      </c>
      <c r="U1757" s="122">
        <f>+T1757+I1757</f>
        <v>457210</v>
      </c>
      <c r="V1757" s="141">
        <f>+V1755+500</f>
        <v>439000</v>
      </c>
      <c r="W1757" s="130"/>
      <c r="X1757" s="116">
        <f>+X1755+5</f>
        <v>6810</v>
      </c>
      <c r="Y1757" s="124">
        <f t="shared" si="283"/>
        <v>439240</v>
      </c>
      <c r="Z1757" s="125">
        <f>+V1757+X1757</f>
        <v>445810</v>
      </c>
      <c r="AA1757" s="126"/>
      <c r="AB1757" s="127">
        <f>+AB1755+10</f>
        <v>13620</v>
      </c>
      <c r="AC1757" s="119">
        <f>+V1757+AB1757</f>
        <v>452620</v>
      </c>
      <c r="AD1757" s="127"/>
      <c r="AE1757" s="127">
        <f>+AE1755+5</f>
        <v>6835</v>
      </c>
      <c r="AF1757" s="120">
        <f>+AE1757+V1757</f>
        <v>445835</v>
      </c>
      <c r="AG1757" s="127"/>
      <c r="AH1757" s="127">
        <f>+AH1755+5</f>
        <v>6860</v>
      </c>
      <c r="AI1757" s="119">
        <f>+AH1757+V1757</f>
        <v>445860</v>
      </c>
      <c r="AJ1757" s="126"/>
      <c r="AK1757" s="128">
        <f>+AK1755+5</f>
        <v>6885</v>
      </c>
      <c r="AL1757" s="129">
        <f>+AK1757+V1757</f>
        <v>445885</v>
      </c>
      <c r="AM1757" s="397"/>
    </row>
    <row r="1758" spans="1:39" ht="15.75" x14ac:dyDescent="0.25">
      <c r="A1758" s="93">
        <f t="shared" si="284"/>
        <v>0</v>
      </c>
      <c r="B1758" s="94">
        <f t="shared" si="285"/>
        <v>0</v>
      </c>
      <c r="C1758" s="95">
        <f>+$D$3*T1758</f>
        <v>7150</v>
      </c>
      <c r="D1758" s="95">
        <f t="shared" si="286"/>
        <v>7150</v>
      </c>
      <c r="E1758" s="95">
        <f>+$F$3*K1758</f>
        <v>1500</v>
      </c>
      <c r="F1758" s="95">
        <f t="shared" si="287"/>
        <v>1500</v>
      </c>
      <c r="G1758" s="96">
        <f>+$H$3*Q1758</f>
        <v>1500</v>
      </c>
      <c r="H1758" s="95">
        <f t="shared" si="288"/>
        <v>1500</v>
      </c>
      <c r="I1758" s="395"/>
      <c r="J1758" s="130">
        <f>((K1759-K1757)/500)</f>
        <v>0.02</v>
      </c>
      <c r="K1758" s="116">
        <f>(((I1758-I1757)*J1758)+K1757)+I1758</f>
        <v>150</v>
      </c>
      <c r="L1758" s="131">
        <f>ROUNDUP(K1758,0)</f>
        <v>150</v>
      </c>
      <c r="M1758" s="132">
        <f>((N1759-N1757)/500)</f>
        <v>0.02</v>
      </c>
      <c r="N1758" s="101">
        <f>(((I1758-I1757)*M1758)+N1757)+I1758</f>
        <v>250</v>
      </c>
      <c r="O1758" s="101">
        <f>ROUNDUP(N1758,0)</f>
        <v>250</v>
      </c>
      <c r="P1758" s="101">
        <f>((Q1759-Q1757)/500)</f>
        <v>0.02</v>
      </c>
      <c r="Q1758" s="101">
        <f>(((I1758-I1757)*P1758)+Q1757)+I1758</f>
        <v>500</v>
      </c>
      <c r="R1758" s="133">
        <f>ROUNDUP(Q1758,0)</f>
        <v>500</v>
      </c>
      <c r="S1758" s="132">
        <f>((T1759-T1757)/500)</f>
        <v>0.04</v>
      </c>
      <c r="T1758" s="134">
        <f>(((I1758-I1757)*S1758)+T1757)+I1758</f>
        <v>650</v>
      </c>
      <c r="U1758" s="134">
        <f>ROUNDUP(T1758,0)</f>
        <v>650</v>
      </c>
      <c r="V1758" s="396"/>
      <c r="W1758" s="130">
        <f>((X1759-X1757)/500)</f>
        <v>0.02</v>
      </c>
      <c r="X1758" s="116">
        <f>(((V1758-V1757)*W1758)+X1757)+V1758</f>
        <v>-1970</v>
      </c>
      <c r="Y1758" s="135">
        <f t="shared" si="283"/>
        <v>240</v>
      </c>
      <c r="Z1758" s="106">
        <f>ROUNDUP(X1758,0)</f>
        <v>-1970</v>
      </c>
      <c r="AA1758" s="136">
        <f>((AB1759-AB1757)/500)</f>
        <v>0.04</v>
      </c>
      <c r="AB1758" s="137">
        <f>(((V1758-V1757)*AA1758)+AB1757)+V1758</f>
        <v>-3940</v>
      </c>
      <c r="AC1758" s="101">
        <f>ROUNDUP(AB1758,0)</f>
        <v>-3940</v>
      </c>
      <c r="AD1758" s="137">
        <f>((AE1759-AE1757)/500)</f>
        <v>0.02</v>
      </c>
      <c r="AE1758" s="137">
        <f>(((V1758-V1757)*AD1758)+AE1757)+V1758</f>
        <v>-1945</v>
      </c>
      <c r="AF1758" s="133">
        <f>ROUNDUP(AE1758,0)</f>
        <v>-1945</v>
      </c>
      <c r="AG1758" s="137">
        <f>((AH1759-AH1757)/500)</f>
        <v>0.02</v>
      </c>
      <c r="AH1758" s="137">
        <f>(((V1758-V1757)*AG1758)+AH1757)+V1758</f>
        <v>-1920</v>
      </c>
      <c r="AI1758" s="101">
        <f>ROUNDUP(AH1758,0)</f>
        <v>-1920</v>
      </c>
      <c r="AJ1758" s="136">
        <f>((AK1759-AK1757)/500)</f>
        <v>0.02</v>
      </c>
      <c r="AK1758" s="138">
        <f>(((V1758-V1757)*AJ1758)+AK1757)+V1758</f>
        <v>-1895</v>
      </c>
      <c r="AL1758" s="139">
        <f>ROUNDUP(AK1758,0)</f>
        <v>-1895</v>
      </c>
    </row>
    <row r="1759" spans="1:39" ht="15.75" x14ac:dyDescent="0.25">
      <c r="A1759" s="93">
        <f t="shared" si="284"/>
        <v>0</v>
      </c>
      <c r="B1759" s="93">
        <f t="shared" si="285"/>
        <v>0</v>
      </c>
      <c r="C1759" s="112">
        <f>+$D$3*U1759</f>
        <v>5035030</v>
      </c>
      <c r="D1759" s="112">
        <f t="shared" si="286"/>
        <v>5035030</v>
      </c>
      <c r="E1759" s="112">
        <f>+$F$3*L1759</f>
        <v>4484400</v>
      </c>
      <c r="F1759" s="112">
        <f t="shared" si="287"/>
        <v>4484400</v>
      </c>
      <c r="G1759" s="113">
        <f>+$H$3*R1759</f>
        <v>1346370</v>
      </c>
      <c r="H1759" s="112">
        <f t="shared" si="288"/>
        <v>1346370</v>
      </c>
      <c r="I1759" s="140">
        <f>+I1757+500</f>
        <v>439500</v>
      </c>
      <c r="J1759" s="130"/>
      <c r="K1759" s="116">
        <f>+K1757+10</f>
        <v>8940</v>
      </c>
      <c r="L1759" s="117">
        <f>+I1759+K1759</f>
        <v>448440</v>
      </c>
      <c r="M1759" s="118"/>
      <c r="N1759" s="119">
        <f>+N1757+10</f>
        <v>9040</v>
      </c>
      <c r="O1759" s="119">
        <f>+N1759+I1759</f>
        <v>448540</v>
      </c>
      <c r="P1759" s="119"/>
      <c r="Q1759" s="119">
        <f>+Q1757+10</f>
        <v>9290</v>
      </c>
      <c r="R1759" s="120">
        <f>+Q1759+I1759</f>
        <v>448790</v>
      </c>
      <c r="S1759" s="121"/>
      <c r="T1759" s="122">
        <f>+T1757+20</f>
        <v>18230</v>
      </c>
      <c r="U1759" s="122">
        <f>+T1759+I1759</f>
        <v>457730</v>
      </c>
      <c r="V1759" s="141">
        <f>+V1757+500</f>
        <v>439500</v>
      </c>
      <c r="W1759" s="130"/>
      <c r="X1759" s="116">
        <f>+X1757+10</f>
        <v>6820</v>
      </c>
      <c r="Y1759" s="124">
        <f t="shared" si="283"/>
        <v>439740</v>
      </c>
      <c r="Z1759" s="125">
        <f>+V1759+X1759</f>
        <v>446320</v>
      </c>
      <c r="AA1759" s="126"/>
      <c r="AB1759" s="127">
        <f>+AB1757+20</f>
        <v>13640</v>
      </c>
      <c r="AC1759" s="119">
        <f>+V1759+AB1759</f>
        <v>453140</v>
      </c>
      <c r="AD1759" s="127"/>
      <c r="AE1759" s="127">
        <f>+AE1757+10</f>
        <v>6845</v>
      </c>
      <c r="AF1759" s="120">
        <f>+AE1759+V1759</f>
        <v>446345</v>
      </c>
      <c r="AG1759" s="127"/>
      <c r="AH1759" s="127">
        <f>+AH1757+10</f>
        <v>6870</v>
      </c>
      <c r="AI1759" s="119">
        <f>+AH1759+V1759</f>
        <v>446370</v>
      </c>
      <c r="AJ1759" s="126"/>
      <c r="AK1759" s="128">
        <f>+AK1757+10</f>
        <v>6895</v>
      </c>
      <c r="AL1759" s="129">
        <f>+AK1759+V1759</f>
        <v>446395</v>
      </c>
      <c r="AM1759" s="397"/>
    </row>
    <row r="1760" spans="1:39" ht="15.75" x14ac:dyDescent="0.25">
      <c r="A1760" s="93">
        <f t="shared" si="284"/>
        <v>0</v>
      </c>
      <c r="B1760" s="94">
        <f t="shared" si="285"/>
        <v>0</v>
      </c>
      <c r="C1760" s="95">
        <f>+$D$3*T1760</f>
        <v>7150</v>
      </c>
      <c r="D1760" s="95">
        <f t="shared" si="286"/>
        <v>7150</v>
      </c>
      <c r="E1760" s="95">
        <f>+$F$3*K1760</f>
        <v>1500</v>
      </c>
      <c r="F1760" s="95">
        <f t="shared" si="287"/>
        <v>1500</v>
      </c>
      <c r="G1760" s="96">
        <f>+$H$3*Q1760</f>
        <v>1500</v>
      </c>
      <c r="H1760" s="433">
        <f t="shared" si="288"/>
        <v>1500</v>
      </c>
      <c r="I1760" s="395"/>
      <c r="J1760" s="130">
        <f>((K1761-K1759)/500)</f>
        <v>0.02</v>
      </c>
      <c r="K1760" s="116">
        <f>(((I1760-I1759)*J1760)+K1759)+I1760</f>
        <v>150</v>
      </c>
      <c r="L1760" s="131">
        <f>ROUNDUP(K1760,0)</f>
        <v>150</v>
      </c>
      <c r="M1760" s="132">
        <f>((N1761-N1759)/500)</f>
        <v>0.02</v>
      </c>
      <c r="N1760" s="101">
        <f>(((I1760-I1759)*M1760)+N1759)+I1760</f>
        <v>250</v>
      </c>
      <c r="O1760" s="101">
        <f>ROUNDUP(N1760,0)</f>
        <v>250</v>
      </c>
      <c r="P1760" s="101">
        <f>((Q1761-Q1759)/500)</f>
        <v>0.02</v>
      </c>
      <c r="Q1760" s="101">
        <f>(((I1760-I1759)*P1760)+Q1759)+I1760</f>
        <v>500</v>
      </c>
      <c r="R1760" s="133">
        <f>ROUNDUP(Q1760,0)</f>
        <v>500</v>
      </c>
      <c r="S1760" s="132">
        <f>((T1761-T1759)/500)</f>
        <v>0.04</v>
      </c>
      <c r="T1760" s="134">
        <f>(((I1760-I1759)*S1760)+T1759)+I1760</f>
        <v>650</v>
      </c>
      <c r="U1760" s="134">
        <f>ROUNDUP(T1760,0)</f>
        <v>650</v>
      </c>
      <c r="V1760" s="396"/>
      <c r="W1760" s="130">
        <f>((X1761-X1759)/500)</f>
        <v>0.01</v>
      </c>
      <c r="X1760" s="116">
        <f>(((V1760-V1759)*W1760)+X1759)+V1760</f>
        <v>2425</v>
      </c>
      <c r="Y1760" s="135">
        <f t="shared" si="283"/>
        <v>240</v>
      </c>
      <c r="Z1760" s="106">
        <f>ROUNDUP(X1760,0)</f>
        <v>2425</v>
      </c>
      <c r="AA1760" s="136">
        <f>((AB1761-AB1759)/500)</f>
        <v>0.02</v>
      </c>
      <c r="AB1760" s="137">
        <f>(((V1760-V1759)*AA1760)+AB1759)+V1760</f>
        <v>4850</v>
      </c>
      <c r="AC1760" s="101">
        <f>ROUNDUP(AB1760,0)</f>
        <v>4850</v>
      </c>
      <c r="AD1760" s="137">
        <f>((AE1761-AE1759)/500)</f>
        <v>0.01</v>
      </c>
      <c r="AE1760" s="137">
        <f>(((V1760-V1759)*AD1760)+AE1759)+V1760</f>
        <v>2450</v>
      </c>
      <c r="AF1760" s="133">
        <f>ROUNDUP(AE1760,0)</f>
        <v>2450</v>
      </c>
      <c r="AG1760" s="137">
        <f>((AH1761-AH1759)/500)</f>
        <v>0.01</v>
      </c>
      <c r="AH1760" s="137">
        <f>(((V1760-V1759)*AG1760)+AH1759)+V1760</f>
        <v>2475</v>
      </c>
      <c r="AI1760" s="101">
        <f>ROUNDUP(AH1760,0)</f>
        <v>2475</v>
      </c>
      <c r="AJ1760" s="136">
        <f>((AK1761-AK1759)/500)</f>
        <v>0.01</v>
      </c>
      <c r="AK1760" s="138">
        <f>(((V1760-V1759)*AJ1760)+AK1759)+V1760</f>
        <v>2500</v>
      </c>
      <c r="AL1760" s="139">
        <f>ROUNDUP(AK1760,0)</f>
        <v>2500</v>
      </c>
    </row>
    <row r="1761" spans="1:39" ht="15.75" x14ac:dyDescent="0.25">
      <c r="A1761" s="93">
        <f t="shared" si="284"/>
        <v>0</v>
      </c>
      <c r="B1761" s="93">
        <f t="shared" si="285"/>
        <v>0</v>
      </c>
      <c r="C1761" s="112">
        <f>+$D$3*U1761</f>
        <v>5040750</v>
      </c>
      <c r="D1761" s="112">
        <f t="shared" si="286"/>
        <v>5040750</v>
      </c>
      <c r="E1761" s="112">
        <f>+$F$3*L1761</f>
        <v>4489500</v>
      </c>
      <c r="F1761" s="112">
        <f t="shared" si="287"/>
        <v>4489500</v>
      </c>
      <c r="G1761" s="113">
        <f>+$H$3*R1761</f>
        <v>1347900</v>
      </c>
      <c r="H1761" s="112">
        <f t="shared" si="288"/>
        <v>1347900</v>
      </c>
      <c r="I1761" s="140">
        <f>+I1759+500</f>
        <v>440000</v>
      </c>
      <c r="J1761" s="130"/>
      <c r="K1761" s="116">
        <f>+K1759+10</f>
        <v>8950</v>
      </c>
      <c r="L1761" s="117">
        <f>+I1761+K1761</f>
        <v>448950</v>
      </c>
      <c r="M1761" s="118"/>
      <c r="N1761" s="119">
        <f>+N1759+10</f>
        <v>9050</v>
      </c>
      <c r="O1761" s="119">
        <f>+N1761+I1761</f>
        <v>449050</v>
      </c>
      <c r="P1761" s="119"/>
      <c r="Q1761" s="119">
        <f>+Q1759+10</f>
        <v>9300</v>
      </c>
      <c r="R1761" s="120">
        <f>+Q1761+I1761</f>
        <v>449300</v>
      </c>
      <c r="S1761" s="121"/>
      <c r="T1761" s="122">
        <f>+T1759+20</f>
        <v>18250</v>
      </c>
      <c r="U1761" s="122">
        <f>+T1761+I1761</f>
        <v>458250</v>
      </c>
      <c r="V1761" s="141">
        <f>+V1759+500</f>
        <v>440000</v>
      </c>
      <c r="W1761" s="130"/>
      <c r="X1761" s="116">
        <f>+X1759+5</f>
        <v>6825</v>
      </c>
      <c r="Y1761" s="124">
        <f t="shared" ref="Y1761:Y1824" si="289">+V1761+240</f>
        <v>440240</v>
      </c>
      <c r="Z1761" s="125">
        <f>+V1761+X1761</f>
        <v>446825</v>
      </c>
      <c r="AA1761" s="126"/>
      <c r="AB1761" s="127">
        <f>+AB1759+10</f>
        <v>13650</v>
      </c>
      <c r="AC1761" s="119">
        <f>+V1761+AB1761</f>
        <v>453650</v>
      </c>
      <c r="AD1761" s="127"/>
      <c r="AE1761" s="127">
        <f>+AE1759+5</f>
        <v>6850</v>
      </c>
      <c r="AF1761" s="120">
        <f>+AE1761+V1761</f>
        <v>446850</v>
      </c>
      <c r="AG1761" s="127"/>
      <c r="AH1761" s="127">
        <f>+AH1759+5</f>
        <v>6875</v>
      </c>
      <c r="AI1761" s="119">
        <f>+AH1761+V1761</f>
        <v>446875</v>
      </c>
      <c r="AJ1761" s="126"/>
      <c r="AK1761" s="128">
        <f>+AK1759+5</f>
        <v>6900</v>
      </c>
      <c r="AL1761" s="129">
        <f>+AK1761+V1761</f>
        <v>446900</v>
      </c>
      <c r="AM1761" s="397"/>
    </row>
    <row r="1762" spans="1:39" ht="15.75" x14ac:dyDescent="0.25">
      <c r="A1762" s="93">
        <f t="shared" si="284"/>
        <v>0</v>
      </c>
      <c r="B1762" s="94">
        <f t="shared" si="285"/>
        <v>0</v>
      </c>
      <c r="C1762" s="95">
        <f>+$D$3*T1762</f>
        <v>7150</v>
      </c>
      <c r="D1762" s="95">
        <f t="shared" si="286"/>
        <v>7150</v>
      </c>
      <c r="E1762" s="95">
        <f>+$F$3*K1762</f>
        <v>1500</v>
      </c>
      <c r="F1762" s="95">
        <f t="shared" si="287"/>
        <v>1500</v>
      </c>
      <c r="G1762" s="96">
        <f>+$H$3*Q1762</f>
        <v>1500</v>
      </c>
      <c r="H1762" s="95">
        <f t="shared" si="288"/>
        <v>1500</v>
      </c>
      <c r="I1762" s="395"/>
      <c r="J1762" s="130">
        <f>((K1763-K1761)/500)</f>
        <v>0.02</v>
      </c>
      <c r="K1762" s="116">
        <f>(((I1762-I1761)*J1762)+K1761)+I1762</f>
        <v>150</v>
      </c>
      <c r="L1762" s="131">
        <f>ROUNDUP(K1762,0)</f>
        <v>150</v>
      </c>
      <c r="M1762" s="132">
        <f>((N1763-N1761)/500)</f>
        <v>0.02</v>
      </c>
      <c r="N1762" s="101">
        <f>(((I1762-I1761)*M1762)+N1761)+I1762</f>
        <v>250</v>
      </c>
      <c r="O1762" s="101">
        <f>ROUNDUP(N1762,0)</f>
        <v>250</v>
      </c>
      <c r="P1762" s="101">
        <f>((Q1763-Q1761)/500)</f>
        <v>0.02</v>
      </c>
      <c r="Q1762" s="101">
        <f>(((I1762-I1761)*P1762)+Q1761)+I1762</f>
        <v>500</v>
      </c>
      <c r="R1762" s="133">
        <f>ROUNDUP(Q1762,0)</f>
        <v>500</v>
      </c>
      <c r="S1762" s="132">
        <f>((T1763-T1761)/500)</f>
        <v>0.04</v>
      </c>
      <c r="T1762" s="134">
        <f>(((I1762-I1761)*S1762)+T1761)+I1762</f>
        <v>650</v>
      </c>
      <c r="U1762" s="134">
        <f>ROUNDUP(T1762,0)</f>
        <v>650</v>
      </c>
      <c r="V1762" s="396"/>
      <c r="W1762" s="130">
        <f>((X1763-X1761)/500)</f>
        <v>0.02</v>
      </c>
      <c r="X1762" s="116">
        <f>(((V1762-V1761)*W1762)+X1761)+V1762</f>
        <v>-1975</v>
      </c>
      <c r="Y1762" s="135">
        <f t="shared" si="289"/>
        <v>240</v>
      </c>
      <c r="Z1762" s="106">
        <f>ROUNDUP(X1762,0)</f>
        <v>-1975</v>
      </c>
      <c r="AA1762" s="136">
        <f>((AB1763-AB1761)/500)</f>
        <v>0.04</v>
      </c>
      <c r="AB1762" s="137">
        <f>(((V1762-V1761)*AA1762)+AB1761)+V1762</f>
        <v>-3950</v>
      </c>
      <c r="AC1762" s="101">
        <f>ROUNDUP(AB1762,0)</f>
        <v>-3950</v>
      </c>
      <c r="AD1762" s="137">
        <f>((AE1763-AE1761)/500)</f>
        <v>0.02</v>
      </c>
      <c r="AE1762" s="137">
        <f>(((V1762-V1761)*AD1762)+AE1761)+V1762</f>
        <v>-1950</v>
      </c>
      <c r="AF1762" s="133">
        <f>ROUNDUP(AE1762,0)</f>
        <v>-1950</v>
      </c>
      <c r="AG1762" s="137">
        <f>((AH1763-AH1761)/500)</f>
        <v>0.02</v>
      </c>
      <c r="AH1762" s="137">
        <f>(((V1762-V1761)*AG1762)+AH1761)+V1762</f>
        <v>-1925</v>
      </c>
      <c r="AI1762" s="101">
        <f>ROUNDUP(AH1762,0)</f>
        <v>-1925</v>
      </c>
      <c r="AJ1762" s="136">
        <f>((AK1763-AK1761)/500)</f>
        <v>0.02</v>
      </c>
      <c r="AK1762" s="138">
        <f>(((V1762-V1761)*AJ1762)+AK1761)+V1762</f>
        <v>-1900</v>
      </c>
      <c r="AL1762" s="139">
        <f>ROUNDUP(AK1762,0)</f>
        <v>-1900</v>
      </c>
      <c r="AM1762" s="397"/>
    </row>
    <row r="1763" spans="1:39" ht="15.75" x14ac:dyDescent="0.25">
      <c r="A1763" s="93">
        <f t="shared" si="284"/>
        <v>0</v>
      </c>
      <c r="B1763" s="93">
        <f t="shared" si="285"/>
        <v>0</v>
      </c>
      <c r="C1763" s="112">
        <f>+$D$3*U1763</f>
        <v>5046470</v>
      </c>
      <c r="D1763" s="112">
        <f t="shared" si="286"/>
        <v>5046470</v>
      </c>
      <c r="E1763" s="112">
        <f>+$F$3*L1763</f>
        <v>4494600</v>
      </c>
      <c r="F1763" s="112">
        <f t="shared" si="287"/>
        <v>4494600</v>
      </c>
      <c r="G1763" s="113">
        <f>+$H$3*R1763</f>
        <v>1349430</v>
      </c>
      <c r="H1763" s="112">
        <f t="shared" si="288"/>
        <v>1349430</v>
      </c>
      <c r="I1763" s="140">
        <f>+I1761+500</f>
        <v>440500</v>
      </c>
      <c r="J1763" s="130"/>
      <c r="K1763" s="116">
        <f>+K1761+10</f>
        <v>8960</v>
      </c>
      <c r="L1763" s="117">
        <f>+I1763+K1763</f>
        <v>449460</v>
      </c>
      <c r="M1763" s="118"/>
      <c r="N1763" s="119">
        <f>+N1761+10</f>
        <v>9060</v>
      </c>
      <c r="O1763" s="119">
        <f>+N1763+I1763</f>
        <v>449560</v>
      </c>
      <c r="P1763" s="119"/>
      <c r="Q1763" s="119">
        <f>+Q1761+10</f>
        <v>9310</v>
      </c>
      <c r="R1763" s="120">
        <f>+Q1763+I1763</f>
        <v>449810</v>
      </c>
      <c r="S1763" s="121"/>
      <c r="T1763" s="122">
        <f>+T1761+20</f>
        <v>18270</v>
      </c>
      <c r="U1763" s="122">
        <f>+T1763+I1763</f>
        <v>458770</v>
      </c>
      <c r="V1763" s="141">
        <f>+V1761+500</f>
        <v>440500</v>
      </c>
      <c r="W1763" s="130"/>
      <c r="X1763" s="116">
        <f>+X1761+10</f>
        <v>6835</v>
      </c>
      <c r="Y1763" s="124">
        <f t="shared" si="289"/>
        <v>440740</v>
      </c>
      <c r="Z1763" s="125">
        <f>+V1763+X1763</f>
        <v>447335</v>
      </c>
      <c r="AA1763" s="126"/>
      <c r="AB1763" s="127">
        <f>+AB1761+20</f>
        <v>13670</v>
      </c>
      <c r="AC1763" s="119">
        <f>+V1763+AB1763</f>
        <v>454170</v>
      </c>
      <c r="AD1763" s="127"/>
      <c r="AE1763" s="127">
        <f>+AE1761+10</f>
        <v>6860</v>
      </c>
      <c r="AF1763" s="120">
        <f>+AE1763+V1763</f>
        <v>447360</v>
      </c>
      <c r="AG1763" s="127"/>
      <c r="AH1763" s="127">
        <f>+AH1761+10</f>
        <v>6885</v>
      </c>
      <c r="AI1763" s="119">
        <f>+AH1763+V1763</f>
        <v>447385</v>
      </c>
      <c r="AJ1763" s="126"/>
      <c r="AK1763" s="128">
        <f>+AK1761+10</f>
        <v>6910</v>
      </c>
      <c r="AL1763" s="129">
        <f>+AK1763+V1763</f>
        <v>447410</v>
      </c>
      <c r="AM1763" s="397"/>
    </row>
    <row r="1764" spans="1:39" ht="15.75" x14ac:dyDescent="0.25">
      <c r="A1764" s="93">
        <f t="shared" si="284"/>
        <v>0</v>
      </c>
      <c r="B1764" s="94">
        <f t="shared" si="285"/>
        <v>0</v>
      </c>
      <c r="C1764" s="95">
        <f>+$D$3*T1764</f>
        <v>7150</v>
      </c>
      <c r="D1764" s="95">
        <f t="shared" si="286"/>
        <v>7150</v>
      </c>
      <c r="E1764" s="95">
        <f>+$F$3*K1764</f>
        <v>1500</v>
      </c>
      <c r="F1764" s="95">
        <f t="shared" si="287"/>
        <v>1500</v>
      </c>
      <c r="G1764" s="96">
        <f>+$H$3*Q1764</f>
        <v>1500</v>
      </c>
      <c r="H1764" s="433">
        <f t="shared" si="288"/>
        <v>1500</v>
      </c>
      <c r="I1764" s="395"/>
      <c r="J1764" s="130">
        <f>((K1765-K1763)/500)</f>
        <v>0.02</v>
      </c>
      <c r="K1764" s="116">
        <f>(((I1764-I1763)*J1764)+K1763)+I1764</f>
        <v>150</v>
      </c>
      <c r="L1764" s="131">
        <f>ROUNDUP(K1764,0)</f>
        <v>150</v>
      </c>
      <c r="M1764" s="132">
        <f>((N1765-N1763)/500)</f>
        <v>0.02</v>
      </c>
      <c r="N1764" s="101">
        <f>(((I1764-I1763)*M1764)+N1763)+I1764</f>
        <v>250</v>
      </c>
      <c r="O1764" s="101">
        <f>ROUNDUP(N1764,0)</f>
        <v>250</v>
      </c>
      <c r="P1764" s="101">
        <f>((Q1765-Q1763)/500)</f>
        <v>0.02</v>
      </c>
      <c r="Q1764" s="101">
        <f>(((I1764-I1763)*P1764)+Q1763)+I1764</f>
        <v>500</v>
      </c>
      <c r="R1764" s="133">
        <f>ROUNDUP(Q1764,0)</f>
        <v>500</v>
      </c>
      <c r="S1764" s="132">
        <f>((T1765-T1763)/500)</f>
        <v>0.04</v>
      </c>
      <c r="T1764" s="134">
        <f>(((I1764-I1763)*S1764)+T1763)+I1764</f>
        <v>650</v>
      </c>
      <c r="U1764" s="134">
        <f>ROUNDUP(T1764,0)</f>
        <v>650</v>
      </c>
      <c r="V1764" s="396"/>
      <c r="W1764" s="130">
        <f>((X1765-X1763)/500)</f>
        <v>0.01</v>
      </c>
      <c r="X1764" s="116">
        <f>(((V1764-V1763)*W1764)+X1763)+V1764</f>
        <v>2430</v>
      </c>
      <c r="Y1764" s="135">
        <f t="shared" si="289"/>
        <v>240</v>
      </c>
      <c r="Z1764" s="106">
        <f>ROUNDUP(X1764,0)</f>
        <v>2430</v>
      </c>
      <c r="AA1764" s="136">
        <f>((AB1765-AB1763)/500)</f>
        <v>0.02</v>
      </c>
      <c r="AB1764" s="137">
        <f>(((V1764-V1763)*AA1764)+AB1763)+V1764</f>
        <v>4860</v>
      </c>
      <c r="AC1764" s="101">
        <f>ROUNDUP(AB1764,0)</f>
        <v>4860</v>
      </c>
      <c r="AD1764" s="137">
        <f>((AE1765-AE1763)/500)</f>
        <v>0.01</v>
      </c>
      <c r="AE1764" s="137">
        <f>(((V1764-V1763)*AD1764)+AE1763)+V1764</f>
        <v>2455</v>
      </c>
      <c r="AF1764" s="133">
        <f>ROUNDUP(AE1764,0)</f>
        <v>2455</v>
      </c>
      <c r="AG1764" s="137">
        <f>((AH1765-AH1763)/500)</f>
        <v>0.01</v>
      </c>
      <c r="AH1764" s="137">
        <f>(((V1764-V1763)*AG1764)+AH1763)+V1764</f>
        <v>2480</v>
      </c>
      <c r="AI1764" s="101">
        <f>ROUNDUP(AH1764,0)</f>
        <v>2480</v>
      </c>
      <c r="AJ1764" s="136">
        <f>((AK1765-AK1763)/500)</f>
        <v>0.01</v>
      </c>
      <c r="AK1764" s="138">
        <f>(((V1764-V1763)*AJ1764)+AK1763)+V1764</f>
        <v>2505</v>
      </c>
      <c r="AL1764" s="139">
        <f>ROUNDUP(AK1764,0)</f>
        <v>2505</v>
      </c>
    </row>
    <row r="1765" spans="1:39" ht="15.75" x14ac:dyDescent="0.25">
      <c r="A1765" s="93">
        <f t="shared" si="284"/>
        <v>0</v>
      </c>
      <c r="B1765" s="93">
        <f t="shared" si="285"/>
        <v>0</v>
      </c>
      <c r="C1765" s="112">
        <f>+$D$3*U1765</f>
        <v>5052190</v>
      </c>
      <c r="D1765" s="112">
        <f t="shared" si="286"/>
        <v>5052190</v>
      </c>
      <c r="E1765" s="112">
        <f>+$F$3*L1765</f>
        <v>4499700</v>
      </c>
      <c r="F1765" s="112">
        <f t="shared" si="287"/>
        <v>4499700</v>
      </c>
      <c r="G1765" s="113">
        <f>+$H$3*R1765</f>
        <v>1350960</v>
      </c>
      <c r="H1765" s="112">
        <f t="shared" si="288"/>
        <v>1350960</v>
      </c>
      <c r="I1765" s="140">
        <f>+I1763+500</f>
        <v>441000</v>
      </c>
      <c r="J1765" s="130"/>
      <c r="K1765" s="116">
        <f>+K1763+10</f>
        <v>8970</v>
      </c>
      <c r="L1765" s="117">
        <f>+I1765+K1765</f>
        <v>449970</v>
      </c>
      <c r="M1765" s="118"/>
      <c r="N1765" s="119">
        <f>+N1763+10</f>
        <v>9070</v>
      </c>
      <c r="O1765" s="119">
        <f>+N1765+I1765</f>
        <v>450070</v>
      </c>
      <c r="P1765" s="119"/>
      <c r="Q1765" s="119">
        <f>+Q1763+10</f>
        <v>9320</v>
      </c>
      <c r="R1765" s="120">
        <f>+Q1765+I1765</f>
        <v>450320</v>
      </c>
      <c r="S1765" s="121"/>
      <c r="T1765" s="122">
        <f>+T1763+20</f>
        <v>18290</v>
      </c>
      <c r="U1765" s="122">
        <f>+T1765+I1765</f>
        <v>459290</v>
      </c>
      <c r="V1765" s="141">
        <f>+V1763+500</f>
        <v>441000</v>
      </c>
      <c r="W1765" s="130"/>
      <c r="X1765" s="116">
        <f>+X1763+5</f>
        <v>6840</v>
      </c>
      <c r="Y1765" s="124">
        <f t="shared" si="289"/>
        <v>441240</v>
      </c>
      <c r="Z1765" s="125">
        <f>+V1765+X1765</f>
        <v>447840</v>
      </c>
      <c r="AA1765" s="126"/>
      <c r="AB1765" s="127">
        <f>+AB1763+10</f>
        <v>13680</v>
      </c>
      <c r="AC1765" s="119">
        <f>+V1765+AB1765</f>
        <v>454680</v>
      </c>
      <c r="AD1765" s="127"/>
      <c r="AE1765" s="127">
        <f>+AE1763+5</f>
        <v>6865</v>
      </c>
      <c r="AF1765" s="120">
        <f>+AE1765+V1765</f>
        <v>447865</v>
      </c>
      <c r="AG1765" s="127"/>
      <c r="AH1765" s="127">
        <f>+AH1763+5</f>
        <v>6890</v>
      </c>
      <c r="AI1765" s="119">
        <f>+AH1765+V1765</f>
        <v>447890</v>
      </c>
      <c r="AJ1765" s="126"/>
      <c r="AK1765" s="128">
        <f>+AK1763+5</f>
        <v>6915</v>
      </c>
      <c r="AL1765" s="129">
        <f>+AK1765+V1765</f>
        <v>447915</v>
      </c>
      <c r="AM1765" s="397"/>
    </row>
    <row r="1766" spans="1:39" ht="15.75" x14ac:dyDescent="0.25">
      <c r="A1766" s="93">
        <f t="shared" si="284"/>
        <v>0</v>
      </c>
      <c r="B1766" s="94">
        <f t="shared" si="285"/>
        <v>0</v>
      </c>
      <c r="C1766" s="95">
        <f>+$D$3*T1766</f>
        <v>7150</v>
      </c>
      <c r="D1766" s="95">
        <f t="shared" si="286"/>
        <v>7150</v>
      </c>
      <c r="E1766" s="95">
        <f>+$F$3*K1766</f>
        <v>1500</v>
      </c>
      <c r="F1766" s="95">
        <f t="shared" si="287"/>
        <v>1500</v>
      </c>
      <c r="G1766" s="96">
        <f>+$H$3*Q1766</f>
        <v>1500</v>
      </c>
      <c r="H1766" s="95">
        <f t="shared" si="288"/>
        <v>1500</v>
      </c>
      <c r="I1766" s="395"/>
      <c r="J1766" s="130">
        <f>((K1767-K1765)/500)</f>
        <v>0.02</v>
      </c>
      <c r="K1766" s="116">
        <f>(((I1766-I1765)*J1766)+K1765)+I1766</f>
        <v>150</v>
      </c>
      <c r="L1766" s="131">
        <f>ROUNDUP(K1766,0)</f>
        <v>150</v>
      </c>
      <c r="M1766" s="132">
        <f>((N1767-N1765)/500)</f>
        <v>0.02</v>
      </c>
      <c r="N1766" s="101">
        <f>(((I1766-I1765)*M1766)+N1765)+I1766</f>
        <v>250</v>
      </c>
      <c r="O1766" s="101">
        <f>ROUNDUP(N1766,0)</f>
        <v>250</v>
      </c>
      <c r="P1766" s="101">
        <f>((Q1767-Q1765)/500)</f>
        <v>0.02</v>
      </c>
      <c r="Q1766" s="101">
        <f>(((I1766-I1765)*P1766)+Q1765)+I1766</f>
        <v>500</v>
      </c>
      <c r="R1766" s="133">
        <f>ROUNDUP(Q1766,0)</f>
        <v>500</v>
      </c>
      <c r="S1766" s="132">
        <f>((T1767-T1765)/500)</f>
        <v>0.04</v>
      </c>
      <c r="T1766" s="134">
        <f>(((I1766-I1765)*S1766)+T1765)+I1766</f>
        <v>650</v>
      </c>
      <c r="U1766" s="134">
        <f>ROUNDUP(T1766,0)</f>
        <v>650</v>
      </c>
      <c r="V1766" s="396"/>
      <c r="W1766" s="130">
        <f>((X1767-X1765)/500)</f>
        <v>0.02</v>
      </c>
      <c r="X1766" s="116">
        <f>(((V1766-V1765)*W1766)+X1765)+V1766</f>
        <v>-1980</v>
      </c>
      <c r="Y1766" s="135">
        <f t="shared" si="289"/>
        <v>240</v>
      </c>
      <c r="Z1766" s="106">
        <f>ROUNDUP(X1766,0)</f>
        <v>-1980</v>
      </c>
      <c r="AA1766" s="136">
        <f>((AB1767-AB1765)/500)</f>
        <v>0.04</v>
      </c>
      <c r="AB1766" s="137">
        <f>(((V1766-V1765)*AA1766)+AB1765)+V1766</f>
        <v>-3960</v>
      </c>
      <c r="AC1766" s="101">
        <f>ROUNDUP(AB1766,0)</f>
        <v>-3960</v>
      </c>
      <c r="AD1766" s="137">
        <f>((AE1767-AE1765)/500)</f>
        <v>0.02</v>
      </c>
      <c r="AE1766" s="137">
        <f>(((V1766-V1765)*AD1766)+AE1765)+V1766</f>
        <v>-1955</v>
      </c>
      <c r="AF1766" s="133">
        <f>ROUNDUP(AE1766,0)</f>
        <v>-1955</v>
      </c>
      <c r="AG1766" s="137">
        <f>((AH1767-AH1765)/500)</f>
        <v>0.02</v>
      </c>
      <c r="AH1766" s="137">
        <f>(((V1766-V1765)*AG1766)+AH1765)+V1766</f>
        <v>-1930</v>
      </c>
      <c r="AI1766" s="101">
        <f>ROUNDUP(AH1766,0)</f>
        <v>-1930</v>
      </c>
      <c r="AJ1766" s="136">
        <f>((AK1767-AK1765)/500)</f>
        <v>0.02</v>
      </c>
      <c r="AK1766" s="138">
        <f>(((V1766-V1765)*AJ1766)+AK1765)+V1766</f>
        <v>-1905</v>
      </c>
      <c r="AL1766" s="139">
        <f>ROUNDUP(AK1766,0)</f>
        <v>-1905</v>
      </c>
    </row>
    <row r="1767" spans="1:39" ht="15.75" x14ac:dyDescent="0.25">
      <c r="A1767" s="93">
        <f t="shared" si="284"/>
        <v>0</v>
      </c>
      <c r="B1767" s="93">
        <f t="shared" si="285"/>
        <v>0</v>
      </c>
      <c r="C1767" s="112">
        <f>+$D$3*U1767</f>
        <v>5057910</v>
      </c>
      <c r="D1767" s="112">
        <f t="shared" si="286"/>
        <v>5057910</v>
      </c>
      <c r="E1767" s="112">
        <f>+$F$3*L1767</f>
        <v>4504800</v>
      </c>
      <c r="F1767" s="112">
        <f t="shared" si="287"/>
        <v>4504800</v>
      </c>
      <c r="G1767" s="113">
        <f>+$H$3*R1767</f>
        <v>1352490</v>
      </c>
      <c r="H1767" s="112">
        <f t="shared" si="288"/>
        <v>1352490</v>
      </c>
      <c r="I1767" s="140">
        <f>+I1765+500</f>
        <v>441500</v>
      </c>
      <c r="J1767" s="130"/>
      <c r="K1767" s="116">
        <f>+K1765+10</f>
        <v>8980</v>
      </c>
      <c r="L1767" s="117">
        <f>+I1767+K1767</f>
        <v>450480</v>
      </c>
      <c r="M1767" s="118"/>
      <c r="N1767" s="119">
        <f>+N1765+10</f>
        <v>9080</v>
      </c>
      <c r="O1767" s="119">
        <f>+N1767+I1767</f>
        <v>450580</v>
      </c>
      <c r="P1767" s="119"/>
      <c r="Q1767" s="119">
        <f>+Q1765+10</f>
        <v>9330</v>
      </c>
      <c r="R1767" s="120">
        <f>+Q1767+I1767</f>
        <v>450830</v>
      </c>
      <c r="S1767" s="121"/>
      <c r="T1767" s="122">
        <f>+T1765+20</f>
        <v>18310</v>
      </c>
      <c r="U1767" s="122">
        <f>+T1767+I1767</f>
        <v>459810</v>
      </c>
      <c r="V1767" s="141">
        <f>+V1765+500</f>
        <v>441500</v>
      </c>
      <c r="W1767" s="130"/>
      <c r="X1767" s="116">
        <f>+X1765+10</f>
        <v>6850</v>
      </c>
      <c r="Y1767" s="124">
        <f t="shared" si="289"/>
        <v>441740</v>
      </c>
      <c r="Z1767" s="125">
        <f>+V1767+X1767</f>
        <v>448350</v>
      </c>
      <c r="AA1767" s="126"/>
      <c r="AB1767" s="127">
        <f>+AB1765+20</f>
        <v>13700</v>
      </c>
      <c r="AC1767" s="119">
        <f>+V1767+AB1767</f>
        <v>455200</v>
      </c>
      <c r="AD1767" s="127"/>
      <c r="AE1767" s="127">
        <f>+AE1765+10</f>
        <v>6875</v>
      </c>
      <c r="AF1767" s="120">
        <f>+AE1767+V1767</f>
        <v>448375</v>
      </c>
      <c r="AG1767" s="127"/>
      <c r="AH1767" s="127">
        <f>+AH1765+10</f>
        <v>6900</v>
      </c>
      <c r="AI1767" s="119">
        <f>+AH1767+V1767</f>
        <v>448400</v>
      </c>
      <c r="AJ1767" s="126"/>
      <c r="AK1767" s="128">
        <f>+AK1765+10</f>
        <v>6925</v>
      </c>
      <c r="AL1767" s="129">
        <f>+AK1767+V1767</f>
        <v>448425</v>
      </c>
      <c r="AM1767" s="397"/>
    </row>
    <row r="1768" spans="1:39" ht="15.75" x14ac:dyDescent="0.25">
      <c r="A1768" s="93">
        <f t="shared" si="284"/>
        <v>0</v>
      </c>
      <c r="B1768" s="94">
        <f t="shared" si="285"/>
        <v>0</v>
      </c>
      <c r="C1768" s="95">
        <f>+$D$3*T1768</f>
        <v>7150</v>
      </c>
      <c r="D1768" s="95">
        <f t="shared" si="286"/>
        <v>7150</v>
      </c>
      <c r="E1768" s="95">
        <f>+$F$3*K1768</f>
        <v>1500</v>
      </c>
      <c r="F1768" s="95">
        <f t="shared" si="287"/>
        <v>1500</v>
      </c>
      <c r="G1768" s="96">
        <f>+$H$3*Q1768</f>
        <v>1500</v>
      </c>
      <c r="H1768" s="433">
        <f t="shared" si="288"/>
        <v>1500</v>
      </c>
      <c r="I1768" s="395"/>
      <c r="J1768" s="130">
        <f>((K1769-K1767)/500)</f>
        <v>0.02</v>
      </c>
      <c r="K1768" s="116">
        <f>(((I1768-I1767)*J1768)+K1767)+I1768</f>
        <v>150</v>
      </c>
      <c r="L1768" s="131">
        <f>ROUNDUP(K1768,0)</f>
        <v>150</v>
      </c>
      <c r="M1768" s="132">
        <f>((N1769-N1767)/500)</f>
        <v>0.02</v>
      </c>
      <c r="N1768" s="101">
        <f>(((I1768-I1767)*M1768)+N1767)+I1768</f>
        <v>250</v>
      </c>
      <c r="O1768" s="101">
        <f>ROUNDUP(N1768,0)</f>
        <v>250</v>
      </c>
      <c r="P1768" s="101">
        <f>((Q1769-Q1767)/500)</f>
        <v>0.02</v>
      </c>
      <c r="Q1768" s="101">
        <f>(((I1768-I1767)*P1768)+Q1767)+I1768</f>
        <v>500</v>
      </c>
      <c r="R1768" s="133">
        <f>ROUNDUP(Q1768,0)</f>
        <v>500</v>
      </c>
      <c r="S1768" s="132">
        <f>((T1769-T1767)/500)</f>
        <v>0.04</v>
      </c>
      <c r="T1768" s="134">
        <f>(((I1768-I1767)*S1768)+T1767)+I1768</f>
        <v>650</v>
      </c>
      <c r="U1768" s="134">
        <f>ROUNDUP(T1768,0)</f>
        <v>650</v>
      </c>
      <c r="V1768" s="396"/>
      <c r="W1768" s="130">
        <f>((X1769-X1767)/500)</f>
        <v>0.01</v>
      </c>
      <c r="X1768" s="116">
        <f>(((V1768-V1767)*W1768)+X1767)+V1768</f>
        <v>2435</v>
      </c>
      <c r="Y1768" s="135">
        <f t="shared" si="289"/>
        <v>240</v>
      </c>
      <c r="Z1768" s="106">
        <f>ROUNDUP(X1768,0)</f>
        <v>2435</v>
      </c>
      <c r="AA1768" s="136">
        <f>((AB1769-AB1767)/500)</f>
        <v>0.02</v>
      </c>
      <c r="AB1768" s="137">
        <f>(((V1768-V1767)*AA1768)+AB1767)+V1768</f>
        <v>4870</v>
      </c>
      <c r="AC1768" s="101">
        <f>ROUNDUP(AB1768,0)</f>
        <v>4870</v>
      </c>
      <c r="AD1768" s="137">
        <f>((AE1769-AE1767)/500)</f>
        <v>0.01</v>
      </c>
      <c r="AE1768" s="137">
        <f>(((V1768-V1767)*AD1768)+AE1767)+V1768</f>
        <v>2460</v>
      </c>
      <c r="AF1768" s="133">
        <f>ROUNDUP(AE1768,0)</f>
        <v>2460</v>
      </c>
      <c r="AG1768" s="137">
        <f>((AH1769-AH1767)/500)</f>
        <v>0.01</v>
      </c>
      <c r="AH1768" s="137">
        <f>(((V1768-V1767)*AG1768)+AH1767)+V1768</f>
        <v>2485</v>
      </c>
      <c r="AI1768" s="101">
        <f>ROUNDUP(AH1768,0)</f>
        <v>2485</v>
      </c>
      <c r="AJ1768" s="136">
        <f>((AK1769-AK1767)/500)</f>
        <v>0.01</v>
      </c>
      <c r="AK1768" s="138">
        <f>(((V1768-V1767)*AJ1768)+AK1767)+V1768</f>
        <v>2510</v>
      </c>
      <c r="AL1768" s="139">
        <f>ROUNDUP(AK1768,0)</f>
        <v>2510</v>
      </c>
    </row>
    <row r="1769" spans="1:39" ht="15.75" x14ac:dyDescent="0.25">
      <c r="A1769" s="93">
        <f t="shared" ref="A1769:A1832" si="290">+$B$3*O1769</f>
        <v>0</v>
      </c>
      <c r="B1769" s="93">
        <f t="shared" si="285"/>
        <v>0</v>
      </c>
      <c r="C1769" s="112">
        <f>+$D$3*U1769</f>
        <v>5063630</v>
      </c>
      <c r="D1769" s="112">
        <f t="shared" si="286"/>
        <v>5063630</v>
      </c>
      <c r="E1769" s="112">
        <f>+$F$3*L1769</f>
        <v>4509900</v>
      </c>
      <c r="F1769" s="112">
        <f t="shared" si="287"/>
        <v>4509900</v>
      </c>
      <c r="G1769" s="113">
        <f>+$H$3*R1769</f>
        <v>1354020</v>
      </c>
      <c r="H1769" s="112">
        <f t="shared" si="288"/>
        <v>1354020</v>
      </c>
      <c r="I1769" s="140">
        <f>+I1767+500</f>
        <v>442000</v>
      </c>
      <c r="J1769" s="130"/>
      <c r="K1769" s="116">
        <f>+K1767+10</f>
        <v>8990</v>
      </c>
      <c r="L1769" s="117">
        <f>+I1769+K1769</f>
        <v>450990</v>
      </c>
      <c r="M1769" s="118"/>
      <c r="N1769" s="119">
        <f>+N1767+10</f>
        <v>9090</v>
      </c>
      <c r="O1769" s="119">
        <f>+N1769+I1769</f>
        <v>451090</v>
      </c>
      <c r="P1769" s="119"/>
      <c r="Q1769" s="119">
        <f>+Q1767+10</f>
        <v>9340</v>
      </c>
      <c r="R1769" s="120">
        <f>+Q1769+I1769</f>
        <v>451340</v>
      </c>
      <c r="S1769" s="121"/>
      <c r="T1769" s="122">
        <f>+T1767+20</f>
        <v>18330</v>
      </c>
      <c r="U1769" s="122">
        <f>+T1769+I1769</f>
        <v>460330</v>
      </c>
      <c r="V1769" s="141">
        <f>+V1767+500</f>
        <v>442000</v>
      </c>
      <c r="W1769" s="130"/>
      <c r="X1769" s="116">
        <f>+X1767+5</f>
        <v>6855</v>
      </c>
      <c r="Y1769" s="124">
        <f t="shared" si="289"/>
        <v>442240</v>
      </c>
      <c r="Z1769" s="125">
        <f>+V1769+X1769</f>
        <v>448855</v>
      </c>
      <c r="AA1769" s="126"/>
      <c r="AB1769" s="127">
        <f>+AB1767+10</f>
        <v>13710</v>
      </c>
      <c r="AC1769" s="119">
        <f>+V1769+AB1769</f>
        <v>455710</v>
      </c>
      <c r="AD1769" s="127"/>
      <c r="AE1769" s="127">
        <f>+AE1767+5</f>
        <v>6880</v>
      </c>
      <c r="AF1769" s="120">
        <f>+AE1769+V1769</f>
        <v>448880</v>
      </c>
      <c r="AG1769" s="127"/>
      <c r="AH1769" s="127">
        <f>+AH1767+5</f>
        <v>6905</v>
      </c>
      <c r="AI1769" s="119">
        <f>+AH1769+V1769</f>
        <v>448905</v>
      </c>
      <c r="AJ1769" s="126"/>
      <c r="AK1769" s="128">
        <f>+AK1767+5</f>
        <v>6930</v>
      </c>
      <c r="AL1769" s="129">
        <f>+AK1769+V1769</f>
        <v>448930</v>
      </c>
      <c r="AM1769" s="397"/>
    </row>
    <row r="1770" spans="1:39" ht="15.75" x14ac:dyDescent="0.25">
      <c r="A1770" s="93">
        <f t="shared" si="290"/>
        <v>0</v>
      </c>
      <c r="B1770" s="94">
        <f t="shared" si="285"/>
        <v>0</v>
      </c>
      <c r="C1770" s="95">
        <f>+$D$3*T1770</f>
        <v>7150</v>
      </c>
      <c r="D1770" s="95">
        <f t="shared" si="286"/>
        <v>7150</v>
      </c>
      <c r="E1770" s="95">
        <f>+$F$3*K1770</f>
        <v>1500</v>
      </c>
      <c r="F1770" s="95">
        <f t="shared" si="287"/>
        <v>1500</v>
      </c>
      <c r="G1770" s="96">
        <f>+$H$3*Q1770</f>
        <v>1500</v>
      </c>
      <c r="H1770" s="95">
        <f t="shared" si="288"/>
        <v>1500</v>
      </c>
      <c r="I1770" s="395"/>
      <c r="J1770" s="130">
        <f>((K1771-K1769)/500)</f>
        <v>0.02</v>
      </c>
      <c r="K1770" s="116">
        <f>(((I1770-I1769)*J1770)+K1769)+I1770</f>
        <v>150</v>
      </c>
      <c r="L1770" s="131">
        <f>ROUNDUP(K1770,0)</f>
        <v>150</v>
      </c>
      <c r="M1770" s="132">
        <f>((N1771-N1769)/500)</f>
        <v>0.02</v>
      </c>
      <c r="N1770" s="101">
        <f>(((I1770-I1769)*M1770)+N1769)+I1770</f>
        <v>250</v>
      </c>
      <c r="O1770" s="101">
        <f>ROUNDUP(N1770,0)</f>
        <v>250</v>
      </c>
      <c r="P1770" s="101">
        <f>((Q1771-Q1769)/500)</f>
        <v>0.02</v>
      </c>
      <c r="Q1770" s="101">
        <f>(((I1770-I1769)*P1770)+Q1769)+I1770</f>
        <v>500</v>
      </c>
      <c r="R1770" s="133">
        <f>ROUNDUP(Q1770,0)</f>
        <v>500</v>
      </c>
      <c r="S1770" s="132">
        <f>((T1771-T1769)/500)</f>
        <v>0.04</v>
      </c>
      <c r="T1770" s="134">
        <f>(((I1770-I1769)*S1770)+T1769)+I1770</f>
        <v>650</v>
      </c>
      <c r="U1770" s="134">
        <f>ROUNDUP(T1770,0)</f>
        <v>650</v>
      </c>
      <c r="V1770" s="396"/>
      <c r="W1770" s="130">
        <f>((X1771-X1769)/500)</f>
        <v>0.02</v>
      </c>
      <c r="X1770" s="116">
        <f>(((V1770-V1769)*W1770)+X1769)+V1770</f>
        <v>-1985</v>
      </c>
      <c r="Y1770" s="135">
        <f t="shared" si="289"/>
        <v>240</v>
      </c>
      <c r="Z1770" s="106">
        <f>ROUNDUP(X1770,0)</f>
        <v>-1985</v>
      </c>
      <c r="AA1770" s="136">
        <f>((AB1771-AB1769)/500)</f>
        <v>0.04</v>
      </c>
      <c r="AB1770" s="137">
        <f>(((V1770-V1769)*AA1770)+AB1769)+V1770</f>
        <v>-3970</v>
      </c>
      <c r="AC1770" s="101">
        <f>ROUNDUP(AB1770,0)</f>
        <v>-3970</v>
      </c>
      <c r="AD1770" s="137">
        <f>((AE1771-AE1769)/500)</f>
        <v>0.02</v>
      </c>
      <c r="AE1770" s="137">
        <f>(((V1770-V1769)*AD1770)+AE1769)+V1770</f>
        <v>-1960</v>
      </c>
      <c r="AF1770" s="133">
        <f>ROUNDUP(AE1770,0)</f>
        <v>-1960</v>
      </c>
      <c r="AG1770" s="137">
        <f>((AH1771-AH1769)/500)</f>
        <v>0.02</v>
      </c>
      <c r="AH1770" s="137">
        <f>(((V1770-V1769)*AG1770)+AH1769)+V1770</f>
        <v>-1935</v>
      </c>
      <c r="AI1770" s="101">
        <f>ROUNDUP(AH1770,0)</f>
        <v>-1935</v>
      </c>
      <c r="AJ1770" s="136">
        <f>((AK1771-AK1769)/500)</f>
        <v>0.02</v>
      </c>
      <c r="AK1770" s="138">
        <f>(((V1770-V1769)*AJ1770)+AK1769)+V1770</f>
        <v>-1910</v>
      </c>
      <c r="AL1770" s="139">
        <f>ROUNDUP(AK1770,0)</f>
        <v>-1910</v>
      </c>
      <c r="AM1770" s="397"/>
    </row>
    <row r="1771" spans="1:39" ht="15.75" x14ac:dyDescent="0.25">
      <c r="A1771" s="93">
        <f t="shared" si="290"/>
        <v>0</v>
      </c>
      <c r="B1771" s="93">
        <f t="shared" si="285"/>
        <v>0</v>
      </c>
      <c r="C1771" s="112">
        <f>+$D$3*U1771</f>
        <v>5069350</v>
      </c>
      <c r="D1771" s="112">
        <f t="shared" si="286"/>
        <v>5069350</v>
      </c>
      <c r="E1771" s="112">
        <f>+$F$3*L1771</f>
        <v>4515000</v>
      </c>
      <c r="F1771" s="112">
        <f t="shared" si="287"/>
        <v>4515000</v>
      </c>
      <c r="G1771" s="113">
        <f>+$H$3*R1771</f>
        <v>1355550</v>
      </c>
      <c r="H1771" s="112">
        <f t="shared" si="288"/>
        <v>1355550</v>
      </c>
      <c r="I1771" s="140">
        <f>+I1769+500</f>
        <v>442500</v>
      </c>
      <c r="J1771" s="130"/>
      <c r="K1771" s="116">
        <f>+K1769+10</f>
        <v>9000</v>
      </c>
      <c r="L1771" s="117">
        <f>+I1771+K1771</f>
        <v>451500</v>
      </c>
      <c r="M1771" s="118"/>
      <c r="N1771" s="119">
        <f>+N1769+10</f>
        <v>9100</v>
      </c>
      <c r="O1771" s="119">
        <f>+N1771+I1771</f>
        <v>451600</v>
      </c>
      <c r="P1771" s="119"/>
      <c r="Q1771" s="119">
        <f>+Q1769+10</f>
        <v>9350</v>
      </c>
      <c r="R1771" s="120">
        <f>+Q1771+I1771</f>
        <v>451850</v>
      </c>
      <c r="S1771" s="121"/>
      <c r="T1771" s="122">
        <f>+T1769+20</f>
        <v>18350</v>
      </c>
      <c r="U1771" s="122">
        <f>+T1771+I1771</f>
        <v>460850</v>
      </c>
      <c r="V1771" s="141">
        <f>+V1769+500</f>
        <v>442500</v>
      </c>
      <c r="W1771" s="130"/>
      <c r="X1771" s="116">
        <f>+X1769+10</f>
        <v>6865</v>
      </c>
      <c r="Y1771" s="124">
        <f t="shared" si="289"/>
        <v>442740</v>
      </c>
      <c r="Z1771" s="125">
        <f>+V1771+X1771</f>
        <v>449365</v>
      </c>
      <c r="AA1771" s="126"/>
      <c r="AB1771" s="127">
        <f>+AB1769+20</f>
        <v>13730</v>
      </c>
      <c r="AC1771" s="119">
        <f>+V1771+AB1771</f>
        <v>456230</v>
      </c>
      <c r="AD1771" s="127"/>
      <c r="AE1771" s="127">
        <f>+AE1769+10</f>
        <v>6890</v>
      </c>
      <c r="AF1771" s="120">
        <f>+AE1771+V1771</f>
        <v>449390</v>
      </c>
      <c r="AG1771" s="127"/>
      <c r="AH1771" s="127">
        <f>+AH1769+10</f>
        <v>6915</v>
      </c>
      <c r="AI1771" s="119">
        <f>+AH1771+V1771</f>
        <v>449415</v>
      </c>
      <c r="AJ1771" s="126"/>
      <c r="AK1771" s="128">
        <f>+AK1769+10</f>
        <v>6940</v>
      </c>
      <c r="AL1771" s="129">
        <f>+AK1771+V1771</f>
        <v>449440</v>
      </c>
      <c r="AM1771" s="397"/>
    </row>
    <row r="1772" spans="1:39" ht="15.75" x14ac:dyDescent="0.25">
      <c r="A1772" s="93">
        <f t="shared" si="290"/>
        <v>0</v>
      </c>
      <c r="B1772" s="94">
        <f t="shared" si="285"/>
        <v>0</v>
      </c>
      <c r="C1772" s="95">
        <f>+$D$3*T1772</f>
        <v>7150</v>
      </c>
      <c r="D1772" s="95">
        <f t="shared" si="286"/>
        <v>7150</v>
      </c>
      <c r="E1772" s="95">
        <f>+$F$3*K1772</f>
        <v>1500</v>
      </c>
      <c r="F1772" s="95">
        <f t="shared" si="287"/>
        <v>1500</v>
      </c>
      <c r="G1772" s="96">
        <f>+$H$3*Q1772</f>
        <v>1500</v>
      </c>
      <c r="H1772" s="433">
        <f t="shared" si="288"/>
        <v>1500</v>
      </c>
      <c r="I1772" s="395"/>
      <c r="J1772" s="130">
        <f>((K1773-K1771)/500)</f>
        <v>0.02</v>
      </c>
      <c r="K1772" s="116">
        <f>(((I1772-I1771)*J1772)+K1771)+I1772</f>
        <v>150</v>
      </c>
      <c r="L1772" s="131">
        <f>ROUNDUP(K1772,0)</f>
        <v>150</v>
      </c>
      <c r="M1772" s="132">
        <f>((N1773-N1771)/500)</f>
        <v>0.02</v>
      </c>
      <c r="N1772" s="101">
        <f>(((I1772-I1771)*M1772)+N1771)+I1772</f>
        <v>250</v>
      </c>
      <c r="O1772" s="101">
        <f>ROUNDUP(N1772,0)</f>
        <v>250</v>
      </c>
      <c r="P1772" s="101">
        <f>((Q1773-Q1771)/500)</f>
        <v>0.02</v>
      </c>
      <c r="Q1772" s="101">
        <f>(((I1772-I1771)*P1772)+Q1771)+I1772</f>
        <v>500</v>
      </c>
      <c r="R1772" s="133">
        <f>ROUNDUP(Q1772,0)</f>
        <v>500</v>
      </c>
      <c r="S1772" s="132">
        <f>((T1773-T1771)/500)</f>
        <v>0.04</v>
      </c>
      <c r="T1772" s="134">
        <f>(((I1772-I1771)*S1772)+T1771)+I1772</f>
        <v>650</v>
      </c>
      <c r="U1772" s="134">
        <f>ROUNDUP(T1772,0)</f>
        <v>650</v>
      </c>
      <c r="V1772" s="396"/>
      <c r="W1772" s="130">
        <f>((X1773-X1771)/500)</f>
        <v>0.01</v>
      </c>
      <c r="X1772" s="116">
        <f>(((V1772-V1771)*W1772)+X1771)+V1772</f>
        <v>2440</v>
      </c>
      <c r="Y1772" s="135">
        <f t="shared" si="289"/>
        <v>240</v>
      </c>
      <c r="Z1772" s="106">
        <f>ROUNDUP(X1772,0)</f>
        <v>2440</v>
      </c>
      <c r="AA1772" s="136">
        <f>((AB1773-AB1771)/500)</f>
        <v>0.02</v>
      </c>
      <c r="AB1772" s="137">
        <f>(((V1772-V1771)*AA1772)+AB1771)+V1772</f>
        <v>4880</v>
      </c>
      <c r="AC1772" s="101">
        <f>ROUNDUP(AB1772,0)</f>
        <v>4880</v>
      </c>
      <c r="AD1772" s="137">
        <f>((AE1773-AE1771)/500)</f>
        <v>0.01</v>
      </c>
      <c r="AE1772" s="137">
        <f>(((V1772-V1771)*AD1772)+AE1771)+V1772</f>
        <v>2465</v>
      </c>
      <c r="AF1772" s="133">
        <f>ROUNDUP(AE1772,0)</f>
        <v>2465</v>
      </c>
      <c r="AG1772" s="137">
        <f>((AH1773-AH1771)/500)</f>
        <v>0.01</v>
      </c>
      <c r="AH1772" s="137">
        <f>(((V1772-V1771)*AG1772)+AH1771)+V1772</f>
        <v>2490</v>
      </c>
      <c r="AI1772" s="101">
        <f>ROUNDUP(AH1772,0)</f>
        <v>2490</v>
      </c>
      <c r="AJ1772" s="136">
        <f>((AK1773-AK1771)/500)</f>
        <v>0.01</v>
      </c>
      <c r="AK1772" s="138">
        <f>(((V1772-V1771)*AJ1772)+AK1771)+V1772</f>
        <v>2515</v>
      </c>
      <c r="AL1772" s="139">
        <f>ROUNDUP(AK1772,0)</f>
        <v>2515</v>
      </c>
    </row>
    <row r="1773" spans="1:39" ht="15.75" x14ac:dyDescent="0.25">
      <c r="A1773" s="93">
        <f t="shared" si="290"/>
        <v>0</v>
      </c>
      <c r="B1773" s="93">
        <f t="shared" si="285"/>
        <v>0</v>
      </c>
      <c r="C1773" s="112">
        <f>+$D$3*U1773</f>
        <v>5075070</v>
      </c>
      <c r="D1773" s="112">
        <f t="shared" si="286"/>
        <v>5075070</v>
      </c>
      <c r="E1773" s="112">
        <f>+$F$3*L1773</f>
        <v>4520100</v>
      </c>
      <c r="F1773" s="112">
        <f t="shared" si="287"/>
        <v>4520100</v>
      </c>
      <c r="G1773" s="113">
        <f>+$H$3*R1773</f>
        <v>1357080</v>
      </c>
      <c r="H1773" s="112">
        <f t="shared" si="288"/>
        <v>1357080</v>
      </c>
      <c r="I1773" s="140">
        <f>+I1771+500</f>
        <v>443000</v>
      </c>
      <c r="J1773" s="130"/>
      <c r="K1773" s="116">
        <f>+K1771+10</f>
        <v>9010</v>
      </c>
      <c r="L1773" s="117">
        <f>+I1773+K1773</f>
        <v>452010</v>
      </c>
      <c r="M1773" s="118"/>
      <c r="N1773" s="119">
        <f>+N1771+10</f>
        <v>9110</v>
      </c>
      <c r="O1773" s="119">
        <f>+N1773+I1773</f>
        <v>452110</v>
      </c>
      <c r="P1773" s="119"/>
      <c r="Q1773" s="119">
        <f>+Q1771+10</f>
        <v>9360</v>
      </c>
      <c r="R1773" s="120">
        <f>+Q1773+I1773</f>
        <v>452360</v>
      </c>
      <c r="S1773" s="121"/>
      <c r="T1773" s="122">
        <f>+T1771+20</f>
        <v>18370</v>
      </c>
      <c r="U1773" s="122">
        <f>+T1773+I1773</f>
        <v>461370</v>
      </c>
      <c r="V1773" s="141">
        <f>+V1771+500</f>
        <v>443000</v>
      </c>
      <c r="W1773" s="130"/>
      <c r="X1773" s="116">
        <f>+X1771+5</f>
        <v>6870</v>
      </c>
      <c r="Y1773" s="124">
        <f t="shared" si="289"/>
        <v>443240</v>
      </c>
      <c r="Z1773" s="125">
        <f>+V1773+X1773</f>
        <v>449870</v>
      </c>
      <c r="AA1773" s="126"/>
      <c r="AB1773" s="127">
        <f>+AB1771+10</f>
        <v>13740</v>
      </c>
      <c r="AC1773" s="119">
        <f>+V1773+AB1773</f>
        <v>456740</v>
      </c>
      <c r="AD1773" s="127"/>
      <c r="AE1773" s="127">
        <f>+AE1771+5</f>
        <v>6895</v>
      </c>
      <c r="AF1773" s="120">
        <f>+AE1773+V1773</f>
        <v>449895</v>
      </c>
      <c r="AG1773" s="127"/>
      <c r="AH1773" s="127">
        <f>+AH1771+5</f>
        <v>6920</v>
      </c>
      <c r="AI1773" s="119">
        <f>+AH1773+V1773</f>
        <v>449920</v>
      </c>
      <c r="AJ1773" s="126"/>
      <c r="AK1773" s="128">
        <f>+AK1771+5</f>
        <v>6945</v>
      </c>
      <c r="AL1773" s="129">
        <f>+AK1773+V1773</f>
        <v>449945</v>
      </c>
      <c r="AM1773" s="397"/>
    </row>
    <row r="1774" spans="1:39" ht="15.75" x14ac:dyDescent="0.25">
      <c r="A1774" s="93">
        <f t="shared" si="290"/>
        <v>0</v>
      </c>
      <c r="B1774" s="94">
        <f t="shared" si="285"/>
        <v>0</v>
      </c>
      <c r="C1774" s="95">
        <f>+$D$3*T1774</f>
        <v>7150</v>
      </c>
      <c r="D1774" s="95">
        <f t="shared" si="286"/>
        <v>7150</v>
      </c>
      <c r="E1774" s="95">
        <f>+$F$3*K1774</f>
        <v>1500</v>
      </c>
      <c r="F1774" s="95">
        <f t="shared" si="287"/>
        <v>1500</v>
      </c>
      <c r="G1774" s="96">
        <f>+$H$3*Q1774</f>
        <v>1500</v>
      </c>
      <c r="H1774" s="95">
        <f t="shared" si="288"/>
        <v>1500</v>
      </c>
      <c r="I1774" s="395"/>
      <c r="J1774" s="130">
        <f>((K1775-K1773)/500)</f>
        <v>0.02</v>
      </c>
      <c r="K1774" s="116">
        <f>(((I1774-I1773)*J1774)+K1773)+I1774</f>
        <v>150</v>
      </c>
      <c r="L1774" s="131">
        <f>ROUNDUP(K1774,0)</f>
        <v>150</v>
      </c>
      <c r="M1774" s="132">
        <f>((N1775-N1773)/500)</f>
        <v>0.02</v>
      </c>
      <c r="N1774" s="101">
        <f>(((I1774-I1773)*M1774)+N1773)+I1774</f>
        <v>250</v>
      </c>
      <c r="O1774" s="101">
        <f>ROUNDUP(N1774,0)</f>
        <v>250</v>
      </c>
      <c r="P1774" s="101">
        <f>((Q1775-Q1773)/500)</f>
        <v>0.02</v>
      </c>
      <c r="Q1774" s="101">
        <f>(((I1774-I1773)*P1774)+Q1773)+I1774</f>
        <v>500</v>
      </c>
      <c r="R1774" s="133">
        <f>ROUNDUP(Q1774,0)</f>
        <v>500</v>
      </c>
      <c r="S1774" s="132">
        <f>((T1775-T1773)/500)</f>
        <v>0.04</v>
      </c>
      <c r="T1774" s="134">
        <f>(((I1774-I1773)*S1774)+T1773)+I1774</f>
        <v>650</v>
      </c>
      <c r="U1774" s="134">
        <f>ROUNDUP(T1774,0)</f>
        <v>650</v>
      </c>
      <c r="V1774" s="396"/>
      <c r="W1774" s="130">
        <f>((X1775-X1773)/500)</f>
        <v>0.02</v>
      </c>
      <c r="X1774" s="116">
        <f>(((V1774-V1773)*W1774)+X1773)+V1774</f>
        <v>-1990</v>
      </c>
      <c r="Y1774" s="135">
        <f t="shared" si="289"/>
        <v>240</v>
      </c>
      <c r="Z1774" s="106">
        <f>ROUNDUP(X1774,0)</f>
        <v>-1990</v>
      </c>
      <c r="AA1774" s="136">
        <f>((AB1775-AB1773)/500)</f>
        <v>0.04</v>
      </c>
      <c r="AB1774" s="137">
        <f>(((V1774-V1773)*AA1774)+AB1773)+V1774</f>
        <v>-3980</v>
      </c>
      <c r="AC1774" s="101">
        <f>ROUNDUP(AB1774,0)</f>
        <v>-3980</v>
      </c>
      <c r="AD1774" s="137">
        <f>((AE1775-AE1773)/500)</f>
        <v>0.02</v>
      </c>
      <c r="AE1774" s="137">
        <f>(((V1774-V1773)*AD1774)+AE1773)+V1774</f>
        <v>-1965</v>
      </c>
      <c r="AF1774" s="133">
        <f>ROUNDUP(AE1774,0)</f>
        <v>-1965</v>
      </c>
      <c r="AG1774" s="137">
        <f>((AH1775-AH1773)/500)</f>
        <v>0.02</v>
      </c>
      <c r="AH1774" s="137">
        <f>(((V1774-V1773)*AG1774)+AH1773)+V1774</f>
        <v>-1940</v>
      </c>
      <c r="AI1774" s="101">
        <f>ROUNDUP(AH1774,0)</f>
        <v>-1940</v>
      </c>
      <c r="AJ1774" s="136">
        <f>((AK1775-AK1773)/500)</f>
        <v>0.02</v>
      </c>
      <c r="AK1774" s="138">
        <f>(((V1774-V1773)*AJ1774)+AK1773)+V1774</f>
        <v>-1915</v>
      </c>
      <c r="AL1774" s="139">
        <f>ROUNDUP(AK1774,0)</f>
        <v>-1915</v>
      </c>
    </row>
    <row r="1775" spans="1:39" ht="15.75" x14ac:dyDescent="0.25">
      <c r="A1775" s="93">
        <f t="shared" si="290"/>
        <v>0</v>
      </c>
      <c r="B1775" s="93">
        <f t="shared" si="285"/>
        <v>0</v>
      </c>
      <c r="C1775" s="112">
        <f>+$D$3*U1775</f>
        <v>5080790</v>
      </c>
      <c r="D1775" s="112">
        <f t="shared" si="286"/>
        <v>5080790</v>
      </c>
      <c r="E1775" s="112">
        <f>+$F$3*L1775</f>
        <v>4525200</v>
      </c>
      <c r="F1775" s="112">
        <f t="shared" si="287"/>
        <v>4525200</v>
      </c>
      <c r="G1775" s="113">
        <f>+$H$3*R1775</f>
        <v>1358610</v>
      </c>
      <c r="H1775" s="112">
        <f t="shared" si="288"/>
        <v>1358610</v>
      </c>
      <c r="I1775" s="140">
        <f>+I1773+500</f>
        <v>443500</v>
      </c>
      <c r="J1775" s="130"/>
      <c r="K1775" s="116">
        <f>+K1773+10</f>
        <v>9020</v>
      </c>
      <c r="L1775" s="117">
        <f>+I1775+K1775</f>
        <v>452520</v>
      </c>
      <c r="M1775" s="118"/>
      <c r="N1775" s="119">
        <f>+N1773+10</f>
        <v>9120</v>
      </c>
      <c r="O1775" s="119">
        <f>+N1775+I1775</f>
        <v>452620</v>
      </c>
      <c r="P1775" s="119"/>
      <c r="Q1775" s="119">
        <f>+Q1773+10</f>
        <v>9370</v>
      </c>
      <c r="R1775" s="120">
        <f>+Q1775+I1775</f>
        <v>452870</v>
      </c>
      <c r="S1775" s="121"/>
      <c r="T1775" s="122">
        <f>+T1773+20</f>
        <v>18390</v>
      </c>
      <c r="U1775" s="122">
        <f>+T1775+I1775</f>
        <v>461890</v>
      </c>
      <c r="V1775" s="141">
        <f>+V1773+500</f>
        <v>443500</v>
      </c>
      <c r="W1775" s="130"/>
      <c r="X1775" s="116">
        <f>+X1773+10</f>
        <v>6880</v>
      </c>
      <c r="Y1775" s="124">
        <f t="shared" si="289"/>
        <v>443740</v>
      </c>
      <c r="Z1775" s="125">
        <f>+V1775+X1775</f>
        <v>450380</v>
      </c>
      <c r="AA1775" s="126"/>
      <c r="AB1775" s="127">
        <f>+AB1773+20</f>
        <v>13760</v>
      </c>
      <c r="AC1775" s="119">
        <f>+V1775+AB1775</f>
        <v>457260</v>
      </c>
      <c r="AD1775" s="127"/>
      <c r="AE1775" s="127">
        <f>+AE1773+10</f>
        <v>6905</v>
      </c>
      <c r="AF1775" s="120">
        <f>+AE1775+V1775</f>
        <v>450405</v>
      </c>
      <c r="AG1775" s="127"/>
      <c r="AH1775" s="127">
        <f>+AH1773+10</f>
        <v>6930</v>
      </c>
      <c r="AI1775" s="119">
        <f>+AH1775+V1775</f>
        <v>450430</v>
      </c>
      <c r="AJ1775" s="126"/>
      <c r="AK1775" s="128">
        <f>+AK1773+10</f>
        <v>6955</v>
      </c>
      <c r="AL1775" s="129">
        <f>+AK1775+V1775</f>
        <v>450455</v>
      </c>
      <c r="AM1775" s="397"/>
    </row>
    <row r="1776" spans="1:39" ht="15.75" x14ac:dyDescent="0.25">
      <c r="A1776" s="93">
        <f t="shared" si="290"/>
        <v>0</v>
      </c>
      <c r="B1776" s="94">
        <f t="shared" si="285"/>
        <v>0</v>
      </c>
      <c r="C1776" s="95">
        <f>+$D$3*T1776</f>
        <v>7150</v>
      </c>
      <c r="D1776" s="95">
        <f t="shared" si="286"/>
        <v>7150</v>
      </c>
      <c r="E1776" s="95">
        <f>+$F$3*K1776</f>
        <v>1500</v>
      </c>
      <c r="F1776" s="95">
        <f t="shared" si="287"/>
        <v>1500</v>
      </c>
      <c r="G1776" s="96">
        <f>+$H$3*Q1776</f>
        <v>1500</v>
      </c>
      <c r="H1776" s="433">
        <f t="shared" si="288"/>
        <v>1500</v>
      </c>
      <c r="I1776" s="395"/>
      <c r="J1776" s="130">
        <f>((K1777-K1775)/500)</f>
        <v>0.02</v>
      </c>
      <c r="K1776" s="116">
        <f>(((I1776-I1775)*J1776)+K1775)+I1776</f>
        <v>150</v>
      </c>
      <c r="L1776" s="131">
        <f>ROUNDUP(K1776,0)</f>
        <v>150</v>
      </c>
      <c r="M1776" s="132">
        <f>((N1777-N1775)/500)</f>
        <v>0.02</v>
      </c>
      <c r="N1776" s="101">
        <f>(((I1776-I1775)*M1776)+N1775)+I1776</f>
        <v>250</v>
      </c>
      <c r="O1776" s="101">
        <f>ROUNDUP(N1776,0)</f>
        <v>250</v>
      </c>
      <c r="P1776" s="101">
        <f>((Q1777-Q1775)/500)</f>
        <v>0.02</v>
      </c>
      <c r="Q1776" s="101">
        <f>(((I1776-I1775)*P1776)+Q1775)+I1776</f>
        <v>500</v>
      </c>
      <c r="R1776" s="133">
        <f>ROUNDUP(Q1776,0)</f>
        <v>500</v>
      </c>
      <c r="S1776" s="132">
        <f>((T1777-T1775)/500)</f>
        <v>0.04</v>
      </c>
      <c r="T1776" s="134">
        <f>(((I1776-I1775)*S1776)+T1775)+I1776</f>
        <v>650</v>
      </c>
      <c r="U1776" s="134">
        <f>ROUNDUP(T1776,0)</f>
        <v>650</v>
      </c>
      <c r="V1776" s="396"/>
      <c r="W1776" s="130">
        <f>((X1777-X1775)/500)</f>
        <v>0.01</v>
      </c>
      <c r="X1776" s="116">
        <f>(((V1776-V1775)*W1776)+X1775)+V1776</f>
        <v>2445</v>
      </c>
      <c r="Y1776" s="135">
        <f t="shared" si="289"/>
        <v>240</v>
      </c>
      <c r="Z1776" s="106">
        <f>ROUNDUP(X1776,0)</f>
        <v>2445</v>
      </c>
      <c r="AA1776" s="136">
        <f>((AB1777-AB1775)/500)</f>
        <v>0.02</v>
      </c>
      <c r="AB1776" s="137">
        <f>(((V1776-V1775)*AA1776)+AB1775)+V1776</f>
        <v>4890</v>
      </c>
      <c r="AC1776" s="101">
        <f>ROUNDUP(AB1776,0)</f>
        <v>4890</v>
      </c>
      <c r="AD1776" s="137">
        <f>((AE1777-AE1775)/500)</f>
        <v>0.01</v>
      </c>
      <c r="AE1776" s="137">
        <f>(((V1776-V1775)*AD1776)+AE1775)+V1776</f>
        <v>2470</v>
      </c>
      <c r="AF1776" s="133">
        <f>ROUNDUP(AE1776,0)</f>
        <v>2470</v>
      </c>
      <c r="AG1776" s="137">
        <f>((AH1777-AH1775)/500)</f>
        <v>0.01</v>
      </c>
      <c r="AH1776" s="137">
        <f>(((V1776-V1775)*AG1776)+AH1775)+V1776</f>
        <v>2495</v>
      </c>
      <c r="AI1776" s="101">
        <f>ROUNDUP(AH1776,0)</f>
        <v>2495</v>
      </c>
      <c r="AJ1776" s="136">
        <f>((AK1777-AK1775)/500)</f>
        <v>0.01</v>
      </c>
      <c r="AK1776" s="138">
        <f>(((V1776-V1775)*AJ1776)+AK1775)+V1776</f>
        <v>2520</v>
      </c>
      <c r="AL1776" s="139">
        <f>ROUNDUP(AK1776,0)</f>
        <v>2520</v>
      </c>
    </row>
    <row r="1777" spans="1:39" ht="15.75" x14ac:dyDescent="0.25">
      <c r="A1777" s="93">
        <f t="shared" si="290"/>
        <v>0</v>
      </c>
      <c r="B1777" s="93">
        <f t="shared" si="285"/>
        <v>0</v>
      </c>
      <c r="C1777" s="112">
        <f>+$D$3*U1777</f>
        <v>5086510</v>
      </c>
      <c r="D1777" s="112">
        <f t="shared" si="286"/>
        <v>5086510</v>
      </c>
      <c r="E1777" s="112">
        <f>+$F$3*L1777</f>
        <v>4530300</v>
      </c>
      <c r="F1777" s="112">
        <f t="shared" si="287"/>
        <v>4530300</v>
      </c>
      <c r="G1777" s="113">
        <f>+$H$3*R1777</f>
        <v>1360140</v>
      </c>
      <c r="H1777" s="112">
        <f t="shared" si="288"/>
        <v>1360140</v>
      </c>
      <c r="I1777" s="140">
        <f>+I1775+500</f>
        <v>444000</v>
      </c>
      <c r="J1777" s="130"/>
      <c r="K1777" s="116">
        <f>+K1775+10</f>
        <v>9030</v>
      </c>
      <c r="L1777" s="117">
        <f>+I1777+K1777</f>
        <v>453030</v>
      </c>
      <c r="M1777" s="118"/>
      <c r="N1777" s="119">
        <f>+N1775+10</f>
        <v>9130</v>
      </c>
      <c r="O1777" s="119">
        <f>+N1777+I1777</f>
        <v>453130</v>
      </c>
      <c r="P1777" s="119"/>
      <c r="Q1777" s="119">
        <f>+Q1775+10</f>
        <v>9380</v>
      </c>
      <c r="R1777" s="120">
        <f>+Q1777+I1777</f>
        <v>453380</v>
      </c>
      <c r="S1777" s="121"/>
      <c r="T1777" s="122">
        <f>+T1775+20</f>
        <v>18410</v>
      </c>
      <c r="U1777" s="122">
        <f>+T1777+I1777</f>
        <v>462410</v>
      </c>
      <c r="V1777" s="141">
        <f>+V1775+500</f>
        <v>444000</v>
      </c>
      <c r="W1777" s="130"/>
      <c r="X1777" s="116">
        <f>+X1775+5</f>
        <v>6885</v>
      </c>
      <c r="Y1777" s="124">
        <f t="shared" si="289"/>
        <v>444240</v>
      </c>
      <c r="Z1777" s="125">
        <f>+V1777+X1777</f>
        <v>450885</v>
      </c>
      <c r="AA1777" s="126"/>
      <c r="AB1777" s="127">
        <f>+AB1775+10</f>
        <v>13770</v>
      </c>
      <c r="AC1777" s="119">
        <f>+V1777+AB1777</f>
        <v>457770</v>
      </c>
      <c r="AD1777" s="127"/>
      <c r="AE1777" s="127">
        <f>+AE1775+5</f>
        <v>6910</v>
      </c>
      <c r="AF1777" s="120">
        <f>+AE1777+V1777</f>
        <v>450910</v>
      </c>
      <c r="AG1777" s="127"/>
      <c r="AH1777" s="127">
        <f>+AH1775+5</f>
        <v>6935</v>
      </c>
      <c r="AI1777" s="119">
        <f>+AH1777+V1777</f>
        <v>450935</v>
      </c>
      <c r="AJ1777" s="126"/>
      <c r="AK1777" s="128">
        <f>+AK1775+5</f>
        <v>6960</v>
      </c>
      <c r="AL1777" s="129">
        <f>+AK1777+V1777</f>
        <v>450960</v>
      </c>
      <c r="AM1777" s="397"/>
    </row>
    <row r="1778" spans="1:39" ht="15.75" x14ac:dyDescent="0.25">
      <c r="A1778" s="93">
        <f t="shared" si="290"/>
        <v>0</v>
      </c>
      <c r="B1778" s="94">
        <f t="shared" si="285"/>
        <v>0</v>
      </c>
      <c r="C1778" s="95">
        <f>+$D$3*T1778</f>
        <v>7150</v>
      </c>
      <c r="D1778" s="95">
        <f t="shared" si="286"/>
        <v>7150</v>
      </c>
      <c r="E1778" s="95">
        <f>+$F$3*K1778</f>
        <v>1500</v>
      </c>
      <c r="F1778" s="95">
        <f t="shared" si="287"/>
        <v>1500</v>
      </c>
      <c r="G1778" s="96">
        <f>+$H$3*Q1778</f>
        <v>1500</v>
      </c>
      <c r="H1778" s="95">
        <f t="shared" si="288"/>
        <v>1500</v>
      </c>
      <c r="I1778" s="395"/>
      <c r="J1778" s="130">
        <f>((K1779-K1777)/500)</f>
        <v>0.02</v>
      </c>
      <c r="K1778" s="116">
        <f>(((I1778-I1777)*J1778)+K1777)+I1778</f>
        <v>150</v>
      </c>
      <c r="L1778" s="131">
        <f>ROUNDUP(K1778,0)</f>
        <v>150</v>
      </c>
      <c r="M1778" s="132">
        <f>((N1779-N1777)/500)</f>
        <v>0.02</v>
      </c>
      <c r="N1778" s="101">
        <f>(((I1778-I1777)*M1778)+N1777)+I1778</f>
        <v>250</v>
      </c>
      <c r="O1778" s="101">
        <f>ROUNDUP(N1778,0)</f>
        <v>250</v>
      </c>
      <c r="P1778" s="101">
        <f>((Q1779-Q1777)/500)</f>
        <v>0.02</v>
      </c>
      <c r="Q1778" s="101">
        <f>(((I1778-I1777)*P1778)+Q1777)+I1778</f>
        <v>500</v>
      </c>
      <c r="R1778" s="133">
        <f>ROUNDUP(Q1778,0)</f>
        <v>500</v>
      </c>
      <c r="S1778" s="132">
        <f>((T1779-T1777)/500)</f>
        <v>0.04</v>
      </c>
      <c r="T1778" s="134">
        <f>(((I1778-I1777)*S1778)+T1777)+I1778</f>
        <v>650</v>
      </c>
      <c r="U1778" s="134">
        <f>ROUNDUP(T1778,0)</f>
        <v>650</v>
      </c>
      <c r="V1778" s="396"/>
      <c r="W1778" s="130">
        <f>((X1779-X1777)/500)</f>
        <v>0.02</v>
      </c>
      <c r="X1778" s="116">
        <f>(((V1778-V1777)*W1778)+X1777)+V1778</f>
        <v>-1995</v>
      </c>
      <c r="Y1778" s="135">
        <f t="shared" si="289"/>
        <v>240</v>
      </c>
      <c r="Z1778" s="106">
        <f>ROUNDUP(X1778,0)</f>
        <v>-1995</v>
      </c>
      <c r="AA1778" s="136">
        <f>((AB1779-AB1777)/500)</f>
        <v>0.04</v>
      </c>
      <c r="AB1778" s="137">
        <f>(((V1778-V1777)*AA1778)+AB1777)+V1778</f>
        <v>-3990</v>
      </c>
      <c r="AC1778" s="101">
        <f>ROUNDUP(AB1778,0)</f>
        <v>-3990</v>
      </c>
      <c r="AD1778" s="137">
        <f>((AE1779-AE1777)/500)</f>
        <v>0.02</v>
      </c>
      <c r="AE1778" s="137">
        <f>(((V1778-V1777)*AD1778)+AE1777)+V1778</f>
        <v>-1970</v>
      </c>
      <c r="AF1778" s="133">
        <f>ROUNDUP(AE1778,0)</f>
        <v>-1970</v>
      </c>
      <c r="AG1778" s="137">
        <f>((AH1779-AH1777)/500)</f>
        <v>0.02</v>
      </c>
      <c r="AH1778" s="137">
        <f>(((V1778-V1777)*AG1778)+AH1777)+V1778</f>
        <v>-1945</v>
      </c>
      <c r="AI1778" s="101">
        <f>ROUNDUP(AH1778,0)</f>
        <v>-1945</v>
      </c>
      <c r="AJ1778" s="136">
        <f>((AK1779-AK1777)/500)</f>
        <v>0.02</v>
      </c>
      <c r="AK1778" s="138">
        <f>(((V1778-V1777)*AJ1778)+AK1777)+V1778</f>
        <v>-1920</v>
      </c>
      <c r="AL1778" s="139">
        <f>ROUNDUP(AK1778,0)</f>
        <v>-1920</v>
      </c>
      <c r="AM1778" s="397"/>
    </row>
    <row r="1779" spans="1:39" ht="15.75" x14ac:dyDescent="0.25">
      <c r="A1779" s="93">
        <f t="shared" si="290"/>
        <v>0</v>
      </c>
      <c r="B1779" s="93">
        <f t="shared" si="285"/>
        <v>0</v>
      </c>
      <c r="C1779" s="112">
        <f>+$D$3*U1779</f>
        <v>5092230</v>
      </c>
      <c r="D1779" s="112">
        <f t="shared" si="286"/>
        <v>5092230</v>
      </c>
      <c r="E1779" s="112">
        <f>+$F$3*L1779</f>
        <v>4535400</v>
      </c>
      <c r="F1779" s="112">
        <f t="shared" si="287"/>
        <v>4535400</v>
      </c>
      <c r="G1779" s="113">
        <f>+$H$3*R1779</f>
        <v>1361670</v>
      </c>
      <c r="H1779" s="112">
        <f t="shared" si="288"/>
        <v>1361670</v>
      </c>
      <c r="I1779" s="140">
        <f>+I1777+500</f>
        <v>444500</v>
      </c>
      <c r="J1779" s="130"/>
      <c r="K1779" s="116">
        <f>+K1777+10</f>
        <v>9040</v>
      </c>
      <c r="L1779" s="117">
        <f>+I1779+K1779</f>
        <v>453540</v>
      </c>
      <c r="M1779" s="118"/>
      <c r="N1779" s="119">
        <f>+N1777+10</f>
        <v>9140</v>
      </c>
      <c r="O1779" s="119">
        <f>+N1779+I1779</f>
        <v>453640</v>
      </c>
      <c r="P1779" s="119"/>
      <c r="Q1779" s="119">
        <f>+Q1777+10</f>
        <v>9390</v>
      </c>
      <c r="R1779" s="120">
        <f>+Q1779+I1779</f>
        <v>453890</v>
      </c>
      <c r="S1779" s="121"/>
      <c r="T1779" s="122">
        <f>+T1777+20</f>
        <v>18430</v>
      </c>
      <c r="U1779" s="122">
        <f>+T1779+I1779</f>
        <v>462930</v>
      </c>
      <c r="V1779" s="141">
        <f>+V1777+500</f>
        <v>444500</v>
      </c>
      <c r="W1779" s="130"/>
      <c r="X1779" s="116">
        <f>+X1777+10</f>
        <v>6895</v>
      </c>
      <c r="Y1779" s="124">
        <f t="shared" si="289"/>
        <v>444740</v>
      </c>
      <c r="Z1779" s="125">
        <f>+V1779+X1779</f>
        <v>451395</v>
      </c>
      <c r="AA1779" s="126"/>
      <c r="AB1779" s="127">
        <f>+AB1777+20</f>
        <v>13790</v>
      </c>
      <c r="AC1779" s="119">
        <f>+V1779+AB1779</f>
        <v>458290</v>
      </c>
      <c r="AD1779" s="127"/>
      <c r="AE1779" s="127">
        <f>+AE1777+10</f>
        <v>6920</v>
      </c>
      <c r="AF1779" s="120">
        <f>+AE1779+V1779</f>
        <v>451420</v>
      </c>
      <c r="AG1779" s="127"/>
      <c r="AH1779" s="127">
        <f>+AH1777+10</f>
        <v>6945</v>
      </c>
      <c r="AI1779" s="119">
        <f>+AH1779+V1779</f>
        <v>451445</v>
      </c>
      <c r="AJ1779" s="126"/>
      <c r="AK1779" s="128">
        <f>+AK1777+10</f>
        <v>6970</v>
      </c>
      <c r="AL1779" s="129">
        <f>+AK1779+V1779</f>
        <v>451470</v>
      </c>
      <c r="AM1779" s="397"/>
    </row>
    <row r="1780" spans="1:39" ht="15.75" x14ac:dyDescent="0.25">
      <c r="A1780" s="93">
        <f t="shared" si="290"/>
        <v>0</v>
      </c>
      <c r="B1780" s="94">
        <f t="shared" si="285"/>
        <v>0</v>
      </c>
      <c r="C1780" s="95">
        <f>+$D$3*T1780</f>
        <v>7150</v>
      </c>
      <c r="D1780" s="95">
        <f t="shared" si="286"/>
        <v>7150</v>
      </c>
      <c r="E1780" s="95">
        <f>+$F$3*K1780</f>
        <v>1500</v>
      </c>
      <c r="F1780" s="95">
        <f t="shared" si="287"/>
        <v>1500</v>
      </c>
      <c r="G1780" s="96">
        <f>+$H$3*Q1780</f>
        <v>1500</v>
      </c>
      <c r="H1780" s="433">
        <f t="shared" si="288"/>
        <v>1500</v>
      </c>
      <c r="I1780" s="395"/>
      <c r="J1780" s="130">
        <f>((K1781-K1779)/500)</f>
        <v>0.02</v>
      </c>
      <c r="K1780" s="116">
        <f>(((I1780-I1779)*J1780)+K1779)+I1780</f>
        <v>150</v>
      </c>
      <c r="L1780" s="131">
        <f>ROUNDUP(K1780,0)</f>
        <v>150</v>
      </c>
      <c r="M1780" s="132">
        <f>((N1781-N1779)/500)</f>
        <v>0.02</v>
      </c>
      <c r="N1780" s="101">
        <f>(((I1780-I1779)*M1780)+N1779)+I1780</f>
        <v>250</v>
      </c>
      <c r="O1780" s="101">
        <f>ROUNDUP(N1780,0)</f>
        <v>250</v>
      </c>
      <c r="P1780" s="101">
        <f>((Q1781-Q1779)/500)</f>
        <v>0.02</v>
      </c>
      <c r="Q1780" s="101">
        <f>(((I1780-I1779)*P1780)+Q1779)+I1780</f>
        <v>500</v>
      </c>
      <c r="R1780" s="133">
        <f>ROUNDUP(Q1780,0)</f>
        <v>500</v>
      </c>
      <c r="S1780" s="132">
        <f>((T1781-T1779)/500)</f>
        <v>0.04</v>
      </c>
      <c r="T1780" s="134">
        <f>(((I1780-I1779)*S1780)+T1779)+I1780</f>
        <v>650</v>
      </c>
      <c r="U1780" s="134">
        <f>ROUNDUP(T1780,0)</f>
        <v>650</v>
      </c>
      <c r="V1780" s="396"/>
      <c r="W1780" s="130">
        <f>((X1781-X1779)/500)</f>
        <v>0.01</v>
      </c>
      <c r="X1780" s="116">
        <f>(((V1780-V1779)*W1780)+X1779)+V1780</f>
        <v>2450</v>
      </c>
      <c r="Y1780" s="135">
        <f t="shared" si="289"/>
        <v>240</v>
      </c>
      <c r="Z1780" s="106">
        <f>ROUNDUP(X1780,0)</f>
        <v>2450</v>
      </c>
      <c r="AA1780" s="136">
        <f>((AB1781-AB1779)/500)</f>
        <v>0.02</v>
      </c>
      <c r="AB1780" s="137">
        <f>(((V1780-V1779)*AA1780)+AB1779)+V1780</f>
        <v>4900</v>
      </c>
      <c r="AC1780" s="101">
        <f>ROUNDUP(AB1780,0)</f>
        <v>4900</v>
      </c>
      <c r="AD1780" s="137">
        <f>((AE1781-AE1779)/500)</f>
        <v>0.01</v>
      </c>
      <c r="AE1780" s="137">
        <f>(((V1780-V1779)*AD1780)+AE1779)+V1780</f>
        <v>2475</v>
      </c>
      <c r="AF1780" s="133">
        <f>ROUNDUP(AE1780,0)</f>
        <v>2475</v>
      </c>
      <c r="AG1780" s="137">
        <f>((AH1781-AH1779)/500)</f>
        <v>0.01</v>
      </c>
      <c r="AH1780" s="137">
        <f>(((V1780-V1779)*AG1780)+AH1779)+V1780</f>
        <v>2500</v>
      </c>
      <c r="AI1780" s="101">
        <f>ROUNDUP(AH1780,0)</f>
        <v>2500</v>
      </c>
      <c r="AJ1780" s="136">
        <f>((AK1781-AK1779)/500)</f>
        <v>0.01</v>
      </c>
      <c r="AK1780" s="138">
        <f>(((V1780-V1779)*AJ1780)+AK1779)+V1780</f>
        <v>2525</v>
      </c>
      <c r="AL1780" s="139">
        <f>ROUNDUP(AK1780,0)</f>
        <v>2525</v>
      </c>
    </row>
    <row r="1781" spans="1:39" ht="15.75" x14ac:dyDescent="0.25">
      <c r="A1781" s="93">
        <f t="shared" si="290"/>
        <v>0</v>
      </c>
      <c r="B1781" s="93">
        <f t="shared" si="285"/>
        <v>0</v>
      </c>
      <c r="C1781" s="112">
        <f>+$D$3*U1781</f>
        <v>5097950</v>
      </c>
      <c r="D1781" s="112">
        <f t="shared" si="286"/>
        <v>5097950</v>
      </c>
      <c r="E1781" s="112">
        <f>+$F$3*L1781</f>
        <v>4540500</v>
      </c>
      <c r="F1781" s="112">
        <f t="shared" si="287"/>
        <v>4540500</v>
      </c>
      <c r="G1781" s="113">
        <f>+$H$3*R1781</f>
        <v>1363200</v>
      </c>
      <c r="H1781" s="112">
        <f t="shared" si="288"/>
        <v>1363200</v>
      </c>
      <c r="I1781" s="140">
        <f>+I1779+500</f>
        <v>445000</v>
      </c>
      <c r="J1781" s="130"/>
      <c r="K1781" s="116">
        <f>+K1779+10</f>
        <v>9050</v>
      </c>
      <c r="L1781" s="117">
        <f>+I1781+K1781</f>
        <v>454050</v>
      </c>
      <c r="M1781" s="118"/>
      <c r="N1781" s="119">
        <f>+N1779+10</f>
        <v>9150</v>
      </c>
      <c r="O1781" s="119">
        <f>+N1781+I1781</f>
        <v>454150</v>
      </c>
      <c r="P1781" s="119"/>
      <c r="Q1781" s="119">
        <f>+Q1779+10</f>
        <v>9400</v>
      </c>
      <c r="R1781" s="120">
        <f>+Q1781+I1781</f>
        <v>454400</v>
      </c>
      <c r="S1781" s="121"/>
      <c r="T1781" s="122">
        <f>+T1779+20</f>
        <v>18450</v>
      </c>
      <c r="U1781" s="122">
        <f>+T1781+I1781</f>
        <v>463450</v>
      </c>
      <c r="V1781" s="141">
        <f>+V1779+500</f>
        <v>445000</v>
      </c>
      <c r="W1781" s="130"/>
      <c r="X1781" s="116">
        <f>+X1779+5</f>
        <v>6900</v>
      </c>
      <c r="Y1781" s="124">
        <f t="shared" si="289"/>
        <v>445240</v>
      </c>
      <c r="Z1781" s="125">
        <f>+V1781+X1781</f>
        <v>451900</v>
      </c>
      <c r="AA1781" s="126"/>
      <c r="AB1781" s="127">
        <f>+AB1779+10</f>
        <v>13800</v>
      </c>
      <c r="AC1781" s="119">
        <f>+V1781+AB1781</f>
        <v>458800</v>
      </c>
      <c r="AD1781" s="127"/>
      <c r="AE1781" s="127">
        <f>+AE1779+5</f>
        <v>6925</v>
      </c>
      <c r="AF1781" s="120">
        <f>+AE1781+V1781</f>
        <v>451925</v>
      </c>
      <c r="AG1781" s="127"/>
      <c r="AH1781" s="127">
        <f>+AH1779+5</f>
        <v>6950</v>
      </c>
      <c r="AI1781" s="119">
        <f>+AH1781+V1781</f>
        <v>451950</v>
      </c>
      <c r="AJ1781" s="126"/>
      <c r="AK1781" s="128">
        <f>+AK1779+5</f>
        <v>6975</v>
      </c>
      <c r="AL1781" s="129">
        <f>+AK1781+V1781</f>
        <v>451975</v>
      </c>
      <c r="AM1781" s="397"/>
    </row>
    <row r="1782" spans="1:39" ht="15.75" x14ac:dyDescent="0.25">
      <c r="A1782" s="93">
        <f t="shared" si="290"/>
        <v>0</v>
      </c>
      <c r="B1782" s="94">
        <f t="shared" si="285"/>
        <v>0</v>
      </c>
      <c r="C1782" s="95">
        <f>+$D$3*T1782</f>
        <v>7150</v>
      </c>
      <c r="D1782" s="95">
        <f t="shared" si="286"/>
        <v>7150</v>
      </c>
      <c r="E1782" s="95">
        <f>+$F$3*K1782</f>
        <v>1500</v>
      </c>
      <c r="F1782" s="95">
        <f t="shared" si="287"/>
        <v>1500</v>
      </c>
      <c r="G1782" s="96">
        <f>+$H$3*Q1782</f>
        <v>1500</v>
      </c>
      <c r="H1782" s="95">
        <f t="shared" si="288"/>
        <v>1500</v>
      </c>
      <c r="I1782" s="395"/>
      <c r="J1782" s="130">
        <f>((K1783-K1781)/500)</f>
        <v>0.02</v>
      </c>
      <c r="K1782" s="116">
        <f>(((I1782-I1781)*J1782)+K1781)+I1782</f>
        <v>150</v>
      </c>
      <c r="L1782" s="131">
        <f>ROUNDUP(K1782,0)</f>
        <v>150</v>
      </c>
      <c r="M1782" s="132">
        <f>((N1783-N1781)/500)</f>
        <v>0.02</v>
      </c>
      <c r="N1782" s="101">
        <f>(((I1782-I1781)*M1782)+N1781)+I1782</f>
        <v>250</v>
      </c>
      <c r="O1782" s="101">
        <f>ROUNDUP(N1782,0)</f>
        <v>250</v>
      </c>
      <c r="P1782" s="101">
        <f>((Q1783-Q1781)/500)</f>
        <v>0.02</v>
      </c>
      <c r="Q1782" s="101">
        <f>(((I1782-I1781)*P1782)+Q1781)+I1782</f>
        <v>500</v>
      </c>
      <c r="R1782" s="133">
        <f>ROUNDUP(Q1782,0)</f>
        <v>500</v>
      </c>
      <c r="S1782" s="132">
        <f>((T1783-T1781)/500)</f>
        <v>0.04</v>
      </c>
      <c r="T1782" s="134">
        <f>(((I1782-I1781)*S1782)+T1781)+I1782</f>
        <v>650</v>
      </c>
      <c r="U1782" s="134">
        <f>ROUNDUP(T1782,0)</f>
        <v>650</v>
      </c>
      <c r="V1782" s="396"/>
      <c r="W1782" s="130">
        <f>((X1783-X1781)/500)</f>
        <v>0.02</v>
      </c>
      <c r="X1782" s="116">
        <f>(((V1782-V1781)*W1782)+X1781)+V1782</f>
        <v>-2000</v>
      </c>
      <c r="Y1782" s="135">
        <f t="shared" si="289"/>
        <v>240</v>
      </c>
      <c r="Z1782" s="106">
        <f>ROUNDUP(X1782,0)</f>
        <v>-2000</v>
      </c>
      <c r="AA1782" s="136">
        <f>((AB1783-AB1781)/500)</f>
        <v>0.04</v>
      </c>
      <c r="AB1782" s="137">
        <f>(((V1782-V1781)*AA1782)+AB1781)+V1782</f>
        <v>-4000</v>
      </c>
      <c r="AC1782" s="101">
        <f>ROUNDUP(AB1782,0)</f>
        <v>-4000</v>
      </c>
      <c r="AD1782" s="137">
        <f>((AE1783-AE1781)/500)</f>
        <v>0.02</v>
      </c>
      <c r="AE1782" s="137">
        <f>(((V1782-V1781)*AD1782)+AE1781)+V1782</f>
        <v>-1975</v>
      </c>
      <c r="AF1782" s="133">
        <f>ROUNDUP(AE1782,0)</f>
        <v>-1975</v>
      </c>
      <c r="AG1782" s="137">
        <f>((AH1783-AH1781)/500)</f>
        <v>0.02</v>
      </c>
      <c r="AH1782" s="137">
        <f>(((V1782-V1781)*AG1782)+AH1781)+V1782</f>
        <v>-1950</v>
      </c>
      <c r="AI1782" s="101">
        <f>ROUNDUP(AH1782,0)</f>
        <v>-1950</v>
      </c>
      <c r="AJ1782" s="136">
        <f>((AK1783-AK1781)/500)</f>
        <v>0.02</v>
      </c>
      <c r="AK1782" s="138">
        <f>(((V1782-V1781)*AJ1782)+AK1781)+V1782</f>
        <v>-1925</v>
      </c>
      <c r="AL1782" s="139">
        <f>ROUNDUP(AK1782,0)</f>
        <v>-1925</v>
      </c>
    </row>
    <row r="1783" spans="1:39" ht="15.75" x14ac:dyDescent="0.25">
      <c r="A1783" s="93">
        <f t="shared" si="290"/>
        <v>0</v>
      </c>
      <c r="B1783" s="93">
        <f t="shared" si="285"/>
        <v>0</v>
      </c>
      <c r="C1783" s="112">
        <f>+$D$3*U1783</f>
        <v>5103670</v>
      </c>
      <c r="D1783" s="112">
        <f t="shared" si="286"/>
        <v>5103670</v>
      </c>
      <c r="E1783" s="112">
        <f>+$F$3*L1783</f>
        <v>4545600</v>
      </c>
      <c r="F1783" s="112">
        <f t="shared" si="287"/>
        <v>4545600</v>
      </c>
      <c r="G1783" s="113">
        <f>+$H$3*R1783</f>
        <v>1364730</v>
      </c>
      <c r="H1783" s="112">
        <f t="shared" si="288"/>
        <v>1364730</v>
      </c>
      <c r="I1783" s="140">
        <f>+I1781+500</f>
        <v>445500</v>
      </c>
      <c r="J1783" s="130"/>
      <c r="K1783" s="116">
        <f>+K1781+10</f>
        <v>9060</v>
      </c>
      <c r="L1783" s="117">
        <f>+I1783+K1783</f>
        <v>454560</v>
      </c>
      <c r="M1783" s="118"/>
      <c r="N1783" s="119">
        <f>+N1781+10</f>
        <v>9160</v>
      </c>
      <c r="O1783" s="119">
        <f>+N1783+I1783</f>
        <v>454660</v>
      </c>
      <c r="P1783" s="119"/>
      <c r="Q1783" s="119">
        <f>+Q1781+10</f>
        <v>9410</v>
      </c>
      <c r="R1783" s="120">
        <f>+Q1783+I1783</f>
        <v>454910</v>
      </c>
      <c r="S1783" s="121"/>
      <c r="T1783" s="122">
        <f>+T1781+20</f>
        <v>18470</v>
      </c>
      <c r="U1783" s="122">
        <f>+T1783+I1783</f>
        <v>463970</v>
      </c>
      <c r="V1783" s="141">
        <f>+V1781+500</f>
        <v>445500</v>
      </c>
      <c r="W1783" s="130"/>
      <c r="X1783" s="116">
        <f>+X1781+10</f>
        <v>6910</v>
      </c>
      <c r="Y1783" s="124">
        <f t="shared" si="289"/>
        <v>445740</v>
      </c>
      <c r="Z1783" s="125">
        <f>+V1783+X1783</f>
        <v>452410</v>
      </c>
      <c r="AA1783" s="126"/>
      <c r="AB1783" s="127">
        <f>+AB1781+20</f>
        <v>13820</v>
      </c>
      <c r="AC1783" s="119">
        <f>+V1783+AB1783</f>
        <v>459320</v>
      </c>
      <c r="AD1783" s="127"/>
      <c r="AE1783" s="127">
        <f>+AE1781+10</f>
        <v>6935</v>
      </c>
      <c r="AF1783" s="120">
        <f>+AE1783+V1783</f>
        <v>452435</v>
      </c>
      <c r="AG1783" s="127"/>
      <c r="AH1783" s="127">
        <f>+AH1781+10</f>
        <v>6960</v>
      </c>
      <c r="AI1783" s="119">
        <f>+AH1783+V1783</f>
        <v>452460</v>
      </c>
      <c r="AJ1783" s="126"/>
      <c r="AK1783" s="128">
        <f>+AK1781+10</f>
        <v>6985</v>
      </c>
      <c r="AL1783" s="129">
        <f>+AK1783+V1783</f>
        <v>452485</v>
      </c>
      <c r="AM1783" s="397"/>
    </row>
    <row r="1784" spans="1:39" ht="15.75" x14ac:dyDescent="0.25">
      <c r="A1784" s="93">
        <f t="shared" si="290"/>
        <v>0</v>
      </c>
      <c r="B1784" s="94">
        <f t="shared" si="285"/>
        <v>0</v>
      </c>
      <c r="C1784" s="95">
        <f>+$D$3*T1784</f>
        <v>7150</v>
      </c>
      <c r="D1784" s="95">
        <f t="shared" si="286"/>
        <v>7150</v>
      </c>
      <c r="E1784" s="95">
        <f>+$F$3*K1784</f>
        <v>1500</v>
      </c>
      <c r="F1784" s="95">
        <f t="shared" si="287"/>
        <v>1500</v>
      </c>
      <c r="G1784" s="96">
        <f>+$H$3*Q1784</f>
        <v>1500</v>
      </c>
      <c r="H1784" s="433">
        <f t="shared" si="288"/>
        <v>1500</v>
      </c>
      <c r="I1784" s="395"/>
      <c r="J1784" s="130">
        <f>((K1785-K1783)/500)</f>
        <v>0.02</v>
      </c>
      <c r="K1784" s="116">
        <f>(((I1784-I1783)*J1784)+K1783)+I1784</f>
        <v>150</v>
      </c>
      <c r="L1784" s="131">
        <f>ROUNDUP(K1784,0)</f>
        <v>150</v>
      </c>
      <c r="M1784" s="132">
        <f>((N1785-N1783)/500)</f>
        <v>0.02</v>
      </c>
      <c r="N1784" s="101">
        <f>(((I1784-I1783)*M1784)+N1783)+I1784</f>
        <v>250</v>
      </c>
      <c r="O1784" s="101">
        <f>ROUNDUP(N1784,0)</f>
        <v>250</v>
      </c>
      <c r="P1784" s="101">
        <f>((Q1785-Q1783)/500)</f>
        <v>0.02</v>
      </c>
      <c r="Q1784" s="101">
        <f>(((I1784-I1783)*P1784)+Q1783)+I1784</f>
        <v>500</v>
      </c>
      <c r="R1784" s="133">
        <f>ROUNDUP(Q1784,0)</f>
        <v>500</v>
      </c>
      <c r="S1784" s="132">
        <f>((T1785-T1783)/500)</f>
        <v>0.04</v>
      </c>
      <c r="T1784" s="134">
        <f>(((I1784-I1783)*S1784)+T1783)+I1784</f>
        <v>650</v>
      </c>
      <c r="U1784" s="134">
        <f>ROUNDUP(T1784,0)</f>
        <v>650</v>
      </c>
      <c r="V1784" s="396"/>
      <c r="W1784" s="130">
        <f>((X1785-X1783)/500)</f>
        <v>0.01</v>
      </c>
      <c r="X1784" s="116">
        <f>(((V1784-V1783)*W1784)+X1783)+V1784</f>
        <v>2455</v>
      </c>
      <c r="Y1784" s="135">
        <f t="shared" si="289"/>
        <v>240</v>
      </c>
      <c r="Z1784" s="106">
        <f>ROUNDUP(X1784,0)</f>
        <v>2455</v>
      </c>
      <c r="AA1784" s="136">
        <f>((AB1785-AB1783)/500)</f>
        <v>0.02</v>
      </c>
      <c r="AB1784" s="137">
        <f>(((V1784-V1783)*AA1784)+AB1783)+V1784</f>
        <v>4910</v>
      </c>
      <c r="AC1784" s="101">
        <f>ROUNDUP(AB1784,0)</f>
        <v>4910</v>
      </c>
      <c r="AD1784" s="137">
        <f>((AE1785-AE1783)/500)</f>
        <v>0.01</v>
      </c>
      <c r="AE1784" s="137">
        <f>(((V1784-V1783)*AD1784)+AE1783)+V1784</f>
        <v>2480</v>
      </c>
      <c r="AF1784" s="133">
        <f>ROUNDUP(AE1784,0)</f>
        <v>2480</v>
      </c>
      <c r="AG1784" s="137">
        <f>((AH1785-AH1783)/500)</f>
        <v>0.01</v>
      </c>
      <c r="AH1784" s="137">
        <f>(((V1784-V1783)*AG1784)+AH1783)+V1784</f>
        <v>2505</v>
      </c>
      <c r="AI1784" s="101">
        <f>ROUNDUP(AH1784,0)</f>
        <v>2505</v>
      </c>
      <c r="AJ1784" s="136">
        <f>((AK1785-AK1783)/500)</f>
        <v>0.01</v>
      </c>
      <c r="AK1784" s="138">
        <f>(((V1784-V1783)*AJ1784)+AK1783)+V1784</f>
        <v>2530</v>
      </c>
      <c r="AL1784" s="139">
        <f>ROUNDUP(AK1784,0)</f>
        <v>2530</v>
      </c>
    </row>
    <row r="1785" spans="1:39" ht="15.75" x14ac:dyDescent="0.25">
      <c r="A1785" s="93">
        <f t="shared" si="290"/>
        <v>0</v>
      </c>
      <c r="B1785" s="93">
        <f t="shared" si="285"/>
        <v>0</v>
      </c>
      <c r="C1785" s="112">
        <f>+$D$3*U1785</f>
        <v>5109390</v>
      </c>
      <c r="D1785" s="112">
        <f t="shared" si="286"/>
        <v>5109390</v>
      </c>
      <c r="E1785" s="112">
        <f>+$F$3*L1785</f>
        <v>4550700</v>
      </c>
      <c r="F1785" s="112">
        <f t="shared" si="287"/>
        <v>4550700</v>
      </c>
      <c r="G1785" s="113">
        <f>+$H$3*R1785</f>
        <v>1366260</v>
      </c>
      <c r="H1785" s="112">
        <f t="shared" si="288"/>
        <v>1366260</v>
      </c>
      <c r="I1785" s="140">
        <f>+I1783+500</f>
        <v>446000</v>
      </c>
      <c r="J1785" s="130"/>
      <c r="K1785" s="116">
        <f>+K1783+10</f>
        <v>9070</v>
      </c>
      <c r="L1785" s="117">
        <f>+I1785+K1785</f>
        <v>455070</v>
      </c>
      <c r="M1785" s="118"/>
      <c r="N1785" s="119">
        <f>+N1783+10</f>
        <v>9170</v>
      </c>
      <c r="O1785" s="119">
        <f>+N1785+I1785</f>
        <v>455170</v>
      </c>
      <c r="P1785" s="119"/>
      <c r="Q1785" s="119">
        <f>+Q1783+10</f>
        <v>9420</v>
      </c>
      <c r="R1785" s="120">
        <f>+Q1785+I1785</f>
        <v>455420</v>
      </c>
      <c r="S1785" s="121"/>
      <c r="T1785" s="122">
        <f>+T1783+20</f>
        <v>18490</v>
      </c>
      <c r="U1785" s="122">
        <f>+T1785+I1785</f>
        <v>464490</v>
      </c>
      <c r="V1785" s="141">
        <f>+V1783+500</f>
        <v>446000</v>
      </c>
      <c r="W1785" s="130"/>
      <c r="X1785" s="116">
        <f>+X1783+5</f>
        <v>6915</v>
      </c>
      <c r="Y1785" s="124">
        <f t="shared" si="289"/>
        <v>446240</v>
      </c>
      <c r="Z1785" s="125">
        <f>+V1785+X1785</f>
        <v>452915</v>
      </c>
      <c r="AA1785" s="126"/>
      <c r="AB1785" s="127">
        <f>+AB1783+10</f>
        <v>13830</v>
      </c>
      <c r="AC1785" s="119">
        <f>+V1785+AB1785</f>
        <v>459830</v>
      </c>
      <c r="AD1785" s="127"/>
      <c r="AE1785" s="127">
        <f>+AE1783+5</f>
        <v>6940</v>
      </c>
      <c r="AF1785" s="120">
        <f>+AE1785+V1785</f>
        <v>452940</v>
      </c>
      <c r="AG1785" s="127"/>
      <c r="AH1785" s="127">
        <f>+AH1783+5</f>
        <v>6965</v>
      </c>
      <c r="AI1785" s="119">
        <f>+AH1785+V1785</f>
        <v>452965</v>
      </c>
      <c r="AJ1785" s="126"/>
      <c r="AK1785" s="128">
        <f>+AK1783+5</f>
        <v>6990</v>
      </c>
      <c r="AL1785" s="129">
        <f>+AK1785+V1785</f>
        <v>452990</v>
      </c>
      <c r="AM1785" s="397"/>
    </row>
    <row r="1786" spans="1:39" ht="15.75" x14ac:dyDescent="0.25">
      <c r="A1786" s="93">
        <f t="shared" si="290"/>
        <v>0</v>
      </c>
      <c r="B1786" s="94">
        <f t="shared" si="285"/>
        <v>0</v>
      </c>
      <c r="C1786" s="95">
        <f>+$D$3*T1786</f>
        <v>7150</v>
      </c>
      <c r="D1786" s="95">
        <f t="shared" si="286"/>
        <v>7150</v>
      </c>
      <c r="E1786" s="95">
        <f>+$F$3*K1786</f>
        <v>1500</v>
      </c>
      <c r="F1786" s="95">
        <f t="shared" si="287"/>
        <v>1500</v>
      </c>
      <c r="G1786" s="96">
        <f>+$H$3*Q1786</f>
        <v>1500</v>
      </c>
      <c r="H1786" s="95">
        <f t="shared" si="288"/>
        <v>1500</v>
      </c>
      <c r="I1786" s="395"/>
      <c r="J1786" s="130">
        <f>((K1787-K1785)/500)</f>
        <v>0.02</v>
      </c>
      <c r="K1786" s="116">
        <f>(((I1786-I1785)*J1786)+K1785)+I1786</f>
        <v>150</v>
      </c>
      <c r="L1786" s="131">
        <f>ROUNDUP(K1786,0)</f>
        <v>150</v>
      </c>
      <c r="M1786" s="132">
        <f>((N1787-N1785)/500)</f>
        <v>0.02</v>
      </c>
      <c r="N1786" s="101">
        <f>(((I1786-I1785)*M1786)+N1785)+I1786</f>
        <v>250</v>
      </c>
      <c r="O1786" s="101">
        <f>ROUNDUP(N1786,0)</f>
        <v>250</v>
      </c>
      <c r="P1786" s="101">
        <f>((Q1787-Q1785)/500)</f>
        <v>0.02</v>
      </c>
      <c r="Q1786" s="101">
        <f>(((I1786-I1785)*P1786)+Q1785)+I1786</f>
        <v>500</v>
      </c>
      <c r="R1786" s="133">
        <f>ROUNDUP(Q1786,0)</f>
        <v>500</v>
      </c>
      <c r="S1786" s="132">
        <f>((T1787-T1785)/500)</f>
        <v>0.04</v>
      </c>
      <c r="T1786" s="134">
        <f>(((I1786-I1785)*S1786)+T1785)+I1786</f>
        <v>650</v>
      </c>
      <c r="U1786" s="134">
        <f>ROUNDUP(T1786,0)</f>
        <v>650</v>
      </c>
      <c r="V1786" s="396"/>
      <c r="W1786" s="130">
        <f>((X1787-X1785)/500)</f>
        <v>0.02</v>
      </c>
      <c r="X1786" s="116">
        <f>(((V1786-V1785)*W1786)+X1785)+V1786</f>
        <v>-2005</v>
      </c>
      <c r="Y1786" s="135">
        <f t="shared" si="289"/>
        <v>240</v>
      </c>
      <c r="Z1786" s="106">
        <f>ROUNDUP(X1786,0)</f>
        <v>-2005</v>
      </c>
      <c r="AA1786" s="136">
        <f>((AB1787-AB1785)/500)</f>
        <v>0.04</v>
      </c>
      <c r="AB1786" s="137">
        <f>(((V1786-V1785)*AA1786)+AB1785)+V1786</f>
        <v>-4010</v>
      </c>
      <c r="AC1786" s="101">
        <f>ROUNDUP(AB1786,0)</f>
        <v>-4010</v>
      </c>
      <c r="AD1786" s="137">
        <f>((AE1787-AE1785)/500)</f>
        <v>0.02</v>
      </c>
      <c r="AE1786" s="137">
        <f>(((V1786-V1785)*AD1786)+AE1785)+V1786</f>
        <v>-1980</v>
      </c>
      <c r="AF1786" s="133">
        <f>ROUNDUP(AE1786,0)</f>
        <v>-1980</v>
      </c>
      <c r="AG1786" s="137">
        <f>((AH1787-AH1785)/500)</f>
        <v>0.02</v>
      </c>
      <c r="AH1786" s="137">
        <f>(((V1786-V1785)*AG1786)+AH1785)+V1786</f>
        <v>-1955</v>
      </c>
      <c r="AI1786" s="101">
        <f>ROUNDUP(AH1786,0)</f>
        <v>-1955</v>
      </c>
      <c r="AJ1786" s="136">
        <f>((AK1787-AK1785)/500)</f>
        <v>0.02</v>
      </c>
      <c r="AK1786" s="138">
        <f>(((V1786-V1785)*AJ1786)+AK1785)+V1786</f>
        <v>-1930</v>
      </c>
      <c r="AL1786" s="139">
        <f>ROUNDUP(AK1786,0)</f>
        <v>-1930</v>
      </c>
      <c r="AM1786" s="397"/>
    </row>
    <row r="1787" spans="1:39" ht="15.75" x14ac:dyDescent="0.25">
      <c r="A1787" s="93">
        <f t="shared" si="290"/>
        <v>0</v>
      </c>
      <c r="B1787" s="93">
        <f t="shared" si="285"/>
        <v>0</v>
      </c>
      <c r="C1787" s="112">
        <f>+$D$3*U1787</f>
        <v>5115110</v>
      </c>
      <c r="D1787" s="112">
        <f t="shared" si="286"/>
        <v>5115110</v>
      </c>
      <c r="E1787" s="112">
        <f>+$F$3*L1787</f>
        <v>4555800</v>
      </c>
      <c r="F1787" s="112">
        <f t="shared" si="287"/>
        <v>4555800</v>
      </c>
      <c r="G1787" s="113">
        <f>+$H$3*R1787</f>
        <v>1367790</v>
      </c>
      <c r="H1787" s="112">
        <f t="shared" si="288"/>
        <v>1367790</v>
      </c>
      <c r="I1787" s="140">
        <f>+I1785+500</f>
        <v>446500</v>
      </c>
      <c r="J1787" s="130"/>
      <c r="K1787" s="116">
        <f>+K1785+10</f>
        <v>9080</v>
      </c>
      <c r="L1787" s="117">
        <f>+I1787+K1787</f>
        <v>455580</v>
      </c>
      <c r="M1787" s="118"/>
      <c r="N1787" s="119">
        <f>+N1785+10</f>
        <v>9180</v>
      </c>
      <c r="O1787" s="119">
        <f>+N1787+I1787</f>
        <v>455680</v>
      </c>
      <c r="P1787" s="119"/>
      <c r="Q1787" s="119">
        <f>+Q1785+10</f>
        <v>9430</v>
      </c>
      <c r="R1787" s="120">
        <f>+Q1787+I1787</f>
        <v>455930</v>
      </c>
      <c r="S1787" s="121"/>
      <c r="T1787" s="122">
        <f>+T1785+20</f>
        <v>18510</v>
      </c>
      <c r="U1787" s="122">
        <f>+T1787+I1787</f>
        <v>465010</v>
      </c>
      <c r="V1787" s="141">
        <f>+V1785+500</f>
        <v>446500</v>
      </c>
      <c r="W1787" s="130"/>
      <c r="X1787" s="116">
        <f>+X1785+10</f>
        <v>6925</v>
      </c>
      <c r="Y1787" s="124">
        <f t="shared" si="289"/>
        <v>446740</v>
      </c>
      <c r="Z1787" s="125">
        <f>+V1787+X1787</f>
        <v>453425</v>
      </c>
      <c r="AA1787" s="126"/>
      <c r="AB1787" s="127">
        <f>+AB1785+20</f>
        <v>13850</v>
      </c>
      <c r="AC1787" s="119">
        <f>+V1787+AB1787</f>
        <v>460350</v>
      </c>
      <c r="AD1787" s="127"/>
      <c r="AE1787" s="127">
        <f>+AE1785+10</f>
        <v>6950</v>
      </c>
      <c r="AF1787" s="120">
        <f>+AE1787+V1787</f>
        <v>453450</v>
      </c>
      <c r="AG1787" s="127"/>
      <c r="AH1787" s="127">
        <f>+AH1785+10</f>
        <v>6975</v>
      </c>
      <c r="AI1787" s="119">
        <f>+AH1787+V1787</f>
        <v>453475</v>
      </c>
      <c r="AJ1787" s="126"/>
      <c r="AK1787" s="128">
        <f>+AK1785+10</f>
        <v>7000</v>
      </c>
      <c r="AL1787" s="129">
        <f>+AK1787+V1787</f>
        <v>453500</v>
      </c>
      <c r="AM1787" s="397"/>
    </row>
    <row r="1788" spans="1:39" ht="15.75" x14ac:dyDescent="0.25">
      <c r="A1788" s="93">
        <f t="shared" si="290"/>
        <v>0</v>
      </c>
      <c r="B1788" s="94">
        <f t="shared" si="285"/>
        <v>0</v>
      </c>
      <c r="C1788" s="95">
        <f>+$D$3*T1788</f>
        <v>7150</v>
      </c>
      <c r="D1788" s="95">
        <f t="shared" si="286"/>
        <v>7150</v>
      </c>
      <c r="E1788" s="95">
        <f>+$F$3*K1788</f>
        <v>1500</v>
      </c>
      <c r="F1788" s="95">
        <f t="shared" si="287"/>
        <v>1500</v>
      </c>
      <c r="G1788" s="96">
        <f>+$H$3*Q1788</f>
        <v>1500</v>
      </c>
      <c r="H1788" s="433">
        <f t="shared" si="288"/>
        <v>1500</v>
      </c>
      <c r="I1788" s="395"/>
      <c r="J1788" s="130">
        <f>((K1789-K1787)/500)</f>
        <v>0.02</v>
      </c>
      <c r="K1788" s="116">
        <f>(((I1788-I1787)*J1788)+K1787)+I1788</f>
        <v>150</v>
      </c>
      <c r="L1788" s="131">
        <f>ROUNDUP(K1788,0)</f>
        <v>150</v>
      </c>
      <c r="M1788" s="132">
        <f>((N1789-N1787)/500)</f>
        <v>0.02</v>
      </c>
      <c r="N1788" s="101">
        <f>(((I1788-I1787)*M1788)+N1787)+I1788</f>
        <v>250</v>
      </c>
      <c r="O1788" s="101">
        <f>ROUNDUP(N1788,0)</f>
        <v>250</v>
      </c>
      <c r="P1788" s="101">
        <f>((Q1789-Q1787)/500)</f>
        <v>0.02</v>
      </c>
      <c r="Q1788" s="101">
        <f>(((I1788-I1787)*P1788)+Q1787)+I1788</f>
        <v>500</v>
      </c>
      <c r="R1788" s="133">
        <f>ROUNDUP(Q1788,0)</f>
        <v>500</v>
      </c>
      <c r="S1788" s="132">
        <f>((T1789-T1787)/500)</f>
        <v>0.04</v>
      </c>
      <c r="T1788" s="134">
        <f>(((I1788-I1787)*S1788)+T1787)+I1788</f>
        <v>650</v>
      </c>
      <c r="U1788" s="134">
        <f>ROUNDUP(T1788,0)</f>
        <v>650</v>
      </c>
      <c r="V1788" s="396"/>
      <c r="W1788" s="130">
        <f>((X1789-X1787)/500)</f>
        <v>0.01</v>
      </c>
      <c r="X1788" s="116">
        <f>(((V1788-V1787)*W1788)+X1787)+V1788</f>
        <v>2460</v>
      </c>
      <c r="Y1788" s="135">
        <f t="shared" si="289"/>
        <v>240</v>
      </c>
      <c r="Z1788" s="106">
        <f>ROUNDUP(X1788,0)</f>
        <v>2460</v>
      </c>
      <c r="AA1788" s="136">
        <f>((AB1789-AB1787)/500)</f>
        <v>0.02</v>
      </c>
      <c r="AB1788" s="137">
        <f>(((V1788-V1787)*AA1788)+AB1787)+V1788</f>
        <v>4920</v>
      </c>
      <c r="AC1788" s="101">
        <f>ROUNDUP(AB1788,0)</f>
        <v>4920</v>
      </c>
      <c r="AD1788" s="137">
        <f>((AE1789-AE1787)/500)</f>
        <v>0.01</v>
      </c>
      <c r="AE1788" s="137">
        <f>(((V1788-V1787)*AD1788)+AE1787)+V1788</f>
        <v>2485</v>
      </c>
      <c r="AF1788" s="133">
        <f>ROUNDUP(AE1788,0)</f>
        <v>2485</v>
      </c>
      <c r="AG1788" s="137">
        <f>((AH1789-AH1787)/500)</f>
        <v>0.01</v>
      </c>
      <c r="AH1788" s="137">
        <f>(((V1788-V1787)*AG1788)+AH1787)+V1788</f>
        <v>2510</v>
      </c>
      <c r="AI1788" s="101">
        <f>ROUNDUP(AH1788,0)</f>
        <v>2510</v>
      </c>
      <c r="AJ1788" s="136">
        <f>((AK1789-AK1787)/500)</f>
        <v>0.01</v>
      </c>
      <c r="AK1788" s="138">
        <f>(((V1788-V1787)*AJ1788)+AK1787)+V1788</f>
        <v>2535</v>
      </c>
      <c r="AL1788" s="139">
        <f>ROUNDUP(AK1788,0)</f>
        <v>2535</v>
      </c>
    </row>
    <row r="1789" spans="1:39" ht="15.75" x14ac:dyDescent="0.25">
      <c r="A1789" s="93">
        <f t="shared" si="290"/>
        <v>0</v>
      </c>
      <c r="B1789" s="93">
        <f t="shared" si="285"/>
        <v>0</v>
      </c>
      <c r="C1789" s="112">
        <f>+$D$3*U1789</f>
        <v>5120830</v>
      </c>
      <c r="D1789" s="112">
        <f t="shared" si="286"/>
        <v>5120830</v>
      </c>
      <c r="E1789" s="112">
        <f>+$F$3*L1789</f>
        <v>4560900</v>
      </c>
      <c r="F1789" s="112">
        <f t="shared" si="287"/>
        <v>4560900</v>
      </c>
      <c r="G1789" s="113">
        <f>+$H$3*R1789</f>
        <v>1369320</v>
      </c>
      <c r="H1789" s="112">
        <f t="shared" si="288"/>
        <v>1369320</v>
      </c>
      <c r="I1789" s="140">
        <f>+I1787+500</f>
        <v>447000</v>
      </c>
      <c r="J1789" s="130"/>
      <c r="K1789" s="116">
        <f>+K1787+10</f>
        <v>9090</v>
      </c>
      <c r="L1789" s="117">
        <f>+I1789+K1789</f>
        <v>456090</v>
      </c>
      <c r="M1789" s="118"/>
      <c r="N1789" s="119">
        <f>+N1787+10</f>
        <v>9190</v>
      </c>
      <c r="O1789" s="119">
        <f>+N1789+I1789</f>
        <v>456190</v>
      </c>
      <c r="P1789" s="119"/>
      <c r="Q1789" s="119">
        <f>+Q1787+10</f>
        <v>9440</v>
      </c>
      <c r="R1789" s="120">
        <f>+Q1789+I1789</f>
        <v>456440</v>
      </c>
      <c r="S1789" s="121"/>
      <c r="T1789" s="122">
        <f>+T1787+20</f>
        <v>18530</v>
      </c>
      <c r="U1789" s="122">
        <f>+T1789+I1789</f>
        <v>465530</v>
      </c>
      <c r="V1789" s="141">
        <f>+V1787+500</f>
        <v>447000</v>
      </c>
      <c r="W1789" s="130"/>
      <c r="X1789" s="116">
        <f>+X1787+5</f>
        <v>6930</v>
      </c>
      <c r="Y1789" s="124">
        <f t="shared" si="289"/>
        <v>447240</v>
      </c>
      <c r="Z1789" s="125">
        <f>+V1789+X1789</f>
        <v>453930</v>
      </c>
      <c r="AA1789" s="126"/>
      <c r="AB1789" s="127">
        <f>+AB1787+10</f>
        <v>13860</v>
      </c>
      <c r="AC1789" s="119">
        <f>+V1789+AB1789</f>
        <v>460860</v>
      </c>
      <c r="AD1789" s="127"/>
      <c r="AE1789" s="127">
        <f>+AE1787+5</f>
        <v>6955</v>
      </c>
      <c r="AF1789" s="120">
        <f>+AE1789+V1789</f>
        <v>453955</v>
      </c>
      <c r="AG1789" s="127"/>
      <c r="AH1789" s="127">
        <f>+AH1787+5</f>
        <v>6980</v>
      </c>
      <c r="AI1789" s="119">
        <f>+AH1789+V1789</f>
        <v>453980</v>
      </c>
      <c r="AJ1789" s="126"/>
      <c r="AK1789" s="128">
        <f>+AK1787+5</f>
        <v>7005</v>
      </c>
      <c r="AL1789" s="129">
        <f>+AK1789+V1789</f>
        <v>454005</v>
      </c>
      <c r="AM1789" s="397"/>
    </row>
    <row r="1790" spans="1:39" ht="15.75" x14ac:dyDescent="0.25">
      <c r="A1790" s="93">
        <f t="shared" si="290"/>
        <v>0</v>
      </c>
      <c r="B1790" s="94">
        <f t="shared" si="285"/>
        <v>0</v>
      </c>
      <c r="C1790" s="95">
        <f>+$D$3*T1790</f>
        <v>7150</v>
      </c>
      <c r="D1790" s="95">
        <f t="shared" si="286"/>
        <v>7150</v>
      </c>
      <c r="E1790" s="95">
        <f>+$F$3*K1790</f>
        <v>1500</v>
      </c>
      <c r="F1790" s="95">
        <f t="shared" si="287"/>
        <v>1500</v>
      </c>
      <c r="G1790" s="96">
        <f>+$H$3*Q1790</f>
        <v>1500</v>
      </c>
      <c r="H1790" s="95">
        <f t="shared" si="288"/>
        <v>1500</v>
      </c>
      <c r="I1790" s="395"/>
      <c r="J1790" s="130">
        <f>((K1791-K1789)/500)</f>
        <v>0.02</v>
      </c>
      <c r="K1790" s="116">
        <f>(((I1790-I1789)*J1790)+K1789)+I1790</f>
        <v>150</v>
      </c>
      <c r="L1790" s="131">
        <f>ROUNDUP(K1790,0)</f>
        <v>150</v>
      </c>
      <c r="M1790" s="132">
        <f>((N1791-N1789)/500)</f>
        <v>0.02</v>
      </c>
      <c r="N1790" s="101">
        <f>(((I1790-I1789)*M1790)+N1789)+I1790</f>
        <v>250</v>
      </c>
      <c r="O1790" s="101">
        <f>ROUNDUP(N1790,0)</f>
        <v>250</v>
      </c>
      <c r="P1790" s="101">
        <f>((Q1791-Q1789)/500)</f>
        <v>0.02</v>
      </c>
      <c r="Q1790" s="101">
        <f>(((I1790-I1789)*P1790)+Q1789)+I1790</f>
        <v>500</v>
      </c>
      <c r="R1790" s="133">
        <f>ROUNDUP(Q1790,0)</f>
        <v>500</v>
      </c>
      <c r="S1790" s="132">
        <f>((T1791-T1789)/500)</f>
        <v>0.04</v>
      </c>
      <c r="T1790" s="134">
        <f>(((I1790-I1789)*S1790)+T1789)+I1790</f>
        <v>650</v>
      </c>
      <c r="U1790" s="134">
        <f>ROUNDUP(T1790,0)</f>
        <v>650</v>
      </c>
      <c r="V1790" s="396"/>
      <c r="W1790" s="130">
        <f>((X1791-X1789)/500)</f>
        <v>0.02</v>
      </c>
      <c r="X1790" s="116">
        <f>(((V1790-V1789)*W1790)+X1789)+V1790</f>
        <v>-2010</v>
      </c>
      <c r="Y1790" s="135">
        <f t="shared" si="289"/>
        <v>240</v>
      </c>
      <c r="Z1790" s="106">
        <f>ROUNDUP(X1790,0)</f>
        <v>-2010</v>
      </c>
      <c r="AA1790" s="136">
        <f>((AB1791-AB1789)/500)</f>
        <v>0.04</v>
      </c>
      <c r="AB1790" s="137">
        <f>(((V1790-V1789)*AA1790)+AB1789)+V1790</f>
        <v>-4020</v>
      </c>
      <c r="AC1790" s="101">
        <f>ROUNDUP(AB1790,0)</f>
        <v>-4020</v>
      </c>
      <c r="AD1790" s="137">
        <f>((AE1791-AE1789)/500)</f>
        <v>0.02</v>
      </c>
      <c r="AE1790" s="137">
        <f>(((V1790-V1789)*AD1790)+AE1789)+V1790</f>
        <v>-1985</v>
      </c>
      <c r="AF1790" s="133">
        <f>ROUNDUP(AE1790,0)</f>
        <v>-1985</v>
      </c>
      <c r="AG1790" s="137">
        <f>((AH1791-AH1789)/500)</f>
        <v>0.02</v>
      </c>
      <c r="AH1790" s="137">
        <f>(((V1790-V1789)*AG1790)+AH1789)+V1790</f>
        <v>-1960</v>
      </c>
      <c r="AI1790" s="101">
        <f>ROUNDUP(AH1790,0)</f>
        <v>-1960</v>
      </c>
      <c r="AJ1790" s="136">
        <f>((AK1791-AK1789)/500)</f>
        <v>0.02</v>
      </c>
      <c r="AK1790" s="138">
        <f>(((V1790-V1789)*AJ1790)+AK1789)+V1790</f>
        <v>-1935</v>
      </c>
      <c r="AL1790" s="139">
        <f>ROUNDUP(AK1790,0)</f>
        <v>-1935</v>
      </c>
    </row>
    <row r="1791" spans="1:39" ht="15.75" x14ac:dyDescent="0.25">
      <c r="A1791" s="93">
        <f t="shared" si="290"/>
        <v>0</v>
      </c>
      <c r="B1791" s="93">
        <f t="shared" si="285"/>
        <v>0</v>
      </c>
      <c r="C1791" s="112">
        <f>+$D$3*U1791</f>
        <v>5126550</v>
      </c>
      <c r="D1791" s="112">
        <f t="shared" si="286"/>
        <v>5126550</v>
      </c>
      <c r="E1791" s="112">
        <f>+$F$3*L1791</f>
        <v>4566000</v>
      </c>
      <c r="F1791" s="112">
        <f t="shared" si="287"/>
        <v>4566000</v>
      </c>
      <c r="G1791" s="113">
        <f>+$H$3*R1791</f>
        <v>1370850</v>
      </c>
      <c r="H1791" s="112">
        <f t="shared" si="288"/>
        <v>1370850</v>
      </c>
      <c r="I1791" s="140">
        <f>+I1789+500</f>
        <v>447500</v>
      </c>
      <c r="J1791" s="130"/>
      <c r="K1791" s="116">
        <f>+K1789+10</f>
        <v>9100</v>
      </c>
      <c r="L1791" s="117">
        <f>+I1791+K1791</f>
        <v>456600</v>
      </c>
      <c r="M1791" s="118"/>
      <c r="N1791" s="119">
        <f>+N1789+10</f>
        <v>9200</v>
      </c>
      <c r="O1791" s="119">
        <f>+N1791+I1791</f>
        <v>456700</v>
      </c>
      <c r="P1791" s="119"/>
      <c r="Q1791" s="119">
        <f>+Q1789+10</f>
        <v>9450</v>
      </c>
      <c r="R1791" s="120">
        <f>+Q1791+I1791</f>
        <v>456950</v>
      </c>
      <c r="S1791" s="121"/>
      <c r="T1791" s="122">
        <f>+T1789+20</f>
        <v>18550</v>
      </c>
      <c r="U1791" s="122">
        <f>+T1791+I1791</f>
        <v>466050</v>
      </c>
      <c r="V1791" s="141">
        <f>+V1789+500</f>
        <v>447500</v>
      </c>
      <c r="W1791" s="130"/>
      <c r="X1791" s="116">
        <f>+X1789+10</f>
        <v>6940</v>
      </c>
      <c r="Y1791" s="124">
        <f t="shared" si="289"/>
        <v>447740</v>
      </c>
      <c r="Z1791" s="125">
        <f>+V1791+X1791</f>
        <v>454440</v>
      </c>
      <c r="AA1791" s="126"/>
      <c r="AB1791" s="127">
        <f>+AB1789+20</f>
        <v>13880</v>
      </c>
      <c r="AC1791" s="119">
        <f>+V1791+AB1791</f>
        <v>461380</v>
      </c>
      <c r="AD1791" s="127"/>
      <c r="AE1791" s="127">
        <f>+AE1789+10</f>
        <v>6965</v>
      </c>
      <c r="AF1791" s="120">
        <f>+AE1791+V1791</f>
        <v>454465</v>
      </c>
      <c r="AG1791" s="127"/>
      <c r="AH1791" s="127">
        <f>+AH1789+10</f>
        <v>6990</v>
      </c>
      <c r="AI1791" s="119">
        <f>+AH1791+V1791</f>
        <v>454490</v>
      </c>
      <c r="AJ1791" s="126"/>
      <c r="AK1791" s="128">
        <f>+AK1789+10</f>
        <v>7015</v>
      </c>
      <c r="AL1791" s="129">
        <f>+AK1791+V1791</f>
        <v>454515</v>
      </c>
      <c r="AM1791" s="397"/>
    </row>
    <row r="1792" spans="1:39" ht="15.75" x14ac:dyDescent="0.25">
      <c r="A1792" s="93">
        <f t="shared" si="290"/>
        <v>0</v>
      </c>
      <c r="B1792" s="94">
        <f t="shared" si="285"/>
        <v>0</v>
      </c>
      <c r="C1792" s="95">
        <f>+$D$3*T1792</f>
        <v>7150</v>
      </c>
      <c r="D1792" s="95">
        <f t="shared" si="286"/>
        <v>7150</v>
      </c>
      <c r="E1792" s="95">
        <f>+$F$3*K1792</f>
        <v>1500</v>
      </c>
      <c r="F1792" s="95">
        <f t="shared" si="287"/>
        <v>1500</v>
      </c>
      <c r="G1792" s="96">
        <f>+$H$3*Q1792</f>
        <v>1500</v>
      </c>
      <c r="H1792" s="433">
        <f t="shared" si="288"/>
        <v>1500</v>
      </c>
      <c r="I1792" s="395"/>
      <c r="J1792" s="130">
        <f>((K1793-K1791)/500)</f>
        <v>0.02</v>
      </c>
      <c r="K1792" s="116">
        <f>(((I1792-I1791)*J1792)+K1791)+I1792</f>
        <v>150</v>
      </c>
      <c r="L1792" s="131">
        <f>ROUNDUP(K1792,0)</f>
        <v>150</v>
      </c>
      <c r="M1792" s="132">
        <f>((N1793-N1791)/500)</f>
        <v>0.02</v>
      </c>
      <c r="N1792" s="101">
        <f>(((I1792-I1791)*M1792)+N1791)+I1792</f>
        <v>250</v>
      </c>
      <c r="O1792" s="101">
        <f>ROUNDUP(N1792,0)</f>
        <v>250</v>
      </c>
      <c r="P1792" s="101">
        <f>((Q1793-Q1791)/500)</f>
        <v>0.02</v>
      </c>
      <c r="Q1792" s="101">
        <f>(((I1792-I1791)*P1792)+Q1791)+I1792</f>
        <v>500</v>
      </c>
      <c r="R1792" s="133">
        <f>ROUNDUP(Q1792,0)</f>
        <v>500</v>
      </c>
      <c r="S1792" s="132">
        <f>((T1793-T1791)/500)</f>
        <v>0.04</v>
      </c>
      <c r="T1792" s="134">
        <f>(((I1792-I1791)*S1792)+T1791)+I1792</f>
        <v>650</v>
      </c>
      <c r="U1792" s="134">
        <f>ROUNDUP(T1792,0)</f>
        <v>650</v>
      </c>
      <c r="V1792" s="396"/>
      <c r="W1792" s="130">
        <f>((X1793-X1791)/500)</f>
        <v>0.01</v>
      </c>
      <c r="X1792" s="116">
        <f>(((V1792-V1791)*W1792)+X1791)+V1792</f>
        <v>2465</v>
      </c>
      <c r="Y1792" s="135">
        <f t="shared" si="289"/>
        <v>240</v>
      </c>
      <c r="Z1792" s="106">
        <f>ROUNDUP(X1792,0)</f>
        <v>2465</v>
      </c>
      <c r="AA1792" s="136">
        <f>((AB1793-AB1791)/500)</f>
        <v>0.02</v>
      </c>
      <c r="AB1792" s="137">
        <f>(((V1792-V1791)*AA1792)+AB1791)+V1792</f>
        <v>4930</v>
      </c>
      <c r="AC1792" s="101">
        <f>ROUNDUP(AB1792,0)</f>
        <v>4930</v>
      </c>
      <c r="AD1792" s="137">
        <f>((AE1793-AE1791)/500)</f>
        <v>0.01</v>
      </c>
      <c r="AE1792" s="137">
        <f>(((V1792-V1791)*AD1792)+AE1791)+V1792</f>
        <v>2490</v>
      </c>
      <c r="AF1792" s="133">
        <f>ROUNDUP(AE1792,0)</f>
        <v>2490</v>
      </c>
      <c r="AG1792" s="137">
        <f>((AH1793-AH1791)/500)</f>
        <v>0.01</v>
      </c>
      <c r="AH1792" s="137">
        <f>(((V1792-V1791)*AG1792)+AH1791)+V1792</f>
        <v>2515</v>
      </c>
      <c r="AI1792" s="101">
        <f>ROUNDUP(AH1792,0)</f>
        <v>2515</v>
      </c>
      <c r="AJ1792" s="136">
        <f>((AK1793-AK1791)/500)</f>
        <v>0.01</v>
      </c>
      <c r="AK1792" s="138">
        <f>(((V1792-V1791)*AJ1792)+AK1791)+V1792</f>
        <v>2540</v>
      </c>
      <c r="AL1792" s="139">
        <f>ROUNDUP(AK1792,0)</f>
        <v>2540</v>
      </c>
    </row>
    <row r="1793" spans="1:39" ht="15.75" x14ac:dyDescent="0.25">
      <c r="A1793" s="93">
        <f t="shared" si="290"/>
        <v>0</v>
      </c>
      <c r="B1793" s="93">
        <f t="shared" si="285"/>
        <v>0</v>
      </c>
      <c r="C1793" s="112">
        <f>+$D$3*U1793</f>
        <v>5132270</v>
      </c>
      <c r="D1793" s="112">
        <f t="shared" si="286"/>
        <v>5132270</v>
      </c>
      <c r="E1793" s="112">
        <f>+$F$3*L1793</f>
        <v>4571100</v>
      </c>
      <c r="F1793" s="112">
        <f t="shared" si="287"/>
        <v>4571100</v>
      </c>
      <c r="G1793" s="113">
        <f>+$H$3*R1793</f>
        <v>1372380</v>
      </c>
      <c r="H1793" s="112">
        <f t="shared" si="288"/>
        <v>1372380</v>
      </c>
      <c r="I1793" s="140">
        <f>+I1791+500</f>
        <v>448000</v>
      </c>
      <c r="J1793" s="130"/>
      <c r="K1793" s="116">
        <f>+K1791+10</f>
        <v>9110</v>
      </c>
      <c r="L1793" s="117">
        <f>+I1793+K1793</f>
        <v>457110</v>
      </c>
      <c r="M1793" s="118"/>
      <c r="N1793" s="119">
        <f>+N1791+10</f>
        <v>9210</v>
      </c>
      <c r="O1793" s="119">
        <f>+N1793+I1793</f>
        <v>457210</v>
      </c>
      <c r="P1793" s="119"/>
      <c r="Q1793" s="119">
        <f>+Q1791+10</f>
        <v>9460</v>
      </c>
      <c r="R1793" s="120">
        <f>+Q1793+I1793</f>
        <v>457460</v>
      </c>
      <c r="S1793" s="121"/>
      <c r="T1793" s="122">
        <f>+T1791+20</f>
        <v>18570</v>
      </c>
      <c r="U1793" s="122">
        <f>+T1793+I1793</f>
        <v>466570</v>
      </c>
      <c r="V1793" s="141">
        <f>+V1791+500</f>
        <v>448000</v>
      </c>
      <c r="W1793" s="130"/>
      <c r="X1793" s="116">
        <f>+X1791+5</f>
        <v>6945</v>
      </c>
      <c r="Y1793" s="124">
        <f t="shared" si="289"/>
        <v>448240</v>
      </c>
      <c r="Z1793" s="125">
        <f>+V1793+X1793</f>
        <v>454945</v>
      </c>
      <c r="AA1793" s="126"/>
      <c r="AB1793" s="127">
        <f>+AB1791+10</f>
        <v>13890</v>
      </c>
      <c r="AC1793" s="119">
        <f>+V1793+AB1793</f>
        <v>461890</v>
      </c>
      <c r="AD1793" s="127"/>
      <c r="AE1793" s="127">
        <f>+AE1791+5</f>
        <v>6970</v>
      </c>
      <c r="AF1793" s="120">
        <f>+AE1793+V1793</f>
        <v>454970</v>
      </c>
      <c r="AG1793" s="127"/>
      <c r="AH1793" s="127">
        <f>+AH1791+5</f>
        <v>6995</v>
      </c>
      <c r="AI1793" s="119">
        <f>+AH1793+V1793</f>
        <v>454995</v>
      </c>
      <c r="AJ1793" s="126"/>
      <c r="AK1793" s="128">
        <f>+AK1791+5</f>
        <v>7020</v>
      </c>
      <c r="AL1793" s="129">
        <f>+AK1793+V1793</f>
        <v>455020</v>
      </c>
      <c r="AM1793" s="397"/>
    </row>
    <row r="1794" spans="1:39" ht="15.75" x14ac:dyDescent="0.25">
      <c r="A1794" s="93">
        <f t="shared" si="290"/>
        <v>0</v>
      </c>
      <c r="B1794" s="94">
        <f t="shared" si="285"/>
        <v>0</v>
      </c>
      <c r="C1794" s="95">
        <f>+$D$3*T1794</f>
        <v>7150</v>
      </c>
      <c r="D1794" s="95">
        <f t="shared" si="286"/>
        <v>7150</v>
      </c>
      <c r="E1794" s="95">
        <f>+$F$3*K1794</f>
        <v>1500</v>
      </c>
      <c r="F1794" s="95">
        <f t="shared" si="287"/>
        <v>1500</v>
      </c>
      <c r="G1794" s="96">
        <f>+$H$3*Q1794</f>
        <v>1500</v>
      </c>
      <c r="H1794" s="95">
        <f t="shared" si="288"/>
        <v>1500</v>
      </c>
      <c r="I1794" s="395"/>
      <c r="J1794" s="130">
        <f>((K1795-K1793)/500)</f>
        <v>0.02</v>
      </c>
      <c r="K1794" s="116">
        <f>(((I1794-I1793)*J1794)+K1793)+I1794</f>
        <v>150</v>
      </c>
      <c r="L1794" s="131">
        <f>ROUNDUP(K1794,0)</f>
        <v>150</v>
      </c>
      <c r="M1794" s="132">
        <f>((N1795-N1793)/500)</f>
        <v>0.02</v>
      </c>
      <c r="N1794" s="101">
        <f>(((I1794-I1793)*M1794)+N1793)+I1794</f>
        <v>250</v>
      </c>
      <c r="O1794" s="101">
        <f>ROUNDUP(N1794,0)</f>
        <v>250</v>
      </c>
      <c r="P1794" s="101">
        <f>((Q1795-Q1793)/500)</f>
        <v>0.02</v>
      </c>
      <c r="Q1794" s="101">
        <f>(((I1794-I1793)*P1794)+Q1793)+I1794</f>
        <v>500</v>
      </c>
      <c r="R1794" s="133">
        <f>ROUNDUP(Q1794,0)</f>
        <v>500</v>
      </c>
      <c r="S1794" s="132">
        <f>((T1795-T1793)/500)</f>
        <v>0.04</v>
      </c>
      <c r="T1794" s="134">
        <f>(((I1794-I1793)*S1794)+T1793)+I1794</f>
        <v>650</v>
      </c>
      <c r="U1794" s="134">
        <f>ROUNDUP(T1794,0)</f>
        <v>650</v>
      </c>
      <c r="V1794" s="396"/>
      <c r="W1794" s="130">
        <f>((X1795-X1793)/500)</f>
        <v>0.02</v>
      </c>
      <c r="X1794" s="116">
        <f>(((V1794-V1793)*W1794)+X1793)+V1794</f>
        <v>-2015</v>
      </c>
      <c r="Y1794" s="135">
        <f t="shared" si="289"/>
        <v>240</v>
      </c>
      <c r="Z1794" s="106">
        <f>ROUNDUP(X1794,0)</f>
        <v>-2015</v>
      </c>
      <c r="AA1794" s="136">
        <f>((AB1795-AB1793)/500)</f>
        <v>0.04</v>
      </c>
      <c r="AB1794" s="137">
        <f>(((V1794-V1793)*AA1794)+AB1793)+V1794</f>
        <v>-4030</v>
      </c>
      <c r="AC1794" s="101">
        <f>ROUNDUP(AB1794,0)</f>
        <v>-4030</v>
      </c>
      <c r="AD1794" s="137">
        <f>((AE1795-AE1793)/500)</f>
        <v>0.02</v>
      </c>
      <c r="AE1794" s="137">
        <f>(((V1794-V1793)*AD1794)+AE1793)+V1794</f>
        <v>-1990</v>
      </c>
      <c r="AF1794" s="133">
        <f>ROUNDUP(AE1794,0)</f>
        <v>-1990</v>
      </c>
      <c r="AG1794" s="137">
        <f>((AH1795-AH1793)/500)</f>
        <v>0.02</v>
      </c>
      <c r="AH1794" s="137">
        <f>(((V1794-V1793)*AG1794)+AH1793)+V1794</f>
        <v>-1965</v>
      </c>
      <c r="AI1794" s="101">
        <f>ROUNDUP(AH1794,0)</f>
        <v>-1965</v>
      </c>
      <c r="AJ1794" s="136">
        <f>((AK1795-AK1793)/500)</f>
        <v>0.02</v>
      </c>
      <c r="AK1794" s="138">
        <f>(((V1794-V1793)*AJ1794)+AK1793)+V1794</f>
        <v>-1940</v>
      </c>
      <c r="AL1794" s="139">
        <f>ROUNDUP(AK1794,0)</f>
        <v>-1940</v>
      </c>
      <c r="AM1794" s="397"/>
    </row>
    <row r="1795" spans="1:39" ht="15.75" x14ac:dyDescent="0.25">
      <c r="A1795" s="93">
        <f t="shared" si="290"/>
        <v>0</v>
      </c>
      <c r="B1795" s="93">
        <f t="shared" si="285"/>
        <v>0</v>
      </c>
      <c r="C1795" s="112">
        <f>+$D$3*U1795</f>
        <v>5137990</v>
      </c>
      <c r="D1795" s="112">
        <f t="shared" si="286"/>
        <v>5137990</v>
      </c>
      <c r="E1795" s="112">
        <f>+$F$3*L1795</f>
        <v>4576200</v>
      </c>
      <c r="F1795" s="112">
        <f t="shared" si="287"/>
        <v>4576200</v>
      </c>
      <c r="G1795" s="113">
        <f>+$H$3*R1795</f>
        <v>1373910</v>
      </c>
      <c r="H1795" s="112">
        <f t="shared" si="288"/>
        <v>1373910</v>
      </c>
      <c r="I1795" s="140">
        <f>+I1793+500</f>
        <v>448500</v>
      </c>
      <c r="J1795" s="130"/>
      <c r="K1795" s="116">
        <f>+K1793+10</f>
        <v>9120</v>
      </c>
      <c r="L1795" s="117">
        <f>+I1795+K1795</f>
        <v>457620</v>
      </c>
      <c r="M1795" s="118"/>
      <c r="N1795" s="119">
        <f>+N1793+10</f>
        <v>9220</v>
      </c>
      <c r="O1795" s="119">
        <f>+N1795+I1795</f>
        <v>457720</v>
      </c>
      <c r="P1795" s="119"/>
      <c r="Q1795" s="119">
        <f>+Q1793+10</f>
        <v>9470</v>
      </c>
      <c r="R1795" s="120">
        <f>+Q1795+I1795</f>
        <v>457970</v>
      </c>
      <c r="S1795" s="121"/>
      <c r="T1795" s="122">
        <f>+T1793+20</f>
        <v>18590</v>
      </c>
      <c r="U1795" s="122">
        <f>+T1795+I1795</f>
        <v>467090</v>
      </c>
      <c r="V1795" s="141">
        <f>+V1793+500</f>
        <v>448500</v>
      </c>
      <c r="W1795" s="130"/>
      <c r="X1795" s="116">
        <f>+X1793+10</f>
        <v>6955</v>
      </c>
      <c r="Y1795" s="124">
        <f t="shared" si="289"/>
        <v>448740</v>
      </c>
      <c r="Z1795" s="125">
        <f>+V1795+X1795</f>
        <v>455455</v>
      </c>
      <c r="AA1795" s="126"/>
      <c r="AB1795" s="127">
        <f>+AB1793+20</f>
        <v>13910</v>
      </c>
      <c r="AC1795" s="119">
        <f>+V1795+AB1795</f>
        <v>462410</v>
      </c>
      <c r="AD1795" s="127"/>
      <c r="AE1795" s="127">
        <f>+AE1793+10</f>
        <v>6980</v>
      </c>
      <c r="AF1795" s="120">
        <f>+AE1795+V1795</f>
        <v>455480</v>
      </c>
      <c r="AG1795" s="127"/>
      <c r="AH1795" s="127">
        <f>+AH1793+10</f>
        <v>7005</v>
      </c>
      <c r="AI1795" s="119">
        <f>+AH1795+V1795</f>
        <v>455505</v>
      </c>
      <c r="AJ1795" s="126"/>
      <c r="AK1795" s="128">
        <f>+AK1793+10</f>
        <v>7030</v>
      </c>
      <c r="AL1795" s="129">
        <f>+AK1795+V1795</f>
        <v>455530</v>
      </c>
      <c r="AM1795" s="397"/>
    </row>
    <row r="1796" spans="1:39" ht="15.75" x14ac:dyDescent="0.25">
      <c r="A1796" s="93">
        <f t="shared" si="290"/>
        <v>0</v>
      </c>
      <c r="B1796" s="94">
        <f t="shared" si="285"/>
        <v>0</v>
      </c>
      <c r="C1796" s="95">
        <f>+$D$3*T1796</f>
        <v>7150</v>
      </c>
      <c r="D1796" s="95">
        <f t="shared" si="286"/>
        <v>7150</v>
      </c>
      <c r="E1796" s="95">
        <f>+$F$3*K1796</f>
        <v>1500</v>
      </c>
      <c r="F1796" s="95">
        <f t="shared" si="287"/>
        <v>1500</v>
      </c>
      <c r="G1796" s="96">
        <f>+$H$3*Q1796</f>
        <v>1500</v>
      </c>
      <c r="H1796" s="433">
        <f t="shared" si="288"/>
        <v>1500</v>
      </c>
      <c r="I1796" s="395"/>
      <c r="J1796" s="130">
        <f>((K1797-K1795)/500)</f>
        <v>0.02</v>
      </c>
      <c r="K1796" s="116">
        <f>(((I1796-I1795)*J1796)+K1795)+I1796</f>
        <v>150</v>
      </c>
      <c r="L1796" s="131">
        <f>ROUNDUP(K1796,0)</f>
        <v>150</v>
      </c>
      <c r="M1796" s="132">
        <f>((N1797-N1795)/500)</f>
        <v>0.02</v>
      </c>
      <c r="N1796" s="101">
        <f>(((I1796-I1795)*M1796)+N1795)+I1796</f>
        <v>250</v>
      </c>
      <c r="O1796" s="101">
        <f>ROUNDUP(N1796,0)</f>
        <v>250</v>
      </c>
      <c r="P1796" s="101">
        <f>((Q1797-Q1795)/500)</f>
        <v>0.02</v>
      </c>
      <c r="Q1796" s="101">
        <f>(((I1796-I1795)*P1796)+Q1795)+I1796</f>
        <v>500</v>
      </c>
      <c r="R1796" s="133">
        <f>ROUNDUP(Q1796,0)</f>
        <v>500</v>
      </c>
      <c r="S1796" s="132">
        <f>((T1797-T1795)/500)</f>
        <v>0.04</v>
      </c>
      <c r="T1796" s="134">
        <f>(((I1796-I1795)*S1796)+T1795)+I1796</f>
        <v>650</v>
      </c>
      <c r="U1796" s="134">
        <f>ROUNDUP(T1796,0)</f>
        <v>650</v>
      </c>
      <c r="V1796" s="396"/>
      <c r="W1796" s="130">
        <f>((X1797-X1795)/500)</f>
        <v>0.01</v>
      </c>
      <c r="X1796" s="116">
        <f>(((V1796-V1795)*W1796)+X1795)+V1796</f>
        <v>2470</v>
      </c>
      <c r="Y1796" s="135">
        <f t="shared" si="289"/>
        <v>240</v>
      </c>
      <c r="Z1796" s="106">
        <f>ROUNDUP(X1796,0)</f>
        <v>2470</v>
      </c>
      <c r="AA1796" s="136">
        <f>((AB1797-AB1795)/500)</f>
        <v>0.02</v>
      </c>
      <c r="AB1796" s="137">
        <f>(((V1796-V1795)*AA1796)+AB1795)+V1796</f>
        <v>4940</v>
      </c>
      <c r="AC1796" s="101">
        <f>ROUNDUP(AB1796,0)</f>
        <v>4940</v>
      </c>
      <c r="AD1796" s="137">
        <f>((AE1797-AE1795)/500)</f>
        <v>0.01</v>
      </c>
      <c r="AE1796" s="137">
        <f>(((V1796-V1795)*AD1796)+AE1795)+V1796</f>
        <v>2495</v>
      </c>
      <c r="AF1796" s="133">
        <f>ROUNDUP(AE1796,0)</f>
        <v>2495</v>
      </c>
      <c r="AG1796" s="137">
        <f>((AH1797-AH1795)/500)</f>
        <v>0.01</v>
      </c>
      <c r="AH1796" s="137">
        <f>(((V1796-V1795)*AG1796)+AH1795)+V1796</f>
        <v>2520</v>
      </c>
      <c r="AI1796" s="101">
        <f>ROUNDUP(AH1796,0)</f>
        <v>2520</v>
      </c>
      <c r="AJ1796" s="136">
        <f>((AK1797-AK1795)/500)</f>
        <v>0.01</v>
      </c>
      <c r="AK1796" s="138">
        <f>(((V1796-V1795)*AJ1796)+AK1795)+V1796</f>
        <v>2545</v>
      </c>
      <c r="AL1796" s="139">
        <f>ROUNDUP(AK1796,0)</f>
        <v>2545</v>
      </c>
    </row>
    <row r="1797" spans="1:39" ht="15.75" x14ac:dyDescent="0.25">
      <c r="A1797" s="93">
        <f t="shared" si="290"/>
        <v>0</v>
      </c>
      <c r="B1797" s="93">
        <f t="shared" si="285"/>
        <v>0</v>
      </c>
      <c r="C1797" s="112">
        <f>+$D$3*U1797</f>
        <v>5143710</v>
      </c>
      <c r="D1797" s="112">
        <f t="shared" si="286"/>
        <v>5143710</v>
      </c>
      <c r="E1797" s="112">
        <f>+$F$3*L1797</f>
        <v>4581300</v>
      </c>
      <c r="F1797" s="112">
        <f t="shared" si="287"/>
        <v>4581300</v>
      </c>
      <c r="G1797" s="113">
        <f>+$H$3*R1797</f>
        <v>1375440</v>
      </c>
      <c r="H1797" s="112">
        <f t="shared" si="288"/>
        <v>1375440</v>
      </c>
      <c r="I1797" s="140">
        <f>+I1795+500</f>
        <v>449000</v>
      </c>
      <c r="J1797" s="130"/>
      <c r="K1797" s="116">
        <f>+K1795+10</f>
        <v>9130</v>
      </c>
      <c r="L1797" s="117">
        <f>+I1797+K1797</f>
        <v>458130</v>
      </c>
      <c r="M1797" s="118"/>
      <c r="N1797" s="119">
        <f>+N1795+10</f>
        <v>9230</v>
      </c>
      <c r="O1797" s="119">
        <f>+N1797+I1797</f>
        <v>458230</v>
      </c>
      <c r="P1797" s="119"/>
      <c r="Q1797" s="119">
        <f>+Q1795+10</f>
        <v>9480</v>
      </c>
      <c r="R1797" s="120">
        <f>+Q1797+I1797</f>
        <v>458480</v>
      </c>
      <c r="S1797" s="121"/>
      <c r="T1797" s="122">
        <f>+T1795+20</f>
        <v>18610</v>
      </c>
      <c r="U1797" s="122">
        <f>+T1797+I1797</f>
        <v>467610</v>
      </c>
      <c r="V1797" s="141">
        <f>+V1795+500</f>
        <v>449000</v>
      </c>
      <c r="W1797" s="130"/>
      <c r="X1797" s="116">
        <f>+X1795+5</f>
        <v>6960</v>
      </c>
      <c r="Y1797" s="124">
        <f t="shared" si="289"/>
        <v>449240</v>
      </c>
      <c r="Z1797" s="125">
        <f>+V1797+X1797</f>
        <v>455960</v>
      </c>
      <c r="AA1797" s="126"/>
      <c r="AB1797" s="127">
        <f>+AB1795+10</f>
        <v>13920</v>
      </c>
      <c r="AC1797" s="119">
        <f>+V1797+AB1797</f>
        <v>462920</v>
      </c>
      <c r="AD1797" s="127"/>
      <c r="AE1797" s="127">
        <f>+AE1795+5</f>
        <v>6985</v>
      </c>
      <c r="AF1797" s="120">
        <f>+AE1797+V1797</f>
        <v>455985</v>
      </c>
      <c r="AG1797" s="127"/>
      <c r="AH1797" s="127">
        <f>+AH1795+5</f>
        <v>7010</v>
      </c>
      <c r="AI1797" s="119">
        <f>+AH1797+V1797</f>
        <v>456010</v>
      </c>
      <c r="AJ1797" s="126"/>
      <c r="AK1797" s="128">
        <f>+AK1795+5</f>
        <v>7035</v>
      </c>
      <c r="AL1797" s="129">
        <f>+AK1797+V1797</f>
        <v>456035</v>
      </c>
      <c r="AM1797" s="397"/>
    </row>
    <row r="1798" spans="1:39" ht="15.75" x14ac:dyDescent="0.25">
      <c r="A1798" s="93">
        <f t="shared" si="290"/>
        <v>0</v>
      </c>
      <c r="B1798" s="94">
        <f t="shared" si="285"/>
        <v>0</v>
      </c>
      <c r="C1798" s="95">
        <f>+$D$3*T1798</f>
        <v>7150</v>
      </c>
      <c r="D1798" s="95">
        <f t="shared" si="286"/>
        <v>7150</v>
      </c>
      <c r="E1798" s="95">
        <f>+$F$3*K1798</f>
        <v>1500</v>
      </c>
      <c r="F1798" s="95">
        <f t="shared" si="287"/>
        <v>1500</v>
      </c>
      <c r="G1798" s="96">
        <f>+$H$3*Q1798</f>
        <v>1500</v>
      </c>
      <c r="H1798" s="95">
        <f t="shared" si="288"/>
        <v>1500</v>
      </c>
      <c r="I1798" s="395"/>
      <c r="J1798" s="130">
        <f>((K1799-K1797)/500)</f>
        <v>0.02</v>
      </c>
      <c r="K1798" s="116">
        <f>(((I1798-I1797)*J1798)+K1797)+I1798</f>
        <v>150</v>
      </c>
      <c r="L1798" s="131">
        <f>ROUNDUP(K1798,0)</f>
        <v>150</v>
      </c>
      <c r="M1798" s="132">
        <f>((N1799-N1797)/500)</f>
        <v>0.02</v>
      </c>
      <c r="N1798" s="101">
        <f>(((I1798-I1797)*M1798)+N1797)+I1798</f>
        <v>250</v>
      </c>
      <c r="O1798" s="101">
        <f>ROUNDUP(N1798,0)</f>
        <v>250</v>
      </c>
      <c r="P1798" s="101">
        <f>((Q1799-Q1797)/500)</f>
        <v>0.02</v>
      </c>
      <c r="Q1798" s="101">
        <f>(((I1798-I1797)*P1798)+Q1797)+I1798</f>
        <v>500</v>
      </c>
      <c r="R1798" s="133">
        <f>ROUNDUP(Q1798,0)</f>
        <v>500</v>
      </c>
      <c r="S1798" s="132">
        <f>((T1799-T1797)/500)</f>
        <v>0.04</v>
      </c>
      <c r="T1798" s="134">
        <f>(((I1798-I1797)*S1798)+T1797)+I1798</f>
        <v>650</v>
      </c>
      <c r="U1798" s="134">
        <f>ROUNDUP(T1798,0)</f>
        <v>650</v>
      </c>
      <c r="V1798" s="396"/>
      <c r="W1798" s="130">
        <f>((X1799-X1797)/500)</f>
        <v>0.02</v>
      </c>
      <c r="X1798" s="116">
        <f>(((V1798-V1797)*W1798)+X1797)+V1798</f>
        <v>-2020</v>
      </c>
      <c r="Y1798" s="135">
        <f t="shared" si="289"/>
        <v>240</v>
      </c>
      <c r="Z1798" s="106">
        <f>ROUNDUP(X1798,0)</f>
        <v>-2020</v>
      </c>
      <c r="AA1798" s="136">
        <f>((AB1799-AB1797)/500)</f>
        <v>0.04</v>
      </c>
      <c r="AB1798" s="137">
        <f>(((V1798-V1797)*AA1798)+AB1797)+V1798</f>
        <v>-4040</v>
      </c>
      <c r="AC1798" s="101">
        <f>ROUNDUP(AB1798,0)</f>
        <v>-4040</v>
      </c>
      <c r="AD1798" s="137">
        <f>((AE1799-AE1797)/500)</f>
        <v>0.02</v>
      </c>
      <c r="AE1798" s="137">
        <f>(((V1798-V1797)*AD1798)+AE1797)+V1798</f>
        <v>-1995</v>
      </c>
      <c r="AF1798" s="133">
        <f>ROUNDUP(AE1798,0)</f>
        <v>-1995</v>
      </c>
      <c r="AG1798" s="137">
        <f>((AH1799-AH1797)/500)</f>
        <v>0.02</v>
      </c>
      <c r="AH1798" s="137">
        <f>(((V1798-V1797)*AG1798)+AH1797)+V1798</f>
        <v>-1970</v>
      </c>
      <c r="AI1798" s="101">
        <f>ROUNDUP(AH1798,0)</f>
        <v>-1970</v>
      </c>
      <c r="AJ1798" s="136">
        <f>((AK1799-AK1797)/500)</f>
        <v>0.02</v>
      </c>
      <c r="AK1798" s="138">
        <f>(((V1798-V1797)*AJ1798)+AK1797)+V1798</f>
        <v>-1945</v>
      </c>
      <c r="AL1798" s="139">
        <f>ROUNDUP(AK1798,0)</f>
        <v>-1945</v>
      </c>
    </row>
    <row r="1799" spans="1:39" ht="15.75" x14ac:dyDescent="0.25">
      <c r="A1799" s="93">
        <f t="shared" si="290"/>
        <v>0</v>
      </c>
      <c r="B1799" s="93">
        <f t="shared" si="285"/>
        <v>0</v>
      </c>
      <c r="C1799" s="112">
        <f>+$D$3*U1799</f>
        <v>5149430</v>
      </c>
      <c r="D1799" s="112">
        <f t="shared" si="286"/>
        <v>5149430</v>
      </c>
      <c r="E1799" s="112">
        <f>+$F$3*L1799</f>
        <v>4586400</v>
      </c>
      <c r="F1799" s="112">
        <f t="shared" si="287"/>
        <v>4586400</v>
      </c>
      <c r="G1799" s="113">
        <f>+$H$3*R1799</f>
        <v>1376970</v>
      </c>
      <c r="H1799" s="112">
        <f t="shared" si="288"/>
        <v>1376970</v>
      </c>
      <c r="I1799" s="140">
        <f>+I1797+500</f>
        <v>449500</v>
      </c>
      <c r="J1799" s="130"/>
      <c r="K1799" s="116">
        <f>+K1797+10</f>
        <v>9140</v>
      </c>
      <c r="L1799" s="117">
        <f>+I1799+K1799</f>
        <v>458640</v>
      </c>
      <c r="M1799" s="118"/>
      <c r="N1799" s="119">
        <f>+N1797+10</f>
        <v>9240</v>
      </c>
      <c r="O1799" s="119">
        <f>+N1799+I1799</f>
        <v>458740</v>
      </c>
      <c r="P1799" s="119"/>
      <c r="Q1799" s="119">
        <f>+Q1797+10</f>
        <v>9490</v>
      </c>
      <c r="R1799" s="120">
        <f>+Q1799+I1799</f>
        <v>458990</v>
      </c>
      <c r="S1799" s="121"/>
      <c r="T1799" s="122">
        <f>+T1797+20</f>
        <v>18630</v>
      </c>
      <c r="U1799" s="122">
        <f>+T1799+I1799</f>
        <v>468130</v>
      </c>
      <c r="V1799" s="141">
        <f>+V1797+500</f>
        <v>449500</v>
      </c>
      <c r="W1799" s="130"/>
      <c r="X1799" s="116">
        <f>+X1797+10</f>
        <v>6970</v>
      </c>
      <c r="Y1799" s="124">
        <f t="shared" si="289"/>
        <v>449740</v>
      </c>
      <c r="Z1799" s="125">
        <f>+V1799+X1799</f>
        <v>456470</v>
      </c>
      <c r="AA1799" s="126"/>
      <c r="AB1799" s="127">
        <f>+AB1797+20</f>
        <v>13940</v>
      </c>
      <c r="AC1799" s="119">
        <f>+V1799+AB1799</f>
        <v>463440</v>
      </c>
      <c r="AD1799" s="127"/>
      <c r="AE1799" s="127">
        <f>+AE1797+10</f>
        <v>6995</v>
      </c>
      <c r="AF1799" s="120">
        <f>+AE1799+V1799</f>
        <v>456495</v>
      </c>
      <c r="AG1799" s="127"/>
      <c r="AH1799" s="127">
        <f>+AH1797+10</f>
        <v>7020</v>
      </c>
      <c r="AI1799" s="119">
        <f>+AH1799+V1799</f>
        <v>456520</v>
      </c>
      <c r="AJ1799" s="126"/>
      <c r="AK1799" s="128">
        <f>+AK1797+10</f>
        <v>7045</v>
      </c>
      <c r="AL1799" s="129">
        <f>+AK1799+V1799</f>
        <v>456545</v>
      </c>
      <c r="AM1799" s="397"/>
    </row>
    <row r="1800" spans="1:39" ht="15.75" x14ac:dyDescent="0.25">
      <c r="A1800" s="93">
        <f t="shared" si="290"/>
        <v>0</v>
      </c>
      <c r="B1800" s="94">
        <f t="shared" si="285"/>
        <v>0</v>
      </c>
      <c r="C1800" s="95">
        <f>+$D$3*T1800</f>
        <v>7150</v>
      </c>
      <c r="D1800" s="95">
        <f t="shared" si="286"/>
        <v>7150</v>
      </c>
      <c r="E1800" s="95">
        <f>+$F$3*K1800</f>
        <v>1500</v>
      </c>
      <c r="F1800" s="95">
        <f t="shared" si="287"/>
        <v>1500</v>
      </c>
      <c r="G1800" s="96">
        <f>+$H$3*Q1800</f>
        <v>1500</v>
      </c>
      <c r="H1800" s="433">
        <f t="shared" si="288"/>
        <v>1500</v>
      </c>
      <c r="I1800" s="395"/>
      <c r="J1800" s="130">
        <f>((K1801-K1799)/500)</f>
        <v>0.02</v>
      </c>
      <c r="K1800" s="116">
        <f>(((I1800-I1799)*J1800)+K1799)+I1800</f>
        <v>150</v>
      </c>
      <c r="L1800" s="131">
        <f>ROUNDUP(K1800,0)</f>
        <v>150</v>
      </c>
      <c r="M1800" s="132">
        <f>((N1801-N1799)/500)</f>
        <v>0.02</v>
      </c>
      <c r="N1800" s="101">
        <f>(((I1800-I1799)*M1800)+N1799)+I1800</f>
        <v>250</v>
      </c>
      <c r="O1800" s="101">
        <f>ROUNDUP(N1800,0)</f>
        <v>250</v>
      </c>
      <c r="P1800" s="101">
        <f>((Q1801-Q1799)/500)</f>
        <v>0.02</v>
      </c>
      <c r="Q1800" s="101">
        <f>(((I1800-I1799)*P1800)+Q1799)+I1800</f>
        <v>500</v>
      </c>
      <c r="R1800" s="133">
        <f>ROUNDUP(Q1800,0)</f>
        <v>500</v>
      </c>
      <c r="S1800" s="132">
        <f>((T1801-T1799)/500)</f>
        <v>0.04</v>
      </c>
      <c r="T1800" s="134">
        <f>(((I1800-I1799)*S1800)+T1799)+I1800</f>
        <v>650</v>
      </c>
      <c r="U1800" s="134">
        <f>ROUNDUP(T1800,0)</f>
        <v>650</v>
      </c>
      <c r="V1800" s="396"/>
      <c r="W1800" s="130">
        <f>((X1801-X1799)/500)</f>
        <v>0.01</v>
      </c>
      <c r="X1800" s="116">
        <f>(((V1800-V1799)*W1800)+X1799)+V1800</f>
        <v>2475</v>
      </c>
      <c r="Y1800" s="135">
        <f t="shared" si="289"/>
        <v>240</v>
      </c>
      <c r="Z1800" s="106">
        <f>ROUNDUP(X1800,0)</f>
        <v>2475</v>
      </c>
      <c r="AA1800" s="136">
        <f>((AB1801-AB1799)/500)</f>
        <v>0.02</v>
      </c>
      <c r="AB1800" s="137">
        <f>(((V1800-V1799)*AA1800)+AB1799)+V1800</f>
        <v>4950</v>
      </c>
      <c r="AC1800" s="101">
        <f>ROUNDUP(AB1800,0)</f>
        <v>4950</v>
      </c>
      <c r="AD1800" s="137">
        <f>((AE1801-AE1799)/500)</f>
        <v>0.01</v>
      </c>
      <c r="AE1800" s="137">
        <f>(((V1800-V1799)*AD1800)+AE1799)+V1800</f>
        <v>2500</v>
      </c>
      <c r="AF1800" s="133">
        <f>ROUNDUP(AE1800,0)</f>
        <v>2500</v>
      </c>
      <c r="AG1800" s="137">
        <f>((AH1801-AH1799)/500)</f>
        <v>0.01</v>
      </c>
      <c r="AH1800" s="137">
        <f>(((V1800-V1799)*AG1800)+AH1799)+V1800</f>
        <v>2525</v>
      </c>
      <c r="AI1800" s="101">
        <f>ROUNDUP(AH1800,0)</f>
        <v>2525</v>
      </c>
      <c r="AJ1800" s="136">
        <f>((AK1801-AK1799)/500)</f>
        <v>0.01</v>
      </c>
      <c r="AK1800" s="138">
        <f>(((V1800-V1799)*AJ1800)+AK1799)+V1800</f>
        <v>2550</v>
      </c>
      <c r="AL1800" s="139">
        <f>ROUNDUP(AK1800,0)</f>
        <v>2550</v>
      </c>
    </row>
    <row r="1801" spans="1:39" ht="15.75" x14ac:dyDescent="0.25">
      <c r="A1801" s="93">
        <f t="shared" si="290"/>
        <v>0</v>
      </c>
      <c r="B1801" s="93">
        <f t="shared" si="285"/>
        <v>0</v>
      </c>
      <c r="C1801" s="112">
        <f>+$D$3*U1801</f>
        <v>5155150</v>
      </c>
      <c r="D1801" s="112">
        <f t="shared" si="286"/>
        <v>5155150</v>
      </c>
      <c r="E1801" s="112">
        <f>+$F$3*L1801</f>
        <v>4591500</v>
      </c>
      <c r="F1801" s="112">
        <f t="shared" si="287"/>
        <v>4591500</v>
      </c>
      <c r="G1801" s="113">
        <f>+$H$3*R1801</f>
        <v>1378500</v>
      </c>
      <c r="H1801" s="112">
        <f t="shared" si="288"/>
        <v>1378500</v>
      </c>
      <c r="I1801" s="140">
        <f>+I1799+500</f>
        <v>450000</v>
      </c>
      <c r="J1801" s="130"/>
      <c r="K1801" s="116">
        <f>+K1799+10</f>
        <v>9150</v>
      </c>
      <c r="L1801" s="117">
        <f>+I1801+K1801</f>
        <v>459150</v>
      </c>
      <c r="M1801" s="118"/>
      <c r="N1801" s="119">
        <f>+N1799+10</f>
        <v>9250</v>
      </c>
      <c r="O1801" s="119">
        <f>+N1801+I1801</f>
        <v>459250</v>
      </c>
      <c r="P1801" s="119"/>
      <c r="Q1801" s="119">
        <f>+Q1799+10</f>
        <v>9500</v>
      </c>
      <c r="R1801" s="120">
        <f>+Q1801+I1801</f>
        <v>459500</v>
      </c>
      <c r="S1801" s="121"/>
      <c r="T1801" s="122">
        <f>+T1799+20</f>
        <v>18650</v>
      </c>
      <c r="U1801" s="122">
        <f>+T1801+I1801</f>
        <v>468650</v>
      </c>
      <c r="V1801" s="141">
        <f>+V1799+500</f>
        <v>450000</v>
      </c>
      <c r="W1801" s="130"/>
      <c r="X1801" s="116">
        <f>+X1799+5</f>
        <v>6975</v>
      </c>
      <c r="Y1801" s="124">
        <f t="shared" si="289"/>
        <v>450240</v>
      </c>
      <c r="Z1801" s="125">
        <f>+V1801+X1801</f>
        <v>456975</v>
      </c>
      <c r="AA1801" s="126"/>
      <c r="AB1801" s="127">
        <f>+AB1799+10</f>
        <v>13950</v>
      </c>
      <c r="AC1801" s="119">
        <f>+V1801+AB1801</f>
        <v>463950</v>
      </c>
      <c r="AD1801" s="127"/>
      <c r="AE1801" s="127">
        <f>+AE1799+5</f>
        <v>7000</v>
      </c>
      <c r="AF1801" s="120">
        <f>+AE1801+V1801</f>
        <v>457000</v>
      </c>
      <c r="AG1801" s="127"/>
      <c r="AH1801" s="127">
        <f>+AH1799+5</f>
        <v>7025</v>
      </c>
      <c r="AI1801" s="119">
        <f>+AH1801+V1801</f>
        <v>457025</v>
      </c>
      <c r="AJ1801" s="126"/>
      <c r="AK1801" s="128">
        <f>+AK1799+5</f>
        <v>7050</v>
      </c>
      <c r="AL1801" s="129">
        <f>+AK1801+V1801</f>
        <v>457050</v>
      </c>
      <c r="AM1801" s="397"/>
    </row>
    <row r="1802" spans="1:39" ht="15.75" x14ac:dyDescent="0.25">
      <c r="A1802" s="93">
        <f t="shared" si="290"/>
        <v>0</v>
      </c>
      <c r="B1802" s="94">
        <f t="shared" si="285"/>
        <v>0</v>
      </c>
      <c r="C1802" s="95">
        <f>+$D$3*T1802</f>
        <v>7150</v>
      </c>
      <c r="D1802" s="95">
        <f t="shared" si="286"/>
        <v>7150</v>
      </c>
      <c r="E1802" s="95">
        <f>+$F$3*K1802</f>
        <v>1500</v>
      </c>
      <c r="F1802" s="95">
        <f t="shared" si="287"/>
        <v>1500</v>
      </c>
      <c r="G1802" s="96">
        <f>+$H$3*Q1802</f>
        <v>1500</v>
      </c>
      <c r="H1802" s="95">
        <f t="shared" si="288"/>
        <v>1500</v>
      </c>
      <c r="I1802" s="395"/>
      <c r="J1802" s="130">
        <f>((K1803-K1801)/500)</f>
        <v>0.02</v>
      </c>
      <c r="K1802" s="116">
        <f>(((I1802-I1801)*J1802)+K1801)+I1802</f>
        <v>150</v>
      </c>
      <c r="L1802" s="131">
        <f>ROUNDUP(K1802,0)</f>
        <v>150</v>
      </c>
      <c r="M1802" s="132">
        <f>((N1803-N1801)/500)</f>
        <v>0.02</v>
      </c>
      <c r="N1802" s="101">
        <f>(((I1802-I1801)*M1802)+N1801)+I1802</f>
        <v>250</v>
      </c>
      <c r="O1802" s="101">
        <f>ROUNDUP(N1802,0)</f>
        <v>250</v>
      </c>
      <c r="P1802" s="101">
        <f>((Q1803-Q1801)/500)</f>
        <v>0.02</v>
      </c>
      <c r="Q1802" s="101">
        <f>(((I1802-I1801)*P1802)+Q1801)+I1802</f>
        <v>500</v>
      </c>
      <c r="R1802" s="133">
        <f>ROUNDUP(Q1802,0)</f>
        <v>500</v>
      </c>
      <c r="S1802" s="132">
        <f>((T1803-T1801)/500)</f>
        <v>0.04</v>
      </c>
      <c r="T1802" s="134">
        <f>(((I1802-I1801)*S1802)+T1801)+I1802</f>
        <v>650</v>
      </c>
      <c r="U1802" s="134">
        <f>ROUNDUP(T1802,0)</f>
        <v>650</v>
      </c>
      <c r="V1802" s="396"/>
      <c r="W1802" s="130">
        <f>((X1803-X1801)/500)</f>
        <v>0.02</v>
      </c>
      <c r="X1802" s="116">
        <f>(((V1802-V1801)*W1802)+X1801)+V1802</f>
        <v>-2025</v>
      </c>
      <c r="Y1802" s="135">
        <f t="shared" si="289"/>
        <v>240</v>
      </c>
      <c r="Z1802" s="106">
        <f>ROUNDUP(X1802,0)</f>
        <v>-2025</v>
      </c>
      <c r="AA1802" s="136">
        <f>((AB1803-AB1801)/500)</f>
        <v>0.04</v>
      </c>
      <c r="AB1802" s="137">
        <f>(((V1802-V1801)*AA1802)+AB1801)+V1802</f>
        <v>-4050</v>
      </c>
      <c r="AC1802" s="101">
        <f>ROUNDUP(AB1802,0)</f>
        <v>-4050</v>
      </c>
      <c r="AD1802" s="137">
        <f>((AE1803-AE1801)/500)</f>
        <v>0.02</v>
      </c>
      <c r="AE1802" s="137">
        <f>(((V1802-V1801)*AD1802)+AE1801)+V1802</f>
        <v>-2000</v>
      </c>
      <c r="AF1802" s="133">
        <f>ROUNDUP(AE1802,0)</f>
        <v>-2000</v>
      </c>
      <c r="AG1802" s="137">
        <f>((AH1803-AH1801)/500)</f>
        <v>0.02</v>
      </c>
      <c r="AH1802" s="137">
        <f>(((V1802-V1801)*AG1802)+AH1801)+V1802</f>
        <v>-1975</v>
      </c>
      <c r="AI1802" s="101">
        <f>ROUNDUP(AH1802,0)</f>
        <v>-1975</v>
      </c>
      <c r="AJ1802" s="136">
        <f>((AK1803-AK1801)/500)</f>
        <v>0.02</v>
      </c>
      <c r="AK1802" s="138">
        <f>(((V1802-V1801)*AJ1802)+AK1801)+V1802</f>
        <v>-1950</v>
      </c>
      <c r="AL1802" s="139">
        <f>ROUNDUP(AK1802,0)</f>
        <v>-1950</v>
      </c>
      <c r="AM1802" s="397"/>
    </row>
    <row r="1803" spans="1:39" ht="15.75" x14ac:dyDescent="0.25">
      <c r="A1803" s="93">
        <f t="shared" si="290"/>
        <v>0</v>
      </c>
      <c r="B1803" s="93">
        <f t="shared" si="285"/>
        <v>0</v>
      </c>
      <c r="C1803" s="112">
        <f>+$D$3*U1803</f>
        <v>5160870</v>
      </c>
      <c r="D1803" s="112">
        <f t="shared" si="286"/>
        <v>5160870</v>
      </c>
      <c r="E1803" s="112">
        <f>+$F$3*L1803</f>
        <v>4596600</v>
      </c>
      <c r="F1803" s="112">
        <f t="shared" si="287"/>
        <v>4596600</v>
      </c>
      <c r="G1803" s="113">
        <f>+$H$3*R1803</f>
        <v>1380030</v>
      </c>
      <c r="H1803" s="112">
        <f t="shared" si="288"/>
        <v>1380030</v>
      </c>
      <c r="I1803" s="140">
        <f>+I1801+500</f>
        <v>450500</v>
      </c>
      <c r="J1803" s="130"/>
      <c r="K1803" s="116">
        <f>+K1801+10</f>
        <v>9160</v>
      </c>
      <c r="L1803" s="117">
        <f>+I1803+K1803</f>
        <v>459660</v>
      </c>
      <c r="M1803" s="118"/>
      <c r="N1803" s="119">
        <f>+N1801+10</f>
        <v>9260</v>
      </c>
      <c r="O1803" s="119">
        <f>+N1803+I1803</f>
        <v>459760</v>
      </c>
      <c r="P1803" s="119"/>
      <c r="Q1803" s="119">
        <f>+Q1801+10</f>
        <v>9510</v>
      </c>
      <c r="R1803" s="120">
        <f>+Q1803+I1803</f>
        <v>460010</v>
      </c>
      <c r="S1803" s="121"/>
      <c r="T1803" s="122">
        <f>+T1801+20</f>
        <v>18670</v>
      </c>
      <c r="U1803" s="122">
        <f>+T1803+I1803</f>
        <v>469170</v>
      </c>
      <c r="V1803" s="141">
        <f>+V1801+500</f>
        <v>450500</v>
      </c>
      <c r="W1803" s="130"/>
      <c r="X1803" s="116">
        <f>+X1801+10</f>
        <v>6985</v>
      </c>
      <c r="Y1803" s="124">
        <f t="shared" si="289"/>
        <v>450740</v>
      </c>
      <c r="Z1803" s="125">
        <f>+V1803+X1803</f>
        <v>457485</v>
      </c>
      <c r="AA1803" s="126"/>
      <c r="AB1803" s="127">
        <f>+AB1801+20</f>
        <v>13970</v>
      </c>
      <c r="AC1803" s="119">
        <f>+V1803+AB1803</f>
        <v>464470</v>
      </c>
      <c r="AD1803" s="127"/>
      <c r="AE1803" s="127">
        <f>+AE1801+10</f>
        <v>7010</v>
      </c>
      <c r="AF1803" s="120">
        <f>+AE1803+V1803</f>
        <v>457510</v>
      </c>
      <c r="AG1803" s="127"/>
      <c r="AH1803" s="127">
        <f>+AH1801+10</f>
        <v>7035</v>
      </c>
      <c r="AI1803" s="119">
        <f>+AH1803+V1803</f>
        <v>457535</v>
      </c>
      <c r="AJ1803" s="126"/>
      <c r="AK1803" s="128">
        <f>+AK1801+10</f>
        <v>7060</v>
      </c>
      <c r="AL1803" s="129">
        <f>+AK1803+V1803</f>
        <v>457560</v>
      </c>
      <c r="AM1803" s="397"/>
    </row>
    <row r="1804" spans="1:39" ht="15.75" x14ac:dyDescent="0.25">
      <c r="A1804" s="93">
        <f t="shared" si="290"/>
        <v>0</v>
      </c>
      <c r="B1804" s="94">
        <f t="shared" si="285"/>
        <v>0</v>
      </c>
      <c r="C1804" s="95">
        <f>+$D$3*T1804</f>
        <v>7150</v>
      </c>
      <c r="D1804" s="95">
        <f t="shared" si="286"/>
        <v>7150</v>
      </c>
      <c r="E1804" s="95">
        <f>+$F$3*K1804</f>
        <v>1500</v>
      </c>
      <c r="F1804" s="95">
        <f t="shared" si="287"/>
        <v>1500</v>
      </c>
      <c r="G1804" s="96">
        <f>+$H$3*Q1804</f>
        <v>1500</v>
      </c>
      <c r="H1804" s="433">
        <f t="shared" si="288"/>
        <v>1500</v>
      </c>
      <c r="I1804" s="395"/>
      <c r="J1804" s="130">
        <f>((K1805-K1803)/500)</f>
        <v>0.02</v>
      </c>
      <c r="K1804" s="116">
        <f>(((I1804-I1803)*J1804)+K1803)+I1804</f>
        <v>150</v>
      </c>
      <c r="L1804" s="131">
        <f>ROUNDUP(K1804,0)</f>
        <v>150</v>
      </c>
      <c r="M1804" s="132">
        <f>((N1805-N1803)/500)</f>
        <v>0.02</v>
      </c>
      <c r="N1804" s="101">
        <f>(((I1804-I1803)*M1804)+N1803)+I1804</f>
        <v>250</v>
      </c>
      <c r="O1804" s="101">
        <f>ROUNDUP(N1804,0)</f>
        <v>250</v>
      </c>
      <c r="P1804" s="101">
        <f>((Q1805-Q1803)/500)</f>
        <v>0.02</v>
      </c>
      <c r="Q1804" s="101">
        <f>(((I1804-I1803)*P1804)+Q1803)+I1804</f>
        <v>500</v>
      </c>
      <c r="R1804" s="133">
        <f>ROUNDUP(Q1804,0)</f>
        <v>500</v>
      </c>
      <c r="S1804" s="132">
        <f>((T1805-T1803)/500)</f>
        <v>0.04</v>
      </c>
      <c r="T1804" s="134">
        <f>(((I1804-I1803)*S1804)+T1803)+I1804</f>
        <v>650</v>
      </c>
      <c r="U1804" s="134">
        <f>ROUNDUP(T1804,0)</f>
        <v>650</v>
      </c>
      <c r="V1804" s="396"/>
      <c r="W1804" s="130">
        <f>((X1805-X1803)/500)</f>
        <v>0.01</v>
      </c>
      <c r="X1804" s="116">
        <f>(((V1804-V1803)*W1804)+X1803)+V1804</f>
        <v>2480</v>
      </c>
      <c r="Y1804" s="135">
        <f t="shared" si="289"/>
        <v>240</v>
      </c>
      <c r="Z1804" s="106">
        <f>ROUNDUP(X1804,0)</f>
        <v>2480</v>
      </c>
      <c r="AA1804" s="136">
        <f>((AB1805-AB1803)/500)</f>
        <v>0.02</v>
      </c>
      <c r="AB1804" s="137">
        <f>(((V1804-V1803)*AA1804)+AB1803)+V1804</f>
        <v>4960</v>
      </c>
      <c r="AC1804" s="101">
        <f>ROUNDUP(AB1804,0)</f>
        <v>4960</v>
      </c>
      <c r="AD1804" s="137">
        <f>((AE1805-AE1803)/500)</f>
        <v>0.01</v>
      </c>
      <c r="AE1804" s="137">
        <f>(((V1804-V1803)*AD1804)+AE1803)+V1804</f>
        <v>2505</v>
      </c>
      <c r="AF1804" s="133">
        <f>ROUNDUP(AE1804,0)</f>
        <v>2505</v>
      </c>
      <c r="AG1804" s="137">
        <f>((AH1805-AH1803)/500)</f>
        <v>0.01</v>
      </c>
      <c r="AH1804" s="137">
        <f>(((V1804-V1803)*AG1804)+AH1803)+V1804</f>
        <v>2530</v>
      </c>
      <c r="AI1804" s="101">
        <f>ROUNDUP(AH1804,0)</f>
        <v>2530</v>
      </c>
      <c r="AJ1804" s="136">
        <f>((AK1805-AK1803)/500)</f>
        <v>0.01</v>
      </c>
      <c r="AK1804" s="138">
        <f>(((V1804-V1803)*AJ1804)+AK1803)+V1804</f>
        <v>2555</v>
      </c>
      <c r="AL1804" s="139">
        <f>ROUNDUP(AK1804,0)</f>
        <v>2555</v>
      </c>
    </row>
    <row r="1805" spans="1:39" ht="15.75" x14ac:dyDescent="0.25">
      <c r="A1805" s="93">
        <f t="shared" si="290"/>
        <v>0</v>
      </c>
      <c r="B1805" s="93">
        <f t="shared" si="285"/>
        <v>0</v>
      </c>
      <c r="C1805" s="112">
        <f>+$D$3*U1805</f>
        <v>5166590</v>
      </c>
      <c r="D1805" s="112">
        <f t="shared" si="286"/>
        <v>5166590</v>
      </c>
      <c r="E1805" s="112">
        <f>+$F$3*L1805</f>
        <v>4601700</v>
      </c>
      <c r="F1805" s="112">
        <f t="shared" si="287"/>
        <v>4601700</v>
      </c>
      <c r="G1805" s="113">
        <f>+$H$3*R1805</f>
        <v>1381560</v>
      </c>
      <c r="H1805" s="112">
        <f t="shared" si="288"/>
        <v>1381560</v>
      </c>
      <c r="I1805" s="140">
        <f>+I1803+500</f>
        <v>451000</v>
      </c>
      <c r="J1805" s="130"/>
      <c r="K1805" s="116">
        <f>+K1803+10</f>
        <v>9170</v>
      </c>
      <c r="L1805" s="117">
        <f>+I1805+K1805</f>
        <v>460170</v>
      </c>
      <c r="M1805" s="118"/>
      <c r="N1805" s="119">
        <f>+N1803+10</f>
        <v>9270</v>
      </c>
      <c r="O1805" s="119">
        <f>+N1805+I1805</f>
        <v>460270</v>
      </c>
      <c r="P1805" s="119"/>
      <c r="Q1805" s="119">
        <f>+Q1803+10</f>
        <v>9520</v>
      </c>
      <c r="R1805" s="120">
        <f>+Q1805+I1805</f>
        <v>460520</v>
      </c>
      <c r="S1805" s="121"/>
      <c r="T1805" s="122">
        <f>+T1803+20</f>
        <v>18690</v>
      </c>
      <c r="U1805" s="122">
        <f>+T1805+I1805</f>
        <v>469690</v>
      </c>
      <c r="V1805" s="141">
        <f>+V1803+500</f>
        <v>451000</v>
      </c>
      <c r="W1805" s="130"/>
      <c r="X1805" s="116">
        <f>+X1803+5</f>
        <v>6990</v>
      </c>
      <c r="Y1805" s="124">
        <f t="shared" si="289"/>
        <v>451240</v>
      </c>
      <c r="Z1805" s="125">
        <f>+V1805+X1805</f>
        <v>457990</v>
      </c>
      <c r="AA1805" s="126"/>
      <c r="AB1805" s="127">
        <f>+AB1803+10</f>
        <v>13980</v>
      </c>
      <c r="AC1805" s="119">
        <f>+V1805+AB1805</f>
        <v>464980</v>
      </c>
      <c r="AD1805" s="127"/>
      <c r="AE1805" s="127">
        <f>+AE1803+5</f>
        <v>7015</v>
      </c>
      <c r="AF1805" s="120">
        <f>+AE1805+V1805</f>
        <v>458015</v>
      </c>
      <c r="AG1805" s="127"/>
      <c r="AH1805" s="127">
        <f>+AH1803+5</f>
        <v>7040</v>
      </c>
      <c r="AI1805" s="119">
        <f>+AH1805+V1805</f>
        <v>458040</v>
      </c>
      <c r="AJ1805" s="126"/>
      <c r="AK1805" s="128">
        <f>+AK1803+5</f>
        <v>7065</v>
      </c>
      <c r="AL1805" s="129">
        <f>+AK1805+V1805</f>
        <v>458065</v>
      </c>
      <c r="AM1805" s="397"/>
    </row>
    <row r="1806" spans="1:39" ht="15.75" x14ac:dyDescent="0.25">
      <c r="A1806" s="93">
        <f t="shared" si="290"/>
        <v>0</v>
      </c>
      <c r="B1806" s="94">
        <f t="shared" si="285"/>
        <v>0</v>
      </c>
      <c r="C1806" s="95">
        <f>+$D$3*T1806</f>
        <v>7150</v>
      </c>
      <c r="D1806" s="95">
        <f t="shared" si="286"/>
        <v>7150</v>
      </c>
      <c r="E1806" s="95">
        <f>+$F$3*K1806</f>
        <v>1500</v>
      </c>
      <c r="F1806" s="95">
        <f t="shared" si="287"/>
        <v>1500</v>
      </c>
      <c r="G1806" s="96">
        <f>+$H$3*Q1806</f>
        <v>1500</v>
      </c>
      <c r="H1806" s="95">
        <f t="shared" si="288"/>
        <v>1500</v>
      </c>
      <c r="I1806" s="395"/>
      <c r="J1806" s="130">
        <f>((K1807-K1805)/500)</f>
        <v>0.02</v>
      </c>
      <c r="K1806" s="116">
        <f>(((I1806-I1805)*J1806)+K1805)+I1806</f>
        <v>150</v>
      </c>
      <c r="L1806" s="131">
        <f>ROUNDUP(K1806,0)</f>
        <v>150</v>
      </c>
      <c r="M1806" s="132">
        <f>((N1807-N1805)/500)</f>
        <v>0.02</v>
      </c>
      <c r="N1806" s="101">
        <f>(((I1806-I1805)*M1806)+N1805)+I1806</f>
        <v>250</v>
      </c>
      <c r="O1806" s="101">
        <f>ROUNDUP(N1806,0)</f>
        <v>250</v>
      </c>
      <c r="P1806" s="101">
        <f>((Q1807-Q1805)/500)</f>
        <v>0.02</v>
      </c>
      <c r="Q1806" s="101">
        <f>(((I1806-I1805)*P1806)+Q1805)+I1806</f>
        <v>500</v>
      </c>
      <c r="R1806" s="133">
        <f>ROUNDUP(Q1806,0)</f>
        <v>500</v>
      </c>
      <c r="S1806" s="132">
        <f>((T1807-T1805)/500)</f>
        <v>0.04</v>
      </c>
      <c r="T1806" s="134">
        <f>(((I1806-I1805)*S1806)+T1805)+I1806</f>
        <v>650</v>
      </c>
      <c r="U1806" s="134">
        <f>ROUNDUP(T1806,0)</f>
        <v>650</v>
      </c>
      <c r="V1806" s="396"/>
      <c r="W1806" s="130">
        <f>((X1807-X1805)/500)</f>
        <v>0.02</v>
      </c>
      <c r="X1806" s="116">
        <f>(((V1806-V1805)*W1806)+X1805)+V1806</f>
        <v>-2030</v>
      </c>
      <c r="Y1806" s="135">
        <f t="shared" si="289"/>
        <v>240</v>
      </c>
      <c r="Z1806" s="106">
        <f>ROUNDUP(X1806,0)</f>
        <v>-2030</v>
      </c>
      <c r="AA1806" s="136">
        <f>((AB1807-AB1805)/500)</f>
        <v>0.04</v>
      </c>
      <c r="AB1806" s="137">
        <f>(((V1806-V1805)*AA1806)+AB1805)+V1806</f>
        <v>-4060</v>
      </c>
      <c r="AC1806" s="101">
        <f>ROUNDUP(AB1806,0)</f>
        <v>-4060</v>
      </c>
      <c r="AD1806" s="137">
        <f>((AE1807-AE1805)/500)</f>
        <v>0.02</v>
      </c>
      <c r="AE1806" s="137">
        <f>(((V1806-V1805)*AD1806)+AE1805)+V1806</f>
        <v>-2005</v>
      </c>
      <c r="AF1806" s="133">
        <f>ROUNDUP(AE1806,0)</f>
        <v>-2005</v>
      </c>
      <c r="AG1806" s="137">
        <f>((AH1807-AH1805)/500)</f>
        <v>0.02</v>
      </c>
      <c r="AH1806" s="137">
        <f>(((V1806-V1805)*AG1806)+AH1805)+V1806</f>
        <v>-1980</v>
      </c>
      <c r="AI1806" s="101">
        <f>ROUNDUP(AH1806,0)</f>
        <v>-1980</v>
      </c>
      <c r="AJ1806" s="136">
        <f>((AK1807-AK1805)/500)</f>
        <v>0.02</v>
      </c>
      <c r="AK1806" s="138">
        <f>(((V1806-V1805)*AJ1806)+AK1805)+V1806</f>
        <v>-1955</v>
      </c>
      <c r="AL1806" s="139">
        <f>ROUNDUP(AK1806,0)</f>
        <v>-1955</v>
      </c>
    </row>
    <row r="1807" spans="1:39" ht="15.75" x14ac:dyDescent="0.25">
      <c r="A1807" s="93">
        <f t="shared" si="290"/>
        <v>0</v>
      </c>
      <c r="B1807" s="93">
        <f t="shared" si="285"/>
        <v>0</v>
      </c>
      <c r="C1807" s="112">
        <f>+$D$3*U1807</f>
        <v>5172310</v>
      </c>
      <c r="D1807" s="112">
        <f t="shared" si="286"/>
        <v>5172310</v>
      </c>
      <c r="E1807" s="112">
        <f>+$F$3*L1807</f>
        <v>4606800</v>
      </c>
      <c r="F1807" s="112">
        <f t="shared" si="287"/>
        <v>4606800</v>
      </c>
      <c r="G1807" s="113">
        <f>+$H$3*R1807</f>
        <v>1383090</v>
      </c>
      <c r="H1807" s="112">
        <f t="shared" si="288"/>
        <v>1383090</v>
      </c>
      <c r="I1807" s="140">
        <f>+I1805+500</f>
        <v>451500</v>
      </c>
      <c r="J1807" s="130"/>
      <c r="K1807" s="116">
        <f>+K1805+10</f>
        <v>9180</v>
      </c>
      <c r="L1807" s="117">
        <f>+I1807+K1807</f>
        <v>460680</v>
      </c>
      <c r="M1807" s="118"/>
      <c r="N1807" s="119">
        <f>+N1805+10</f>
        <v>9280</v>
      </c>
      <c r="O1807" s="119">
        <f>+N1807+I1807</f>
        <v>460780</v>
      </c>
      <c r="P1807" s="119"/>
      <c r="Q1807" s="119">
        <f>+Q1805+10</f>
        <v>9530</v>
      </c>
      <c r="R1807" s="120">
        <f>+Q1807+I1807</f>
        <v>461030</v>
      </c>
      <c r="S1807" s="121"/>
      <c r="T1807" s="122">
        <f>+T1805+20</f>
        <v>18710</v>
      </c>
      <c r="U1807" s="122">
        <f>+T1807+I1807</f>
        <v>470210</v>
      </c>
      <c r="V1807" s="141">
        <f>+V1805+500</f>
        <v>451500</v>
      </c>
      <c r="W1807" s="130"/>
      <c r="X1807" s="116">
        <f>+X1805+10</f>
        <v>7000</v>
      </c>
      <c r="Y1807" s="124">
        <f t="shared" si="289"/>
        <v>451740</v>
      </c>
      <c r="Z1807" s="125">
        <f>+V1807+X1807</f>
        <v>458500</v>
      </c>
      <c r="AA1807" s="126"/>
      <c r="AB1807" s="127">
        <f>+AB1805+20</f>
        <v>14000</v>
      </c>
      <c r="AC1807" s="119">
        <f>+V1807+AB1807</f>
        <v>465500</v>
      </c>
      <c r="AD1807" s="127"/>
      <c r="AE1807" s="127">
        <f>+AE1805+10</f>
        <v>7025</v>
      </c>
      <c r="AF1807" s="120">
        <f>+AE1807+V1807</f>
        <v>458525</v>
      </c>
      <c r="AG1807" s="127"/>
      <c r="AH1807" s="127">
        <f>+AH1805+10</f>
        <v>7050</v>
      </c>
      <c r="AI1807" s="119">
        <f>+AH1807+V1807</f>
        <v>458550</v>
      </c>
      <c r="AJ1807" s="126"/>
      <c r="AK1807" s="128">
        <f>+AK1805+10</f>
        <v>7075</v>
      </c>
      <c r="AL1807" s="129">
        <f>+AK1807+V1807</f>
        <v>458575</v>
      </c>
      <c r="AM1807" s="397"/>
    </row>
    <row r="1808" spans="1:39" ht="15.75" x14ac:dyDescent="0.25">
      <c r="A1808" s="93">
        <f t="shared" si="290"/>
        <v>0</v>
      </c>
      <c r="B1808" s="94">
        <f t="shared" si="285"/>
        <v>0</v>
      </c>
      <c r="C1808" s="95">
        <f>+$D$3*T1808</f>
        <v>7150</v>
      </c>
      <c r="D1808" s="95">
        <f t="shared" si="286"/>
        <v>7150</v>
      </c>
      <c r="E1808" s="95">
        <f>+$F$3*K1808</f>
        <v>1500</v>
      </c>
      <c r="F1808" s="95">
        <f t="shared" si="287"/>
        <v>1500</v>
      </c>
      <c r="G1808" s="96">
        <f>+$H$3*Q1808</f>
        <v>1500</v>
      </c>
      <c r="H1808" s="433">
        <f t="shared" si="288"/>
        <v>1500</v>
      </c>
      <c r="I1808" s="395"/>
      <c r="J1808" s="130">
        <f>((K1809-K1807)/500)</f>
        <v>0.02</v>
      </c>
      <c r="K1808" s="116">
        <f>(((I1808-I1807)*J1808)+K1807)+I1808</f>
        <v>150</v>
      </c>
      <c r="L1808" s="131">
        <f>ROUNDUP(K1808,0)</f>
        <v>150</v>
      </c>
      <c r="M1808" s="132">
        <f>((N1809-N1807)/500)</f>
        <v>0.02</v>
      </c>
      <c r="N1808" s="101">
        <f>(((I1808-I1807)*M1808)+N1807)+I1808</f>
        <v>250</v>
      </c>
      <c r="O1808" s="101">
        <f>ROUNDUP(N1808,0)</f>
        <v>250</v>
      </c>
      <c r="P1808" s="101">
        <f>((Q1809-Q1807)/500)</f>
        <v>0.02</v>
      </c>
      <c r="Q1808" s="101">
        <f>(((I1808-I1807)*P1808)+Q1807)+I1808</f>
        <v>500</v>
      </c>
      <c r="R1808" s="133">
        <f>ROUNDUP(Q1808,0)</f>
        <v>500</v>
      </c>
      <c r="S1808" s="132">
        <f>((T1809-T1807)/500)</f>
        <v>0.04</v>
      </c>
      <c r="T1808" s="134">
        <f>(((I1808-I1807)*S1808)+T1807)+I1808</f>
        <v>650</v>
      </c>
      <c r="U1808" s="134">
        <f>ROUNDUP(T1808,0)</f>
        <v>650</v>
      </c>
      <c r="V1808" s="396"/>
      <c r="W1808" s="130">
        <f>((X1809-X1807)/500)</f>
        <v>0.01</v>
      </c>
      <c r="X1808" s="116">
        <f>(((V1808-V1807)*W1808)+X1807)+V1808</f>
        <v>2485</v>
      </c>
      <c r="Y1808" s="135">
        <f t="shared" si="289"/>
        <v>240</v>
      </c>
      <c r="Z1808" s="106">
        <f>ROUNDUP(X1808,0)</f>
        <v>2485</v>
      </c>
      <c r="AA1808" s="136">
        <f>((AB1809-AB1807)/500)</f>
        <v>0.02</v>
      </c>
      <c r="AB1808" s="137">
        <f>(((V1808-V1807)*AA1808)+AB1807)+V1808</f>
        <v>4970</v>
      </c>
      <c r="AC1808" s="101">
        <f>ROUNDUP(AB1808,0)</f>
        <v>4970</v>
      </c>
      <c r="AD1808" s="137">
        <f>((AE1809-AE1807)/500)</f>
        <v>0.01</v>
      </c>
      <c r="AE1808" s="137">
        <f>(((V1808-V1807)*AD1808)+AE1807)+V1808</f>
        <v>2510</v>
      </c>
      <c r="AF1808" s="133">
        <f>ROUNDUP(AE1808,0)</f>
        <v>2510</v>
      </c>
      <c r="AG1808" s="137">
        <f>((AH1809-AH1807)/500)</f>
        <v>0.01</v>
      </c>
      <c r="AH1808" s="137">
        <f>(((V1808-V1807)*AG1808)+AH1807)+V1808</f>
        <v>2535</v>
      </c>
      <c r="AI1808" s="101">
        <f>ROUNDUP(AH1808,0)</f>
        <v>2535</v>
      </c>
      <c r="AJ1808" s="136">
        <f>((AK1809-AK1807)/500)</f>
        <v>0.01</v>
      </c>
      <c r="AK1808" s="138">
        <f>(((V1808-V1807)*AJ1808)+AK1807)+V1808</f>
        <v>2560</v>
      </c>
      <c r="AL1808" s="139">
        <f>ROUNDUP(AK1808,0)</f>
        <v>2560</v>
      </c>
    </row>
    <row r="1809" spans="1:39" ht="15.75" x14ac:dyDescent="0.25">
      <c r="A1809" s="93">
        <f t="shared" si="290"/>
        <v>0</v>
      </c>
      <c r="B1809" s="93">
        <f t="shared" si="285"/>
        <v>0</v>
      </c>
      <c r="C1809" s="112">
        <f>+$D$3*U1809</f>
        <v>5178030</v>
      </c>
      <c r="D1809" s="112">
        <f t="shared" si="286"/>
        <v>5178030</v>
      </c>
      <c r="E1809" s="112">
        <f>+$F$3*L1809</f>
        <v>4611900</v>
      </c>
      <c r="F1809" s="112">
        <f t="shared" si="287"/>
        <v>4611900</v>
      </c>
      <c r="G1809" s="113">
        <f>+$H$3*R1809</f>
        <v>1384620</v>
      </c>
      <c r="H1809" s="112">
        <f t="shared" si="288"/>
        <v>1384620</v>
      </c>
      <c r="I1809" s="140">
        <f>+I1807+500</f>
        <v>452000</v>
      </c>
      <c r="J1809" s="130"/>
      <c r="K1809" s="116">
        <f>+K1807+10</f>
        <v>9190</v>
      </c>
      <c r="L1809" s="117">
        <f>+I1809+K1809</f>
        <v>461190</v>
      </c>
      <c r="M1809" s="118"/>
      <c r="N1809" s="119">
        <f>+N1807+10</f>
        <v>9290</v>
      </c>
      <c r="O1809" s="119">
        <f>+N1809+I1809</f>
        <v>461290</v>
      </c>
      <c r="P1809" s="119"/>
      <c r="Q1809" s="119">
        <f>+Q1807+10</f>
        <v>9540</v>
      </c>
      <c r="R1809" s="120">
        <f>+Q1809+I1809</f>
        <v>461540</v>
      </c>
      <c r="S1809" s="121"/>
      <c r="T1809" s="122">
        <f>+T1807+20</f>
        <v>18730</v>
      </c>
      <c r="U1809" s="122">
        <f>+T1809+I1809</f>
        <v>470730</v>
      </c>
      <c r="V1809" s="141">
        <f>+V1807+500</f>
        <v>452000</v>
      </c>
      <c r="W1809" s="130"/>
      <c r="X1809" s="116">
        <f>+X1807+5</f>
        <v>7005</v>
      </c>
      <c r="Y1809" s="124">
        <f t="shared" si="289"/>
        <v>452240</v>
      </c>
      <c r="Z1809" s="125">
        <f>+V1809+X1809</f>
        <v>459005</v>
      </c>
      <c r="AA1809" s="126"/>
      <c r="AB1809" s="127">
        <f>+AB1807+10</f>
        <v>14010</v>
      </c>
      <c r="AC1809" s="119">
        <f>+V1809+AB1809</f>
        <v>466010</v>
      </c>
      <c r="AD1809" s="127"/>
      <c r="AE1809" s="127">
        <f>+AE1807+5</f>
        <v>7030</v>
      </c>
      <c r="AF1809" s="120">
        <f>+AE1809+V1809</f>
        <v>459030</v>
      </c>
      <c r="AG1809" s="127"/>
      <c r="AH1809" s="127">
        <f>+AH1807+5</f>
        <v>7055</v>
      </c>
      <c r="AI1809" s="119">
        <f>+AH1809+V1809</f>
        <v>459055</v>
      </c>
      <c r="AJ1809" s="126"/>
      <c r="AK1809" s="128">
        <f>+AK1807+5</f>
        <v>7080</v>
      </c>
      <c r="AL1809" s="129">
        <f>+AK1809+V1809</f>
        <v>459080</v>
      </c>
      <c r="AM1809" s="397"/>
    </row>
    <row r="1810" spans="1:39" ht="15.75" x14ac:dyDescent="0.25">
      <c r="A1810" s="93">
        <f t="shared" si="290"/>
        <v>0</v>
      </c>
      <c r="B1810" s="94">
        <f t="shared" si="285"/>
        <v>0</v>
      </c>
      <c r="C1810" s="95">
        <f>+$D$3*T1810</f>
        <v>7150</v>
      </c>
      <c r="D1810" s="95">
        <f t="shared" si="286"/>
        <v>7150</v>
      </c>
      <c r="E1810" s="95">
        <f>+$F$3*K1810</f>
        <v>1500</v>
      </c>
      <c r="F1810" s="95">
        <f t="shared" si="287"/>
        <v>1500</v>
      </c>
      <c r="G1810" s="96">
        <f>+$H$3*Q1810</f>
        <v>1500</v>
      </c>
      <c r="H1810" s="95">
        <f t="shared" si="288"/>
        <v>1500</v>
      </c>
      <c r="I1810" s="395"/>
      <c r="J1810" s="130">
        <f>((K1811-K1809)/500)</f>
        <v>0.02</v>
      </c>
      <c r="K1810" s="116">
        <f>(((I1810-I1809)*J1810)+K1809)+I1810</f>
        <v>150</v>
      </c>
      <c r="L1810" s="131">
        <f>ROUNDUP(K1810,0)</f>
        <v>150</v>
      </c>
      <c r="M1810" s="132">
        <f>((N1811-N1809)/500)</f>
        <v>0.02</v>
      </c>
      <c r="N1810" s="101">
        <f>(((I1810-I1809)*M1810)+N1809)+I1810</f>
        <v>250</v>
      </c>
      <c r="O1810" s="101">
        <f>ROUNDUP(N1810,0)</f>
        <v>250</v>
      </c>
      <c r="P1810" s="101">
        <f>((Q1811-Q1809)/500)</f>
        <v>0.02</v>
      </c>
      <c r="Q1810" s="101">
        <f>(((I1810-I1809)*P1810)+Q1809)+I1810</f>
        <v>500</v>
      </c>
      <c r="R1810" s="133">
        <f>ROUNDUP(Q1810,0)</f>
        <v>500</v>
      </c>
      <c r="S1810" s="132">
        <f>((T1811-T1809)/500)</f>
        <v>0.04</v>
      </c>
      <c r="T1810" s="134">
        <f>(((I1810-I1809)*S1810)+T1809)+I1810</f>
        <v>650</v>
      </c>
      <c r="U1810" s="134">
        <f>ROUNDUP(T1810,0)</f>
        <v>650</v>
      </c>
      <c r="V1810" s="396"/>
      <c r="W1810" s="130">
        <f>((X1811-X1809)/500)</f>
        <v>0.02</v>
      </c>
      <c r="X1810" s="116">
        <f>(((V1810-V1809)*W1810)+X1809)+V1810</f>
        <v>-2035</v>
      </c>
      <c r="Y1810" s="135">
        <f t="shared" si="289"/>
        <v>240</v>
      </c>
      <c r="Z1810" s="106">
        <f>ROUNDUP(X1810,0)</f>
        <v>-2035</v>
      </c>
      <c r="AA1810" s="136">
        <f>((AB1811-AB1809)/500)</f>
        <v>0.04</v>
      </c>
      <c r="AB1810" s="137">
        <f>(((V1810-V1809)*AA1810)+AB1809)+V1810</f>
        <v>-4070</v>
      </c>
      <c r="AC1810" s="101">
        <f>ROUNDUP(AB1810,0)</f>
        <v>-4070</v>
      </c>
      <c r="AD1810" s="137">
        <f>((AE1811-AE1809)/500)</f>
        <v>0.02</v>
      </c>
      <c r="AE1810" s="137">
        <f>(((V1810-V1809)*AD1810)+AE1809)+V1810</f>
        <v>-2010</v>
      </c>
      <c r="AF1810" s="133">
        <f>ROUNDUP(AE1810,0)</f>
        <v>-2010</v>
      </c>
      <c r="AG1810" s="137">
        <f>((AH1811-AH1809)/500)</f>
        <v>0.02</v>
      </c>
      <c r="AH1810" s="137">
        <f>(((V1810-V1809)*AG1810)+AH1809)+V1810</f>
        <v>-1985</v>
      </c>
      <c r="AI1810" s="101">
        <f>ROUNDUP(AH1810,0)</f>
        <v>-1985</v>
      </c>
      <c r="AJ1810" s="136">
        <f>((AK1811-AK1809)/500)</f>
        <v>0.02</v>
      </c>
      <c r="AK1810" s="138">
        <f>(((V1810-V1809)*AJ1810)+AK1809)+V1810</f>
        <v>-1960</v>
      </c>
      <c r="AL1810" s="139">
        <f>ROUNDUP(AK1810,0)</f>
        <v>-1960</v>
      </c>
      <c r="AM1810" s="397"/>
    </row>
    <row r="1811" spans="1:39" ht="15.75" x14ac:dyDescent="0.25">
      <c r="A1811" s="93">
        <f t="shared" si="290"/>
        <v>0</v>
      </c>
      <c r="B1811" s="93">
        <f t="shared" si="285"/>
        <v>0</v>
      </c>
      <c r="C1811" s="112">
        <f>+$D$3*U1811</f>
        <v>5183750</v>
      </c>
      <c r="D1811" s="112">
        <f t="shared" si="286"/>
        <v>5183750</v>
      </c>
      <c r="E1811" s="112">
        <f>+$F$3*L1811</f>
        <v>4617000</v>
      </c>
      <c r="F1811" s="112">
        <f t="shared" si="287"/>
        <v>4617000</v>
      </c>
      <c r="G1811" s="113">
        <f>+$H$3*R1811</f>
        <v>1386150</v>
      </c>
      <c r="H1811" s="112">
        <f t="shared" si="288"/>
        <v>1386150</v>
      </c>
      <c r="I1811" s="140">
        <f>+I1809+500</f>
        <v>452500</v>
      </c>
      <c r="J1811" s="130"/>
      <c r="K1811" s="116">
        <f>+K1809+10</f>
        <v>9200</v>
      </c>
      <c r="L1811" s="117">
        <f>+I1811+K1811</f>
        <v>461700</v>
      </c>
      <c r="M1811" s="118"/>
      <c r="N1811" s="119">
        <f>+N1809+10</f>
        <v>9300</v>
      </c>
      <c r="O1811" s="119">
        <f>+N1811+I1811</f>
        <v>461800</v>
      </c>
      <c r="P1811" s="119"/>
      <c r="Q1811" s="119">
        <f>+Q1809+10</f>
        <v>9550</v>
      </c>
      <c r="R1811" s="120">
        <f>+Q1811+I1811</f>
        <v>462050</v>
      </c>
      <c r="S1811" s="121"/>
      <c r="T1811" s="122">
        <f>+T1809+20</f>
        <v>18750</v>
      </c>
      <c r="U1811" s="122">
        <f>+T1811+I1811</f>
        <v>471250</v>
      </c>
      <c r="V1811" s="141">
        <f>+V1809+500</f>
        <v>452500</v>
      </c>
      <c r="W1811" s="130"/>
      <c r="X1811" s="116">
        <f>+X1809+10</f>
        <v>7015</v>
      </c>
      <c r="Y1811" s="124">
        <f t="shared" si="289"/>
        <v>452740</v>
      </c>
      <c r="Z1811" s="125">
        <f>+V1811+X1811</f>
        <v>459515</v>
      </c>
      <c r="AA1811" s="126"/>
      <c r="AB1811" s="127">
        <f>+AB1809+20</f>
        <v>14030</v>
      </c>
      <c r="AC1811" s="119">
        <f>+V1811+AB1811</f>
        <v>466530</v>
      </c>
      <c r="AD1811" s="127"/>
      <c r="AE1811" s="127">
        <f>+AE1809+10</f>
        <v>7040</v>
      </c>
      <c r="AF1811" s="120">
        <f>+AE1811+V1811</f>
        <v>459540</v>
      </c>
      <c r="AG1811" s="127"/>
      <c r="AH1811" s="127">
        <f>+AH1809+10</f>
        <v>7065</v>
      </c>
      <c r="AI1811" s="119">
        <f>+AH1811+V1811</f>
        <v>459565</v>
      </c>
      <c r="AJ1811" s="126"/>
      <c r="AK1811" s="128">
        <f>+AK1809+10</f>
        <v>7090</v>
      </c>
      <c r="AL1811" s="129">
        <f>+AK1811+V1811</f>
        <v>459590</v>
      </c>
      <c r="AM1811" s="397"/>
    </row>
    <row r="1812" spans="1:39" ht="15.75" x14ac:dyDescent="0.25">
      <c r="A1812" s="93">
        <f t="shared" si="290"/>
        <v>0</v>
      </c>
      <c r="B1812" s="94">
        <f t="shared" si="285"/>
        <v>0</v>
      </c>
      <c r="C1812" s="95">
        <f>+$D$3*T1812</f>
        <v>7150</v>
      </c>
      <c r="D1812" s="95">
        <f t="shared" si="286"/>
        <v>7150</v>
      </c>
      <c r="E1812" s="95">
        <f>+$F$3*K1812</f>
        <v>1500</v>
      </c>
      <c r="F1812" s="95">
        <f t="shared" si="287"/>
        <v>1500</v>
      </c>
      <c r="G1812" s="96">
        <f>+$H$3*Q1812</f>
        <v>1500</v>
      </c>
      <c r="H1812" s="433">
        <f t="shared" si="288"/>
        <v>1500</v>
      </c>
      <c r="I1812" s="395"/>
      <c r="J1812" s="130">
        <f>((K1813-K1811)/500)</f>
        <v>0.02</v>
      </c>
      <c r="K1812" s="116">
        <f>(((I1812-I1811)*J1812)+K1811)+I1812</f>
        <v>150</v>
      </c>
      <c r="L1812" s="131">
        <f>ROUNDUP(K1812,0)</f>
        <v>150</v>
      </c>
      <c r="M1812" s="132">
        <f>((N1813-N1811)/500)</f>
        <v>0.02</v>
      </c>
      <c r="N1812" s="101">
        <f>(((I1812-I1811)*M1812)+N1811)+I1812</f>
        <v>250</v>
      </c>
      <c r="O1812" s="101">
        <f>ROUNDUP(N1812,0)</f>
        <v>250</v>
      </c>
      <c r="P1812" s="101">
        <f>((Q1813-Q1811)/500)</f>
        <v>0.02</v>
      </c>
      <c r="Q1812" s="101">
        <f>(((I1812-I1811)*P1812)+Q1811)+I1812</f>
        <v>500</v>
      </c>
      <c r="R1812" s="133">
        <f>ROUNDUP(Q1812,0)</f>
        <v>500</v>
      </c>
      <c r="S1812" s="132">
        <f>((T1813-T1811)/500)</f>
        <v>0.04</v>
      </c>
      <c r="T1812" s="134">
        <f>(((I1812-I1811)*S1812)+T1811)+I1812</f>
        <v>650</v>
      </c>
      <c r="U1812" s="134">
        <f>ROUNDUP(T1812,0)</f>
        <v>650</v>
      </c>
      <c r="V1812" s="396"/>
      <c r="W1812" s="130">
        <f>((X1813-X1811)/500)</f>
        <v>0.01</v>
      </c>
      <c r="X1812" s="116">
        <f>(((V1812-V1811)*W1812)+X1811)+V1812</f>
        <v>2490</v>
      </c>
      <c r="Y1812" s="135">
        <f t="shared" si="289"/>
        <v>240</v>
      </c>
      <c r="Z1812" s="106">
        <f>ROUNDUP(X1812,0)</f>
        <v>2490</v>
      </c>
      <c r="AA1812" s="136">
        <f>((AB1813-AB1811)/500)</f>
        <v>0.02</v>
      </c>
      <c r="AB1812" s="137">
        <f>(((V1812-V1811)*AA1812)+AB1811)+V1812</f>
        <v>4980</v>
      </c>
      <c r="AC1812" s="101">
        <f>ROUNDUP(AB1812,0)</f>
        <v>4980</v>
      </c>
      <c r="AD1812" s="137">
        <f>((AE1813-AE1811)/500)</f>
        <v>0.01</v>
      </c>
      <c r="AE1812" s="137">
        <f>(((V1812-V1811)*AD1812)+AE1811)+V1812</f>
        <v>2515</v>
      </c>
      <c r="AF1812" s="133">
        <f>ROUNDUP(AE1812,0)</f>
        <v>2515</v>
      </c>
      <c r="AG1812" s="137">
        <f>((AH1813-AH1811)/500)</f>
        <v>0.01</v>
      </c>
      <c r="AH1812" s="137">
        <f>(((V1812-V1811)*AG1812)+AH1811)+V1812</f>
        <v>2540</v>
      </c>
      <c r="AI1812" s="101">
        <f>ROUNDUP(AH1812,0)</f>
        <v>2540</v>
      </c>
      <c r="AJ1812" s="136">
        <f>((AK1813-AK1811)/500)</f>
        <v>0.01</v>
      </c>
      <c r="AK1812" s="138">
        <f>(((V1812-V1811)*AJ1812)+AK1811)+V1812</f>
        <v>2565</v>
      </c>
      <c r="AL1812" s="139">
        <f>ROUNDUP(AK1812,0)</f>
        <v>2565</v>
      </c>
    </row>
    <row r="1813" spans="1:39" ht="15.75" x14ac:dyDescent="0.25">
      <c r="A1813" s="93">
        <f t="shared" si="290"/>
        <v>0</v>
      </c>
      <c r="B1813" s="93">
        <f t="shared" si="285"/>
        <v>0</v>
      </c>
      <c r="C1813" s="112">
        <f>+$D$3*U1813</f>
        <v>5189470</v>
      </c>
      <c r="D1813" s="112">
        <f t="shared" si="286"/>
        <v>5189470</v>
      </c>
      <c r="E1813" s="112">
        <f>+$F$3*L1813</f>
        <v>4622100</v>
      </c>
      <c r="F1813" s="112">
        <f t="shared" si="287"/>
        <v>4622100</v>
      </c>
      <c r="G1813" s="113">
        <f>+$H$3*R1813</f>
        <v>1387680</v>
      </c>
      <c r="H1813" s="112">
        <f t="shared" si="288"/>
        <v>1387680</v>
      </c>
      <c r="I1813" s="140">
        <f>+I1811+500</f>
        <v>453000</v>
      </c>
      <c r="J1813" s="130"/>
      <c r="K1813" s="116">
        <f>+K1811+10</f>
        <v>9210</v>
      </c>
      <c r="L1813" s="117">
        <f>+I1813+K1813</f>
        <v>462210</v>
      </c>
      <c r="M1813" s="118"/>
      <c r="N1813" s="119">
        <f>+N1811+10</f>
        <v>9310</v>
      </c>
      <c r="O1813" s="119">
        <f>+N1813+I1813</f>
        <v>462310</v>
      </c>
      <c r="P1813" s="119"/>
      <c r="Q1813" s="119">
        <f>+Q1811+10</f>
        <v>9560</v>
      </c>
      <c r="R1813" s="120">
        <f>+Q1813+I1813</f>
        <v>462560</v>
      </c>
      <c r="S1813" s="121"/>
      <c r="T1813" s="122">
        <f>+T1811+20</f>
        <v>18770</v>
      </c>
      <c r="U1813" s="122">
        <f>+T1813+I1813</f>
        <v>471770</v>
      </c>
      <c r="V1813" s="141">
        <f>+V1811+500</f>
        <v>453000</v>
      </c>
      <c r="W1813" s="130"/>
      <c r="X1813" s="116">
        <f>+X1811+5</f>
        <v>7020</v>
      </c>
      <c r="Y1813" s="124">
        <f t="shared" si="289"/>
        <v>453240</v>
      </c>
      <c r="Z1813" s="125">
        <f>+V1813+X1813</f>
        <v>460020</v>
      </c>
      <c r="AA1813" s="126"/>
      <c r="AB1813" s="127">
        <f>+AB1811+10</f>
        <v>14040</v>
      </c>
      <c r="AC1813" s="119">
        <f>+V1813+AB1813</f>
        <v>467040</v>
      </c>
      <c r="AD1813" s="127"/>
      <c r="AE1813" s="127">
        <f>+AE1811+5</f>
        <v>7045</v>
      </c>
      <c r="AF1813" s="120">
        <f>+AE1813+V1813</f>
        <v>460045</v>
      </c>
      <c r="AG1813" s="127"/>
      <c r="AH1813" s="127">
        <f>+AH1811+5</f>
        <v>7070</v>
      </c>
      <c r="AI1813" s="119">
        <f>+AH1813+V1813</f>
        <v>460070</v>
      </c>
      <c r="AJ1813" s="126"/>
      <c r="AK1813" s="128">
        <f>+AK1811+5</f>
        <v>7095</v>
      </c>
      <c r="AL1813" s="129">
        <f>+AK1813+V1813</f>
        <v>460095</v>
      </c>
      <c r="AM1813" s="397"/>
    </row>
    <row r="1814" spans="1:39" ht="15.75" x14ac:dyDescent="0.25">
      <c r="A1814" s="93">
        <f t="shared" si="290"/>
        <v>0</v>
      </c>
      <c r="B1814" s="94">
        <f t="shared" si="285"/>
        <v>0</v>
      </c>
      <c r="C1814" s="95">
        <f>+$D$3*T1814</f>
        <v>7150</v>
      </c>
      <c r="D1814" s="95">
        <f t="shared" si="286"/>
        <v>7150</v>
      </c>
      <c r="E1814" s="95">
        <f>+$F$3*K1814</f>
        <v>1500</v>
      </c>
      <c r="F1814" s="95">
        <f t="shared" si="287"/>
        <v>1500</v>
      </c>
      <c r="G1814" s="96">
        <f>+$H$3*Q1814</f>
        <v>1500</v>
      </c>
      <c r="H1814" s="95">
        <f t="shared" si="288"/>
        <v>1500</v>
      </c>
      <c r="I1814" s="395"/>
      <c r="J1814" s="130">
        <f>((K1815-K1813)/500)</f>
        <v>0.02</v>
      </c>
      <c r="K1814" s="116">
        <f>(((I1814-I1813)*J1814)+K1813)+I1814</f>
        <v>150</v>
      </c>
      <c r="L1814" s="131">
        <f>ROUNDUP(K1814,0)</f>
        <v>150</v>
      </c>
      <c r="M1814" s="132">
        <f>((N1815-N1813)/500)</f>
        <v>0.02</v>
      </c>
      <c r="N1814" s="101">
        <f>(((I1814-I1813)*M1814)+N1813)+I1814</f>
        <v>250</v>
      </c>
      <c r="O1814" s="101">
        <f>ROUNDUP(N1814,0)</f>
        <v>250</v>
      </c>
      <c r="P1814" s="101">
        <f>((Q1815-Q1813)/500)</f>
        <v>0.02</v>
      </c>
      <c r="Q1814" s="101">
        <f>(((I1814-I1813)*P1814)+Q1813)+I1814</f>
        <v>500</v>
      </c>
      <c r="R1814" s="133">
        <f>ROUNDUP(Q1814,0)</f>
        <v>500</v>
      </c>
      <c r="S1814" s="132">
        <f>((T1815-T1813)/500)</f>
        <v>0.04</v>
      </c>
      <c r="T1814" s="134">
        <f>(((I1814-I1813)*S1814)+T1813)+I1814</f>
        <v>650</v>
      </c>
      <c r="U1814" s="134">
        <f>ROUNDUP(T1814,0)</f>
        <v>650</v>
      </c>
      <c r="V1814" s="396"/>
      <c r="W1814" s="130">
        <f>((X1815-X1813)/500)</f>
        <v>0.02</v>
      </c>
      <c r="X1814" s="116">
        <f>(((V1814-V1813)*W1814)+X1813)+V1814</f>
        <v>-2040</v>
      </c>
      <c r="Y1814" s="135">
        <f t="shared" si="289"/>
        <v>240</v>
      </c>
      <c r="Z1814" s="106">
        <f>ROUNDUP(X1814,0)</f>
        <v>-2040</v>
      </c>
      <c r="AA1814" s="136">
        <f>((AB1815-AB1813)/500)</f>
        <v>0.04</v>
      </c>
      <c r="AB1814" s="137">
        <f>(((V1814-V1813)*AA1814)+AB1813)+V1814</f>
        <v>-4080</v>
      </c>
      <c r="AC1814" s="101">
        <f>ROUNDUP(AB1814,0)</f>
        <v>-4080</v>
      </c>
      <c r="AD1814" s="137">
        <f>((AE1815-AE1813)/500)</f>
        <v>0.02</v>
      </c>
      <c r="AE1814" s="137">
        <f>(((V1814-V1813)*AD1814)+AE1813)+V1814</f>
        <v>-2015</v>
      </c>
      <c r="AF1814" s="133">
        <f>ROUNDUP(AE1814,0)</f>
        <v>-2015</v>
      </c>
      <c r="AG1814" s="137">
        <f>((AH1815-AH1813)/500)</f>
        <v>0.02</v>
      </c>
      <c r="AH1814" s="137">
        <f>(((V1814-V1813)*AG1814)+AH1813)+V1814</f>
        <v>-1990</v>
      </c>
      <c r="AI1814" s="101">
        <f>ROUNDUP(AH1814,0)</f>
        <v>-1990</v>
      </c>
      <c r="AJ1814" s="136">
        <f>((AK1815-AK1813)/500)</f>
        <v>0.02</v>
      </c>
      <c r="AK1814" s="138">
        <f>(((V1814-V1813)*AJ1814)+AK1813)+V1814</f>
        <v>-1965</v>
      </c>
      <c r="AL1814" s="139">
        <f>ROUNDUP(AK1814,0)</f>
        <v>-1965</v>
      </c>
    </row>
    <row r="1815" spans="1:39" ht="15.75" x14ac:dyDescent="0.25">
      <c r="A1815" s="93">
        <f t="shared" si="290"/>
        <v>0</v>
      </c>
      <c r="B1815" s="93">
        <f t="shared" si="285"/>
        <v>0</v>
      </c>
      <c r="C1815" s="112">
        <f>+$D$3*U1815</f>
        <v>5195190</v>
      </c>
      <c r="D1815" s="112">
        <f t="shared" si="286"/>
        <v>5195190</v>
      </c>
      <c r="E1815" s="112">
        <f>+$F$3*L1815</f>
        <v>4627200</v>
      </c>
      <c r="F1815" s="112">
        <f t="shared" si="287"/>
        <v>4627200</v>
      </c>
      <c r="G1815" s="113">
        <f>+$H$3*R1815</f>
        <v>1389210</v>
      </c>
      <c r="H1815" s="112">
        <f t="shared" si="288"/>
        <v>1389210</v>
      </c>
      <c r="I1815" s="140">
        <f>+I1813+500</f>
        <v>453500</v>
      </c>
      <c r="J1815" s="130"/>
      <c r="K1815" s="116">
        <f>+K1813+10</f>
        <v>9220</v>
      </c>
      <c r="L1815" s="117">
        <f>+I1815+K1815</f>
        <v>462720</v>
      </c>
      <c r="M1815" s="118"/>
      <c r="N1815" s="119">
        <f>+N1813+10</f>
        <v>9320</v>
      </c>
      <c r="O1815" s="119">
        <f>+N1815+I1815</f>
        <v>462820</v>
      </c>
      <c r="P1815" s="119"/>
      <c r="Q1815" s="119">
        <f>+Q1813+10</f>
        <v>9570</v>
      </c>
      <c r="R1815" s="120">
        <f>+Q1815+I1815</f>
        <v>463070</v>
      </c>
      <c r="S1815" s="121"/>
      <c r="T1815" s="122">
        <f>+T1813+20</f>
        <v>18790</v>
      </c>
      <c r="U1815" s="122">
        <f>+T1815+I1815</f>
        <v>472290</v>
      </c>
      <c r="V1815" s="141">
        <f>+V1813+500</f>
        <v>453500</v>
      </c>
      <c r="W1815" s="130"/>
      <c r="X1815" s="116">
        <f>+X1813+10</f>
        <v>7030</v>
      </c>
      <c r="Y1815" s="124">
        <f t="shared" si="289"/>
        <v>453740</v>
      </c>
      <c r="Z1815" s="125">
        <f>+V1815+X1815</f>
        <v>460530</v>
      </c>
      <c r="AA1815" s="126"/>
      <c r="AB1815" s="127">
        <f>+AB1813+20</f>
        <v>14060</v>
      </c>
      <c r="AC1815" s="119">
        <f>+V1815+AB1815</f>
        <v>467560</v>
      </c>
      <c r="AD1815" s="127"/>
      <c r="AE1815" s="127">
        <f>+AE1813+10</f>
        <v>7055</v>
      </c>
      <c r="AF1815" s="120">
        <f>+AE1815+V1815</f>
        <v>460555</v>
      </c>
      <c r="AG1815" s="127"/>
      <c r="AH1815" s="127">
        <f>+AH1813+10</f>
        <v>7080</v>
      </c>
      <c r="AI1815" s="119">
        <f>+AH1815+V1815</f>
        <v>460580</v>
      </c>
      <c r="AJ1815" s="126"/>
      <c r="AK1815" s="128">
        <f>+AK1813+10</f>
        <v>7105</v>
      </c>
      <c r="AL1815" s="129">
        <f>+AK1815+V1815</f>
        <v>460605</v>
      </c>
      <c r="AM1815" s="397"/>
    </row>
    <row r="1816" spans="1:39" ht="15.75" x14ac:dyDescent="0.25">
      <c r="A1816" s="93">
        <f t="shared" si="290"/>
        <v>0</v>
      </c>
      <c r="B1816" s="94">
        <f t="shared" si="285"/>
        <v>0</v>
      </c>
      <c r="C1816" s="95">
        <f>+$D$3*T1816</f>
        <v>7150</v>
      </c>
      <c r="D1816" s="95">
        <f t="shared" si="286"/>
        <v>7150</v>
      </c>
      <c r="E1816" s="95">
        <f>+$F$3*K1816</f>
        <v>1500</v>
      </c>
      <c r="F1816" s="95">
        <f t="shared" si="287"/>
        <v>1500</v>
      </c>
      <c r="G1816" s="96">
        <f>+$H$3*Q1816</f>
        <v>1500</v>
      </c>
      <c r="H1816" s="433">
        <f t="shared" si="288"/>
        <v>1500</v>
      </c>
      <c r="I1816" s="395"/>
      <c r="J1816" s="130">
        <f>((K1817-K1815)/500)</f>
        <v>0.02</v>
      </c>
      <c r="K1816" s="116">
        <f>(((I1816-I1815)*J1816)+K1815)+I1816</f>
        <v>150</v>
      </c>
      <c r="L1816" s="131">
        <f>ROUNDUP(K1816,0)</f>
        <v>150</v>
      </c>
      <c r="M1816" s="132">
        <f>((N1817-N1815)/500)</f>
        <v>0.02</v>
      </c>
      <c r="N1816" s="101">
        <f>(((I1816-I1815)*M1816)+N1815)+I1816</f>
        <v>250</v>
      </c>
      <c r="O1816" s="101">
        <f>ROUNDUP(N1816,0)</f>
        <v>250</v>
      </c>
      <c r="P1816" s="101">
        <f>((Q1817-Q1815)/500)</f>
        <v>0.02</v>
      </c>
      <c r="Q1816" s="101">
        <f>(((I1816-I1815)*P1816)+Q1815)+I1816</f>
        <v>500</v>
      </c>
      <c r="R1816" s="133">
        <f>ROUNDUP(Q1816,0)</f>
        <v>500</v>
      </c>
      <c r="S1816" s="132">
        <f>((T1817-T1815)/500)</f>
        <v>0.04</v>
      </c>
      <c r="T1816" s="134">
        <f>(((I1816-I1815)*S1816)+T1815)+I1816</f>
        <v>650</v>
      </c>
      <c r="U1816" s="134">
        <f>ROUNDUP(T1816,0)</f>
        <v>650</v>
      </c>
      <c r="V1816" s="396"/>
      <c r="W1816" s="130">
        <f>((X1817-X1815)/500)</f>
        <v>0.01</v>
      </c>
      <c r="X1816" s="116">
        <f>(((V1816-V1815)*W1816)+X1815)+V1816</f>
        <v>2495</v>
      </c>
      <c r="Y1816" s="135">
        <f t="shared" si="289"/>
        <v>240</v>
      </c>
      <c r="Z1816" s="106">
        <f>ROUNDUP(X1816,0)</f>
        <v>2495</v>
      </c>
      <c r="AA1816" s="136">
        <f>((AB1817-AB1815)/500)</f>
        <v>0.02</v>
      </c>
      <c r="AB1816" s="137">
        <f>(((V1816-V1815)*AA1816)+AB1815)+V1816</f>
        <v>4990</v>
      </c>
      <c r="AC1816" s="101">
        <f>ROUNDUP(AB1816,0)</f>
        <v>4990</v>
      </c>
      <c r="AD1816" s="137">
        <f>((AE1817-AE1815)/500)</f>
        <v>0.01</v>
      </c>
      <c r="AE1816" s="137">
        <f>(((V1816-V1815)*AD1816)+AE1815)+V1816</f>
        <v>2520</v>
      </c>
      <c r="AF1816" s="133">
        <f>ROUNDUP(AE1816,0)</f>
        <v>2520</v>
      </c>
      <c r="AG1816" s="137">
        <f>((AH1817-AH1815)/500)</f>
        <v>0.01</v>
      </c>
      <c r="AH1816" s="137">
        <f>(((V1816-V1815)*AG1816)+AH1815)+V1816</f>
        <v>2545</v>
      </c>
      <c r="AI1816" s="101">
        <f>ROUNDUP(AH1816,0)</f>
        <v>2545</v>
      </c>
      <c r="AJ1816" s="136">
        <f>((AK1817-AK1815)/500)</f>
        <v>0.01</v>
      </c>
      <c r="AK1816" s="138">
        <f>(((V1816-V1815)*AJ1816)+AK1815)+V1816</f>
        <v>2570</v>
      </c>
      <c r="AL1816" s="139">
        <f>ROUNDUP(AK1816,0)</f>
        <v>2570</v>
      </c>
    </row>
    <row r="1817" spans="1:39" ht="15.75" x14ac:dyDescent="0.25">
      <c r="A1817" s="93">
        <f t="shared" si="290"/>
        <v>0</v>
      </c>
      <c r="B1817" s="93">
        <f t="shared" si="285"/>
        <v>0</v>
      </c>
      <c r="C1817" s="112">
        <f>+$D$3*U1817</f>
        <v>5200910</v>
      </c>
      <c r="D1817" s="112">
        <f t="shared" si="286"/>
        <v>5200910</v>
      </c>
      <c r="E1817" s="112">
        <f>+$F$3*L1817</f>
        <v>4632300</v>
      </c>
      <c r="F1817" s="112">
        <f t="shared" si="287"/>
        <v>4632300</v>
      </c>
      <c r="G1817" s="113">
        <f>+$H$3*R1817</f>
        <v>1390740</v>
      </c>
      <c r="H1817" s="112">
        <f t="shared" si="288"/>
        <v>1390740</v>
      </c>
      <c r="I1817" s="140">
        <f>+I1815+500</f>
        <v>454000</v>
      </c>
      <c r="J1817" s="130"/>
      <c r="K1817" s="116">
        <f>+K1815+10</f>
        <v>9230</v>
      </c>
      <c r="L1817" s="117">
        <f>+I1817+K1817</f>
        <v>463230</v>
      </c>
      <c r="M1817" s="118"/>
      <c r="N1817" s="119">
        <f>+N1815+10</f>
        <v>9330</v>
      </c>
      <c r="O1817" s="119">
        <f>+N1817+I1817</f>
        <v>463330</v>
      </c>
      <c r="P1817" s="119"/>
      <c r="Q1817" s="119">
        <f>+Q1815+10</f>
        <v>9580</v>
      </c>
      <c r="R1817" s="120">
        <f>+Q1817+I1817</f>
        <v>463580</v>
      </c>
      <c r="S1817" s="121"/>
      <c r="T1817" s="122">
        <f>+T1815+20</f>
        <v>18810</v>
      </c>
      <c r="U1817" s="122">
        <f>+T1817+I1817</f>
        <v>472810</v>
      </c>
      <c r="V1817" s="141">
        <f>+V1815+500</f>
        <v>454000</v>
      </c>
      <c r="W1817" s="130"/>
      <c r="X1817" s="116">
        <f>+X1815+5</f>
        <v>7035</v>
      </c>
      <c r="Y1817" s="124">
        <f t="shared" si="289"/>
        <v>454240</v>
      </c>
      <c r="Z1817" s="125">
        <f>+V1817+X1817</f>
        <v>461035</v>
      </c>
      <c r="AA1817" s="126"/>
      <c r="AB1817" s="127">
        <f>+AB1815+10</f>
        <v>14070</v>
      </c>
      <c r="AC1817" s="119">
        <f>+V1817+AB1817</f>
        <v>468070</v>
      </c>
      <c r="AD1817" s="127"/>
      <c r="AE1817" s="127">
        <f>+AE1815+5</f>
        <v>7060</v>
      </c>
      <c r="AF1817" s="120">
        <f>+AE1817+V1817</f>
        <v>461060</v>
      </c>
      <c r="AG1817" s="127"/>
      <c r="AH1817" s="127">
        <f>+AH1815+5</f>
        <v>7085</v>
      </c>
      <c r="AI1817" s="119">
        <f>+AH1817+V1817</f>
        <v>461085</v>
      </c>
      <c r="AJ1817" s="126"/>
      <c r="AK1817" s="128">
        <f>+AK1815+5</f>
        <v>7110</v>
      </c>
      <c r="AL1817" s="129">
        <f>+AK1817+V1817</f>
        <v>461110</v>
      </c>
      <c r="AM1817" s="397"/>
    </row>
    <row r="1818" spans="1:39" ht="15.75" x14ac:dyDescent="0.25">
      <c r="A1818" s="93">
        <f t="shared" si="290"/>
        <v>0</v>
      </c>
      <c r="B1818" s="94">
        <f t="shared" si="285"/>
        <v>0</v>
      </c>
      <c r="C1818" s="95">
        <f>+$D$3*T1818</f>
        <v>7150</v>
      </c>
      <c r="D1818" s="95">
        <f t="shared" si="286"/>
        <v>7150</v>
      </c>
      <c r="E1818" s="95">
        <f>+$F$3*K1818</f>
        <v>1500</v>
      </c>
      <c r="F1818" s="95">
        <f t="shared" si="287"/>
        <v>1500</v>
      </c>
      <c r="G1818" s="96">
        <f>+$H$3*Q1818</f>
        <v>1500</v>
      </c>
      <c r="H1818" s="95">
        <f t="shared" si="288"/>
        <v>1500</v>
      </c>
      <c r="I1818" s="395"/>
      <c r="J1818" s="130">
        <f>((K1819-K1817)/500)</f>
        <v>0.02</v>
      </c>
      <c r="K1818" s="116">
        <f>(((I1818-I1817)*J1818)+K1817)+I1818</f>
        <v>150</v>
      </c>
      <c r="L1818" s="131">
        <f>ROUNDUP(K1818,0)</f>
        <v>150</v>
      </c>
      <c r="M1818" s="132">
        <f>((N1819-N1817)/500)</f>
        <v>0.02</v>
      </c>
      <c r="N1818" s="101">
        <f>(((I1818-I1817)*M1818)+N1817)+I1818</f>
        <v>250</v>
      </c>
      <c r="O1818" s="101">
        <f>ROUNDUP(N1818,0)</f>
        <v>250</v>
      </c>
      <c r="P1818" s="101">
        <f>((Q1819-Q1817)/500)</f>
        <v>0.02</v>
      </c>
      <c r="Q1818" s="101">
        <f>(((I1818-I1817)*P1818)+Q1817)+I1818</f>
        <v>500</v>
      </c>
      <c r="R1818" s="133">
        <f>ROUNDUP(Q1818,0)</f>
        <v>500</v>
      </c>
      <c r="S1818" s="132">
        <f>((T1819-T1817)/500)</f>
        <v>0.04</v>
      </c>
      <c r="T1818" s="134">
        <f>(((I1818-I1817)*S1818)+T1817)+I1818</f>
        <v>650</v>
      </c>
      <c r="U1818" s="134">
        <f>ROUNDUP(T1818,0)</f>
        <v>650</v>
      </c>
      <c r="V1818" s="396"/>
      <c r="W1818" s="130">
        <f>((X1819-X1817)/500)</f>
        <v>0.02</v>
      </c>
      <c r="X1818" s="116">
        <f>(((V1818-V1817)*W1818)+X1817)+V1818</f>
        <v>-2045</v>
      </c>
      <c r="Y1818" s="135">
        <f t="shared" si="289"/>
        <v>240</v>
      </c>
      <c r="Z1818" s="106">
        <f>ROUNDUP(X1818,0)</f>
        <v>-2045</v>
      </c>
      <c r="AA1818" s="136">
        <f>((AB1819-AB1817)/500)</f>
        <v>0.04</v>
      </c>
      <c r="AB1818" s="137">
        <f>(((V1818-V1817)*AA1818)+AB1817)+V1818</f>
        <v>-4090</v>
      </c>
      <c r="AC1818" s="101">
        <f>ROUNDUP(AB1818,0)</f>
        <v>-4090</v>
      </c>
      <c r="AD1818" s="137">
        <f>((AE1819-AE1817)/500)</f>
        <v>0.02</v>
      </c>
      <c r="AE1818" s="137">
        <f>(((V1818-V1817)*AD1818)+AE1817)+V1818</f>
        <v>-2020</v>
      </c>
      <c r="AF1818" s="133">
        <f>ROUNDUP(AE1818,0)</f>
        <v>-2020</v>
      </c>
      <c r="AG1818" s="137">
        <f>((AH1819-AH1817)/500)</f>
        <v>0.02</v>
      </c>
      <c r="AH1818" s="137">
        <f>(((V1818-V1817)*AG1818)+AH1817)+V1818</f>
        <v>-1995</v>
      </c>
      <c r="AI1818" s="101">
        <f>ROUNDUP(AH1818,0)</f>
        <v>-1995</v>
      </c>
      <c r="AJ1818" s="136">
        <f>((AK1819-AK1817)/500)</f>
        <v>0.02</v>
      </c>
      <c r="AK1818" s="138">
        <f>(((V1818-V1817)*AJ1818)+AK1817)+V1818</f>
        <v>-1970</v>
      </c>
      <c r="AL1818" s="139">
        <f>ROUNDUP(AK1818,0)</f>
        <v>-1970</v>
      </c>
      <c r="AM1818" s="397"/>
    </row>
    <row r="1819" spans="1:39" ht="15.75" x14ac:dyDescent="0.25">
      <c r="A1819" s="93">
        <f t="shared" si="290"/>
        <v>0</v>
      </c>
      <c r="B1819" s="93">
        <f t="shared" ref="B1819:B1882" si="291">ROUNDUP(A1819,0)</f>
        <v>0</v>
      </c>
      <c r="C1819" s="112">
        <f>+$D$3*U1819</f>
        <v>5206630</v>
      </c>
      <c r="D1819" s="112">
        <f t="shared" ref="D1819:D1882" si="292">ROUNDUP(C1819,0)</f>
        <v>5206630</v>
      </c>
      <c r="E1819" s="112">
        <f>+$F$3*L1819</f>
        <v>4637400</v>
      </c>
      <c r="F1819" s="112">
        <f t="shared" ref="F1819:F1882" si="293">ROUNDUP(E1819,0)</f>
        <v>4637400</v>
      </c>
      <c r="G1819" s="113">
        <f>+$H$3*R1819</f>
        <v>1392270</v>
      </c>
      <c r="H1819" s="112">
        <f t="shared" ref="H1819:H1882" si="294">ROUNDUP(G1819,0)</f>
        <v>1392270</v>
      </c>
      <c r="I1819" s="140">
        <f>+I1817+500</f>
        <v>454500</v>
      </c>
      <c r="J1819" s="130"/>
      <c r="K1819" s="116">
        <f>+K1817+10</f>
        <v>9240</v>
      </c>
      <c r="L1819" s="117">
        <f>+I1819+K1819</f>
        <v>463740</v>
      </c>
      <c r="M1819" s="118"/>
      <c r="N1819" s="119">
        <f>+N1817+10</f>
        <v>9340</v>
      </c>
      <c r="O1819" s="119">
        <f>+N1819+I1819</f>
        <v>463840</v>
      </c>
      <c r="P1819" s="119"/>
      <c r="Q1819" s="119">
        <f>+Q1817+10</f>
        <v>9590</v>
      </c>
      <c r="R1819" s="120">
        <f>+Q1819+I1819</f>
        <v>464090</v>
      </c>
      <c r="S1819" s="121"/>
      <c r="T1819" s="122">
        <f>+T1817+20</f>
        <v>18830</v>
      </c>
      <c r="U1819" s="122">
        <f>+T1819+I1819</f>
        <v>473330</v>
      </c>
      <c r="V1819" s="141">
        <f>+V1817+500</f>
        <v>454500</v>
      </c>
      <c r="W1819" s="130"/>
      <c r="X1819" s="116">
        <f>+X1817+10</f>
        <v>7045</v>
      </c>
      <c r="Y1819" s="124">
        <f t="shared" si="289"/>
        <v>454740</v>
      </c>
      <c r="Z1819" s="125">
        <f>+V1819+X1819</f>
        <v>461545</v>
      </c>
      <c r="AA1819" s="126"/>
      <c r="AB1819" s="127">
        <f>+AB1817+20</f>
        <v>14090</v>
      </c>
      <c r="AC1819" s="119">
        <f>+V1819+AB1819</f>
        <v>468590</v>
      </c>
      <c r="AD1819" s="127"/>
      <c r="AE1819" s="127">
        <f>+AE1817+10</f>
        <v>7070</v>
      </c>
      <c r="AF1819" s="120">
        <f>+AE1819+V1819</f>
        <v>461570</v>
      </c>
      <c r="AG1819" s="127"/>
      <c r="AH1819" s="127">
        <f>+AH1817+10</f>
        <v>7095</v>
      </c>
      <c r="AI1819" s="119">
        <f>+AH1819+V1819</f>
        <v>461595</v>
      </c>
      <c r="AJ1819" s="126"/>
      <c r="AK1819" s="128">
        <f>+AK1817+10</f>
        <v>7120</v>
      </c>
      <c r="AL1819" s="129">
        <f>+AK1819+V1819</f>
        <v>461620</v>
      </c>
      <c r="AM1819" s="397"/>
    </row>
    <row r="1820" spans="1:39" ht="15.75" x14ac:dyDescent="0.25">
      <c r="A1820" s="93">
        <f t="shared" si="290"/>
        <v>0</v>
      </c>
      <c r="B1820" s="94">
        <f t="shared" si="291"/>
        <v>0</v>
      </c>
      <c r="C1820" s="95">
        <f>+$D$3*T1820</f>
        <v>7150</v>
      </c>
      <c r="D1820" s="95">
        <f t="shared" si="292"/>
        <v>7150</v>
      </c>
      <c r="E1820" s="95">
        <f>+$F$3*K1820</f>
        <v>1500</v>
      </c>
      <c r="F1820" s="95">
        <f t="shared" si="293"/>
        <v>1500</v>
      </c>
      <c r="G1820" s="96">
        <f>+$H$3*Q1820</f>
        <v>1500</v>
      </c>
      <c r="H1820" s="433">
        <f t="shared" si="294"/>
        <v>1500</v>
      </c>
      <c r="I1820" s="395"/>
      <c r="J1820" s="130">
        <f>((K1821-K1819)/500)</f>
        <v>0.02</v>
      </c>
      <c r="K1820" s="116">
        <f>(((I1820-I1819)*J1820)+K1819)+I1820</f>
        <v>150</v>
      </c>
      <c r="L1820" s="131">
        <f>ROUNDUP(K1820,0)</f>
        <v>150</v>
      </c>
      <c r="M1820" s="132">
        <f>((N1821-N1819)/500)</f>
        <v>0.02</v>
      </c>
      <c r="N1820" s="101">
        <f>(((I1820-I1819)*M1820)+N1819)+I1820</f>
        <v>250</v>
      </c>
      <c r="O1820" s="101">
        <f>ROUNDUP(N1820,0)</f>
        <v>250</v>
      </c>
      <c r="P1820" s="101">
        <f>((Q1821-Q1819)/500)</f>
        <v>0.02</v>
      </c>
      <c r="Q1820" s="101">
        <f>(((I1820-I1819)*P1820)+Q1819)+I1820</f>
        <v>500</v>
      </c>
      <c r="R1820" s="133">
        <f>ROUNDUP(Q1820,0)</f>
        <v>500</v>
      </c>
      <c r="S1820" s="132">
        <f>((T1821-T1819)/500)</f>
        <v>0.04</v>
      </c>
      <c r="T1820" s="134">
        <f>(((I1820-I1819)*S1820)+T1819)+I1820</f>
        <v>650</v>
      </c>
      <c r="U1820" s="134">
        <f>ROUNDUP(T1820,0)</f>
        <v>650</v>
      </c>
      <c r="V1820" s="396"/>
      <c r="W1820" s="130">
        <f>((X1821-X1819)/500)</f>
        <v>0.01</v>
      </c>
      <c r="X1820" s="116">
        <f>(((V1820-V1819)*W1820)+X1819)+V1820</f>
        <v>2500</v>
      </c>
      <c r="Y1820" s="135">
        <f t="shared" si="289"/>
        <v>240</v>
      </c>
      <c r="Z1820" s="106">
        <f>ROUNDUP(X1820,0)</f>
        <v>2500</v>
      </c>
      <c r="AA1820" s="136">
        <f>((AB1821-AB1819)/500)</f>
        <v>0.02</v>
      </c>
      <c r="AB1820" s="137">
        <f>(((V1820-V1819)*AA1820)+AB1819)+V1820</f>
        <v>5000</v>
      </c>
      <c r="AC1820" s="101">
        <f>ROUNDUP(AB1820,0)</f>
        <v>5000</v>
      </c>
      <c r="AD1820" s="137">
        <f>((AE1821-AE1819)/500)</f>
        <v>0.01</v>
      </c>
      <c r="AE1820" s="137">
        <f>(((V1820-V1819)*AD1820)+AE1819)+V1820</f>
        <v>2525</v>
      </c>
      <c r="AF1820" s="133">
        <f>ROUNDUP(AE1820,0)</f>
        <v>2525</v>
      </c>
      <c r="AG1820" s="137">
        <f>((AH1821-AH1819)/500)</f>
        <v>0.01</v>
      </c>
      <c r="AH1820" s="137">
        <f>(((V1820-V1819)*AG1820)+AH1819)+V1820</f>
        <v>2550</v>
      </c>
      <c r="AI1820" s="101">
        <f>ROUNDUP(AH1820,0)</f>
        <v>2550</v>
      </c>
      <c r="AJ1820" s="136">
        <f>((AK1821-AK1819)/500)</f>
        <v>0.01</v>
      </c>
      <c r="AK1820" s="138">
        <f>(((V1820-V1819)*AJ1820)+AK1819)+V1820</f>
        <v>2575</v>
      </c>
      <c r="AL1820" s="139">
        <f>ROUNDUP(AK1820,0)</f>
        <v>2575</v>
      </c>
    </row>
    <row r="1821" spans="1:39" ht="15.75" x14ac:dyDescent="0.25">
      <c r="A1821" s="93">
        <f t="shared" si="290"/>
        <v>0</v>
      </c>
      <c r="B1821" s="93">
        <f t="shared" si="291"/>
        <v>0</v>
      </c>
      <c r="C1821" s="112">
        <f>+$D$3*U1821</f>
        <v>5212350</v>
      </c>
      <c r="D1821" s="112">
        <f t="shared" si="292"/>
        <v>5212350</v>
      </c>
      <c r="E1821" s="112">
        <f>+$F$3*L1821</f>
        <v>4642500</v>
      </c>
      <c r="F1821" s="112">
        <f t="shared" si="293"/>
        <v>4642500</v>
      </c>
      <c r="G1821" s="113">
        <f>+$H$3*R1821</f>
        <v>1393800</v>
      </c>
      <c r="H1821" s="112">
        <f t="shared" si="294"/>
        <v>1393800</v>
      </c>
      <c r="I1821" s="140">
        <f>+I1819+500</f>
        <v>455000</v>
      </c>
      <c r="J1821" s="130"/>
      <c r="K1821" s="116">
        <f>+K1819+10</f>
        <v>9250</v>
      </c>
      <c r="L1821" s="117">
        <f>+I1821+K1821</f>
        <v>464250</v>
      </c>
      <c r="M1821" s="118"/>
      <c r="N1821" s="119">
        <f>+N1819+10</f>
        <v>9350</v>
      </c>
      <c r="O1821" s="119">
        <f>+N1821+I1821</f>
        <v>464350</v>
      </c>
      <c r="P1821" s="119"/>
      <c r="Q1821" s="119">
        <f>+Q1819+10</f>
        <v>9600</v>
      </c>
      <c r="R1821" s="120">
        <f>+Q1821+I1821</f>
        <v>464600</v>
      </c>
      <c r="S1821" s="121"/>
      <c r="T1821" s="122">
        <f>+T1819+20</f>
        <v>18850</v>
      </c>
      <c r="U1821" s="122">
        <f>+T1821+I1821</f>
        <v>473850</v>
      </c>
      <c r="V1821" s="141">
        <f>+V1819+500</f>
        <v>455000</v>
      </c>
      <c r="W1821" s="130"/>
      <c r="X1821" s="116">
        <f>+X1819+5</f>
        <v>7050</v>
      </c>
      <c r="Y1821" s="124">
        <f t="shared" si="289"/>
        <v>455240</v>
      </c>
      <c r="Z1821" s="125">
        <f>+V1821+X1821</f>
        <v>462050</v>
      </c>
      <c r="AA1821" s="126"/>
      <c r="AB1821" s="127">
        <f>+AB1819+10</f>
        <v>14100</v>
      </c>
      <c r="AC1821" s="119">
        <f>+V1821+AB1821</f>
        <v>469100</v>
      </c>
      <c r="AD1821" s="127"/>
      <c r="AE1821" s="127">
        <f>+AE1819+5</f>
        <v>7075</v>
      </c>
      <c r="AF1821" s="120">
        <f>+AE1821+V1821</f>
        <v>462075</v>
      </c>
      <c r="AG1821" s="127"/>
      <c r="AH1821" s="127">
        <f>+AH1819+5</f>
        <v>7100</v>
      </c>
      <c r="AI1821" s="119">
        <f>+AH1821+V1821</f>
        <v>462100</v>
      </c>
      <c r="AJ1821" s="126"/>
      <c r="AK1821" s="128">
        <f>+AK1819+5</f>
        <v>7125</v>
      </c>
      <c r="AL1821" s="129">
        <f>+AK1821+V1821</f>
        <v>462125</v>
      </c>
      <c r="AM1821" s="397"/>
    </row>
    <row r="1822" spans="1:39" ht="15.75" x14ac:dyDescent="0.25">
      <c r="A1822" s="93">
        <f t="shared" si="290"/>
        <v>0</v>
      </c>
      <c r="B1822" s="94">
        <f t="shared" si="291"/>
        <v>0</v>
      </c>
      <c r="C1822" s="95">
        <f>+$D$3*T1822</f>
        <v>7150</v>
      </c>
      <c r="D1822" s="95">
        <f t="shared" si="292"/>
        <v>7150</v>
      </c>
      <c r="E1822" s="95">
        <f>+$F$3*K1822</f>
        <v>1500</v>
      </c>
      <c r="F1822" s="95">
        <f t="shared" si="293"/>
        <v>1500</v>
      </c>
      <c r="G1822" s="96">
        <f>+$H$3*Q1822</f>
        <v>1500</v>
      </c>
      <c r="H1822" s="95">
        <f t="shared" si="294"/>
        <v>1500</v>
      </c>
      <c r="I1822" s="395"/>
      <c r="J1822" s="130">
        <f>((K1823-K1821)/500)</f>
        <v>0.02</v>
      </c>
      <c r="K1822" s="116">
        <f>(((I1822-I1821)*J1822)+K1821)+I1822</f>
        <v>150</v>
      </c>
      <c r="L1822" s="131">
        <f>ROUNDUP(K1822,0)</f>
        <v>150</v>
      </c>
      <c r="M1822" s="132">
        <f>((N1823-N1821)/500)</f>
        <v>0.02</v>
      </c>
      <c r="N1822" s="101">
        <f>(((I1822-I1821)*M1822)+N1821)+I1822</f>
        <v>250</v>
      </c>
      <c r="O1822" s="101">
        <f>ROUNDUP(N1822,0)</f>
        <v>250</v>
      </c>
      <c r="P1822" s="101">
        <f>((Q1823-Q1821)/500)</f>
        <v>0.02</v>
      </c>
      <c r="Q1822" s="101">
        <f>(((I1822-I1821)*P1822)+Q1821)+I1822</f>
        <v>500</v>
      </c>
      <c r="R1822" s="133">
        <f>ROUNDUP(Q1822,0)</f>
        <v>500</v>
      </c>
      <c r="S1822" s="132">
        <f>((T1823-T1821)/500)</f>
        <v>0.04</v>
      </c>
      <c r="T1822" s="134">
        <f>(((I1822-I1821)*S1822)+T1821)+I1822</f>
        <v>650</v>
      </c>
      <c r="U1822" s="134">
        <f>ROUNDUP(T1822,0)</f>
        <v>650</v>
      </c>
      <c r="V1822" s="396"/>
      <c r="W1822" s="130">
        <f>((X1823-X1821)/500)</f>
        <v>0.02</v>
      </c>
      <c r="X1822" s="116">
        <f>(((V1822-V1821)*W1822)+X1821)+V1822</f>
        <v>-2050</v>
      </c>
      <c r="Y1822" s="135">
        <f t="shared" si="289"/>
        <v>240</v>
      </c>
      <c r="Z1822" s="106">
        <f>ROUNDUP(X1822,0)</f>
        <v>-2050</v>
      </c>
      <c r="AA1822" s="136">
        <f>((AB1823-AB1821)/500)</f>
        <v>0.04</v>
      </c>
      <c r="AB1822" s="137">
        <f>(((V1822-V1821)*AA1822)+AB1821)+V1822</f>
        <v>-4100</v>
      </c>
      <c r="AC1822" s="101">
        <f>ROUNDUP(AB1822,0)</f>
        <v>-4100</v>
      </c>
      <c r="AD1822" s="137">
        <f>((AE1823-AE1821)/500)</f>
        <v>0.02</v>
      </c>
      <c r="AE1822" s="137">
        <f>(((V1822-V1821)*AD1822)+AE1821)+V1822</f>
        <v>-2025</v>
      </c>
      <c r="AF1822" s="133">
        <f>ROUNDUP(AE1822,0)</f>
        <v>-2025</v>
      </c>
      <c r="AG1822" s="137">
        <f>((AH1823-AH1821)/500)</f>
        <v>0.02</v>
      </c>
      <c r="AH1822" s="137">
        <f>(((V1822-V1821)*AG1822)+AH1821)+V1822</f>
        <v>-2000</v>
      </c>
      <c r="AI1822" s="101">
        <f>ROUNDUP(AH1822,0)</f>
        <v>-2000</v>
      </c>
      <c r="AJ1822" s="136">
        <f>((AK1823-AK1821)/500)</f>
        <v>0.02</v>
      </c>
      <c r="AK1822" s="138">
        <f>(((V1822-V1821)*AJ1822)+AK1821)+V1822</f>
        <v>-1975</v>
      </c>
      <c r="AL1822" s="139">
        <f>ROUNDUP(AK1822,0)</f>
        <v>-1975</v>
      </c>
    </row>
    <row r="1823" spans="1:39" ht="15.75" x14ac:dyDescent="0.25">
      <c r="A1823" s="93">
        <f t="shared" si="290"/>
        <v>0</v>
      </c>
      <c r="B1823" s="93">
        <f t="shared" si="291"/>
        <v>0</v>
      </c>
      <c r="C1823" s="112">
        <f>+$D$3*U1823</f>
        <v>5218070</v>
      </c>
      <c r="D1823" s="112">
        <f t="shared" si="292"/>
        <v>5218070</v>
      </c>
      <c r="E1823" s="112">
        <f>+$F$3*L1823</f>
        <v>4647600</v>
      </c>
      <c r="F1823" s="112">
        <f t="shared" si="293"/>
        <v>4647600</v>
      </c>
      <c r="G1823" s="113">
        <f>+$H$3*R1823</f>
        <v>1395330</v>
      </c>
      <c r="H1823" s="112">
        <f t="shared" si="294"/>
        <v>1395330</v>
      </c>
      <c r="I1823" s="140">
        <f>+I1821+500</f>
        <v>455500</v>
      </c>
      <c r="J1823" s="130"/>
      <c r="K1823" s="116">
        <f>+K1821+10</f>
        <v>9260</v>
      </c>
      <c r="L1823" s="117">
        <f>+I1823+K1823</f>
        <v>464760</v>
      </c>
      <c r="M1823" s="118"/>
      <c r="N1823" s="119">
        <f>+N1821+10</f>
        <v>9360</v>
      </c>
      <c r="O1823" s="119">
        <f>+N1823+I1823</f>
        <v>464860</v>
      </c>
      <c r="P1823" s="119"/>
      <c r="Q1823" s="119">
        <f>+Q1821+10</f>
        <v>9610</v>
      </c>
      <c r="R1823" s="120">
        <f>+Q1823+I1823</f>
        <v>465110</v>
      </c>
      <c r="S1823" s="121"/>
      <c r="T1823" s="122">
        <f>+T1821+20</f>
        <v>18870</v>
      </c>
      <c r="U1823" s="122">
        <f>+T1823+I1823</f>
        <v>474370</v>
      </c>
      <c r="V1823" s="141">
        <f>+V1821+500</f>
        <v>455500</v>
      </c>
      <c r="W1823" s="130"/>
      <c r="X1823" s="116">
        <f>+X1821+10</f>
        <v>7060</v>
      </c>
      <c r="Y1823" s="124">
        <f t="shared" si="289"/>
        <v>455740</v>
      </c>
      <c r="Z1823" s="125">
        <f>+V1823+X1823</f>
        <v>462560</v>
      </c>
      <c r="AA1823" s="126"/>
      <c r="AB1823" s="127">
        <f>+AB1821+20</f>
        <v>14120</v>
      </c>
      <c r="AC1823" s="119">
        <f>+V1823+AB1823</f>
        <v>469620</v>
      </c>
      <c r="AD1823" s="127"/>
      <c r="AE1823" s="127">
        <f>+AE1821+10</f>
        <v>7085</v>
      </c>
      <c r="AF1823" s="120">
        <f>+AE1823+V1823</f>
        <v>462585</v>
      </c>
      <c r="AG1823" s="127"/>
      <c r="AH1823" s="127">
        <f>+AH1821+10</f>
        <v>7110</v>
      </c>
      <c r="AI1823" s="119">
        <f>+AH1823+V1823</f>
        <v>462610</v>
      </c>
      <c r="AJ1823" s="126"/>
      <c r="AK1823" s="128">
        <f>+AK1821+10</f>
        <v>7135</v>
      </c>
      <c r="AL1823" s="129">
        <f>+AK1823+V1823</f>
        <v>462635</v>
      </c>
      <c r="AM1823" s="397"/>
    </row>
    <row r="1824" spans="1:39" ht="15.75" x14ac:dyDescent="0.25">
      <c r="A1824" s="93">
        <f t="shared" si="290"/>
        <v>0</v>
      </c>
      <c r="B1824" s="94">
        <f t="shared" si="291"/>
        <v>0</v>
      </c>
      <c r="C1824" s="95">
        <f>+$D$3*T1824</f>
        <v>7150</v>
      </c>
      <c r="D1824" s="95">
        <f t="shared" si="292"/>
        <v>7150</v>
      </c>
      <c r="E1824" s="95">
        <f>+$F$3*K1824</f>
        <v>1500</v>
      </c>
      <c r="F1824" s="95">
        <f t="shared" si="293"/>
        <v>1500</v>
      </c>
      <c r="G1824" s="96">
        <f>+$H$3*Q1824</f>
        <v>1500</v>
      </c>
      <c r="H1824" s="433">
        <f t="shared" si="294"/>
        <v>1500</v>
      </c>
      <c r="I1824" s="395"/>
      <c r="J1824" s="130">
        <f>((K1825-K1823)/500)</f>
        <v>0.02</v>
      </c>
      <c r="K1824" s="116">
        <f>(((I1824-I1823)*J1824)+K1823)+I1824</f>
        <v>150</v>
      </c>
      <c r="L1824" s="131">
        <f>ROUNDUP(K1824,0)</f>
        <v>150</v>
      </c>
      <c r="M1824" s="132">
        <f>((N1825-N1823)/500)</f>
        <v>0.02</v>
      </c>
      <c r="N1824" s="101">
        <f>(((I1824-I1823)*M1824)+N1823)+I1824</f>
        <v>250</v>
      </c>
      <c r="O1824" s="101">
        <f>ROUNDUP(N1824,0)</f>
        <v>250</v>
      </c>
      <c r="P1824" s="101">
        <f>((Q1825-Q1823)/500)</f>
        <v>0.02</v>
      </c>
      <c r="Q1824" s="101">
        <f>(((I1824-I1823)*P1824)+Q1823)+I1824</f>
        <v>500</v>
      </c>
      <c r="R1824" s="133">
        <f>ROUNDUP(Q1824,0)</f>
        <v>500</v>
      </c>
      <c r="S1824" s="132">
        <f>((T1825-T1823)/500)</f>
        <v>0.04</v>
      </c>
      <c r="T1824" s="134">
        <f>(((I1824-I1823)*S1824)+T1823)+I1824</f>
        <v>650</v>
      </c>
      <c r="U1824" s="134">
        <f>ROUNDUP(T1824,0)</f>
        <v>650</v>
      </c>
      <c r="V1824" s="396"/>
      <c r="W1824" s="130">
        <f>((X1825-X1823)/500)</f>
        <v>0.01</v>
      </c>
      <c r="X1824" s="116">
        <f>(((V1824-V1823)*W1824)+X1823)+V1824</f>
        <v>2505</v>
      </c>
      <c r="Y1824" s="135">
        <f t="shared" si="289"/>
        <v>240</v>
      </c>
      <c r="Z1824" s="106">
        <f>ROUNDUP(X1824,0)</f>
        <v>2505</v>
      </c>
      <c r="AA1824" s="136">
        <f>((AB1825-AB1823)/500)</f>
        <v>0.02</v>
      </c>
      <c r="AB1824" s="137">
        <f>(((V1824-V1823)*AA1824)+AB1823)+V1824</f>
        <v>5010</v>
      </c>
      <c r="AC1824" s="101">
        <f>ROUNDUP(AB1824,0)</f>
        <v>5010</v>
      </c>
      <c r="AD1824" s="137">
        <f>((AE1825-AE1823)/500)</f>
        <v>0.01</v>
      </c>
      <c r="AE1824" s="137">
        <f>(((V1824-V1823)*AD1824)+AE1823)+V1824</f>
        <v>2530</v>
      </c>
      <c r="AF1824" s="133">
        <f>ROUNDUP(AE1824,0)</f>
        <v>2530</v>
      </c>
      <c r="AG1824" s="137">
        <f>((AH1825-AH1823)/500)</f>
        <v>0.01</v>
      </c>
      <c r="AH1824" s="137">
        <f>(((V1824-V1823)*AG1824)+AH1823)+V1824</f>
        <v>2555</v>
      </c>
      <c r="AI1824" s="101">
        <f>ROUNDUP(AH1824,0)</f>
        <v>2555</v>
      </c>
      <c r="AJ1824" s="136">
        <f>((AK1825-AK1823)/500)</f>
        <v>0.01</v>
      </c>
      <c r="AK1824" s="138">
        <f>(((V1824-V1823)*AJ1824)+AK1823)+V1824</f>
        <v>2580</v>
      </c>
      <c r="AL1824" s="139">
        <f>ROUNDUP(AK1824,0)</f>
        <v>2580</v>
      </c>
    </row>
    <row r="1825" spans="1:38" ht="15.75" x14ac:dyDescent="0.25">
      <c r="A1825" s="93">
        <f t="shared" si="290"/>
        <v>0</v>
      </c>
      <c r="B1825" s="93">
        <f t="shared" si="291"/>
        <v>0</v>
      </c>
      <c r="C1825" s="112">
        <f>+$D$3*U1825</f>
        <v>5223790</v>
      </c>
      <c r="D1825" s="112">
        <f t="shared" si="292"/>
        <v>5223790</v>
      </c>
      <c r="E1825" s="112">
        <f>+$F$3*L1825</f>
        <v>4652700</v>
      </c>
      <c r="F1825" s="112">
        <f t="shared" si="293"/>
        <v>4652700</v>
      </c>
      <c r="G1825" s="113">
        <f>+$H$3*R1825</f>
        <v>1396860</v>
      </c>
      <c r="H1825" s="112">
        <f t="shared" si="294"/>
        <v>1396860</v>
      </c>
      <c r="I1825" s="140">
        <f>+I1823+500</f>
        <v>456000</v>
      </c>
      <c r="J1825" s="130"/>
      <c r="K1825" s="116">
        <f>+K1823+10</f>
        <v>9270</v>
      </c>
      <c r="L1825" s="117">
        <f>+I1825+K1825</f>
        <v>465270</v>
      </c>
      <c r="M1825" s="118"/>
      <c r="N1825" s="119">
        <f>+N1823+10</f>
        <v>9370</v>
      </c>
      <c r="O1825" s="119">
        <f>+N1825+I1825</f>
        <v>465370</v>
      </c>
      <c r="P1825" s="119"/>
      <c r="Q1825" s="119">
        <f>+Q1823+10</f>
        <v>9620</v>
      </c>
      <c r="R1825" s="120">
        <f>+Q1825+I1825</f>
        <v>465620</v>
      </c>
      <c r="S1825" s="121"/>
      <c r="T1825" s="122">
        <f>+T1823+20</f>
        <v>18890</v>
      </c>
      <c r="U1825" s="122">
        <f>+T1825+I1825</f>
        <v>474890</v>
      </c>
      <c r="V1825" s="141">
        <f>+V1823+500</f>
        <v>456000</v>
      </c>
      <c r="W1825" s="130"/>
      <c r="X1825" s="116">
        <f>+X1823+5</f>
        <v>7065</v>
      </c>
      <c r="Y1825" s="124">
        <f t="shared" ref="Y1825:Y1888" si="295">+V1825+240</f>
        <v>456240</v>
      </c>
      <c r="Z1825" s="125">
        <f>+V1825+X1825</f>
        <v>463065</v>
      </c>
      <c r="AA1825" s="126"/>
      <c r="AB1825" s="127">
        <f>+AB1823+10</f>
        <v>14130</v>
      </c>
      <c r="AC1825" s="119">
        <f>+V1825+AB1825</f>
        <v>470130</v>
      </c>
      <c r="AD1825" s="127"/>
      <c r="AE1825" s="127">
        <f>+AE1823+5</f>
        <v>7090</v>
      </c>
      <c r="AF1825" s="120">
        <f>+AE1825+V1825</f>
        <v>463090</v>
      </c>
      <c r="AG1825" s="127"/>
      <c r="AH1825" s="127">
        <f>+AH1823+5</f>
        <v>7115</v>
      </c>
      <c r="AI1825" s="119">
        <f>+AH1825+V1825</f>
        <v>463115</v>
      </c>
      <c r="AJ1825" s="126"/>
      <c r="AK1825" s="128">
        <f>+AK1823+5</f>
        <v>7140</v>
      </c>
      <c r="AL1825" s="129">
        <f>+AK1825+V1825</f>
        <v>463140</v>
      </c>
    </row>
    <row r="1826" spans="1:38" ht="15.75" x14ac:dyDescent="0.25">
      <c r="A1826" s="93">
        <f t="shared" si="290"/>
        <v>0</v>
      </c>
      <c r="B1826" s="94">
        <f t="shared" si="291"/>
        <v>0</v>
      </c>
      <c r="C1826" s="95">
        <f>+$D$3*T1826</f>
        <v>7150</v>
      </c>
      <c r="D1826" s="95">
        <f t="shared" si="292"/>
        <v>7150</v>
      </c>
      <c r="E1826" s="95">
        <f>+$F$3*K1826</f>
        <v>1500</v>
      </c>
      <c r="F1826" s="95">
        <f t="shared" si="293"/>
        <v>1500</v>
      </c>
      <c r="G1826" s="96">
        <f>+$H$3*Q1826</f>
        <v>1500</v>
      </c>
      <c r="H1826" s="95">
        <f t="shared" si="294"/>
        <v>1500</v>
      </c>
      <c r="I1826" s="395"/>
      <c r="J1826" s="130">
        <f>((K1827-K1825)/500)</f>
        <v>0.02</v>
      </c>
      <c r="K1826" s="116">
        <f>(((I1826-I1825)*J1826)+K1825)+I1826</f>
        <v>150</v>
      </c>
      <c r="L1826" s="131">
        <f>ROUNDUP(K1826,0)</f>
        <v>150</v>
      </c>
      <c r="M1826" s="132">
        <f>((N1827-N1825)/500)</f>
        <v>0.02</v>
      </c>
      <c r="N1826" s="101">
        <f>(((I1826-I1825)*M1826)+N1825)+I1826</f>
        <v>250</v>
      </c>
      <c r="O1826" s="101">
        <f>ROUNDUP(N1826,0)</f>
        <v>250</v>
      </c>
      <c r="P1826" s="101">
        <f>((Q1827-Q1825)/500)</f>
        <v>0.02</v>
      </c>
      <c r="Q1826" s="101">
        <f>(((I1826-I1825)*P1826)+Q1825)+I1826</f>
        <v>500</v>
      </c>
      <c r="R1826" s="133">
        <f>ROUNDUP(Q1826,0)</f>
        <v>500</v>
      </c>
      <c r="S1826" s="132">
        <f>((T1827-T1825)/500)</f>
        <v>0.04</v>
      </c>
      <c r="T1826" s="134">
        <f>(((I1826-I1825)*S1826)+T1825)+I1826</f>
        <v>650</v>
      </c>
      <c r="U1826" s="134">
        <f>ROUNDUP(T1826,0)</f>
        <v>650</v>
      </c>
      <c r="V1826" s="396"/>
      <c r="W1826" s="130">
        <f>((X1827-X1825)/500)</f>
        <v>0.02</v>
      </c>
      <c r="X1826" s="116">
        <f>(((V1826-V1825)*W1826)+X1825)+V1826</f>
        <v>-2055</v>
      </c>
      <c r="Y1826" s="135">
        <f t="shared" si="295"/>
        <v>240</v>
      </c>
      <c r="Z1826" s="106">
        <f>ROUNDUP(X1826,0)</f>
        <v>-2055</v>
      </c>
      <c r="AA1826" s="136">
        <f>((AB1827-AB1825)/500)</f>
        <v>0.04</v>
      </c>
      <c r="AB1826" s="137">
        <f>(((V1826-V1825)*AA1826)+AB1825)+V1826</f>
        <v>-4110</v>
      </c>
      <c r="AC1826" s="101">
        <f>ROUNDUP(AB1826,0)</f>
        <v>-4110</v>
      </c>
      <c r="AD1826" s="137">
        <f>((AE1827-AE1825)/500)</f>
        <v>0.02</v>
      </c>
      <c r="AE1826" s="137">
        <f>(((V1826-V1825)*AD1826)+AE1825)+V1826</f>
        <v>-2030</v>
      </c>
      <c r="AF1826" s="133">
        <f>ROUNDUP(AE1826,0)</f>
        <v>-2030</v>
      </c>
      <c r="AG1826" s="137">
        <f>((AH1827-AH1825)/500)</f>
        <v>0.02</v>
      </c>
      <c r="AH1826" s="137">
        <f>(((V1826-V1825)*AG1826)+AH1825)+V1826</f>
        <v>-2005</v>
      </c>
      <c r="AI1826" s="101">
        <f>ROUNDUP(AH1826,0)</f>
        <v>-2005</v>
      </c>
      <c r="AJ1826" s="136">
        <f>((AK1827-AK1825)/500)</f>
        <v>0.02</v>
      </c>
      <c r="AK1826" s="138">
        <f>(((V1826-V1825)*AJ1826)+AK1825)+V1826</f>
        <v>-1980</v>
      </c>
      <c r="AL1826" s="139">
        <f>ROUNDUP(AK1826,0)</f>
        <v>-1980</v>
      </c>
    </row>
    <row r="1827" spans="1:38" ht="15.75" x14ac:dyDescent="0.25">
      <c r="A1827" s="93">
        <f t="shared" si="290"/>
        <v>0</v>
      </c>
      <c r="B1827" s="93">
        <f t="shared" si="291"/>
        <v>0</v>
      </c>
      <c r="C1827" s="112">
        <f>+$D$3*U1827</f>
        <v>5229510</v>
      </c>
      <c r="D1827" s="112">
        <f t="shared" si="292"/>
        <v>5229510</v>
      </c>
      <c r="E1827" s="112">
        <f>+$F$3*L1827</f>
        <v>4657800</v>
      </c>
      <c r="F1827" s="112">
        <f t="shared" si="293"/>
        <v>4657800</v>
      </c>
      <c r="G1827" s="113">
        <f>+$H$3*R1827</f>
        <v>1398390</v>
      </c>
      <c r="H1827" s="112">
        <f t="shared" si="294"/>
        <v>1398390</v>
      </c>
      <c r="I1827" s="140">
        <f>+I1825+500</f>
        <v>456500</v>
      </c>
      <c r="J1827" s="130"/>
      <c r="K1827" s="116">
        <f>+K1825+10</f>
        <v>9280</v>
      </c>
      <c r="L1827" s="117">
        <f>+I1827+K1827</f>
        <v>465780</v>
      </c>
      <c r="M1827" s="118"/>
      <c r="N1827" s="119">
        <f>+N1825+10</f>
        <v>9380</v>
      </c>
      <c r="O1827" s="119">
        <f>+N1827+I1827</f>
        <v>465880</v>
      </c>
      <c r="P1827" s="119"/>
      <c r="Q1827" s="119">
        <f>+Q1825+10</f>
        <v>9630</v>
      </c>
      <c r="R1827" s="120">
        <f>+Q1827+I1827</f>
        <v>466130</v>
      </c>
      <c r="S1827" s="121"/>
      <c r="T1827" s="122">
        <f>+T1825+20</f>
        <v>18910</v>
      </c>
      <c r="U1827" s="122">
        <f>+T1827+I1827</f>
        <v>475410</v>
      </c>
      <c r="V1827" s="141">
        <f>+V1825+500</f>
        <v>456500</v>
      </c>
      <c r="W1827" s="130"/>
      <c r="X1827" s="116">
        <f>+X1825+10</f>
        <v>7075</v>
      </c>
      <c r="Y1827" s="124">
        <f t="shared" si="295"/>
        <v>456740</v>
      </c>
      <c r="Z1827" s="125">
        <f>+V1827+X1827</f>
        <v>463575</v>
      </c>
      <c r="AA1827" s="126"/>
      <c r="AB1827" s="127">
        <f>+AB1825+20</f>
        <v>14150</v>
      </c>
      <c r="AC1827" s="119">
        <f>+V1827+AB1827</f>
        <v>470650</v>
      </c>
      <c r="AD1827" s="127"/>
      <c r="AE1827" s="127">
        <f>+AE1825+10</f>
        <v>7100</v>
      </c>
      <c r="AF1827" s="120">
        <f>+AE1827+V1827</f>
        <v>463600</v>
      </c>
      <c r="AG1827" s="127"/>
      <c r="AH1827" s="127">
        <f>+AH1825+10</f>
        <v>7125</v>
      </c>
      <c r="AI1827" s="119">
        <f>+AH1827+V1827</f>
        <v>463625</v>
      </c>
      <c r="AJ1827" s="126"/>
      <c r="AK1827" s="128">
        <f>+AK1825+10</f>
        <v>7150</v>
      </c>
      <c r="AL1827" s="129">
        <f>+AK1827+V1827</f>
        <v>463650</v>
      </c>
    </row>
    <row r="1828" spans="1:38" ht="15.75" x14ac:dyDescent="0.25">
      <c r="A1828" s="93">
        <f t="shared" si="290"/>
        <v>0</v>
      </c>
      <c r="B1828" s="94">
        <f t="shared" si="291"/>
        <v>0</v>
      </c>
      <c r="C1828" s="95">
        <f>+$D$3*T1828</f>
        <v>7150</v>
      </c>
      <c r="D1828" s="95">
        <f t="shared" si="292"/>
        <v>7150</v>
      </c>
      <c r="E1828" s="95">
        <f>+$F$3*K1828</f>
        <v>1500</v>
      </c>
      <c r="F1828" s="95">
        <f t="shared" si="293"/>
        <v>1500</v>
      </c>
      <c r="G1828" s="96">
        <f>+$H$3*Q1828</f>
        <v>1500</v>
      </c>
      <c r="H1828" s="433">
        <f t="shared" si="294"/>
        <v>1500</v>
      </c>
      <c r="I1828" s="395"/>
      <c r="J1828" s="130">
        <f>((K1829-K1827)/500)</f>
        <v>0.02</v>
      </c>
      <c r="K1828" s="116">
        <f>(((I1828-I1827)*J1828)+K1827)+I1828</f>
        <v>150</v>
      </c>
      <c r="L1828" s="131">
        <f>ROUNDUP(K1828,0)</f>
        <v>150</v>
      </c>
      <c r="M1828" s="132">
        <f>((N1829-N1827)/500)</f>
        <v>0.02</v>
      </c>
      <c r="N1828" s="101">
        <f>(((I1828-I1827)*M1828)+N1827)+I1828</f>
        <v>250</v>
      </c>
      <c r="O1828" s="101">
        <f>ROUNDUP(N1828,0)</f>
        <v>250</v>
      </c>
      <c r="P1828" s="101">
        <f>((Q1829-Q1827)/500)</f>
        <v>0.02</v>
      </c>
      <c r="Q1828" s="101">
        <f>(((I1828-I1827)*P1828)+Q1827)+I1828</f>
        <v>500</v>
      </c>
      <c r="R1828" s="133">
        <f>ROUNDUP(Q1828,0)</f>
        <v>500</v>
      </c>
      <c r="S1828" s="132">
        <f>((T1829-T1827)/500)</f>
        <v>0.04</v>
      </c>
      <c r="T1828" s="134">
        <f>(((I1828-I1827)*S1828)+T1827)+I1828</f>
        <v>650</v>
      </c>
      <c r="U1828" s="134">
        <f>ROUNDUP(T1828,0)</f>
        <v>650</v>
      </c>
      <c r="V1828" s="396"/>
      <c r="W1828" s="130">
        <f>((X1829-X1827)/500)</f>
        <v>0.01</v>
      </c>
      <c r="X1828" s="116">
        <f>(((V1828-V1827)*W1828)+X1827)+V1828</f>
        <v>2510</v>
      </c>
      <c r="Y1828" s="135">
        <f t="shared" si="295"/>
        <v>240</v>
      </c>
      <c r="Z1828" s="106">
        <f>ROUNDUP(X1828,0)</f>
        <v>2510</v>
      </c>
      <c r="AA1828" s="136">
        <f>((AB1829-AB1827)/500)</f>
        <v>0.02</v>
      </c>
      <c r="AB1828" s="137">
        <f>(((V1828-V1827)*AA1828)+AB1827)+V1828</f>
        <v>5020</v>
      </c>
      <c r="AC1828" s="101">
        <f>ROUNDUP(AB1828,0)</f>
        <v>5020</v>
      </c>
      <c r="AD1828" s="137">
        <f>((AE1829-AE1827)/500)</f>
        <v>0.01</v>
      </c>
      <c r="AE1828" s="137">
        <f>(((V1828-V1827)*AD1828)+AE1827)+V1828</f>
        <v>2535</v>
      </c>
      <c r="AF1828" s="133">
        <f>ROUNDUP(AE1828,0)</f>
        <v>2535</v>
      </c>
      <c r="AG1828" s="137">
        <f>((AH1829-AH1827)/500)</f>
        <v>0.01</v>
      </c>
      <c r="AH1828" s="137">
        <f>(((V1828-V1827)*AG1828)+AH1827)+V1828</f>
        <v>2560</v>
      </c>
      <c r="AI1828" s="101">
        <f>ROUNDUP(AH1828,0)</f>
        <v>2560</v>
      </c>
      <c r="AJ1828" s="136">
        <f>((AK1829-AK1827)/500)</f>
        <v>0.01</v>
      </c>
      <c r="AK1828" s="138">
        <f>(((V1828-V1827)*AJ1828)+AK1827)+V1828</f>
        <v>2585</v>
      </c>
      <c r="AL1828" s="139">
        <f>ROUNDUP(AK1828,0)</f>
        <v>2585</v>
      </c>
    </row>
    <row r="1829" spans="1:38" ht="15.75" x14ac:dyDescent="0.25">
      <c r="A1829" s="93">
        <f t="shared" si="290"/>
        <v>0</v>
      </c>
      <c r="B1829" s="93">
        <f t="shared" si="291"/>
        <v>0</v>
      </c>
      <c r="C1829" s="112">
        <f>+$D$3*U1829</f>
        <v>5235230</v>
      </c>
      <c r="D1829" s="112">
        <f t="shared" si="292"/>
        <v>5235230</v>
      </c>
      <c r="E1829" s="112">
        <f>+$F$3*L1829</f>
        <v>4662900</v>
      </c>
      <c r="F1829" s="112">
        <f t="shared" si="293"/>
        <v>4662900</v>
      </c>
      <c r="G1829" s="113">
        <f>+$H$3*R1829</f>
        <v>1399920</v>
      </c>
      <c r="H1829" s="112">
        <f t="shared" si="294"/>
        <v>1399920</v>
      </c>
      <c r="I1829" s="140">
        <f>+I1827+500</f>
        <v>457000</v>
      </c>
      <c r="J1829" s="130"/>
      <c r="K1829" s="116">
        <f>+K1827+10</f>
        <v>9290</v>
      </c>
      <c r="L1829" s="117">
        <f>+I1829+K1829</f>
        <v>466290</v>
      </c>
      <c r="M1829" s="118"/>
      <c r="N1829" s="119">
        <f>+N1827+10</f>
        <v>9390</v>
      </c>
      <c r="O1829" s="119">
        <f>+N1829+I1829</f>
        <v>466390</v>
      </c>
      <c r="P1829" s="119"/>
      <c r="Q1829" s="119">
        <f>+Q1827+10</f>
        <v>9640</v>
      </c>
      <c r="R1829" s="120">
        <f>+Q1829+I1829</f>
        <v>466640</v>
      </c>
      <c r="S1829" s="121"/>
      <c r="T1829" s="122">
        <f>+T1827+20</f>
        <v>18930</v>
      </c>
      <c r="U1829" s="122">
        <f>+T1829+I1829</f>
        <v>475930</v>
      </c>
      <c r="V1829" s="141">
        <f>+V1827+500</f>
        <v>457000</v>
      </c>
      <c r="W1829" s="130"/>
      <c r="X1829" s="116">
        <f>+X1827+5</f>
        <v>7080</v>
      </c>
      <c r="Y1829" s="124">
        <f t="shared" si="295"/>
        <v>457240</v>
      </c>
      <c r="Z1829" s="125">
        <f>+V1829+X1829</f>
        <v>464080</v>
      </c>
      <c r="AA1829" s="126"/>
      <c r="AB1829" s="127">
        <f>+AB1827+10</f>
        <v>14160</v>
      </c>
      <c r="AC1829" s="119">
        <f>+V1829+AB1829</f>
        <v>471160</v>
      </c>
      <c r="AD1829" s="127"/>
      <c r="AE1829" s="127">
        <f>+AE1827+5</f>
        <v>7105</v>
      </c>
      <c r="AF1829" s="120">
        <f>+AE1829+V1829</f>
        <v>464105</v>
      </c>
      <c r="AG1829" s="127"/>
      <c r="AH1829" s="127">
        <f>+AH1827+5</f>
        <v>7130</v>
      </c>
      <c r="AI1829" s="119">
        <f>+AH1829+V1829</f>
        <v>464130</v>
      </c>
      <c r="AJ1829" s="126"/>
      <c r="AK1829" s="128">
        <f>+AK1827+5</f>
        <v>7155</v>
      </c>
      <c r="AL1829" s="129">
        <f>+AK1829+V1829</f>
        <v>464155</v>
      </c>
    </row>
    <row r="1830" spans="1:38" ht="15.75" x14ac:dyDescent="0.25">
      <c r="A1830" s="93">
        <f t="shared" si="290"/>
        <v>0</v>
      </c>
      <c r="B1830" s="94">
        <f t="shared" si="291"/>
        <v>0</v>
      </c>
      <c r="C1830" s="95">
        <f>+$D$3*T1830</f>
        <v>7150</v>
      </c>
      <c r="D1830" s="95">
        <f t="shared" si="292"/>
        <v>7150</v>
      </c>
      <c r="E1830" s="95">
        <f>+$F$3*K1830</f>
        <v>1500</v>
      </c>
      <c r="F1830" s="95">
        <f t="shared" si="293"/>
        <v>1500</v>
      </c>
      <c r="G1830" s="96">
        <f>+$H$3*Q1830</f>
        <v>1500</v>
      </c>
      <c r="H1830" s="95">
        <f t="shared" si="294"/>
        <v>1500</v>
      </c>
      <c r="I1830" s="395"/>
      <c r="J1830" s="130">
        <f>((K1831-K1829)/500)</f>
        <v>0.02</v>
      </c>
      <c r="K1830" s="116">
        <f>(((I1830-I1829)*J1830)+K1829)+I1830</f>
        <v>150</v>
      </c>
      <c r="L1830" s="131">
        <f>ROUNDUP(K1830,0)</f>
        <v>150</v>
      </c>
      <c r="M1830" s="132">
        <f>((N1831-N1829)/500)</f>
        <v>0.02</v>
      </c>
      <c r="N1830" s="101">
        <f>(((I1830-I1829)*M1830)+N1829)+I1830</f>
        <v>250</v>
      </c>
      <c r="O1830" s="101">
        <f>ROUNDUP(N1830,0)</f>
        <v>250</v>
      </c>
      <c r="P1830" s="101">
        <f>((Q1831-Q1829)/500)</f>
        <v>0.02</v>
      </c>
      <c r="Q1830" s="101">
        <f>(((I1830-I1829)*P1830)+Q1829)+I1830</f>
        <v>500</v>
      </c>
      <c r="R1830" s="133">
        <f>ROUNDUP(Q1830,0)</f>
        <v>500</v>
      </c>
      <c r="S1830" s="132">
        <f>((T1831-T1829)/500)</f>
        <v>0.04</v>
      </c>
      <c r="T1830" s="134">
        <f>(((I1830-I1829)*S1830)+T1829)+I1830</f>
        <v>650</v>
      </c>
      <c r="U1830" s="134">
        <f>ROUNDUP(T1830,0)</f>
        <v>650</v>
      </c>
      <c r="V1830" s="396"/>
      <c r="W1830" s="130">
        <f>((X1831-X1829)/500)</f>
        <v>0.02</v>
      </c>
      <c r="X1830" s="116">
        <f>(((V1830-V1829)*W1830)+X1829)+V1830</f>
        <v>-2060</v>
      </c>
      <c r="Y1830" s="135">
        <f t="shared" si="295"/>
        <v>240</v>
      </c>
      <c r="Z1830" s="106">
        <f>ROUNDUP(X1830,0)</f>
        <v>-2060</v>
      </c>
      <c r="AA1830" s="136">
        <f>((AB1831-AB1829)/500)</f>
        <v>0.04</v>
      </c>
      <c r="AB1830" s="137">
        <f>(((V1830-V1829)*AA1830)+AB1829)+V1830</f>
        <v>-4120</v>
      </c>
      <c r="AC1830" s="101">
        <f>ROUNDUP(AB1830,0)</f>
        <v>-4120</v>
      </c>
      <c r="AD1830" s="137">
        <f>((AE1831-AE1829)/500)</f>
        <v>0.02</v>
      </c>
      <c r="AE1830" s="137">
        <f>(((V1830-V1829)*AD1830)+AE1829)+V1830</f>
        <v>-2035</v>
      </c>
      <c r="AF1830" s="133">
        <f>ROUNDUP(AE1830,0)</f>
        <v>-2035</v>
      </c>
      <c r="AG1830" s="137">
        <f>((AH1831-AH1829)/500)</f>
        <v>0.02</v>
      </c>
      <c r="AH1830" s="137">
        <f>(((V1830-V1829)*AG1830)+AH1829)+V1830</f>
        <v>-2010</v>
      </c>
      <c r="AI1830" s="101">
        <f>ROUNDUP(AH1830,0)</f>
        <v>-2010</v>
      </c>
      <c r="AJ1830" s="136">
        <f>((AK1831-AK1829)/500)</f>
        <v>0.02</v>
      </c>
      <c r="AK1830" s="138">
        <f>(((V1830-V1829)*AJ1830)+AK1829)+V1830</f>
        <v>-1985</v>
      </c>
      <c r="AL1830" s="139">
        <f>ROUNDUP(AK1830,0)</f>
        <v>-1985</v>
      </c>
    </row>
    <row r="1831" spans="1:38" ht="15.75" x14ac:dyDescent="0.25">
      <c r="A1831" s="93">
        <f t="shared" si="290"/>
        <v>0</v>
      </c>
      <c r="B1831" s="93">
        <f t="shared" si="291"/>
        <v>0</v>
      </c>
      <c r="C1831" s="112">
        <f>+$D$3*U1831</f>
        <v>5240950</v>
      </c>
      <c r="D1831" s="112">
        <f t="shared" si="292"/>
        <v>5240950</v>
      </c>
      <c r="E1831" s="112">
        <f>+$F$3*L1831</f>
        <v>4668000</v>
      </c>
      <c r="F1831" s="112">
        <f t="shared" si="293"/>
        <v>4668000</v>
      </c>
      <c r="G1831" s="113">
        <f>+$H$3*R1831</f>
        <v>1401450</v>
      </c>
      <c r="H1831" s="112">
        <f t="shared" si="294"/>
        <v>1401450</v>
      </c>
      <c r="I1831" s="140">
        <f>+I1829+500</f>
        <v>457500</v>
      </c>
      <c r="J1831" s="130"/>
      <c r="K1831" s="116">
        <f>+K1829+10</f>
        <v>9300</v>
      </c>
      <c r="L1831" s="117">
        <f>+I1831+K1831</f>
        <v>466800</v>
      </c>
      <c r="M1831" s="118"/>
      <c r="N1831" s="119">
        <f>+N1829+10</f>
        <v>9400</v>
      </c>
      <c r="O1831" s="119">
        <f>+N1831+I1831</f>
        <v>466900</v>
      </c>
      <c r="P1831" s="119"/>
      <c r="Q1831" s="119">
        <f>+Q1829+10</f>
        <v>9650</v>
      </c>
      <c r="R1831" s="120">
        <f>+Q1831+I1831</f>
        <v>467150</v>
      </c>
      <c r="S1831" s="121"/>
      <c r="T1831" s="122">
        <f>+T1829+20</f>
        <v>18950</v>
      </c>
      <c r="U1831" s="122">
        <f>+T1831+I1831</f>
        <v>476450</v>
      </c>
      <c r="V1831" s="141">
        <f>+V1829+500</f>
        <v>457500</v>
      </c>
      <c r="W1831" s="130"/>
      <c r="X1831" s="116">
        <f>+X1829+10</f>
        <v>7090</v>
      </c>
      <c r="Y1831" s="124">
        <f t="shared" si="295"/>
        <v>457740</v>
      </c>
      <c r="Z1831" s="125">
        <f>+V1831+X1831</f>
        <v>464590</v>
      </c>
      <c r="AA1831" s="126"/>
      <c r="AB1831" s="127">
        <f>+AB1829+20</f>
        <v>14180</v>
      </c>
      <c r="AC1831" s="119">
        <f>+V1831+AB1831</f>
        <v>471680</v>
      </c>
      <c r="AD1831" s="127"/>
      <c r="AE1831" s="127">
        <f>+AE1829+10</f>
        <v>7115</v>
      </c>
      <c r="AF1831" s="120">
        <f>+AE1831+V1831</f>
        <v>464615</v>
      </c>
      <c r="AG1831" s="127"/>
      <c r="AH1831" s="127">
        <f>+AH1829+10</f>
        <v>7140</v>
      </c>
      <c r="AI1831" s="119">
        <f>+AH1831+V1831</f>
        <v>464640</v>
      </c>
      <c r="AJ1831" s="126"/>
      <c r="AK1831" s="128">
        <f>+AK1829+10</f>
        <v>7165</v>
      </c>
      <c r="AL1831" s="129">
        <f>+AK1831+V1831</f>
        <v>464665</v>
      </c>
    </row>
    <row r="1832" spans="1:38" ht="15.75" x14ac:dyDescent="0.25">
      <c r="A1832" s="93">
        <f t="shared" si="290"/>
        <v>0</v>
      </c>
      <c r="B1832" s="94">
        <f t="shared" si="291"/>
        <v>0</v>
      </c>
      <c r="C1832" s="95">
        <f>+$D$3*T1832</f>
        <v>7150</v>
      </c>
      <c r="D1832" s="95">
        <f t="shared" si="292"/>
        <v>7150</v>
      </c>
      <c r="E1832" s="95">
        <f>+$F$3*K1832</f>
        <v>1500</v>
      </c>
      <c r="F1832" s="95">
        <f t="shared" si="293"/>
        <v>1500</v>
      </c>
      <c r="G1832" s="96">
        <f>+$H$3*Q1832</f>
        <v>1500</v>
      </c>
      <c r="H1832" s="433">
        <f t="shared" si="294"/>
        <v>1500</v>
      </c>
      <c r="I1832" s="395"/>
      <c r="J1832" s="130">
        <f>((K1833-K1831)/500)</f>
        <v>0.02</v>
      </c>
      <c r="K1832" s="116">
        <f>(((I1832-I1831)*J1832)+K1831)+I1832</f>
        <v>150</v>
      </c>
      <c r="L1832" s="131">
        <f>ROUNDUP(K1832,0)</f>
        <v>150</v>
      </c>
      <c r="M1832" s="132">
        <f>((N1833-N1831)/500)</f>
        <v>0.02</v>
      </c>
      <c r="N1832" s="101">
        <f>(((I1832-I1831)*M1832)+N1831)+I1832</f>
        <v>250</v>
      </c>
      <c r="O1832" s="101">
        <f>ROUNDUP(N1832,0)</f>
        <v>250</v>
      </c>
      <c r="P1832" s="101">
        <f>((Q1833-Q1831)/500)</f>
        <v>0.02</v>
      </c>
      <c r="Q1832" s="101">
        <f>(((I1832-I1831)*P1832)+Q1831)+I1832</f>
        <v>500</v>
      </c>
      <c r="R1832" s="133">
        <f>ROUNDUP(Q1832,0)</f>
        <v>500</v>
      </c>
      <c r="S1832" s="132">
        <f>((T1833-T1831)/500)</f>
        <v>0.04</v>
      </c>
      <c r="T1832" s="134">
        <f>(((I1832-I1831)*S1832)+T1831)+I1832</f>
        <v>650</v>
      </c>
      <c r="U1832" s="134">
        <f>ROUNDUP(T1832,0)</f>
        <v>650</v>
      </c>
      <c r="V1832" s="396"/>
      <c r="W1832" s="130">
        <f>((X1833-X1831)/500)</f>
        <v>0.01</v>
      </c>
      <c r="X1832" s="116">
        <f>(((V1832-V1831)*W1832)+X1831)+V1832</f>
        <v>2515</v>
      </c>
      <c r="Y1832" s="135">
        <f t="shared" si="295"/>
        <v>240</v>
      </c>
      <c r="Z1832" s="106">
        <f>ROUNDUP(X1832,0)</f>
        <v>2515</v>
      </c>
      <c r="AA1832" s="136">
        <f>((AB1833-AB1831)/500)</f>
        <v>0.02</v>
      </c>
      <c r="AB1832" s="137">
        <f>(((V1832-V1831)*AA1832)+AB1831)+V1832</f>
        <v>5030</v>
      </c>
      <c r="AC1832" s="101">
        <f>ROUNDUP(AB1832,0)</f>
        <v>5030</v>
      </c>
      <c r="AD1832" s="137">
        <f>((AE1833-AE1831)/500)</f>
        <v>0.01</v>
      </c>
      <c r="AE1832" s="137">
        <f>(((V1832-V1831)*AD1832)+AE1831)+V1832</f>
        <v>2540</v>
      </c>
      <c r="AF1832" s="133">
        <f>ROUNDUP(AE1832,0)</f>
        <v>2540</v>
      </c>
      <c r="AG1832" s="137">
        <f>((AH1833-AH1831)/500)</f>
        <v>0.01</v>
      </c>
      <c r="AH1832" s="137">
        <f>(((V1832-V1831)*AG1832)+AH1831)+V1832</f>
        <v>2565</v>
      </c>
      <c r="AI1832" s="101">
        <f>ROUNDUP(AH1832,0)</f>
        <v>2565</v>
      </c>
      <c r="AJ1832" s="136">
        <f>((AK1833-AK1831)/500)</f>
        <v>0.01</v>
      </c>
      <c r="AK1832" s="138">
        <f>(((V1832-V1831)*AJ1832)+AK1831)+V1832</f>
        <v>2590</v>
      </c>
      <c r="AL1832" s="139">
        <f>ROUNDUP(AK1832,0)</f>
        <v>2590</v>
      </c>
    </row>
    <row r="1833" spans="1:38" ht="15.75" x14ac:dyDescent="0.25">
      <c r="A1833" s="93">
        <f t="shared" ref="A1833:A1896" si="296">+$B$3*O1833</f>
        <v>0</v>
      </c>
      <c r="B1833" s="93">
        <f t="shared" si="291"/>
        <v>0</v>
      </c>
      <c r="C1833" s="112">
        <f>+$D$3*U1833</f>
        <v>5246670</v>
      </c>
      <c r="D1833" s="112">
        <f t="shared" si="292"/>
        <v>5246670</v>
      </c>
      <c r="E1833" s="112">
        <f>+$F$3*L1833</f>
        <v>4673100</v>
      </c>
      <c r="F1833" s="112">
        <f t="shared" si="293"/>
        <v>4673100</v>
      </c>
      <c r="G1833" s="113">
        <f>+$H$3*R1833</f>
        <v>1402980</v>
      </c>
      <c r="H1833" s="112">
        <f t="shared" si="294"/>
        <v>1402980</v>
      </c>
      <c r="I1833" s="140">
        <f>+I1831+500</f>
        <v>458000</v>
      </c>
      <c r="J1833" s="130"/>
      <c r="K1833" s="116">
        <f>+K1831+10</f>
        <v>9310</v>
      </c>
      <c r="L1833" s="117">
        <f>+I1833+K1833</f>
        <v>467310</v>
      </c>
      <c r="M1833" s="118"/>
      <c r="N1833" s="119">
        <f>+N1831+10</f>
        <v>9410</v>
      </c>
      <c r="O1833" s="119">
        <f>+N1833+I1833</f>
        <v>467410</v>
      </c>
      <c r="P1833" s="119"/>
      <c r="Q1833" s="119">
        <f>+Q1831+10</f>
        <v>9660</v>
      </c>
      <c r="R1833" s="120">
        <f>+Q1833+I1833</f>
        <v>467660</v>
      </c>
      <c r="S1833" s="121"/>
      <c r="T1833" s="122">
        <f>+T1831+20</f>
        <v>18970</v>
      </c>
      <c r="U1833" s="122">
        <f>+T1833+I1833</f>
        <v>476970</v>
      </c>
      <c r="V1833" s="141">
        <f>+V1831+500</f>
        <v>458000</v>
      </c>
      <c r="W1833" s="130"/>
      <c r="X1833" s="116">
        <f>+X1831+5</f>
        <v>7095</v>
      </c>
      <c r="Y1833" s="124">
        <f t="shared" si="295"/>
        <v>458240</v>
      </c>
      <c r="Z1833" s="125">
        <f>+V1833+X1833</f>
        <v>465095</v>
      </c>
      <c r="AA1833" s="126"/>
      <c r="AB1833" s="127">
        <f>+AB1831+10</f>
        <v>14190</v>
      </c>
      <c r="AC1833" s="119">
        <f>+V1833+AB1833</f>
        <v>472190</v>
      </c>
      <c r="AD1833" s="127"/>
      <c r="AE1833" s="127">
        <f>+AE1831+5</f>
        <v>7120</v>
      </c>
      <c r="AF1833" s="120">
        <f>+AE1833+V1833</f>
        <v>465120</v>
      </c>
      <c r="AG1833" s="127"/>
      <c r="AH1833" s="127">
        <f>+AH1831+5</f>
        <v>7145</v>
      </c>
      <c r="AI1833" s="119">
        <f>+AH1833+V1833</f>
        <v>465145</v>
      </c>
      <c r="AJ1833" s="126"/>
      <c r="AK1833" s="128">
        <f>+AK1831+5</f>
        <v>7170</v>
      </c>
      <c r="AL1833" s="129">
        <f>+AK1833+V1833</f>
        <v>465170</v>
      </c>
    </row>
    <row r="1834" spans="1:38" ht="15.75" x14ac:dyDescent="0.25">
      <c r="A1834" s="93">
        <f t="shared" si="296"/>
        <v>0</v>
      </c>
      <c r="B1834" s="94">
        <f t="shared" si="291"/>
        <v>0</v>
      </c>
      <c r="C1834" s="95">
        <f>+$D$3*T1834</f>
        <v>7150</v>
      </c>
      <c r="D1834" s="95">
        <f t="shared" si="292"/>
        <v>7150</v>
      </c>
      <c r="E1834" s="95">
        <f>+$F$3*K1834</f>
        <v>1500</v>
      </c>
      <c r="F1834" s="95">
        <f t="shared" si="293"/>
        <v>1500</v>
      </c>
      <c r="G1834" s="96">
        <f>+$H$3*Q1834</f>
        <v>1500</v>
      </c>
      <c r="H1834" s="95">
        <f t="shared" si="294"/>
        <v>1500</v>
      </c>
      <c r="I1834" s="395"/>
      <c r="J1834" s="130">
        <f>((K1835-K1833)/500)</f>
        <v>0.02</v>
      </c>
      <c r="K1834" s="116">
        <f>(((I1834-I1833)*J1834)+K1833)+I1834</f>
        <v>150</v>
      </c>
      <c r="L1834" s="131">
        <f>ROUNDUP(K1834,0)</f>
        <v>150</v>
      </c>
      <c r="M1834" s="132">
        <f>((N1835-N1833)/500)</f>
        <v>0.02</v>
      </c>
      <c r="N1834" s="101">
        <f>(((I1834-I1833)*M1834)+N1833)+I1834</f>
        <v>250</v>
      </c>
      <c r="O1834" s="101">
        <f>ROUNDUP(N1834,0)</f>
        <v>250</v>
      </c>
      <c r="P1834" s="101">
        <f>((Q1835-Q1833)/500)</f>
        <v>0.02</v>
      </c>
      <c r="Q1834" s="101">
        <f>(((I1834-I1833)*P1834)+Q1833)+I1834</f>
        <v>500</v>
      </c>
      <c r="R1834" s="133">
        <f>ROUNDUP(Q1834,0)</f>
        <v>500</v>
      </c>
      <c r="S1834" s="132">
        <f>((T1835-T1833)/500)</f>
        <v>0.04</v>
      </c>
      <c r="T1834" s="134">
        <f>(((I1834-I1833)*S1834)+T1833)+I1834</f>
        <v>650</v>
      </c>
      <c r="U1834" s="134">
        <f>ROUNDUP(T1834,0)</f>
        <v>650</v>
      </c>
      <c r="V1834" s="396"/>
      <c r="W1834" s="130">
        <f>((X1835-X1833)/500)</f>
        <v>0.02</v>
      </c>
      <c r="X1834" s="116">
        <f>(((V1834-V1833)*W1834)+X1833)+V1834</f>
        <v>-2065</v>
      </c>
      <c r="Y1834" s="135">
        <f t="shared" si="295"/>
        <v>240</v>
      </c>
      <c r="Z1834" s="106">
        <f>ROUNDUP(X1834,0)</f>
        <v>-2065</v>
      </c>
      <c r="AA1834" s="136">
        <f>((AB1835-AB1833)/500)</f>
        <v>0.04</v>
      </c>
      <c r="AB1834" s="137">
        <f>(((V1834-V1833)*AA1834)+AB1833)+V1834</f>
        <v>-4130</v>
      </c>
      <c r="AC1834" s="101">
        <f>ROUNDUP(AB1834,0)</f>
        <v>-4130</v>
      </c>
      <c r="AD1834" s="137">
        <f>((AE1835-AE1833)/500)</f>
        <v>0.02</v>
      </c>
      <c r="AE1834" s="137">
        <f>(((V1834-V1833)*AD1834)+AE1833)+V1834</f>
        <v>-2040</v>
      </c>
      <c r="AF1834" s="133">
        <f>ROUNDUP(AE1834,0)</f>
        <v>-2040</v>
      </c>
      <c r="AG1834" s="137">
        <f>((AH1835-AH1833)/500)</f>
        <v>0.02</v>
      </c>
      <c r="AH1834" s="137">
        <f>(((V1834-V1833)*AG1834)+AH1833)+V1834</f>
        <v>-2015</v>
      </c>
      <c r="AI1834" s="101">
        <f>ROUNDUP(AH1834,0)</f>
        <v>-2015</v>
      </c>
      <c r="AJ1834" s="136">
        <f>((AK1835-AK1833)/500)</f>
        <v>0.02</v>
      </c>
      <c r="AK1834" s="138">
        <f>(((V1834-V1833)*AJ1834)+AK1833)+V1834</f>
        <v>-1990</v>
      </c>
      <c r="AL1834" s="139">
        <f>ROUNDUP(AK1834,0)</f>
        <v>-1990</v>
      </c>
    </row>
    <row r="1835" spans="1:38" ht="15.75" x14ac:dyDescent="0.25">
      <c r="A1835" s="93">
        <f t="shared" si="296"/>
        <v>0</v>
      </c>
      <c r="B1835" s="93">
        <f t="shared" si="291"/>
        <v>0</v>
      </c>
      <c r="C1835" s="112">
        <f>+$D$3*U1835</f>
        <v>5252390</v>
      </c>
      <c r="D1835" s="112">
        <f t="shared" si="292"/>
        <v>5252390</v>
      </c>
      <c r="E1835" s="112">
        <f>+$F$3*L1835</f>
        <v>4678200</v>
      </c>
      <c r="F1835" s="112">
        <f t="shared" si="293"/>
        <v>4678200</v>
      </c>
      <c r="G1835" s="113">
        <f>+$H$3*R1835</f>
        <v>1404510</v>
      </c>
      <c r="H1835" s="112">
        <f t="shared" si="294"/>
        <v>1404510</v>
      </c>
      <c r="I1835" s="140">
        <f>+I1833+500</f>
        <v>458500</v>
      </c>
      <c r="J1835" s="130"/>
      <c r="K1835" s="116">
        <f>+K1833+10</f>
        <v>9320</v>
      </c>
      <c r="L1835" s="117">
        <f>+I1835+K1835</f>
        <v>467820</v>
      </c>
      <c r="M1835" s="118"/>
      <c r="N1835" s="119">
        <f>+N1833+10</f>
        <v>9420</v>
      </c>
      <c r="O1835" s="119">
        <f>+N1835+I1835</f>
        <v>467920</v>
      </c>
      <c r="P1835" s="119"/>
      <c r="Q1835" s="119">
        <f>+Q1833+10</f>
        <v>9670</v>
      </c>
      <c r="R1835" s="120">
        <f>+Q1835+I1835</f>
        <v>468170</v>
      </c>
      <c r="S1835" s="121"/>
      <c r="T1835" s="122">
        <f>+T1833+20</f>
        <v>18990</v>
      </c>
      <c r="U1835" s="122">
        <f>+T1835+I1835</f>
        <v>477490</v>
      </c>
      <c r="V1835" s="141">
        <f>+V1833+500</f>
        <v>458500</v>
      </c>
      <c r="W1835" s="130"/>
      <c r="X1835" s="116">
        <f>+X1833+10</f>
        <v>7105</v>
      </c>
      <c r="Y1835" s="124">
        <f t="shared" si="295"/>
        <v>458740</v>
      </c>
      <c r="Z1835" s="125">
        <f>+V1835+X1835</f>
        <v>465605</v>
      </c>
      <c r="AA1835" s="126"/>
      <c r="AB1835" s="127">
        <f>+AB1833+20</f>
        <v>14210</v>
      </c>
      <c r="AC1835" s="119">
        <f>+V1835+AB1835</f>
        <v>472710</v>
      </c>
      <c r="AD1835" s="127"/>
      <c r="AE1835" s="127">
        <f>+AE1833+10</f>
        <v>7130</v>
      </c>
      <c r="AF1835" s="120">
        <f>+AE1835+V1835</f>
        <v>465630</v>
      </c>
      <c r="AG1835" s="127"/>
      <c r="AH1835" s="127">
        <f>+AH1833+10</f>
        <v>7155</v>
      </c>
      <c r="AI1835" s="119">
        <f>+AH1835+V1835</f>
        <v>465655</v>
      </c>
      <c r="AJ1835" s="126"/>
      <c r="AK1835" s="128">
        <f>+AK1833+10</f>
        <v>7180</v>
      </c>
      <c r="AL1835" s="129">
        <f>+AK1835+V1835</f>
        <v>465680</v>
      </c>
    </row>
    <row r="1836" spans="1:38" ht="15.75" x14ac:dyDescent="0.25">
      <c r="A1836" s="93">
        <f t="shared" si="296"/>
        <v>0</v>
      </c>
      <c r="B1836" s="94">
        <f t="shared" si="291"/>
        <v>0</v>
      </c>
      <c r="C1836" s="95">
        <f>+$D$3*T1836</f>
        <v>7150</v>
      </c>
      <c r="D1836" s="95">
        <f t="shared" si="292"/>
        <v>7150</v>
      </c>
      <c r="E1836" s="95">
        <f>+$F$3*K1836</f>
        <v>1500</v>
      </c>
      <c r="F1836" s="95">
        <f t="shared" si="293"/>
        <v>1500</v>
      </c>
      <c r="G1836" s="96">
        <f>+$H$3*Q1836</f>
        <v>1500</v>
      </c>
      <c r="H1836" s="433">
        <f t="shared" si="294"/>
        <v>1500</v>
      </c>
      <c r="I1836" s="395"/>
      <c r="J1836" s="130">
        <f>((K1837-K1835)/500)</f>
        <v>0.02</v>
      </c>
      <c r="K1836" s="116">
        <f>(((I1836-I1835)*J1836)+K1835)+I1836</f>
        <v>150</v>
      </c>
      <c r="L1836" s="131">
        <f>ROUNDUP(K1836,0)</f>
        <v>150</v>
      </c>
      <c r="M1836" s="132">
        <f>((N1837-N1835)/500)</f>
        <v>0.02</v>
      </c>
      <c r="N1836" s="101">
        <f>(((I1836-I1835)*M1836)+N1835)+I1836</f>
        <v>250</v>
      </c>
      <c r="O1836" s="101">
        <f>ROUNDUP(N1836,0)</f>
        <v>250</v>
      </c>
      <c r="P1836" s="101">
        <f>((Q1837-Q1835)/500)</f>
        <v>0.02</v>
      </c>
      <c r="Q1836" s="101">
        <f>(((I1836-I1835)*P1836)+Q1835)+I1836</f>
        <v>500</v>
      </c>
      <c r="R1836" s="133">
        <f>ROUNDUP(Q1836,0)</f>
        <v>500</v>
      </c>
      <c r="S1836" s="132">
        <f>((T1837-T1835)/500)</f>
        <v>0.04</v>
      </c>
      <c r="T1836" s="134">
        <f>(((I1836-I1835)*S1836)+T1835)+I1836</f>
        <v>650</v>
      </c>
      <c r="U1836" s="134">
        <f>ROUNDUP(T1836,0)</f>
        <v>650</v>
      </c>
      <c r="V1836" s="396"/>
      <c r="W1836" s="130">
        <f>((X1837-X1835)/500)</f>
        <v>0.01</v>
      </c>
      <c r="X1836" s="116">
        <f>(((V1836-V1835)*W1836)+X1835)+V1836</f>
        <v>2520</v>
      </c>
      <c r="Y1836" s="135">
        <f t="shared" si="295"/>
        <v>240</v>
      </c>
      <c r="Z1836" s="106">
        <f>ROUNDUP(X1836,0)</f>
        <v>2520</v>
      </c>
      <c r="AA1836" s="136">
        <f>((AB1837-AB1835)/500)</f>
        <v>0.02</v>
      </c>
      <c r="AB1836" s="137">
        <f>(((V1836-V1835)*AA1836)+AB1835)+V1836</f>
        <v>5040</v>
      </c>
      <c r="AC1836" s="101">
        <f>ROUNDUP(AB1836,0)</f>
        <v>5040</v>
      </c>
      <c r="AD1836" s="137">
        <f>((AE1837-AE1835)/500)</f>
        <v>0.01</v>
      </c>
      <c r="AE1836" s="137">
        <f>(((V1836-V1835)*AD1836)+AE1835)+V1836</f>
        <v>2545</v>
      </c>
      <c r="AF1836" s="133">
        <f>ROUNDUP(AE1836,0)</f>
        <v>2545</v>
      </c>
      <c r="AG1836" s="137">
        <f>((AH1837-AH1835)/500)</f>
        <v>0.01</v>
      </c>
      <c r="AH1836" s="137">
        <f>(((V1836-V1835)*AG1836)+AH1835)+V1836</f>
        <v>2570</v>
      </c>
      <c r="AI1836" s="101">
        <f>ROUNDUP(AH1836,0)</f>
        <v>2570</v>
      </c>
      <c r="AJ1836" s="136">
        <f>((AK1837-AK1835)/500)</f>
        <v>0.01</v>
      </c>
      <c r="AK1836" s="138">
        <f>(((V1836-V1835)*AJ1836)+AK1835)+V1836</f>
        <v>2595</v>
      </c>
      <c r="AL1836" s="139">
        <f>ROUNDUP(AK1836,0)</f>
        <v>2595</v>
      </c>
    </row>
    <row r="1837" spans="1:38" ht="15.75" x14ac:dyDescent="0.25">
      <c r="A1837" s="93">
        <f t="shared" si="296"/>
        <v>0</v>
      </c>
      <c r="B1837" s="93">
        <f t="shared" si="291"/>
        <v>0</v>
      </c>
      <c r="C1837" s="112">
        <f>+$D$3*U1837</f>
        <v>5258110</v>
      </c>
      <c r="D1837" s="112">
        <f t="shared" si="292"/>
        <v>5258110</v>
      </c>
      <c r="E1837" s="112">
        <f>+$F$3*L1837</f>
        <v>4683300</v>
      </c>
      <c r="F1837" s="112">
        <f t="shared" si="293"/>
        <v>4683300</v>
      </c>
      <c r="G1837" s="113">
        <f>+$H$3*R1837</f>
        <v>1406040</v>
      </c>
      <c r="H1837" s="112">
        <f t="shared" si="294"/>
        <v>1406040</v>
      </c>
      <c r="I1837" s="140">
        <f>+I1835+500</f>
        <v>459000</v>
      </c>
      <c r="J1837" s="130"/>
      <c r="K1837" s="116">
        <f>+K1835+10</f>
        <v>9330</v>
      </c>
      <c r="L1837" s="117">
        <f>+I1837+K1837</f>
        <v>468330</v>
      </c>
      <c r="M1837" s="118"/>
      <c r="N1837" s="119">
        <f>+N1835+10</f>
        <v>9430</v>
      </c>
      <c r="O1837" s="119">
        <f>+N1837+I1837</f>
        <v>468430</v>
      </c>
      <c r="P1837" s="119"/>
      <c r="Q1837" s="119">
        <f>+Q1835+10</f>
        <v>9680</v>
      </c>
      <c r="R1837" s="120">
        <f>+Q1837+I1837</f>
        <v>468680</v>
      </c>
      <c r="S1837" s="121"/>
      <c r="T1837" s="122">
        <f>+T1835+20</f>
        <v>19010</v>
      </c>
      <c r="U1837" s="122">
        <f>+T1837+I1837</f>
        <v>478010</v>
      </c>
      <c r="V1837" s="141">
        <f>+V1835+500</f>
        <v>459000</v>
      </c>
      <c r="W1837" s="130"/>
      <c r="X1837" s="116">
        <f>+X1835+5</f>
        <v>7110</v>
      </c>
      <c r="Y1837" s="124">
        <f t="shared" si="295"/>
        <v>459240</v>
      </c>
      <c r="Z1837" s="125">
        <f>+V1837+X1837</f>
        <v>466110</v>
      </c>
      <c r="AA1837" s="126"/>
      <c r="AB1837" s="127">
        <f>+AB1835+10</f>
        <v>14220</v>
      </c>
      <c r="AC1837" s="119">
        <f>+V1837+AB1837</f>
        <v>473220</v>
      </c>
      <c r="AD1837" s="127"/>
      <c r="AE1837" s="127">
        <f>+AE1835+5</f>
        <v>7135</v>
      </c>
      <c r="AF1837" s="120">
        <f>+AE1837+V1837</f>
        <v>466135</v>
      </c>
      <c r="AG1837" s="127"/>
      <c r="AH1837" s="127">
        <f>+AH1835+5</f>
        <v>7160</v>
      </c>
      <c r="AI1837" s="119">
        <f>+AH1837+V1837</f>
        <v>466160</v>
      </c>
      <c r="AJ1837" s="126"/>
      <c r="AK1837" s="128">
        <f>+AK1835+5</f>
        <v>7185</v>
      </c>
      <c r="AL1837" s="129">
        <f>+AK1837+V1837</f>
        <v>466185</v>
      </c>
    </row>
    <row r="1838" spans="1:38" ht="15.75" x14ac:dyDescent="0.25">
      <c r="A1838" s="93">
        <f t="shared" si="296"/>
        <v>0</v>
      </c>
      <c r="B1838" s="94">
        <f t="shared" si="291"/>
        <v>0</v>
      </c>
      <c r="C1838" s="95">
        <f>+$D$3*T1838</f>
        <v>7150</v>
      </c>
      <c r="D1838" s="95">
        <f t="shared" si="292"/>
        <v>7150</v>
      </c>
      <c r="E1838" s="95">
        <f>+$F$3*K1838</f>
        <v>1500</v>
      </c>
      <c r="F1838" s="95">
        <f t="shared" si="293"/>
        <v>1500</v>
      </c>
      <c r="G1838" s="96">
        <f>+$H$3*Q1838</f>
        <v>1500</v>
      </c>
      <c r="H1838" s="95">
        <f t="shared" si="294"/>
        <v>1500</v>
      </c>
      <c r="I1838" s="395"/>
      <c r="J1838" s="130">
        <f>((K1839-K1837)/500)</f>
        <v>0.02</v>
      </c>
      <c r="K1838" s="116">
        <f>(((I1838-I1837)*J1838)+K1837)+I1838</f>
        <v>150</v>
      </c>
      <c r="L1838" s="131">
        <f>ROUNDUP(K1838,0)</f>
        <v>150</v>
      </c>
      <c r="M1838" s="132">
        <f>((N1839-N1837)/500)</f>
        <v>0.02</v>
      </c>
      <c r="N1838" s="101">
        <f>(((I1838-I1837)*M1838)+N1837)+I1838</f>
        <v>250</v>
      </c>
      <c r="O1838" s="101">
        <f>ROUNDUP(N1838,0)</f>
        <v>250</v>
      </c>
      <c r="P1838" s="101">
        <f>((Q1839-Q1837)/500)</f>
        <v>0.02</v>
      </c>
      <c r="Q1838" s="101">
        <f>(((I1838-I1837)*P1838)+Q1837)+I1838</f>
        <v>500</v>
      </c>
      <c r="R1838" s="133">
        <f>ROUNDUP(Q1838,0)</f>
        <v>500</v>
      </c>
      <c r="S1838" s="132">
        <f>((T1839-T1837)/500)</f>
        <v>0.04</v>
      </c>
      <c r="T1838" s="134">
        <f>(((I1838-I1837)*S1838)+T1837)+I1838</f>
        <v>650</v>
      </c>
      <c r="U1838" s="134">
        <f>ROUNDUP(T1838,0)</f>
        <v>650</v>
      </c>
      <c r="V1838" s="396"/>
      <c r="W1838" s="130">
        <f>((X1839-X1837)/500)</f>
        <v>0.02</v>
      </c>
      <c r="X1838" s="116">
        <f>(((V1838-V1837)*W1838)+X1837)+V1838</f>
        <v>-2070</v>
      </c>
      <c r="Y1838" s="135">
        <f t="shared" si="295"/>
        <v>240</v>
      </c>
      <c r="Z1838" s="106">
        <f>ROUNDUP(X1838,0)</f>
        <v>-2070</v>
      </c>
      <c r="AA1838" s="136">
        <f>((AB1839-AB1837)/500)</f>
        <v>0.04</v>
      </c>
      <c r="AB1838" s="137">
        <f>(((V1838-V1837)*AA1838)+AB1837)+V1838</f>
        <v>-4140</v>
      </c>
      <c r="AC1838" s="101">
        <f>ROUNDUP(AB1838,0)</f>
        <v>-4140</v>
      </c>
      <c r="AD1838" s="137">
        <f>((AE1839-AE1837)/500)</f>
        <v>0.02</v>
      </c>
      <c r="AE1838" s="137">
        <f>(((V1838-V1837)*AD1838)+AE1837)+V1838</f>
        <v>-2045</v>
      </c>
      <c r="AF1838" s="133">
        <f>ROUNDUP(AE1838,0)</f>
        <v>-2045</v>
      </c>
      <c r="AG1838" s="137">
        <f>((AH1839-AH1837)/500)</f>
        <v>0.02</v>
      </c>
      <c r="AH1838" s="137">
        <f>(((V1838-V1837)*AG1838)+AH1837)+V1838</f>
        <v>-2020</v>
      </c>
      <c r="AI1838" s="101">
        <f>ROUNDUP(AH1838,0)</f>
        <v>-2020</v>
      </c>
      <c r="AJ1838" s="136">
        <f>((AK1839-AK1837)/500)</f>
        <v>0.02</v>
      </c>
      <c r="AK1838" s="138">
        <f>(((V1838-V1837)*AJ1838)+AK1837)+V1838</f>
        <v>-1995</v>
      </c>
      <c r="AL1838" s="139">
        <f>ROUNDUP(AK1838,0)</f>
        <v>-1995</v>
      </c>
    </row>
    <row r="1839" spans="1:38" ht="15.75" x14ac:dyDescent="0.25">
      <c r="A1839" s="93">
        <f t="shared" si="296"/>
        <v>0</v>
      </c>
      <c r="B1839" s="93">
        <f t="shared" si="291"/>
        <v>0</v>
      </c>
      <c r="C1839" s="112">
        <f>+$D$3*U1839</f>
        <v>5263830</v>
      </c>
      <c r="D1839" s="112">
        <f t="shared" si="292"/>
        <v>5263830</v>
      </c>
      <c r="E1839" s="112">
        <f>+$F$3*L1839</f>
        <v>4688400</v>
      </c>
      <c r="F1839" s="112">
        <f t="shared" si="293"/>
        <v>4688400</v>
      </c>
      <c r="G1839" s="113">
        <f>+$H$3*R1839</f>
        <v>1407570</v>
      </c>
      <c r="H1839" s="112">
        <f t="shared" si="294"/>
        <v>1407570</v>
      </c>
      <c r="I1839" s="140">
        <f>+I1837+500</f>
        <v>459500</v>
      </c>
      <c r="J1839" s="130"/>
      <c r="K1839" s="116">
        <f>+K1837+10</f>
        <v>9340</v>
      </c>
      <c r="L1839" s="117">
        <f>+I1839+K1839</f>
        <v>468840</v>
      </c>
      <c r="M1839" s="118"/>
      <c r="N1839" s="119">
        <f>+N1837+10</f>
        <v>9440</v>
      </c>
      <c r="O1839" s="119">
        <f>+N1839+I1839</f>
        <v>468940</v>
      </c>
      <c r="P1839" s="119"/>
      <c r="Q1839" s="119">
        <f>+Q1837+10</f>
        <v>9690</v>
      </c>
      <c r="R1839" s="120">
        <f>+Q1839+I1839</f>
        <v>469190</v>
      </c>
      <c r="S1839" s="121"/>
      <c r="T1839" s="122">
        <f>+T1837+20</f>
        <v>19030</v>
      </c>
      <c r="U1839" s="122">
        <f>+T1839+I1839</f>
        <v>478530</v>
      </c>
      <c r="V1839" s="141">
        <f>+V1837+500</f>
        <v>459500</v>
      </c>
      <c r="W1839" s="130"/>
      <c r="X1839" s="116">
        <f>+X1837+10</f>
        <v>7120</v>
      </c>
      <c r="Y1839" s="124">
        <f t="shared" si="295"/>
        <v>459740</v>
      </c>
      <c r="Z1839" s="125">
        <f>+V1839+X1839</f>
        <v>466620</v>
      </c>
      <c r="AA1839" s="126"/>
      <c r="AB1839" s="127">
        <f>+AB1837+20</f>
        <v>14240</v>
      </c>
      <c r="AC1839" s="119">
        <f>+V1839+AB1839</f>
        <v>473740</v>
      </c>
      <c r="AD1839" s="127"/>
      <c r="AE1839" s="127">
        <f>+AE1837+10</f>
        <v>7145</v>
      </c>
      <c r="AF1839" s="120">
        <f>+AE1839+V1839</f>
        <v>466645</v>
      </c>
      <c r="AG1839" s="127"/>
      <c r="AH1839" s="127">
        <f>+AH1837+10</f>
        <v>7170</v>
      </c>
      <c r="AI1839" s="119">
        <f>+AH1839+V1839</f>
        <v>466670</v>
      </c>
      <c r="AJ1839" s="126"/>
      <c r="AK1839" s="128">
        <f>+AK1837+10</f>
        <v>7195</v>
      </c>
      <c r="AL1839" s="129">
        <f>+AK1839+V1839</f>
        <v>466695</v>
      </c>
    </row>
    <row r="1840" spans="1:38" ht="15.75" x14ac:dyDescent="0.25">
      <c r="A1840" s="93">
        <f t="shared" si="296"/>
        <v>0</v>
      </c>
      <c r="B1840" s="94">
        <f t="shared" si="291"/>
        <v>0</v>
      </c>
      <c r="C1840" s="95">
        <f>+$D$3*T1840</f>
        <v>7150</v>
      </c>
      <c r="D1840" s="95">
        <f t="shared" si="292"/>
        <v>7150</v>
      </c>
      <c r="E1840" s="95">
        <f>+$F$3*K1840</f>
        <v>1500</v>
      </c>
      <c r="F1840" s="95">
        <f t="shared" si="293"/>
        <v>1500</v>
      </c>
      <c r="G1840" s="96">
        <f>+$H$3*Q1840</f>
        <v>1500</v>
      </c>
      <c r="H1840" s="433">
        <f t="shared" si="294"/>
        <v>1500</v>
      </c>
      <c r="I1840" s="395"/>
      <c r="J1840" s="130">
        <f>((K1841-K1839)/500)</f>
        <v>0.02</v>
      </c>
      <c r="K1840" s="116">
        <f>(((I1840-I1839)*J1840)+K1839)+I1840</f>
        <v>150</v>
      </c>
      <c r="L1840" s="131">
        <f>ROUNDUP(K1840,0)</f>
        <v>150</v>
      </c>
      <c r="M1840" s="132">
        <f>((N1841-N1839)/500)</f>
        <v>0.02</v>
      </c>
      <c r="N1840" s="101">
        <f>(((I1840-I1839)*M1840)+N1839)+I1840</f>
        <v>250</v>
      </c>
      <c r="O1840" s="101">
        <f>ROUNDUP(N1840,0)</f>
        <v>250</v>
      </c>
      <c r="P1840" s="101">
        <f>((Q1841-Q1839)/500)</f>
        <v>0.02</v>
      </c>
      <c r="Q1840" s="101">
        <f>(((I1840-I1839)*P1840)+Q1839)+I1840</f>
        <v>500</v>
      </c>
      <c r="R1840" s="133">
        <f>ROUNDUP(Q1840,0)</f>
        <v>500</v>
      </c>
      <c r="S1840" s="132">
        <f>((T1841-T1839)/500)</f>
        <v>0.04</v>
      </c>
      <c r="T1840" s="134">
        <f>(((I1840-I1839)*S1840)+T1839)+I1840</f>
        <v>650</v>
      </c>
      <c r="U1840" s="134">
        <f>ROUNDUP(T1840,0)</f>
        <v>650</v>
      </c>
      <c r="V1840" s="396"/>
      <c r="W1840" s="130">
        <f>((X1841-X1839)/500)</f>
        <v>0.01</v>
      </c>
      <c r="X1840" s="116">
        <f>(((V1840-V1839)*W1840)+X1839)+V1840</f>
        <v>2525</v>
      </c>
      <c r="Y1840" s="135">
        <f t="shared" si="295"/>
        <v>240</v>
      </c>
      <c r="Z1840" s="106">
        <f>ROUNDUP(X1840,0)</f>
        <v>2525</v>
      </c>
      <c r="AA1840" s="136">
        <f>((AB1841-AB1839)/500)</f>
        <v>0.02</v>
      </c>
      <c r="AB1840" s="137">
        <f>(((V1840-V1839)*AA1840)+AB1839)+V1840</f>
        <v>5050</v>
      </c>
      <c r="AC1840" s="101">
        <f>ROUNDUP(AB1840,0)</f>
        <v>5050</v>
      </c>
      <c r="AD1840" s="137">
        <f>((AE1841-AE1839)/500)</f>
        <v>0.01</v>
      </c>
      <c r="AE1840" s="137">
        <f>(((V1840-V1839)*AD1840)+AE1839)+V1840</f>
        <v>2550</v>
      </c>
      <c r="AF1840" s="133">
        <f>ROUNDUP(AE1840,0)</f>
        <v>2550</v>
      </c>
      <c r="AG1840" s="137">
        <f>((AH1841-AH1839)/500)</f>
        <v>0.01</v>
      </c>
      <c r="AH1840" s="137">
        <f>(((V1840-V1839)*AG1840)+AH1839)+V1840</f>
        <v>2575</v>
      </c>
      <c r="AI1840" s="101">
        <f>ROUNDUP(AH1840,0)</f>
        <v>2575</v>
      </c>
      <c r="AJ1840" s="136">
        <f>((AK1841-AK1839)/500)</f>
        <v>0.01</v>
      </c>
      <c r="AK1840" s="138">
        <f>(((V1840-V1839)*AJ1840)+AK1839)+V1840</f>
        <v>2600</v>
      </c>
      <c r="AL1840" s="139">
        <f>ROUNDUP(AK1840,0)</f>
        <v>2600</v>
      </c>
    </row>
    <row r="1841" spans="1:38" ht="15.75" x14ac:dyDescent="0.25">
      <c r="A1841" s="93">
        <f t="shared" si="296"/>
        <v>0</v>
      </c>
      <c r="B1841" s="93">
        <f t="shared" si="291"/>
        <v>0</v>
      </c>
      <c r="C1841" s="112">
        <f>+$D$3*U1841</f>
        <v>5269550</v>
      </c>
      <c r="D1841" s="112">
        <f t="shared" si="292"/>
        <v>5269550</v>
      </c>
      <c r="E1841" s="112">
        <f>+$F$3*L1841</f>
        <v>4693500</v>
      </c>
      <c r="F1841" s="112">
        <f t="shared" si="293"/>
        <v>4693500</v>
      </c>
      <c r="G1841" s="113">
        <f>+$H$3*R1841</f>
        <v>1409100</v>
      </c>
      <c r="H1841" s="112">
        <f t="shared" si="294"/>
        <v>1409100</v>
      </c>
      <c r="I1841" s="140">
        <f>+I1839+500</f>
        <v>460000</v>
      </c>
      <c r="J1841" s="130"/>
      <c r="K1841" s="116">
        <f>+K1839+10</f>
        <v>9350</v>
      </c>
      <c r="L1841" s="117">
        <f>+I1841+K1841</f>
        <v>469350</v>
      </c>
      <c r="M1841" s="118"/>
      <c r="N1841" s="119">
        <f>+N1839+10</f>
        <v>9450</v>
      </c>
      <c r="O1841" s="119">
        <f>+N1841+I1841</f>
        <v>469450</v>
      </c>
      <c r="P1841" s="119"/>
      <c r="Q1841" s="119">
        <f>+Q1839+10</f>
        <v>9700</v>
      </c>
      <c r="R1841" s="120">
        <f>+Q1841+I1841</f>
        <v>469700</v>
      </c>
      <c r="S1841" s="121"/>
      <c r="T1841" s="122">
        <f>+T1839+20</f>
        <v>19050</v>
      </c>
      <c r="U1841" s="122">
        <f>+T1841+I1841</f>
        <v>479050</v>
      </c>
      <c r="V1841" s="141">
        <f>+V1839+500</f>
        <v>460000</v>
      </c>
      <c r="W1841" s="130"/>
      <c r="X1841" s="116">
        <f>+X1839+5</f>
        <v>7125</v>
      </c>
      <c r="Y1841" s="124">
        <f t="shared" si="295"/>
        <v>460240</v>
      </c>
      <c r="Z1841" s="125">
        <f>+V1841+X1841</f>
        <v>467125</v>
      </c>
      <c r="AA1841" s="126"/>
      <c r="AB1841" s="127">
        <f>+AB1839+10</f>
        <v>14250</v>
      </c>
      <c r="AC1841" s="119">
        <f>+V1841+AB1841</f>
        <v>474250</v>
      </c>
      <c r="AD1841" s="127"/>
      <c r="AE1841" s="127">
        <f>+AE1839+5</f>
        <v>7150</v>
      </c>
      <c r="AF1841" s="120">
        <f>+AE1841+V1841</f>
        <v>467150</v>
      </c>
      <c r="AG1841" s="127"/>
      <c r="AH1841" s="127">
        <f>+AH1839+5</f>
        <v>7175</v>
      </c>
      <c r="AI1841" s="119">
        <f>+AH1841+V1841</f>
        <v>467175</v>
      </c>
      <c r="AJ1841" s="126"/>
      <c r="AK1841" s="128">
        <f>+AK1839+5</f>
        <v>7200</v>
      </c>
      <c r="AL1841" s="129">
        <f>+AK1841+V1841</f>
        <v>467200</v>
      </c>
    </row>
    <row r="1842" spans="1:38" ht="15.75" x14ac:dyDescent="0.25">
      <c r="A1842" s="93">
        <f t="shared" si="296"/>
        <v>0</v>
      </c>
      <c r="B1842" s="94">
        <f t="shared" si="291"/>
        <v>0</v>
      </c>
      <c r="C1842" s="95">
        <f>+$D$3*T1842</f>
        <v>7150</v>
      </c>
      <c r="D1842" s="95">
        <f t="shared" si="292"/>
        <v>7150</v>
      </c>
      <c r="E1842" s="95">
        <f>+$F$3*K1842</f>
        <v>1500</v>
      </c>
      <c r="F1842" s="95">
        <f t="shared" si="293"/>
        <v>1500</v>
      </c>
      <c r="G1842" s="96">
        <f>+$H$3*Q1842</f>
        <v>1500</v>
      </c>
      <c r="H1842" s="95">
        <f t="shared" si="294"/>
        <v>1500</v>
      </c>
      <c r="I1842" s="395"/>
      <c r="J1842" s="130">
        <f>((K1843-K1841)/500)</f>
        <v>0.02</v>
      </c>
      <c r="K1842" s="116">
        <f>(((I1842-I1841)*J1842)+K1841)+I1842</f>
        <v>150</v>
      </c>
      <c r="L1842" s="131">
        <f>ROUNDUP(K1842,0)</f>
        <v>150</v>
      </c>
      <c r="M1842" s="132">
        <f>((N1843-N1841)/500)</f>
        <v>0.02</v>
      </c>
      <c r="N1842" s="101">
        <f>(((I1842-I1841)*M1842)+N1841)+I1842</f>
        <v>250</v>
      </c>
      <c r="O1842" s="101">
        <f>ROUNDUP(N1842,0)</f>
        <v>250</v>
      </c>
      <c r="P1842" s="101">
        <f>((Q1843-Q1841)/500)</f>
        <v>0.02</v>
      </c>
      <c r="Q1842" s="101">
        <f>(((I1842-I1841)*P1842)+Q1841)+I1842</f>
        <v>500</v>
      </c>
      <c r="R1842" s="133">
        <f>ROUNDUP(Q1842,0)</f>
        <v>500</v>
      </c>
      <c r="S1842" s="132">
        <f>((T1843-T1841)/500)</f>
        <v>0.04</v>
      </c>
      <c r="T1842" s="134">
        <f>(((I1842-I1841)*S1842)+T1841)+I1842</f>
        <v>650</v>
      </c>
      <c r="U1842" s="134">
        <f>ROUNDUP(T1842,0)</f>
        <v>650</v>
      </c>
      <c r="V1842" s="396"/>
      <c r="W1842" s="130">
        <f>((X1843-X1841)/500)</f>
        <v>0.02</v>
      </c>
      <c r="X1842" s="116">
        <f>(((V1842-V1841)*W1842)+X1841)+V1842</f>
        <v>-2075</v>
      </c>
      <c r="Y1842" s="135">
        <f t="shared" si="295"/>
        <v>240</v>
      </c>
      <c r="Z1842" s="106">
        <f>ROUNDUP(X1842,0)</f>
        <v>-2075</v>
      </c>
      <c r="AA1842" s="136">
        <f>((AB1843-AB1841)/500)</f>
        <v>0.04</v>
      </c>
      <c r="AB1842" s="137">
        <f>(((V1842-V1841)*AA1842)+AB1841)+V1842</f>
        <v>-4150</v>
      </c>
      <c r="AC1842" s="101">
        <f>ROUNDUP(AB1842,0)</f>
        <v>-4150</v>
      </c>
      <c r="AD1842" s="137">
        <f>((AE1843-AE1841)/500)</f>
        <v>0.02</v>
      </c>
      <c r="AE1842" s="137">
        <f>(((V1842-V1841)*AD1842)+AE1841)+V1842</f>
        <v>-2050</v>
      </c>
      <c r="AF1842" s="133">
        <f>ROUNDUP(AE1842,0)</f>
        <v>-2050</v>
      </c>
      <c r="AG1842" s="137">
        <f>((AH1843-AH1841)/500)</f>
        <v>0.02</v>
      </c>
      <c r="AH1842" s="137">
        <f>(((V1842-V1841)*AG1842)+AH1841)+V1842</f>
        <v>-2025</v>
      </c>
      <c r="AI1842" s="101">
        <f>ROUNDUP(AH1842,0)</f>
        <v>-2025</v>
      </c>
      <c r="AJ1842" s="136">
        <f>((AK1843-AK1841)/500)</f>
        <v>0.02</v>
      </c>
      <c r="AK1842" s="138">
        <f>(((V1842-V1841)*AJ1842)+AK1841)+V1842</f>
        <v>-2000</v>
      </c>
      <c r="AL1842" s="139">
        <f>ROUNDUP(AK1842,0)</f>
        <v>-2000</v>
      </c>
    </row>
    <row r="1843" spans="1:38" ht="15.75" x14ac:dyDescent="0.25">
      <c r="A1843" s="93">
        <f t="shared" si="296"/>
        <v>0</v>
      </c>
      <c r="B1843" s="93">
        <f t="shared" si="291"/>
        <v>0</v>
      </c>
      <c r="C1843" s="112">
        <f>+$D$3*U1843</f>
        <v>5275270</v>
      </c>
      <c r="D1843" s="112">
        <f t="shared" si="292"/>
        <v>5275270</v>
      </c>
      <c r="E1843" s="112">
        <f>+$F$3*L1843</f>
        <v>4698600</v>
      </c>
      <c r="F1843" s="112">
        <f t="shared" si="293"/>
        <v>4698600</v>
      </c>
      <c r="G1843" s="113">
        <f>+$H$3*R1843</f>
        <v>1410630</v>
      </c>
      <c r="H1843" s="112">
        <f t="shared" si="294"/>
        <v>1410630</v>
      </c>
      <c r="I1843" s="140">
        <f>+I1841+500</f>
        <v>460500</v>
      </c>
      <c r="J1843" s="130"/>
      <c r="K1843" s="116">
        <f>+K1841+10</f>
        <v>9360</v>
      </c>
      <c r="L1843" s="117">
        <f>+I1843+K1843</f>
        <v>469860</v>
      </c>
      <c r="M1843" s="118"/>
      <c r="N1843" s="119">
        <f>+N1841+10</f>
        <v>9460</v>
      </c>
      <c r="O1843" s="119">
        <f>+N1843+I1843</f>
        <v>469960</v>
      </c>
      <c r="P1843" s="119"/>
      <c r="Q1843" s="119">
        <f>+Q1841+10</f>
        <v>9710</v>
      </c>
      <c r="R1843" s="120">
        <f>+Q1843+I1843</f>
        <v>470210</v>
      </c>
      <c r="S1843" s="121"/>
      <c r="T1843" s="122">
        <f>+T1841+20</f>
        <v>19070</v>
      </c>
      <c r="U1843" s="122">
        <f>+T1843+I1843</f>
        <v>479570</v>
      </c>
      <c r="V1843" s="141">
        <f>+V1841+500</f>
        <v>460500</v>
      </c>
      <c r="W1843" s="130"/>
      <c r="X1843" s="116">
        <f>+X1841+10</f>
        <v>7135</v>
      </c>
      <c r="Y1843" s="124">
        <f t="shared" si="295"/>
        <v>460740</v>
      </c>
      <c r="Z1843" s="125">
        <f>+V1843+X1843</f>
        <v>467635</v>
      </c>
      <c r="AA1843" s="126"/>
      <c r="AB1843" s="127">
        <f>+AB1841+20</f>
        <v>14270</v>
      </c>
      <c r="AC1843" s="119">
        <f>+V1843+AB1843</f>
        <v>474770</v>
      </c>
      <c r="AD1843" s="127"/>
      <c r="AE1843" s="127">
        <f>+AE1841+10</f>
        <v>7160</v>
      </c>
      <c r="AF1843" s="120">
        <f>+AE1843+V1843</f>
        <v>467660</v>
      </c>
      <c r="AG1843" s="127"/>
      <c r="AH1843" s="127">
        <f>+AH1841+10</f>
        <v>7185</v>
      </c>
      <c r="AI1843" s="119">
        <f>+AH1843+V1843</f>
        <v>467685</v>
      </c>
      <c r="AJ1843" s="126"/>
      <c r="AK1843" s="128">
        <f>+AK1841+10</f>
        <v>7210</v>
      </c>
      <c r="AL1843" s="129">
        <f>+AK1843+V1843</f>
        <v>467710</v>
      </c>
    </row>
    <row r="1844" spans="1:38" ht="15.75" x14ac:dyDescent="0.25">
      <c r="A1844" s="93">
        <f t="shared" si="296"/>
        <v>0</v>
      </c>
      <c r="B1844" s="94">
        <f t="shared" si="291"/>
        <v>0</v>
      </c>
      <c r="C1844" s="95">
        <f>+$D$3*T1844</f>
        <v>7150</v>
      </c>
      <c r="D1844" s="95">
        <f t="shared" si="292"/>
        <v>7150</v>
      </c>
      <c r="E1844" s="95">
        <f>+$F$3*K1844</f>
        <v>1500</v>
      </c>
      <c r="F1844" s="95">
        <f t="shared" si="293"/>
        <v>1500</v>
      </c>
      <c r="G1844" s="96">
        <f>+$H$3*Q1844</f>
        <v>1500</v>
      </c>
      <c r="H1844" s="433">
        <f t="shared" si="294"/>
        <v>1500</v>
      </c>
      <c r="I1844" s="395"/>
      <c r="J1844" s="130">
        <f>((K1845-K1843)/500)</f>
        <v>0.02</v>
      </c>
      <c r="K1844" s="116">
        <f>(((I1844-I1843)*J1844)+K1843)+I1844</f>
        <v>150</v>
      </c>
      <c r="L1844" s="131">
        <f>ROUNDUP(K1844,0)</f>
        <v>150</v>
      </c>
      <c r="M1844" s="132">
        <f>((N1845-N1843)/500)</f>
        <v>0.02</v>
      </c>
      <c r="N1844" s="101">
        <f>(((I1844-I1843)*M1844)+N1843)+I1844</f>
        <v>250</v>
      </c>
      <c r="O1844" s="101">
        <f>ROUNDUP(N1844,0)</f>
        <v>250</v>
      </c>
      <c r="P1844" s="101">
        <f>((Q1845-Q1843)/500)</f>
        <v>0.02</v>
      </c>
      <c r="Q1844" s="101">
        <f>(((I1844-I1843)*P1844)+Q1843)+I1844</f>
        <v>500</v>
      </c>
      <c r="R1844" s="133">
        <f>ROUNDUP(Q1844,0)</f>
        <v>500</v>
      </c>
      <c r="S1844" s="132">
        <f>((T1845-T1843)/500)</f>
        <v>0.04</v>
      </c>
      <c r="T1844" s="134">
        <f>(((I1844-I1843)*S1844)+T1843)+I1844</f>
        <v>650</v>
      </c>
      <c r="U1844" s="134">
        <f>ROUNDUP(T1844,0)</f>
        <v>650</v>
      </c>
      <c r="V1844" s="396"/>
      <c r="W1844" s="130">
        <f>((X1845-X1843)/500)</f>
        <v>0.01</v>
      </c>
      <c r="X1844" s="116">
        <f>(((V1844-V1843)*W1844)+X1843)+V1844</f>
        <v>2530</v>
      </c>
      <c r="Y1844" s="135">
        <f t="shared" si="295"/>
        <v>240</v>
      </c>
      <c r="Z1844" s="106">
        <f>ROUNDUP(X1844,0)</f>
        <v>2530</v>
      </c>
      <c r="AA1844" s="136">
        <f>((AB1845-AB1843)/500)</f>
        <v>0.02</v>
      </c>
      <c r="AB1844" s="137">
        <f>(((V1844-V1843)*AA1844)+AB1843)+V1844</f>
        <v>5060</v>
      </c>
      <c r="AC1844" s="101">
        <f>ROUNDUP(AB1844,0)</f>
        <v>5060</v>
      </c>
      <c r="AD1844" s="137">
        <f>((AE1845-AE1843)/500)</f>
        <v>0.01</v>
      </c>
      <c r="AE1844" s="137">
        <f>(((V1844-V1843)*AD1844)+AE1843)+V1844</f>
        <v>2555</v>
      </c>
      <c r="AF1844" s="133">
        <f>ROUNDUP(AE1844,0)</f>
        <v>2555</v>
      </c>
      <c r="AG1844" s="137">
        <f>((AH1845-AH1843)/500)</f>
        <v>0.01</v>
      </c>
      <c r="AH1844" s="137">
        <f>(((V1844-V1843)*AG1844)+AH1843)+V1844</f>
        <v>2580</v>
      </c>
      <c r="AI1844" s="101">
        <f>ROUNDUP(AH1844,0)</f>
        <v>2580</v>
      </c>
      <c r="AJ1844" s="136">
        <f>((AK1845-AK1843)/500)</f>
        <v>0.01</v>
      </c>
      <c r="AK1844" s="138">
        <f>(((V1844-V1843)*AJ1844)+AK1843)+V1844</f>
        <v>2605</v>
      </c>
      <c r="AL1844" s="139">
        <f>ROUNDUP(AK1844,0)</f>
        <v>2605</v>
      </c>
    </row>
    <row r="1845" spans="1:38" ht="15.75" x14ac:dyDescent="0.25">
      <c r="A1845" s="93">
        <f t="shared" si="296"/>
        <v>0</v>
      </c>
      <c r="B1845" s="93">
        <f t="shared" si="291"/>
        <v>0</v>
      </c>
      <c r="C1845" s="112">
        <f>+$D$3*U1845</f>
        <v>5280990</v>
      </c>
      <c r="D1845" s="112">
        <f t="shared" si="292"/>
        <v>5280990</v>
      </c>
      <c r="E1845" s="112">
        <f>+$F$3*L1845</f>
        <v>4703700</v>
      </c>
      <c r="F1845" s="112">
        <f t="shared" si="293"/>
        <v>4703700</v>
      </c>
      <c r="G1845" s="113">
        <f>+$H$3*R1845</f>
        <v>1412160</v>
      </c>
      <c r="H1845" s="112">
        <f t="shared" si="294"/>
        <v>1412160</v>
      </c>
      <c r="I1845" s="140">
        <f>+I1843+500</f>
        <v>461000</v>
      </c>
      <c r="J1845" s="130"/>
      <c r="K1845" s="116">
        <f>+K1843+10</f>
        <v>9370</v>
      </c>
      <c r="L1845" s="117">
        <f>+I1845+K1845</f>
        <v>470370</v>
      </c>
      <c r="M1845" s="118"/>
      <c r="N1845" s="119">
        <f>+N1843+10</f>
        <v>9470</v>
      </c>
      <c r="O1845" s="119">
        <f>+N1845+I1845</f>
        <v>470470</v>
      </c>
      <c r="P1845" s="119"/>
      <c r="Q1845" s="119">
        <f>+Q1843+10</f>
        <v>9720</v>
      </c>
      <c r="R1845" s="120">
        <f>+Q1845+I1845</f>
        <v>470720</v>
      </c>
      <c r="S1845" s="121"/>
      <c r="T1845" s="122">
        <f>+T1843+20</f>
        <v>19090</v>
      </c>
      <c r="U1845" s="122">
        <f>+T1845+I1845</f>
        <v>480090</v>
      </c>
      <c r="V1845" s="141">
        <f>+V1843+500</f>
        <v>461000</v>
      </c>
      <c r="W1845" s="130"/>
      <c r="X1845" s="116">
        <f>+X1843+5</f>
        <v>7140</v>
      </c>
      <c r="Y1845" s="124">
        <f t="shared" si="295"/>
        <v>461240</v>
      </c>
      <c r="Z1845" s="125">
        <f>+V1845+X1845</f>
        <v>468140</v>
      </c>
      <c r="AA1845" s="126"/>
      <c r="AB1845" s="127">
        <f>+AB1843+10</f>
        <v>14280</v>
      </c>
      <c r="AC1845" s="119">
        <f>+V1845+AB1845</f>
        <v>475280</v>
      </c>
      <c r="AD1845" s="127"/>
      <c r="AE1845" s="127">
        <f>+AE1843+5</f>
        <v>7165</v>
      </c>
      <c r="AF1845" s="120">
        <f>+AE1845+V1845</f>
        <v>468165</v>
      </c>
      <c r="AG1845" s="127"/>
      <c r="AH1845" s="127">
        <f>+AH1843+5</f>
        <v>7190</v>
      </c>
      <c r="AI1845" s="119">
        <f>+AH1845+V1845</f>
        <v>468190</v>
      </c>
      <c r="AJ1845" s="126"/>
      <c r="AK1845" s="128">
        <f>+AK1843+5</f>
        <v>7215</v>
      </c>
      <c r="AL1845" s="129">
        <f>+AK1845+V1845</f>
        <v>468215</v>
      </c>
    </row>
    <row r="1846" spans="1:38" ht="15.75" x14ac:dyDescent="0.25">
      <c r="A1846" s="93">
        <f t="shared" si="296"/>
        <v>0</v>
      </c>
      <c r="B1846" s="94">
        <f t="shared" si="291"/>
        <v>0</v>
      </c>
      <c r="C1846" s="95">
        <f>+$D$3*T1846</f>
        <v>7150</v>
      </c>
      <c r="D1846" s="95">
        <f t="shared" si="292"/>
        <v>7150</v>
      </c>
      <c r="E1846" s="95">
        <f>+$F$3*K1846</f>
        <v>1500</v>
      </c>
      <c r="F1846" s="95">
        <f t="shared" si="293"/>
        <v>1500</v>
      </c>
      <c r="G1846" s="96">
        <f>+$H$3*Q1846</f>
        <v>1500</v>
      </c>
      <c r="H1846" s="95">
        <f t="shared" si="294"/>
        <v>1500</v>
      </c>
      <c r="I1846" s="395"/>
      <c r="J1846" s="130">
        <f>((K1847-K1845)/500)</f>
        <v>0.02</v>
      </c>
      <c r="K1846" s="116">
        <f>(((I1846-I1845)*J1846)+K1845)+I1846</f>
        <v>150</v>
      </c>
      <c r="L1846" s="131">
        <f>ROUNDUP(K1846,0)</f>
        <v>150</v>
      </c>
      <c r="M1846" s="132">
        <f>((N1847-N1845)/500)</f>
        <v>0.02</v>
      </c>
      <c r="N1846" s="101">
        <f>(((I1846-I1845)*M1846)+N1845)+I1846</f>
        <v>250</v>
      </c>
      <c r="O1846" s="101">
        <f>ROUNDUP(N1846,0)</f>
        <v>250</v>
      </c>
      <c r="P1846" s="101">
        <f>((Q1847-Q1845)/500)</f>
        <v>0.02</v>
      </c>
      <c r="Q1846" s="101">
        <f>(((I1846-I1845)*P1846)+Q1845)+I1846</f>
        <v>500</v>
      </c>
      <c r="R1846" s="133">
        <f>ROUNDUP(Q1846,0)</f>
        <v>500</v>
      </c>
      <c r="S1846" s="132">
        <f>((T1847-T1845)/500)</f>
        <v>0.04</v>
      </c>
      <c r="T1846" s="134">
        <f>(((I1846-I1845)*S1846)+T1845)+I1846</f>
        <v>650</v>
      </c>
      <c r="U1846" s="134">
        <f>ROUNDUP(T1846,0)</f>
        <v>650</v>
      </c>
      <c r="V1846" s="396"/>
      <c r="W1846" s="130">
        <f>((X1847-X1845)/500)</f>
        <v>0.02</v>
      </c>
      <c r="X1846" s="116">
        <f>(((V1846-V1845)*W1846)+X1845)+V1846</f>
        <v>-2080</v>
      </c>
      <c r="Y1846" s="135">
        <f t="shared" si="295"/>
        <v>240</v>
      </c>
      <c r="Z1846" s="106">
        <f>ROUNDUP(X1846,0)</f>
        <v>-2080</v>
      </c>
      <c r="AA1846" s="136">
        <f>((AB1847-AB1845)/500)</f>
        <v>0.04</v>
      </c>
      <c r="AB1846" s="137">
        <f>(((V1846-V1845)*AA1846)+AB1845)+V1846</f>
        <v>-4160</v>
      </c>
      <c r="AC1846" s="101">
        <f>ROUNDUP(AB1846,0)</f>
        <v>-4160</v>
      </c>
      <c r="AD1846" s="137">
        <f>((AE1847-AE1845)/500)</f>
        <v>0.02</v>
      </c>
      <c r="AE1846" s="137">
        <f>(((V1846-V1845)*AD1846)+AE1845)+V1846</f>
        <v>-2055</v>
      </c>
      <c r="AF1846" s="133">
        <f>ROUNDUP(AE1846,0)</f>
        <v>-2055</v>
      </c>
      <c r="AG1846" s="137">
        <f>((AH1847-AH1845)/500)</f>
        <v>0.02</v>
      </c>
      <c r="AH1846" s="137">
        <f>(((V1846-V1845)*AG1846)+AH1845)+V1846</f>
        <v>-2030</v>
      </c>
      <c r="AI1846" s="101">
        <f>ROUNDUP(AH1846,0)</f>
        <v>-2030</v>
      </c>
      <c r="AJ1846" s="136">
        <f>((AK1847-AK1845)/500)</f>
        <v>0.02</v>
      </c>
      <c r="AK1846" s="138">
        <f>(((V1846-V1845)*AJ1846)+AK1845)+V1846</f>
        <v>-2005</v>
      </c>
      <c r="AL1846" s="139">
        <f>ROUNDUP(AK1846,0)</f>
        <v>-2005</v>
      </c>
    </row>
    <row r="1847" spans="1:38" ht="15.75" x14ac:dyDescent="0.25">
      <c r="A1847" s="93">
        <f t="shared" si="296"/>
        <v>0</v>
      </c>
      <c r="B1847" s="93">
        <f t="shared" si="291"/>
        <v>0</v>
      </c>
      <c r="C1847" s="112">
        <f>+$D$3*U1847</f>
        <v>5286710</v>
      </c>
      <c r="D1847" s="112">
        <f t="shared" si="292"/>
        <v>5286710</v>
      </c>
      <c r="E1847" s="112">
        <f>+$F$3*L1847</f>
        <v>4708800</v>
      </c>
      <c r="F1847" s="112">
        <f t="shared" si="293"/>
        <v>4708800</v>
      </c>
      <c r="G1847" s="113">
        <f>+$H$3*R1847</f>
        <v>1413690</v>
      </c>
      <c r="H1847" s="112">
        <f t="shared" si="294"/>
        <v>1413690</v>
      </c>
      <c r="I1847" s="140">
        <f>+I1845+500</f>
        <v>461500</v>
      </c>
      <c r="J1847" s="130"/>
      <c r="K1847" s="116">
        <f>+K1845+10</f>
        <v>9380</v>
      </c>
      <c r="L1847" s="117">
        <f>+I1847+K1847</f>
        <v>470880</v>
      </c>
      <c r="M1847" s="118"/>
      <c r="N1847" s="119">
        <f>+N1845+10</f>
        <v>9480</v>
      </c>
      <c r="O1847" s="119">
        <f>+N1847+I1847</f>
        <v>470980</v>
      </c>
      <c r="P1847" s="119"/>
      <c r="Q1847" s="119">
        <f>+Q1845+10</f>
        <v>9730</v>
      </c>
      <c r="R1847" s="120">
        <f>+Q1847+I1847</f>
        <v>471230</v>
      </c>
      <c r="S1847" s="121"/>
      <c r="T1847" s="122">
        <f>+T1845+20</f>
        <v>19110</v>
      </c>
      <c r="U1847" s="122">
        <f>+T1847+I1847</f>
        <v>480610</v>
      </c>
      <c r="V1847" s="141">
        <f>+V1845+500</f>
        <v>461500</v>
      </c>
      <c r="W1847" s="130"/>
      <c r="X1847" s="116">
        <f>+X1845+10</f>
        <v>7150</v>
      </c>
      <c r="Y1847" s="124">
        <f t="shared" si="295"/>
        <v>461740</v>
      </c>
      <c r="Z1847" s="125">
        <f>+V1847+X1847</f>
        <v>468650</v>
      </c>
      <c r="AA1847" s="126"/>
      <c r="AB1847" s="127">
        <f>+AB1845+20</f>
        <v>14300</v>
      </c>
      <c r="AC1847" s="119">
        <f>+V1847+AB1847</f>
        <v>475800</v>
      </c>
      <c r="AD1847" s="127"/>
      <c r="AE1847" s="127">
        <f>+AE1845+10</f>
        <v>7175</v>
      </c>
      <c r="AF1847" s="120">
        <f>+AE1847+V1847</f>
        <v>468675</v>
      </c>
      <c r="AG1847" s="127"/>
      <c r="AH1847" s="127">
        <f>+AH1845+10</f>
        <v>7200</v>
      </c>
      <c r="AI1847" s="119">
        <f>+AH1847+V1847</f>
        <v>468700</v>
      </c>
      <c r="AJ1847" s="126"/>
      <c r="AK1847" s="128">
        <f>+AK1845+10</f>
        <v>7225</v>
      </c>
      <c r="AL1847" s="129">
        <f>+AK1847+V1847</f>
        <v>468725</v>
      </c>
    </row>
    <row r="1848" spans="1:38" ht="15.75" x14ac:dyDescent="0.25">
      <c r="A1848" s="93">
        <f t="shared" si="296"/>
        <v>0</v>
      </c>
      <c r="B1848" s="94">
        <f t="shared" si="291"/>
        <v>0</v>
      </c>
      <c r="C1848" s="95">
        <f>+$D$3*T1848</f>
        <v>7150</v>
      </c>
      <c r="D1848" s="95">
        <f t="shared" si="292"/>
        <v>7150</v>
      </c>
      <c r="E1848" s="95">
        <f>+$F$3*K1848</f>
        <v>1500</v>
      </c>
      <c r="F1848" s="95">
        <f t="shared" si="293"/>
        <v>1500</v>
      </c>
      <c r="G1848" s="96">
        <f>+$H$3*Q1848</f>
        <v>1500</v>
      </c>
      <c r="H1848" s="433">
        <f t="shared" si="294"/>
        <v>1500</v>
      </c>
      <c r="I1848" s="395"/>
      <c r="J1848" s="130">
        <f>((K1849-K1847)/500)</f>
        <v>0.02</v>
      </c>
      <c r="K1848" s="116">
        <f>(((I1848-I1847)*J1848)+K1847)+I1848</f>
        <v>150</v>
      </c>
      <c r="L1848" s="131">
        <f>ROUNDUP(K1848,0)</f>
        <v>150</v>
      </c>
      <c r="M1848" s="132">
        <f>((N1849-N1847)/500)</f>
        <v>0.02</v>
      </c>
      <c r="N1848" s="101">
        <f>(((I1848-I1847)*M1848)+N1847)+I1848</f>
        <v>250</v>
      </c>
      <c r="O1848" s="101">
        <f>ROUNDUP(N1848,0)</f>
        <v>250</v>
      </c>
      <c r="P1848" s="101">
        <f>((Q1849-Q1847)/500)</f>
        <v>0.02</v>
      </c>
      <c r="Q1848" s="101">
        <f>(((I1848-I1847)*P1848)+Q1847)+I1848</f>
        <v>500</v>
      </c>
      <c r="R1848" s="133">
        <f>ROUNDUP(Q1848,0)</f>
        <v>500</v>
      </c>
      <c r="S1848" s="132">
        <f>((T1849-T1847)/500)</f>
        <v>0.04</v>
      </c>
      <c r="T1848" s="134">
        <f>(((I1848-I1847)*S1848)+T1847)+I1848</f>
        <v>650</v>
      </c>
      <c r="U1848" s="134">
        <f>ROUNDUP(T1848,0)</f>
        <v>650</v>
      </c>
      <c r="V1848" s="396"/>
      <c r="W1848" s="130">
        <f>((X1849-X1847)/500)</f>
        <v>0.01</v>
      </c>
      <c r="X1848" s="116">
        <f>(((V1848-V1847)*W1848)+X1847)+V1848</f>
        <v>2535</v>
      </c>
      <c r="Y1848" s="135">
        <f t="shared" si="295"/>
        <v>240</v>
      </c>
      <c r="Z1848" s="106">
        <f>ROUNDUP(X1848,0)</f>
        <v>2535</v>
      </c>
      <c r="AA1848" s="136">
        <f>((AB1849-AB1847)/500)</f>
        <v>0.02</v>
      </c>
      <c r="AB1848" s="137">
        <f>(((V1848-V1847)*AA1848)+AB1847)+V1848</f>
        <v>5070</v>
      </c>
      <c r="AC1848" s="101">
        <f>ROUNDUP(AB1848,0)</f>
        <v>5070</v>
      </c>
      <c r="AD1848" s="137">
        <f>((AE1849-AE1847)/500)</f>
        <v>0.01</v>
      </c>
      <c r="AE1848" s="137">
        <f>(((V1848-V1847)*AD1848)+AE1847)+V1848</f>
        <v>2560</v>
      </c>
      <c r="AF1848" s="133">
        <f>ROUNDUP(AE1848,0)</f>
        <v>2560</v>
      </c>
      <c r="AG1848" s="137">
        <f>((AH1849-AH1847)/500)</f>
        <v>0.01</v>
      </c>
      <c r="AH1848" s="137">
        <f>(((V1848-V1847)*AG1848)+AH1847)+V1848</f>
        <v>2585</v>
      </c>
      <c r="AI1848" s="101">
        <f>ROUNDUP(AH1848,0)</f>
        <v>2585</v>
      </c>
      <c r="AJ1848" s="136">
        <f>((AK1849-AK1847)/500)</f>
        <v>0.01</v>
      </c>
      <c r="AK1848" s="138">
        <f>(((V1848-V1847)*AJ1848)+AK1847)+V1848</f>
        <v>2610</v>
      </c>
      <c r="AL1848" s="139">
        <f>ROUNDUP(AK1848,0)</f>
        <v>2610</v>
      </c>
    </row>
    <row r="1849" spans="1:38" ht="15.75" x14ac:dyDescent="0.25">
      <c r="A1849" s="93">
        <f t="shared" si="296"/>
        <v>0</v>
      </c>
      <c r="B1849" s="93">
        <f t="shared" si="291"/>
        <v>0</v>
      </c>
      <c r="C1849" s="112">
        <f>+$D$3*U1849</f>
        <v>5292430</v>
      </c>
      <c r="D1849" s="112">
        <f t="shared" si="292"/>
        <v>5292430</v>
      </c>
      <c r="E1849" s="112">
        <f>+$F$3*L1849</f>
        <v>4713900</v>
      </c>
      <c r="F1849" s="112">
        <f t="shared" si="293"/>
        <v>4713900</v>
      </c>
      <c r="G1849" s="113">
        <f>+$H$3*R1849</f>
        <v>1415220</v>
      </c>
      <c r="H1849" s="112">
        <f t="shared" si="294"/>
        <v>1415220</v>
      </c>
      <c r="I1849" s="140">
        <f>+I1847+500</f>
        <v>462000</v>
      </c>
      <c r="J1849" s="130"/>
      <c r="K1849" s="116">
        <f>+K1847+10</f>
        <v>9390</v>
      </c>
      <c r="L1849" s="117">
        <f>+I1849+K1849</f>
        <v>471390</v>
      </c>
      <c r="M1849" s="118"/>
      <c r="N1849" s="119">
        <f>+N1847+10</f>
        <v>9490</v>
      </c>
      <c r="O1849" s="119">
        <f>+N1849+I1849</f>
        <v>471490</v>
      </c>
      <c r="P1849" s="119"/>
      <c r="Q1849" s="119">
        <f>+Q1847+10</f>
        <v>9740</v>
      </c>
      <c r="R1849" s="120">
        <f>+Q1849+I1849</f>
        <v>471740</v>
      </c>
      <c r="S1849" s="121"/>
      <c r="T1849" s="122">
        <f>+T1847+20</f>
        <v>19130</v>
      </c>
      <c r="U1849" s="122">
        <f>+T1849+I1849</f>
        <v>481130</v>
      </c>
      <c r="V1849" s="141">
        <f>+V1847+500</f>
        <v>462000</v>
      </c>
      <c r="W1849" s="130"/>
      <c r="X1849" s="116">
        <f>+X1847+5</f>
        <v>7155</v>
      </c>
      <c r="Y1849" s="124">
        <f t="shared" si="295"/>
        <v>462240</v>
      </c>
      <c r="Z1849" s="125">
        <f>+V1849+X1849</f>
        <v>469155</v>
      </c>
      <c r="AA1849" s="126"/>
      <c r="AB1849" s="127">
        <f>+AB1847+10</f>
        <v>14310</v>
      </c>
      <c r="AC1849" s="119">
        <f>+V1849+AB1849</f>
        <v>476310</v>
      </c>
      <c r="AD1849" s="127"/>
      <c r="AE1849" s="127">
        <f>+AE1847+5</f>
        <v>7180</v>
      </c>
      <c r="AF1849" s="120">
        <f>+AE1849+V1849</f>
        <v>469180</v>
      </c>
      <c r="AG1849" s="127"/>
      <c r="AH1849" s="127">
        <f>+AH1847+5</f>
        <v>7205</v>
      </c>
      <c r="AI1849" s="119">
        <f>+AH1849+V1849</f>
        <v>469205</v>
      </c>
      <c r="AJ1849" s="126"/>
      <c r="AK1849" s="128">
        <f>+AK1847+5</f>
        <v>7230</v>
      </c>
      <c r="AL1849" s="129">
        <f>+AK1849+V1849</f>
        <v>469230</v>
      </c>
    </row>
    <row r="1850" spans="1:38" ht="15.75" x14ac:dyDescent="0.25">
      <c r="A1850" s="93">
        <f t="shared" si="296"/>
        <v>0</v>
      </c>
      <c r="B1850" s="94">
        <f t="shared" si="291"/>
        <v>0</v>
      </c>
      <c r="C1850" s="95">
        <f>+$D$3*T1850</f>
        <v>7150</v>
      </c>
      <c r="D1850" s="95">
        <f t="shared" si="292"/>
        <v>7150</v>
      </c>
      <c r="E1850" s="95">
        <f>+$F$3*K1850</f>
        <v>1500</v>
      </c>
      <c r="F1850" s="95">
        <f t="shared" si="293"/>
        <v>1500</v>
      </c>
      <c r="G1850" s="96">
        <f>+$H$3*Q1850</f>
        <v>1500</v>
      </c>
      <c r="H1850" s="95">
        <f t="shared" si="294"/>
        <v>1500</v>
      </c>
      <c r="I1850" s="395"/>
      <c r="J1850" s="130">
        <f>((K1851-K1849)/500)</f>
        <v>0.02</v>
      </c>
      <c r="K1850" s="116">
        <f>(((I1850-I1849)*J1850)+K1849)+I1850</f>
        <v>150</v>
      </c>
      <c r="L1850" s="131">
        <f>ROUNDUP(K1850,0)</f>
        <v>150</v>
      </c>
      <c r="M1850" s="132">
        <f>((N1851-N1849)/500)</f>
        <v>0.02</v>
      </c>
      <c r="N1850" s="101">
        <f>(((I1850-I1849)*M1850)+N1849)+I1850</f>
        <v>250</v>
      </c>
      <c r="O1850" s="101">
        <f>ROUNDUP(N1850,0)</f>
        <v>250</v>
      </c>
      <c r="P1850" s="101">
        <f>((Q1851-Q1849)/500)</f>
        <v>0.02</v>
      </c>
      <c r="Q1850" s="101">
        <f>(((I1850-I1849)*P1850)+Q1849)+I1850</f>
        <v>500</v>
      </c>
      <c r="R1850" s="133">
        <f>ROUNDUP(Q1850,0)</f>
        <v>500</v>
      </c>
      <c r="S1850" s="132">
        <f>((T1851-T1849)/500)</f>
        <v>0.04</v>
      </c>
      <c r="T1850" s="134">
        <f>(((I1850-I1849)*S1850)+T1849)+I1850</f>
        <v>650</v>
      </c>
      <c r="U1850" s="134">
        <f>ROUNDUP(T1850,0)</f>
        <v>650</v>
      </c>
      <c r="V1850" s="396"/>
      <c r="W1850" s="130">
        <f>((X1851-X1849)/500)</f>
        <v>0.02</v>
      </c>
      <c r="X1850" s="116">
        <f>(((V1850-V1849)*W1850)+X1849)+V1850</f>
        <v>-2085</v>
      </c>
      <c r="Y1850" s="135">
        <f t="shared" si="295"/>
        <v>240</v>
      </c>
      <c r="Z1850" s="106">
        <f>ROUNDUP(X1850,0)</f>
        <v>-2085</v>
      </c>
      <c r="AA1850" s="136">
        <f>((AB1851-AB1849)/500)</f>
        <v>0.04</v>
      </c>
      <c r="AB1850" s="137">
        <f>(((V1850-V1849)*AA1850)+AB1849)+V1850</f>
        <v>-4170</v>
      </c>
      <c r="AC1850" s="101">
        <f>ROUNDUP(AB1850,0)</f>
        <v>-4170</v>
      </c>
      <c r="AD1850" s="137">
        <f>((AE1851-AE1849)/500)</f>
        <v>0.02</v>
      </c>
      <c r="AE1850" s="137">
        <f>(((V1850-V1849)*AD1850)+AE1849)+V1850</f>
        <v>-2060</v>
      </c>
      <c r="AF1850" s="133">
        <f>ROUNDUP(AE1850,0)</f>
        <v>-2060</v>
      </c>
      <c r="AG1850" s="137">
        <f>((AH1851-AH1849)/500)</f>
        <v>0.02</v>
      </c>
      <c r="AH1850" s="137">
        <f>(((V1850-V1849)*AG1850)+AH1849)+V1850</f>
        <v>-2035</v>
      </c>
      <c r="AI1850" s="101">
        <f>ROUNDUP(AH1850,0)</f>
        <v>-2035</v>
      </c>
      <c r="AJ1850" s="136">
        <f>((AK1851-AK1849)/500)</f>
        <v>0.02</v>
      </c>
      <c r="AK1850" s="138">
        <f>(((V1850-V1849)*AJ1850)+AK1849)+V1850</f>
        <v>-2010</v>
      </c>
      <c r="AL1850" s="139">
        <f>ROUNDUP(AK1850,0)</f>
        <v>-2010</v>
      </c>
    </row>
    <row r="1851" spans="1:38" ht="15.75" x14ac:dyDescent="0.25">
      <c r="A1851" s="93">
        <f t="shared" si="296"/>
        <v>0</v>
      </c>
      <c r="B1851" s="93">
        <f t="shared" si="291"/>
        <v>0</v>
      </c>
      <c r="C1851" s="112">
        <f>+$D$3*U1851</f>
        <v>5298150</v>
      </c>
      <c r="D1851" s="112">
        <f t="shared" si="292"/>
        <v>5298150</v>
      </c>
      <c r="E1851" s="112">
        <f>+$F$3*L1851</f>
        <v>4719000</v>
      </c>
      <c r="F1851" s="112">
        <f t="shared" si="293"/>
        <v>4719000</v>
      </c>
      <c r="G1851" s="113">
        <f>+$H$3*R1851</f>
        <v>1416750</v>
      </c>
      <c r="H1851" s="112">
        <f t="shared" si="294"/>
        <v>1416750</v>
      </c>
      <c r="I1851" s="140">
        <f>+I1849+500</f>
        <v>462500</v>
      </c>
      <c r="J1851" s="130"/>
      <c r="K1851" s="116">
        <f>+K1849+10</f>
        <v>9400</v>
      </c>
      <c r="L1851" s="117">
        <f>+I1851+K1851</f>
        <v>471900</v>
      </c>
      <c r="M1851" s="118"/>
      <c r="N1851" s="119">
        <f>+N1849+10</f>
        <v>9500</v>
      </c>
      <c r="O1851" s="119">
        <f>+N1851+I1851</f>
        <v>472000</v>
      </c>
      <c r="P1851" s="119"/>
      <c r="Q1851" s="119">
        <f>+Q1849+10</f>
        <v>9750</v>
      </c>
      <c r="R1851" s="120">
        <f>+Q1851+I1851</f>
        <v>472250</v>
      </c>
      <c r="S1851" s="121"/>
      <c r="T1851" s="122">
        <f>+T1849+20</f>
        <v>19150</v>
      </c>
      <c r="U1851" s="122">
        <f>+T1851+I1851</f>
        <v>481650</v>
      </c>
      <c r="V1851" s="141">
        <f>+V1849+500</f>
        <v>462500</v>
      </c>
      <c r="W1851" s="130"/>
      <c r="X1851" s="116">
        <f>+X1849+10</f>
        <v>7165</v>
      </c>
      <c r="Y1851" s="124">
        <f t="shared" si="295"/>
        <v>462740</v>
      </c>
      <c r="Z1851" s="125">
        <f>+V1851+X1851</f>
        <v>469665</v>
      </c>
      <c r="AA1851" s="126"/>
      <c r="AB1851" s="127">
        <f>+AB1849+20</f>
        <v>14330</v>
      </c>
      <c r="AC1851" s="119">
        <f>+V1851+AB1851</f>
        <v>476830</v>
      </c>
      <c r="AD1851" s="127"/>
      <c r="AE1851" s="127">
        <f>+AE1849+10</f>
        <v>7190</v>
      </c>
      <c r="AF1851" s="120">
        <f>+AE1851+V1851</f>
        <v>469690</v>
      </c>
      <c r="AG1851" s="127"/>
      <c r="AH1851" s="127">
        <f>+AH1849+10</f>
        <v>7215</v>
      </c>
      <c r="AI1851" s="119">
        <f>+AH1851+V1851</f>
        <v>469715</v>
      </c>
      <c r="AJ1851" s="126"/>
      <c r="AK1851" s="128">
        <f>+AK1849+10</f>
        <v>7240</v>
      </c>
      <c r="AL1851" s="129">
        <f>+AK1851+V1851</f>
        <v>469740</v>
      </c>
    </row>
    <row r="1852" spans="1:38" ht="15.75" x14ac:dyDescent="0.25">
      <c r="A1852" s="93">
        <f t="shared" si="296"/>
        <v>0</v>
      </c>
      <c r="B1852" s="94">
        <f t="shared" si="291"/>
        <v>0</v>
      </c>
      <c r="C1852" s="95">
        <f>+$D$3*T1852</f>
        <v>7150</v>
      </c>
      <c r="D1852" s="95">
        <f t="shared" si="292"/>
        <v>7150</v>
      </c>
      <c r="E1852" s="95">
        <f>+$F$3*K1852</f>
        <v>1500</v>
      </c>
      <c r="F1852" s="95">
        <f t="shared" si="293"/>
        <v>1500</v>
      </c>
      <c r="G1852" s="96">
        <f>+$H$3*Q1852</f>
        <v>1500</v>
      </c>
      <c r="H1852" s="433">
        <f t="shared" si="294"/>
        <v>1500</v>
      </c>
      <c r="I1852" s="395"/>
      <c r="J1852" s="130">
        <f>((K1853-K1851)/500)</f>
        <v>0.02</v>
      </c>
      <c r="K1852" s="116">
        <f>(((I1852-I1851)*J1852)+K1851)+I1852</f>
        <v>150</v>
      </c>
      <c r="L1852" s="131">
        <f>ROUNDUP(K1852,0)</f>
        <v>150</v>
      </c>
      <c r="M1852" s="132">
        <f>((N1853-N1851)/500)</f>
        <v>0.02</v>
      </c>
      <c r="N1852" s="101">
        <f>(((I1852-I1851)*M1852)+N1851)+I1852</f>
        <v>250</v>
      </c>
      <c r="O1852" s="101">
        <f>ROUNDUP(N1852,0)</f>
        <v>250</v>
      </c>
      <c r="P1852" s="101">
        <f>((Q1853-Q1851)/500)</f>
        <v>0.02</v>
      </c>
      <c r="Q1852" s="101">
        <f>(((I1852-I1851)*P1852)+Q1851)+I1852</f>
        <v>500</v>
      </c>
      <c r="R1852" s="133">
        <f>ROUNDUP(Q1852,0)</f>
        <v>500</v>
      </c>
      <c r="S1852" s="132">
        <f>((T1853-T1851)/500)</f>
        <v>0.04</v>
      </c>
      <c r="T1852" s="134">
        <f>(((I1852-I1851)*S1852)+T1851)+I1852</f>
        <v>650</v>
      </c>
      <c r="U1852" s="134">
        <f>ROUNDUP(T1852,0)</f>
        <v>650</v>
      </c>
      <c r="V1852" s="396"/>
      <c r="W1852" s="130">
        <f>((X1853-X1851)/500)</f>
        <v>0.01</v>
      </c>
      <c r="X1852" s="116">
        <f>(((V1852-V1851)*W1852)+X1851)+V1852</f>
        <v>2540</v>
      </c>
      <c r="Y1852" s="135">
        <f t="shared" si="295"/>
        <v>240</v>
      </c>
      <c r="Z1852" s="106">
        <f>ROUNDUP(X1852,0)</f>
        <v>2540</v>
      </c>
      <c r="AA1852" s="136">
        <f>((AB1853-AB1851)/500)</f>
        <v>0.02</v>
      </c>
      <c r="AB1852" s="137">
        <f>(((V1852-V1851)*AA1852)+AB1851)+V1852</f>
        <v>5080</v>
      </c>
      <c r="AC1852" s="101">
        <f>ROUNDUP(AB1852,0)</f>
        <v>5080</v>
      </c>
      <c r="AD1852" s="137">
        <f>((AE1853-AE1851)/500)</f>
        <v>0.01</v>
      </c>
      <c r="AE1852" s="137">
        <f>(((V1852-V1851)*AD1852)+AE1851)+V1852</f>
        <v>2565</v>
      </c>
      <c r="AF1852" s="133">
        <f>ROUNDUP(AE1852,0)</f>
        <v>2565</v>
      </c>
      <c r="AG1852" s="137">
        <f>((AH1853-AH1851)/500)</f>
        <v>0.01</v>
      </c>
      <c r="AH1852" s="137">
        <f>(((V1852-V1851)*AG1852)+AH1851)+V1852</f>
        <v>2590</v>
      </c>
      <c r="AI1852" s="101">
        <f>ROUNDUP(AH1852,0)</f>
        <v>2590</v>
      </c>
      <c r="AJ1852" s="136">
        <f>((AK1853-AK1851)/500)</f>
        <v>0.01</v>
      </c>
      <c r="AK1852" s="138">
        <f>(((V1852-V1851)*AJ1852)+AK1851)+V1852</f>
        <v>2615</v>
      </c>
      <c r="AL1852" s="139">
        <f>ROUNDUP(AK1852,0)</f>
        <v>2615</v>
      </c>
    </row>
    <row r="1853" spans="1:38" ht="15.75" x14ac:dyDescent="0.25">
      <c r="A1853" s="93">
        <f t="shared" si="296"/>
        <v>0</v>
      </c>
      <c r="B1853" s="93">
        <f t="shared" si="291"/>
        <v>0</v>
      </c>
      <c r="C1853" s="112">
        <f>+$D$3*U1853</f>
        <v>5303870</v>
      </c>
      <c r="D1853" s="112">
        <f t="shared" si="292"/>
        <v>5303870</v>
      </c>
      <c r="E1853" s="112">
        <f>+$F$3*L1853</f>
        <v>4724100</v>
      </c>
      <c r="F1853" s="112">
        <f t="shared" si="293"/>
        <v>4724100</v>
      </c>
      <c r="G1853" s="113">
        <f>+$H$3*R1853</f>
        <v>1418280</v>
      </c>
      <c r="H1853" s="112">
        <f t="shared" si="294"/>
        <v>1418280</v>
      </c>
      <c r="I1853" s="140">
        <f>+I1851+500</f>
        <v>463000</v>
      </c>
      <c r="J1853" s="130"/>
      <c r="K1853" s="116">
        <f>+K1851+10</f>
        <v>9410</v>
      </c>
      <c r="L1853" s="117">
        <f>+I1853+K1853</f>
        <v>472410</v>
      </c>
      <c r="M1853" s="118"/>
      <c r="N1853" s="119">
        <f>+N1851+10</f>
        <v>9510</v>
      </c>
      <c r="O1853" s="119">
        <f>+N1853+I1853</f>
        <v>472510</v>
      </c>
      <c r="P1853" s="119"/>
      <c r="Q1853" s="119">
        <f>+Q1851+10</f>
        <v>9760</v>
      </c>
      <c r="R1853" s="120">
        <f>+Q1853+I1853</f>
        <v>472760</v>
      </c>
      <c r="S1853" s="121"/>
      <c r="T1853" s="122">
        <f>+T1851+20</f>
        <v>19170</v>
      </c>
      <c r="U1853" s="122">
        <f>+T1853+I1853</f>
        <v>482170</v>
      </c>
      <c r="V1853" s="141">
        <f>+V1851+500</f>
        <v>463000</v>
      </c>
      <c r="W1853" s="130"/>
      <c r="X1853" s="116">
        <f>+X1851+5</f>
        <v>7170</v>
      </c>
      <c r="Y1853" s="124">
        <f t="shared" si="295"/>
        <v>463240</v>
      </c>
      <c r="Z1853" s="125">
        <f>+V1853+X1853</f>
        <v>470170</v>
      </c>
      <c r="AA1853" s="126"/>
      <c r="AB1853" s="127">
        <f>+AB1851+10</f>
        <v>14340</v>
      </c>
      <c r="AC1853" s="119">
        <f>+V1853+AB1853</f>
        <v>477340</v>
      </c>
      <c r="AD1853" s="127"/>
      <c r="AE1853" s="127">
        <f>+AE1851+5</f>
        <v>7195</v>
      </c>
      <c r="AF1853" s="120">
        <f>+AE1853+V1853</f>
        <v>470195</v>
      </c>
      <c r="AG1853" s="127"/>
      <c r="AH1853" s="127">
        <f>+AH1851+5</f>
        <v>7220</v>
      </c>
      <c r="AI1853" s="119">
        <f>+AH1853+V1853</f>
        <v>470220</v>
      </c>
      <c r="AJ1853" s="126"/>
      <c r="AK1853" s="128">
        <f>+AK1851+5</f>
        <v>7245</v>
      </c>
      <c r="AL1853" s="129">
        <f>+AK1853+V1853</f>
        <v>470245</v>
      </c>
    </row>
    <row r="1854" spans="1:38" ht="15.75" x14ac:dyDescent="0.25">
      <c r="A1854" s="93">
        <f t="shared" si="296"/>
        <v>0</v>
      </c>
      <c r="B1854" s="94">
        <f t="shared" si="291"/>
        <v>0</v>
      </c>
      <c r="C1854" s="95">
        <f>+$D$3*T1854</f>
        <v>7150</v>
      </c>
      <c r="D1854" s="95">
        <f t="shared" si="292"/>
        <v>7150</v>
      </c>
      <c r="E1854" s="95">
        <f>+$F$3*K1854</f>
        <v>1500</v>
      </c>
      <c r="F1854" s="95">
        <f t="shared" si="293"/>
        <v>1500</v>
      </c>
      <c r="G1854" s="96">
        <f>+$H$3*Q1854</f>
        <v>1500</v>
      </c>
      <c r="H1854" s="95">
        <f t="shared" si="294"/>
        <v>1500</v>
      </c>
      <c r="I1854" s="395"/>
      <c r="J1854" s="130">
        <f>((K1855-K1853)/500)</f>
        <v>0.02</v>
      </c>
      <c r="K1854" s="116">
        <f>(((I1854-I1853)*J1854)+K1853)+I1854</f>
        <v>150</v>
      </c>
      <c r="L1854" s="131">
        <f>ROUNDUP(K1854,0)</f>
        <v>150</v>
      </c>
      <c r="M1854" s="132">
        <f>((N1855-N1853)/500)</f>
        <v>0.02</v>
      </c>
      <c r="N1854" s="101">
        <f>(((I1854-I1853)*M1854)+N1853)+I1854</f>
        <v>250</v>
      </c>
      <c r="O1854" s="101">
        <f>ROUNDUP(N1854,0)</f>
        <v>250</v>
      </c>
      <c r="P1854" s="101">
        <f>((Q1855-Q1853)/500)</f>
        <v>0.02</v>
      </c>
      <c r="Q1854" s="101">
        <f>(((I1854-I1853)*P1854)+Q1853)+I1854</f>
        <v>500</v>
      </c>
      <c r="R1854" s="133">
        <f>ROUNDUP(Q1854,0)</f>
        <v>500</v>
      </c>
      <c r="S1854" s="132">
        <f>((T1855-T1853)/500)</f>
        <v>0.04</v>
      </c>
      <c r="T1854" s="134">
        <f>(((I1854-I1853)*S1854)+T1853)+I1854</f>
        <v>650</v>
      </c>
      <c r="U1854" s="134">
        <f>ROUNDUP(T1854,0)</f>
        <v>650</v>
      </c>
      <c r="V1854" s="396"/>
      <c r="W1854" s="130">
        <f>((X1855-X1853)/500)</f>
        <v>0.02</v>
      </c>
      <c r="X1854" s="116">
        <f>(((V1854-V1853)*W1854)+X1853)+V1854</f>
        <v>-2090</v>
      </c>
      <c r="Y1854" s="135">
        <f t="shared" si="295"/>
        <v>240</v>
      </c>
      <c r="Z1854" s="106">
        <f>ROUNDUP(X1854,0)</f>
        <v>-2090</v>
      </c>
      <c r="AA1854" s="136">
        <f>((AB1855-AB1853)/500)</f>
        <v>0.04</v>
      </c>
      <c r="AB1854" s="137">
        <f>(((V1854-V1853)*AA1854)+AB1853)+V1854</f>
        <v>-4180</v>
      </c>
      <c r="AC1854" s="101">
        <f>ROUNDUP(AB1854,0)</f>
        <v>-4180</v>
      </c>
      <c r="AD1854" s="137">
        <f>((AE1855-AE1853)/500)</f>
        <v>0.02</v>
      </c>
      <c r="AE1854" s="137">
        <f>(((V1854-V1853)*AD1854)+AE1853)+V1854</f>
        <v>-2065</v>
      </c>
      <c r="AF1854" s="133">
        <f>ROUNDUP(AE1854,0)</f>
        <v>-2065</v>
      </c>
      <c r="AG1854" s="137">
        <f>((AH1855-AH1853)/500)</f>
        <v>0.02</v>
      </c>
      <c r="AH1854" s="137">
        <f>(((V1854-V1853)*AG1854)+AH1853)+V1854</f>
        <v>-2040</v>
      </c>
      <c r="AI1854" s="101">
        <f>ROUNDUP(AH1854,0)</f>
        <v>-2040</v>
      </c>
      <c r="AJ1854" s="136">
        <f>((AK1855-AK1853)/500)</f>
        <v>0.02</v>
      </c>
      <c r="AK1854" s="138">
        <f>(((V1854-V1853)*AJ1854)+AK1853)+V1854</f>
        <v>-2015</v>
      </c>
      <c r="AL1854" s="139">
        <f>ROUNDUP(AK1854,0)</f>
        <v>-2015</v>
      </c>
    </row>
    <row r="1855" spans="1:38" ht="15.75" x14ac:dyDescent="0.25">
      <c r="A1855" s="93">
        <f t="shared" si="296"/>
        <v>0</v>
      </c>
      <c r="B1855" s="93">
        <f t="shared" si="291"/>
        <v>0</v>
      </c>
      <c r="C1855" s="112">
        <f>+$D$3*U1855</f>
        <v>5309590</v>
      </c>
      <c r="D1855" s="112">
        <f t="shared" si="292"/>
        <v>5309590</v>
      </c>
      <c r="E1855" s="112">
        <f>+$F$3*L1855</f>
        <v>4729200</v>
      </c>
      <c r="F1855" s="112">
        <f t="shared" si="293"/>
        <v>4729200</v>
      </c>
      <c r="G1855" s="113">
        <f>+$H$3*R1855</f>
        <v>1419810</v>
      </c>
      <c r="H1855" s="112">
        <f t="shared" si="294"/>
        <v>1419810</v>
      </c>
      <c r="I1855" s="140">
        <f>+I1853+500</f>
        <v>463500</v>
      </c>
      <c r="J1855" s="130"/>
      <c r="K1855" s="116">
        <f>+K1853+10</f>
        <v>9420</v>
      </c>
      <c r="L1855" s="117">
        <f>+I1855+K1855</f>
        <v>472920</v>
      </c>
      <c r="M1855" s="118"/>
      <c r="N1855" s="119">
        <f>+N1853+10</f>
        <v>9520</v>
      </c>
      <c r="O1855" s="119">
        <f>+N1855+I1855</f>
        <v>473020</v>
      </c>
      <c r="P1855" s="119"/>
      <c r="Q1855" s="119">
        <f>+Q1853+10</f>
        <v>9770</v>
      </c>
      <c r="R1855" s="120">
        <f>+Q1855+I1855</f>
        <v>473270</v>
      </c>
      <c r="S1855" s="121"/>
      <c r="T1855" s="122">
        <f>+T1853+20</f>
        <v>19190</v>
      </c>
      <c r="U1855" s="122">
        <f>+T1855+I1855</f>
        <v>482690</v>
      </c>
      <c r="V1855" s="141">
        <f>+V1853+500</f>
        <v>463500</v>
      </c>
      <c r="W1855" s="130"/>
      <c r="X1855" s="116">
        <f>+X1853+10</f>
        <v>7180</v>
      </c>
      <c r="Y1855" s="124">
        <f t="shared" si="295"/>
        <v>463740</v>
      </c>
      <c r="Z1855" s="125">
        <f>+V1855+X1855</f>
        <v>470680</v>
      </c>
      <c r="AA1855" s="126"/>
      <c r="AB1855" s="127">
        <f>+AB1853+20</f>
        <v>14360</v>
      </c>
      <c r="AC1855" s="119">
        <f>+V1855+AB1855</f>
        <v>477860</v>
      </c>
      <c r="AD1855" s="127"/>
      <c r="AE1855" s="127">
        <f>+AE1853+10</f>
        <v>7205</v>
      </c>
      <c r="AF1855" s="120">
        <f>+AE1855+V1855</f>
        <v>470705</v>
      </c>
      <c r="AG1855" s="127"/>
      <c r="AH1855" s="127">
        <f>+AH1853+10</f>
        <v>7230</v>
      </c>
      <c r="AI1855" s="119">
        <f>+AH1855+V1855</f>
        <v>470730</v>
      </c>
      <c r="AJ1855" s="126"/>
      <c r="AK1855" s="128">
        <f>+AK1853+10</f>
        <v>7255</v>
      </c>
      <c r="AL1855" s="129">
        <f>+AK1855+V1855</f>
        <v>470755</v>
      </c>
    </row>
    <row r="1856" spans="1:38" ht="15.75" x14ac:dyDescent="0.25">
      <c r="A1856" s="93">
        <f t="shared" si="296"/>
        <v>0</v>
      </c>
      <c r="B1856" s="94">
        <f t="shared" si="291"/>
        <v>0</v>
      </c>
      <c r="C1856" s="95">
        <f>+$D$3*T1856</f>
        <v>7150</v>
      </c>
      <c r="D1856" s="95">
        <f t="shared" si="292"/>
        <v>7150</v>
      </c>
      <c r="E1856" s="95">
        <f>+$F$3*K1856</f>
        <v>1500</v>
      </c>
      <c r="F1856" s="95">
        <f t="shared" si="293"/>
        <v>1500</v>
      </c>
      <c r="G1856" s="96">
        <f>+$H$3*Q1856</f>
        <v>1500</v>
      </c>
      <c r="H1856" s="433">
        <f t="shared" si="294"/>
        <v>1500</v>
      </c>
      <c r="I1856" s="395"/>
      <c r="J1856" s="130">
        <f>((K1857-K1855)/500)</f>
        <v>0.02</v>
      </c>
      <c r="K1856" s="116">
        <f>(((I1856-I1855)*J1856)+K1855)+I1856</f>
        <v>150</v>
      </c>
      <c r="L1856" s="131">
        <f>ROUNDUP(K1856,0)</f>
        <v>150</v>
      </c>
      <c r="M1856" s="132">
        <f>((N1857-N1855)/500)</f>
        <v>0.02</v>
      </c>
      <c r="N1856" s="101">
        <f>(((I1856-I1855)*M1856)+N1855)+I1856</f>
        <v>250</v>
      </c>
      <c r="O1856" s="101">
        <f>ROUNDUP(N1856,0)</f>
        <v>250</v>
      </c>
      <c r="P1856" s="101">
        <f>((Q1857-Q1855)/500)</f>
        <v>0.02</v>
      </c>
      <c r="Q1856" s="101">
        <f>(((I1856-I1855)*P1856)+Q1855)+I1856</f>
        <v>500</v>
      </c>
      <c r="R1856" s="133">
        <f>ROUNDUP(Q1856,0)</f>
        <v>500</v>
      </c>
      <c r="S1856" s="132">
        <f>((T1857-T1855)/500)</f>
        <v>0.04</v>
      </c>
      <c r="T1856" s="134">
        <f>(((I1856-I1855)*S1856)+T1855)+I1856</f>
        <v>650</v>
      </c>
      <c r="U1856" s="134">
        <f>ROUNDUP(T1856,0)</f>
        <v>650</v>
      </c>
      <c r="V1856" s="396"/>
      <c r="W1856" s="130">
        <f>((X1857-X1855)/500)</f>
        <v>0.01</v>
      </c>
      <c r="X1856" s="116">
        <f>(((V1856-V1855)*W1856)+X1855)+V1856</f>
        <v>2545</v>
      </c>
      <c r="Y1856" s="135">
        <f t="shared" si="295"/>
        <v>240</v>
      </c>
      <c r="Z1856" s="106">
        <f>ROUNDUP(X1856,0)</f>
        <v>2545</v>
      </c>
      <c r="AA1856" s="136">
        <f>((AB1857-AB1855)/500)</f>
        <v>0.02</v>
      </c>
      <c r="AB1856" s="137">
        <f>(((V1856-V1855)*AA1856)+AB1855)+V1856</f>
        <v>5090</v>
      </c>
      <c r="AC1856" s="101">
        <f>ROUNDUP(AB1856,0)</f>
        <v>5090</v>
      </c>
      <c r="AD1856" s="137">
        <f>((AE1857-AE1855)/500)</f>
        <v>0.01</v>
      </c>
      <c r="AE1856" s="137">
        <f>(((V1856-V1855)*AD1856)+AE1855)+V1856</f>
        <v>2570</v>
      </c>
      <c r="AF1856" s="133">
        <f>ROUNDUP(AE1856,0)</f>
        <v>2570</v>
      </c>
      <c r="AG1856" s="137">
        <f>((AH1857-AH1855)/500)</f>
        <v>0.01</v>
      </c>
      <c r="AH1856" s="137">
        <f>(((V1856-V1855)*AG1856)+AH1855)+V1856</f>
        <v>2595</v>
      </c>
      <c r="AI1856" s="101">
        <f>ROUNDUP(AH1856,0)</f>
        <v>2595</v>
      </c>
      <c r="AJ1856" s="136">
        <f>((AK1857-AK1855)/500)</f>
        <v>0.01</v>
      </c>
      <c r="AK1856" s="138">
        <f>(((V1856-V1855)*AJ1856)+AK1855)+V1856</f>
        <v>2620</v>
      </c>
      <c r="AL1856" s="139">
        <f>ROUNDUP(AK1856,0)</f>
        <v>2620</v>
      </c>
    </row>
    <row r="1857" spans="1:38" ht="15.75" x14ac:dyDescent="0.25">
      <c r="A1857" s="93">
        <f t="shared" si="296"/>
        <v>0</v>
      </c>
      <c r="B1857" s="93">
        <f t="shared" si="291"/>
        <v>0</v>
      </c>
      <c r="C1857" s="112">
        <f>+$D$3*U1857</f>
        <v>5315310</v>
      </c>
      <c r="D1857" s="112">
        <f t="shared" si="292"/>
        <v>5315310</v>
      </c>
      <c r="E1857" s="112">
        <f>+$F$3*L1857</f>
        <v>4734300</v>
      </c>
      <c r="F1857" s="112">
        <f t="shared" si="293"/>
        <v>4734300</v>
      </c>
      <c r="G1857" s="113">
        <f>+$H$3*R1857</f>
        <v>1421340</v>
      </c>
      <c r="H1857" s="112">
        <f t="shared" si="294"/>
        <v>1421340</v>
      </c>
      <c r="I1857" s="140">
        <f>+I1855+500</f>
        <v>464000</v>
      </c>
      <c r="J1857" s="130"/>
      <c r="K1857" s="116">
        <f>+K1855+10</f>
        <v>9430</v>
      </c>
      <c r="L1857" s="117">
        <f>+I1857+K1857</f>
        <v>473430</v>
      </c>
      <c r="M1857" s="118"/>
      <c r="N1857" s="119">
        <f>+N1855+10</f>
        <v>9530</v>
      </c>
      <c r="O1857" s="119">
        <f>+N1857+I1857</f>
        <v>473530</v>
      </c>
      <c r="P1857" s="119"/>
      <c r="Q1857" s="119">
        <f>+Q1855+10</f>
        <v>9780</v>
      </c>
      <c r="R1857" s="120">
        <f>+Q1857+I1857</f>
        <v>473780</v>
      </c>
      <c r="S1857" s="121"/>
      <c r="T1857" s="122">
        <f>+T1855+20</f>
        <v>19210</v>
      </c>
      <c r="U1857" s="122">
        <f>+T1857+I1857</f>
        <v>483210</v>
      </c>
      <c r="V1857" s="141">
        <f>+V1855+500</f>
        <v>464000</v>
      </c>
      <c r="W1857" s="130"/>
      <c r="X1857" s="116">
        <f>+X1855+5</f>
        <v>7185</v>
      </c>
      <c r="Y1857" s="124">
        <f t="shared" si="295"/>
        <v>464240</v>
      </c>
      <c r="Z1857" s="125">
        <f>+V1857+X1857</f>
        <v>471185</v>
      </c>
      <c r="AA1857" s="126"/>
      <c r="AB1857" s="127">
        <f>+AB1855+10</f>
        <v>14370</v>
      </c>
      <c r="AC1857" s="119">
        <f>+V1857+AB1857</f>
        <v>478370</v>
      </c>
      <c r="AD1857" s="127"/>
      <c r="AE1857" s="127">
        <f>+AE1855+5</f>
        <v>7210</v>
      </c>
      <c r="AF1857" s="120">
        <f>+AE1857+V1857</f>
        <v>471210</v>
      </c>
      <c r="AG1857" s="127"/>
      <c r="AH1857" s="127">
        <f>+AH1855+5</f>
        <v>7235</v>
      </c>
      <c r="AI1857" s="119">
        <f>+AH1857+V1857</f>
        <v>471235</v>
      </c>
      <c r="AJ1857" s="126"/>
      <c r="AK1857" s="128">
        <f>+AK1855+5</f>
        <v>7260</v>
      </c>
      <c r="AL1857" s="129">
        <f>+AK1857+V1857</f>
        <v>471260</v>
      </c>
    </row>
    <row r="1858" spans="1:38" ht="15.75" x14ac:dyDescent="0.25">
      <c r="A1858" s="93">
        <f t="shared" si="296"/>
        <v>0</v>
      </c>
      <c r="B1858" s="94">
        <f t="shared" si="291"/>
        <v>0</v>
      </c>
      <c r="C1858" s="95">
        <f>+$D$3*T1858</f>
        <v>7150</v>
      </c>
      <c r="D1858" s="95">
        <f t="shared" si="292"/>
        <v>7150</v>
      </c>
      <c r="E1858" s="95">
        <f>+$F$3*K1858</f>
        <v>1500</v>
      </c>
      <c r="F1858" s="95">
        <f t="shared" si="293"/>
        <v>1500</v>
      </c>
      <c r="G1858" s="96">
        <f>+$H$3*Q1858</f>
        <v>1500</v>
      </c>
      <c r="H1858" s="95">
        <f t="shared" si="294"/>
        <v>1500</v>
      </c>
      <c r="I1858" s="395"/>
      <c r="J1858" s="130">
        <f>((K1859-K1857)/500)</f>
        <v>0.02</v>
      </c>
      <c r="K1858" s="116">
        <f>(((I1858-I1857)*J1858)+K1857)+I1858</f>
        <v>150</v>
      </c>
      <c r="L1858" s="131">
        <f>ROUNDUP(K1858,0)</f>
        <v>150</v>
      </c>
      <c r="M1858" s="132">
        <f>((N1859-N1857)/500)</f>
        <v>0.02</v>
      </c>
      <c r="N1858" s="101">
        <f>(((I1858-I1857)*M1858)+N1857)+I1858</f>
        <v>250</v>
      </c>
      <c r="O1858" s="101">
        <f>ROUNDUP(N1858,0)</f>
        <v>250</v>
      </c>
      <c r="P1858" s="101">
        <f>((Q1859-Q1857)/500)</f>
        <v>0.02</v>
      </c>
      <c r="Q1858" s="101">
        <f>(((I1858-I1857)*P1858)+Q1857)+I1858</f>
        <v>500</v>
      </c>
      <c r="R1858" s="133">
        <f>ROUNDUP(Q1858,0)</f>
        <v>500</v>
      </c>
      <c r="S1858" s="132">
        <f>((T1859-T1857)/500)</f>
        <v>0.04</v>
      </c>
      <c r="T1858" s="134">
        <f>(((I1858-I1857)*S1858)+T1857)+I1858</f>
        <v>650</v>
      </c>
      <c r="U1858" s="134">
        <f>ROUNDUP(T1858,0)</f>
        <v>650</v>
      </c>
      <c r="V1858" s="396"/>
      <c r="W1858" s="130">
        <f>((X1859-X1857)/500)</f>
        <v>0.02</v>
      </c>
      <c r="X1858" s="116">
        <f>(((V1858-V1857)*W1858)+X1857)+V1858</f>
        <v>-2095</v>
      </c>
      <c r="Y1858" s="135">
        <f t="shared" si="295"/>
        <v>240</v>
      </c>
      <c r="Z1858" s="106">
        <f>ROUNDUP(X1858,0)</f>
        <v>-2095</v>
      </c>
      <c r="AA1858" s="136">
        <f>((AB1859-AB1857)/500)</f>
        <v>0.04</v>
      </c>
      <c r="AB1858" s="137">
        <f>(((V1858-V1857)*AA1858)+AB1857)+V1858</f>
        <v>-4190</v>
      </c>
      <c r="AC1858" s="101">
        <f>ROUNDUP(AB1858,0)</f>
        <v>-4190</v>
      </c>
      <c r="AD1858" s="137">
        <f>((AE1859-AE1857)/500)</f>
        <v>0.02</v>
      </c>
      <c r="AE1858" s="137">
        <f>(((V1858-V1857)*AD1858)+AE1857)+V1858</f>
        <v>-2070</v>
      </c>
      <c r="AF1858" s="133">
        <f>ROUNDUP(AE1858,0)</f>
        <v>-2070</v>
      </c>
      <c r="AG1858" s="137">
        <f>((AH1859-AH1857)/500)</f>
        <v>0.02</v>
      </c>
      <c r="AH1858" s="137">
        <f>(((V1858-V1857)*AG1858)+AH1857)+V1858</f>
        <v>-2045</v>
      </c>
      <c r="AI1858" s="101">
        <f>ROUNDUP(AH1858,0)</f>
        <v>-2045</v>
      </c>
      <c r="AJ1858" s="136">
        <f>((AK1859-AK1857)/500)</f>
        <v>0.02</v>
      </c>
      <c r="AK1858" s="138">
        <f>(((V1858-V1857)*AJ1858)+AK1857)+V1858</f>
        <v>-2020</v>
      </c>
      <c r="AL1858" s="139">
        <f>ROUNDUP(AK1858,0)</f>
        <v>-2020</v>
      </c>
    </row>
    <row r="1859" spans="1:38" ht="15.75" x14ac:dyDescent="0.25">
      <c r="A1859" s="93">
        <f t="shared" si="296"/>
        <v>0</v>
      </c>
      <c r="B1859" s="93">
        <f t="shared" si="291"/>
        <v>0</v>
      </c>
      <c r="C1859" s="112">
        <f>+$D$3*U1859</f>
        <v>5321030</v>
      </c>
      <c r="D1859" s="112">
        <f t="shared" si="292"/>
        <v>5321030</v>
      </c>
      <c r="E1859" s="112">
        <f>+$F$3*L1859</f>
        <v>4739400</v>
      </c>
      <c r="F1859" s="112">
        <f t="shared" si="293"/>
        <v>4739400</v>
      </c>
      <c r="G1859" s="113">
        <f>+$H$3*R1859</f>
        <v>1422870</v>
      </c>
      <c r="H1859" s="112">
        <f t="shared" si="294"/>
        <v>1422870</v>
      </c>
      <c r="I1859" s="140">
        <f>+I1857+500</f>
        <v>464500</v>
      </c>
      <c r="J1859" s="130"/>
      <c r="K1859" s="116">
        <f>+K1857+10</f>
        <v>9440</v>
      </c>
      <c r="L1859" s="117">
        <f>+I1859+K1859</f>
        <v>473940</v>
      </c>
      <c r="M1859" s="118"/>
      <c r="N1859" s="119">
        <f>+N1857+10</f>
        <v>9540</v>
      </c>
      <c r="O1859" s="119">
        <f>+N1859+I1859</f>
        <v>474040</v>
      </c>
      <c r="P1859" s="119"/>
      <c r="Q1859" s="119">
        <f>+Q1857+10</f>
        <v>9790</v>
      </c>
      <c r="R1859" s="120">
        <f>+Q1859+I1859</f>
        <v>474290</v>
      </c>
      <c r="S1859" s="121"/>
      <c r="T1859" s="122">
        <f>+T1857+20</f>
        <v>19230</v>
      </c>
      <c r="U1859" s="122">
        <f>+T1859+I1859</f>
        <v>483730</v>
      </c>
      <c r="V1859" s="141">
        <f>+V1857+500</f>
        <v>464500</v>
      </c>
      <c r="W1859" s="130"/>
      <c r="X1859" s="116">
        <f>+X1857+10</f>
        <v>7195</v>
      </c>
      <c r="Y1859" s="124">
        <f t="shared" si="295"/>
        <v>464740</v>
      </c>
      <c r="Z1859" s="125">
        <f>+V1859+X1859</f>
        <v>471695</v>
      </c>
      <c r="AA1859" s="126"/>
      <c r="AB1859" s="127">
        <f>+AB1857+20</f>
        <v>14390</v>
      </c>
      <c r="AC1859" s="119">
        <f>+V1859+AB1859</f>
        <v>478890</v>
      </c>
      <c r="AD1859" s="127"/>
      <c r="AE1859" s="127">
        <f>+AE1857+10</f>
        <v>7220</v>
      </c>
      <c r="AF1859" s="120">
        <f>+AE1859+V1859</f>
        <v>471720</v>
      </c>
      <c r="AG1859" s="127"/>
      <c r="AH1859" s="127">
        <f>+AH1857+10</f>
        <v>7245</v>
      </c>
      <c r="AI1859" s="119">
        <f>+AH1859+V1859</f>
        <v>471745</v>
      </c>
      <c r="AJ1859" s="126"/>
      <c r="AK1859" s="128">
        <f>+AK1857+10</f>
        <v>7270</v>
      </c>
      <c r="AL1859" s="129">
        <f>+AK1859+V1859</f>
        <v>471770</v>
      </c>
    </row>
    <row r="1860" spans="1:38" ht="15.75" x14ac:dyDescent="0.25">
      <c r="A1860" s="93">
        <f t="shared" si="296"/>
        <v>0</v>
      </c>
      <c r="B1860" s="94">
        <f t="shared" si="291"/>
        <v>0</v>
      </c>
      <c r="C1860" s="95">
        <f>+$D$3*T1860</f>
        <v>7150</v>
      </c>
      <c r="D1860" s="95">
        <f t="shared" si="292"/>
        <v>7150</v>
      </c>
      <c r="E1860" s="95">
        <f>+$F$3*K1860</f>
        <v>1500</v>
      </c>
      <c r="F1860" s="95">
        <f t="shared" si="293"/>
        <v>1500</v>
      </c>
      <c r="G1860" s="96">
        <f>+$H$3*Q1860</f>
        <v>1500</v>
      </c>
      <c r="H1860" s="433">
        <f t="shared" si="294"/>
        <v>1500</v>
      </c>
      <c r="I1860" s="395"/>
      <c r="J1860" s="130">
        <f>((K1861-K1859)/500)</f>
        <v>0.02</v>
      </c>
      <c r="K1860" s="116">
        <f>(((I1860-I1859)*J1860)+K1859)+I1860</f>
        <v>150</v>
      </c>
      <c r="L1860" s="131">
        <f>ROUNDUP(K1860,0)</f>
        <v>150</v>
      </c>
      <c r="M1860" s="132">
        <f>((N1861-N1859)/500)</f>
        <v>0.02</v>
      </c>
      <c r="N1860" s="101">
        <f>(((I1860-I1859)*M1860)+N1859)+I1860</f>
        <v>250</v>
      </c>
      <c r="O1860" s="101">
        <f>ROUNDUP(N1860,0)</f>
        <v>250</v>
      </c>
      <c r="P1860" s="101">
        <f>((Q1861-Q1859)/500)</f>
        <v>0.02</v>
      </c>
      <c r="Q1860" s="101">
        <f>(((I1860-I1859)*P1860)+Q1859)+I1860</f>
        <v>500</v>
      </c>
      <c r="R1860" s="133">
        <f>ROUNDUP(Q1860,0)</f>
        <v>500</v>
      </c>
      <c r="S1860" s="132">
        <f>((T1861-T1859)/500)</f>
        <v>0.04</v>
      </c>
      <c r="T1860" s="134">
        <f>(((I1860-I1859)*S1860)+T1859)+I1860</f>
        <v>650</v>
      </c>
      <c r="U1860" s="134">
        <f>ROUNDUP(T1860,0)</f>
        <v>650</v>
      </c>
      <c r="V1860" s="396"/>
      <c r="W1860" s="130">
        <f>((X1861-X1859)/500)</f>
        <v>0.01</v>
      </c>
      <c r="X1860" s="116">
        <f>(((V1860-V1859)*W1860)+X1859)+V1860</f>
        <v>2550</v>
      </c>
      <c r="Y1860" s="135">
        <f t="shared" si="295"/>
        <v>240</v>
      </c>
      <c r="Z1860" s="106">
        <f>ROUNDUP(X1860,0)</f>
        <v>2550</v>
      </c>
      <c r="AA1860" s="136">
        <f>((AB1861-AB1859)/500)</f>
        <v>0.02</v>
      </c>
      <c r="AB1860" s="137">
        <f>(((V1860-V1859)*AA1860)+AB1859)+V1860</f>
        <v>5100</v>
      </c>
      <c r="AC1860" s="101">
        <f>ROUNDUP(AB1860,0)</f>
        <v>5100</v>
      </c>
      <c r="AD1860" s="137">
        <f>((AE1861-AE1859)/500)</f>
        <v>0.01</v>
      </c>
      <c r="AE1860" s="137">
        <f>(((V1860-V1859)*AD1860)+AE1859)+V1860</f>
        <v>2575</v>
      </c>
      <c r="AF1860" s="133">
        <f>ROUNDUP(AE1860,0)</f>
        <v>2575</v>
      </c>
      <c r="AG1860" s="137">
        <f>((AH1861-AH1859)/500)</f>
        <v>0.01</v>
      </c>
      <c r="AH1860" s="137">
        <f>(((V1860-V1859)*AG1860)+AH1859)+V1860</f>
        <v>2600</v>
      </c>
      <c r="AI1860" s="101">
        <f>ROUNDUP(AH1860,0)</f>
        <v>2600</v>
      </c>
      <c r="AJ1860" s="136">
        <f>((AK1861-AK1859)/500)</f>
        <v>0.01</v>
      </c>
      <c r="AK1860" s="138">
        <f>(((V1860-V1859)*AJ1860)+AK1859)+V1860</f>
        <v>2625</v>
      </c>
      <c r="AL1860" s="139">
        <f>ROUNDUP(AK1860,0)</f>
        <v>2625</v>
      </c>
    </row>
    <row r="1861" spans="1:38" ht="15.75" x14ac:dyDescent="0.25">
      <c r="A1861" s="93">
        <f t="shared" si="296"/>
        <v>0</v>
      </c>
      <c r="B1861" s="93">
        <f t="shared" si="291"/>
        <v>0</v>
      </c>
      <c r="C1861" s="112">
        <f>+$D$3*U1861</f>
        <v>5326750</v>
      </c>
      <c r="D1861" s="112">
        <f t="shared" si="292"/>
        <v>5326750</v>
      </c>
      <c r="E1861" s="112">
        <f>+$F$3*L1861</f>
        <v>4744500</v>
      </c>
      <c r="F1861" s="112">
        <f t="shared" si="293"/>
        <v>4744500</v>
      </c>
      <c r="G1861" s="113">
        <f>+$H$3*R1861</f>
        <v>1424400</v>
      </c>
      <c r="H1861" s="112">
        <f t="shared" si="294"/>
        <v>1424400</v>
      </c>
      <c r="I1861" s="140">
        <f>+I1859+500</f>
        <v>465000</v>
      </c>
      <c r="J1861" s="130"/>
      <c r="K1861" s="116">
        <f>+K1859+10</f>
        <v>9450</v>
      </c>
      <c r="L1861" s="117">
        <f>+I1861+K1861</f>
        <v>474450</v>
      </c>
      <c r="M1861" s="118"/>
      <c r="N1861" s="119">
        <f>+N1859+10</f>
        <v>9550</v>
      </c>
      <c r="O1861" s="119">
        <f>+N1861+I1861</f>
        <v>474550</v>
      </c>
      <c r="P1861" s="119"/>
      <c r="Q1861" s="119">
        <f>+Q1859+10</f>
        <v>9800</v>
      </c>
      <c r="R1861" s="120">
        <f>+Q1861+I1861</f>
        <v>474800</v>
      </c>
      <c r="S1861" s="121"/>
      <c r="T1861" s="122">
        <f>+T1859+20</f>
        <v>19250</v>
      </c>
      <c r="U1861" s="122">
        <f>+T1861+I1861</f>
        <v>484250</v>
      </c>
      <c r="V1861" s="141">
        <f>+V1859+500</f>
        <v>465000</v>
      </c>
      <c r="W1861" s="130"/>
      <c r="X1861" s="116">
        <f>+X1859+5</f>
        <v>7200</v>
      </c>
      <c r="Y1861" s="124">
        <f t="shared" si="295"/>
        <v>465240</v>
      </c>
      <c r="Z1861" s="125">
        <f>+V1861+X1861</f>
        <v>472200</v>
      </c>
      <c r="AA1861" s="126"/>
      <c r="AB1861" s="127">
        <f>+AB1859+10</f>
        <v>14400</v>
      </c>
      <c r="AC1861" s="119">
        <f>+V1861+AB1861</f>
        <v>479400</v>
      </c>
      <c r="AD1861" s="127"/>
      <c r="AE1861" s="127">
        <f>+AE1859+5</f>
        <v>7225</v>
      </c>
      <c r="AF1861" s="120">
        <f>+AE1861+V1861</f>
        <v>472225</v>
      </c>
      <c r="AG1861" s="127"/>
      <c r="AH1861" s="127">
        <f>+AH1859+5</f>
        <v>7250</v>
      </c>
      <c r="AI1861" s="119">
        <f>+AH1861+V1861</f>
        <v>472250</v>
      </c>
      <c r="AJ1861" s="126"/>
      <c r="AK1861" s="128">
        <f>+AK1859+5</f>
        <v>7275</v>
      </c>
      <c r="AL1861" s="129">
        <f>+AK1861+V1861</f>
        <v>472275</v>
      </c>
    </row>
    <row r="1862" spans="1:38" ht="15.75" x14ac:dyDescent="0.25">
      <c r="A1862" s="93">
        <f t="shared" si="296"/>
        <v>0</v>
      </c>
      <c r="B1862" s="94">
        <f t="shared" si="291"/>
        <v>0</v>
      </c>
      <c r="C1862" s="95">
        <f>+$D$3*T1862</f>
        <v>7150</v>
      </c>
      <c r="D1862" s="95">
        <f t="shared" si="292"/>
        <v>7150</v>
      </c>
      <c r="E1862" s="95">
        <f>+$F$3*K1862</f>
        <v>1500</v>
      </c>
      <c r="F1862" s="95">
        <f t="shared" si="293"/>
        <v>1500</v>
      </c>
      <c r="G1862" s="96">
        <f>+$H$3*Q1862</f>
        <v>1500</v>
      </c>
      <c r="H1862" s="95">
        <f t="shared" si="294"/>
        <v>1500</v>
      </c>
      <c r="I1862" s="395"/>
      <c r="J1862" s="130">
        <f>((K1863-K1861)/500)</f>
        <v>0.02</v>
      </c>
      <c r="K1862" s="116">
        <f>(((I1862-I1861)*J1862)+K1861)+I1862</f>
        <v>150</v>
      </c>
      <c r="L1862" s="131">
        <f>ROUNDUP(K1862,0)</f>
        <v>150</v>
      </c>
      <c r="M1862" s="132">
        <f>((N1863-N1861)/500)</f>
        <v>0.02</v>
      </c>
      <c r="N1862" s="101">
        <f>(((I1862-I1861)*M1862)+N1861)+I1862</f>
        <v>250</v>
      </c>
      <c r="O1862" s="101">
        <f>ROUNDUP(N1862,0)</f>
        <v>250</v>
      </c>
      <c r="P1862" s="101">
        <f>((Q1863-Q1861)/500)</f>
        <v>0.02</v>
      </c>
      <c r="Q1862" s="101">
        <f>(((I1862-I1861)*P1862)+Q1861)+I1862</f>
        <v>500</v>
      </c>
      <c r="R1862" s="133">
        <f>ROUNDUP(Q1862,0)</f>
        <v>500</v>
      </c>
      <c r="S1862" s="132">
        <f>((T1863-T1861)/500)</f>
        <v>0.04</v>
      </c>
      <c r="T1862" s="134">
        <f>(((I1862-I1861)*S1862)+T1861)+I1862</f>
        <v>650</v>
      </c>
      <c r="U1862" s="134">
        <f>ROUNDUP(T1862,0)</f>
        <v>650</v>
      </c>
      <c r="V1862" s="396"/>
      <c r="W1862" s="130">
        <f>((X1863-X1861)/500)</f>
        <v>0.02</v>
      </c>
      <c r="X1862" s="116">
        <f>(((V1862-V1861)*W1862)+X1861)+V1862</f>
        <v>-2100</v>
      </c>
      <c r="Y1862" s="135">
        <f t="shared" si="295"/>
        <v>240</v>
      </c>
      <c r="Z1862" s="106">
        <f>ROUNDUP(X1862,0)</f>
        <v>-2100</v>
      </c>
      <c r="AA1862" s="136">
        <f>((AB1863-AB1861)/500)</f>
        <v>0.04</v>
      </c>
      <c r="AB1862" s="137">
        <f>(((V1862-V1861)*AA1862)+AB1861)+V1862</f>
        <v>-4200</v>
      </c>
      <c r="AC1862" s="101">
        <f>ROUNDUP(AB1862,0)</f>
        <v>-4200</v>
      </c>
      <c r="AD1862" s="137">
        <f>((AE1863-AE1861)/500)</f>
        <v>0.02</v>
      </c>
      <c r="AE1862" s="137">
        <f>(((V1862-V1861)*AD1862)+AE1861)+V1862</f>
        <v>-2075</v>
      </c>
      <c r="AF1862" s="133">
        <f>ROUNDUP(AE1862,0)</f>
        <v>-2075</v>
      </c>
      <c r="AG1862" s="137">
        <f>((AH1863-AH1861)/500)</f>
        <v>0.02</v>
      </c>
      <c r="AH1862" s="137">
        <f>(((V1862-V1861)*AG1862)+AH1861)+V1862</f>
        <v>-2050</v>
      </c>
      <c r="AI1862" s="101">
        <f>ROUNDUP(AH1862,0)</f>
        <v>-2050</v>
      </c>
      <c r="AJ1862" s="136">
        <f>((AK1863-AK1861)/500)</f>
        <v>0.02</v>
      </c>
      <c r="AK1862" s="138">
        <f>(((V1862-V1861)*AJ1862)+AK1861)+V1862</f>
        <v>-2025</v>
      </c>
      <c r="AL1862" s="139">
        <f>ROUNDUP(AK1862,0)</f>
        <v>-2025</v>
      </c>
    </row>
    <row r="1863" spans="1:38" ht="15.75" x14ac:dyDescent="0.25">
      <c r="A1863" s="93">
        <f t="shared" si="296"/>
        <v>0</v>
      </c>
      <c r="B1863" s="93">
        <f t="shared" si="291"/>
        <v>0</v>
      </c>
      <c r="C1863" s="112">
        <f>+$D$3*U1863</f>
        <v>5332470</v>
      </c>
      <c r="D1863" s="112">
        <f t="shared" si="292"/>
        <v>5332470</v>
      </c>
      <c r="E1863" s="112">
        <f>+$F$3*L1863</f>
        <v>4749600</v>
      </c>
      <c r="F1863" s="112">
        <f t="shared" si="293"/>
        <v>4749600</v>
      </c>
      <c r="G1863" s="113">
        <f>+$H$3*R1863</f>
        <v>1425930</v>
      </c>
      <c r="H1863" s="112">
        <f t="shared" si="294"/>
        <v>1425930</v>
      </c>
      <c r="I1863" s="140">
        <f>+I1861+500</f>
        <v>465500</v>
      </c>
      <c r="J1863" s="130"/>
      <c r="K1863" s="116">
        <f>+K1861+10</f>
        <v>9460</v>
      </c>
      <c r="L1863" s="117">
        <f>+I1863+K1863</f>
        <v>474960</v>
      </c>
      <c r="M1863" s="118"/>
      <c r="N1863" s="119">
        <f>+N1861+10</f>
        <v>9560</v>
      </c>
      <c r="O1863" s="119">
        <f>+N1863+I1863</f>
        <v>475060</v>
      </c>
      <c r="P1863" s="119"/>
      <c r="Q1863" s="119">
        <f>+Q1861+10</f>
        <v>9810</v>
      </c>
      <c r="R1863" s="120">
        <f>+Q1863+I1863</f>
        <v>475310</v>
      </c>
      <c r="S1863" s="121"/>
      <c r="T1863" s="122">
        <f>+T1861+20</f>
        <v>19270</v>
      </c>
      <c r="U1863" s="122">
        <f>+T1863+I1863</f>
        <v>484770</v>
      </c>
      <c r="V1863" s="141">
        <f>+V1861+500</f>
        <v>465500</v>
      </c>
      <c r="W1863" s="130"/>
      <c r="X1863" s="116">
        <f>+X1861+10</f>
        <v>7210</v>
      </c>
      <c r="Y1863" s="124">
        <f t="shared" si="295"/>
        <v>465740</v>
      </c>
      <c r="Z1863" s="125">
        <f>+V1863+X1863</f>
        <v>472710</v>
      </c>
      <c r="AA1863" s="126"/>
      <c r="AB1863" s="127">
        <f>+AB1861+20</f>
        <v>14420</v>
      </c>
      <c r="AC1863" s="119">
        <f>+V1863+AB1863</f>
        <v>479920</v>
      </c>
      <c r="AD1863" s="127"/>
      <c r="AE1863" s="127">
        <f>+AE1861+10</f>
        <v>7235</v>
      </c>
      <c r="AF1863" s="120">
        <f>+AE1863+V1863</f>
        <v>472735</v>
      </c>
      <c r="AG1863" s="127"/>
      <c r="AH1863" s="127">
        <f>+AH1861+10</f>
        <v>7260</v>
      </c>
      <c r="AI1863" s="119">
        <f>+AH1863+V1863</f>
        <v>472760</v>
      </c>
      <c r="AJ1863" s="126"/>
      <c r="AK1863" s="128">
        <f>+AK1861+10</f>
        <v>7285</v>
      </c>
      <c r="AL1863" s="129">
        <f>+AK1863+V1863</f>
        <v>472785</v>
      </c>
    </row>
    <row r="1864" spans="1:38" ht="15.75" x14ac:dyDescent="0.25">
      <c r="A1864" s="93">
        <f t="shared" si="296"/>
        <v>0</v>
      </c>
      <c r="B1864" s="94">
        <f t="shared" si="291"/>
        <v>0</v>
      </c>
      <c r="C1864" s="95">
        <f>+$D$3*T1864</f>
        <v>7150</v>
      </c>
      <c r="D1864" s="95">
        <f t="shared" si="292"/>
        <v>7150</v>
      </c>
      <c r="E1864" s="95">
        <f>+$F$3*K1864</f>
        <v>1500</v>
      </c>
      <c r="F1864" s="95">
        <f t="shared" si="293"/>
        <v>1500</v>
      </c>
      <c r="G1864" s="96">
        <f>+$H$3*Q1864</f>
        <v>1500</v>
      </c>
      <c r="H1864" s="433">
        <f t="shared" si="294"/>
        <v>1500</v>
      </c>
      <c r="I1864" s="395"/>
      <c r="J1864" s="130">
        <f>((K1865-K1863)/500)</f>
        <v>0.02</v>
      </c>
      <c r="K1864" s="116">
        <f>(((I1864-I1863)*J1864)+K1863)+I1864</f>
        <v>150</v>
      </c>
      <c r="L1864" s="131">
        <f>ROUNDUP(K1864,0)</f>
        <v>150</v>
      </c>
      <c r="M1864" s="132">
        <f>((N1865-N1863)/500)</f>
        <v>0.02</v>
      </c>
      <c r="N1864" s="101">
        <f>(((I1864-I1863)*M1864)+N1863)+I1864</f>
        <v>250</v>
      </c>
      <c r="O1864" s="101">
        <f>ROUNDUP(N1864,0)</f>
        <v>250</v>
      </c>
      <c r="P1864" s="101">
        <f>((Q1865-Q1863)/500)</f>
        <v>0.02</v>
      </c>
      <c r="Q1864" s="101">
        <f>(((I1864-I1863)*P1864)+Q1863)+I1864</f>
        <v>500</v>
      </c>
      <c r="R1864" s="133">
        <f>ROUNDUP(Q1864,0)</f>
        <v>500</v>
      </c>
      <c r="S1864" s="132">
        <f>((T1865-T1863)/500)</f>
        <v>0.04</v>
      </c>
      <c r="T1864" s="134">
        <f>(((I1864-I1863)*S1864)+T1863)+I1864</f>
        <v>650</v>
      </c>
      <c r="U1864" s="134">
        <f>ROUNDUP(T1864,0)</f>
        <v>650</v>
      </c>
      <c r="V1864" s="396"/>
      <c r="W1864" s="130">
        <f>((X1865-X1863)/500)</f>
        <v>0.01</v>
      </c>
      <c r="X1864" s="116">
        <f>(((V1864-V1863)*W1864)+X1863)+V1864</f>
        <v>2555</v>
      </c>
      <c r="Y1864" s="135">
        <f t="shared" si="295"/>
        <v>240</v>
      </c>
      <c r="Z1864" s="106">
        <f>ROUNDUP(X1864,0)</f>
        <v>2555</v>
      </c>
      <c r="AA1864" s="136">
        <f>((AB1865-AB1863)/500)</f>
        <v>0.02</v>
      </c>
      <c r="AB1864" s="137">
        <f>(((V1864-V1863)*AA1864)+AB1863)+V1864</f>
        <v>5110</v>
      </c>
      <c r="AC1864" s="101">
        <f>ROUNDUP(AB1864,0)</f>
        <v>5110</v>
      </c>
      <c r="AD1864" s="137">
        <f>((AE1865-AE1863)/500)</f>
        <v>0.01</v>
      </c>
      <c r="AE1864" s="137">
        <f>(((V1864-V1863)*AD1864)+AE1863)+V1864</f>
        <v>2580</v>
      </c>
      <c r="AF1864" s="133">
        <f>ROUNDUP(AE1864,0)</f>
        <v>2580</v>
      </c>
      <c r="AG1864" s="137">
        <f>((AH1865-AH1863)/500)</f>
        <v>0.01</v>
      </c>
      <c r="AH1864" s="137">
        <f>(((V1864-V1863)*AG1864)+AH1863)+V1864</f>
        <v>2605</v>
      </c>
      <c r="AI1864" s="101">
        <f>ROUNDUP(AH1864,0)</f>
        <v>2605</v>
      </c>
      <c r="AJ1864" s="136">
        <f>((AK1865-AK1863)/500)</f>
        <v>0.01</v>
      </c>
      <c r="AK1864" s="138">
        <f>(((V1864-V1863)*AJ1864)+AK1863)+V1864</f>
        <v>2630</v>
      </c>
      <c r="AL1864" s="139">
        <f>ROUNDUP(AK1864,0)</f>
        <v>2630</v>
      </c>
    </row>
    <row r="1865" spans="1:38" ht="15.75" x14ac:dyDescent="0.25">
      <c r="A1865" s="93">
        <f t="shared" si="296"/>
        <v>0</v>
      </c>
      <c r="B1865" s="93">
        <f t="shared" si="291"/>
        <v>0</v>
      </c>
      <c r="C1865" s="112">
        <f>+$D$3*U1865</f>
        <v>5338190</v>
      </c>
      <c r="D1865" s="112">
        <f t="shared" si="292"/>
        <v>5338190</v>
      </c>
      <c r="E1865" s="112">
        <f>+$F$3*L1865</f>
        <v>4754700</v>
      </c>
      <c r="F1865" s="112">
        <f t="shared" si="293"/>
        <v>4754700</v>
      </c>
      <c r="G1865" s="113">
        <f>+$H$3*R1865</f>
        <v>1427460</v>
      </c>
      <c r="H1865" s="112">
        <f t="shared" si="294"/>
        <v>1427460</v>
      </c>
      <c r="I1865" s="140">
        <f>+I1863+500</f>
        <v>466000</v>
      </c>
      <c r="J1865" s="130"/>
      <c r="K1865" s="116">
        <f>+K1863+10</f>
        <v>9470</v>
      </c>
      <c r="L1865" s="117">
        <f>+I1865+K1865</f>
        <v>475470</v>
      </c>
      <c r="M1865" s="118"/>
      <c r="N1865" s="119">
        <f>+N1863+10</f>
        <v>9570</v>
      </c>
      <c r="O1865" s="119">
        <f>+N1865+I1865</f>
        <v>475570</v>
      </c>
      <c r="P1865" s="119"/>
      <c r="Q1865" s="119">
        <f>+Q1863+10</f>
        <v>9820</v>
      </c>
      <c r="R1865" s="120">
        <f>+Q1865+I1865</f>
        <v>475820</v>
      </c>
      <c r="S1865" s="121"/>
      <c r="T1865" s="122">
        <f>+T1863+20</f>
        <v>19290</v>
      </c>
      <c r="U1865" s="122">
        <f>+T1865+I1865</f>
        <v>485290</v>
      </c>
      <c r="V1865" s="141">
        <f>+V1863+500</f>
        <v>466000</v>
      </c>
      <c r="W1865" s="130"/>
      <c r="X1865" s="116">
        <f>+X1863+5</f>
        <v>7215</v>
      </c>
      <c r="Y1865" s="124">
        <f t="shared" si="295"/>
        <v>466240</v>
      </c>
      <c r="Z1865" s="125">
        <f>+V1865+X1865</f>
        <v>473215</v>
      </c>
      <c r="AA1865" s="126"/>
      <c r="AB1865" s="127">
        <f>+AB1863+10</f>
        <v>14430</v>
      </c>
      <c r="AC1865" s="119">
        <f>+V1865+AB1865</f>
        <v>480430</v>
      </c>
      <c r="AD1865" s="127"/>
      <c r="AE1865" s="127">
        <f>+AE1863+5</f>
        <v>7240</v>
      </c>
      <c r="AF1865" s="120">
        <f>+AE1865+V1865</f>
        <v>473240</v>
      </c>
      <c r="AG1865" s="127"/>
      <c r="AH1865" s="127">
        <f>+AH1863+5</f>
        <v>7265</v>
      </c>
      <c r="AI1865" s="119">
        <f>+AH1865+V1865</f>
        <v>473265</v>
      </c>
      <c r="AJ1865" s="126"/>
      <c r="AK1865" s="128">
        <f>+AK1863+5</f>
        <v>7290</v>
      </c>
      <c r="AL1865" s="129">
        <f>+AK1865+V1865</f>
        <v>473290</v>
      </c>
    </row>
    <row r="1866" spans="1:38" ht="15.75" x14ac:dyDescent="0.25">
      <c r="A1866" s="93">
        <f t="shared" si="296"/>
        <v>0</v>
      </c>
      <c r="B1866" s="94">
        <f t="shared" si="291"/>
        <v>0</v>
      </c>
      <c r="C1866" s="95">
        <f>+$D$3*T1866</f>
        <v>7150</v>
      </c>
      <c r="D1866" s="95">
        <f t="shared" si="292"/>
        <v>7150</v>
      </c>
      <c r="E1866" s="95">
        <f>+$F$3*K1866</f>
        <v>1500</v>
      </c>
      <c r="F1866" s="95">
        <f t="shared" si="293"/>
        <v>1500</v>
      </c>
      <c r="G1866" s="96">
        <f>+$H$3*Q1866</f>
        <v>1500</v>
      </c>
      <c r="H1866" s="95">
        <f t="shared" si="294"/>
        <v>1500</v>
      </c>
      <c r="I1866" s="395"/>
      <c r="J1866" s="130">
        <f>((K1867-K1865)/500)</f>
        <v>0.02</v>
      </c>
      <c r="K1866" s="116">
        <f>(((I1866-I1865)*J1866)+K1865)+I1866</f>
        <v>150</v>
      </c>
      <c r="L1866" s="131">
        <f>ROUNDUP(K1866,0)</f>
        <v>150</v>
      </c>
      <c r="M1866" s="132">
        <f>((N1867-N1865)/500)</f>
        <v>0.02</v>
      </c>
      <c r="N1866" s="101">
        <f>(((I1866-I1865)*M1866)+N1865)+I1866</f>
        <v>250</v>
      </c>
      <c r="O1866" s="101">
        <f>ROUNDUP(N1866,0)</f>
        <v>250</v>
      </c>
      <c r="P1866" s="101">
        <f>((Q1867-Q1865)/500)</f>
        <v>0.02</v>
      </c>
      <c r="Q1866" s="101">
        <f>(((I1866-I1865)*P1866)+Q1865)+I1866</f>
        <v>500</v>
      </c>
      <c r="R1866" s="133">
        <f>ROUNDUP(Q1866,0)</f>
        <v>500</v>
      </c>
      <c r="S1866" s="132">
        <f>((T1867-T1865)/500)</f>
        <v>0.04</v>
      </c>
      <c r="T1866" s="134">
        <f>(((I1866-I1865)*S1866)+T1865)+I1866</f>
        <v>650</v>
      </c>
      <c r="U1866" s="134">
        <f>ROUNDUP(T1866,0)</f>
        <v>650</v>
      </c>
      <c r="V1866" s="396"/>
      <c r="W1866" s="130">
        <f>((X1867-X1865)/500)</f>
        <v>0.02</v>
      </c>
      <c r="X1866" s="116">
        <f>(((V1866-V1865)*W1866)+X1865)+V1866</f>
        <v>-2105</v>
      </c>
      <c r="Y1866" s="135">
        <f t="shared" si="295"/>
        <v>240</v>
      </c>
      <c r="Z1866" s="106">
        <f>ROUNDUP(X1866,0)</f>
        <v>-2105</v>
      </c>
      <c r="AA1866" s="136">
        <f>((AB1867-AB1865)/500)</f>
        <v>0.04</v>
      </c>
      <c r="AB1866" s="137">
        <f>(((V1866-V1865)*AA1866)+AB1865)+V1866</f>
        <v>-4210</v>
      </c>
      <c r="AC1866" s="101">
        <f>ROUNDUP(AB1866,0)</f>
        <v>-4210</v>
      </c>
      <c r="AD1866" s="137">
        <f>((AE1867-AE1865)/500)</f>
        <v>0.02</v>
      </c>
      <c r="AE1866" s="137">
        <f>(((V1866-V1865)*AD1866)+AE1865)+V1866</f>
        <v>-2080</v>
      </c>
      <c r="AF1866" s="133">
        <f>ROUNDUP(AE1866,0)</f>
        <v>-2080</v>
      </c>
      <c r="AG1866" s="137">
        <f>((AH1867-AH1865)/500)</f>
        <v>0.02</v>
      </c>
      <c r="AH1866" s="137">
        <f>(((V1866-V1865)*AG1866)+AH1865)+V1866</f>
        <v>-2055</v>
      </c>
      <c r="AI1866" s="101">
        <f>ROUNDUP(AH1866,0)</f>
        <v>-2055</v>
      </c>
      <c r="AJ1866" s="136">
        <f>((AK1867-AK1865)/500)</f>
        <v>0.02</v>
      </c>
      <c r="AK1866" s="138">
        <f>(((V1866-V1865)*AJ1866)+AK1865)+V1866</f>
        <v>-2030</v>
      </c>
      <c r="AL1866" s="139">
        <f>ROUNDUP(AK1866,0)</f>
        <v>-2030</v>
      </c>
    </row>
    <row r="1867" spans="1:38" ht="15.75" x14ac:dyDescent="0.25">
      <c r="A1867" s="93">
        <f t="shared" si="296"/>
        <v>0</v>
      </c>
      <c r="B1867" s="93">
        <f t="shared" si="291"/>
        <v>0</v>
      </c>
      <c r="C1867" s="112">
        <f>+$D$3*U1867</f>
        <v>5343910</v>
      </c>
      <c r="D1867" s="112">
        <f t="shared" si="292"/>
        <v>5343910</v>
      </c>
      <c r="E1867" s="112">
        <f>+$F$3*L1867</f>
        <v>4759800</v>
      </c>
      <c r="F1867" s="112">
        <f t="shared" si="293"/>
        <v>4759800</v>
      </c>
      <c r="G1867" s="113">
        <f>+$H$3*R1867</f>
        <v>1428990</v>
      </c>
      <c r="H1867" s="112">
        <f t="shared" si="294"/>
        <v>1428990</v>
      </c>
      <c r="I1867" s="140">
        <f>+I1865+500</f>
        <v>466500</v>
      </c>
      <c r="J1867" s="130"/>
      <c r="K1867" s="116">
        <f>+K1865+10</f>
        <v>9480</v>
      </c>
      <c r="L1867" s="117">
        <f>+I1867+K1867</f>
        <v>475980</v>
      </c>
      <c r="M1867" s="118"/>
      <c r="N1867" s="119">
        <f>+N1865+10</f>
        <v>9580</v>
      </c>
      <c r="O1867" s="119">
        <f>+N1867+I1867</f>
        <v>476080</v>
      </c>
      <c r="P1867" s="119"/>
      <c r="Q1867" s="119">
        <f>+Q1865+10</f>
        <v>9830</v>
      </c>
      <c r="R1867" s="120">
        <f>+Q1867+I1867</f>
        <v>476330</v>
      </c>
      <c r="S1867" s="121"/>
      <c r="T1867" s="122">
        <f>+T1865+20</f>
        <v>19310</v>
      </c>
      <c r="U1867" s="122">
        <f>+T1867+I1867</f>
        <v>485810</v>
      </c>
      <c r="V1867" s="141">
        <f>+V1865+500</f>
        <v>466500</v>
      </c>
      <c r="W1867" s="130"/>
      <c r="X1867" s="116">
        <f>+X1865+10</f>
        <v>7225</v>
      </c>
      <c r="Y1867" s="124">
        <f t="shared" si="295"/>
        <v>466740</v>
      </c>
      <c r="Z1867" s="125">
        <f>+V1867+X1867</f>
        <v>473725</v>
      </c>
      <c r="AA1867" s="126"/>
      <c r="AB1867" s="127">
        <f>+AB1865+20</f>
        <v>14450</v>
      </c>
      <c r="AC1867" s="119">
        <f>+V1867+AB1867</f>
        <v>480950</v>
      </c>
      <c r="AD1867" s="127"/>
      <c r="AE1867" s="127">
        <f>+AE1865+10</f>
        <v>7250</v>
      </c>
      <c r="AF1867" s="120">
        <f>+AE1867+V1867</f>
        <v>473750</v>
      </c>
      <c r="AG1867" s="127"/>
      <c r="AH1867" s="127">
        <f>+AH1865+10</f>
        <v>7275</v>
      </c>
      <c r="AI1867" s="119">
        <f>+AH1867+V1867</f>
        <v>473775</v>
      </c>
      <c r="AJ1867" s="126"/>
      <c r="AK1867" s="128">
        <f>+AK1865+10</f>
        <v>7300</v>
      </c>
      <c r="AL1867" s="129">
        <f>+AK1867+V1867</f>
        <v>473800</v>
      </c>
    </row>
    <row r="1868" spans="1:38" ht="15.75" x14ac:dyDescent="0.25">
      <c r="A1868" s="93">
        <f t="shared" si="296"/>
        <v>0</v>
      </c>
      <c r="B1868" s="94">
        <f t="shared" si="291"/>
        <v>0</v>
      </c>
      <c r="C1868" s="95">
        <f>+$D$3*T1868</f>
        <v>7150</v>
      </c>
      <c r="D1868" s="95">
        <f t="shared" si="292"/>
        <v>7150</v>
      </c>
      <c r="E1868" s="95">
        <f>+$F$3*K1868</f>
        <v>1500</v>
      </c>
      <c r="F1868" s="95">
        <f t="shared" si="293"/>
        <v>1500</v>
      </c>
      <c r="G1868" s="96">
        <f>+$H$3*Q1868</f>
        <v>1500</v>
      </c>
      <c r="H1868" s="433">
        <f t="shared" si="294"/>
        <v>1500</v>
      </c>
      <c r="I1868" s="395"/>
      <c r="J1868" s="130">
        <f>((K1869-K1867)/500)</f>
        <v>0.02</v>
      </c>
      <c r="K1868" s="116">
        <f>(((I1868-I1867)*J1868)+K1867)+I1868</f>
        <v>150</v>
      </c>
      <c r="L1868" s="131">
        <f>ROUNDUP(K1868,0)</f>
        <v>150</v>
      </c>
      <c r="M1868" s="132">
        <f>((N1869-N1867)/500)</f>
        <v>0.02</v>
      </c>
      <c r="N1868" s="101">
        <f>(((I1868-I1867)*M1868)+N1867)+I1868</f>
        <v>250</v>
      </c>
      <c r="O1868" s="101">
        <f>ROUNDUP(N1868,0)</f>
        <v>250</v>
      </c>
      <c r="P1868" s="101">
        <f>((Q1869-Q1867)/500)</f>
        <v>0.02</v>
      </c>
      <c r="Q1868" s="101">
        <f>(((I1868-I1867)*P1868)+Q1867)+I1868</f>
        <v>500</v>
      </c>
      <c r="R1868" s="133">
        <f>ROUNDUP(Q1868,0)</f>
        <v>500</v>
      </c>
      <c r="S1868" s="132">
        <f>((T1869-T1867)/500)</f>
        <v>0.04</v>
      </c>
      <c r="T1868" s="134">
        <f>(((I1868-I1867)*S1868)+T1867)+I1868</f>
        <v>650</v>
      </c>
      <c r="U1868" s="134">
        <f>ROUNDUP(T1868,0)</f>
        <v>650</v>
      </c>
      <c r="V1868" s="396"/>
      <c r="W1868" s="130">
        <f>((X1869-X1867)/500)</f>
        <v>0.01</v>
      </c>
      <c r="X1868" s="116">
        <f>(((V1868-V1867)*W1868)+X1867)+V1868</f>
        <v>2560</v>
      </c>
      <c r="Y1868" s="135">
        <f t="shared" si="295"/>
        <v>240</v>
      </c>
      <c r="Z1868" s="106">
        <f>ROUNDUP(X1868,0)</f>
        <v>2560</v>
      </c>
      <c r="AA1868" s="136">
        <f>((AB1869-AB1867)/500)</f>
        <v>0.02</v>
      </c>
      <c r="AB1868" s="137">
        <f>(((V1868-V1867)*AA1868)+AB1867)+V1868</f>
        <v>5120</v>
      </c>
      <c r="AC1868" s="101">
        <f>ROUNDUP(AB1868,0)</f>
        <v>5120</v>
      </c>
      <c r="AD1868" s="137">
        <f>((AE1869-AE1867)/500)</f>
        <v>0.01</v>
      </c>
      <c r="AE1868" s="137">
        <f>(((V1868-V1867)*AD1868)+AE1867)+V1868</f>
        <v>2585</v>
      </c>
      <c r="AF1868" s="133">
        <f>ROUNDUP(AE1868,0)</f>
        <v>2585</v>
      </c>
      <c r="AG1868" s="137">
        <f>((AH1869-AH1867)/500)</f>
        <v>0.01</v>
      </c>
      <c r="AH1868" s="137">
        <f>(((V1868-V1867)*AG1868)+AH1867)+V1868</f>
        <v>2610</v>
      </c>
      <c r="AI1868" s="101">
        <f>ROUNDUP(AH1868,0)</f>
        <v>2610</v>
      </c>
      <c r="AJ1868" s="136">
        <f>((AK1869-AK1867)/500)</f>
        <v>0.01</v>
      </c>
      <c r="AK1868" s="138">
        <f>(((V1868-V1867)*AJ1868)+AK1867)+V1868</f>
        <v>2635</v>
      </c>
      <c r="AL1868" s="139">
        <f>ROUNDUP(AK1868,0)</f>
        <v>2635</v>
      </c>
    </row>
    <row r="1869" spans="1:38" ht="15.75" x14ac:dyDescent="0.25">
      <c r="A1869" s="93">
        <f t="shared" si="296"/>
        <v>0</v>
      </c>
      <c r="B1869" s="93">
        <f t="shared" si="291"/>
        <v>0</v>
      </c>
      <c r="C1869" s="112">
        <f>+$D$3*U1869</f>
        <v>5349630</v>
      </c>
      <c r="D1869" s="112">
        <f t="shared" si="292"/>
        <v>5349630</v>
      </c>
      <c r="E1869" s="112">
        <f>+$F$3*L1869</f>
        <v>4764900</v>
      </c>
      <c r="F1869" s="112">
        <f t="shared" si="293"/>
        <v>4764900</v>
      </c>
      <c r="G1869" s="113">
        <f>+$H$3*R1869</f>
        <v>1430520</v>
      </c>
      <c r="H1869" s="112">
        <f t="shared" si="294"/>
        <v>1430520</v>
      </c>
      <c r="I1869" s="140">
        <f>+I1867+500</f>
        <v>467000</v>
      </c>
      <c r="J1869" s="130"/>
      <c r="K1869" s="116">
        <f>+K1867+10</f>
        <v>9490</v>
      </c>
      <c r="L1869" s="117">
        <f>+I1869+K1869</f>
        <v>476490</v>
      </c>
      <c r="M1869" s="118"/>
      <c r="N1869" s="119">
        <f>+N1867+10</f>
        <v>9590</v>
      </c>
      <c r="O1869" s="119">
        <f>+N1869+I1869</f>
        <v>476590</v>
      </c>
      <c r="P1869" s="119"/>
      <c r="Q1869" s="119">
        <f>+Q1867+10</f>
        <v>9840</v>
      </c>
      <c r="R1869" s="120">
        <f>+Q1869+I1869</f>
        <v>476840</v>
      </c>
      <c r="S1869" s="121"/>
      <c r="T1869" s="122">
        <f>+T1867+20</f>
        <v>19330</v>
      </c>
      <c r="U1869" s="122">
        <f>+T1869+I1869</f>
        <v>486330</v>
      </c>
      <c r="V1869" s="141">
        <f>+V1867+500</f>
        <v>467000</v>
      </c>
      <c r="W1869" s="130"/>
      <c r="X1869" s="116">
        <f>+X1867+5</f>
        <v>7230</v>
      </c>
      <c r="Y1869" s="124">
        <f t="shared" si="295"/>
        <v>467240</v>
      </c>
      <c r="Z1869" s="125">
        <f>+V1869+X1869</f>
        <v>474230</v>
      </c>
      <c r="AA1869" s="126"/>
      <c r="AB1869" s="127">
        <f>+AB1867+10</f>
        <v>14460</v>
      </c>
      <c r="AC1869" s="119">
        <f>+V1869+AB1869</f>
        <v>481460</v>
      </c>
      <c r="AD1869" s="127"/>
      <c r="AE1869" s="127">
        <f>+AE1867+5</f>
        <v>7255</v>
      </c>
      <c r="AF1869" s="120">
        <f>+AE1869+V1869</f>
        <v>474255</v>
      </c>
      <c r="AG1869" s="127"/>
      <c r="AH1869" s="127">
        <f>+AH1867+5</f>
        <v>7280</v>
      </c>
      <c r="AI1869" s="119">
        <f>+AH1869+V1869</f>
        <v>474280</v>
      </c>
      <c r="AJ1869" s="126"/>
      <c r="AK1869" s="128">
        <f>+AK1867+5</f>
        <v>7305</v>
      </c>
      <c r="AL1869" s="129">
        <f>+AK1869+V1869</f>
        <v>474305</v>
      </c>
    </row>
    <row r="1870" spans="1:38" ht="15.75" x14ac:dyDescent="0.25">
      <c r="A1870" s="93">
        <f t="shared" si="296"/>
        <v>0</v>
      </c>
      <c r="B1870" s="94">
        <f t="shared" si="291"/>
        <v>0</v>
      </c>
      <c r="C1870" s="95">
        <f>+$D$3*T1870</f>
        <v>7150</v>
      </c>
      <c r="D1870" s="95">
        <f t="shared" si="292"/>
        <v>7150</v>
      </c>
      <c r="E1870" s="95">
        <f>+$F$3*K1870</f>
        <v>1500</v>
      </c>
      <c r="F1870" s="95">
        <f t="shared" si="293"/>
        <v>1500</v>
      </c>
      <c r="G1870" s="96">
        <f>+$H$3*Q1870</f>
        <v>1500</v>
      </c>
      <c r="H1870" s="95">
        <f t="shared" si="294"/>
        <v>1500</v>
      </c>
      <c r="I1870" s="395"/>
      <c r="J1870" s="130">
        <f>((K1871-K1869)/500)</f>
        <v>0.02</v>
      </c>
      <c r="K1870" s="116">
        <f>(((I1870-I1869)*J1870)+K1869)+I1870</f>
        <v>150</v>
      </c>
      <c r="L1870" s="131">
        <f>ROUNDUP(K1870,0)</f>
        <v>150</v>
      </c>
      <c r="M1870" s="132">
        <f>((N1871-N1869)/500)</f>
        <v>0.02</v>
      </c>
      <c r="N1870" s="101">
        <f>(((I1870-I1869)*M1870)+N1869)+I1870</f>
        <v>250</v>
      </c>
      <c r="O1870" s="101">
        <f>ROUNDUP(N1870,0)</f>
        <v>250</v>
      </c>
      <c r="P1870" s="101">
        <f>((Q1871-Q1869)/500)</f>
        <v>0.02</v>
      </c>
      <c r="Q1870" s="101">
        <f>(((I1870-I1869)*P1870)+Q1869)+I1870</f>
        <v>500</v>
      </c>
      <c r="R1870" s="133">
        <f>ROUNDUP(Q1870,0)</f>
        <v>500</v>
      </c>
      <c r="S1870" s="132">
        <f>((T1871-T1869)/500)</f>
        <v>0.04</v>
      </c>
      <c r="T1870" s="134">
        <f>(((I1870-I1869)*S1870)+T1869)+I1870</f>
        <v>650</v>
      </c>
      <c r="U1870" s="134">
        <f>ROUNDUP(T1870,0)</f>
        <v>650</v>
      </c>
      <c r="V1870" s="396"/>
      <c r="W1870" s="130">
        <f>((X1871-X1869)/500)</f>
        <v>0.02</v>
      </c>
      <c r="X1870" s="116">
        <f>(((V1870-V1869)*W1870)+X1869)+V1870</f>
        <v>-2110</v>
      </c>
      <c r="Y1870" s="135">
        <f t="shared" si="295"/>
        <v>240</v>
      </c>
      <c r="Z1870" s="106">
        <f>ROUNDUP(X1870,0)</f>
        <v>-2110</v>
      </c>
      <c r="AA1870" s="136">
        <f>((AB1871-AB1869)/500)</f>
        <v>0.04</v>
      </c>
      <c r="AB1870" s="137">
        <f>(((V1870-V1869)*AA1870)+AB1869)+V1870</f>
        <v>-4220</v>
      </c>
      <c r="AC1870" s="101">
        <f>ROUNDUP(AB1870,0)</f>
        <v>-4220</v>
      </c>
      <c r="AD1870" s="137">
        <f>((AE1871-AE1869)/500)</f>
        <v>0.02</v>
      </c>
      <c r="AE1870" s="137">
        <f>(((V1870-V1869)*AD1870)+AE1869)+V1870</f>
        <v>-2085</v>
      </c>
      <c r="AF1870" s="133">
        <f>ROUNDUP(AE1870,0)</f>
        <v>-2085</v>
      </c>
      <c r="AG1870" s="137">
        <f>((AH1871-AH1869)/500)</f>
        <v>0.02</v>
      </c>
      <c r="AH1870" s="137">
        <f>(((V1870-V1869)*AG1870)+AH1869)+V1870</f>
        <v>-2060</v>
      </c>
      <c r="AI1870" s="101">
        <f>ROUNDUP(AH1870,0)</f>
        <v>-2060</v>
      </c>
      <c r="AJ1870" s="136">
        <f>((AK1871-AK1869)/500)</f>
        <v>0.02</v>
      </c>
      <c r="AK1870" s="138">
        <f>(((V1870-V1869)*AJ1870)+AK1869)+V1870</f>
        <v>-2035</v>
      </c>
      <c r="AL1870" s="139">
        <f>ROUNDUP(AK1870,0)</f>
        <v>-2035</v>
      </c>
    </row>
    <row r="1871" spans="1:38" ht="15.75" x14ac:dyDescent="0.25">
      <c r="A1871" s="93">
        <f t="shared" si="296"/>
        <v>0</v>
      </c>
      <c r="B1871" s="93">
        <f t="shared" si="291"/>
        <v>0</v>
      </c>
      <c r="C1871" s="112">
        <f>+$D$3*U1871</f>
        <v>5355350</v>
      </c>
      <c r="D1871" s="112">
        <f t="shared" si="292"/>
        <v>5355350</v>
      </c>
      <c r="E1871" s="112">
        <f>+$F$3*L1871</f>
        <v>4770000</v>
      </c>
      <c r="F1871" s="112">
        <f t="shared" si="293"/>
        <v>4770000</v>
      </c>
      <c r="G1871" s="113">
        <f>+$H$3*R1871</f>
        <v>1432050</v>
      </c>
      <c r="H1871" s="112">
        <f t="shared" si="294"/>
        <v>1432050</v>
      </c>
      <c r="I1871" s="140">
        <f>+I1869+500</f>
        <v>467500</v>
      </c>
      <c r="J1871" s="130"/>
      <c r="K1871" s="116">
        <f>+K1869+10</f>
        <v>9500</v>
      </c>
      <c r="L1871" s="117">
        <f>+I1871+K1871</f>
        <v>477000</v>
      </c>
      <c r="M1871" s="118"/>
      <c r="N1871" s="119">
        <f>+N1869+10</f>
        <v>9600</v>
      </c>
      <c r="O1871" s="119">
        <f>+N1871+I1871</f>
        <v>477100</v>
      </c>
      <c r="P1871" s="119"/>
      <c r="Q1871" s="119">
        <f>+Q1869+10</f>
        <v>9850</v>
      </c>
      <c r="R1871" s="120">
        <f>+Q1871+I1871</f>
        <v>477350</v>
      </c>
      <c r="S1871" s="121"/>
      <c r="T1871" s="122">
        <f>+T1869+20</f>
        <v>19350</v>
      </c>
      <c r="U1871" s="122">
        <f>+T1871+I1871</f>
        <v>486850</v>
      </c>
      <c r="V1871" s="141">
        <f>+V1869+500</f>
        <v>467500</v>
      </c>
      <c r="W1871" s="130"/>
      <c r="X1871" s="116">
        <f>+X1869+10</f>
        <v>7240</v>
      </c>
      <c r="Y1871" s="124">
        <f t="shared" si="295"/>
        <v>467740</v>
      </c>
      <c r="Z1871" s="125">
        <f>+V1871+X1871</f>
        <v>474740</v>
      </c>
      <c r="AA1871" s="126"/>
      <c r="AB1871" s="127">
        <f>+AB1869+20</f>
        <v>14480</v>
      </c>
      <c r="AC1871" s="119">
        <f>+V1871+AB1871</f>
        <v>481980</v>
      </c>
      <c r="AD1871" s="127"/>
      <c r="AE1871" s="127">
        <f>+AE1869+10</f>
        <v>7265</v>
      </c>
      <c r="AF1871" s="120">
        <f>+AE1871+V1871</f>
        <v>474765</v>
      </c>
      <c r="AG1871" s="127"/>
      <c r="AH1871" s="127">
        <f>+AH1869+10</f>
        <v>7290</v>
      </c>
      <c r="AI1871" s="119">
        <f>+AH1871+V1871</f>
        <v>474790</v>
      </c>
      <c r="AJ1871" s="126"/>
      <c r="AK1871" s="128">
        <f>+AK1869+10</f>
        <v>7315</v>
      </c>
      <c r="AL1871" s="129">
        <f>+AK1871+V1871</f>
        <v>474815</v>
      </c>
    </row>
    <row r="1872" spans="1:38" ht="15.75" x14ac:dyDescent="0.25">
      <c r="A1872" s="93">
        <f t="shared" si="296"/>
        <v>0</v>
      </c>
      <c r="B1872" s="94">
        <f t="shared" si="291"/>
        <v>0</v>
      </c>
      <c r="C1872" s="95">
        <f>+$D$3*T1872</f>
        <v>7150</v>
      </c>
      <c r="D1872" s="95">
        <f t="shared" si="292"/>
        <v>7150</v>
      </c>
      <c r="E1872" s="95">
        <f>+$F$3*K1872</f>
        <v>1500</v>
      </c>
      <c r="F1872" s="95">
        <f t="shared" si="293"/>
        <v>1500</v>
      </c>
      <c r="G1872" s="96">
        <f>+$H$3*Q1872</f>
        <v>1500</v>
      </c>
      <c r="H1872" s="433">
        <f t="shared" si="294"/>
        <v>1500</v>
      </c>
      <c r="I1872" s="395"/>
      <c r="J1872" s="130">
        <f>((K1873-K1871)/500)</f>
        <v>0.02</v>
      </c>
      <c r="K1872" s="116">
        <f>(((I1872-I1871)*J1872)+K1871)+I1872</f>
        <v>150</v>
      </c>
      <c r="L1872" s="131">
        <f>ROUNDUP(K1872,0)</f>
        <v>150</v>
      </c>
      <c r="M1872" s="132">
        <f>((N1873-N1871)/500)</f>
        <v>0.02</v>
      </c>
      <c r="N1872" s="101">
        <f>(((I1872-I1871)*M1872)+N1871)+I1872</f>
        <v>250</v>
      </c>
      <c r="O1872" s="101">
        <f>ROUNDUP(N1872,0)</f>
        <v>250</v>
      </c>
      <c r="P1872" s="101">
        <f>((Q1873-Q1871)/500)</f>
        <v>0.02</v>
      </c>
      <c r="Q1872" s="101">
        <f>(((I1872-I1871)*P1872)+Q1871)+I1872</f>
        <v>500</v>
      </c>
      <c r="R1872" s="133">
        <f>ROUNDUP(Q1872,0)</f>
        <v>500</v>
      </c>
      <c r="S1872" s="132">
        <f>((T1873-T1871)/500)</f>
        <v>0.04</v>
      </c>
      <c r="T1872" s="134">
        <f>(((I1872-I1871)*S1872)+T1871)+I1872</f>
        <v>650</v>
      </c>
      <c r="U1872" s="134">
        <f>ROUNDUP(T1872,0)</f>
        <v>650</v>
      </c>
      <c r="V1872" s="396"/>
      <c r="W1872" s="130">
        <f>((X1873-X1871)/500)</f>
        <v>0.01</v>
      </c>
      <c r="X1872" s="116">
        <f>(((V1872-V1871)*W1872)+X1871)+V1872</f>
        <v>2565</v>
      </c>
      <c r="Y1872" s="135">
        <f t="shared" si="295"/>
        <v>240</v>
      </c>
      <c r="Z1872" s="106">
        <f>ROUNDUP(X1872,0)</f>
        <v>2565</v>
      </c>
      <c r="AA1872" s="136">
        <f>((AB1873-AB1871)/500)</f>
        <v>0.02</v>
      </c>
      <c r="AB1872" s="137">
        <f>(((V1872-V1871)*AA1872)+AB1871)+V1872</f>
        <v>5130</v>
      </c>
      <c r="AC1872" s="101">
        <f>ROUNDUP(AB1872,0)</f>
        <v>5130</v>
      </c>
      <c r="AD1872" s="137">
        <f>((AE1873-AE1871)/500)</f>
        <v>0.01</v>
      </c>
      <c r="AE1872" s="137">
        <f>(((V1872-V1871)*AD1872)+AE1871)+V1872</f>
        <v>2590</v>
      </c>
      <c r="AF1872" s="133">
        <f>ROUNDUP(AE1872,0)</f>
        <v>2590</v>
      </c>
      <c r="AG1872" s="137">
        <f>((AH1873-AH1871)/500)</f>
        <v>0.01</v>
      </c>
      <c r="AH1872" s="137">
        <f>(((V1872-V1871)*AG1872)+AH1871)+V1872</f>
        <v>2615</v>
      </c>
      <c r="AI1872" s="101">
        <f>ROUNDUP(AH1872,0)</f>
        <v>2615</v>
      </c>
      <c r="AJ1872" s="136">
        <f>((AK1873-AK1871)/500)</f>
        <v>0.01</v>
      </c>
      <c r="AK1872" s="138">
        <f>(((V1872-V1871)*AJ1872)+AK1871)+V1872</f>
        <v>2640</v>
      </c>
      <c r="AL1872" s="139">
        <f>ROUNDUP(AK1872,0)</f>
        <v>2640</v>
      </c>
    </row>
    <row r="1873" spans="1:38" ht="15.75" x14ac:dyDescent="0.25">
      <c r="A1873" s="93">
        <f t="shared" si="296"/>
        <v>0</v>
      </c>
      <c r="B1873" s="93">
        <f t="shared" si="291"/>
        <v>0</v>
      </c>
      <c r="C1873" s="112">
        <f>+$D$3*U1873</f>
        <v>5361070</v>
      </c>
      <c r="D1873" s="112">
        <f t="shared" si="292"/>
        <v>5361070</v>
      </c>
      <c r="E1873" s="112">
        <f>+$F$3*L1873</f>
        <v>4775100</v>
      </c>
      <c r="F1873" s="112">
        <f t="shared" si="293"/>
        <v>4775100</v>
      </c>
      <c r="G1873" s="113">
        <f>+$H$3*R1873</f>
        <v>1433580</v>
      </c>
      <c r="H1873" s="112">
        <f t="shared" si="294"/>
        <v>1433580</v>
      </c>
      <c r="I1873" s="140">
        <f>+I1871+500</f>
        <v>468000</v>
      </c>
      <c r="J1873" s="130"/>
      <c r="K1873" s="116">
        <f>+K1871+10</f>
        <v>9510</v>
      </c>
      <c r="L1873" s="117">
        <f>+I1873+K1873</f>
        <v>477510</v>
      </c>
      <c r="M1873" s="118"/>
      <c r="N1873" s="119">
        <f>+N1871+10</f>
        <v>9610</v>
      </c>
      <c r="O1873" s="119">
        <f>+N1873+I1873</f>
        <v>477610</v>
      </c>
      <c r="P1873" s="119"/>
      <c r="Q1873" s="119">
        <f>+Q1871+10</f>
        <v>9860</v>
      </c>
      <c r="R1873" s="120">
        <f>+Q1873+I1873</f>
        <v>477860</v>
      </c>
      <c r="S1873" s="121"/>
      <c r="T1873" s="122">
        <f>+T1871+20</f>
        <v>19370</v>
      </c>
      <c r="U1873" s="122">
        <f>+T1873+I1873</f>
        <v>487370</v>
      </c>
      <c r="V1873" s="141">
        <f>+V1871+500</f>
        <v>468000</v>
      </c>
      <c r="W1873" s="130"/>
      <c r="X1873" s="116">
        <f>+X1871+5</f>
        <v>7245</v>
      </c>
      <c r="Y1873" s="124">
        <f t="shared" si="295"/>
        <v>468240</v>
      </c>
      <c r="Z1873" s="125">
        <f>+V1873+X1873</f>
        <v>475245</v>
      </c>
      <c r="AA1873" s="126"/>
      <c r="AB1873" s="127">
        <f>+AB1871+10</f>
        <v>14490</v>
      </c>
      <c r="AC1873" s="119">
        <f>+V1873+AB1873</f>
        <v>482490</v>
      </c>
      <c r="AD1873" s="127"/>
      <c r="AE1873" s="127">
        <f>+AE1871+5</f>
        <v>7270</v>
      </c>
      <c r="AF1873" s="120">
        <f>+AE1873+V1873</f>
        <v>475270</v>
      </c>
      <c r="AG1873" s="127"/>
      <c r="AH1873" s="127">
        <f>+AH1871+5</f>
        <v>7295</v>
      </c>
      <c r="AI1873" s="119">
        <f>+AH1873+V1873</f>
        <v>475295</v>
      </c>
      <c r="AJ1873" s="126"/>
      <c r="AK1873" s="128">
        <f>+AK1871+5</f>
        <v>7320</v>
      </c>
      <c r="AL1873" s="129">
        <f>+AK1873+V1873</f>
        <v>475320</v>
      </c>
    </row>
    <row r="1874" spans="1:38" ht="15.75" x14ac:dyDescent="0.25">
      <c r="A1874" s="93">
        <f t="shared" si="296"/>
        <v>0</v>
      </c>
      <c r="B1874" s="94">
        <f t="shared" si="291"/>
        <v>0</v>
      </c>
      <c r="C1874" s="95">
        <f>+$D$3*T1874</f>
        <v>7150</v>
      </c>
      <c r="D1874" s="95">
        <f t="shared" si="292"/>
        <v>7150</v>
      </c>
      <c r="E1874" s="95">
        <f>+$F$3*K1874</f>
        <v>1500</v>
      </c>
      <c r="F1874" s="95">
        <f t="shared" si="293"/>
        <v>1500</v>
      </c>
      <c r="G1874" s="96">
        <f>+$H$3*Q1874</f>
        <v>1500</v>
      </c>
      <c r="H1874" s="95">
        <f t="shared" si="294"/>
        <v>1500</v>
      </c>
      <c r="I1874" s="395"/>
      <c r="J1874" s="130">
        <f>((K1875-K1873)/500)</f>
        <v>0.02</v>
      </c>
      <c r="K1874" s="116">
        <f>(((I1874-I1873)*J1874)+K1873)+I1874</f>
        <v>150</v>
      </c>
      <c r="L1874" s="131">
        <f>ROUNDUP(K1874,0)</f>
        <v>150</v>
      </c>
      <c r="M1874" s="132">
        <f>((N1875-N1873)/500)</f>
        <v>0.02</v>
      </c>
      <c r="N1874" s="101">
        <f>(((I1874-I1873)*M1874)+N1873)+I1874</f>
        <v>250</v>
      </c>
      <c r="O1874" s="101">
        <f>ROUNDUP(N1874,0)</f>
        <v>250</v>
      </c>
      <c r="P1874" s="101">
        <f>((Q1875-Q1873)/500)</f>
        <v>0.02</v>
      </c>
      <c r="Q1874" s="101">
        <f>(((I1874-I1873)*P1874)+Q1873)+I1874</f>
        <v>500</v>
      </c>
      <c r="R1874" s="133">
        <f>ROUNDUP(Q1874,0)</f>
        <v>500</v>
      </c>
      <c r="S1874" s="132">
        <f>((T1875-T1873)/500)</f>
        <v>0.04</v>
      </c>
      <c r="T1874" s="134">
        <f>(((I1874-I1873)*S1874)+T1873)+I1874</f>
        <v>650</v>
      </c>
      <c r="U1874" s="134">
        <f>ROUNDUP(T1874,0)</f>
        <v>650</v>
      </c>
      <c r="V1874" s="396"/>
      <c r="W1874" s="130">
        <f>((X1875-X1873)/500)</f>
        <v>0.02</v>
      </c>
      <c r="X1874" s="116">
        <f>(((V1874-V1873)*W1874)+X1873)+V1874</f>
        <v>-2115</v>
      </c>
      <c r="Y1874" s="135">
        <f t="shared" si="295"/>
        <v>240</v>
      </c>
      <c r="Z1874" s="106">
        <f>ROUNDUP(X1874,0)</f>
        <v>-2115</v>
      </c>
      <c r="AA1874" s="136">
        <f>((AB1875-AB1873)/500)</f>
        <v>0.04</v>
      </c>
      <c r="AB1874" s="137">
        <f>(((V1874-V1873)*AA1874)+AB1873)+V1874</f>
        <v>-4230</v>
      </c>
      <c r="AC1874" s="101">
        <f>ROUNDUP(AB1874,0)</f>
        <v>-4230</v>
      </c>
      <c r="AD1874" s="137">
        <f>((AE1875-AE1873)/500)</f>
        <v>0.02</v>
      </c>
      <c r="AE1874" s="137">
        <f>(((V1874-V1873)*AD1874)+AE1873)+V1874</f>
        <v>-2090</v>
      </c>
      <c r="AF1874" s="133">
        <f>ROUNDUP(AE1874,0)</f>
        <v>-2090</v>
      </c>
      <c r="AG1874" s="137">
        <f>((AH1875-AH1873)/500)</f>
        <v>0.02</v>
      </c>
      <c r="AH1874" s="137">
        <f>(((V1874-V1873)*AG1874)+AH1873)+V1874</f>
        <v>-2065</v>
      </c>
      <c r="AI1874" s="101">
        <f>ROUNDUP(AH1874,0)</f>
        <v>-2065</v>
      </c>
      <c r="AJ1874" s="136">
        <f>((AK1875-AK1873)/500)</f>
        <v>0.02</v>
      </c>
      <c r="AK1874" s="138">
        <f>(((V1874-V1873)*AJ1874)+AK1873)+V1874</f>
        <v>-2040</v>
      </c>
      <c r="AL1874" s="139">
        <f>ROUNDUP(AK1874,0)</f>
        <v>-2040</v>
      </c>
    </row>
    <row r="1875" spans="1:38" ht="15.75" x14ac:dyDescent="0.25">
      <c r="A1875" s="93">
        <f t="shared" si="296"/>
        <v>0</v>
      </c>
      <c r="B1875" s="93">
        <f t="shared" si="291"/>
        <v>0</v>
      </c>
      <c r="C1875" s="112">
        <f>+$D$3*U1875</f>
        <v>5366790</v>
      </c>
      <c r="D1875" s="112">
        <f t="shared" si="292"/>
        <v>5366790</v>
      </c>
      <c r="E1875" s="112">
        <f>+$F$3*L1875</f>
        <v>4780200</v>
      </c>
      <c r="F1875" s="112">
        <f t="shared" si="293"/>
        <v>4780200</v>
      </c>
      <c r="G1875" s="113">
        <f>+$H$3*R1875</f>
        <v>1435110</v>
      </c>
      <c r="H1875" s="112">
        <f t="shared" si="294"/>
        <v>1435110</v>
      </c>
      <c r="I1875" s="140">
        <f>+I1873+500</f>
        <v>468500</v>
      </c>
      <c r="J1875" s="130"/>
      <c r="K1875" s="116">
        <f>+K1873+10</f>
        <v>9520</v>
      </c>
      <c r="L1875" s="117">
        <f>+I1875+K1875</f>
        <v>478020</v>
      </c>
      <c r="M1875" s="118"/>
      <c r="N1875" s="119">
        <f>+N1873+10</f>
        <v>9620</v>
      </c>
      <c r="O1875" s="119">
        <f>+N1875+I1875</f>
        <v>478120</v>
      </c>
      <c r="P1875" s="119"/>
      <c r="Q1875" s="119">
        <f>+Q1873+10</f>
        <v>9870</v>
      </c>
      <c r="R1875" s="120">
        <f>+Q1875+I1875</f>
        <v>478370</v>
      </c>
      <c r="S1875" s="121"/>
      <c r="T1875" s="122">
        <f>+T1873+20</f>
        <v>19390</v>
      </c>
      <c r="U1875" s="122">
        <f>+T1875+I1875</f>
        <v>487890</v>
      </c>
      <c r="V1875" s="141">
        <f>+V1873+500</f>
        <v>468500</v>
      </c>
      <c r="W1875" s="130"/>
      <c r="X1875" s="116">
        <f>+X1873+10</f>
        <v>7255</v>
      </c>
      <c r="Y1875" s="124">
        <f t="shared" si="295"/>
        <v>468740</v>
      </c>
      <c r="Z1875" s="125">
        <f>+V1875+X1875</f>
        <v>475755</v>
      </c>
      <c r="AA1875" s="126"/>
      <c r="AB1875" s="127">
        <f>+AB1873+20</f>
        <v>14510</v>
      </c>
      <c r="AC1875" s="119">
        <f>+V1875+AB1875</f>
        <v>483010</v>
      </c>
      <c r="AD1875" s="127"/>
      <c r="AE1875" s="127">
        <f>+AE1873+10</f>
        <v>7280</v>
      </c>
      <c r="AF1875" s="120">
        <f>+AE1875+V1875</f>
        <v>475780</v>
      </c>
      <c r="AG1875" s="127"/>
      <c r="AH1875" s="127">
        <f>+AH1873+10</f>
        <v>7305</v>
      </c>
      <c r="AI1875" s="119">
        <f>+AH1875+V1875</f>
        <v>475805</v>
      </c>
      <c r="AJ1875" s="126"/>
      <c r="AK1875" s="128">
        <f>+AK1873+10</f>
        <v>7330</v>
      </c>
      <c r="AL1875" s="129">
        <f>+AK1875+V1875</f>
        <v>475830</v>
      </c>
    </row>
    <row r="1876" spans="1:38" ht="15.75" x14ac:dyDescent="0.25">
      <c r="A1876" s="93">
        <f t="shared" si="296"/>
        <v>0</v>
      </c>
      <c r="B1876" s="94">
        <f t="shared" si="291"/>
        <v>0</v>
      </c>
      <c r="C1876" s="95">
        <f>+$D$3*T1876</f>
        <v>7150</v>
      </c>
      <c r="D1876" s="95">
        <f t="shared" si="292"/>
        <v>7150</v>
      </c>
      <c r="E1876" s="95">
        <f>+$F$3*K1876</f>
        <v>1500</v>
      </c>
      <c r="F1876" s="95">
        <f t="shared" si="293"/>
        <v>1500</v>
      </c>
      <c r="G1876" s="96">
        <f>+$H$3*Q1876</f>
        <v>1500</v>
      </c>
      <c r="H1876" s="433">
        <f t="shared" si="294"/>
        <v>1500</v>
      </c>
      <c r="I1876" s="395"/>
      <c r="J1876" s="130">
        <f>((K1877-K1875)/500)</f>
        <v>0.02</v>
      </c>
      <c r="K1876" s="116">
        <f>(((I1876-I1875)*J1876)+K1875)+I1876</f>
        <v>150</v>
      </c>
      <c r="L1876" s="131">
        <f>ROUNDUP(K1876,0)</f>
        <v>150</v>
      </c>
      <c r="M1876" s="132">
        <f>((N1877-N1875)/500)</f>
        <v>0.02</v>
      </c>
      <c r="N1876" s="101">
        <f>(((I1876-I1875)*M1876)+N1875)+I1876</f>
        <v>250</v>
      </c>
      <c r="O1876" s="101">
        <f>ROUNDUP(N1876,0)</f>
        <v>250</v>
      </c>
      <c r="P1876" s="101">
        <f>((Q1877-Q1875)/500)</f>
        <v>0.02</v>
      </c>
      <c r="Q1876" s="101">
        <f>(((I1876-I1875)*P1876)+Q1875)+I1876</f>
        <v>500</v>
      </c>
      <c r="R1876" s="133">
        <f>ROUNDUP(Q1876,0)</f>
        <v>500</v>
      </c>
      <c r="S1876" s="132">
        <f>((T1877-T1875)/500)</f>
        <v>0.04</v>
      </c>
      <c r="T1876" s="134">
        <f>(((I1876-I1875)*S1876)+T1875)+I1876</f>
        <v>650</v>
      </c>
      <c r="U1876" s="134">
        <f>ROUNDUP(T1876,0)</f>
        <v>650</v>
      </c>
      <c r="V1876" s="396"/>
      <c r="W1876" s="130">
        <f>((X1877-X1875)/500)</f>
        <v>0.01</v>
      </c>
      <c r="X1876" s="116">
        <f>(((V1876-V1875)*W1876)+X1875)+V1876</f>
        <v>2570</v>
      </c>
      <c r="Y1876" s="135">
        <f t="shared" si="295"/>
        <v>240</v>
      </c>
      <c r="Z1876" s="106">
        <f>ROUNDUP(X1876,0)</f>
        <v>2570</v>
      </c>
      <c r="AA1876" s="136">
        <f>((AB1877-AB1875)/500)</f>
        <v>0.02</v>
      </c>
      <c r="AB1876" s="137">
        <f>(((V1876-V1875)*AA1876)+AB1875)+V1876</f>
        <v>5140</v>
      </c>
      <c r="AC1876" s="101">
        <f>ROUNDUP(AB1876,0)</f>
        <v>5140</v>
      </c>
      <c r="AD1876" s="137">
        <f>((AE1877-AE1875)/500)</f>
        <v>0.01</v>
      </c>
      <c r="AE1876" s="137">
        <f>(((V1876-V1875)*AD1876)+AE1875)+V1876</f>
        <v>2595</v>
      </c>
      <c r="AF1876" s="133">
        <f>ROUNDUP(AE1876,0)</f>
        <v>2595</v>
      </c>
      <c r="AG1876" s="137">
        <f>((AH1877-AH1875)/500)</f>
        <v>0.01</v>
      </c>
      <c r="AH1876" s="137">
        <f>(((V1876-V1875)*AG1876)+AH1875)+V1876</f>
        <v>2620</v>
      </c>
      <c r="AI1876" s="101">
        <f>ROUNDUP(AH1876,0)</f>
        <v>2620</v>
      </c>
      <c r="AJ1876" s="136">
        <f>((AK1877-AK1875)/500)</f>
        <v>0.01</v>
      </c>
      <c r="AK1876" s="138">
        <f>(((V1876-V1875)*AJ1876)+AK1875)+V1876</f>
        <v>2645</v>
      </c>
      <c r="AL1876" s="139">
        <f>ROUNDUP(AK1876,0)</f>
        <v>2645</v>
      </c>
    </row>
    <row r="1877" spans="1:38" ht="15.75" x14ac:dyDescent="0.25">
      <c r="A1877" s="93">
        <f t="shared" si="296"/>
        <v>0</v>
      </c>
      <c r="B1877" s="93">
        <f t="shared" si="291"/>
        <v>0</v>
      </c>
      <c r="C1877" s="112">
        <f>+$D$3*U1877</f>
        <v>5372510</v>
      </c>
      <c r="D1877" s="112">
        <f t="shared" si="292"/>
        <v>5372510</v>
      </c>
      <c r="E1877" s="112">
        <f>+$F$3*L1877</f>
        <v>4785300</v>
      </c>
      <c r="F1877" s="112">
        <f t="shared" si="293"/>
        <v>4785300</v>
      </c>
      <c r="G1877" s="113">
        <f>+$H$3*R1877</f>
        <v>1436640</v>
      </c>
      <c r="H1877" s="112">
        <f t="shared" si="294"/>
        <v>1436640</v>
      </c>
      <c r="I1877" s="140">
        <f>+I1875+500</f>
        <v>469000</v>
      </c>
      <c r="J1877" s="130"/>
      <c r="K1877" s="116">
        <f>+K1875+10</f>
        <v>9530</v>
      </c>
      <c r="L1877" s="117">
        <f>+I1877+K1877</f>
        <v>478530</v>
      </c>
      <c r="M1877" s="118"/>
      <c r="N1877" s="119">
        <f>+N1875+10</f>
        <v>9630</v>
      </c>
      <c r="O1877" s="119">
        <f>+N1877+I1877</f>
        <v>478630</v>
      </c>
      <c r="P1877" s="119"/>
      <c r="Q1877" s="119">
        <f>+Q1875+10</f>
        <v>9880</v>
      </c>
      <c r="R1877" s="120">
        <f>+Q1877+I1877</f>
        <v>478880</v>
      </c>
      <c r="S1877" s="121"/>
      <c r="T1877" s="122">
        <f>+T1875+20</f>
        <v>19410</v>
      </c>
      <c r="U1877" s="122">
        <f>+T1877+I1877</f>
        <v>488410</v>
      </c>
      <c r="V1877" s="141">
        <f>+V1875+500</f>
        <v>469000</v>
      </c>
      <c r="W1877" s="130"/>
      <c r="X1877" s="116">
        <f>+X1875+5</f>
        <v>7260</v>
      </c>
      <c r="Y1877" s="124">
        <f t="shared" si="295"/>
        <v>469240</v>
      </c>
      <c r="Z1877" s="125">
        <f>+V1877+X1877</f>
        <v>476260</v>
      </c>
      <c r="AA1877" s="126"/>
      <c r="AB1877" s="127">
        <f>+AB1875+10</f>
        <v>14520</v>
      </c>
      <c r="AC1877" s="119">
        <f>+V1877+AB1877</f>
        <v>483520</v>
      </c>
      <c r="AD1877" s="127"/>
      <c r="AE1877" s="127">
        <f>+AE1875+5</f>
        <v>7285</v>
      </c>
      <c r="AF1877" s="120">
        <f>+AE1877+V1877</f>
        <v>476285</v>
      </c>
      <c r="AG1877" s="127"/>
      <c r="AH1877" s="127">
        <f>+AH1875+5</f>
        <v>7310</v>
      </c>
      <c r="AI1877" s="119">
        <f>+AH1877+V1877</f>
        <v>476310</v>
      </c>
      <c r="AJ1877" s="126"/>
      <c r="AK1877" s="128">
        <f>+AK1875+5</f>
        <v>7335</v>
      </c>
      <c r="AL1877" s="129">
        <f>+AK1877+V1877</f>
        <v>476335</v>
      </c>
    </row>
    <row r="1878" spans="1:38" ht="15.75" x14ac:dyDescent="0.25">
      <c r="A1878" s="93">
        <f t="shared" si="296"/>
        <v>0</v>
      </c>
      <c r="B1878" s="94">
        <f t="shared" si="291"/>
        <v>0</v>
      </c>
      <c r="C1878" s="95">
        <f>+$D$3*T1878</f>
        <v>7150</v>
      </c>
      <c r="D1878" s="95">
        <f t="shared" si="292"/>
        <v>7150</v>
      </c>
      <c r="E1878" s="95">
        <f>+$F$3*K1878</f>
        <v>1500</v>
      </c>
      <c r="F1878" s="95">
        <f t="shared" si="293"/>
        <v>1500</v>
      </c>
      <c r="G1878" s="96">
        <f>+$H$3*Q1878</f>
        <v>1500</v>
      </c>
      <c r="H1878" s="95">
        <f t="shared" si="294"/>
        <v>1500</v>
      </c>
      <c r="I1878" s="395"/>
      <c r="J1878" s="130">
        <f>((K1879-K1877)/500)</f>
        <v>0.02</v>
      </c>
      <c r="K1878" s="116">
        <f>(((I1878-I1877)*J1878)+K1877)+I1878</f>
        <v>150</v>
      </c>
      <c r="L1878" s="131">
        <f>ROUNDUP(K1878,0)</f>
        <v>150</v>
      </c>
      <c r="M1878" s="132">
        <f>((N1879-N1877)/500)</f>
        <v>0.02</v>
      </c>
      <c r="N1878" s="101">
        <f>(((I1878-I1877)*M1878)+N1877)+I1878</f>
        <v>250</v>
      </c>
      <c r="O1878" s="101">
        <f>ROUNDUP(N1878,0)</f>
        <v>250</v>
      </c>
      <c r="P1878" s="101">
        <f>((Q1879-Q1877)/500)</f>
        <v>0.02</v>
      </c>
      <c r="Q1878" s="101">
        <f>(((I1878-I1877)*P1878)+Q1877)+I1878</f>
        <v>500</v>
      </c>
      <c r="R1878" s="133">
        <f>ROUNDUP(Q1878,0)</f>
        <v>500</v>
      </c>
      <c r="S1878" s="132">
        <f>((T1879-T1877)/500)</f>
        <v>0.04</v>
      </c>
      <c r="T1878" s="134">
        <f>(((I1878-I1877)*S1878)+T1877)+I1878</f>
        <v>650</v>
      </c>
      <c r="U1878" s="134">
        <f>ROUNDUP(T1878,0)</f>
        <v>650</v>
      </c>
      <c r="V1878" s="396"/>
      <c r="W1878" s="130">
        <f>((X1879-X1877)/500)</f>
        <v>0.02</v>
      </c>
      <c r="X1878" s="116">
        <f>(((V1878-V1877)*W1878)+X1877)+V1878</f>
        <v>-2120</v>
      </c>
      <c r="Y1878" s="135">
        <f t="shared" si="295"/>
        <v>240</v>
      </c>
      <c r="Z1878" s="106">
        <f>ROUNDUP(X1878,0)</f>
        <v>-2120</v>
      </c>
      <c r="AA1878" s="136">
        <f>((AB1879-AB1877)/500)</f>
        <v>0.04</v>
      </c>
      <c r="AB1878" s="137">
        <f>(((V1878-V1877)*AA1878)+AB1877)+V1878</f>
        <v>-4240</v>
      </c>
      <c r="AC1878" s="101">
        <f>ROUNDUP(AB1878,0)</f>
        <v>-4240</v>
      </c>
      <c r="AD1878" s="137">
        <f>((AE1879-AE1877)/500)</f>
        <v>0.02</v>
      </c>
      <c r="AE1878" s="137">
        <f>(((V1878-V1877)*AD1878)+AE1877)+V1878</f>
        <v>-2095</v>
      </c>
      <c r="AF1878" s="133">
        <f>ROUNDUP(AE1878,0)</f>
        <v>-2095</v>
      </c>
      <c r="AG1878" s="137">
        <f>((AH1879-AH1877)/500)</f>
        <v>0.02</v>
      </c>
      <c r="AH1878" s="137">
        <f>(((V1878-V1877)*AG1878)+AH1877)+V1878</f>
        <v>-2070</v>
      </c>
      <c r="AI1878" s="101">
        <f>ROUNDUP(AH1878,0)</f>
        <v>-2070</v>
      </c>
      <c r="AJ1878" s="136">
        <f>((AK1879-AK1877)/500)</f>
        <v>0.02</v>
      </c>
      <c r="AK1878" s="138">
        <f>(((V1878-V1877)*AJ1878)+AK1877)+V1878</f>
        <v>-2045</v>
      </c>
      <c r="AL1878" s="139">
        <f>ROUNDUP(AK1878,0)</f>
        <v>-2045</v>
      </c>
    </row>
    <row r="1879" spans="1:38" ht="15.75" x14ac:dyDescent="0.25">
      <c r="A1879" s="93">
        <f t="shared" si="296"/>
        <v>0</v>
      </c>
      <c r="B1879" s="93">
        <f t="shared" si="291"/>
        <v>0</v>
      </c>
      <c r="C1879" s="112">
        <f>+$D$3*U1879</f>
        <v>5378230</v>
      </c>
      <c r="D1879" s="112">
        <f t="shared" si="292"/>
        <v>5378230</v>
      </c>
      <c r="E1879" s="112">
        <f>+$F$3*L1879</f>
        <v>4790400</v>
      </c>
      <c r="F1879" s="112">
        <f t="shared" si="293"/>
        <v>4790400</v>
      </c>
      <c r="G1879" s="113">
        <f>+$H$3*R1879</f>
        <v>1438170</v>
      </c>
      <c r="H1879" s="112">
        <f t="shared" si="294"/>
        <v>1438170</v>
      </c>
      <c r="I1879" s="140">
        <f>+I1877+500</f>
        <v>469500</v>
      </c>
      <c r="J1879" s="130"/>
      <c r="K1879" s="116">
        <f>+K1877+10</f>
        <v>9540</v>
      </c>
      <c r="L1879" s="117">
        <f>+I1879+K1879</f>
        <v>479040</v>
      </c>
      <c r="M1879" s="118"/>
      <c r="N1879" s="119">
        <f>+N1877+10</f>
        <v>9640</v>
      </c>
      <c r="O1879" s="119">
        <f>+N1879+I1879</f>
        <v>479140</v>
      </c>
      <c r="P1879" s="119"/>
      <c r="Q1879" s="119">
        <f>+Q1877+10</f>
        <v>9890</v>
      </c>
      <c r="R1879" s="120">
        <f>+Q1879+I1879</f>
        <v>479390</v>
      </c>
      <c r="S1879" s="121"/>
      <c r="T1879" s="122">
        <f>+T1877+20</f>
        <v>19430</v>
      </c>
      <c r="U1879" s="122">
        <f>+T1879+I1879</f>
        <v>488930</v>
      </c>
      <c r="V1879" s="141">
        <f>+V1877+500</f>
        <v>469500</v>
      </c>
      <c r="W1879" s="130"/>
      <c r="X1879" s="116">
        <f>+X1877+10</f>
        <v>7270</v>
      </c>
      <c r="Y1879" s="124">
        <f t="shared" si="295"/>
        <v>469740</v>
      </c>
      <c r="Z1879" s="125">
        <f>+V1879+X1879</f>
        <v>476770</v>
      </c>
      <c r="AA1879" s="126"/>
      <c r="AB1879" s="127">
        <f>+AB1877+20</f>
        <v>14540</v>
      </c>
      <c r="AC1879" s="119">
        <f>+V1879+AB1879</f>
        <v>484040</v>
      </c>
      <c r="AD1879" s="127"/>
      <c r="AE1879" s="127">
        <f>+AE1877+10</f>
        <v>7295</v>
      </c>
      <c r="AF1879" s="120">
        <f>+AE1879+V1879</f>
        <v>476795</v>
      </c>
      <c r="AG1879" s="127"/>
      <c r="AH1879" s="127">
        <f>+AH1877+10</f>
        <v>7320</v>
      </c>
      <c r="AI1879" s="119">
        <f>+AH1879+V1879</f>
        <v>476820</v>
      </c>
      <c r="AJ1879" s="126"/>
      <c r="AK1879" s="128">
        <f>+AK1877+10</f>
        <v>7345</v>
      </c>
      <c r="AL1879" s="129">
        <f>+AK1879+V1879</f>
        <v>476845</v>
      </c>
    </row>
    <row r="1880" spans="1:38" ht="15.75" x14ac:dyDescent="0.25">
      <c r="A1880" s="93">
        <f t="shared" si="296"/>
        <v>0</v>
      </c>
      <c r="B1880" s="94">
        <f t="shared" si="291"/>
        <v>0</v>
      </c>
      <c r="C1880" s="95">
        <f>+$D$3*T1880</f>
        <v>7150</v>
      </c>
      <c r="D1880" s="95">
        <f t="shared" si="292"/>
        <v>7150</v>
      </c>
      <c r="E1880" s="95">
        <f>+$F$3*K1880</f>
        <v>1500</v>
      </c>
      <c r="F1880" s="95">
        <f t="shared" si="293"/>
        <v>1500</v>
      </c>
      <c r="G1880" s="96">
        <f>+$H$3*Q1880</f>
        <v>1500</v>
      </c>
      <c r="H1880" s="433">
        <f t="shared" si="294"/>
        <v>1500</v>
      </c>
      <c r="I1880" s="395"/>
      <c r="J1880" s="130">
        <f>((K1881-K1879)/500)</f>
        <v>0.02</v>
      </c>
      <c r="K1880" s="116">
        <f>(((I1880-I1879)*J1880)+K1879)+I1880</f>
        <v>150</v>
      </c>
      <c r="L1880" s="131">
        <f>ROUNDUP(K1880,0)</f>
        <v>150</v>
      </c>
      <c r="M1880" s="132">
        <f>((N1881-N1879)/500)</f>
        <v>0.02</v>
      </c>
      <c r="N1880" s="101">
        <f>(((I1880-I1879)*M1880)+N1879)+I1880</f>
        <v>250</v>
      </c>
      <c r="O1880" s="101">
        <f>ROUNDUP(N1880,0)</f>
        <v>250</v>
      </c>
      <c r="P1880" s="101">
        <f>((Q1881-Q1879)/500)</f>
        <v>0.02</v>
      </c>
      <c r="Q1880" s="101">
        <f>(((I1880-I1879)*P1880)+Q1879)+I1880</f>
        <v>500</v>
      </c>
      <c r="R1880" s="133">
        <f>ROUNDUP(Q1880,0)</f>
        <v>500</v>
      </c>
      <c r="S1880" s="132">
        <f>((T1881-T1879)/500)</f>
        <v>0.04</v>
      </c>
      <c r="T1880" s="134">
        <f>(((I1880-I1879)*S1880)+T1879)+I1880</f>
        <v>650</v>
      </c>
      <c r="U1880" s="134">
        <f>ROUNDUP(T1880,0)</f>
        <v>650</v>
      </c>
      <c r="V1880" s="396"/>
      <c r="W1880" s="130">
        <f>((X1881-X1879)/500)</f>
        <v>0.01</v>
      </c>
      <c r="X1880" s="116">
        <f>(((V1880-V1879)*W1880)+X1879)+V1880</f>
        <v>2575</v>
      </c>
      <c r="Y1880" s="135">
        <f t="shared" si="295"/>
        <v>240</v>
      </c>
      <c r="Z1880" s="106">
        <f>ROUNDUP(X1880,0)</f>
        <v>2575</v>
      </c>
      <c r="AA1880" s="136">
        <f>((AB1881-AB1879)/500)</f>
        <v>0.02</v>
      </c>
      <c r="AB1880" s="137">
        <f>(((V1880-V1879)*AA1880)+AB1879)+V1880</f>
        <v>5150</v>
      </c>
      <c r="AC1880" s="101">
        <f>ROUNDUP(AB1880,0)</f>
        <v>5150</v>
      </c>
      <c r="AD1880" s="137">
        <f>((AE1881-AE1879)/500)</f>
        <v>0.01</v>
      </c>
      <c r="AE1880" s="137">
        <f>(((V1880-V1879)*AD1880)+AE1879)+V1880</f>
        <v>2600</v>
      </c>
      <c r="AF1880" s="133">
        <f>ROUNDUP(AE1880,0)</f>
        <v>2600</v>
      </c>
      <c r="AG1880" s="137">
        <f>((AH1881-AH1879)/500)</f>
        <v>0.01</v>
      </c>
      <c r="AH1880" s="137">
        <f>(((V1880-V1879)*AG1880)+AH1879)+V1880</f>
        <v>2625</v>
      </c>
      <c r="AI1880" s="101">
        <f>ROUNDUP(AH1880,0)</f>
        <v>2625</v>
      </c>
      <c r="AJ1880" s="136">
        <f>((AK1881-AK1879)/500)</f>
        <v>0.01</v>
      </c>
      <c r="AK1880" s="138">
        <f>(((V1880-V1879)*AJ1880)+AK1879)+V1880</f>
        <v>2650</v>
      </c>
      <c r="AL1880" s="139">
        <f>ROUNDUP(AK1880,0)</f>
        <v>2650</v>
      </c>
    </row>
    <row r="1881" spans="1:38" ht="15.75" x14ac:dyDescent="0.25">
      <c r="A1881" s="93">
        <f t="shared" si="296"/>
        <v>0</v>
      </c>
      <c r="B1881" s="93">
        <f t="shared" si="291"/>
        <v>0</v>
      </c>
      <c r="C1881" s="112">
        <f>+$D$3*U1881</f>
        <v>5383950</v>
      </c>
      <c r="D1881" s="112">
        <f t="shared" si="292"/>
        <v>5383950</v>
      </c>
      <c r="E1881" s="112">
        <f>+$F$3*L1881</f>
        <v>4795500</v>
      </c>
      <c r="F1881" s="112">
        <f t="shared" si="293"/>
        <v>4795500</v>
      </c>
      <c r="G1881" s="113">
        <f>+$H$3*R1881</f>
        <v>1439700</v>
      </c>
      <c r="H1881" s="112">
        <f t="shared" si="294"/>
        <v>1439700</v>
      </c>
      <c r="I1881" s="140">
        <f>+I1879+500</f>
        <v>470000</v>
      </c>
      <c r="J1881" s="130"/>
      <c r="K1881" s="116">
        <f>+K1879+10</f>
        <v>9550</v>
      </c>
      <c r="L1881" s="117">
        <f>+I1881+K1881</f>
        <v>479550</v>
      </c>
      <c r="M1881" s="118"/>
      <c r="N1881" s="119">
        <f>+N1879+10</f>
        <v>9650</v>
      </c>
      <c r="O1881" s="119">
        <f>+N1881+I1881</f>
        <v>479650</v>
      </c>
      <c r="P1881" s="119"/>
      <c r="Q1881" s="119">
        <f>+Q1879+10</f>
        <v>9900</v>
      </c>
      <c r="R1881" s="120">
        <f>+Q1881+I1881</f>
        <v>479900</v>
      </c>
      <c r="S1881" s="121"/>
      <c r="T1881" s="122">
        <f>+T1879+20</f>
        <v>19450</v>
      </c>
      <c r="U1881" s="122">
        <f>+T1881+I1881</f>
        <v>489450</v>
      </c>
      <c r="V1881" s="141">
        <f>+V1879+500</f>
        <v>470000</v>
      </c>
      <c r="W1881" s="130"/>
      <c r="X1881" s="116">
        <f>+X1879+5</f>
        <v>7275</v>
      </c>
      <c r="Y1881" s="124">
        <f t="shared" si="295"/>
        <v>470240</v>
      </c>
      <c r="Z1881" s="125">
        <f>+V1881+X1881</f>
        <v>477275</v>
      </c>
      <c r="AA1881" s="126"/>
      <c r="AB1881" s="127">
        <f>+AB1879+10</f>
        <v>14550</v>
      </c>
      <c r="AC1881" s="119">
        <f>+V1881+AB1881</f>
        <v>484550</v>
      </c>
      <c r="AD1881" s="127"/>
      <c r="AE1881" s="127">
        <f>+AE1879+5</f>
        <v>7300</v>
      </c>
      <c r="AF1881" s="120">
        <f>+AE1881+V1881</f>
        <v>477300</v>
      </c>
      <c r="AG1881" s="127"/>
      <c r="AH1881" s="127">
        <f>+AH1879+5</f>
        <v>7325</v>
      </c>
      <c r="AI1881" s="119">
        <f>+AH1881+V1881</f>
        <v>477325</v>
      </c>
      <c r="AJ1881" s="126"/>
      <c r="AK1881" s="128">
        <f>+AK1879+5</f>
        <v>7350</v>
      </c>
      <c r="AL1881" s="129">
        <f>+AK1881+V1881</f>
        <v>477350</v>
      </c>
    </row>
    <row r="1882" spans="1:38" ht="15.75" x14ac:dyDescent="0.25">
      <c r="A1882" s="93">
        <f t="shared" si="296"/>
        <v>0</v>
      </c>
      <c r="B1882" s="94">
        <f t="shared" si="291"/>
        <v>0</v>
      </c>
      <c r="C1882" s="95">
        <f>+$D$3*T1882</f>
        <v>7150</v>
      </c>
      <c r="D1882" s="95">
        <f t="shared" si="292"/>
        <v>7150</v>
      </c>
      <c r="E1882" s="95">
        <f>+$F$3*K1882</f>
        <v>1500</v>
      </c>
      <c r="F1882" s="95">
        <f t="shared" si="293"/>
        <v>1500</v>
      </c>
      <c r="G1882" s="96">
        <f>+$H$3*Q1882</f>
        <v>1500</v>
      </c>
      <c r="H1882" s="95">
        <f t="shared" si="294"/>
        <v>1500</v>
      </c>
      <c r="I1882" s="395"/>
      <c r="J1882" s="130">
        <f>((K1883-K1881)/500)</f>
        <v>0.02</v>
      </c>
      <c r="K1882" s="116">
        <f>(((I1882-I1881)*J1882)+K1881)+I1882</f>
        <v>150</v>
      </c>
      <c r="L1882" s="131">
        <f>ROUNDUP(K1882,0)</f>
        <v>150</v>
      </c>
      <c r="M1882" s="132">
        <f>((N1883-N1881)/500)</f>
        <v>0.02</v>
      </c>
      <c r="N1882" s="101">
        <f>(((I1882-I1881)*M1882)+N1881)+I1882</f>
        <v>250</v>
      </c>
      <c r="O1882" s="101">
        <f>ROUNDUP(N1882,0)</f>
        <v>250</v>
      </c>
      <c r="P1882" s="101">
        <f>((Q1883-Q1881)/500)</f>
        <v>0.02</v>
      </c>
      <c r="Q1882" s="101">
        <f>(((I1882-I1881)*P1882)+Q1881)+I1882</f>
        <v>500</v>
      </c>
      <c r="R1882" s="133">
        <f>ROUNDUP(Q1882,0)</f>
        <v>500</v>
      </c>
      <c r="S1882" s="132">
        <f>((T1883-T1881)/500)</f>
        <v>0.04</v>
      </c>
      <c r="T1882" s="134">
        <f>(((I1882-I1881)*S1882)+T1881)+I1882</f>
        <v>650</v>
      </c>
      <c r="U1882" s="134">
        <f>ROUNDUP(T1882,0)</f>
        <v>650</v>
      </c>
      <c r="V1882" s="396"/>
      <c r="W1882" s="130">
        <f>((X1883-X1881)/500)</f>
        <v>0.02</v>
      </c>
      <c r="X1882" s="116">
        <f>(((V1882-V1881)*W1882)+X1881)+V1882</f>
        <v>-2125</v>
      </c>
      <c r="Y1882" s="135">
        <f t="shared" si="295"/>
        <v>240</v>
      </c>
      <c r="Z1882" s="106">
        <f>ROUNDUP(X1882,0)</f>
        <v>-2125</v>
      </c>
      <c r="AA1882" s="136">
        <f>((AB1883-AB1881)/500)</f>
        <v>0.04</v>
      </c>
      <c r="AB1882" s="137">
        <f>(((V1882-V1881)*AA1882)+AB1881)+V1882</f>
        <v>-4250</v>
      </c>
      <c r="AC1882" s="101">
        <f>ROUNDUP(AB1882,0)</f>
        <v>-4250</v>
      </c>
      <c r="AD1882" s="137">
        <f>((AE1883-AE1881)/500)</f>
        <v>0.02</v>
      </c>
      <c r="AE1882" s="137">
        <f>(((V1882-V1881)*AD1882)+AE1881)+V1882</f>
        <v>-2100</v>
      </c>
      <c r="AF1882" s="133">
        <f>ROUNDUP(AE1882,0)</f>
        <v>-2100</v>
      </c>
      <c r="AG1882" s="137">
        <f>((AH1883-AH1881)/500)</f>
        <v>0.02</v>
      </c>
      <c r="AH1882" s="137">
        <f>(((V1882-V1881)*AG1882)+AH1881)+V1882</f>
        <v>-2075</v>
      </c>
      <c r="AI1882" s="101">
        <f>ROUNDUP(AH1882,0)</f>
        <v>-2075</v>
      </c>
      <c r="AJ1882" s="136">
        <f>((AK1883-AK1881)/500)</f>
        <v>0.02</v>
      </c>
      <c r="AK1882" s="138">
        <f>(((V1882-V1881)*AJ1882)+AK1881)+V1882</f>
        <v>-2050</v>
      </c>
      <c r="AL1882" s="139">
        <f>ROUNDUP(AK1882,0)</f>
        <v>-2050</v>
      </c>
    </row>
    <row r="1883" spans="1:38" ht="15.75" x14ac:dyDescent="0.25">
      <c r="A1883" s="93">
        <f t="shared" si="296"/>
        <v>0</v>
      </c>
      <c r="B1883" s="93">
        <f t="shared" ref="B1883:B1946" si="297">ROUNDUP(A1883,0)</f>
        <v>0</v>
      </c>
      <c r="C1883" s="112">
        <f>+$D$3*U1883</f>
        <v>5389670</v>
      </c>
      <c r="D1883" s="112">
        <f t="shared" ref="D1883:D1946" si="298">ROUNDUP(C1883,0)</f>
        <v>5389670</v>
      </c>
      <c r="E1883" s="112">
        <f>+$F$3*L1883</f>
        <v>4800600</v>
      </c>
      <c r="F1883" s="112">
        <f t="shared" ref="F1883:F1946" si="299">ROUNDUP(E1883,0)</f>
        <v>4800600</v>
      </c>
      <c r="G1883" s="113">
        <f>+$H$3*R1883</f>
        <v>1441230</v>
      </c>
      <c r="H1883" s="112">
        <f t="shared" ref="H1883:H1946" si="300">ROUNDUP(G1883,0)</f>
        <v>1441230</v>
      </c>
      <c r="I1883" s="140">
        <f>+I1881+500</f>
        <v>470500</v>
      </c>
      <c r="J1883" s="130"/>
      <c r="K1883" s="116">
        <f>+K1881+10</f>
        <v>9560</v>
      </c>
      <c r="L1883" s="117">
        <f>+I1883+K1883</f>
        <v>480060</v>
      </c>
      <c r="M1883" s="118"/>
      <c r="N1883" s="119">
        <f>+N1881+10</f>
        <v>9660</v>
      </c>
      <c r="O1883" s="119">
        <f>+N1883+I1883</f>
        <v>480160</v>
      </c>
      <c r="P1883" s="119"/>
      <c r="Q1883" s="119">
        <f>+Q1881+10</f>
        <v>9910</v>
      </c>
      <c r="R1883" s="120">
        <f>+Q1883+I1883</f>
        <v>480410</v>
      </c>
      <c r="S1883" s="121"/>
      <c r="T1883" s="122">
        <f>+T1881+20</f>
        <v>19470</v>
      </c>
      <c r="U1883" s="122">
        <f>+T1883+I1883</f>
        <v>489970</v>
      </c>
      <c r="V1883" s="141">
        <f>+V1881+500</f>
        <v>470500</v>
      </c>
      <c r="W1883" s="130"/>
      <c r="X1883" s="116">
        <f>+X1881+10</f>
        <v>7285</v>
      </c>
      <c r="Y1883" s="124">
        <f t="shared" si="295"/>
        <v>470740</v>
      </c>
      <c r="Z1883" s="125">
        <f>+V1883+X1883</f>
        <v>477785</v>
      </c>
      <c r="AA1883" s="126"/>
      <c r="AB1883" s="127">
        <f>+AB1881+20</f>
        <v>14570</v>
      </c>
      <c r="AC1883" s="119">
        <f>+V1883+AB1883</f>
        <v>485070</v>
      </c>
      <c r="AD1883" s="127"/>
      <c r="AE1883" s="127">
        <f>+AE1881+10</f>
        <v>7310</v>
      </c>
      <c r="AF1883" s="120">
        <f>+AE1883+V1883</f>
        <v>477810</v>
      </c>
      <c r="AG1883" s="127"/>
      <c r="AH1883" s="127">
        <f>+AH1881+10</f>
        <v>7335</v>
      </c>
      <c r="AI1883" s="119">
        <f>+AH1883+V1883</f>
        <v>477835</v>
      </c>
      <c r="AJ1883" s="126"/>
      <c r="AK1883" s="128">
        <f>+AK1881+10</f>
        <v>7360</v>
      </c>
      <c r="AL1883" s="129">
        <f>+AK1883+V1883</f>
        <v>477860</v>
      </c>
    </row>
    <row r="1884" spans="1:38" ht="15.75" x14ac:dyDescent="0.25">
      <c r="A1884" s="93">
        <f t="shared" si="296"/>
        <v>0</v>
      </c>
      <c r="B1884" s="94">
        <f t="shared" si="297"/>
        <v>0</v>
      </c>
      <c r="C1884" s="95">
        <f>+$D$3*T1884</f>
        <v>7150</v>
      </c>
      <c r="D1884" s="95">
        <f t="shared" si="298"/>
        <v>7150</v>
      </c>
      <c r="E1884" s="95">
        <f>+$F$3*K1884</f>
        <v>1500</v>
      </c>
      <c r="F1884" s="95">
        <f t="shared" si="299"/>
        <v>1500</v>
      </c>
      <c r="G1884" s="96">
        <f>+$H$3*Q1884</f>
        <v>1500</v>
      </c>
      <c r="H1884" s="433">
        <f t="shared" si="300"/>
        <v>1500</v>
      </c>
      <c r="I1884" s="395"/>
      <c r="J1884" s="130">
        <f>((K1885-K1883)/500)</f>
        <v>0.02</v>
      </c>
      <c r="K1884" s="116">
        <f>(((I1884-I1883)*J1884)+K1883)+I1884</f>
        <v>150</v>
      </c>
      <c r="L1884" s="131">
        <f>ROUNDUP(K1884,0)</f>
        <v>150</v>
      </c>
      <c r="M1884" s="132">
        <f>((N1885-N1883)/500)</f>
        <v>0.02</v>
      </c>
      <c r="N1884" s="101">
        <f>(((I1884-I1883)*M1884)+N1883)+I1884</f>
        <v>250</v>
      </c>
      <c r="O1884" s="101">
        <f>ROUNDUP(N1884,0)</f>
        <v>250</v>
      </c>
      <c r="P1884" s="101">
        <f>((Q1885-Q1883)/500)</f>
        <v>0.02</v>
      </c>
      <c r="Q1884" s="101">
        <f>(((I1884-I1883)*P1884)+Q1883)+I1884</f>
        <v>500</v>
      </c>
      <c r="R1884" s="133">
        <f>ROUNDUP(Q1884,0)</f>
        <v>500</v>
      </c>
      <c r="S1884" s="132">
        <f>((T1885-T1883)/500)</f>
        <v>0.04</v>
      </c>
      <c r="T1884" s="134">
        <f>(((I1884-I1883)*S1884)+T1883)+I1884</f>
        <v>650</v>
      </c>
      <c r="U1884" s="134">
        <f>ROUNDUP(T1884,0)</f>
        <v>650</v>
      </c>
      <c r="V1884" s="396"/>
      <c r="W1884" s="130">
        <f>((X1885-X1883)/500)</f>
        <v>0.01</v>
      </c>
      <c r="X1884" s="116">
        <f>(((V1884-V1883)*W1884)+X1883)+V1884</f>
        <v>2580</v>
      </c>
      <c r="Y1884" s="135">
        <f t="shared" si="295"/>
        <v>240</v>
      </c>
      <c r="Z1884" s="106">
        <f>ROUNDUP(X1884,0)</f>
        <v>2580</v>
      </c>
      <c r="AA1884" s="136">
        <f>((AB1885-AB1883)/500)</f>
        <v>0.02</v>
      </c>
      <c r="AB1884" s="137">
        <f>(((V1884-V1883)*AA1884)+AB1883)+V1884</f>
        <v>5160</v>
      </c>
      <c r="AC1884" s="101">
        <f>ROUNDUP(AB1884,0)</f>
        <v>5160</v>
      </c>
      <c r="AD1884" s="137">
        <f>((AE1885-AE1883)/500)</f>
        <v>0.01</v>
      </c>
      <c r="AE1884" s="137">
        <f>(((V1884-V1883)*AD1884)+AE1883)+V1884</f>
        <v>2605</v>
      </c>
      <c r="AF1884" s="133">
        <f>ROUNDUP(AE1884,0)</f>
        <v>2605</v>
      </c>
      <c r="AG1884" s="137">
        <f>((AH1885-AH1883)/500)</f>
        <v>0.01</v>
      </c>
      <c r="AH1884" s="137">
        <f>(((V1884-V1883)*AG1884)+AH1883)+V1884</f>
        <v>2630</v>
      </c>
      <c r="AI1884" s="101">
        <f>ROUNDUP(AH1884,0)</f>
        <v>2630</v>
      </c>
      <c r="AJ1884" s="136">
        <f>((AK1885-AK1883)/500)</f>
        <v>0.01</v>
      </c>
      <c r="AK1884" s="138">
        <f>(((V1884-V1883)*AJ1884)+AK1883)+V1884</f>
        <v>2655</v>
      </c>
      <c r="AL1884" s="139">
        <f>ROUNDUP(AK1884,0)</f>
        <v>2655</v>
      </c>
    </row>
    <row r="1885" spans="1:38" ht="15.75" x14ac:dyDescent="0.25">
      <c r="A1885" s="93">
        <f t="shared" si="296"/>
        <v>0</v>
      </c>
      <c r="B1885" s="93">
        <f t="shared" si="297"/>
        <v>0</v>
      </c>
      <c r="C1885" s="112">
        <f>+$D$3*U1885</f>
        <v>5395390</v>
      </c>
      <c r="D1885" s="112">
        <f t="shared" si="298"/>
        <v>5395390</v>
      </c>
      <c r="E1885" s="112">
        <f>+$F$3*L1885</f>
        <v>4805700</v>
      </c>
      <c r="F1885" s="112">
        <f t="shared" si="299"/>
        <v>4805700</v>
      </c>
      <c r="G1885" s="113">
        <f>+$H$3*R1885</f>
        <v>1442760</v>
      </c>
      <c r="H1885" s="112">
        <f t="shared" si="300"/>
        <v>1442760</v>
      </c>
      <c r="I1885" s="140">
        <f>+I1883+500</f>
        <v>471000</v>
      </c>
      <c r="J1885" s="130"/>
      <c r="K1885" s="116">
        <f>+K1883+10</f>
        <v>9570</v>
      </c>
      <c r="L1885" s="117">
        <f>+I1885+K1885</f>
        <v>480570</v>
      </c>
      <c r="M1885" s="118"/>
      <c r="N1885" s="119">
        <f>+N1883+10</f>
        <v>9670</v>
      </c>
      <c r="O1885" s="119">
        <f>+N1885+I1885</f>
        <v>480670</v>
      </c>
      <c r="P1885" s="119"/>
      <c r="Q1885" s="119">
        <f>+Q1883+10</f>
        <v>9920</v>
      </c>
      <c r="R1885" s="120">
        <f>+Q1885+I1885</f>
        <v>480920</v>
      </c>
      <c r="S1885" s="121"/>
      <c r="T1885" s="122">
        <f>+T1883+20</f>
        <v>19490</v>
      </c>
      <c r="U1885" s="122">
        <f>+T1885+I1885</f>
        <v>490490</v>
      </c>
      <c r="V1885" s="141">
        <f>+V1883+500</f>
        <v>471000</v>
      </c>
      <c r="W1885" s="130"/>
      <c r="X1885" s="116">
        <f>+X1883+5</f>
        <v>7290</v>
      </c>
      <c r="Y1885" s="124">
        <f t="shared" si="295"/>
        <v>471240</v>
      </c>
      <c r="Z1885" s="125">
        <f>+V1885+X1885</f>
        <v>478290</v>
      </c>
      <c r="AA1885" s="126"/>
      <c r="AB1885" s="127">
        <f>+AB1883+10</f>
        <v>14580</v>
      </c>
      <c r="AC1885" s="119">
        <f>+V1885+AB1885</f>
        <v>485580</v>
      </c>
      <c r="AD1885" s="127"/>
      <c r="AE1885" s="127">
        <f>+AE1883+5</f>
        <v>7315</v>
      </c>
      <c r="AF1885" s="120">
        <f>+AE1885+V1885</f>
        <v>478315</v>
      </c>
      <c r="AG1885" s="127"/>
      <c r="AH1885" s="127">
        <f>+AH1883+5</f>
        <v>7340</v>
      </c>
      <c r="AI1885" s="119">
        <f>+AH1885+V1885</f>
        <v>478340</v>
      </c>
      <c r="AJ1885" s="126"/>
      <c r="AK1885" s="128">
        <f>+AK1883+5</f>
        <v>7365</v>
      </c>
      <c r="AL1885" s="129">
        <f>+AK1885+V1885</f>
        <v>478365</v>
      </c>
    </row>
    <row r="1886" spans="1:38" ht="15.75" x14ac:dyDescent="0.25">
      <c r="A1886" s="93">
        <f t="shared" si="296"/>
        <v>0</v>
      </c>
      <c r="B1886" s="94">
        <f t="shared" si="297"/>
        <v>0</v>
      </c>
      <c r="C1886" s="95">
        <f>+$D$3*T1886</f>
        <v>7150</v>
      </c>
      <c r="D1886" s="95">
        <f t="shared" si="298"/>
        <v>7150</v>
      </c>
      <c r="E1886" s="95">
        <f>+$F$3*K1886</f>
        <v>1500</v>
      </c>
      <c r="F1886" s="95">
        <f t="shared" si="299"/>
        <v>1500</v>
      </c>
      <c r="G1886" s="96">
        <f>+$H$3*Q1886</f>
        <v>1500</v>
      </c>
      <c r="H1886" s="95">
        <f t="shared" si="300"/>
        <v>1500</v>
      </c>
      <c r="I1886" s="395"/>
      <c r="J1886" s="130">
        <f>((K1887-K1885)/500)</f>
        <v>0.02</v>
      </c>
      <c r="K1886" s="116">
        <f>(((I1886-I1885)*J1886)+K1885)+I1886</f>
        <v>150</v>
      </c>
      <c r="L1886" s="131">
        <f>ROUNDUP(K1886,0)</f>
        <v>150</v>
      </c>
      <c r="M1886" s="132">
        <f>((N1887-N1885)/500)</f>
        <v>0.02</v>
      </c>
      <c r="N1886" s="101">
        <f>(((I1886-I1885)*M1886)+N1885)+I1886</f>
        <v>250</v>
      </c>
      <c r="O1886" s="101">
        <f>ROUNDUP(N1886,0)</f>
        <v>250</v>
      </c>
      <c r="P1886" s="101">
        <f>((Q1887-Q1885)/500)</f>
        <v>0.02</v>
      </c>
      <c r="Q1886" s="101">
        <f>(((I1886-I1885)*P1886)+Q1885)+I1886</f>
        <v>500</v>
      </c>
      <c r="R1886" s="133">
        <f>ROUNDUP(Q1886,0)</f>
        <v>500</v>
      </c>
      <c r="S1886" s="132">
        <f>((T1887-T1885)/500)</f>
        <v>0.04</v>
      </c>
      <c r="T1886" s="134">
        <f>(((I1886-I1885)*S1886)+T1885)+I1886</f>
        <v>650</v>
      </c>
      <c r="U1886" s="134">
        <f>ROUNDUP(T1886,0)</f>
        <v>650</v>
      </c>
      <c r="V1886" s="396"/>
      <c r="W1886" s="130">
        <f>((X1887-X1885)/500)</f>
        <v>0.02</v>
      </c>
      <c r="X1886" s="116">
        <f>(((V1886-V1885)*W1886)+X1885)+V1886</f>
        <v>-2130</v>
      </c>
      <c r="Y1886" s="135">
        <f t="shared" si="295"/>
        <v>240</v>
      </c>
      <c r="Z1886" s="106">
        <f>ROUNDUP(X1886,0)</f>
        <v>-2130</v>
      </c>
      <c r="AA1886" s="136">
        <f>((AB1887-AB1885)/500)</f>
        <v>0.04</v>
      </c>
      <c r="AB1886" s="137">
        <f>(((V1886-V1885)*AA1886)+AB1885)+V1886</f>
        <v>-4260</v>
      </c>
      <c r="AC1886" s="101">
        <f>ROUNDUP(AB1886,0)</f>
        <v>-4260</v>
      </c>
      <c r="AD1886" s="137">
        <f>((AE1887-AE1885)/500)</f>
        <v>0.02</v>
      </c>
      <c r="AE1886" s="137">
        <f>(((V1886-V1885)*AD1886)+AE1885)+V1886</f>
        <v>-2105</v>
      </c>
      <c r="AF1886" s="133">
        <f>ROUNDUP(AE1886,0)</f>
        <v>-2105</v>
      </c>
      <c r="AG1886" s="137">
        <f>((AH1887-AH1885)/500)</f>
        <v>0.02</v>
      </c>
      <c r="AH1886" s="137">
        <f>(((V1886-V1885)*AG1886)+AH1885)+V1886</f>
        <v>-2080</v>
      </c>
      <c r="AI1886" s="101">
        <f>ROUNDUP(AH1886,0)</f>
        <v>-2080</v>
      </c>
      <c r="AJ1886" s="136">
        <f>((AK1887-AK1885)/500)</f>
        <v>0.02</v>
      </c>
      <c r="AK1886" s="138">
        <f>(((V1886-V1885)*AJ1886)+AK1885)+V1886</f>
        <v>-2055</v>
      </c>
      <c r="AL1886" s="139">
        <f>ROUNDUP(AK1886,0)</f>
        <v>-2055</v>
      </c>
    </row>
    <row r="1887" spans="1:38" ht="15.75" x14ac:dyDescent="0.25">
      <c r="A1887" s="93">
        <f t="shared" si="296"/>
        <v>0</v>
      </c>
      <c r="B1887" s="93">
        <f t="shared" si="297"/>
        <v>0</v>
      </c>
      <c r="C1887" s="112">
        <f>+$D$3*U1887</f>
        <v>5401110</v>
      </c>
      <c r="D1887" s="112">
        <f t="shared" si="298"/>
        <v>5401110</v>
      </c>
      <c r="E1887" s="112">
        <f>+$F$3*L1887</f>
        <v>4810800</v>
      </c>
      <c r="F1887" s="112">
        <f t="shared" si="299"/>
        <v>4810800</v>
      </c>
      <c r="G1887" s="113">
        <f>+$H$3*R1887</f>
        <v>1444290</v>
      </c>
      <c r="H1887" s="112">
        <f t="shared" si="300"/>
        <v>1444290</v>
      </c>
      <c r="I1887" s="140">
        <f>+I1885+500</f>
        <v>471500</v>
      </c>
      <c r="J1887" s="130"/>
      <c r="K1887" s="116">
        <f>+K1885+10</f>
        <v>9580</v>
      </c>
      <c r="L1887" s="117">
        <f>+I1887+K1887</f>
        <v>481080</v>
      </c>
      <c r="M1887" s="118"/>
      <c r="N1887" s="119">
        <f>+N1885+10</f>
        <v>9680</v>
      </c>
      <c r="O1887" s="119">
        <f>+N1887+I1887</f>
        <v>481180</v>
      </c>
      <c r="P1887" s="119"/>
      <c r="Q1887" s="119">
        <f>+Q1885+10</f>
        <v>9930</v>
      </c>
      <c r="R1887" s="120">
        <f>+Q1887+I1887</f>
        <v>481430</v>
      </c>
      <c r="S1887" s="121"/>
      <c r="T1887" s="122">
        <f>+T1885+20</f>
        <v>19510</v>
      </c>
      <c r="U1887" s="122">
        <f>+T1887+I1887</f>
        <v>491010</v>
      </c>
      <c r="V1887" s="141">
        <f>+V1885+500</f>
        <v>471500</v>
      </c>
      <c r="W1887" s="130"/>
      <c r="X1887" s="116">
        <f>+X1885+10</f>
        <v>7300</v>
      </c>
      <c r="Y1887" s="124">
        <f t="shared" si="295"/>
        <v>471740</v>
      </c>
      <c r="Z1887" s="125">
        <f>+V1887+X1887</f>
        <v>478800</v>
      </c>
      <c r="AA1887" s="126"/>
      <c r="AB1887" s="127">
        <f>+AB1885+20</f>
        <v>14600</v>
      </c>
      <c r="AC1887" s="119">
        <f>+V1887+AB1887</f>
        <v>486100</v>
      </c>
      <c r="AD1887" s="127"/>
      <c r="AE1887" s="127">
        <f>+AE1885+10</f>
        <v>7325</v>
      </c>
      <c r="AF1887" s="120">
        <f>+AE1887+V1887</f>
        <v>478825</v>
      </c>
      <c r="AG1887" s="127"/>
      <c r="AH1887" s="127">
        <f>+AH1885+10</f>
        <v>7350</v>
      </c>
      <c r="AI1887" s="119">
        <f>+AH1887+V1887</f>
        <v>478850</v>
      </c>
      <c r="AJ1887" s="126"/>
      <c r="AK1887" s="128">
        <f>+AK1885+10</f>
        <v>7375</v>
      </c>
      <c r="AL1887" s="129">
        <f>+AK1887+V1887</f>
        <v>478875</v>
      </c>
    </row>
    <row r="1888" spans="1:38" ht="15.75" x14ac:dyDescent="0.25">
      <c r="A1888" s="93">
        <f t="shared" si="296"/>
        <v>0</v>
      </c>
      <c r="B1888" s="94">
        <f t="shared" si="297"/>
        <v>0</v>
      </c>
      <c r="C1888" s="95">
        <f>+$D$3*T1888</f>
        <v>7150</v>
      </c>
      <c r="D1888" s="95">
        <f t="shared" si="298"/>
        <v>7150</v>
      </c>
      <c r="E1888" s="95">
        <f>+$F$3*K1888</f>
        <v>1500</v>
      </c>
      <c r="F1888" s="95">
        <f t="shared" si="299"/>
        <v>1500</v>
      </c>
      <c r="G1888" s="96">
        <f>+$H$3*Q1888</f>
        <v>1500</v>
      </c>
      <c r="H1888" s="433">
        <f t="shared" si="300"/>
        <v>1500</v>
      </c>
      <c r="I1888" s="395"/>
      <c r="J1888" s="130">
        <f>((K1889-K1887)/500)</f>
        <v>0.02</v>
      </c>
      <c r="K1888" s="116">
        <f>(((I1888-I1887)*J1888)+K1887)+I1888</f>
        <v>150</v>
      </c>
      <c r="L1888" s="131">
        <f>ROUNDUP(K1888,0)</f>
        <v>150</v>
      </c>
      <c r="M1888" s="132">
        <f>((N1889-N1887)/500)</f>
        <v>0.02</v>
      </c>
      <c r="N1888" s="101">
        <f>(((I1888-I1887)*M1888)+N1887)+I1888</f>
        <v>250</v>
      </c>
      <c r="O1888" s="101">
        <f>ROUNDUP(N1888,0)</f>
        <v>250</v>
      </c>
      <c r="P1888" s="101">
        <f>((Q1889-Q1887)/500)</f>
        <v>0.02</v>
      </c>
      <c r="Q1888" s="101">
        <f>(((I1888-I1887)*P1888)+Q1887)+I1888</f>
        <v>500</v>
      </c>
      <c r="R1888" s="133">
        <f>ROUNDUP(Q1888,0)</f>
        <v>500</v>
      </c>
      <c r="S1888" s="132">
        <f>((T1889-T1887)/500)</f>
        <v>0.04</v>
      </c>
      <c r="T1888" s="134">
        <f>(((I1888-I1887)*S1888)+T1887)+I1888</f>
        <v>650</v>
      </c>
      <c r="U1888" s="134">
        <f>ROUNDUP(T1888,0)</f>
        <v>650</v>
      </c>
      <c r="V1888" s="396"/>
      <c r="W1888" s="130">
        <f>((X1889-X1887)/500)</f>
        <v>0.01</v>
      </c>
      <c r="X1888" s="116">
        <f>(((V1888-V1887)*W1888)+X1887)+V1888</f>
        <v>2585</v>
      </c>
      <c r="Y1888" s="135">
        <f t="shared" si="295"/>
        <v>240</v>
      </c>
      <c r="Z1888" s="106">
        <f>ROUNDUP(X1888,0)</f>
        <v>2585</v>
      </c>
      <c r="AA1888" s="136">
        <f>((AB1889-AB1887)/500)</f>
        <v>0.02</v>
      </c>
      <c r="AB1888" s="137">
        <f>(((V1888-V1887)*AA1888)+AB1887)+V1888</f>
        <v>5170</v>
      </c>
      <c r="AC1888" s="101">
        <f>ROUNDUP(AB1888,0)</f>
        <v>5170</v>
      </c>
      <c r="AD1888" s="137">
        <f>((AE1889-AE1887)/500)</f>
        <v>0.01</v>
      </c>
      <c r="AE1888" s="137">
        <f>(((V1888-V1887)*AD1888)+AE1887)+V1888</f>
        <v>2610</v>
      </c>
      <c r="AF1888" s="133">
        <f>ROUNDUP(AE1888,0)</f>
        <v>2610</v>
      </c>
      <c r="AG1888" s="137">
        <f>((AH1889-AH1887)/500)</f>
        <v>0.01</v>
      </c>
      <c r="AH1888" s="137">
        <f>(((V1888-V1887)*AG1888)+AH1887)+V1888</f>
        <v>2635</v>
      </c>
      <c r="AI1888" s="101">
        <f>ROUNDUP(AH1888,0)</f>
        <v>2635</v>
      </c>
      <c r="AJ1888" s="136">
        <f>((AK1889-AK1887)/500)</f>
        <v>0.01</v>
      </c>
      <c r="AK1888" s="138">
        <f>(((V1888-V1887)*AJ1888)+AK1887)+V1888</f>
        <v>2660</v>
      </c>
      <c r="AL1888" s="139">
        <f>ROUNDUP(AK1888,0)</f>
        <v>2660</v>
      </c>
    </row>
    <row r="1889" spans="1:38" ht="15.75" x14ac:dyDescent="0.25">
      <c r="A1889" s="93">
        <f t="shared" si="296"/>
        <v>0</v>
      </c>
      <c r="B1889" s="93">
        <f t="shared" si="297"/>
        <v>0</v>
      </c>
      <c r="C1889" s="112">
        <f>+$D$3*U1889</f>
        <v>5406830</v>
      </c>
      <c r="D1889" s="112">
        <f t="shared" si="298"/>
        <v>5406830</v>
      </c>
      <c r="E1889" s="112">
        <f>+$F$3*L1889</f>
        <v>4815900</v>
      </c>
      <c r="F1889" s="112">
        <f t="shared" si="299"/>
        <v>4815900</v>
      </c>
      <c r="G1889" s="113">
        <f>+$H$3*R1889</f>
        <v>1445820</v>
      </c>
      <c r="H1889" s="112">
        <f t="shared" si="300"/>
        <v>1445820</v>
      </c>
      <c r="I1889" s="140">
        <f>+I1887+500</f>
        <v>472000</v>
      </c>
      <c r="J1889" s="130"/>
      <c r="K1889" s="116">
        <f>+K1887+10</f>
        <v>9590</v>
      </c>
      <c r="L1889" s="117">
        <f>+I1889+K1889</f>
        <v>481590</v>
      </c>
      <c r="M1889" s="118"/>
      <c r="N1889" s="119">
        <f>+N1887+10</f>
        <v>9690</v>
      </c>
      <c r="O1889" s="119">
        <f>+N1889+I1889</f>
        <v>481690</v>
      </c>
      <c r="P1889" s="119"/>
      <c r="Q1889" s="119">
        <f>+Q1887+10</f>
        <v>9940</v>
      </c>
      <c r="R1889" s="120">
        <f>+Q1889+I1889</f>
        <v>481940</v>
      </c>
      <c r="S1889" s="121"/>
      <c r="T1889" s="122">
        <f>+T1887+20</f>
        <v>19530</v>
      </c>
      <c r="U1889" s="122">
        <f>+T1889+I1889</f>
        <v>491530</v>
      </c>
      <c r="V1889" s="141">
        <f>+V1887+500</f>
        <v>472000</v>
      </c>
      <c r="W1889" s="130"/>
      <c r="X1889" s="116">
        <f>+X1887+5</f>
        <v>7305</v>
      </c>
      <c r="Y1889" s="124">
        <f t="shared" ref="Y1889:Y1952" si="301">+V1889+240</f>
        <v>472240</v>
      </c>
      <c r="Z1889" s="125">
        <f>+V1889+X1889</f>
        <v>479305</v>
      </c>
      <c r="AA1889" s="126"/>
      <c r="AB1889" s="127">
        <f>+AB1887+10</f>
        <v>14610</v>
      </c>
      <c r="AC1889" s="119">
        <f>+V1889+AB1889</f>
        <v>486610</v>
      </c>
      <c r="AD1889" s="127"/>
      <c r="AE1889" s="127">
        <f>+AE1887+5</f>
        <v>7330</v>
      </c>
      <c r="AF1889" s="120">
        <f>+AE1889+V1889</f>
        <v>479330</v>
      </c>
      <c r="AG1889" s="127"/>
      <c r="AH1889" s="127">
        <f>+AH1887+5</f>
        <v>7355</v>
      </c>
      <c r="AI1889" s="119">
        <f>+AH1889+V1889</f>
        <v>479355</v>
      </c>
      <c r="AJ1889" s="126"/>
      <c r="AK1889" s="128">
        <f>+AK1887+5</f>
        <v>7380</v>
      </c>
      <c r="AL1889" s="129">
        <f>+AK1889+V1889</f>
        <v>479380</v>
      </c>
    </row>
    <row r="1890" spans="1:38" ht="15.75" x14ac:dyDescent="0.25">
      <c r="A1890" s="93">
        <f t="shared" si="296"/>
        <v>0</v>
      </c>
      <c r="B1890" s="94">
        <f t="shared" si="297"/>
        <v>0</v>
      </c>
      <c r="C1890" s="95">
        <f>+$D$3*T1890</f>
        <v>7150</v>
      </c>
      <c r="D1890" s="95">
        <f t="shared" si="298"/>
        <v>7150</v>
      </c>
      <c r="E1890" s="95">
        <f>+$F$3*K1890</f>
        <v>1500</v>
      </c>
      <c r="F1890" s="95">
        <f t="shared" si="299"/>
        <v>1500</v>
      </c>
      <c r="G1890" s="96">
        <f>+$H$3*Q1890</f>
        <v>1500</v>
      </c>
      <c r="H1890" s="95">
        <f t="shared" si="300"/>
        <v>1500</v>
      </c>
      <c r="I1890" s="395"/>
      <c r="J1890" s="130">
        <f>((K1891-K1889)/500)</f>
        <v>0.02</v>
      </c>
      <c r="K1890" s="116">
        <f>(((I1890-I1889)*J1890)+K1889)+I1890</f>
        <v>150</v>
      </c>
      <c r="L1890" s="131">
        <f>ROUNDUP(K1890,0)</f>
        <v>150</v>
      </c>
      <c r="M1890" s="132">
        <f>((N1891-N1889)/500)</f>
        <v>0.02</v>
      </c>
      <c r="N1890" s="101">
        <f>(((I1890-I1889)*M1890)+N1889)+I1890</f>
        <v>250</v>
      </c>
      <c r="O1890" s="101">
        <f>ROUNDUP(N1890,0)</f>
        <v>250</v>
      </c>
      <c r="P1890" s="101">
        <f>((Q1891-Q1889)/500)</f>
        <v>0.02</v>
      </c>
      <c r="Q1890" s="101">
        <f>(((I1890-I1889)*P1890)+Q1889)+I1890</f>
        <v>500</v>
      </c>
      <c r="R1890" s="133">
        <f>ROUNDUP(Q1890,0)</f>
        <v>500</v>
      </c>
      <c r="S1890" s="132">
        <f>((T1891-T1889)/500)</f>
        <v>0.04</v>
      </c>
      <c r="T1890" s="134">
        <f>(((I1890-I1889)*S1890)+T1889)+I1890</f>
        <v>650</v>
      </c>
      <c r="U1890" s="134">
        <f>ROUNDUP(T1890,0)</f>
        <v>650</v>
      </c>
      <c r="V1890" s="396"/>
      <c r="W1890" s="130">
        <f>((X1891-X1889)/500)</f>
        <v>0.02</v>
      </c>
      <c r="X1890" s="116">
        <f>(((V1890-V1889)*W1890)+X1889)+V1890</f>
        <v>-2135</v>
      </c>
      <c r="Y1890" s="135">
        <f t="shared" si="301"/>
        <v>240</v>
      </c>
      <c r="Z1890" s="106">
        <f>ROUNDUP(X1890,0)</f>
        <v>-2135</v>
      </c>
      <c r="AA1890" s="136">
        <f>((AB1891-AB1889)/500)</f>
        <v>0.04</v>
      </c>
      <c r="AB1890" s="137">
        <f>(((V1890-V1889)*AA1890)+AB1889)+V1890</f>
        <v>-4270</v>
      </c>
      <c r="AC1890" s="101">
        <f>ROUNDUP(AB1890,0)</f>
        <v>-4270</v>
      </c>
      <c r="AD1890" s="137">
        <f>((AE1891-AE1889)/500)</f>
        <v>0.02</v>
      </c>
      <c r="AE1890" s="137">
        <f>(((V1890-V1889)*AD1890)+AE1889)+V1890</f>
        <v>-2110</v>
      </c>
      <c r="AF1890" s="133">
        <f>ROUNDUP(AE1890,0)</f>
        <v>-2110</v>
      </c>
      <c r="AG1890" s="137">
        <f>((AH1891-AH1889)/500)</f>
        <v>0.02</v>
      </c>
      <c r="AH1890" s="137">
        <f>(((V1890-V1889)*AG1890)+AH1889)+V1890</f>
        <v>-2085</v>
      </c>
      <c r="AI1890" s="101">
        <f>ROUNDUP(AH1890,0)</f>
        <v>-2085</v>
      </c>
      <c r="AJ1890" s="136">
        <f>((AK1891-AK1889)/500)</f>
        <v>0.02</v>
      </c>
      <c r="AK1890" s="138">
        <f>(((V1890-V1889)*AJ1890)+AK1889)+V1890</f>
        <v>-2060</v>
      </c>
      <c r="AL1890" s="139">
        <f>ROUNDUP(AK1890,0)</f>
        <v>-2060</v>
      </c>
    </row>
    <row r="1891" spans="1:38" ht="15.75" x14ac:dyDescent="0.25">
      <c r="A1891" s="93">
        <f t="shared" si="296"/>
        <v>0</v>
      </c>
      <c r="B1891" s="93">
        <f t="shared" si="297"/>
        <v>0</v>
      </c>
      <c r="C1891" s="112">
        <f>+$D$3*U1891</f>
        <v>5412550</v>
      </c>
      <c r="D1891" s="112">
        <f t="shared" si="298"/>
        <v>5412550</v>
      </c>
      <c r="E1891" s="112">
        <f>+$F$3*L1891</f>
        <v>4821000</v>
      </c>
      <c r="F1891" s="112">
        <f t="shared" si="299"/>
        <v>4821000</v>
      </c>
      <c r="G1891" s="113">
        <f>+$H$3*R1891</f>
        <v>1447350</v>
      </c>
      <c r="H1891" s="112">
        <f t="shared" si="300"/>
        <v>1447350</v>
      </c>
      <c r="I1891" s="140">
        <f>+I1889+500</f>
        <v>472500</v>
      </c>
      <c r="J1891" s="130"/>
      <c r="K1891" s="116">
        <f>+K1889+10</f>
        <v>9600</v>
      </c>
      <c r="L1891" s="117">
        <f>+I1891+K1891</f>
        <v>482100</v>
      </c>
      <c r="M1891" s="118"/>
      <c r="N1891" s="119">
        <f>+N1889+10</f>
        <v>9700</v>
      </c>
      <c r="O1891" s="119">
        <f>+N1891+I1891</f>
        <v>482200</v>
      </c>
      <c r="P1891" s="119"/>
      <c r="Q1891" s="119">
        <f>+Q1889+10</f>
        <v>9950</v>
      </c>
      <c r="R1891" s="120">
        <f>+Q1891+I1891</f>
        <v>482450</v>
      </c>
      <c r="S1891" s="121"/>
      <c r="T1891" s="122">
        <f>+T1889+20</f>
        <v>19550</v>
      </c>
      <c r="U1891" s="122">
        <f>+T1891+I1891</f>
        <v>492050</v>
      </c>
      <c r="V1891" s="141">
        <f>+V1889+500</f>
        <v>472500</v>
      </c>
      <c r="W1891" s="130"/>
      <c r="X1891" s="116">
        <f>+X1889+10</f>
        <v>7315</v>
      </c>
      <c r="Y1891" s="124">
        <f t="shared" si="301"/>
        <v>472740</v>
      </c>
      <c r="Z1891" s="125">
        <f>+V1891+X1891</f>
        <v>479815</v>
      </c>
      <c r="AA1891" s="126"/>
      <c r="AB1891" s="127">
        <f>+AB1889+20</f>
        <v>14630</v>
      </c>
      <c r="AC1891" s="119">
        <f>+V1891+AB1891</f>
        <v>487130</v>
      </c>
      <c r="AD1891" s="127"/>
      <c r="AE1891" s="127">
        <f>+AE1889+10</f>
        <v>7340</v>
      </c>
      <c r="AF1891" s="120">
        <f>+AE1891+V1891</f>
        <v>479840</v>
      </c>
      <c r="AG1891" s="127"/>
      <c r="AH1891" s="127">
        <f>+AH1889+10</f>
        <v>7365</v>
      </c>
      <c r="AI1891" s="119">
        <f>+AH1891+V1891</f>
        <v>479865</v>
      </c>
      <c r="AJ1891" s="126"/>
      <c r="AK1891" s="128">
        <f>+AK1889+10</f>
        <v>7390</v>
      </c>
      <c r="AL1891" s="129">
        <f>+AK1891+V1891</f>
        <v>479890</v>
      </c>
    </row>
    <row r="1892" spans="1:38" ht="15.75" x14ac:dyDescent="0.25">
      <c r="A1892" s="93">
        <f t="shared" si="296"/>
        <v>0</v>
      </c>
      <c r="B1892" s="94">
        <f t="shared" si="297"/>
        <v>0</v>
      </c>
      <c r="C1892" s="95">
        <f>+$D$3*T1892</f>
        <v>7150</v>
      </c>
      <c r="D1892" s="95">
        <f t="shared" si="298"/>
        <v>7150</v>
      </c>
      <c r="E1892" s="95">
        <f>+$F$3*K1892</f>
        <v>1500</v>
      </c>
      <c r="F1892" s="95">
        <f t="shared" si="299"/>
        <v>1500</v>
      </c>
      <c r="G1892" s="96">
        <f>+$H$3*Q1892</f>
        <v>1500</v>
      </c>
      <c r="H1892" s="433">
        <f t="shared" si="300"/>
        <v>1500</v>
      </c>
      <c r="I1892" s="395"/>
      <c r="J1892" s="130">
        <f>((K1893-K1891)/500)</f>
        <v>0.02</v>
      </c>
      <c r="K1892" s="116">
        <f>(((I1892-I1891)*J1892)+K1891)+I1892</f>
        <v>150</v>
      </c>
      <c r="L1892" s="131">
        <f>ROUNDUP(K1892,0)</f>
        <v>150</v>
      </c>
      <c r="M1892" s="132">
        <f>((N1893-N1891)/500)</f>
        <v>0.02</v>
      </c>
      <c r="N1892" s="101">
        <f>(((I1892-I1891)*M1892)+N1891)+I1892</f>
        <v>250</v>
      </c>
      <c r="O1892" s="101">
        <f>ROUNDUP(N1892,0)</f>
        <v>250</v>
      </c>
      <c r="P1892" s="101">
        <f>((Q1893-Q1891)/500)</f>
        <v>0.02</v>
      </c>
      <c r="Q1892" s="101">
        <f>(((I1892-I1891)*P1892)+Q1891)+I1892</f>
        <v>500</v>
      </c>
      <c r="R1892" s="133">
        <f>ROUNDUP(Q1892,0)</f>
        <v>500</v>
      </c>
      <c r="S1892" s="132">
        <f>((T1893-T1891)/500)</f>
        <v>0.04</v>
      </c>
      <c r="T1892" s="134">
        <f>(((I1892-I1891)*S1892)+T1891)+I1892</f>
        <v>650</v>
      </c>
      <c r="U1892" s="134">
        <f>ROUNDUP(T1892,0)</f>
        <v>650</v>
      </c>
      <c r="V1892" s="396"/>
      <c r="W1892" s="130">
        <f>((X1893-X1891)/500)</f>
        <v>0.01</v>
      </c>
      <c r="X1892" s="116">
        <f>(((V1892-V1891)*W1892)+X1891)+V1892</f>
        <v>2590</v>
      </c>
      <c r="Y1892" s="135">
        <f t="shared" si="301"/>
        <v>240</v>
      </c>
      <c r="Z1892" s="106">
        <f>ROUNDUP(X1892,0)</f>
        <v>2590</v>
      </c>
      <c r="AA1892" s="136">
        <f>((AB1893-AB1891)/500)</f>
        <v>0.02</v>
      </c>
      <c r="AB1892" s="137">
        <f>(((V1892-V1891)*AA1892)+AB1891)+V1892</f>
        <v>5180</v>
      </c>
      <c r="AC1892" s="101">
        <f>ROUNDUP(AB1892,0)</f>
        <v>5180</v>
      </c>
      <c r="AD1892" s="137">
        <f>((AE1893-AE1891)/500)</f>
        <v>0.01</v>
      </c>
      <c r="AE1892" s="137">
        <f>(((V1892-V1891)*AD1892)+AE1891)+V1892</f>
        <v>2615</v>
      </c>
      <c r="AF1892" s="133">
        <f>ROUNDUP(AE1892,0)</f>
        <v>2615</v>
      </c>
      <c r="AG1892" s="137">
        <f>((AH1893-AH1891)/500)</f>
        <v>0.01</v>
      </c>
      <c r="AH1892" s="137">
        <f>(((V1892-V1891)*AG1892)+AH1891)+V1892</f>
        <v>2640</v>
      </c>
      <c r="AI1892" s="101">
        <f>ROUNDUP(AH1892,0)</f>
        <v>2640</v>
      </c>
      <c r="AJ1892" s="136">
        <f>((AK1893-AK1891)/500)</f>
        <v>0.01</v>
      </c>
      <c r="AK1892" s="138">
        <f>(((V1892-V1891)*AJ1892)+AK1891)+V1892</f>
        <v>2665</v>
      </c>
      <c r="AL1892" s="139">
        <f>ROUNDUP(AK1892,0)</f>
        <v>2665</v>
      </c>
    </row>
    <row r="1893" spans="1:38" ht="15.75" x14ac:dyDescent="0.25">
      <c r="A1893" s="93">
        <f t="shared" si="296"/>
        <v>0</v>
      </c>
      <c r="B1893" s="93">
        <f t="shared" si="297"/>
        <v>0</v>
      </c>
      <c r="C1893" s="112">
        <f>+$D$3*U1893</f>
        <v>5418270</v>
      </c>
      <c r="D1893" s="112">
        <f t="shared" si="298"/>
        <v>5418270</v>
      </c>
      <c r="E1893" s="112">
        <f>+$F$3*L1893</f>
        <v>4826100</v>
      </c>
      <c r="F1893" s="112">
        <f t="shared" si="299"/>
        <v>4826100</v>
      </c>
      <c r="G1893" s="113">
        <f>+$H$3*R1893</f>
        <v>1448880</v>
      </c>
      <c r="H1893" s="112">
        <f t="shared" si="300"/>
        <v>1448880</v>
      </c>
      <c r="I1893" s="140">
        <f>+I1891+500</f>
        <v>473000</v>
      </c>
      <c r="J1893" s="130"/>
      <c r="K1893" s="116">
        <f>+K1891+10</f>
        <v>9610</v>
      </c>
      <c r="L1893" s="117">
        <f>+I1893+K1893</f>
        <v>482610</v>
      </c>
      <c r="M1893" s="118"/>
      <c r="N1893" s="119">
        <f>+N1891+10</f>
        <v>9710</v>
      </c>
      <c r="O1893" s="119">
        <f>+N1893+I1893</f>
        <v>482710</v>
      </c>
      <c r="P1893" s="119"/>
      <c r="Q1893" s="119">
        <f>+Q1891+10</f>
        <v>9960</v>
      </c>
      <c r="R1893" s="120">
        <f>+Q1893+I1893</f>
        <v>482960</v>
      </c>
      <c r="S1893" s="121"/>
      <c r="T1893" s="122">
        <f>+T1891+20</f>
        <v>19570</v>
      </c>
      <c r="U1893" s="122">
        <f>+T1893+I1893</f>
        <v>492570</v>
      </c>
      <c r="V1893" s="141">
        <f>+V1891+500</f>
        <v>473000</v>
      </c>
      <c r="W1893" s="130"/>
      <c r="X1893" s="116">
        <f>+X1891+5</f>
        <v>7320</v>
      </c>
      <c r="Y1893" s="124">
        <f t="shared" si="301"/>
        <v>473240</v>
      </c>
      <c r="Z1893" s="125">
        <f>+V1893+X1893</f>
        <v>480320</v>
      </c>
      <c r="AA1893" s="126"/>
      <c r="AB1893" s="127">
        <f>+AB1891+10</f>
        <v>14640</v>
      </c>
      <c r="AC1893" s="119">
        <f>+V1893+AB1893</f>
        <v>487640</v>
      </c>
      <c r="AD1893" s="127"/>
      <c r="AE1893" s="127">
        <f>+AE1891+5</f>
        <v>7345</v>
      </c>
      <c r="AF1893" s="120">
        <f>+AE1893+V1893</f>
        <v>480345</v>
      </c>
      <c r="AG1893" s="127"/>
      <c r="AH1893" s="127">
        <f>+AH1891+5</f>
        <v>7370</v>
      </c>
      <c r="AI1893" s="119">
        <f>+AH1893+V1893</f>
        <v>480370</v>
      </c>
      <c r="AJ1893" s="126"/>
      <c r="AK1893" s="128">
        <f>+AK1891+5</f>
        <v>7395</v>
      </c>
      <c r="AL1893" s="129">
        <f>+AK1893+V1893</f>
        <v>480395</v>
      </c>
    </row>
    <row r="1894" spans="1:38" ht="15.75" x14ac:dyDescent="0.25">
      <c r="A1894" s="93">
        <f t="shared" si="296"/>
        <v>0</v>
      </c>
      <c r="B1894" s="94">
        <f t="shared" si="297"/>
        <v>0</v>
      </c>
      <c r="C1894" s="95">
        <f>+$D$3*T1894</f>
        <v>7150</v>
      </c>
      <c r="D1894" s="95">
        <f t="shared" si="298"/>
        <v>7150</v>
      </c>
      <c r="E1894" s="95">
        <f>+$F$3*K1894</f>
        <v>1500</v>
      </c>
      <c r="F1894" s="95">
        <f t="shared" si="299"/>
        <v>1500</v>
      </c>
      <c r="G1894" s="96">
        <f>+$H$3*Q1894</f>
        <v>1500</v>
      </c>
      <c r="H1894" s="95">
        <f t="shared" si="300"/>
        <v>1500</v>
      </c>
      <c r="I1894" s="395"/>
      <c r="J1894" s="130">
        <f>((K1895-K1893)/500)</f>
        <v>0.02</v>
      </c>
      <c r="K1894" s="116">
        <f>(((I1894-I1893)*J1894)+K1893)+I1894</f>
        <v>150</v>
      </c>
      <c r="L1894" s="131">
        <f>ROUNDUP(K1894,0)</f>
        <v>150</v>
      </c>
      <c r="M1894" s="132">
        <f>((N1895-N1893)/500)</f>
        <v>0.02</v>
      </c>
      <c r="N1894" s="101">
        <f>(((I1894-I1893)*M1894)+N1893)+I1894</f>
        <v>250</v>
      </c>
      <c r="O1894" s="101">
        <f>ROUNDUP(N1894,0)</f>
        <v>250</v>
      </c>
      <c r="P1894" s="101">
        <f>((Q1895-Q1893)/500)</f>
        <v>0.02</v>
      </c>
      <c r="Q1894" s="101">
        <f>(((I1894-I1893)*P1894)+Q1893)+I1894</f>
        <v>500</v>
      </c>
      <c r="R1894" s="133">
        <f>ROUNDUP(Q1894,0)</f>
        <v>500</v>
      </c>
      <c r="S1894" s="132">
        <f>((T1895-T1893)/500)</f>
        <v>0.04</v>
      </c>
      <c r="T1894" s="134">
        <f>(((I1894-I1893)*S1894)+T1893)+I1894</f>
        <v>650</v>
      </c>
      <c r="U1894" s="134">
        <f>ROUNDUP(T1894,0)</f>
        <v>650</v>
      </c>
      <c r="V1894" s="396"/>
      <c r="W1894" s="130">
        <f>((X1895-X1893)/500)</f>
        <v>0.02</v>
      </c>
      <c r="X1894" s="116">
        <f>(((V1894-V1893)*W1894)+X1893)+V1894</f>
        <v>-2140</v>
      </c>
      <c r="Y1894" s="135">
        <f t="shared" si="301"/>
        <v>240</v>
      </c>
      <c r="Z1894" s="106">
        <f>ROUNDUP(X1894,0)</f>
        <v>-2140</v>
      </c>
      <c r="AA1894" s="136">
        <f>((AB1895-AB1893)/500)</f>
        <v>0.04</v>
      </c>
      <c r="AB1894" s="137">
        <f>(((V1894-V1893)*AA1894)+AB1893)+V1894</f>
        <v>-4280</v>
      </c>
      <c r="AC1894" s="101">
        <f>ROUNDUP(AB1894,0)</f>
        <v>-4280</v>
      </c>
      <c r="AD1894" s="137">
        <f>((AE1895-AE1893)/500)</f>
        <v>0.02</v>
      </c>
      <c r="AE1894" s="137">
        <f>(((V1894-V1893)*AD1894)+AE1893)+V1894</f>
        <v>-2115</v>
      </c>
      <c r="AF1894" s="133">
        <f>ROUNDUP(AE1894,0)</f>
        <v>-2115</v>
      </c>
      <c r="AG1894" s="137">
        <f>((AH1895-AH1893)/500)</f>
        <v>0.02</v>
      </c>
      <c r="AH1894" s="137">
        <f>(((V1894-V1893)*AG1894)+AH1893)+V1894</f>
        <v>-2090</v>
      </c>
      <c r="AI1894" s="101">
        <f>ROUNDUP(AH1894,0)</f>
        <v>-2090</v>
      </c>
      <c r="AJ1894" s="136">
        <f>((AK1895-AK1893)/500)</f>
        <v>0.02</v>
      </c>
      <c r="AK1894" s="138">
        <f>(((V1894-V1893)*AJ1894)+AK1893)+V1894</f>
        <v>-2065</v>
      </c>
      <c r="AL1894" s="139">
        <f>ROUNDUP(AK1894,0)</f>
        <v>-2065</v>
      </c>
    </row>
    <row r="1895" spans="1:38" ht="15.75" x14ac:dyDescent="0.25">
      <c r="A1895" s="93">
        <f t="shared" si="296"/>
        <v>0</v>
      </c>
      <c r="B1895" s="93">
        <f t="shared" si="297"/>
        <v>0</v>
      </c>
      <c r="C1895" s="112">
        <f>+$D$3*U1895</f>
        <v>5423990</v>
      </c>
      <c r="D1895" s="112">
        <f t="shared" si="298"/>
        <v>5423990</v>
      </c>
      <c r="E1895" s="112">
        <f>+$F$3*L1895</f>
        <v>4831200</v>
      </c>
      <c r="F1895" s="112">
        <f t="shared" si="299"/>
        <v>4831200</v>
      </c>
      <c r="G1895" s="113">
        <f>+$H$3*R1895</f>
        <v>1450410</v>
      </c>
      <c r="H1895" s="112">
        <f t="shared" si="300"/>
        <v>1450410</v>
      </c>
      <c r="I1895" s="140">
        <f>+I1893+500</f>
        <v>473500</v>
      </c>
      <c r="J1895" s="130"/>
      <c r="K1895" s="116">
        <f>+K1893+10</f>
        <v>9620</v>
      </c>
      <c r="L1895" s="117">
        <f>+I1895+K1895</f>
        <v>483120</v>
      </c>
      <c r="M1895" s="118"/>
      <c r="N1895" s="119">
        <f>+N1893+10</f>
        <v>9720</v>
      </c>
      <c r="O1895" s="119">
        <f>+N1895+I1895</f>
        <v>483220</v>
      </c>
      <c r="P1895" s="119"/>
      <c r="Q1895" s="119">
        <f>+Q1893+10</f>
        <v>9970</v>
      </c>
      <c r="R1895" s="120">
        <f>+Q1895+I1895</f>
        <v>483470</v>
      </c>
      <c r="S1895" s="121"/>
      <c r="T1895" s="122">
        <f>+T1893+20</f>
        <v>19590</v>
      </c>
      <c r="U1895" s="122">
        <f>+T1895+I1895</f>
        <v>493090</v>
      </c>
      <c r="V1895" s="141">
        <f>+V1893+500</f>
        <v>473500</v>
      </c>
      <c r="W1895" s="130"/>
      <c r="X1895" s="116">
        <f>+X1893+10</f>
        <v>7330</v>
      </c>
      <c r="Y1895" s="124">
        <f t="shared" si="301"/>
        <v>473740</v>
      </c>
      <c r="Z1895" s="125">
        <f>+V1895+X1895</f>
        <v>480830</v>
      </c>
      <c r="AA1895" s="126"/>
      <c r="AB1895" s="127">
        <f>+AB1893+20</f>
        <v>14660</v>
      </c>
      <c r="AC1895" s="119">
        <f>+V1895+AB1895</f>
        <v>488160</v>
      </c>
      <c r="AD1895" s="127"/>
      <c r="AE1895" s="127">
        <f>+AE1893+10</f>
        <v>7355</v>
      </c>
      <c r="AF1895" s="120">
        <f>+AE1895+V1895</f>
        <v>480855</v>
      </c>
      <c r="AG1895" s="127"/>
      <c r="AH1895" s="127">
        <f>+AH1893+10</f>
        <v>7380</v>
      </c>
      <c r="AI1895" s="119">
        <f>+AH1895+V1895</f>
        <v>480880</v>
      </c>
      <c r="AJ1895" s="126"/>
      <c r="AK1895" s="128">
        <f>+AK1893+10</f>
        <v>7405</v>
      </c>
      <c r="AL1895" s="129">
        <f>+AK1895+V1895</f>
        <v>480905</v>
      </c>
    </row>
    <row r="1896" spans="1:38" ht="15.75" x14ac:dyDescent="0.25">
      <c r="A1896" s="93">
        <f t="shared" si="296"/>
        <v>0</v>
      </c>
      <c r="B1896" s="94">
        <f t="shared" si="297"/>
        <v>0</v>
      </c>
      <c r="C1896" s="95">
        <f>+$D$3*T1896</f>
        <v>7150</v>
      </c>
      <c r="D1896" s="95">
        <f t="shared" si="298"/>
        <v>7150</v>
      </c>
      <c r="E1896" s="95">
        <f>+$F$3*K1896</f>
        <v>1500</v>
      </c>
      <c r="F1896" s="95">
        <f t="shared" si="299"/>
        <v>1500</v>
      </c>
      <c r="G1896" s="96">
        <f>+$H$3*Q1896</f>
        <v>1500</v>
      </c>
      <c r="H1896" s="433">
        <f t="shared" si="300"/>
        <v>1500</v>
      </c>
      <c r="I1896" s="395"/>
      <c r="J1896" s="130">
        <f>((K1897-K1895)/500)</f>
        <v>0.02</v>
      </c>
      <c r="K1896" s="116">
        <f>(((I1896-I1895)*J1896)+K1895)+I1896</f>
        <v>150</v>
      </c>
      <c r="L1896" s="131">
        <f>ROUNDUP(K1896,0)</f>
        <v>150</v>
      </c>
      <c r="M1896" s="132">
        <f>((N1897-N1895)/500)</f>
        <v>0.02</v>
      </c>
      <c r="N1896" s="101">
        <f>(((I1896-I1895)*M1896)+N1895)+I1896</f>
        <v>250</v>
      </c>
      <c r="O1896" s="101">
        <f>ROUNDUP(N1896,0)</f>
        <v>250</v>
      </c>
      <c r="P1896" s="101">
        <f>((Q1897-Q1895)/500)</f>
        <v>0.02</v>
      </c>
      <c r="Q1896" s="101">
        <f>(((I1896-I1895)*P1896)+Q1895)+I1896</f>
        <v>500</v>
      </c>
      <c r="R1896" s="133">
        <f>ROUNDUP(Q1896,0)</f>
        <v>500</v>
      </c>
      <c r="S1896" s="132">
        <f>((T1897-T1895)/500)</f>
        <v>0.04</v>
      </c>
      <c r="T1896" s="134">
        <f>(((I1896-I1895)*S1896)+T1895)+I1896</f>
        <v>650</v>
      </c>
      <c r="U1896" s="134">
        <f>ROUNDUP(T1896,0)</f>
        <v>650</v>
      </c>
      <c r="V1896" s="396"/>
      <c r="W1896" s="130">
        <f>((X1897-X1895)/500)</f>
        <v>0.01</v>
      </c>
      <c r="X1896" s="116">
        <f>(((V1896-V1895)*W1896)+X1895)+V1896</f>
        <v>2595</v>
      </c>
      <c r="Y1896" s="135">
        <f t="shared" si="301"/>
        <v>240</v>
      </c>
      <c r="Z1896" s="106">
        <f>ROUNDUP(X1896,0)</f>
        <v>2595</v>
      </c>
      <c r="AA1896" s="136">
        <f>((AB1897-AB1895)/500)</f>
        <v>0.02</v>
      </c>
      <c r="AB1896" s="137">
        <f>(((V1896-V1895)*AA1896)+AB1895)+V1896</f>
        <v>5190</v>
      </c>
      <c r="AC1896" s="101">
        <f>ROUNDUP(AB1896,0)</f>
        <v>5190</v>
      </c>
      <c r="AD1896" s="137">
        <f>((AE1897-AE1895)/500)</f>
        <v>0.01</v>
      </c>
      <c r="AE1896" s="137">
        <f>(((V1896-V1895)*AD1896)+AE1895)+V1896</f>
        <v>2620</v>
      </c>
      <c r="AF1896" s="133">
        <f>ROUNDUP(AE1896,0)</f>
        <v>2620</v>
      </c>
      <c r="AG1896" s="137">
        <f>((AH1897-AH1895)/500)</f>
        <v>0.01</v>
      </c>
      <c r="AH1896" s="137">
        <f>(((V1896-V1895)*AG1896)+AH1895)+V1896</f>
        <v>2645</v>
      </c>
      <c r="AI1896" s="101">
        <f>ROUNDUP(AH1896,0)</f>
        <v>2645</v>
      </c>
      <c r="AJ1896" s="136">
        <f>((AK1897-AK1895)/500)</f>
        <v>0.01</v>
      </c>
      <c r="AK1896" s="138">
        <f>(((V1896-V1895)*AJ1896)+AK1895)+V1896</f>
        <v>2670</v>
      </c>
      <c r="AL1896" s="139">
        <f>ROUNDUP(AK1896,0)</f>
        <v>2670</v>
      </c>
    </row>
    <row r="1897" spans="1:38" ht="15.75" x14ac:dyDescent="0.25">
      <c r="A1897" s="93">
        <f t="shared" ref="A1897:A1960" si="302">+$B$3*O1897</f>
        <v>0</v>
      </c>
      <c r="B1897" s="93">
        <f t="shared" si="297"/>
        <v>0</v>
      </c>
      <c r="C1897" s="112">
        <f>+$D$3*U1897</f>
        <v>5429710</v>
      </c>
      <c r="D1897" s="112">
        <f t="shared" si="298"/>
        <v>5429710</v>
      </c>
      <c r="E1897" s="112">
        <f>+$F$3*L1897</f>
        <v>4836300</v>
      </c>
      <c r="F1897" s="112">
        <f t="shared" si="299"/>
        <v>4836300</v>
      </c>
      <c r="G1897" s="113">
        <f>+$H$3*R1897</f>
        <v>1451940</v>
      </c>
      <c r="H1897" s="112">
        <f t="shared" si="300"/>
        <v>1451940</v>
      </c>
      <c r="I1897" s="140">
        <f>+I1895+500</f>
        <v>474000</v>
      </c>
      <c r="J1897" s="130"/>
      <c r="K1897" s="116">
        <f>+K1895+10</f>
        <v>9630</v>
      </c>
      <c r="L1897" s="117">
        <f>+I1897+K1897</f>
        <v>483630</v>
      </c>
      <c r="M1897" s="118"/>
      <c r="N1897" s="119">
        <f>+N1895+10</f>
        <v>9730</v>
      </c>
      <c r="O1897" s="119">
        <f>+N1897+I1897</f>
        <v>483730</v>
      </c>
      <c r="P1897" s="119"/>
      <c r="Q1897" s="119">
        <f>+Q1895+10</f>
        <v>9980</v>
      </c>
      <c r="R1897" s="120">
        <f>+Q1897+I1897</f>
        <v>483980</v>
      </c>
      <c r="S1897" s="121"/>
      <c r="T1897" s="122">
        <f>+T1895+20</f>
        <v>19610</v>
      </c>
      <c r="U1897" s="122">
        <f>+T1897+I1897</f>
        <v>493610</v>
      </c>
      <c r="V1897" s="141">
        <f>+V1895+500</f>
        <v>474000</v>
      </c>
      <c r="W1897" s="130"/>
      <c r="X1897" s="116">
        <f>+X1895+5</f>
        <v>7335</v>
      </c>
      <c r="Y1897" s="124">
        <f t="shared" si="301"/>
        <v>474240</v>
      </c>
      <c r="Z1897" s="125">
        <f>+V1897+X1897</f>
        <v>481335</v>
      </c>
      <c r="AA1897" s="126"/>
      <c r="AB1897" s="127">
        <f>+AB1895+10</f>
        <v>14670</v>
      </c>
      <c r="AC1897" s="119">
        <f>+V1897+AB1897</f>
        <v>488670</v>
      </c>
      <c r="AD1897" s="127"/>
      <c r="AE1897" s="127">
        <f>+AE1895+5</f>
        <v>7360</v>
      </c>
      <c r="AF1897" s="120">
        <f>+AE1897+V1897</f>
        <v>481360</v>
      </c>
      <c r="AG1897" s="127"/>
      <c r="AH1897" s="127">
        <f>+AH1895+5</f>
        <v>7385</v>
      </c>
      <c r="AI1897" s="119">
        <f>+AH1897+V1897</f>
        <v>481385</v>
      </c>
      <c r="AJ1897" s="126"/>
      <c r="AK1897" s="128">
        <f>+AK1895+5</f>
        <v>7410</v>
      </c>
      <c r="AL1897" s="129">
        <f>+AK1897+V1897</f>
        <v>481410</v>
      </c>
    </row>
    <row r="1898" spans="1:38" ht="15.75" x14ac:dyDescent="0.25">
      <c r="A1898" s="93">
        <f t="shared" si="302"/>
        <v>0</v>
      </c>
      <c r="B1898" s="94">
        <f t="shared" si="297"/>
        <v>0</v>
      </c>
      <c r="C1898" s="95">
        <f>+$D$3*T1898</f>
        <v>7150</v>
      </c>
      <c r="D1898" s="95">
        <f t="shared" si="298"/>
        <v>7150</v>
      </c>
      <c r="E1898" s="95">
        <f>+$F$3*K1898</f>
        <v>1500</v>
      </c>
      <c r="F1898" s="95">
        <f t="shared" si="299"/>
        <v>1500</v>
      </c>
      <c r="G1898" s="96">
        <f>+$H$3*Q1898</f>
        <v>1500</v>
      </c>
      <c r="H1898" s="95">
        <f t="shared" si="300"/>
        <v>1500</v>
      </c>
      <c r="I1898" s="395"/>
      <c r="J1898" s="130">
        <f>((K1899-K1897)/500)</f>
        <v>0.02</v>
      </c>
      <c r="K1898" s="116">
        <f>(((I1898-I1897)*J1898)+K1897)+I1898</f>
        <v>150</v>
      </c>
      <c r="L1898" s="131">
        <f>ROUNDUP(K1898,0)</f>
        <v>150</v>
      </c>
      <c r="M1898" s="132">
        <f>((N1899-N1897)/500)</f>
        <v>0.02</v>
      </c>
      <c r="N1898" s="101">
        <f>(((I1898-I1897)*M1898)+N1897)+I1898</f>
        <v>250</v>
      </c>
      <c r="O1898" s="101">
        <f>ROUNDUP(N1898,0)</f>
        <v>250</v>
      </c>
      <c r="P1898" s="101">
        <f>((Q1899-Q1897)/500)</f>
        <v>0.02</v>
      </c>
      <c r="Q1898" s="101">
        <f>(((I1898-I1897)*P1898)+Q1897)+I1898</f>
        <v>500</v>
      </c>
      <c r="R1898" s="133">
        <f>ROUNDUP(Q1898,0)</f>
        <v>500</v>
      </c>
      <c r="S1898" s="132">
        <f>((T1899-T1897)/500)</f>
        <v>0.04</v>
      </c>
      <c r="T1898" s="134">
        <f>(((I1898-I1897)*S1898)+T1897)+I1898</f>
        <v>650</v>
      </c>
      <c r="U1898" s="134">
        <f>ROUNDUP(T1898,0)</f>
        <v>650</v>
      </c>
      <c r="V1898" s="396"/>
      <c r="W1898" s="130">
        <f>((X1899-X1897)/500)</f>
        <v>0.02</v>
      </c>
      <c r="X1898" s="116">
        <f>(((V1898-V1897)*W1898)+X1897)+V1898</f>
        <v>-2145</v>
      </c>
      <c r="Y1898" s="135">
        <f t="shared" si="301"/>
        <v>240</v>
      </c>
      <c r="Z1898" s="106">
        <f>ROUNDUP(X1898,0)</f>
        <v>-2145</v>
      </c>
      <c r="AA1898" s="136">
        <f>((AB1899-AB1897)/500)</f>
        <v>0.04</v>
      </c>
      <c r="AB1898" s="137">
        <f>(((V1898-V1897)*AA1898)+AB1897)+V1898</f>
        <v>-4290</v>
      </c>
      <c r="AC1898" s="101">
        <f>ROUNDUP(AB1898,0)</f>
        <v>-4290</v>
      </c>
      <c r="AD1898" s="137">
        <f>((AE1899-AE1897)/500)</f>
        <v>0.02</v>
      </c>
      <c r="AE1898" s="137">
        <f>(((V1898-V1897)*AD1898)+AE1897)+V1898</f>
        <v>-2120</v>
      </c>
      <c r="AF1898" s="133">
        <f>ROUNDUP(AE1898,0)</f>
        <v>-2120</v>
      </c>
      <c r="AG1898" s="137">
        <f>((AH1899-AH1897)/500)</f>
        <v>0.02</v>
      </c>
      <c r="AH1898" s="137">
        <f>(((V1898-V1897)*AG1898)+AH1897)+V1898</f>
        <v>-2095</v>
      </c>
      <c r="AI1898" s="101">
        <f>ROUNDUP(AH1898,0)</f>
        <v>-2095</v>
      </c>
      <c r="AJ1898" s="136">
        <f>((AK1899-AK1897)/500)</f>
        <v>0.02</v>
      </c>
      <c r="AK1898" s="138">
        <f>(((V1898-V1897)*AJ1898)+AK1897)+V1898</f>
        <v>-2070</v>
      </c>
      <c r="AL1898" s="139">
        <f>ROUNDUP(AK1898,0)</f>
        <v>-2070</v>
      </c>
    </row>
    <row r="1899" spans="1:38" ht="15.75" x14ac:dyDescent="0.25">
      <c r="A1899" s="93">
        <f t="shared" si="302"/>
        <v>0</v>
      </c>
      <c r="B1899" s="93">
        <f t="shared" si="297"/>
        <v>0</v>
      </c>
      <c r="C1899" s="112">
        <f>+$D$3*U1899</f>
        <v>5435430</v>
      </c>
      <c r="D1899" s="112">
        <f t="shared" si="298"/>
        <v>5435430</v>
      </c>
      <c r="E1899" s="112">
        <f>+$F$3*L1899</f>
        <v>4841400</v>
      </c>
      <c r="F1899" s="112">
        <f t="shared" si="299"/>
        <v>4841400</v>
      </c>
      <c r="G1899" s="113">
        <f>+$H$3*R1899</f>
        <v>1453470</v>
      </c>
      <c r="H1899" s="112">
        <f t="shared" si="300"/>
        <v>1453470</v>
      </c>
      <c r="I1899" s="140">
        <f>+I1897+500</f>
        <v>474500</v>
      </c>
      <c r="J1899" s="130"/>
      <c r="K1899" s="116">
        <f>+K1897+10</f>
        <v>9640</v>
      </c>
      <c r="L1899" s="117">
        <f>+I1899+K1899</f>
        <v>484140</v>
      </c>
      <c r="M1899" s="118"/>
      <c r="N1899" s="119">
        <f>+N1897+10</f>
        <v>9740</v>
      </c>
      <c r="O1899" s="119">
        <f>+N1899+I1899</f>
        <v>484240</v>
      </c>
      <c r="P1899" s="119"/>
      <c r="Q1899" s="119">
        <f>+Q1897+10</f>
        <v>9990</v>
      </c>
      <c r="R1899" s="120">
        <f>+Q1899+I1899</f>
        <v>484490</v>
      </c>
      <c r="S1899" s="121"/>
      <c r="T1899" s="122">
        <f>+T1897+20</f>
        <v>19630</v>
      </c>
      <c r="U1899" s="122">
        <f>+T1899+I1899</f>
        <v>494130</v>
      </c>
      <c r="V1899" s="141">
        <f>+V1897+500</f>
        <v>474500</v>
      </c>
      <c r="W1899" s="130"/>
      <c r="X1899" s="116">
        <f>+X1897+10</f>
        <v>7345</v>
      </c>
      <c r="Y1899" s="124">
        <f t="shared" si="301"/>
        <v>474740</v>
      </c>
      <c r="Z1899" s="125">
        <f>+V1899+X1899</f>
        <v>481845</v>
      </c>
      <c r="AA1899" s="126"/>
      <c r="AB1899" s="127">
        <f>+AB1897+20</f>
        <v>14690</v>
      </c>
      <c r="AC1899" s="119">
        <f>+V1899+AB1899</f>
        <v>489190</v>
      </c>
      <c r="AD1899" s="127"/>
      <c r="AE1899" s="127">
        <f>+AE1897+10</f>
        <v>7370</v>
      </c>
      <c r="AF1899" s="120">
        <f>+AE1899+V1899</f>
        <v>481870</v>
      </c>
      <c r="AG1899" s="127"/>
      <c r="AH1899" s="127">
        <f>+AH1897+10</f>
        <v>7395</v>
      </c>
      <c r="AI1899" s="119">
        <f>+AH1899+V1899</f>
        <v>481895</v>
      </c>
      <c r="AJ1899" s="126"/>
      <c r="AK1899" s="128">
        <f>+AK1897+10</f>
        <v>7420</v>
      </c>
      <c r="AL1899" s="129">
        <f>+AK1899+V1899</f>
        <v>481920</v>
      </c>
    </row>
    <row r="1900" spans="1:38" ht="15.75" x14ac:dyDescent="0.25">
      <c r="A1900" s="93">
        <f t="shared" si="302"/>
        <v>0</v>
      </c>
      <c r="B1900" s="94">
        <f t="shared" si="297"/>
        <v>0</v>
      </c>
      <c r="C1900" s="95">
        <f>+$D$3*T1900</f>
        <v>7150</v>
      </c>
      <c r="D1900" s="95">
        <f t="shared" si="298"/>
        <v>7150</v>
      </c>
      <c r="E1900" s="95">
        <f>+$F$3*K1900</f>
        <v>1500</v>
      </c>
      <c r="F1900" s="95">
        <f t="shared" si="299"/>
        <v>1500</v>
      </c>
      <c r="G1900" s="96">
        <f>+$H$3*Q1900</f>
        <v>1500</v>
      </c>
      <c r="H1900" s="433">
        <f t="shared" si="300"/>
        <v>1500</v>
      </c>
      <c r="I1900" s="395"/>
      <c r="J1900" s="130">
        <f>((K1901-K1899)/500)</f>
        <v>0.02</v>
      </c>
      <c r="K1900" s="116">
        <f>(((I1900-I1899)*J1900)+K1899)+I1900</f>
        <v>150</v>
      </c>
      <c r="L1900" s="131">
        <f>ROUNDUP(K1900,0)</f>
        <v>150</v>
      </c>
      <c r="M1900" s="132">
        <f>((N1901-N1899)/500)</f>
        <v>0.02</v>
      </c>
      <c r="N1900" s="101">
        <f>(((I1900-I1899)*M1900)+N1899)+I1900</f>
        <v>250</v>
      </c>
      <c r="O1900" s="101">
        <f>ROUNDUP(N1900,0)</f>
        <v>250</v>
      </c>
      <c r="P1900" s="101">
        <f>((Q1901-Q1899)/500)</f>
        <v>0.02</v>
      </c>
      <c r="Q1900" s="101">
        <f>(((I1900-I1899)*P1900)+Q1899)+I1900</f>
        <v>500</v>
      </c>
      <c r="R1900" s="133">
        <f>ROUNDUP(Q1900,0)</f>
        <v>500</v>
      </c>
      <c r="S1900" s="132">
        <f>((T1901-T1899)/500)</f>
        <v>0.04</v>
      </c>
      <c r="T1900" s="134">
        <f>(((I1900-I1899)*S1900)+T1899)+I1900</f>
        <v>650</v>
      </c>
      <c r="U1900" s="134">
        <f>ROUNDUP(T1900,0)</f>
        <v>650</v>
      </c>
      <c r="V1900" s="396"/>
      <c r="W1900" s="130">
        <f>((X1901-X1899)/500)</f>
        <v>0.01</v>
      </c>
      <c r="X1900" s="116">
        <f>(((V1900-V1899)*W1900)+X1899)+V1900</f>
        <v>2600</v>
      </c>
      <c r="Y1900" s="135">
        <f t="shared" si="301"/>
        <v>240</v>
      </c>
      <c r="Z1900" s="106">
        <f>ROUNDUP(X1900,0)</f>
        <v>2600</v>
      </c>
      <c r="AA1900" s="136">
        <f>((AB1901-AB1899)/500)</f>
        <v>0.02</v>
      </c>
      <c r="AB1900" s="137">
        <f>(((V1900-V1899)*AA1900)+AB1899)+V1900</f>
        <v>5200</v>
      </c>
      <c r="AC1900" s="101">
        <f>ROUNDUP(AB1900,0)</f>
        <v>5200</v>
      </c>
      <c r="AD1900" s="137">
        <f>((AE1901-AE1899)/500)</f>
        <v>0.01</v>
      </c>
      <c r="AE1900" s="137">
        <f>(((V1900-V1899)*AD1900)+AE1899)+V1900</f>
        <v>2625</v>
      </c>
      <c r="AF1900" s="133">
        <f>ROUNDUP(AE1900,0)</f>
        <v>2625</v>
      </c>
      <c r="AG1900" s="137">
        <f>((AH1901-AH1899)/500)</f>
        <v>0.01</v>
      </c>
      <c r="AH1900" s="137">
        <f>(((V1900-V1899)*AG1900)+AH1899)+V1900</f>
        <v>2650</v>
      </c>
      <c r="AI1900" s="101">
        <f>ROUNDUP(AH1900,0)</f>
        <v>2650</v>
      </c>
      <c r="AJ1900" s="136">
        <f>((AK1901-AK1899)/500)</f>
        <v>0.01</v>
      </c>
      <c r="AK1900" s="138">
        <f>(((V1900-V1899)*AJ1900)+AK1899)+V1900</f>
        <v>2675</v>
      </c>
      <c r="AL1900" s="139">
        <f>ROUNDUP(AK1900,0)</f>
        <v>2675</v>
      </c>
    </row>
    <row r="1901" spans="1:38" ht="15.75" x14ac:dyDescent="0.25">
      <c r="A1901" s="93">
        <f t="shared" si="302"/>
        <v>0</v>
      </c>
      <c r="B1901" s="93">
        <f t="shared" si="297"/>
        <v>0</v>
      </c>
      <c r="C1901" s="112">
        <f>+$D$3*U1901</f>
        <v>5441150</v>
      </c>
      <c r="D1901" s="112">
        <f t="shared" si="298"/>
        <v>5441150</v>
      </c>
      <c r="E1901" s="112">
        <f>+$F$3*L1901</f>
        <v>4846500</v>
      </c>
      <c r="F1901" s="112">
        <f t="shared" si="299"/>
        <v>4846500</v>
      </c>
      <c r="G1901" s="113">
        <f>+$H$3*R1901</f>
        <v>1455000</v>
      </c>
      <c r="H1901" s="112">
        <f t="shared" si="300"/>
        <v>1455000</v>
      </c>
      <c r="I1901" s="140">
        <f>+I1899+500</f>
        <v>475000</v>
      </c>
      <c r="J1901" s="130"/>
      <c r="K1901" s="116">
        <f>+K1899+10</f>
        <v>9650</v>
      </c>
      <c r="L1901" s="117">
        <f>+I1901+K1901</f>
        <v>484650</v>
      </c>
      <c r="M1901" s="118"/>
      <c r="N1901" s="119">
        <f>+N1899+10</f>
        <v>9750</v>
      </c>
      <c r="O1901" s="119">
        <f>+N1901+I1901</f>
        <v>484750</v>
      </c>
      <c r="P1901" s="119"/>
      <c r="Q1901" s="119">
        <f>+Q1899+10</f>
        <v>10000</v>
      </c>
      <c r="R1901" s="120">
        <f>+Q1901+I1901</f>
        <v>485000</v>
      </c>
      <c r="S1901" s="121"/>
      <c r="T1901" s="122">
        <f>+T1899+20</f>
        <v>19650</v>
      </c>
      <c r="U1901" s="122">
        <f>+T1901+I1901</f>
        <v>494650</v>
      </c>
      <c r="V1901" s="141">
        <f>+V1899+500</f>
        <v>475000</v>
      </c>
      <c r="W1901" s="130"/>
      <c r="X1901" s="116">
        <f>+X1899+5</f>
        <v>7350</v>
      </c>
      <c r="Y1901" s="124">
        <f t="shared" si="301"/>
        <v>475240</v>
      </c>
      <c r="Z1901" s="125">
        <f>+V1901+X1901</f>
        <v>482350</v>
      </c>
      <c r="AA1901" s="126"/>
      <c r="AB1901" s="127">
        <f>+AB1899+10</f>
        <v>14700</v>
      </c>
      <c r="AC1901" s="119">
        <f>+V1901+AB1901</f>
        <v>489700</v>
      </c>
      <c r="AD1901" s="127"/>
      <c r="AE1901" s="127">
        <f>+AE1899+5</f>
        <v>7375</v>
      </c>
      <c r="AF1901" s="120">
        <f>+AE1901+V1901</f>
        <v>482375</v>
      </c>
      <c r="AG1901" s="127"/>
      <c r="AH1901" s="127">
        <f>+AH1899+5</f>
        <v>7400</v>
      </c>
      <c r="AI1901" s="119">
        <f>+AH1901+V1901</f>
        <v>482400</v>
      </c>
      <c r="AJ1901" s="126"/>
      <c r="AK1901" s="128">
        <f>+AK1899+5</f>
        <v>7425</v>
      </c>
      <c r="AL1901" s="129">
        <f>+AK1901+V1901</f>
        <v>482425</v>
      </c>
    </row>
    <row r="1902" spans="1:38" ht="15.75" x14ac:dyDescent="0.25">
      <c r="A1902" s="93">
        <f t="shared" si="302"/>
        <v>0</v>
      </c>
      <c r="B1902" s="94">
        <f t="shared" si="297"/>
        <v>0</v>
      </c>
      <c r="C1902" s="95">
        <f>+$D$3*T1902</f>
        <v>7150</v>
      </c>
      <c r="D1902" s="95">
        <f t="shared" si="298"/>
        <v>7150</v>
      </c>
      <c r="E1902" s="95">
        <f>+$F$3*K1902</f>
        <v>1500</v>
      </c>
      <c r="F1902" s="95">
        <f t="shared" si="299"/>
        <v>1500</v>
      </c>
      <c r="G1902" s="96">
        <f>+$H$3*Q1902</f>
        <v>1500</v>
      </c>
      <c r="H1902" s="95">
        <f t="shared" si="300"/>
        <v>1500</v>
      </c>
      <c r="I1902" s="395"/>
      <c r="J1902" s="130">
        <f>((K1903-K1901)/500)</f>
        <v>0.02</v>
      </c>
      <c r="K1902" s="116">
        <f>(((I1902-I1901)*J1902)+K1901)+I1902</f>
        <v>150</v>
      </c>
      <c r="L1902" s="131">
        <f>ROUNDUP(K1902,0)</f>
        <v>150</v>
      </c>
      <c r="M1902" s="132">
        <f>((N1903-N1901)/500)</f>
        <v>0.02</v>
      </c>
      <c r="N1902" s="101">
        <f>(((I1902-I1901)*M1902)+N1901)+I1902</f>
        <v>250</v>
      </c>
      <c r="O1902" s="101">
        <f>ROUNDUP(N1902,0)</f>
        <v>250</v>
      </c>
      <c r="P1902" s="101">
        <f>((Q1903-Q1901)/500)</f>
        <v>0.02</v>
      </c>
      <c r="Q1902" s="101">
        <f>(((I1902-I1901)*P1902)+Q1901)+I1902</f>
        <v>500</v>
      </c>
      <c r="R1902" s="133">
        <f>ROUNDUP(Q1902,0)</f>
        <v>500</v>
      </c>
      <c r="S1902" s="132">
        <f>((T1903-T1901)/500)</f>
        <v>0.04</v>
      </c>
      <c r="T1902" s="134">
        <f>(((I1902-I1901)*S1902)+T1901)+I1902</f>
        <v>650</v>
      </c>
      <c r="U1902" s="134">
        <f>ROUNDUP(T1902,0)</f>
        <v>650</v>
      </c>
      <c r="V1902" s="396"/>
      <c r="W1902" s="130">
        <f>((X1903-X1901)/500)</f>
        <v>0.02</v>
      </c>
      <c r="X1902" s="116">
        <f>(((V1902-V1901)*W1902)+X1901)+V1902</f>
        <v>-2150</v>
      </c>
      <c r="Y1902" s="135">
        <f t="shared" si="301"/>
        <v>240</v>
      </c>
      <c r="Z1902" s="106">
        <f>ROUNDUP(X1902,0)</f>
        <v>-2150</v>
      </c>
      <c r="AA1902" s="136">
        <f>((AB1903-AB1901)/500)</f>
        <v>0.04</v>
      </c>
      <c r="AB1902" s="137">
        <f>(((V1902-V1901)*AA1902)+AB1901)+V1902</f>
        <v>-4300</v>
      </c>
      <c r="AC1902" s="101">
        <f>ROUNDUP(AB1902,0)</f>
        <v>-4300</v>
      </c>
      <c r="AD1902" s="137">
        <f>((AE1903-AE1901)/500)</f>
        <v>0.02</v>
      </c>
      <c r="AE1902" s="137">
        <f>(((V1902-V1901)*AD1902)+AE1901)+V1902</f>
        <v>-2125</v>
      </c>
      <c r="AF1902" s="133">
        <f>ROUNDUP(AE1902,0)</f>
        <v>-2125</v>
      </c>
      <c r="AG1902" s="137">
        <f>((AH1903-AH1901)/500)</f>
        <v>0.02</v>
      </c>
      <c r="AH1902" s="137">
        <f>(((V1902-V1901)*AG1902)+AH1901)+V1902</f>
        <v>-2100</v>
      </c>
      <c r="AI1902" s="101">
        <f>ROUNDUP(AH1902,0)</f>
        <v>-2100</v>
      </c>
      <c r="AJ1902" s="136">
        <f>((AK1903-AK1901)/500)</f>
        <v>0.02</v>
      </c>
      <c r="AK1902" s="138">
        <f>(((V1902-V1901)*AJ1902)+AK1901)+V1902</f>
        <v>-2075</v>
      </c>
      <c r="AL1902" s="139">
        <f>ROUNDUP(AK1902,0)</f>
        <v>-2075</v>
      </c>
    </row>
    <row r="1903" spans="1:38" ht="15.75" x14ac:dyDescent="0.25">
      <c r="A1903" s="93">
        <f t="shared" si="302"/>
        <v>0</v>
      </c>
      <c r="B1903" s="93">
        <f t="shared" si="297"/>
        <v>0</v>
      </c>
      <c r="C1903" s="112">
        <f>+$D$3*U1903</f>
        <v>5446870</v>
      </c>
      <c r="D1903" s="112">
        <f t="shared" si="298"/>
        <v>5446870</v>
      </c>
      <c r="E1903" s="112">
        <f>+$F$3*L1903</f>
        <v>4851600</v>
      </c>
      <c r="F1903" s="112">
        <f t="shared" si="299"/>
        <v>4851600</v>
      </c>
      <c r="G1903" s="113">
        <f>+$H$3*R1903</f>
        <v>1456530</v>
      </c>
      <c r="H1903" s="112">
        <f t="shared" si="300"/>
        <v>1456530</v>
      </c>
      <c r="I1903" s="140">
        <f>+I1901+500</f>
        <v>475500</v>
      </c>
      <c r="J1903" s="130"/>
      <c r="K1903" s="116">
        <f>+K1901+10</f>
        <v>9660</v>
      </c>
      <c r="L1903" s="117">
        <f>+I1903+K1903</f>
        <v>485160</v>
      </c>
      <c r="M1903" s="118"/>
      <c r="N1903" s="119">
        <f>+N1901+10</f>
        <v>9760</v>
      </c>
      <c r="O1903" s="119">
        <f>+N1903+I1903</f>
        <v>485260</v>
      </c>
      <c r="P1903" s="119"/>
      <c r="Q1903" s="119">
        <f>+Q1901+10</f>
        <v>10010</v>
      </c>
      <c r="R1903" s="120">
        <f>+Q1903+I1903</f>
        <v>485510</v>
      </c>
      <c r="S1903" s="121"/>
      <c r="T1903" s="122">
        <f>+T1901+20</f>
        <v>19670</v>
      </c>
      <c r="U1903" s="122">
        <f>+T1903+I1903</f>
        <v>495170</v>
      </c>
      <c r="V1903" s="141">
        <f>+V1901+500</f>
        <v>475500</v>
      </c>
      <c r="W1903" s="130"/>
      <c r="X1903" s="116">
        <f>+X1901+10</f>
        <v>7360</v>
      </c>
      <c r="Y1903" s="124">
        <f t="shared" si="301"/>
        <v>475740</v>
      </c>
      <c r="Z1903" s="125">
        <f>+V1903+X1903</f>
        <v>482860</v>
      </c>
      <c r="AA1903" s="126"/>
      <c r="AB1903" s="127">
        <f>+AB1901+20</f>
        <v>14720</v>
      </c>
      <c r="AC1903" s="119">
        <f>+V1903+AB1903</f>
        <v>490220</v>
      </c>
      <c r="AD1903" s="127"/>
      <c r="AE1903" s="127">
        <f>+AE1901+10</f>
        <v>7385</v>
      </c>
      <c r="AF1903" s="120">
        <f>+AE1903+V1903</f>
        <v>482885</v>
      </c>
      <c r="AG1903" s="127"/>
      <c r="AH1903" s="127">
        <f>+AH1901+10</f>
        <v>7410</v>
      </c>
      <c r="AI1903" s="119">
        <f>+AH1903+V1903</f>
        <v>482910</v>
      </c>
      <c r="AJ1903" s="126"/>
      <c r="AK1903" s="128">
        <f>+AK1901+10</f>
        <v>7435</v>
      </c>
      <c r="AL1903" s="129">
        <f>+AK1903+V1903</f>
        <v>482935</v>
      </c>
    </row>
    <row r="1904" spans="1:38" ht="15.75" x14ac:dyDescent="0.25">
      <c r="A1904" s="93">
        <f t="shared" si="302"/>
        <v>0</v>
      </c>
      <c r="B1904" s="94">
        <f t="shared" si="297"/>
        <v>0</v>
      </c>
      <c r="C1904" s="95">
        <f>+$D$3*T1904</f>
        <v>7150</v>
      </c>
      <c r="D1904" s="95">
        <f t="shared" si="298"/>
        <v>7150</v>
      </c>
      <c r="E1904" s="95">
        <f>+$F$3*K1904</f>
        <v>1500</v>
      </c>
      <c r="F1904" s="95">
        <f t="shared" si="299"/>
        <v>1500</v>
      </c>
      <c r="G1904" s="96">
        <f>+$H$3*Q1904</f>
        <v>1500</v>
      </c>
      <c r="H1904" s="433">
        <f t="shared" si="300"/>
        <v>1500</v>
      </c>
      <c r="I1904" s="395"/>
      <c r="J1904" s="130">
        <f>((K1905-K1903)/500)</f>
        <v>0.02</v>
      </c>
      <c r="K1904" s="116">
        <f>(((I1904-I1903)*J1904)+K1903)+I1904</f>
        <v>150</v>
      </c>
      <c r="L1904" s="131">
        <f>ROUNDUP(K1904,0)</f>
        <v>150</v>
      </c>
      <c r="M1904" s="132">
        <f>((N1905-N1903)/500)</f>
        <v>0.02</v>
      </c>
      <c r="N1904" s="101">
        <f>(((I1904-I1903)*M1904)+N1903)+I1904</f>
        <v>250</v>
      </c>
      <c r="O1904" s="101">
        <f>ROUNDUP(N1904,0)</f>
        <v>250</v>
      </c>
      <c r="P1904" s="101">
        <f>((Q1905-Q1903)/500)</f>
        <v>0.02</v>
      </c>
      <c r="Q1904" s="101">
        <f>(((I1904-I1903)*P1904)+Q1903)+I1904</f>
        <v>500</v>
      </c>
      <c r="R1904" s="133">
        <f>ROUNDUP(Q1904,0)</f>
        <v>500</v>
      </c>
      <c r="S1904" s="132">
        <f>((T1905-T1903)/500)</f>
        <v>0.04</v>
      </c>
      <c r="T1904" s="134">
        <f>(((I1904-I1903)*S1904)+T1903)+I1904</f>
        <v>650</v>
      </c>
      <c r="U1904" s="134">
        <f>ROUNDUP(T1904,0)</f>
        <v>650</v>
      </c>
      <c r="V1904" s="396"/>
      <c r="W1904" s="130">
        <f>((X1905-X1903)/500)</f>
        <v>0.01</v>
      </c>
      <c r="X1904" s="116">
        <f>(((V1904-V1903)*W1904)+X1903)+V1904</f>
        <v>2605</v>
      </c>
      <c r="Y1904" s="135">
        <f t="shared" si="301"/>
        <v>240</v>
      </c>
      <c r="Z1904" s="106">
        <f>ROUNDUP(X1904,0)</f>
        <v>2605</v>
      </c>
      <c r="AA1904" s="136">
        <f>((AB1905-AB1903)/500)</f>
        <v>0.02</v>
      </c>
      <c r="AB1904" s="137">
        <f>(((V1904-V1903)*AA1904)+AB1903)+V1904</f>
        <v>5210</v>
      </c>
      <c r="AC1904" s="101">
        <f>ROUNDUP(AB1904,0)</f>
        <v>5210</v>
      </c>
      <c r="AD1904" s="137">
        <f>((AE1905-AE1903)/500)</f>
        <v>0.01</v>
      </c>
      <c r="AE1904" s="137">
        <f>(((V1904-V1903)*AD1904)+AE1903)+V1904</f>
        <v>2630</v>
      </c>
      <c r="AF1904" s="133">
        <f>ROUNDUP(AE1904,0)</f>
        <v>2630</v>
      </c>
      <c r="AG1904" s="137">
        <f>((AH1905-AH1903)/500)</f>
        <v>0.01</v>
      </c>
      <c r="AH1904" s="137">
        <f>(((V1904-V1903)*AG1904)+AH1903)+V1904</f>
        <v>2655</v>
      </c>
      <c r="AI1904" s="101">
        <f>ROUNDUP(AH1904,0)</f>
        <v>2655</v>
      </c>
      <c r="AJ1904" s="136">
        <f>((AK1905-AK1903)/500)</f>
        <v>0.01</v>
      </c>
      <c r="AK1904" s="138">
        <f>(((V1904-V1903)*AJ1904)+AK1903)+V1904</f>
        <v>2680</v>
      </c>
      <c r="AL1904" s="139">
        <f>ROUNDUP(AK1904,0)</f>
        <v>2680</v>
      </c>
    </row>
    <row r="1905" spans="1:38" ht="15.75" x14ac:dyDescent="0.25">
      <c r="A1905" s="93">
        <f t="shared" si="302"/>
        <v>0</v>
      </c>
      <c r="B1905" s="93">
        <f t="shared" si="297"/>
        <v>0</v>
      </c>
      <c r="C1905" s="112">
        <f>+$D$3*U1905</f>
        <v>5452590</v>
      </c>
      <c r="D1905" s="112">
        <f t="shared" si="298"/>
        <v>5452590</v>
      </c>
      <c r="E1905" s="112">
        <f>+$F$3*L1905</f>
        <v>4856700</v>
      </c>
      <c r="F1905" s="112">
        <f t="shared" si="299"/>
        <v>4856700</v>
      </c>
      <c r="G1905" s="113">
        <f>+$H$3*R1905</f>
        <v>1458060</v>
      </c>
      <c r="H1905" s="112">
        <f t="shared" si="300"/>
        <v>1458060</v>
      </c>
      <c r="I1905" s="140">
        <f>+I1903+500</f>
        <v>476000</v>
      </c>
      <c r="J1905" s="130"/>
      <c r="K1905" s="116">
        <f>+K1903+10</f>
        <v>9670</v>
      </c>
      <c r="L1905" s="117">
        <f>+I1905+K1905</f>
        <v>485670</v>
      </c>
      <c r="M1905" s="118"/>
      <c r="N1905" s="119">
        <f>+N1903+10</f>
        <v>9770</v>
      </c>
      <c r="O1905" s="119">
        <f>+N1905+I1905</f>
        <v>485770</v>
      </c>
      <c r="P1905" s="119"/>
      <c r="Q1905" s="119">
        <f>+Q1903+10</f>
        <v>10020</v>
      </c>
      <c r="R1905" s="120">
        <f>+Q1905+I1905</f>
        <v>486020</v>
      </c>
      <c r="S1905" s="121"/>
      <c r="T1905" s="122">
        <f>+T1903+20</f>
        <v>19690</v>
      </c>
      <c r="U1905" s="122">
        <f>+T1905+I1905</f>
        <v>495690</v>
      </c>
      <c r="V1905" s="141">
        <f>+V1903+500</f>
        <v>476000</v>
      </c>
      <c r="W1905" s="130"/>
      <c r="X1905" s="116">
        <f>+X1903+5</f>
        <v>7365</v>
      </c>
      <c r="Y1905" s="124">
        <f t="shared" si="301"/>
        <v>476240</v>
      </c>
      <c r="Z1905" s="125">
        <f>+V1905+X1905</f>
        <v>483365</v>
      </c>
      <c r="AA1905" s="126"/>
      <c r="AB1905" s="127">
        <f>+AB1903+10</f>
        <v>14730</v>
      </c>
      <c r="AC1905" s="119">
        <f>+V1905+AB1905</f>
        <v>490730</v>
      </c>
      <c r="AD1905" s="127"/>
      <c r="AE1905" s="127">
        <f>+AE1903+5</f>
        <v>7390</v>
      </c>
      <c r="AF1905" s="120">
        <f>+AE1905+V1905</f>
        <v>483390</v>
      </c>
      <c r="AG1905" s="127"/>
      <c r="AH1905" s="127">
        <f>+AH1903+5</f>
        <v>7415</v>
      </c>
      <c r="AI1905" s="119">
        <f>+AH1905+V1905</f>
        <v>483415</v>
      </c>
      <c r="AJ1905" s="126"/>
      <c r="AK1905" s="128">
        <f>+AK1903+5</f>
        <v>7440</v>
      </c>
      <c r="AL1905" s="129">
        <f>+AK1905+V1905</f>
        <v>483440</v>
      </c>
    </row>
    <row r="1906" spans="1:38" ht="15.75" x14ac:dyDescent="0.25">
      <c r="A1906" s="93">
        <f t="shared" si="302"/>
        <v>0</v>
      </c>
      <c r="B1906" s="94">
        <f t="shared" si="297"/>
        <v>0</v>
      </c>
      <c r="C1906" s="95">
        <f>+$D$3*T1906</f>
        <v>7150</v>
      </c>
      <c r="D1906" s="95">
        <f t="shared" si="298"/>
        <v>7150</v>
      </c>
      <c r="E1906" s="95">
        <f>+$F$3*K1906</f>
        <v>1500</v>
      </c>
      <c r="F1906" s="95">
        <f t="shared" si="299"/>
        <v>1500</v>
      </c>
      <c r="G1906" s="96">
        <f>+$H$3*Q1906</f>
        <v>1500</v>
      </c>
      <c r="H1906" s="95">
        <f t="shared" si="300"/>
        <v>1500</v>
      </c>
      <c r="I1906" s="395"/>
      <c r="J1906" s="130">
        <f>((K1907-K1905)/500)</f>
        <v>0.02</v>
      </c>
      <c r="K1906" s="116">
        <f>(((I1906-I1905)*J1906)+K1905)+I1906</f>
        <v>150</v>
      </c>
      <c r="L1906" s="131">
        <f>ROUNDUP(K1906,0)</f>
        <v>150</v>
      </c>
      <c r="M1906" s="132">
        <f>((N1907-N1905)/500)</f>
        <v>0.02</v>
      </c>
      <c r="N1906" s="101">
        <f>(((I1906-I1905)*M1906)+N1905)+I1906</f>
        <v>250</v>
      </c>
      <c r="O1906" s="101">
        <f>ROUNDUP(N1906,0)</f>
        <v>250</v>
      </c>
      <c r="P1906" s="101">
        <f>((Q1907-Q1905)/500)</f>
        <v>0.02</v>
      </c>
      <c r="Q1906" s="101">
        <f>(((I1906-I1905)*P1906)+Q1905)+I1906</f>
        <v>500</v>
      </c>
      <c r="R1906" s="133">
        <f>ROUNDUP(Q1906,0)</f>
        <v>500</v>
      </c>
      <c r="S1906" s="132">
        <f>((T1907-T1905)/500)</f>
        <v>0.04</v>
      </c>
      <c r="T1906" s="134">
        <f>(((I1906-I1905)*S1906)+T1905)+I1906</f>
        <v>650</v>
      </c>
      <c r="U1906" s="134">
        <f>ROUNDUP(T1906,0)</f>
        <v>650</v>
      </c>
      <c r="V1906" s="396"/>
      <c r="W1906" s="130">
        <f>((X1907-X1905)/500)</f>
        <v>0.02</v>
      </c>
      <c r="X1906" s="116">
        <f>(((V1906-V1905)*W1906)+X1905)+V1906</f>
        <v>-2155</v>
      </c>
      <c r="Y1906" s="135">
        <f t="shared" si="301"/>
        <v>240</v>
      </c>
      <c r="Z1906" s="106">
        <f>ROUNDUP(X1906,0)</f>
        <v>-2155</v>
      </c>
      <c r="AA1906" s="136">
        <f>((AB1907-AB1905)/500)</f>
        <v>0.04</v>
      </c>
      <c r="AB1906" s="137">
        <f>(((V1906-V1905)*AA1906)+AB1905)+V1906</f>
        <v>-4310</v>
      </c>
      <c r="AC1906" s="101">
        <f>ROUNDUP(AB1906,0)</f>
        <v>-4310</v>
      </c>
      <c r="AD1906" s="137">
        <f>((AE1907-AE1905)/500)</f>
        <v>0.02</v>
      </c>
      <c r="AE1906" s="137">
        <f>(((V1906-V1905)*AD1906)+AE1905)+V1906</f>
        <v>-2130</v>
      </c>
      <c r="AF1906" s="133">
        <f>ROUNDUP(AE1906,0)</f>
        <v>-2130</v>
      </c>
      <c r="AG1906" s="137">
        <f>((AH1907-AH1905)/500)</f>
        <v>0.02</v>
      </c>
      <c r="AH1906" s="137">
        <f>(((V1906-V1905)*AG1906)+AH1905)+V1906</f>
        <v>-2105</v>
      </c>
      <c r="AI1906" s="101">
        <f>ROUNDUP(AH1906,0)</f>
        <v>-2105</v>
      </c>
      <c r="AJ1906" s="136">
        <f>((AK1907-AK1905)/500)</f>
        <v>0.02</v>
      </c>
      <c r="AK1906" s="138">
        <f>(((V1906-V1905)*AJ1906)+AK1905)+V1906</f>
        <v>-2080</v>
      </c>
      <c r="AL1906" s="139">
        <f>ROUNDUP(AK1906,0)</f>
        <v>-2080</v>
      </c>
    </row>
    <row r="1907" spans="1:38" ht="15.75" x14ac:dyDescent="0.25">
      <c r="A1907" s="93">
        <f t="shared" si="302"/>
        <v>0</v>
      </c>
      <c r="B1907" s="93">
        <f t="shared" si="297"/>
        <v>0</v>
      </c>
      <c r="C1907" s="112">
        <f>+$D$3*U1907</f>
        <v>5458310</v>
      </c>
      <c r="D1907" s="112">
        <f t="shared" si="298"/>
        <v>5458310</v>
      </c>
      <c r="E1907" s="112">
        <f>+$F$3*L1907</f>
        <v>4861800</v>
      </c>
      <c r="F1907" s="112">
        <f t="shared" si="299"/>
        <v>4861800</v>
      </c>
      <c r="G1907" s="113">
        <f>+$H$3*R1907</f>
        <v>1459590</v>
      </c>
      <c r="H1907" s="112">
        <f t="shared" si="300"/>
        <v>1459590</v>
      </c>
      <c r="I1907" s="140">
        <f>+I1905+500</f>
        <v>476500</v>
      </c>
      <c r="J1907" s="130"/>
      <c r="K1907" s="116">
        <f>+K1905+10</f>
        <v>9680</v>
      </c>
      <c r="L1907" s="117">
        <f>+I1907+K1907</f>
        <v>486180</v>
      </c>
      <c r="M1907" s="118"/>
      <c r="N1907" s="119">
        <f>+N1905+10</f>
        <v>9780</v>
      </c>
      <c r="O1907" s="119">
        <f>+N1907+I1907</f>
        <v>486280</v>
      </c>
      <c r="P1907" s="119"/>
      <c r="Q1907" s="119">
        <f>+Q1905+10</f>
        <v>10030</v>
      </c>
      <c r="R1907" s="120">
        <f>+Q1907+I1907</f>
        <v>486530</v>
      </c>
      <c r="S1907" s="121"/>
      <c r="T1907" s="122">
        <f>+T1905+20</f>
        <v>19710</v>
      </c>
      <c r="U1907" s="122">
        <f>+T1907+I1907</f>
        <v>496210</v>
      </c>
      <c r="V1907" s="141">
        <f>+V1905+500</f>
        <v>476500</v>
      </c>
      <c r="W1907" s="130"/>
      <c r="X1907" s="116">
        <f>+X1905+10</f>
        <v>7375</v>
      </c>
      <c r="Y1907" s="124">
        <f t="shared" si="301"/>
        <v>476740</v>
      </c>
      <c r="Z1907" s="125">
        <f>+V1907+X1907</f>
        <v>483875</v>
      </c>
      <c r="AA1907" s="126"/>
      <c r="AB1907" s="127">
        <f>+AB1905+20</f>
        <v>14750</v>
      </c>
      <c r="AC1907" s="119">
        <f>+V1907+AB1907</f>
        <v>491250</v>
      </c>
      <c r="AD1907" s="127"/>
      <c r="AE1907" s="127">
        <f>+AE1905+10</f>
        <v>7400</v>
      </c>
      <c r="AF1907" s="120">
        <f>+AE1907+V1907</f>
        <v>483900</v>
      </c>
      <c r="AG1907" s="127"/>
      <c r="AH1907" s="127">
        <f>+AH1905+10</f>
        <v>7425</v>
      </c>
      <c r="AI1907" s="119">
        <f>+AH1907+V1907</f>
        <v>483925</v>
      </c>
      <c r="AJ1907" s="126"/>
      <c r="AK1907" s="128">
        <f>+AK1905+10</f>
        <v>7450</v>
      </c>
      <c r="AL1907" s="129">
        <f>+AK1907+V1907</f>
        <v>483950</v>
      </c>
    </row>
    <row r="1908" spans="1:38" ht="15.75" x14ac:dyDescent="0.25">
      <c r="A1908" s="93">
        <f t="shared" si="302"/>
        <v>0</v>
      </c>
      <c r="B1908" s="94">
        <f t="shared" si="297"/>
        <v>0</v>
      </c>
      <c r="C1908" s="95">
        <f>+$D$3*T1908</f>
        <v>7150</v>
      </c>
      <c r="D1908" s="95">
        <f t="shared" si="298"/>
        <v>7150</v>
      </c>
      <c r="E1908" s="95">
        <f>+$F$3*K1908</f>
        <v>1500</v>
      </c>
      <c r="F1908" s="95">
        <f t="shared" si="299"/>
        <v>1500</v>
      </c>
      <c r="G1908" s="96">
        <f>+$H$3*Q1908</f>
        <v>1500</v>
      </c>
      <c r="H1908" s="433">
        <f t="shared" si="300"/>
        <v>1500</v>
      </c>
      <c r="I1908" s="395"/>
      <c r="J1908" s="130">
        <f>((K1909-K1907)/500)</f>
        <v>0.02</v>
      </c>
      <c r="K1908" s="116">
        <f>(((I1908-I1907)*J1908)+K1907)+I1908</f>
        <v>150</v>
      </c>
      <c r="L1908" s="131">
        <f>ROUNDUP(K1908,0)</f>
        <v>150</v>
      </c>
      <c r="M1908" s="132">
        <f>((N1909-N1907)/500)</f>
        <v>0.02</v>
      </c>
      <c r="N1908" s="101">
        <f>(((I1908-I1907)*M1908)+N1907)+I1908</f>
        <v>250</v>
      </c>
      <c r="O1908" s="101">
        <f>ROUNDUP(N1908,0)</f>
        <v>250</v>
      </c>
      <c r="P1908" s="101">
        <f>((Q1909-Q1907)/500)</f>
        <v>0.02</v>
      </c>
      <c r="Q1908" s="101">
        <f>(((I1908-I1907)*P1908)+Q1907)+I1908</f>
        <v>500</v>
      </c>
      <c r="R1908" s="133">
        <f>ROUNDUP(Q1908,0)</f>
        <v>500</v>
      </c>
      <c r="S1908" s="132">
        <f>((T1909-T1907)/500)</f>
        <v>0.04</v>
      </c>
      <c r="T1908" s="134">
        <f>(((I1908-I1907)*S1908)+T1907)+I1908</f>
        <v>650</v>
      </c>
      <c r="U1908" s="134">
        <f>ROUNDUP(T1908,0)</f>
        <v>650</v>
      </c>
      <c r="V1908" s="396"/>
      <c r="W1908" s="130">
        <f>((X1909-X1907)/500)</f>
        <v>0.01</v>
      </c>
      <c r="X1908" s="116">
        <f>(((V1908-V1907)*W1908)+X1907)+V1908</f>
        <v>2610</v>
      </c>
      <c r="Y1908" s="135">
        <f t="shared" si="301"/>
        <v>240</v>
      </c>
      <c r="Z1908" s="106">
        <f>ROUNDUP(X1908,0)</f>
        <v>2610</v>
      </c>
      <c r="AA1908" s="136">
        <f>((AB1909-AB1907)/500)</f>
        <v>0.02</v>
      </c>
      <c r="AB1908" s="137">
        <f>(((V1908-V1907)*AA1908)+AB1907)+V1908</f>
        <v>5220</v>
      </c>
      <c r="AC1908" s="101">
        <f>ROUNDUP(AB1908,0)</f>
        <v>5220</v>
      </c>
      <c r="AD1908" s="137">
        <f>((AE1909-AE1907)/500)</f>
        <v>0.01</v>
      </c>
      <c r="AE1908" s="137">
        <f>(((V1908-V1907)*AD1908)+AE1907)+V1908</f>
        <v>2635</v>
      </c>
      <c r="AF1908" s="133">
        <f>ROUNDUP(AE1908,0)</f>
        <v>2635</v>
      </c>
      <c r="AG1908" s="137">
        <f>((AH1909-AH1907)/500)</f>
        <v>0.01</v>
      </c>
      <c r="AH1908" s="137">
        <f>(((V1908-V1907)*AG1908)+AH1907)+V1908</f>
        <v>2660</v>
      </c>
      <c r="AI1908" s="101">
        <f>ROUNDUP(AH1908,0)</f>
        <v>2660</v>
      </c>
      <c r="AJ1908" s="136">
        <f>((AK1909-AK1907)/500)</f>
        <v>0.01</v>
      </c>
      <c r="AK1908" s="138">
        <f>(((V1908-V1907)*AJ1908)+AK1907)+V1908</f>
        <v>2685</v>
      </c>
      <c r="AL1908" s="139">
        <f>ROUNDUP(AK1908,0)</f>
        <v>2685</v>
      </c>
    </row>
    <row r="1909" spans="1:38" ht="15.75" x14ac:dyDescent="0.25">
      <c r="A1909" s="93">
        <f t="shared" si="302"/>
        <v>0</v>
      </c>
      <c r="B1909" s="93">
        <f t="shared" si="297"/>
        <v>0</v>
      </c>
      <c r="C1909" s="112">
        <f>+$D$3*U1909</f>
        <v>5464030</v>
      </c>
      <c r="D1909" s="112">
        <f t="shared" si="298"/>
        <v>5464030</v>
      </c>
      <c r="E1909" s="112">
        <f>+$F$3*L1909</f>
        <v>4866900</v>
      </c>
      <c r="F1909" s="112">
        <f t="shared" si="299"/>
        <v>4866900</v>
      </c>
      <c r="G1909" s="113">
        <f>+$H$3*R1909</f>
        <v>1461120</v>
      </c>
      <c r="H1909" s="112">
        <f t="shared" si="300"/>
        <v>1461120</v>
      </c>
      <c r="I1909" s="140">
        <f>+I1907+500</f>
        <v>477000</v>
      </c>
      <c r="J1909" s="130"/>
      <c r="K1909" s="116">
        <f>+K1907+10</f>
        <v>9690</v>
      </c>
      <c r="L1909" s="117">
        <f>+I1909+K1909</f>
        <v>486690</v>
      </c>
      <c r="M1909" s="118"/>
      <c r="N1909" s="119">
        <f>+N1907+10</f>
        <v>9790</v>
      </c>
      <c r="O1909" s="119">
        <f>+N1909+I1909</f>
        <v>486790</v>
      </c>
      <c r="P1909" s="119"/>
      <c r="Q1909" s="119">
        <f>+Q1907+10</f>
        <v>10040</v>
      </c>
      <c r="R1909" s="120">
        <f>+Q1909+I1909</f>
        <v>487040</v>
      </c>
      <c r="S1909" s="121"/>
      <c r="T1909" s="122">
        <f>+T1907+20</f>
        <v>19730</v>
      </c>
      <c r="U1909" s="122">
        <f>+T1909+I1909</f>
        <v>496730</v>
      </c>
      <c r="V1909" s="141">
        <f>+V1907+500</f>
        <v>477000</v>
      </c>
      <c r="W1909" s="130"/>
      <c r="X1909" s="116">
        <f>+X1907+5</f>
        <v>7380</v>
      </c>
      <c r="Y1909" s="124">
        <f t="shared" si="301"/>
        <v>477240</v>
      </c>
      <c r="Z1909" s="125">
        <f>+V1909+X1909</f>
        <v>484380</v>
      </c>
      <c r="AA1909" s="126"/>
      <c r="AB1909" s="127">
        <f>+AB1907+10</f>
        <v>14760</v>
      </c>
      <c r="AC1909" s="119">
        <f>+V1909+AB1909</f>
        <v>491760</v>
      </c>
      <c r="AD1909" s="127"/>
      <c r="AE1909" s="127">
        <f>+AE1907+5</f>
        <v>7405</v>
      </c>
      <c r="AF1909" s="120">
        <f>+AE1909+V1909</f>
        <v>484405</v>
      </c>
      <c r="AG1909" s="127"/>
      <c r="AH1909" s="127">
        <f>+AH1907+5</f>
        <v>7430</v>
      </c>
      <c r="AI1909" s="119">
        <f>+AH1909+V1909</f>
        <v>484430</v>
      </c>
      <c r="AJ1909" s="126"/>
      <c r="AK1909" s="128">
        <f>+AK1907+5</f>
        <v>7455</v>
      </c>
      <c r="AL1909" s="129">
        <f>+AK1909+V1909</f>
        <v>484455</v>
      </c>
    </row>
    <row r="1910" spans="1:38" ht="15.75" x14ac:dyDescent="0.25">
      <c r="A1910" s="93">
        <f t="shared" si="302"/>
        <v>0</v>
      </c>
      <c r="B1910" s="94">
        <f t="shared" si="297"/>
        <v>0</v>
      </c>
      <c r="C1910" s="95">
        <f>+$D$3*T1910</f>
        <v>7150</v>
      </c>
      <c r="D1910" s="95">
        <f t="shared" si="298"/>
        <v>7150</v>
      </c>
      <c r="E1910" s="95">
        <f>+$F$3*K1910</f>
        <v>1500</v>
      </c>
      <c r="F1910" s="95">
        <f t="shared" si="299"/>
        <v>1500</v>
      </c>
      <c r="G1910" s="96">
        <f>+$H$3*Q1910</f>
        <v>1500</v>
      </c>
      <c r="H1910" s="95">
        <f t="shared" si="300"/>
        <v>1500</v>
      </c>
      <c r="I1910" s="395"/>
      <c r="J1910" s="130">
        <f>((K1911-K1909)/500)</f>
        <v>0.02</v>
      </c>
      <c r="K1910" s="116">
        <f>(((I1910-I1909)*J1910)+K1909)+I1910</f>
        <v>150</v>
      </c>
      <c r="L1910" s="131">
        <f>ROUNDUP(K1910,0)</f>
        <v>150</v>
      </c>
      <c r="M1910" s="132">
        <f>((N1911-N1909)/500)</f>
        <v>0.02</v>
      </c>
      <c r="N1910" s="101">
        <f>(((I1910-I1909)*M1910)+N1909)+I1910</f>
        <v>250</v>
      </c>
      <c r="O1910" s="101">
        <f>ROUNDUP(N1910,0)</f>
        <v>250</v>
      </c>
      <c r="P1910" s="101">
        <f>((Q1911-Q1909)/500)</f>
        <v>0.02</v>
      </c>
      <c r="Q1910" s="101">
        <f>(((I1910-I1909)*P1910)+Q1909)+I1910</f>
        <v>500</v>
      </c>
      <c r="R1910" s="133">
        <f>ROUNDUP(Q1910,0)</f>
        <v>500</v>
      </c>
      <c r="S1910" s="132">
        <f>((T1911-T1909)/500)</f>
        <v>0.04</v>
      </c>
      <c r="T1910" s="134">
        <f>(((I1910-I1909)*S1910)+T1909)+I1910</f>
        <v>650</v>
      </c>
      <c r="U1910" s="134">
        <f>ROUNDUP(T1910,0)</f>
        <v>650</v>
      </c>
      <c r="V1910" s="396"/>
      <c r="W1910" s="130">
        <f>((X1911-X1909)/500)</f>
        <v>0.02</v>
      </c>
      <c r="X1910" s="116">
        <f>(((V1910-V1909)*W1910)+X1909)+V1910</f>
        <v>-2160</v>
      </c>
      <c r="Y1910" s="135">
        <f t="shared" si="301"/>
        <v>240</v>
      </c>
      <c r="Z1910" s="106">
        <f>ROUNDUP(X1910,0)</f>
        <v>-2160</v>
      </c>
      <c r="AA1910" s="136">
        <f>((AB1911-AB1909)/500)</f>
        <v>0.04</v>
      </c>
      <c r="AB1910" s="137">
        <f>(((V1910-V1909)*AA1910)+AB1909)+V1910</f>
        <v>-4320</v>
      </c>
      <c r="AC1910" s="101">
        <f>ROUNDUP(AB1910,0)</f>
        <v>-4320</v>
      </c>
      <c r="AD1910" s="137">
        <f>((AE1911-AE1909)/500)</f>
        <v>0.02</v>
      </c>
      <c r="AE1910" s="137">
        <f>(((V1910-V1909)*AD1910)+AE1909)+V1910</f>
        <v>-2135</v>
      </c>
      <c r="AF1910" s="133">
        <f>ROUNDUP(AE1910,0)</f>
        <v>-2135</v>
      </c>
      <c r="AG1910" s="137">
        <f>((AH1911-AH1909)/500)</f>
        <v>0.02</v>
      </c>
      <c r="AH1910" s="137">
        <f>(((V1910-V1909)*AG1910)+AH1909)+V1910</f>
        <v>-2110</v>
      </c>
      <c r="AI1910" s="101">
        <f>ROUNDUP(AH1910,0)</f>
        <v>-2110</v>
      </c>
      <c r="AJ1910" s="136">
        <f>((AK1911-AK1909)/500)</f>
        <v>0.02</v>
      </c>
      <c r="AK1910" s="138">
        <f>(((V1910-V1909)*AJ1910)+AK1909)+V1910</f>
        <v>-2085</v>
      </c>
      <c r="AL1910" s="139">
        <f>ROUNDUP(AK1910,0)</f>
        <v>-2085</v>
      </c>
    </row>
    <row r="1911" spans="1:38" ht="15.75" x14ac:dyDescent="0.25">
      <c r="A1911" s="93">
        <f t="shared" si="302"/>
        <v>0</v>
      </c>
      <c r="B1911" s="93">
        <f t="shared" si="297"/>
        <v>0</v>
      </c>
      <c r="C1911" s="112">
        <f>+$D$3*U1911</f>
        <v>5469750</v>
      </c>
      <c r="D1911" s="112">
        <f t="shared" si="298"/>
        <v>5469750</v>
      </c>
      <c r="E1911" s="112">
        <f>+$F$3*L1911</f>
        <v>4872000</v>
      </c>
      <c r="F1911" s="112">
        <f t="shared" si="299"/>
        <v>4872000</v>
      </c>
      <c r="G1911" s="113">
        <f>+$H$3*R1911</f>
        <v>1462650</v>
      </c>
      <c r="H1911" s="112">
        <f t="shared" si="300"/>
        <v>1462650</v>
      </c>
      <c r="I1911" s="140">
        <f>+I1909+500</f>
        <v>477500</v>
      </c>
      <c r="J1911" s="130"/>
      <c r="K1911" s="116">
        <f>+K1909+10</f>
        <v>9700</v>
      </c>
      <c r="L1911" s="117">
        <f>+I1911+K1911</f>
        <v>487200</v>
      </c>
      <c r="M1911" s="118"/>
      <c r="N1911" s="119">
        <f>+N1909+10</f>
        <v>9800</v>
      </c>
      <c r="O1911" s="119">
        <f>+N1911+I1911</f>
        <v>487300</v>
      </c>
      <c r="P1911" s="119"/>
      <c r="Q1911" s="119">
        <f>+Q1909+10</f>
        <v>10050</v>
      </c>
      <c r="R1911" s="120">
        <f>+Q1911+I1911</f>
        <v>487550</v>
      </c>
      <c r="S1911" s="121"/>
      <c r="T1911" s="122">
        <f>+T1909+20</f>
        <v>19750</v>
      </c>
      <c r="U1911" s="122">
        <f>+T1911+I1911</f>
        <v>497250</v>
      </c>
      <c r="V1911" s="141">
        <f>+V1909+500</f>
        <v>477500</v>
      </c>
      <c r="W1911" s="130"/>
      <c r="X1911" s="116">
        <f>+X1909+10</f>
        <v>7390</v>
      </c>
      <c r="Y1911" s="124">
        <f t="shared" si="301"/>
        <v>477740</v>
      </c>
      <c r="Z1911" s="125">
        <f>+V1911+X1911</f>
        <v>484890</v>
      </c>
      <c r="AA1911" s="126"/>
      <c r="AB1911" s="127">
        <f>+AB1909+20</f>
        <v>14780</v>
      </c>
      <c r="AC1911" s="119">
        <f>+V1911+AB1911</f>
        <v>492280</v>
      </c>
      <c r="AD1911" s="127"/>
      <c r="AE1911" s="127">
        <f>+AE1909+10</f>
        <v>7415</v>
      </c>
      <c r="AF1911" s="120">
        <f>+AE1911+V1911</f>
        <v>484915</v>
      </c>
      <c r="AG1911" s="127"/>
      <c r="AH1911" s="127">
        <f>+AH1909+10</f>
        <v>7440</v>
      </c>
      <c r="AI1911" s="119">
        <f>+AH1911+V1911</f>
        <v>484940</v>
      </c>
      <c r="AJ1911" s="126"/>
      <c r="AK1911" s="128">
        <f>+AK1909+10</f>
        <v>7465</v>
      </c>
      <c r="AL1911" s="129">
        <f>+AK1911+V1911</f>
        <v>484965</v>
      </c>
    </row>
    <row r="1912" spans="1:38" ht="15.75" x14ac:dyDescent="0.25">
      <c r="A1912" s="93">
        <f t="shared" si="302"/>
        <v>0</v>
      </c>
      <c r="B1912" s="94">
        <f t="shared" si="297"/>
        <v>0</v>
      </c>
      <c r="C1912" s="95">
        <f>+$D$3*T1912</f>
        <v>7150</v>
      </c>
      <c r="D1912" s="95">
        <f t="shared" si="298"/>
        <v>7150</v>
      </c>
      <c r="E1912" s="95">
        <f>+$F$3*K1912</f>
        <v>1500</v>
      </c>
      <c r="F1912" s="95">
        <f t="shared" si="299"/>
        <v>1500</v>
      </c>
      <c r="G1912" s="96">
        <f>+$H$3*Q1912</f>
        <v>1500</v>
      </c>
      <c r="H1912" s="433">
        <f t="shared" si="300"/>
        <v>1500</v>
      </c>
      <c r="I1912" s="395"/>
      <c r="J1912" s="130">
        <f>((K1913-K1911)/500)</f>
        <v>0.02</v>
      </c>
      <c r="K1912" s="116">
        <f>(((I1912-I1911)*J1912)+K1911)+I1912</f>
        <v>150</v>
      </c>
      <c r="L1912" s="131">
        <f>ROUNDUP(K1912,0)</f>
        <v>150</v>
      </c>
      <c r="M1912" s="132">
        <f>((N1913-N1911)/500)</f>
        <v>0.02</v>
      </c>
      <c r="N1912" s="101">
        <f>(((I1912-I1911)*M1912)+N1911)+I1912</f>
        <v>250</v>
      </c>
      <c r="O1912" s="101">
        <f>ROUNDUP(N1912,0)</f>
        <v>250</v>
      </c>
      <c r="P1912" s="101">
        <f>((Q1913-Q1911)/500)</f>
        <v>0.02</v>
      </c>
      <c r="Q1912" s="101">
        <f>(((I1912-I1911)*P1912)+Q1911)+I1912</f>
        <v>500</v>
      </c>
      <c r="R1912" s="133">
        <f>ROUNDUP(Q1912,0)</f>
        <v>500</v>
      </c>
      <c r="S1912" s="132">
        <f>((T1913-T1911)/500)</f>
        <v>0.04</v>
      </c>
      <c r="T1912" s="134">
        <f>(((I1912-I1911)*S1912)+T1911)+I1912</f>
        <v>650</v>
      </c>
      <c r="U1912" s="134">
        <f>ROUNDUP(T1912,0)</f>
        <v>650</v>
      </c>
      <c r="V1912" s="396"/>
      <c r="W1912" s="130">
        <f>((X1913-X1911)/500)</f>
        <v>0.01</v>
      </c>
      <c r="X1912" s="116">
        <f>(((V1912-V1911)*W1912)+X1911)+V1912</f>
        <v>2615</v>
      </c>
      <c r="Y1912" s="135">
        <f t="shared" si="301"/>
        <v>240</v>
      </c>
      <c r="Z1912" s="106">
        <f>ROUNDUP(X1912,0)</f>
        <v>2615</v>
      </c>
      <c r="AA1912" s="136">
        <f>((AB1913-AB1911)/500)</f>
        <v>0.02</v>
      </c>
      <c r="AB1912" s="137">
        <f>(((V1912-V1911)*AA1912)+AB1911)+V1912</f>
        <v>5230</v>
      </c>
      <c r="AC1912" s="101">
        <f>ROUNDUP(AB1912,0)</f>
        <v>5230</v>
      </c>
      <c r="AD1912" s="137">
        <f>((AE1913-AE1911)/500)</f>
        <v>0.01</v>
      </c>
      <c r="AE1912" s="137">
        <f>(((V1912-V1911)*AD1912)+AE1911)+V1912</f>
        <v>2640</v>
      </c>
      <c r="AF1912" s="133">
        <f>ROUNDUP(AE1912,0)</f>
        <v>2640</v>
      </c>
      <c r="AG1912" s="137">
        <f>((AH1913-AH1911)/500)</f>
        <v>0.01</v>
      </c>
      <c r="AH1912" s="137">
        <f>(((V1912-V1911)*AG1912)+AH1911)+V1912</f>
        <v>2665</v>
      </c>
      <c r="AI1912" s="101">
        <f>ROUNDUP(AH1912,0)</f>
        <v>2665</v>
      </c>
      <c r="AJ1912" s="136">
        <f>((AK1913-AK1911)/500)</f>
        <v>0.01</v>
      </c>
      <c r="AK1912" s="138">
        <f>(((V1912-V1911)*AJ1912)+AK1911)+V1912</f>
        <v>2690</v>
      </c>
      <c r="AL1912" s="139">
        <f>ROUNDUP(AK1912,0)</f>
        <v>2690</v>
      </c>
    </row>
    <row r="1913" spans="1:38" ht="15.75" x14ac:dyDescent="0.25">
      <c r="A1913" s="93">
        <f t="shared" si="302"/>
        <v>0</v>
      </c>
      <c r="B1913" s="93">
        <f t="shared" si="297"/>
        <v>0</v>
      </c>
      <c r="C1913" s="112">
        <f>+$D$3*U1913</f>
        <v>5475470</v>
      </c>
      <c r="D1913" s="112">
        <f t="shared" si="298"/>
        <v>5475470</v>
      </c>
      <c r="E1913" s="112">
        <f>+$F$3*L1913</f>
        <v>4877100</v>
      </c>
      <c r="F1913" s="112">
        <f t="shared" si="299"/>
        <v>4877100</v>
      </c>
      <c r="G1913" s="113">
        <f>+$H$3*R1913</f>
        <v>1464180</v>
      </c>
      <c r="H1913" s="112">
        <f t="shared" si="300"/>
        <v>1464180</v>
      </c>
      <c r="I1913" s="140">
        <f>+I1911+500</f>
        <v>478000</v>
      </c>
      <c r="J1913" s="130"/>
      <c r="K1913" s="116">
        <f>+K1911+10</f>
        <v>9710</v>
      </c>
      <c r="L1913" s="117">
        <f>+I1913+K1913</f>
        <v>487710</v>
      </c>
      <c r="M1913" s="118"/>
      <c r="N1913" s="119">
        <f>+N1911+10</f>
        <v>9810</v>
      </c>
      <c r="O1913" s="119">
        <f>+N1913+I1913</f>
        <v>487810</v>
      </c>
      <c r="P1913" s="119"/>
      <c r="Q1913" s="119">
        <f>+Q1911+10</f>
        <v>10060</v>
      </c>
      <c r="R1913" s="120">
        <f>+Q1913+I1913</f>
        <v>488060</v>
      </c>
      <c r="S1913" s="121"/>
      <c r="T1913" s="122">
        <f>+T1911+20</f>
        <v>19770</v>
      </c>
      <c r="U1913" s="122">
        <f>+T1913+I1913</f>
        <v>497770</v>
      </c>
      <c r="V1913" s="141">
        <f>+V1911+500</f>
        <v>478000</v>
      </c>
      <c r="W1913" s="130"/>
      <c r="X1913" s="116">
        <f>+X1911+5</f>
        <v>7395</v>
      </c>
      <c r="Y1913" s="124">
        <f t="shared" si="301"/>
        <v>478240</v>
      </c>
      <c r="Z1913" s="125">
        <f>+V1913+X1913</f>
        <v>485395</v>
      </c>
      <c r="AA1913" s="126"/>
      <c r="AB1913" s="127">
        <f>+AB1911+10</f>
        <v>14790</v>
      </c>
      <c r="AC1913" s="119">
        <f>+V1913+AB1913</f>
        <v>492790</v>
      </c>
      <c r="AD1913" s="127"/>
      <c r="AE1913" s="127">
        <f>+AE1911+5</f>
        <v>7420</v>
      </c>
      <c r="AF1913" s="120">
        <f>+AE1913+V1913</f>
        <v>485420</v>
      </c>
      <c r="AG1913" s="127"/>
      <c r="AH1913" s="127">
        <f>+AH1911+5</f>
        <v>7445</v>
      </c>
      <c r="AI1913" s="119">
        <f>+AH1913+V1913</f>
        <v>485445</v>
      </c>
      <c r="AJ1913" s="126"/>
      <c r="AK1913" s="128">
        <f>+AK1911+5</f>
        <v>7470</v>
      </c>
      <c r="AL1913" s="129">
        <f>+AK1913+V1913</f>
        <v>485470</v>
      </c>
    </row>
    <row r="1914" spans="1:38" ht="15.75" x14ac:dyDescent="0.25">
      <c r="A1914" s="93">
        <f t="shared" si="302"/>
        <v>0</v>
      </c>
      <c r="B1914" s="94">
        <f t="shared" si="297"/>
        <v>0</v>
      </c>
      <c r="C1914" s="95">
        <f>+$D$3*T1914</f>
        <v>7150</v>
      </c>
      <c r="D1914" s="95">
        <f t="shared" si="298"/>
        <v>7150</v>
      </c>
      <c r="E1914" s="95">
        <f>+$F$3*K1914</f>
        <v>1500</v>
      </c>
      <c r="F1914" s="95">
        <f t="shared" si="299"/>
        <v>1500</v>
      </c>
      <c r="G1914" s="96">
        <f>+$H$3*Q1914</f>
        <v>1500</v>
      </c>
      <c r="H1914" s="95">
        <f t="shared" si="300"/>
        <v>1500</v>
      </c>
      <c r="I1914" s="395"/>
      <c r="J1914" s="130">
        <f>((K1915-K1913)/500)</f>
        <v>0.02</v>
      </c>
      <c r="K1914" s="116">
        <f>(((I1914-I1913)*J1914)+K1913)+I1914</f>
        <v>150</v>
      </c>
      <c r="L1914" s="131">
        <f>ROUNDUP(K1914,0)</f>
        <v>150</v>
      </c>
      <c r="M1914" s="132">
        <f>((N1915-N1913)/500)</f>
        <v>0.02</v>
      </c>
      <c r="N1914" s="101">
        <f>(((I1914-I1913)*M1914)+N1913)+I1914</f>
        <v>250</v>
      </c>
      <c r="O1914" s="101">
        <f>ROUNDUP(N1914,0)</f>
        <v>250</v>
      </c>
      <c r="P1914" s="101">
        <f>((Q1915-Q1913)/500)</f>
        <v>0.02</v>
      </c>
      <c r="Q1914" s="101">
        <f>(((I1914-I1913)*P1914)+Q1913)+I1914</f>
        <v>500</v>
      </c>
      <c r="R1914" s="133">
        <f>ROUNDUP(Q1914,0)</f>
        <v>500</v>
      </c>
      <c r="S1914" s="132">
        <f>((T1915-T1913)/500)</f>
        <v>0.04</v>
      </c>
      <c r="T1914" s="134">
        <f>(((I1914-I1913)*S1914)+T1913)+I1914</f>
        <v>650</v>
      </c>
      <c r="U1914" s="134">
        <f>ROUNDUP(T1914,0)</f>
        <v>650</v>
      </c>
      <c r="V1914" s="396"/>
      <c r="W1914" s="130">
        <f>((X1915-X1913)/500)</f>
        <v>0.02</v>
      </c>
      <c r="X1914" s="116">
        <f>(((V1914-V1913)*W1914)+X1913)+V1914</f>
        <v>-2165</v>
      </c>
      <c r="Y1914" s="135">
        <f t="shared" si="301"/>
        <v>240</v>
      </c>
      <c r="Z1914" s="106">
        <f>ROUNDUP(X1914,0)</f>
        <v>-2165</v>
      </c>
      <c r="AA1914" s="136">
        <f>((AB1915-AB1913)/500)</f>
        <v>0.04</v>
      </c>
      <c r="AB1914" s="137">
        <f>(((V1914-V1913)*AA1914)+AB1913)+V1914</f>
        <v>-4330</v>
      </c>
      <c r="AC1914" s="101">
        <f>ROUNDUP(AB1914,0)</f>
        <v>-4330</v>
      </c>
      <c r="AD1914" s="137">
        <f>((AE1915-AE1913)/500)</f>
        <v>0.02</v>
      </c>
      <c r="AE1914" s="137">
        <f>(((V1914-V1913)*AD1914)+AE1913)+V1914</f>
        <v>-2140</v>
      </c>
      <c r="AF1914" s="133">
        <f>ROUNDUP(AE1914,0)</f>
        <v>-2140</v>
      </c>
      <c r="AG1914" s="137">
        <f>((AH1915-AH1913)/500)</f>
        <v>0.02</v>
      </c>
      <c r="AH1914" s="137">
        <f>(((V1914-V1913)*AG1914)+AH1913)+V1914</f>
        <v>-2115</v>
      </c>
      <c r="AI1914" s="101">
        <f>ROUNDUP(AH1914,0)</f>
        <v>-2115</v>
      </c>
      <c r="AJ1914" s="136">
        <f>((AK1915-AK1913)/500)</f>
        <v>0.02</v>
      </c>
      <c r="AK1914" s="138">
        <f>(((V1914-V1913)*AJ1914)+AK1913)+V1914</f>
        <v>-2090</v>
      </c>
      <c r="AL1914" s="139">
        <f>ROUNDUP(AK1914,0)</f>
        <v>-2090</v>
      </c>
    </row>
    <row r="1915" spans="1:38" ht="15.75" x14ac:dyDescent="0.25">
      <c r="A1915" s="93">
        <f t="shared" si="302"/>
        <v>0</v>
      </c>
      <c r="B1915" s="93">
        <f t="shared" si="297"/>
        <v>0</v>
      </c>
      <c r="C1915" s="112">
        <f>+$D$3*U1915</f>
        <v>5481190</v>
      </c>
      <c r="D1915" s="112">
        <f t="shared" si="298"/>
        <v>5481190</v>
      </c>
      <c r="E1915" s="112">
        <f>+$F$3*L1915</f>
        <v>4882200</v>
      </c>
      <c r="F1915" s="112">
        <f t="shared" si="299"/>
        <v>4882200</v>
      </c>
      <c r="G1915" s="113">
        <f>+$H$3*R1915</f>
        <v>1465710</v>
      </c>
      <c r="H1915" s="112">
        <f t="shared" si="300"/>
        <v>1465710</v>
      </c>
      <c r="I1915" s="140">
        <f>+I1913+500</f>
        <v>478500</v>
      </c>
      <c r="J1915" s="130"/>
      <c r="K1915" s="116">
        <f>+K1913+10</f>
        <v>9720</v>
      </c>
      <c r="L1915" s="117">
        <f>+I1915+K1915</f>
        <v>488220</v>
      </c>
      <c r="M1915" s="118"/>
      <c r="N1915" s="119">
        <f>+N1913+10</f>
        <v>9820</v>
      </c>
      <c r="O1915" s="119">
        <f>+N1915+I1915</f>
        <v>488320</v>
      </c>
      <c r="P1915" s="119"/>
      <c r="Q1915" s="119">
        <f>+Q1913+10</f>
        <v>10070</v>
      </c>
      <c r="R1915" s="120">
        <f>+Q1915+I1915</f>
        <v>488570</v>
      </c>
      <c r="S1915" s="121"/>
      <c r="T1915" s="122">
        <f>+T1913+20</f>
        <v>19790</v>
      </c>
      <c r="U1915" s="122">
        <f>+T1915+I1915</f>
        <v>498290</v>
      </c>
      <c r="V1915" s="141">
        <f>+V1913+500</f>
        <v>478500</v>
      </c>
      <c r="W1915" s="130"/>
      <c r="X1915" s="116">
        <f>+X1913+10</f>
        <v>7405</v>
      </c>
      <c r="Y1915" s="124">
        <f t="shared" si="301"/>
        <v>478740</v>
      </c>
      <c r="Z1915" s="125">
        <f>+V1915+X1915</f>
        <v>485905</v>
      </c>
      <c r="AA1915" s="126"/>
      <c r="AB1915" s="127">
        <f>+AB1913+20</f>
        <v>14810</v>
      </c>
      <c r="AC1915" s="119">
        <f>+V1915+AB1915</f>
        <v>493310</v>
      </c>
      <c r="AD1915" s="127"/>
      <c r="AE1915" s="127">
        <f>+AE1913+10</f>
        <v>7430</v>
      </c>
      <c r="AF1915" s="120">
        <f>+AE1915+V1915</f>
        <v>485930</v>
      </c>
      <c r="AG1915" s="127"/>
      <c r="AH1915" s="127">
        <f>+AH1913+10</f>
        <v>7455</v>
      </c>
      <c r="AI1915" s="119">
        <f>+AH1915+V1915</f>
        <v>485955</v>
      </c>
      <c r="AJ1915" s="126"/>
      <c r="AK1915" s="128">
        <f>+AK1913+10</f>
        <v>7480</v>
      </c>
      <c r="AL1915" s="129">
        <f>+AK1915+V1915</f>
        <v>485980</v>
      </c>
    </row>
    <row r="1916" spans="1:38" ht="15.75" x14ac:dyDescent="0.25">
      <c r="A1916" s="93">
        <f t="shared" si="302"/>
        <v>0</v>
      </c>
      <c r="B1916" s="94">
        <f t="shared" si="297"/>
        <v>0</v>
      </c>
      <c r="C1916" s="95">
        <f>+$D$3*T1916</f>
        <v>7150</v>
      </c>
      <c r="D1916" s="95">
        <f t="shared" si="298"/>
        <v>7150</v>
      </c>
      <c r="E1916" s="95">
        <f>+$F$3*K1916</f>
        <v>1500</v>
      </c>
      <c r="F1916" s="95">
        <f t="shared" si="299"/>
        <v>1500</v>
      </c>
      <c r="G1916" s="96">
        <f>+$H$3*Q1916</f>
        <v>1500</v>
      </c>
      <c r="H1916" s="433">
        <f t="shared" si="300"/>
        <v>1500</v>
      </c>
      <c r="I1916" s="395"/>
      <c r="J1916" s="130">
        <f>((K1917-K1915)/500)</f>
        <v>0.02</v>
      </c>
      <c r="K1916" s="116">
        <f>(((I1916-I1915)*J1916)+K1915)+I1916</f>
        <v>150</v>
      </c>
      <c r="L1916" s="131">
        <f>ROUNDUP(K1916,0)</f>
        <v>150</v>
      </c>
      <c r="M1916" s="132">
        <f>((N1917-N1915)/500)</f>
        <v>0.02</v>
      </c>
      <c r="N1916" s="101">
        <f>(((I1916-I1915)*M1916)+N1915)+I1916</f>
        <v>250</v>
      </c>
      <c r="O1916" s="101">
        <f>ROUNDUP(N1916,0)</f>
        <v>250</v>
      </c>
      <c r="P1916" s="101">
        <f>((Q1917-Q1915)/500)</f>
        <v>0.02</v>
      </c>
      <c r="Q1916" s="101">
        <f>(((I1916-I1915)*P1916)+Q1915)+I1916</f>
        <v>500</v>
      </c>
      <c r="R1916" s="133">
        <f>ROUNDUP(Q1916,0)</f>
        <v>500</v>
      </c>
      <c r="S1916" s="132">
        <f>((T1917-T1915)/500)</f>
        <v>0.04</v>
      </c>
      <c r="T1916" s="134">
        <f>(((I1916-I1915)*S1916)+T1915)+I1916</f>
        <v>650</v>
      </c>
      <c r="U1916" s="134">
        <f>ROUNDUP(T1916,0)</f>
        <v>650</v>
      </c>
      <c r="V1916" s="396"/>
      <c r="W1916" s="130">
        <f>((X1917-X1915)/500)</f>
        <v>0.01</v>
      </c>
      <c r="X1916" s="116">
        <f>(((V1916-V1915)*W1916)+X1915)+V1916</f>
        <v>2620</v>
      </c>
      <c r="Y1916" s="135">
        <f t="shared" si="301"/>
        <v>240</v>
      </c>
      <c r="Z1916" s="106">
        <f>ROUNDUP(X1916,0)</f>
        <v>2620</v>
      </c>
      <c r="AA1916" s="136">
        <f>((AB1917-AB1915)/500)</f>
        <v>0.02</v>
      </c>
      <c r="AB1916" s="137">
        <f>(((V1916-V1915)*AA1916)+AB1915)+V1916</f>
        <v>5240</v>
      </c>
      <c r="AC1916" s="101">
        <f>ROUNDUP(AB1916,0)</f>
        <v>5240</v>
      </c>
      <c r="AD1916" s="137">
        <f>((AE1917-AE1915)/500)</f>
        <v>0.01</v>
      </c>
      <c r="AE1916" s="137">
        <f>(((V1916-V1915)*AD1916)+AE1915)+V1916</f>
        <v>2645</v>
      </c>
      <c r="AF1916" s="133">
        <f>ROUNDUP(AE1916,0)</f>
        <v>2645</v>
      </c>
      <c r="AG1916" s="137">
        <f>((AH1917-AH1915)/500)</f>
        <v>0.01</v>
      </c>
      <c r="AH1916" s="137">
        <f>(((V1916-V1915)*AG1916)+AH1915)+V1916</f>
        <v>2670</v>
      </c>
      <c r="AI1916" s="101">
        <f>ROUNDUP(AH1916,0)</f>
        <v>2670</v>
      </c>
      <c r="AJ1916" s="136">
        <f>((AK1917-AK1915)/500)</f>
        <v>0.01</v>
      </c>
      <c r="AK1916" s="138">
        <f>(((V1916-V1915)*AJ1916)+AK1915)+V1916</f>
        <v>2695</v>
      </c>
      <c r="AL1916" s="139">
        <f>ROUNDUP(AK1916,0)</f>
        <v>2695</v>
      </c>
    </row>
    <row r="1917" spans="1:38" ht="15.75" x14ac:dyDescent="0.25">
      <c r="A1917" s="93">
        <f t="shared" si="302"/>
        <v>0</v>
      </c>
      <c r="B1917" s="93">
        <f t="shared" si="297"/>
        <v>0</v>
      </c>
      <c r="C1917" s="112">
        <f>+$D$3*U1917</f>
        <v>5486910</v>
      </c>
      <c r="D1917" s="112">
        <f t="shared" si="298"/>
        <v>5486910</v>
      </c>
      <c r="E1917" s="112">
        <f>+$F$3*L1917</f>
        <v>4887300</v>
      </c>
      <c r="F1917" s="112">
        <f t="shared" si="299"/>
        <v>4887300</v>
      </c>
      <c r="G1917" s="113">
        <f>+$H$3*R1917</f>
        <v>1467240</v>
      </c>
      <c r="H1917" s="112">
        <f t="shared" si="300"/>
        <v>1467240</v>
      </c>
      <c r="I1917" s="140">
        <f>+I1915+500</f>
        <v>479000</v>
      </c>
      <c r="J1917" s="130"/>
      <c r="K1917" s="116">
        <f>+K1915+10</f>
        <v>9730</v>
      </c>
      <c r="L1917" s="117">
        <f>+I1917+K1917</f>
        <v>488730</v>
      </c>
      <c r="M1917" s="118"/>
      <c r="N1917" s="119">
        <f>+N1915+10</f>
        <v>9830</v>
      </c>
      <c r="O1917" s="119">
        <f>+N1917+I1917</f>
        <v>488830</v>
      </c>
      <c r="P1917" s="119"/>
      <c r="Q1917" s="119">
        <f>+Q1915+10</f>
        <v>10080</v>
      </c>
      <c r="R1917" s="120">
        <f>+Q1917+I1917</f>
        <v>489080</v>
      </c>
      <c r="S1917" s="121"/>
      <c r="T1917" s="122">
        <f>+T1915+20</f>
        <v>19810</v>
      </c>
      <c r="U1917" s="122">
        <f>+T1917+I1917</f>
        <v>498810</v>
      </c>
      <c r="V1917" s="141">
        <f>+V1915+500</f>
        <v>479000</v>
      </c>
      <c r="W1917" s="130"/>
      <c r="X1917" s="116">
        <f>+X1915+5</f>
        <v>7410</v>
      </c>
      <c r="Y1917" s="124">
        <f t="shared" si="301"/>
        <v>479240</v>
      </c>
      <c r="Z1917" s="125">
        <f>+V1917+X1917</f>
        <v>486410</v>
      </c>
      <c r="AA1917" s="126"/>
      <c r="AB1917" s="127">
        <f>+AB1915+10</f>
        <v>14820</v>
      </c>
      <c r="AC1917" s="119">
        <f>+V1917+AB1917</f>
        <v>493820</v>
      </c>
      <c r="AD1917" s="127"/>
      <c r="AE1917" s="127">
        <f>+AE1915+5</f>
        <v>7435</v>
      </c>
      <c r="AF1917" s="120">
        <f>+AE1917+V1917</f>
        <v>486435</v>
      </c>
      <c r="AG1917" s="127"/>
      <c r="AH1917" s="127">
        <f>+AH1915+5</f>
        <v>7460</v>
      </c>
      <c r="AI1917" s="119">
        <f>+AH1917+V1917</f>
        <v>486460</v>
      </c>
      <c r="AJ1917" s="126"/>
      <c r="AK1917" s="128">
        <f>+AK1915+5</f>
        <v>7485</v>
      </c>
      <c r="AL1917" s="129">
        <f>+AK1917+V1917</f>
        <v>486485</v>
      </c>
    </row>
    <row r="1918" spans="1:38" ht="15.75" x14ac:dyDescent="0.25">
      <c r="A1918" s="93">
        <f t="shared" si="302"/>
        <v>0</v>
      </c>
      <c r="B1918" s="94">
        <f t="shared" si="297"/>
        <v>0</v>
      </c>
      <c r="C1918" s="95">
        <f>+$D$3*T1918</f>
        <v>7150</v>
      </c>
      <c r="D1918" s="95">
        <f t="shared" si="298"/>
        <v>7150</v>
      </c>
      <c r="E1918" s="95">
        <f>+$F$3*K1918</f>
        <v>1500</v>
      </c>
      <c r="F1918" s="95">
        <f t="shared" si="299"/>
        <v>1500</v>
      </c>
      <c r="G1918" s="96">
        <f>+$H$3*Q1918</f>
        <v>1500</v>
      </c>
      <c r="H1918" s="95">
        <f t="shared" si="300"/>
        <v>1500</v>
      </c>
      <c r="I1918" s="395"/>
      <c r="J1918" s="130">
        <f>((K1919-K1917)/500)</f>
        <v>0.02</v>
      </c>
      <c r="K1918" s="116">
        <f>(((I1918-I1917)*J1918)+K1917)+I1918</f>
        <v>150</v>
      </c>
      <c r="L1918" s="131">
        <f>ROUNDUP(K1918,0)</f>
        <v>150</v>
      </c>
      <c r="M1918" s="132">
        <f>((N1919-N1917)/500)</f>
        <v>0.02</v>
      </c>
      <c r="N1918" s="101">
        <f>(((I1918-I1917)*M1918)+N1917)+I1918</f>
        <v>250</v>
      </c>
      <c r="O1918" s="101">
        <f>ROUNDUP(N1918,0)</f>
        <v>250</v>
      </c>
      <c r="P1918" s="101">
        <f>((Q1919-Q1917)/500)</f>
        <v>0.02</v>
      </c>
      <c r="Q1918" s="101">
        <f>(((I1918-I1917)*P1918)+Q1917)+I1918</f>
        <v>500</v>
      </c>
      <c r="R1918" s="133">
        <f>ROUNDUP(Q1918,0)</f>
        <v>500</v>
      </c>
      <c r="S1918" s="132">
        <f>((T1919-T1917)/500)</f>
        <v>0.04</v>
      </c>
      <c r="T1918" s="134">
        <f>(((I1918-I1917)*S1918)+T1917)+I1918</f>
        <v>650</v>
      </c>
      <c r="U1918" s="134">
        <f>ROUNDUP(T1918,0)</f>
        <v>650</v>
      </c>
      <c r="V1918" s="396"/>
      <c r="W1918" s="130">
        <f>((X1919-X1917)/500)</f>
        <v>0.02</v>
      </c>
      <c r="X1918" s="116">
        <f>(((V1918-V1917)*W1918)+X1917)+V1918</f>
        <v>-2170</v>
      </c>
      <c r="Y1918" s="135">
        <f t="shared" si="301"/>
        <v>240</v>
      </c>
      <c r="Z1918" s="106">
        <f>ROUNDUP(X1918,0)</f>
        <v>-2170</v>
      </c>
      <c r="AA1918" s="136">
        <f>((AB1919-AB1917)/500)</f>
        <v>0.04</v>
      </c>
      <c r="AB1918" s="137">
        <f>(((V1918-V1917)*AA1918)+AB1917)+V1918</f>
        <v>-4340</v>
      </c>
      <c r="AC1918" s="101">
        <f>ROUNDUP(AB1918,0)</f>
        <v>-4340</v>
      </c>
      <c r="AD1918" s="137">
        <f>((AE1919-AE1917)/500)</f>
        <v>0.02</v>
      </c>
      <c r="AE1918" s="137">
        <f>(((V1918-V1917)*AD1918)+AE1917)+V1918</f>
        <v>-2145</v>
      </c>
      <c r="AF1918" s="133">
        <f>ROUNDUP(AE1918,0)</f>
        <v>-2145</v>
      </c>
      <c r="AG1918" s="137">
        <f>((AH1919-AH1917)/500)</f>
        <v>0.02</v>
      </c>
      <c r="AH1918" s="137">
        <f>(((V1918-V1917)*AG1918)+AH1917)+V1918</f>
        <v>-2120</v>
      </c>
      <c r="AI1918" s="101">
        <f>ROUNDUP(AH1918,0)</f>
        <v>-2120</v>
      </c>
      <c r="AJ1918" s="136">
        <f>((AK1919-AK1917)/500)</f>
        <v>0.02</v>
      </c>
      <c r="AK1918" s="138">
        <f>(((V1918-V1917)*AJ1918)+AK1917)+V1918</f>
        <v>-2095</v>
      </c>
      <c r="AL1918" s="139">
        <f>ROUNDUP(AK1918,0)</f>
        <v>-2095</v>
      </c>
    </row>
    <row r="1919" spans="1:38" ht="15.75" x14ac:dyDescent="0.25">
      <c r="A1919" s="93">
        <f t="shared" si="302"/>
        <v>0</v>
      </c>
      <c r="B1919" s="93">
        <f t="shared" si="297"/>
        <v>0</v>
      </c>
      <c r="C1919" s="112">
        <f>+$D$3*U1919</f>
        <v>5492630</v>
      </c>
      <c r="D1919" s="112">
        <f t="shared" si="298"/>
        <v>5492630</v>
      </c>
      <c r="E1919" s="112">
        <f>+$F$3*L1919</f>
        <v>4892400</v>
      </c>
      <c r="F1919" s="112">
        <f t="shared" si="299"/>
        <v>4892400</v>
      </c>
      <c r="G1919" s="113">
        <f>+$H$3*R1919</f>
        <v>1468770</v>
      </c>
      <c r="H1919" s="112">
        <f t="shared" si="300"/>
        <v>1468770</v>
      </c>
      <c r="I1919" s="140">
        <f>+I1917+500</f>
        <v>479500</v>
      </c>
      <c r="J1919" s="130"/>
      <c r="K1919" s="116">
        <f>+K1917+10</f>
        <v>9740</v>
      </c>
      <c r="L1919" s="117">
        <f>+I1919+K1919</f>
        <v>489240</v>
      </c>
      <c r="M1919" s="118"/>
      <c r="N1919" s="119">
        <f>+N1917+10</f>
        <v>9840</v>
      </c>
      <c r="O1919" s="119">
        <f>+N1919+I1919</f>
        <v>489340</v>
      </c>
      <c r="P1919" s="119"/>
      <c r="Q1919" s="119">
        <f>+Q1917+10</f>
        <v>10090</v>
      </c>
      <c r="R1919" s="120">
        <f>+Q1919+I1919</f>
        <v>489590</v>
      </c>
      <c r="S1919" s="121"/>
      <c r="T1919" s="122">
        <f>+T1917+20</f>
        <v>19830</v>
      </c>
      <c r="U1919" s="122">
        <f>+T1919+I1919</f>
        <v>499330</v>
      </c>
      <c r="V1919" s="141">
        <f>+V1917+500</f>
        <v>479500</v>
      </c>
      <c r="W1919" s="130"/>
      <c r="X1919" s="116">
        <f>+X1917+10</f>
        <v>7420</v>
      </c>
      <c r="Y1919" s="124">
        <f t="shared" si="301"/>
        <v>479740</v>
      </c>
      <c r="Z1919" s="125">
        <f>+V1919+X1919</f>
        <v>486920</v>
      </c>
      <c r="AA1919" s="126"/>
      <c r="AB1919" s="127">
        <f>+AB1917+20</f>
        <v>14840</v>
      </c>
      <c r="AC1919" s="119">
        <f>+V1919+AB1919</f>
        <v>494340</v>
      </c>
      <c r="AD1919" s="127"/>
      <c r="AE1919" s="127">
        <f>+AE1917+10</f>
        <v>7445</v>
      </c>
      <c r="AF1919" s="120">
        <f>+AE1919+V1919</f>
        <v>486945</v>
      </c>
      <c r="AG1919" s="127"/>
      <c r="AH1919" s="127">
        <f>+AH1917+10</f>
        <v>7470</v>
      </c>
      <c r="AI1919" s="119">
        <f>+AH1919+V1919</f>
        <v>486970</v>
      </c>
      <c r="AJ1919" s="126"/>
      <c r="AK1919" s="128">
        <f>+AK1917+10</f>
        <v>7495</v>
      </c>
      <c r="AL1919" s="129">
        <f>+AK1919+V1919</f>
        <v>486995</v>
      </c>
    </row>
    <row r="1920" spans="1:38" ht="15.75" x14ac:dyDescent="0.25">
      <c r="A1920" s="93">
        <f t="shared" si="302"/>
        <v>0</v>
      </c>
      <c r="B1920" s="94">
        <f t="shared" si="297"/>
        <v>0</v>
      </c>
      <c r="C1920" s="95">
        <f>+$D$3*T1920</f>
        <v>7150</v>
      </c>
      <c r="D1920" s="95">
        <f t="shared" si="298"/>
        <v>7150</v>
      </c>
      <c r="E1920" s="95">
        <f>+$F$3*K1920</f>
        <v>1500</v>
      </c>
      <c r="F1920" s="95">
        <f t="shared" si="299"/>
        <v>1500</v>
      </c>
      <c r="G1920" s="96">
        <f>+$H$3*Q1920</f>
        <v>1500</v>
      </c>
      <c r="H1920" s="433">
        <f t="shared" si="300"/>
        <v>1500</v>
      </c>
      <c r="I1920" s="395"/>
      <c r="J1920" s="130">
        <f>((K1921-K1919)/500)</f>
        <v>0.02</v>
      </c>
      <c r="K1920" s="116">
        <f>(((I1920-I1919)*J1920)+K1919)+I1920</f>
        <v>150</v>
      </c>
      <c r="L1920" s="131">
        <f>ROUNDUP(K1920,0)</f>
        <v>150</v>
      </c>
      <c r="M1920" s="132">
        <f>((N1921-N1919)/500)</f>
        <v>0.02</v>
      </c>
      <c r="N1920" s="101">
        <f>(((I1920-I1919)*M1920)+N1919)+I1920</f>
        <v>250</v>
      </c>
      <c r="O1920" s="101">
        <f>ROUNDUP(N1920,0)</f>
        <v>250</v>
      </c>
      <c r="P1920" s="101">
        <f>((Q1921-Q1919)/500)</f>
        <v>0.02</v>
      </c>
      <c r="Q1920" s="101">
        <f>(((I1920-I1919)*P1920)+Q1919)+I1920</f>
        <v>500</v>
      </c>
      <c r="R1920" s="133">
        <f>ROUNDUP(Q1920,0)</f>
        <v>500</v>
      </c>
      <c r="S1920" s="132">
        <f>((T1921-T1919)/500)</f>
        <v>0.04</v>
      </c>
      <c r="T1920" s="134">
        <f>(((I1920-I1919)*S1920)+T1919)+I1920</f>
        <v>650</v>
      </c>
      <c r="U1920" s="134">
        <f>ROUNDUP(T1920,0)</f>
        <v>650</v>
      </c>
      <c r="V1920" s="396"/>
      <c r="W1920" s="130">
        <f>((X1921-X1919)/500)</f>
        <v>0.01</v>
      </c>
      <c r="X1920" s="116">
        <f>(((V1920-V1919)*W1920)+X1919)+V1920</f>
        <v>2625</v>
      </c>
      <c r="Y1920" s="135">
        <f t="shared" si="301"/>
        <v>240</v>
      </c>
      <c r="Z1920" s="106">
        <f>ROUNDUP(X1920,0)</f>
        <v>2625</v>
      </c>
      <c r="AA1920" s="136">
        <f>((AB1921-AB1919)/500)</f>
        <v>0.02</v>
      </c>
      <c r="AB1920" s="137">
        <f>(((V1920-V1919)*AA1920)+AB1919)+V1920</f>
        <v>5250</v>
      </c>
      <c r="AC1920" s="101">
        <f>ROUNDUP(AB1920,0)</f>
        <v>5250</v>
      </c>
      <c r="AD1920" s="137">
        <f>((AE1921-AE1919)/500)</f>
        <v>0.01</v>
      </c>
      <c r="AE1920" s="137">
        <f>(((V1920-V1919)*AD1920)+AE1919)+V1920</f>
        <v>2650</v>
      </c>
      <c r="AF1920" s="133">
        <f>ROUNDUP(AE1920,0)</f>
        <v>2650</v>
      </c>
      <c r="AG1920" s="137">
        <f>((AH1921-AH1919)/500)</f>
        <v>0.01</v>
      </c>
      <c r="AH1920" s="137">
        <f>(((V1920-V1919)*AG1920)+AH1919)+V1920</f>
        <v>2675</v>
      </c>
      <c r="AI1920" s="101">
        <f>ROUNDUP(AH1920,0)</f>
        <v>2675</v>
      </c>
      <c r="AJ1920" s="136">
        <f>((AK1921-AK1919)/500)</f>
        <v>0.01</v>
      </c>
      <c r="AK1920" s="138">
        <f>(((V1920-V1919)*AJ1920)+AK1919)+V1920</f>
        <v>2700</v>
      </c>
      <c r="AL1920" s="139">
        <f>ROUNDUP(AK1920,0)</f>
        <v>2700</v>
      </c>
    </row>
    <row r="1921" spans="1:38" ht="15.75" x14ac:dyDescent="0.25">
      <c r="A1921" s="93">
        <f t="shared" si="302"/>
        <v>0</v>
      </c>
      <c r="B1921" s="93">
        <f t="shared" si="297"/>
        <v>0</v>
      </c>
      <c r="C1921" s="112">
        <f>+$D$3*U1921</f>
        <v>5498350</v>
      </c>
      <c r="D1921" s="112">
        <f t="shared" si="298"/>
        <v>5498350</v>
      </c>
      <c r="E1921" s="112">
        <f>+$F$3*L1921</f>
        <v>4897500</v>
      </c>
      <c r="F1921" s="112">
        <f t="shared" si="299"/>
        <v>4897500</v>
      </c>
      <c r="G1921" s="113">
        <f>+$H$3*R1921</f>
        <v>1470300</v>
      </c>
      <c r="H1921" s="112">
        <f t="shared" si="300"/>
        <v>1470300</v>
      </c>
      <c r="I1921" s="140">
        <f>+I1919+500</f>
        <v>480000</v>
      </c>
      <c r="J1921" s="130"/>
      <c r="K1921" s="116">
        <f>+K1919+10</f>
        <v>9750</v>
      </c>
      <c r="L1921" s="117">
        <f>+I1921+K1921</f>
        <v>489750</v>
      </c>
      <c r="M1921" s="118"/>
      <c r="N1921" s="119">
        <f>+N1919+10</f>
        <v>9850</v>
      </c>
      <c r="O1921" s="119">
        <f>+N1921+I1921</f>
        <v>489850</v>
      </c>
      <c r="P1921" s="119"/>
      <c r="Q1921" s="119">
        <f>+Q1919+10</f>
        <v>10100</v>
      </c>
      <c r="R1921" s="120">
        <f>+Q1921+I1921</f>
        <v>490100</v>
      </c>
      <c r="S1921" s="121"/>
      <c r="T1921" s="122">
        <f>+T1919+20</f>
        <v>19850</v>
      </c>
      <c r="U1921" s="122">
        <f>+T1921+I1921</f>
        <v>499850</v>
      </c>
      <c r="V1921" s="141">
        <f>+V1919+500</f>
        <v>480000</v>
      </c>
      <c r="W1921" s="130"/>
      <c r="X1921" s="116">
        <f>+X1919+5</f>
        <v>7425</v>
      </c>
      <c r="Y1921" s="124">
        <f t="shared" si="301"/>
        <v>480240</v>
      </c>
      <c r="Z1921" s="125">
        <f>+V1921+X1921</f>
        <v>487425</v>
      </c>
      <c r="AA1921" s="126"/>
      <c r="AB1921" s="127">
        <f>+AB1919+10</f>
        <v>14850</v>
      </c>
      <c r="AC1921" s="119">
        <f>+V1921+AB1921</f>
        <v>494850</v>
      </c>
      <c r="AD1921" s="127"/>
      <c r="AE1921" s="127">
        <f>+AE1919+5</f>
        <v>7450</v>
      </c>
      <c r="AF1921" s="120">
        <f>+AE1921+V1921</f>
        <v>487450</v>
      </c>
      <c r="AG1921" s="127"/>
      <c r="AH1921" s="127">
        <f>+AH1919+5</f>
        <v>7475</v>
      </c>
      <c r="AI1921" s="119">
        <f>+AH1921+V1921</f>
        <v>487475</v>
      </c>
      <c r="AJ1921" s="126"/>
      <c r="AK1921" s="128">
        <f>+AK1919+5</f>
        <v>7500</v>
      </c>
      <c r="AL1921" s="129">
        <f>+AK1921+V1921</f>
        <v>487500</v>
      </c>
    </row>
    <row r="1922" spans="1:38" ht="15.75" x14ac:dyDescent="0.25">
      <c r="A1922" s="93">
        <f t="shared" si="302"/>
        <v>0</v>
      </c>
      <c r="B1922" s="94">
        <f t="shared" si="297"/>
        <v>0</v>
      </c>
      <c r="C1922" s="95">
        <f>+$D$3*T1922</f>
        <v>7150</v>
      </c>
      <c r="D1922" s="95">
        <f t="shared" si="298"/>
        <v>7150</v>
      </c>
      <c r="E1922" s="95">
        <f>+$F$3*K1922</f>
        <v>1500</v>
      </c>
      <c r="F1922" s="95">
        <f t="shared" si="299"/>
        <v>1500</v>
      </c>
      <c r="G1922" s="96">
        <f>+$H$3*Q1922</f>
        <v>1500</v>
      </c>
      <c r="H1922" s="95">
        <f t="shared" si="300"/>
        <v>1500</v>
      </c>
      <c r="I1922" s="395"/>
      <c r="J1922" s="130">
        <f>((K1923-K1921)/500)</f>
        <v>0.02</v>
      </c>
      <c r="K1922" s="116">
        <f>(((I1922-I1921)*J1922)+K1921)+I1922</f>
        <v>150</v>
      </c>
      <c r="L1922" s="131">
        <f>ROUNDUP(K1922,0)</f>
        <v>150</v>
      </c>
      <c r="M1922" s="132">
        <f>((N1923-N1921)/500)</f>
        <v>0.02</v>
      </c>
      <c r="N1922" s="101">
        <f>(((I1922-I1921)*M1922)+N1921)+I1922</f>
        <v>250</v>
      </c>
      <c r="O1922" s="101">
        <f>ROUNDUP(N1922,0)</f>
        <v>250</v>
      </c>
      <c r="P1922" s="101">
        <f>((Q1923-Q1921)/500)</f>
        <v>0.02</v>
      </c>
      <c r="Q1922" s="101">
        <f>(((I1922-I1921)*P1922)+Q1921)+I1922</f>
        <v>500</v>
      </c>
      <c r="R1922" s="133">
        <f>ROUNDUP(Q1922,0)</f>
        <v>500</v>
      </c>
      <c r="S1922" s="132">
        <f>((T1923-T1921)/500)</f>
        <v>0.04</v>
      </c>
      <c r="T1922" s="134">
        <f>(((I1922-I1921)*S1922)+T1921)+I1922</f>
        <v>650</v>
      </c>
      <c r="U1922" s="134">
        <f>ROUNDUP(T1922,0)</f>
        <v>650</v>
      </c>
      <c r="V1922" s="396"/>
      <c r="W1922" s="130">
        <f>((X1923-X1921)/500)</f>
        <v>0.02</v>
      </c>
      <c r="X1922" s="116">
        <f>(((V1922-V1921)*W1922)+X1921)+V1922</f>
        <v>-2175</v>
      </c>
      <c r="Y1922" s="135">
        <f t="shared" si="301"/>
        <v>240</v>
      </c>
      <c r="Z1922" s="106">
        <f>ROUNDUP(X1922,0)</f>
        <v>-2175</v>
      </c>
      <c r="AA1922" s="136">
        <f>((AB1923-AB1921)/500)</f>
        <v>0.04</v>
      </c>
      <c r="AB1922" s="137">
        <f>(((V1922-V1921)*AA1922)+AB1921)+V1922</f>
        <v>-4350</v>
      </c>
      <c r="AC1922" s="101">
        <f>ROUNDUP(AB1922,0)</f>
        <v>-4350</v>
      </c>
      <c r="AD1922" s="137">
        <f>((AE1923-AE1921)/500)</f>
        <v>0.02</v>
      </c>
      <c r="AE1922" s="137">
        <f>(((V1922-V1921)*AD1922)+AE1921)+V1922</f>
        <v>-2150</v>
      </c>
      <c r="AF1922" s="133">
        <f>ROUNDUP(AE1922,0)</f>
        <v>-2150</v>
      </c>
      <c r="AG1922" s="137">
        <f>((AH1923-AH1921)/500)</f>
        <v>0.02</v>
      </c>
      <c r="AH1922" s="137">
        <f>(((V1922-V1921)*AG1922)+AH1921)+V1922</f>
        <v>-2125</v>
      </c>
      <c r="AI1922" s="101">
        <f>ROUNDUP(AH1922,0)</f>
        <v>-2125</v>
      </c>
      <c r="AJ1922" s="136">
        <f>((AK1923-AK1921)/500)</f>
        <v>0.02</v>
      </c>
      <c r="AK1922" s="138">
        <f>(((V1922-V1921)*AJ1922)+AK1921)+V1922</f>
        <v>-2100</v>
      </c>
      <c r="AL1922" s="139">
        <f>ROUNDUP(AK1922,0)</f>
        <v>-2100</v>
      </c>
    </row>
    <row r="1923" spans="1:38" ht="15.75" x14ac:dyDescent="0.25">
      <c r="A1923" s="93">
        <f t="shared" si="302"/>
        <v>0</v>
      </c>
      <c r="B1923" s="93">
        <f t="shared" si="297"/>
        <v>0</v>
      </c>
      <c r="C1923" s="112">
        <f>+$D$3*U1923</f>
        <v>5504070</v>
      </c>
      <c r="D1923" s="112">
        <f t="shared" si="298"/>
        <v>5504070</v>
      </c>
      <c r="E1923" s="112">
        <f>+$F$3*L1923</f>
        <v>4902600</v>
      </c>
      <c r="F1923" s="112">
        <f t="shared" si="299"/>
        <v>4902600</v>
      </c>
      <c r="G1923" s="113">
        <f>+$H$3*R1923</f>
        <v>1471830</v>
      </c>
      <c r="H1923" s="112">
        <f t="shared" si="300"/>
        <v>1471830</v>
      </c>
      <c r="I1923" s="140">
        <f>+I1921+500</f>
        <v>480500</v>
      </c>
      <c r="J1923" s="130"/>
      <c r="K1923" s="116">
        <f>+K1921+10</f>
        <v>9760</v>
      </c>
      <c r="L1923" s="117">
        <f>+I1923+K1923</f>
        <v>490260</v>
      </c>
      <c r="M1923" s="118"/>
      <c r="N1923" s="119">
        <f>+N1921+10</f>
        <v>9860</v>
      </c>
      <c r="O1923" s="119">
        <f>+N1923+I1923</f>
        <v>490360</v>
      </c>
      <c r="P1923" s="119"/>
      <c r="Q1923" s="119">
        <f>+Q1921+10</f>
        <v>10110</v>
      </c>
      <c r="R1923" s="120">
        <f>+Q1923+I1923</f>
        <v>490610</v>
      </c>
      <c r="S1923" s="121"/>
      <c r="T1923" s="122">
        <f>+T1921+20</f>
        <v>19870</v>
      </c>
      <c r="U1923" s="122">
        <f>+T1923+I1923</f>
        <v>500370</v>
      </c>
      <c r="V1923" s="141">
        <f>+V1921+500</f>
        <v>480500</v>
      </c>
      <c r="W1923" s="130"/>
      <c r="X1923" s="116">
        <f>+X1921+10</f>
        <v>7435</v>
      </c>
      <c r="Y1923" s="124">
        <f t="shared" si="301"/>
        <v>480740</v>
      </c>
      <c r="Z1923" s="125">
        <f>+V1923+X1923</f>
        <v>487935</v>
      </c>
      <c r="AA1923" s="126"/>
      <c r="AB1923" s="127">
        <f>+AB1921+20</f>
        <v>14870</v>
      </c>
      <c r="AC1923" s="119">
        <f>+V1923+AB1923</f>
        <v>495370</v>
      </c>
      <c r="AD1923" s="127"/>
      <c r="AE1923" s="127">
        <f>+AE1921+10</f>
        <v>7460</v>
      </c>
      <c r="AF1923" s="120">
        <f>+AE1923+V1923</f>
        <v>487960</v>
      </c>
      <c r="AG1923" s="127"/>
      <c r="AH1923" s="127">
        <f>+AH1921+10</f>
        <v>7485</v>
      </c>
      <c r="AI1923" s="119">
        <f>+AH1923+V1923</f>
        <v>487985</v>
      </c>
      <c r="AJ1923" s="126"/>
      <c r="AK1923" s="128">
        <f>+AK1921+10</f>
        <v>7510</v>
      </c>
      <c r="AL1923" s="129">
        <f>+AK1923+V1923</f>
        <v>488010</v>
      </c>
    </row>
    <row r="1924" spans="1:38" ht="15.75" x14ac:dyDescent="0.25">
      <c r="A1924" s="93">
        <f t="shared" si="302"/>
        <v>0</v>
      </c>
      <c r="B1924" s="94">
        <f t="shared" si="297"/>
        <v>0</v>
      </c>
      <c r="C1924" s="95">
        <f>+$D$3*T1924</f>
        <v>7150</v>
      </c>
      <c r="D1924" s="95">
        <f t="shared" si="298"/>
        <v>7150</v>
      </c>
      <c r="E1924" s="95">
        <f>+$F$3*K1924</f>
        <v>1500</v>
      </c>
      <c r="F1924" s="95">
        <f t="shared" si="299"/>
        <v>1500</v>
      </c>
      <c r="G1924" s="96">
        <f>+$H$3*Q1924</f>
        <v>1500</v>
      </c>
      <c r="H1924" s="433">
        <f t="shared" si="300"/>
        <v>1500</v>
      </c>
      <c r="I1924" s="395"/>
      <c r="J1924" s="130">
        <f>((K1925-K1923)/500)</f>
        <v>0.02</v>
      </c>
      <c r="K1924" s="116">
        <f>(((I1924-I1923)*J1924)+K1923)+I1924</f>
        <v>150</v>
      </c>
      <c r="L1924" s="131">
        <f>ROUNDUP(K1924,0)</f>
        <v>150</v>
      </c>
      <c r="M1924" s="132">
        <f>((N1925-N1923)/500)</f>
        <v>0.02</v>
      </c>
      <c r="N1924" s="101">
        <f>(((I1924-I1923)*M1924)+N1923)+I1924</f>
        <v>250</v>
      </c>
      <c r="O1924" s="101">
        <f>ROUNDUP(N1924,0)</f>
        <v>250</v>
      </c>
      <c r="P1924" s="101">
        <f>((Q1925-Q1923)/500)</f>
        <v>0.02</v>
      </c>
      <c r="Q1924" s="101">
        <f>(((I1924-I1923)*P1924)+Q1923)+I1924</f>
        <v>500</v>
      </c>
      <c r="R1924" s="133">
        <f>ROUNDUP(Q1924,0)</f>
        <v>500</v>
      </c>
      <c r="S1924" s="132">
        <f>((T1925-T1923)/500)</f>
        <v>0.04</v>
      </c>
      <c r="T1924" s="134">
        <f>(((I1924-I1923)*S1924)+T1923)+I1924</f>
        <v>650</v>
      </c>
      <c r="U1924" s="134">
        <f>ROUNDUP(T1924,0)</f>
        <v>650</v>
      </c>
      <c r="V1924" s="396"/>
      <c r="W1924" s="130">
        <f>((X1925-X1923)/500)</f>
        <v>0.01</v>
      </c>
      <c r="X1924" s="116">
        <f>(((V1924-V1923)*W1924)+X1923)+V1924</f>
        <v>2630</v>
      </c>
      <c r="Y1924" s="135">
        <f t="shared" si="301"/>
        <v>240</v>
      </c>
      <c r="Z1924" s="106">
        <f>ROUNDUP(X1924,0)</f>
        <v>2630</v>
      </c>
      <c r="AA1924" s="136">
        <f>((AB1925-AB1923)/500)</f>
        <v>0.02</v>
      </c>
      <c r="AB1924" s="137">
        <f>(((V1924-V1923)*AA1924)+AB1923)+V1924</f>
        <v>5260</v>
      </c>
      <c r="AC1924" s="101">
        <f>ROUNDUP(AB1924,0)</f>
        <v>5260</v>
      </c>
      <c r="AD1924" s="137">
        <f>((AE1925-AE1923)/500)</f>
        <v>0.01</v>
      </c>
      <c r="AE1924" s="137">
        <f>(((V1924-V1923)*AD1924)+AE1923)+V1924</f>
        <v>2655</v>
      </c>
      <c r="AF1924" s="133">
        <f>ROUNDUP(AE1924,0)</f>
        <v>2655</v>
      </c>
      <c r="AG1924" s="137">
        <f>((AH1925-AH1923)/500)</f>
        <v>0.01</v>
      </c>
      <c r="AH1924" s="137">
        <f>(((V1924-V1923)*AG1924)+AH1923)+V1924</f>
        <v>2680</v>
      </c>
      <c r="AI1924" s="101">
        <f>ROUNDUP(AH1924,0)</f>
        <v>2680</v>
      </c>
      <c r="AJ1924" s="136">
        <f>((AK1925-AK1923)/500)</f>
        <v>0.01</v>
      </c>
      <c r="AK1924" s="138">
        <f>(((V1924-V1923)*AJ1924)+AK1923)+V1924</f>
        <v>2705</v>
      </c>
      <c r="AL1924" s="139">
        <f>ROUNDUP(AK1924,0)</f>
        <v>2705</v>
      </c>
    </row>
    <row r="1925" spans="1:38" ht="15.75" x14ac:dyDescent="0.25">
      <c r="A1925" s="93">
        <f t="shared" si="302"/>
        <v>0</v>
      </c>
      <c r="B1925" s="93">
        <f t="shared" si="297"/>
        <v>0</v>
      </c>
      <c r="C1925" s="112">
        <f>+$D$3*U1925</f>
        <v>5509790</v>
      </c>
      <c r="D1925" s="112">
        <f t="shared" si="298"/>
        <v>5509790</v>
      </c>
      <c r="E1925" s="112">
        <f>+$F$3*L1925</f>
        <v>4907700</v>
      </c>
      <c r="F1925" s="112">
        <f t="shared" si="299"/>
        <v>4907700</v>
      </c>
      <c r="G1925" s="113">
        <f>+$H$3*R1925</f>
        <v>1473360</v>
      </c>
      <c r="H1925" s="112">
        <f t="shared" si="300"/>
        <v>1473360</v>
      </c>
      <c r="I1925" s="140">
        <f>+I1923+500</f>
        <v>481000</v>
      </c>
      <c r="J1925" s="130"/>
      <c r="K1925" s="116">
        <f>+K1923+10</f>
        <v>9770</v>
      </c>
      <c r="L1925" s="117">
        <f>+I1925+K1925</f>
        <v>490770</v>
      </c>
      <c r="M1925" s="118"/>
      <c r="N1925" s="119">
        <f>+N1923+10</f>
        <v>9870</v>
      </c>
      <c r="O1925" s="119">
        <f>+N1925+I1925</f>
        <v>490870</v>
      </c>
      <c r="P1925" s="119"/>
      <c r="Q1925" s="119">
        <f>+Q1923+10</f>
        <v>10120</v>
      </c>
      <c r="R1925" s="120">
        <f>+Q1925+I1925</f>
        <v>491120</v>
      </c>
      <c r="S1925" s="121"/>
      <c r="T1925" s="122">
        <f>+T1923+20</f>
        <v>19890</v>
      </c>
      <c r="U1925" s="122">
        <f>+T1925+I1925</f>
        <v>500890</v>
      </c>
      <c r="V1925" s="141">
        <f>+V1923+500</f>
        <v>481000</v>
      </c>
      <c r="W1925" s="130"/>
      <c r="X1925" s="116">
        <f>+X1923+5</f>
        <v>7440</v>
      </c>
      <c r="Y1925" s="124">
        <f t="shared" si="301"/>
        <v>481240</v>
      </c>
      <c r="Z1925" s="125">
        <f>+V1925+X1925</f>
        <v>488440</v>
      </c>
      <c r="AA1925" s="126"/>
      <c r="AB1925" s="127">
        <f>+AB1923+10</f>
        <v>14880</v>
      </c>
      <c r="AC1925" s="119">
        <f>+V1925+AB1925</f>
        <v>495880</v>
      </c>
      <c r="AD1925" s="127"/>
      <c r="AE1925" s="127">
        <f>+AE1923+5</f>
        <v>7465</v>
      </c>
      <c r="AF1925" s="120">
        <f>+AE1925+V1925</f>
        <v>488465</v>
      </c>
      <c r="AG1925" s="127"/>
      <c r="AH1925" s="127">
        <f>+AH1923+5</f>
        <v>7490</v>
      </c>
      <c r="AI1925" s="119">
        <f>+AH1925+V1925</f>
        <v>488490</v>
      </c>
      <c r="AJ1925" s="126"/>
      <c r="AK1925" s="128">
        <f>+AK1923+5</f>
        <v>7515</v>
      </c>
      <c r="AL1925" s="129">
        <f>+AK1925+V1925</f>
        <v>488515</v>
      </c>
    </row>
    <row r="1926" spans="1:38" ht="15.75" x14ac:dyDescent="0.25">
      <c r="A1926" s="93">
        <f t="shared" si="302"/>
        <v>0</v>
      </c>
      <c r="B1926" s="94">
        <f t="shared" si="297"/>
        <v>0</v>
      </c>
      <c r="C1926" s="95">
        <f>+$D$3*T1926</f>
        <v>7150</v>
      </c>
      <c r="D1926" s="95">
        <f t="shared" si="298"/>
        <v>7150</v>
      </c>
      <c r="E1926" s="95">
        <f>+$F$3*K1926</f>
        <v>1500</v>
      </c>
      <c r="F1926" s="95">
        <f t="shared" si="299"/>
        <v>1500</v>
      </c>
      <c r="G1926" s="96">
        <f>+$H$3*Q1926</f>
        <v>1500</v>
      </c>
      <c r="H1926" s="95">
        <f t="shared" si="300"/>
        <v>1500</v>
      </c>
      <c r="I1926" s="395"/>
      <c r="J1926" s="130">
        <f>((K1927-K1925)/500)</f>
        <v>0.02</v>
      </c>
      <c r="K1926" s="116">
        <f>(((I1926-I1925)*J1926)+K1925)+I1926</f>
        <v>150</v>
      </c>
      <c r="L1926" s="131">
        <f>ROUNDUP(K1926,0)</f>
        <v>150</v>
      </c>
      <c r="M1926" s="132">
        <f>((N1927-N1925)/500)</f>
        <v>0.02</v>
      </c>
      <c r="N1926" s="101">
        <f>(((I1926-I1925)*M1926)+N1925)+I1926</f>
        <v>250</v>
      </c>
      <c r="O1926" s="101">
        <f>ROUNDUP(N1926,0)</f>
        <v>250</v>
      </c>
      <c r="P1926" s="101">
        <f>((Q1927-Q1925)/500)</f>
        <v>0.02</v>
      </c>
      <c r="Q1926" s="101">
        <f>(((I1926-I1925)*P1926)+Q1925)+I1926</f>
        <v>500</v>
      </c>
      <c r="R1926" s="133">
        <f>ROUNDUP(Q1926,0)</f>
        <v>500</v>
      </c>
      <c r="S1926" s="132">
        <f>((T1927-T1925)/500)</f>
        <v>0.04</v>
      </c>
      <c r="T1926" s="134">
        <f>(((I1926-I1925)*S1926)+T1925)+I1926</f>
        <v>650</v>
      </c>
      <c r="U1926" s="134">
        <f>ROUNDUP(T1926,0)</f>
        <v>650</v>
      </c>
      <c r="V1926" s="396"/>
      <c r="W1926" s="130">
        <f>((X1927-X1925)/500)</f>
        <v>0.02</v>
      </c>
      <c r="X1926" s="116">
        <f>(((V1926-V1925)*W1926)+X1925)+V1926</f>
        <v>-2180</v>
      </c>
      <c r="Y1926" s="135">
        <f t="shared" si="301"/>
        <v>240</v>
      </c>
      <c r="Z1926" s="106">
        <f>ROUNDUP(X1926,0)</f>
        <v>-2180</v>
      </c>
      <c r="AA1926" s="136">
        <f>((AB1927-AB1925)/500)</f>
        <v>0.04</v>
      </c>
      <c r="AB1926" s="137">
        <f>(((V1926-V1925)*AA1926)+AB1925)+V1926</f>
        <v>-4360</v>
      </c>
      <c r="AC1926" s="101">
        <f>ROUNDUP(AB1926,0)</f>
        <v>-4360</v>
      </c>
      <c r="AD1926" s="137">
        <f>((AE1927-AE1925)/500)</f>
        <v>0.02</v>
      </c>
      <c r="AE1926" s="137">
        <f>(((V1926-V1925)*AD1926)+AE1925)+V1926</f>
        <v>-2155</v>
      </c>
      <c r="AF1926" s="133">
        <f>ROUNDUP(AE1926,0)</f>
        <v>-2155</v>
      </c>
      <c r="AG1926" s="137">
        <f>((AH1927-AH1925)/500)</f>
        <v>0.02</v>
      </c>
      <c r="AH1926" s="137">
        <f>(((V1926-V1925)*AG1926)+AH1925)+V1926</f>
        <v>-2130</v>
      </c>
      <c r="AI1926" s="101">
        <f>ROUNDUP(AH1926,0)</f>
        <v>-2130</v>
      </c>
      <c r="AJ1926" s="136">
        <f>((AK1927-AK1925)/500)</f>
        <v>0.02</v>
      </c>
      <c r="AK1926" s="138">
        <f>(((V1926-V1925)*AJ1926)+AK1925)+V1926</f>
        <v>-2105</v>
      </c>
      <c r="AL1926" s="139">
        <f>ROUNDUP(AK1926,0)</f>
        <v>-2105</v>
      </c>
    </row>
    <row r="1927" spans="1:38" ht="15.75" x14ac:dyDescent="0.25">
      <c r="A1927" s="93">
        <f t="shared" si="302"/>
        <v>0</v>
      </c>
      <c r="B1927" s="93">
        <f t="shared" si="297"/>
        <v>0</v>
      </c>
      <c r="C1927" s="112">
        <f>+$D$3*U1927</f>
        <v>5515510</v>
      </c>
      <c r="D1927" s="112">
        <f t="shared" si="298"/>
        <v>5515510</v>
      </c>
      <c r="E1927" s="112">
        <f>+$F$3*L1927</f>
        <v>4912800</v>
      </c>
      <c r="F1927" s="112">
        <f t="shared" si="299"/>
        <v>4912800</v>
      </c>
      <c r="G1927" s="113">
        <f>+$H$3*R1927</f>
        <v>1474890</v>
      </c>
      <c r="H1927" s="112">
        <f t="shared" si="300"/>
        <v>1474890</v>
      </c>
      <c r="I1927" s="140">
        <f>+I1925+500</f>
        <v>481500</v>
      </c>
      <c r="J1927" s="130"/>
      <c r="K1927" s="116">
        <f>+K1925+10</f>
        <v>9780</v>
      </c>
      <c r="L1927" s="117">
        <f>+I1927+K1927</f>
        <v>491280</v>
      </c>
      <c r="M1927" s="118"/>
      <c r="N1927" s="119">
        <f>+N1925+10</f>
        <v>9880</v>
      </c>
      <c r="O1927" s="119">
        <f>+N1927+I1927</f>
        <v>491380</v>
      </c>
      <c r="P1927" s="119"/>
      <c r="Q1927" s="119">
        <f>+Q1925+10</f>
        <v>10130</v>
      </c>
      <c r="R1927" s="120">
        <f>+Q1927+I1927</f>
        <v>491630</v>
      </c>
      <c r="S1927" s="121"/>
      <c r="T1927" s="122">
        <f>+T1925+20</f>
        <v>19910</v>
      </c>
      <c r="U1927" s="122">
        <f>+T1927+I1927</f>
        <v>501410</v>
      </c>
      <c r="V1927" s="141">
        <f>+V1925+500</f>
        <v>481500</v>
      </c>
      <c r="W1927" s="130"/>
      <c r="X1927" s="116">
        <f>+X1925+10</f>
        <v>7450</v>
      </c>
      <c r="Y1927" s="124">
        <f t="shared" si="301"/>
        <v>481740</v>
      </c>
      <c r="Z1927" s="125">
        <f>+V1927+X1927</f>
        <v>488950</v>
      </c>
      <c r="AA1927" s="126"/>
      <c r="AB1927" s="127">
        <f>+AB1925+20</f>
        <v>14900</v>
      </c>
      <c r="AC1927" s="119">
        <f>+V1927+AB1927</f>
        <v>496400</v>
      </c>
      <c r="AD1927" s="127"/>
      <c r="AE1927" s="127">
        <f>+AE1925+10</f>
        <v>7475</v>
      </c>
      <c r="AF1927" s="120">
        <f>+AE1927+V1927</f>
        <v>488975</v>
      </c>
      <c r="AG1927" s="127"/>
      <c r="AH1927" s="127">
        <f>+AH1925+10</f>
        <v>7500</v>
      </c>
      <c r="AI1927" s="119">
        <f>+AH1927+V1927</f>
        <v>489000</v>
      </c>
      <c r="AJ1927" s="126"/>
      <c r="AK1927" s="128">
        <f>+AK1925+10</f>
        <v>7525</v>
      </c>
      <c r="AL1927" s="129">
        <f>+AK1927+V1927</f>
        <v>489025</v>
      </c>
    </row>
    <row r="1928" spans="1:38" ht="15.75" x14ac:dyDescent="0.25">
      <c r="A1928" s="93">
        <f t="shared" si="302"/>
        <v>0</v>
      </c>
      <c r="B1928" s="94">
        <f t="shared" si="297"/>
        <v>0</v>
      </c>
      <c r="C1928" s="95">
        <f>+$D$3*T1928</f>
        <v>7150</v>
      </c>
      <c r="D1928" s="95">
        <f t="shared" si="298"/>
        <v>7150</v>
      </c>
      <c r="E1928" s="95">
        <f>+$F$3*K1928</f>
        <v>1500</v>
      </c>
      <c r="F1928" s="95">
        <f t="shared" si="299"/>
        <v>1500</v>
      </c>
      <c r="G1928" s="96">
        <f>+$H$3*Q1928</f>
        <v>1500</v>
      </c>
      <c r="H1928" s="433">
        <f t="shared" si="300"/>
        <v>1500</v>
      </c>
      <c r="I1928" s="395"/>
      <c r="J1928" s="130">
        <f>((K1929-K1927)/500)</f>
        <v>0.02</v>
      </c>
      <c r="K1928" s="116">
        <f>(((I1928-I1927)*J1928)+K1927)+I1928</f>
        <v>150</v>
      </c>
      <c r="L1928" s="131">
        <f>ROUNDUP(K1928,0)</f>
        <v>150</v>
      </c>
      <c r="M1928" s="132">
        <f>((N1929-N1927)/500)</f>
        <v>0.02</v>
      </c>
      <c r="N1928" s="101">
        <f>(((I1928-I1927)*M1928)+N1927)+I1928</f>
        <v>250</v>
      </c>
      <c r="O1928" s="101">
        <f>ROUNDUP(N1928,0)</f>
        <v>250</v>
      </c>
      <c r="P1928" s="101">
        <f>((Q1929-Q1927)/500)</f>
        <v>0.02</v>
      </c>
      <c r="Q1928" s="101">
        <f>(((I1928-I1927)*P1928)+Q1927)+I1928</f>
        <v>500</v>
      </c>
      <c r="R1928" s="133">
        <f>ROUNDUP(Q1928,0)</f>
        <v>500</v>
      </c>
      <c r="S1928" s="132">
        <f>((T1929-T1927)/500)</f>
        <v>0.04</v>
      </c>
      <c r="T1928" s="134">
        <f>(((I1928-I1927)*S1928)+T1927)+I1928</f>
        <v>650</v>
      </c>
      <c r="U1928" s="134">
        <f>ROUNDUP(T1928,0)</f>
        <v>650</v>
      </c>
      <c r="V1928" s="396"/>
      <c r="W1928" s="130">
        <f>((X1929-X1927)/500)</f>
        <v>0.01</v>
      </c>
      <c r="X1928" s="116">
        <f>(((V1928-V1927)*W1928)+X1927)+V1928</f>
        <v>2635</v>
      </c>
      <c r="Y1928" s="135">
        <f t="shared" si="301"/>
        <v>240</v>
      </c>
      <c r="Z1928" s="106">
        <f>ROUNDUP(X1928,0)</f>
        <v>2635</v>
      </c>
      <c r="AA1928" s="136">
        <f>((AB1929-AB1927)/500)</f>
        <v>0.02</v>
      </c>
      <c r="AB1928" s="137">
        <f>(((V1928-V1927)*AA1928)+AB1927)+V1928</f>
        <v>5270</v>
      </c>
      <c r="AC1928" s="101">
        <f>ROUNDUP(AB1928,0)</f>
        <v>5270</v>
      </c>
      <c r="AD1928" s="137">
        <f>((AE1929-AE1927)/500)</f>
        <v>0.01</v>
      </c>
      <c r="AE1928" s="137">
        <f>(((V1928-V1927)*AD1928)+AE1927)+V1928</f>
        <v>2660</v>
      </c>
      <c r="AF1928" s="133">
        <f>ROUNDUP(AE1928,0)</f>
        <v>2660</v>
      </c>
      <c r="AG1928" s="137">
        <f>((AH1929-AH1927)/500)</f>
        <v>0.01</v>
      </c>
      <c r="AH1928" s="137">
        <f>(((V1928-V1927)*AG1928)+AH1927)+V1928</f>
        <v>2685</v>
      </c>
      <c r="AI1928" s="101">
        <f>ROUNDUP(AH1928,0)</f>
        <v>2685</v>
      </c>
      <c r="AJ1928" s="136">
        <f>((AK1929-AK1927)/500)</f>
        <v>0.01</v>
      </c>
      <c r="AK1928" s="138">
        <f>(((V1928-V1927)*AJ1928)+AK1927)+V1928</f>
        <v>2710</v>
      </c>
      <c r="AL1928" s="139">
        <f>ROUNDUP(AK1928,0)</f>
        <v>2710</v>
      </c>
    </row>
    <row r="1929" spans="1:38" ht="15.75" x14ac:dyDescent="0.25">
      <c r="A1929" s="93">
        <f t="shared" si="302"/>
        <v>0</v>
      </c>
      <c r="B1929" s="93">
        <f t="shared" si="297"/>
        <v>0</v>
      </c>
      <c r="C1929" s="112">
        <f>+$D$3*U1929</f>
        <v>5521230</v>
      </c>
      <c r="D1929" s="112">
        <f t="shared" si="298"/>
        <v>5521230</v>
      </c>
      <c r="E1929" s="112">
        <f>+$F$3*L1929</f>
        <v>4917900</v>
      </c>
      <c r="F1929" s="112">
        <f t="shared" si="299"/>
        <v>4917900</v>
      </c>
      <c r="G1929" s="113">
        <f>+$H$3*R1929</f>
        <v>1476420</v>
      </c>
      <c r="H1929" s="112">
        <f t="shared" si="300"/>
        <v>1476420</v>
      </c>
      <c r="I1929" s="140">
        <f>+I1927+500</f>
        <v>482000</v>
      </c>
      <c r="J1929" s="130"/>
      <c r="K1929" s="116">
        <f>+K1927+10</f>
        <v>9790</v>
      </c>
      <c r="L1929" s="117">
        <f>+I1929+K1929</f>
        <v>491790</v>
      </c>
      <c r="M1929" s="118"/>
      <c r="N1929" s="119">
        <f>+N1927+10</f>
        <v>9890</v>
      </c>
      <c r="O1929" s="119">
        <f>+N1929+I1929</f>
        <v>491890</v>
      </c>
      <c r="P1929" s="119"/>
      <c r="Q1929" s="119">
        <f>+Q1927+10</f>
        <v>10140</v>
      </c>
      <c r="R1929" s="120">
        <f>+Q1929+I1929</f>
        <v>492140</v>
      </c>
      <c r="S1929" s="121"/>
      <c r="T1929" s="122">
        <f>+T1927+20</f>
        <v>19930</v>
      </c>
      <c r="U1929" s="122">
        <f>+T1929+I1929</f>
        <v>501930</v>
      </c>
      <c r="V1929" s="141">
        <f>+V1927+500</f>
        <v>482000</v>
      </c>
      <c r="W1929" s="130"/>
      <c r="X1929" s="116">
        <f>+X1927+5</f>
        <v>7455</v>
      </c>
      <c r="Y1929" s="124">
        <f t="shared" si="301"/>
        <v>482240</v>
      </c>
      <c r="Z1929" s="125">
        <f>+V1929+X1929</f>
        <v>489455</v>
      </c>
      <c r="AA1929" s="126"/>
      <c r="AB1929" s="127">
        <f>+AB1927+10</f>
        <v>14910</v>
      </c>
      <c r="AC1929" s="119">
        <f>+V1929+AB1929</f>
        <v>496910</v>
      </c>
      <c r="AD1929" s="127"/>
      <c r="AE1929" s="127">
        <f>+AE1927+5</f>
        <v>7480</v>
      </c>
      <c r="AF1929" s="120">
        <f>+AE1929+V1929</f>
        <v>489480</v>
      </c>
      <c r="AG1929" s="127"/>
      <c r="AH1929" s="127">
        <f>+AH1927+5</f>
        <v>7505</v>
      </c>
      <c r="AI1929" s="119">
        <f>+AH1929+V1929</f>
        <v>489505</v>
      </c>
      <c r="AJ1929" s="126"/>
      <c r="AK1929" s="128">
        <f>+AK1927+5</f>
        <v>7530</v>
      </c>
      <c r="AL1929" s="129">
        <f>+AK1929+V1929</f>
        <v>489530</v>
      </c>
    </row>
    <row r="1930" spans="1:38" ht="15.75" x14ac:dyDescent="0.25">
      <c r="A1930" s="93">
        <f t="shared" si="302"/>
        <v>0</v>
      </c>
      <c r="B1930" s="94">
        <f t="shared" si="297"/>
        <v>0</v>
      </c>
      <c r="C1930" s="95">
        <f>+$D$3*T1930</f>
        <v>7150</v>
      </c>
      <c r="D1930" s="95">
        <f t="shared" si="298"/>
        <v>7150</v>
      </c>
      <c r="E1930" s="95">
        <f>+$F$3*K1930</f>
        <v>1500</v>
      </c>
      <c r="F1930" s="95">
        <f t="shared" si="299"/>
        <v>1500</v>
      </c>
      <c r="G1930" s="96">
        <f>+$H$3*Q1930</f>
        <v>1500</v>
      </c>
      <c r="H1930" s="95">
        <f t="shared" si="300"/>
        <v>1500</v>
      </c>
      <c r="I1930" s="395"/>
      <c r="J1930" s="130">
        <f>((K1931-K1929)/500)</f>
        <v>0.02</v>
      </c>
      <c r="K1930" s="116">
        <f>(((I1930-I1929)*J1930)+K1929)+I1930</f>
        <v>150</v>
      </c>
      <c r="L1930" s="131">
        <f>ROUNDUP(K1930,0)</f>
        <v>150</v>
      </c>
      <c r="M1930" s="132">
        <f>((N1931-N1929)/500)</f>
        <v>0.02</v>
      </c>
      <c r="N1930" s="101">
        <f>(((I1930-I1929)*M1930)+N1929)+I1930</f>
        <v>250</v>
      </c>
      <c r="O1930" s="101">
        <f>ROUNDUP(N1930,0)</f>
        <v>250</v>
      </c>
      <c r="P1930" s="101">
        <f>((Q1931-Q1929)/500)</f>
        <v>0.02</v>
      </c>
      <c r="Q1930" s="101">
        <f>(((I1930-I1929)*P1930)+Q1929)+I1930</f>
        <v>500</v>
      </c>
      <c r="R1930" s="133">
        <f>ROUNDUP(Q1930,0)</f>
        <v>500</v>
      </c>
      <c r="S1930" s="132">
        <f>((T1931-T1929)/500)</f>
        <v>0.04</v>
      </c>
      <c r="T1930" s="134">
        <f>(((I1930-I1929)*S1930)+T1929)+I1930</f>
        <v>650</v>
      </c>
      <c r="U1930" s="134">
        <f>ROUNDUP(T1930,0)</f>
        <v>650</v>
      </c>
      <c r="V1930" s="396"/>
      <c r="W1930" s="130">
        <f>((X1931-X1929)/500)</f>
        <v>0.02</v>
      </c>
      <c r="X1930" s="116">
        <f>(((V1930-V1929)*W1930)+X1929)+V1930</f>
        <v>-2185</v>
      </c>
      <c r="Y1930" s="135">
        <f t="shared" si="301"/>
        <v>240</v>
      </c>
      <c r="Z1930" s="106">
        <f>ROUNDUP(X1930,0)</f>
        <v>-2185</v>
      </c>
      <c r="AA1930" s="136">
        <f>((AB1931-AB1929)/500)</f>
        <v>0.04</v>
      </c>
      <c r="AB1930" s="137">
        <f>(((V1930-V1929)*AA1930)+AB1929)+V1930</f>
        <v>-4370</v>
      </c>
      <c r="AC1930" s="101">
        <f>ROUNDUP(AB1930,0)</f>
        <v>-4370</v>
      </c>
      <c r="AD1930" s="137">
        <f>((AE1931-AE1929)/500)</f>
        <v>0.02</v>
      </c>
      <c r="AE1930" s="137">
        <f>(((V1930-V1929)*AD1930)+AE1929)+V1930</f>
        <v>-2160</v>
      </c>
      <c r="AF1930" s="133">
        <f>ROUNDUP(AE1930,0)</f>
        <v>-2160</v>
      </c>
      <c r="AG1930" s="137">
        <f>((AH1931-AH1929)/500)</f>
        <v>0.02</v>
      </c>
      <c r="AH1930" s="137">
        <f>(((V1930-V1929)*AG1930)+AH1929)+V1930</f>
        <v>-2135</v>
      </c>
      <c r="AI1930" s="101">
        <f>ROUNDUP(AH1930,0)</f>
        <v>-2135</v>
      </c>
      <c r="AJ1930" s="136">
        <f>((AK1931-AK1929)/500)</f>
        <v>0.02</v>
      </c>
      <c r="AK1930" s="138">
        <f>(((V1930-V1929)*AJ1930)+AK1929)+V1930</f>
        <v>-2110</v>
      </c>
      <c r="AL1930" s="139">
        <f>ROUNDUP(AK1930,0)</f>
        <v>-2110</v>
      </c>
    </row>
    <row r="1931" spans="1:38" ht="15.75" x14ac:dyDescent="0.25">
      <c r="A1931" s="93">
        <f t="shared" si="302"/>
        <v>0</v>
      </c>
      <c r="B1931" s="93">
        <f t="shared" si="297"/>
        <v>0</v>
      </c>
      <c r="C1931" s="112">
        <f>+$D$3*U1931</f>
        <v>5526950</v>
      </c>
      <c r="D1931" s="112">
        <f t="shared" si="298"/>
        <v>5526950</v>
      </c>
      <c r="E1931" s="112">
        <f>+$F$3*L1931</f>
        <v>4923000</v>
      </c>
      <c r="F1931" s="112">
        <f t="shared" si="299"/>
        <v>4923000</v>
      </c>
      <c r="G1931" s="113">
        <f>+$H$3*R1931</f>
        <v>1477950</v>
      </c>
      <c r="H1931" s="112">
        <f t="shared" si="300"/>
        <v>1477950</v>
      </c>
      <c r="I1931" s="140">
        <f>+I1929+500</f>
        <v>482500</v>
      </c>
      <c r="J1931" s="130"/>
      <c r="K1931" s="116">
        <f>+K1929+10</f>
        <v>9800</v>
      </c>
      <c r="L1931" s="117">
        <f>+I1931+K1931</f>
        <v>492300</v>
      </c>
      <c r="M1931" s="118"/>
      <c r="N1931" s="119">
        <f>+N1929+10</f>
        <v>9900</v>
      </c>
      <c r="O1931" s="119">
        <f>+N1931+I1931</f>
        <v>492400</v>
      </c>
      <c r="P1931" s="119"/>
      <c r="Q1931" s="119">
        <f>+Q1929+10</f>
        <v>10150</v>
      </c>
      <c r="R1931" s="120">
        <f>+Q1931+I1931</f>
        <v>492650</v>
      </c>
      <c r="S1931" s="121"/>
      <c r="T1931" s="122">
        <f>+T1929+20</f>
        <v>19950</v>
      </c>
      <c r="U1931" s="122">
        <f>+T1931+I1931</f>
        <v>502450</v>
      </c>
      <c r="V1931" s="141">
        <f>+V1929+500</f>
        <v>482500</v>
      </c>
      <c r="W1931" s="130"/>
      <c r="X1931" s="116">
        <f>+X1929+10</f>
        <v>7465</v>
      </c>
      <c r="Y1931" s="124">
        <f t="shared" si="301"/>
        <v>482740</v>
      </c>
      <c r="Z1931" s="125">
        <f>+V1931+X1931</f>
        <v>489965</v>
      </c>
      <c r="AA1931" s="126"/>
      <c r="AB1931" s="127">
        <f>+AB1929+20</f>
        <v>14930</v>
      </c>
      <c r="AC1931" s="119">
        <f>+V1931+AB1931</f>
        <v>497430</v>
      </c>
      <c r="AD1931" s="127"/>
      <c r="AE1931" s="127">
        <f>+AE1929+10</f>
        <v>7490</v>
      </c>
      <c r="AF1931" s="120">
        <f>+AE1931+V1931</f>
        <v>489990</v>
      </c>
      <c r="AG1931" s="127"/>
      <c r="AH1931" s="127">
        <f>+AH1929+10</f>
        <v>7515</v>
      </c>
      <c r="AI1931" s="119">
        <f>+AH1931+V1931</f>
        <v>490015</v>
      </c>
      <c r="AJ1931" s="126"/>
      <c r="AK1931" s="128">
        <f>+AK1929+10</f>
        <v>7540</v>
      </c>
      <c r="AL1931" s="129">
        <f>+AK1931+V1931</f>
        <v>490040</v>
      </c>
    </row>
    <row r="1932" spans="1:38" ht="15.75" x14ac:dyDescent="0.25">
      <c r="A1932" s="93">
        <f t="shared" si="302"/>
        <v>0</v>
      </c>
      <c r="B1932" s="94">
        <f t="shared" si="297"/>
        <v>0</v>
      </c>
      <c r="C1932" s="95">
        <f>+$D$3*T1932</f>
        <v>7150</v>
      </c>
      <c r="D1932" s="95">
        <f t="shared" si="298"/>
        <v>7150</v>
      </c>
      <c r="E1932" s="95">
        <f>+$F$3*K1932</f>
        <v>1500</v>
      </c>
      <c r="F1932" s="95">
        <f t="shared" si="299"/>
        <v>1500</v>
      </c>
      <c r="G1932" s="96">
        <f>+$H$3*Q1932</f>
        <v>1500</v>
      </c>
      <c r="H1932" s="433">
        <f t="shared" si="300"/>
        <v>1500</v>
      </c>
      <c r="I1932" s="395"/>
      <c r="J1932" s="130">
        <f>((K1933-K1931)/500)</f>
        <v>0.02</v>
      </c>
      <c r="K1932" s="116">
        <f>(((I1932-I1931)*J1932)+K1931)+I1932</f>
        <v>150</v>
      </c>
      <c r="L1932" s="131">
        <f>ROUNDUP(K1932,0)</f>
        <v>150</v>
      </c>
      <c r="M1932" s="132">
        <f>((N1933-N1931)/500)</f>
        <v>0.02</v>
      </c>
      <c r="N1932" s="101">
        <f>(((I1932-I1931)*M1932)+N1931)+I1932</f>
        <v>250</v>
      </c>
      <c r="O1932" s="101">
        <f>ROUNDUP(N1932,0)</f>
        <v>250</v>
      </c>
      <c r="P1932" s="101">
        <f>((Q1933-Q1931)/500)</f>
        <v>0.02</v>
      </c>
      <c r="Q1932" s="101">
        <f>(((I1932-I1931)*P1932)+Q1931)+I1932</f>
        <v>500</v>
      </c>
      <c r="R1932" s="133">
        <f>ROUNDUP(Q1932,0)</f>
        <v>500</v>
      </c>
      <c r="S1932" s="132">
        <f>((T1933-T1931)/500)</f>
        <v>0.04</v>
      </c>
      <c r="T1932" s="134">
        <f>(((I1932-I1931)*S1932)+T1931)+I1932</f>
        <v>650</v>
      </c>
      <c r="U1932" s="134">
        <f>ROUNDUP(T1932,0)</f>
        <v>650</v>
      </c>
      <c r="V1932" s="396"/>
      <c r="W1932" s="130">
        <f>((X1933-X1931)/500)</f>
        <v>0.01</v>
      </c>
      <c r="X1932" s="116">
        <f>(((V1932-V1931)*W1932)+X1931)+V1932</f>
        <v>2640</v>
      </c>
      <c r="Y1932" s="135">
        <f t="shared" si="301"/>
        <v>240</v>
      </c>
      <c r="Z1932" s="106">
        <f>ROUNDUP(X1932,0)</f>
        <v>2640</v>
      </c>
      <c r="AA1932" s="136">
        <f>((AB1933-AB1931)/500)</f>
        <v>0.02</v>
      </c>
      <c r="AB1932" s="137">
        <f>(((V1932-V1931)*AA1932)+AB1931)+V1932</f>
        <v>5280</v>
      </c>
      <c r="AC1932" s="101">
        <f>ROUNDUP(AB1932,0)</f>
        <v>5280</v>
      </c>
      <c r="AD1932" s="137">
        <f>((AE1933-AE1931)/500)</f>
        <v>0.01</v>
      </c>
      <c r="AE1932" s="137">
        <f>(((V1932-V1931)*AD1932)+AE1931)+V1932</f>
        <v>2665</v>
      </c>
      <c r="AF1932" s="133">
        <f>ROUNDUP(AE1932,0)</f>
        <v>2665</v>
      </c>
      <c r="AG1932" s="137">
        <f>((AH1933-AH1931)/500)</f>
        <v>0.01</v>
      </c>
      <c r="AH1932" s="137">
        <f>(((V1932-V1931)*AG1932)+AH1931)+V1932</f>
        <v>2690</v>
      </c>
      <c r="AI1932" s="101">
        <f>ROUNDUP(AH1932,0)</f>
        <v>2690</v>
      </c>
      <c r="AJ1932" s="136">
        <f>((AK1933-AK1931)/500)</f>
        <v>0.01</v>
      </c>
      <c r="AK1932" s="138">
        <f>(((V1932-V1931)*AJ1932)+AK1931)+V1932</f>
        <v>2715</v>
      </c>
      <c r="AL1932" s="139">
        <f>ROUNDUP(AK1932,0)</f>
        <v>2715</v>
      </c>
    </row>
    <row r="1933" spans="1:38" ht="15.75" x14ac:dyDescent="0.25">
      <c r="A1933" s="93">
        <f t="shared" si="302"/>
        <v>0</v>
      </c>
      <c r="B1933" s="93">
        <f t="shared" si="297"/>
        <v>0</v>
      </c>
      <c r="C1933" s="112">
        <f>+$D$3*U1933</f>
        <v>5532670</v>
      </c>
      <c r="D1933" s="112">
        <f t="shared" si="298"/>
        <v>5532670</v>
      </c>
      <c r="E1933" s="112">
        <f>+$F$3*L1933</f>
        <v>4928100</v>
      </c>
      <c r="F1933" s="112">
        <f t="shared" si="299"/>
        <v>4928100</v>
      </c>
      <c r="G1933" s="113">
        <f>+$H$3*R1933</f>
        <v>1479480</v>
      </c>
      <c r="H1933" s="112">
        <f t="shared" si="300"/>
        <v>1479480</v>
      </c>
      <c r="I1933" s="140">
        <f>+I1931+500</f>
        <v>483000</v>
      </c>
      <c r="J1933" s="130"/>
      <c r="K1933" s="116">
        <f>+K1931+10</f>
        <v>9810</v>
      </c>
      <c r="L1933" s="117">
        <f>+I1933+K1933</f>
        <v>492810</v>
      </c>
      <c r="M1933" s="118"/>
      <c r="N1933" s="119">
        <f>+N1931+10</f>
        <v>9910</v>
      </c>
      <c r="O1933" s="119">
        <f>+N1933+I1933</f>
        <v>492910</v>
      </c>
      <c r="P1933" s="119"/>
      <c r="Q1933" s="119">
        <f>+Q1931+10</f>
        <v>10160</v>
      </c>
      <c r="R1933" s="120">
        <f>+Q1933+I1933</f>
        <v>493160</v>
      </c>
      <c r="S1933" s="121"/>
      <c r="T1933" s="122">
        <f>+T1931+20</f>
        <v>19970</v>
      </c>
      <c r="U1933" s="122">
        <f>+T1933+I1933</f>
        <v>502970</v>
      </c>
      <c r="V1933" s="141">
        <f>+V1931+500</f>
        <v>483000</v>
      </c>
      <c r="W1933" s="130"/>
      <c r="X1933" s="116">
        <f>+X1931+5</f>
        <v>7470</v>
      </c>
      <c r="Y1933" s="124">
        <f t="shared" si="301"/>
        <v>483240</v>
      </c>
      <c r="Z1933" s="125">
        <f>+V1933+X1933</f>
        <v>490470</v>
      </c>
      <c r="AA1933" s="126"/>
      <c r="AB1933" s="127">
        <f>+AB1931+10</f>
        <v>14940</v>
      </c>
      <c r="AC1933" s="119">
        <f>+V1933+AB1933</f>
        <v>497940</v>
      </c>
      <c r="AD1933" s="127"/>
      <c r="AE1933" s="127">
        <f>+AE1931+5</f>
        <v>7495</v>
      </c>
      <c r="AF1933" s="120">
        <f>+AE1933+V1933</f>
        <v>490495</v>
      </c>
      <c r="AG1933" s="127"/>
      <c r="AH1933" s="127">
        <f>+AH1931+5</f>
        <v>7520</v>
      </c>
      <c r="AI1933" s="119">
        <f>+AH1933+V1933</f>
        <v>490520</v>
      </c>
      <c r="AJ1933" s="126"/>
      <c r="AK1933" s="128">
        <f>+AK1931+5</f>
        <v>7545</v>
      </c>
      <c r="AL1933" s="129">
        <f>+AK1933+V1933</f>
        <v>490545</v>
      </c>
    </row>
    <row r="1934" spans="1:38" ht="15.75" x14ac:dyDescent="0.25">
      <c r="A1934" s="93">
        <f t="shared" si="302"/>
        <v>0</v>
      </c>
      <c r="B1934" s="94">
        <f t="shared" si="297"/>
        <v>0</v>
      </c>
      <c r="C1934" s="95">
        <f>+$D$3*T1934</f>
        <v>7150</v>
      </c>
      <c r="D1934" s="95">
        <f t="shared" si="298"/>
        <v>7150</v>
      </c>
      <c r="E1934" s="95">
        <f>+$F$3*K1934</f>
        <v>1500</v>
      </c>
      <c r="F1934" s="95">
        <f t="shared" si="299"/>
        <v>1500</v>
      </c>
      <c r="G1934" s="96">
        <f>+$H$3*Q1934</f>
        <v>1500</v>
      </c>
      <c r="H1934" s="95">
        <f t="shared" si="300"/>
        <v>1500</v>
      </c>
      <c r="I1934" s="395"/>
      <c r="J1934" s="130">
        <f>((K1935-K1933)/500)</f>
        <v>0.02</v>
      </c>
      <c r="K1934" s="116">
        <f>(((I1934-I1933)*J1934)+K1933)+I1934</f>
        <v>150</v>
      </c>
      <c r="L1934" s="131">
        <f>ROUNDUP(K1934,0)</f>
        <v>150</v>
      </c>
      <c r="M1934" s="132">
        <f>((N1935-N1933)/500)</f>
        <v>0.02</v>
      </c>
      <c r="N1934" s="101">
        <f>(((I1934-I1933)*M1934)+N1933)+I1934</f>
        <v>250</v>
      </c>
      <c r="O1934" s="101">
        <f>ROUNDUP(N1934,0)</f>
        <v>250</v>
      </c>
      <c r="P1934" s="101">
        <f>((Q1935-Q1933)/500)</f>
        <v>0.02</v>
      </c>
      <c r="Q1934" s="101">
        <f>(((I1934-I1933)*P1934)+Q1933)+I1934</f>
        <v>500</v>
      </c>
      <c r="R1934" s="133">
        <f>ROUNDUP(Q1934,0)</f>
        <v>500</v>
      </c>
      <c r="S1934" s="132">
        <f>((T1935-T1933)/500)</f>
        <v>0.04</v>
      </c>
      <c r="T1934" s="134">
        <f>(((I1934-I1933)*S1934)+T1933)+I1934</f>
        <v>650</v>
      </c>
      <c r="U1934" s="134">
        <f>ROUNDUP(T1934,0)</f>
        <v>650</v>
      </c>
      <c r="V1934" s="396"/>
      <c r="W1934" s="130">
        <f>((X1935-X1933)/500)</f>
        <v>0.02</v>
      </c>
      <c r="X1934" s="116">
        <f>(((V1934-V1933)*W1934)+X1933)+V1934</f>
        <v>-2190</v>
      </c>
      <c r="Y1934" s="135">
        <f t="shared" si="301"/>
        <v>240</v>
      </c>
      <c r="Z1934" s="106">
        <f>ROUNDUP(X1934,0)</f>
        <v>-2190</v>
      </c>
      <c r="AA1934" s="136">
        <f>((AB1935-AB1933)/500)</f>
        <v>0.04</v>
      </c>
      <c r="AB1934" s="137">
        <f>(((V1934-V1933)*AA1934)+AB1933)+V1934</f>
        <v>-4380</v>
      </c>
      <c r="AC1934" s="101">
        <f>ROUNDUP(AB1934,0)</f>
        <v>-4380</v>
      </c>
      <c r="AD1934" s="137">
        <f>((AE1935-AE1933)/500)</f>
        <v>0.02</v>
      </c>
      <c r="AE1934" s="137">
        <f>(((V1934-V1933)*AD1934)+AE1933)+V1934</f>
        <v>-2165</v>
      </c>
      <c r="AF1934" s="133">
        <f>ROUNDUP(AE1934,0)</f>
        <v>-2165</v>
      </c>
      <c r="AG1934" s="137">
        <f>((AH1935-AH1933)/500)</f>
        <v>0.02</v>
      </c>
      <c r="AH1934" s="137">
        <f>(((V1934-V1933)*AG1934)+AH1933)+V1934</f>
        <v>-2140</v>
      </c>
      <c r="AI1934" s="101">
        <f>ROUNDUP(AH1934,0)</f>
        <v>-2140</v>
      </c>
      <c r="AJ1934" s="136">
        <f>((AK1935-AK1933)/500)</f>
        <v>0.02</v>
      </c>
      <c r="AK1934" s="138">
        <f>(((V1934-V1933)*AJ1934)+AK1933)+V1934</f>
        <v>-2115</v>
      </c>
      <c r="AL1934" s="139">
        <f>ROUNDUP(AK1934,0)</f>
        <v>-2115</v>
      </c>
    </row>
    <row r="1935" spans="1:38" ht="15.75" x14ac:dyDescent="0.25">
      <c r="A1935" s="93">
        <f t="shared" si="302"/>
        <v>0</v>
      </c>
      <c r="B1935" s="93">
        <f t="shared" si="297"/>
        <v>0</v>
      </c>
      <c r="C1935" s="112">
        <f>+$D$3*U1935</f>
        <v>5538390</v>
      </c>
      <c r="D1935" s="112">
        <f t="shared" si="298"/>
        <v>5538390</v>
      </c>
      <c r="E1935" s="112">
        <f>+$F$3*L1935</f>
        <v>4933200</v>
      </c>
      <c r="F1935" s="112">
        <f t="shared" si="299"/>
        <v>4933200</v>
      </c>
      <c r="G1935" s="113">
        <f>+$H$3*R1935</f>
        <v>1481010</v>
      </c>
      <c r="H1935" s="112">
        <f t="shared" si="300"/>
        <v>1481010</v>
      </c>
      <c r="I1935" s="140">
        <f>+I1933+500</f>
        <v>483500</v>
      </c>
      <c r="J1935" s="130"/>
      <c r="K1935" s="116">
        <f>+K1933+10</f>
        <v>9820</v>
      </c>
      <c r="L1935" s="117">
        <f>+I1935+K1935</f>
        <v>493320</v>
      </c>
      <c r="M1935" s="118"/>
      <c r="N1935" s="119">
        <f>+N1933+10</f>
        <v>9920</v>
      </c>
      <c r="O1935" s="119">
        <f>+N1935+I1935</f>
        <v>493420</v>
      </c>
      <c r="P1935" s="119"/>
      <c r="Q1935" s="119">
        <f>+Q1933+10</f>
        <v>10170</v>
      </c>
      <c r="R1935" s="120">
        <f>+Q1935+I1935</f>
        <v>493670</v>
      </c>
      <c r="S1935" s="121"/>
      <c r="T1935" s="122">
        <f>+T1933+20</f>
        <v>19990</v>
      </c>
      <c r="U1935" s="122">
        <f>+T1935+I1935</f>
        <v>503490</v>
      </c>
      <c r="V1935" s="141">
        <f>+V1933+500</f>
        <v>483500</v>
      </c>
      <c r="W1935" s="130"/>
      <c r="X1935" s="116">
        <f>+X1933+10</f>
        <v>7480</v>
      </c>
      <c r="Y1935" s="124">
        <f t="shared" si="301"/>
        <v>483740</v>
      </c>
      <c r="Z1935" s="125">
        <f>+V1935+X1935</f>
        <v>490980</v>
      </c>
      <c r="AA1935" s="126"/>
      <c r="AB1935" s="127">
        <f>+AB1933+20</f>
        <v>14960</v>
      </c>
      <c r="AC1935" s="119">
        <f>+V1935+AB1935</f>
        <v>498460</v>
      </c>
      <c r="AD1935" s="127"/>
      <c r="AE1935" s="127">
        <f>+AE1933+10</f>
        <v>7505</v>
      </c>
      <c r="AF1935" s="120">
        <f>+AE1935+V1935</f>
        <v>491005</v>
      </c>
      <c r="AG1935" s="127"/>
      <c r="AH1935" s="127">
        <f>+AH1933+10</f>
        <v>7530</v>
      </c>
      <c r="AI1935" s="119">
        <f>+AH1935+V1935</f>
        <v>491030</v>
      </c>
      <c r="AJ1935" s="126"/>
      <c r="AK1935" s="128">
        <f>+AK1933+10</f>
        <v>7555</v>
      </c>
      <c r="AL1935" s="129">
        <f>+AK1935+V1935</f>
        <v>491055</v>
      </c>
    </row>
    <row r="1936" spans="1:38" ht="15.75" x14ac:dyDescent="0.25">
      <c r="A1936" s="93">
        <f t="shared" si="302"/>
        <v>0</v>
      </c>
      <c r="B1936" s="94">
        <f t="shared" si="297"/>
        <v>0</v>
      </c>
      <c r="C1936" s="95">
        <f>+$D$3*T1936</f>
        <v>7150</v>
      </c>
      <c r="D1936" s="95">
        <f t="shared" si="298"/>
        <v>7150</v>
      </c>
      <c r="E1936" s="95">
        <f>+$F$3*K1936</f>
        <v>1500</v>
      </c>
      <c r="F1936" s="95">
        <f t="shared" si="299"/>
        <v>1500</v>
      </c>
      <c r="G1936" s="96">
        <f>+$H$3*Q1936</f>
        <v>1500</v>
      </c>
      <c r="H1936" s="433">
        <f t="shared" si="300"/>
        <v>1500</v>
      </c>
      <c r="I1936" s="395"/>
      <c r="J1936" s="130">
        <f>((K1937-K1935)/500)</f>
        <v>0.02</v>
      </c>
      <c r="K1936" s="116">
        <f>(((I1936-I1935)*J1936)+K1935)+I1936</f>
        <v>150</v>
      </c>
      <c r="L1936" s="131">
        <f>ROUNDUP(K1936,0)</f>
        <v>150</v>
      </c>
      <c r="M1936" s="132">
        <f>((N1937-N1935)/500)</f>
        <v>0.02</v>
      </c>
      <c r="N1936" s="101">
        <f>(((I1936-I1935)*M1936)+N1935)+I1936</f>
        <v>250</v>
      </c>
      <c r="O1936" s="101">
        <f>ROUNDUP(N1936,0)</f>
        <v>250</v>
      </c>
      <c r="P1936" s="101">
        <f>((Q1937-Q1935)/500)</f>
        <v>0.02</v>
      </c>
      <c r="Q1936" s="101">
        <f>(((I1936-I1935)*P1936)+Q1935)+I1936</f>
        <v>500</v>
      </c>
      <c r="R1936" s="133">
        <f>ROUNDUP(Q1936,0)</f>
        <v>500</v>
      </c>
      <c r="S1936" s="132">
        <f>((T1937-T1935)/500)</f>
        <v>0.04</v>
      </c>
      <c r="T1936" s="134">
        <f>(((I1936-I1935)*S1936)+T1935)+I1936</f>
        <v>650</v>
      </c>
      <c r="U1936" s="134">
        <f>ROUNDUP(T1936,0)</f>
        <v>650</v>
      </c>
      <c r="V1936" s="396"/>
      <c r="W1936" s="130">
        <f>((X1937-X1935)/500)</f>
        <v>0.01</v>
      </c>
      <c r="X1936" s="116">
        <f>(((V1936-V1935)*W1936)+X1935)+V1936</f>
        <v>2645</v>
      </c>
      <c r="Y1936" s="135">
        <f t="shared" si="301"/>
        <v>240</v>
      </c>
      <c r="Z1936" s="106">
        <f>ROUNDUP(X1936,0)</f>
        <v>2645</v>
      </c>
      <c r="AA1936" s="136">
        <f>((AB1937-AB1935)/500)</f>
        <v>0.02</v>
      </c>
      <c r="AB1936" s="137">
        <f>(((V1936-V1935)*AA1936)+AB1935)+V1936</f>
        <v>5290</v>
      </c>
      <c r="AC1936" s="101">
        <f>ROUNDUP(AB1936,0)</f>
        <v>5290</v>
      </c>
      <c r="AD1936" s="137">
        <f>((AE1937-AE1935)/500)</f>
        <v>0.01</v>
      </c>
      <c r="AE1936" s="137">
        <f>(((V1936-V1935)*AD1936)+AE1935)+V1936</f>
        <v>2670</v>
      </c>
      <c r="AF1936" s="133">
        <f>ROUNDUP(AE1936,0)</f>
        <v>2670</v>
      </c>
      <c r="AG1936" s="137">
        <f>((AH1937-AH1935)/500)</f>
        <v>0.01</v>
      </c>
      <c r="AH1936" s="137">
        <f>(((V1936-V1935)*AG1936)+AH1935)+V1936</f>
        <v>2695</v>
      </c>
      <c r="AI1936" s="101">
        <f>ROUNDUP(AH1936,0)</f>
        <v>2695</v>
      </c>
      <c r="AJ1936" s="136">
        <f>((AK1937-AK1935)/500)</f>
        <v>0.01</v>
      </c>
      <c r="AK1936" s="138">
        <f>(((V1936-V1935)*AJ1936)+AK1935)+V1936</f>
        <v>2720</v>
      </c>
      <c r="AL1936" s="139">
        <f>ROUNDUP(AK1936,0)</f>
        <v>2720</v>
      </c>
    </row>
    <row r="1937" spans="1:38" ht="15.75" x14ac:dyDescent="0.25">
      <c r="A1937" s="93">
        <f t="shared" si="302"/>
        <v>0</v>
      </c>
      <c r="B1937" s="93">
        <f t="shared" si="297"/>
        <v>0</v>
      </c>
      <c r="C1937" s="112">
        <f>+$D$3*U1937</f>
        <v>5544110</v>
      </c>
      <c r="D1937" s="112">
        <f t="shared" si="298"/>
        <v>5544110</v>
      </c>
      <c r="E1937" s="112">
        <f>+$F$3*L1937</f>
        <v>4938300</v>
      </c>
      <c r="F1937" s="112">
        <f t="shared" si="299"/>
        <v>4938300</v>
      </c>
      <c r="G1937" s="113">
        <f>+$H$3*R1937</f>
        <v>1482540</v>
      </c>
      <c r="H1937" s="112">
        <f t="shared" si="300"/>
        <v>1482540</v>
      </c>
      <c r="I1937" s="140">
        <f>+I1935+500</f>
        <v>484000</v>
      </c>
      <c r="J1937" s="130"/>
      <c r="K1937" s="116">
        <f>+K1935+10</f>
        <v>9830</v>
      </c>
      <c r="L1937" s="117">
        <f>+I1937+K1937</f>
        <v>493830</v>
      </c>
      <c r="M1937" s="118"/>
      <c r="N1937" s="119">
        <f>+N1935+10</f>
        <v>9930</v>
      </c>
      <c r="O1937" s="119">
        <f>+N1937+I1937</f>
        <v>493930</v>
      </c>
      <c r="P1937" s="119"/>
      <c r="Q1937" s="119">
        <f>+Q1935+10</f>
        <v>10180</v>
      </c>
      <c r="R1937" s="120">
        <f>+Q1937+I1937</f>
        <v>494180</v>
      </c>
      <c r="S1937" s="121"/>
      <c r="T1937" s="122">
        <f>+T1935+20</f>
        <v>20010</v>
      </c>
      <c r="U1937" s="122">
        <f>+T1937+I1937</f>
        <v>504010</v>
      </c>
      <c r="V1937" s="141">
        <f>+V1935+500</f>
        <v>484000</v>
      </c>
      <c r="W1937" s="130"/>
      <c r="X1937" s="116">
        <f>+X1935+5</f>
        <v>7485</v>
      </c>
      <c r="Y1937" s="124">
        <f t="shared" si="301"/>
        <v>484240</v>
      </c>
      <c r="Z1937" s="125">
        <f>+V1937+X1937</f>
        <v>491485</v>
      </c>
      <c r="AA1937" s="126"/>
      <c r="AB1937" s="127">
        <f>+AB1935+10</f>
        <v>14970</v>
      </c>
      <c r="AC1937" s="119">
        <f>+V1937+AB1937</f>
        <v>498970</v>
      </c>
      <c r="AD1937" s="127"/>
      <c r="AE1937" s="127">
        <f>+AE1935+5</f>
        <v>7510</v>
      </c>
      <c r="AF1937" s="120">
        <f>+AE1937+V1937</f>
        <v>491510</v>
      </c>
      <c r="AG1937" s="127"/>
      <c r="AH1937" s="127">
        <f>+AH1935+5</f>
        <v>7535</v>
      </c>
      <c r="AI1937" s="119">
        <f>+AH1937+V1937</f>
        <v>491535</v>
      </c>
      <c r="AJ1937" s="126"/>
      <c r="AK1937" s="128">
        <f>+AK1935+5</f>
        <v>7560</v>
      </c>
      <c r="AL1937" s="129">
        <f>+AK1937+V1937</f>
        <v>491560</v>
      </c>
    </row>
    <row r="1938" spans="1:38" ht="15.75" x14ac:dyDescent="0.25">
      <c r="A1938" s="93">
        <f t="shared" si="302"/>
        <v>0</v>
      </c>
      <c r="B1938" s="94">
        <f t="shared" si="297"/>
        <v>0</v>
      </c>
      <c r="C1938" s="95">
        <f>+$D$3*T1938</f>
        <v>7150</v>
      </c>
      <c r="D1938" s="95">
        <f t="shared" si="298"/>
        <v>7150</v>
      </c>
      <c r="E1938" s="95">
        <f>+$F$3*K1938</f>
        <v>1500</v>
      </c>
      <c r="F1938" s="95">
        <f t="shared" si="299"/>
        <v>1500</v>
      </c>
      <c r="G1938" s="96">
        <f>+$H$3*Q1938</f>
        <v>1500</v>
      </c>
      <c r="H1938" s="95">
        <f t="shared" si="300"/>
        <v>1500</v>
      </c>
      <c r="I1938" s="395"/>
      <c r="J1938" s="130">
        <f>((K1939-K1937)/500)</f>
        <v>0.02</v>
      </c>
      <c r="K1938" s="116">
        <f>(((I1938-I1937)*J1938)+K1937)+I1938</f>
        <v>150</v>
      </c>
      <c r="L1938" s="131">
        <f>ROUNDUP(K1938,0)</f>
        <v>150</v>
      </c>
      <c r="M1938" s="132">
        <f>((N1939-N1937)/500)</f>
        <v>0.02</v>
      </c>
      <c r="N1938" s="101">
        <f>(((I1938-I1937)*M1938)+N1937)+I1938</f>
        <v>250</v>
      </c>
      <c r="O1938" s="101">
        <f>ROUNDUP(N1938,0)</f>
        <v>250</v>
      </c>
      <c r="P1938" s="101">
        <f>((Q1939-Q1937)/500)</f>
        <v>0.02</v>
      </c>
      <c r="Q1938" s="101">
        <f>(((I1938-I1937)*P1938)+Q1937)+I1938</f>
        <v>500</v>
      </c>
      <c r="R1938" s="133">
        <f>ROUNDUP(Q1938,0)</f>
        <v>500</v>
      </c>
      <c r="S1938" s="132">
        <f>((T1939-T1937)/500)</f>
        <v>0.04</v>
      </c>
      <c r="T1938" s="134">
        <f>(((I1938-I1937)*S1938)+T1937)+I1938</f>
        <v>650</v>
      </c>
      <c r="U1938" s="134">
        <f>ROUNDUP(T1938,0)</f>
        <v>650</v>
      </c>
      <c r="V1938" s="396"/>
      <c r="W1938" s="130">
        <f>((X1939-X1937)/500)</f>
        <v>0.02</v>
      </c>
      <c r="X1938" s="116">
        <f>(((V1938-V1937)*W1938)+X1937)+V1938</f>
        <v>-2195</v>
      </c>
      <c r="Y1938" s="135">
        <f t="shared" si="301"/>
        <v>240</v>
      </c>
      <c r="Z1938" s="106">
        <f>ROUNDUP(X1938,0)</f>
        <v>-2195</v>
      </c>
      <c r="AA1938" s="136">
        <f>((AB1939-AB1937)/500)</f>
        <v>0.04</v>
      </c>
      <c r="AB1938" s="137">
        <f>(((V1938-V1937)*AA1938)+AB1937)+V1938</f>
        <v>-4390</v>
      </c>
      <c r="AC1938" s="101">
        <f>ROUNDUP(AB1938,0)</f>
        <v>-4390</v>
      </c>
      <c r="AD1938" s="137">
        <f>((AE1939-AE1937)/500)</f>
        <v>0.02</v>
      </c>
      <c r="AE1938" s="137">
        <f>(((V1938-V1937)*AD1938)+AE1937)+V1938</f>
        <v>-2170</v>
      </c>
      <c r="AF1938" s="133">
        <f>ROUNDUP(AE1938,0)</f>
        <v>-2170</v>
      </c>
      <c r="AG1938" s="137">
        <f>((AH1939-AH1937)/500)</f>
        <v>0.02</v>
      </c>
      <c r="AH1938" s="137">
        <f>(((V1938-V1937)*AG1938)+AH1937)+V1938</f>
        <v>-2145</v>
      </c>
      <c r="AI1938" s="101">
        <f>ROUNDUP(AH1938,0)</f>
        <v>-2145</v>
      </c>
      <c r="AJ1938" s="136">
        <f>((AK1939-AK1937)/500)</f>
        <v>0.02</v>
      </c>
      <c r="AK1938" s="138">
        <f>(((V1938-V1937)*AJ1938)+AK1937)+V1938</f>
        <v>-2120</v>
      </c>
      <c r="AL1938" s="139">
        <f>ROUNDUP(AK1938,0)</f>
        <v>-2120</v>
      </c>
    </row>
    <row r="1939" spans="1:38" ht="15.75" x14ac:dyDescent="0.25">
      <c r="A1939" s="93">
        <f t="shared" si="302"/>
        <v>0</v>
      </c>
      <c r="B1939" s="93">
        <f t="shared" si="297"/>
        <v>0</v>
      </c>
      <c r="C1939" s="112">
        <f>+$D$3*U1939</f>
        <v>5549830</v>
      </c>
      <c r="D1939" s="112">
        <f t="shared" si="298"/>
        <v>5549830</v>
      </c>
      <c r="E1939" s="112">
        <f>+$F$3*L1939</f>
        <v>4943400</v>
      </c>
      <c r="F1939" s="112">
        <f t="shared" si="299"/>
        <v>4943400</v>
      </c>
      <c r="G1939" s="113">
        <f>+$H$3*R1939</f>
        <v>1484070</v>
      </c>
      <c r="H1939" s="112">
        <f t="shared" si="300"/>
        <v>1484070</v>
      </c>
      <c r="I1939" s="140">
        <f>+I1937+500</f>
        <v>484500</v>
      </c>
      <c r="J1939" s="130"/>
      <c r="K1939" s="116">
        <f>+K1937+10</f>
        <v>9840</v>
      </c>
      <c r="L1939" s="117">
        <f>+I1939+K1939</f>
        <v>494340</v>
      </c>
      <c r="M1939" s="118"/>
      <c r="N1939" s="119">
        <f>+N1937+10</f>
        <v>9940</v>
      </c>
      <c r="O1939" s="119">
        <f>+N1939+I1939</f>
        <v>494440</v>
      </c>
      <c r="P1939" s="119"/>
      <c r="Q1939" s="119">
        <f>+Q1937+10</f>
        <v>10190</v>
      </c>
      <c r="R1939" s="120">
        <f>+Q1939+I1939</f>
        <v>494690</v>
      </c>
      <c r="S1939" s="121"/>
      <c r="T1939" s="122">
        <f>+T1937+20</f>
        <v>20030</v>
      </c>
      <c r="U1939" s="122">
        <f>+T1939+I1939</f>
        <v>504530</v>
      </c>
      <c r="V1939" s="141">
        <f>+V1937+500</f>
        <v>484500</v>
      </c>
      <c r="W1939" s="130"/>
      <c r="X1939" s="116">
        <f>+X1937+10</f>
        <v>7495</v>
      </c>
      <c r="Y1939" s="124">
        <f t="shared" si="301"/>
        <v>484740</v>
      </c>
      <c r="Z1939" s="125">
        <f>+V1939+X1939</f>
        <v>491995</v>
      </c>
      <c r="AA1939" s="126"/>
      <c r="AB1939" s="127">
        <f>+AB1937+20</f>
        <v>14990</v>
      </c>
      <c r="AC1939" s="119">
        <f>+V1939+AB1939</f>
        <v>499490</v>
      </c>
      <c r="AD1939" s="127"/>
      <c r="AE1939" s="127">
        <f>+AE1937+10</f>
        <v>7520</v>
      </c>
      <c r="AF1939" s="120">
        <f>+AE1939+V1939</f>
        <v>492020</v>
      </c>
      <c r="AG1939" s="127"/>
      <c r="AH1939" s="127">
        <f>+AH1937+10</f>
        <v>7545</v>
      </c>
      <c r="AI1939" s="119">
        <f>+AH1939+V1939</f>
        <v>492045</v>
      </c>
      <c r="AJ1939" s="126"/>
      <c r="AK1939" s="128">
        <f>+AK1937+10</f>
        <v>7570</v>
      </c>
      <c r="AL1939" s="129">
        <f>+AK1939+V1939</f>
        <v>492070</v>
      </c>
    </row>
    <row r="1940" spans="1:38" ht="15.75" x14ac:dyDescent="0.25">
      <c r="A1940" s="93">
        <f t="shared" si="302"/>
        <v>0</v>
      </c>
      <c r="B1940" s="94">
        <f t="shared" si="297"/>
        <v>0</v>
      </c>
      <c r="C1940" s="95">
        <f>+$D$3*T1940</f>
        <v>7150</v>
      </c>
      <c r="D1940" s="95">
        <f t="shared" si="298"/>
        <v>7150</v>
      </c>
      <c r="E1940" s="95">
        <f>+$F$3*K1940</f>
        <v>1500</v>
      </c>
      <c r="F1940" s="95">
        <f t="shared" si="299"/>
        <v>1500</v>
      </c>
      <c r="G1940" s="96">
        <f>+$H$3*Q1940</f>
        <v>1500</v>
      </c>
      <c r="H1940" s="433">
        <f t="shared" si="300"/>
        <v>1500</v>
      </c>
      <c r="I1940" s="395"/>
      <c r="J1940" s="130">
        <f>((K1941-K1939)/500)</f>
        <v>0.02</v>
      </c>
      <c r="K1940" s="116">
        <f>(((I1940-I1939)*J1940)+K1939)+I1940</f>
        <v>150</v>
      </c>
      <c r="L1940" s="131">
        <f>ROUNDUP(K1940,0)</f>
        <v>150</v>
      </c>
      <c r="M1940" s="132">
        <f>((N1941-N1939)/500)</f>
        <v>0.02</v>
      </c>
      <c r="N1940" s="101">
        <f>(((I1940-I1939)*M1940)+N1939)+I1940</f>
        <v>250</v>
      </c>
      <c r="O1940" s="101">
        <f>ROUNDUP(N1940,0)</f>
        <v>250</v>
      </c>
      <c r="P1940" s="101">
        <f>((Q1941-Q1939)/500)</f>
        <v>0.02</v>
      </c>
      <c r="Q1940" s="101">
        <f>(((I1940-I1939)*P1940)+Q1939)+I1940</f>
        <v>500</v>
      </c>
      <c r="R1940" s="133">
        <f>ROUNDUP(Q1940,0)</f>
        <v>500</v>
      </c>
      <c r="S1940" s="132">
        <f>((T1941-T1939)/500)</f>
        <v>0.04</v>
      </c>
      <c r="T1940" s="134">
        <f>(((I1940-I1939)*S1940)+T1939)+I1940</f>
        <v>650</v>
      </c>
      <c r="U1940" s="134">
        <f>ROUNDUP(T1940,0)</f>
        <v>650</v>
      </c>
      <c r="V1940" s="396"/>
      <c r="W1940" s="130">
        <f>((X1941-X1939)/500)</f>
        <v>0.01</v>
      </c>
      <c r="X1940" s="116">
        <f>(((V1940-V1939)*W1940)+X1939)+V1940</f>
        <v>2650</v>
      </c>
      <c r="Y1940" s="135">
        <f t="shared" si="301"/>
        <v>240</v>
      </c>
      <c r="Z1940" s="106">
        <f>ROUNDUP(X1940,0)</f>
        <v>2650</v>
      </c>
      <c r="AA1940" s="136">
        <f>((AB1941-AB1939)/500)</f>
        <v>0.02</v>
      </c>
      <c r="AB1940" s="137">
        <f>(((V1940-V1939)*AA1940)+AB1939)+V1940</f>
        <v>5300</v>
      </c>
      <c r="AC1940" s="101">
        <f>ROUNDUP(AB1940,0)</f>
        <v>5300</v>
      </c>
      <c r="AD1940" s="137">
        <f>((AE1941-AE1939)/500)</f>
        <v>0.01</v>
      </c>
      <c r="AE1940" s="137">
        <f>(((V1940-V1939)*AD1940)+AE1939)+V1940</f>
        <v>2675</v>
      </c>
      <c r="AF1940" s="133">
        <f>ROUNDUP(AE1940,0)</f>
        <v>2675</v>
      </c>
      <c r="AG1940" s="137">
        <f>((AH1941-AH1939)/500)</f>
        <v>0.01</v>
      </c>
      <c r="AH1940" s="137">
        <f>(((V1940-V1939)*AG1940)+AH1939)+V1940</f>
        <v>2700</v>
      </c>
      <c r="AI1940" s="101">
        <f>ROUNDUP(AH1940,0)</f>
        <v>2700</v>
      </c>
      <c r="AJ1940" s="136">
        <f>((AK1941-AK1939)/500)</f>
        <v>0.01</v>
      </c>
      <c r="AK1940" s="138">
        <f>(((V1940-V1939)*AJ1940)+AK1939)+V1940</f>
        <v>2725</v>
      </c>
      <c r="AL1940" s="139">
        <f>ROUNDUP(AK1940,0)</f>
        <v>2725</v>
      </c>
    </row>
    <row r="1941" spans="1:38" ht="15.75" x14ac:dyDescent="0.25">
      <c r="A1941" s="93">
        <f t="shared" si="302"/>
        <v>0</v>
      </c>
      <c r="B1941" s="93">
        <f t="shared" si="297"/>
        <v>0</v>
      </c>
      <c r="C1941" s="112">
        <f>+$D$3*U1941</f>
        <v>5555550</v>
      </c>
      <c r="D1941" s="112">
        <f t="shared" si="298"/>
        <v>5555550</v>
      </c>
      <c r="E1941" s="112">
        <f>+$F$3*L1941</f>
        <v>4948500</v>
      </c>
      <c r="F1941" s="112">
        <f t="shared" si="299"/>
        <v>4948500</v>
      </c>
      <c r="G1941" s="113">
        <f>+$H$3*R1941</f>
        <v>1485600</v>
      </c>
      <c r="H1941" s="112">
        <f t="shared" si="300"/>
        <v>1485600</v>
      </c>
      <c r="I1941" s="140">
        <f>+I1939+500</f>
        <v>485000</v>
      </c>
      <c r="J1941" s="130"/>
      <c r="K1941" s="116">
        <f>+K1939+10</f>
        <v>9850</v>
      </c>
      <c r="L1941" s="117">
        <f>+I1941+K1941</f>
        <v>494850</v>
      </c>
      <c r="M1941" s="118"/>
      <c r="N1941" s="119">
        <f>+N1939+10</f>
        <v>9950</v>
      </c>
      <c r="O1941" s="119">
        <f>+N1941+I1941</f>
        <v>494950</v>
      </c>
      <c r="P1941" s="119"/>
      <c r="Q1941" s="119">
        <f>+Q1939+10</f>
        <v>10200</v>
      </c>
      <c r="R1941" s="120">
        <f>+Q1941+I1941</f>
        <v>495200</v>
      </c>
      <c r="S1941" s="121"/>
      <c r="T1941" s="122">
        <f>+T1939+20</f>
        <v>20050</v>
      </c>
      <c r="U1941" s="122">
        <f>+T1941+I1941</f>
        <v>505050</v>
      </c>
      <c r="V1941" s="141">
        <f>+V1939+500</f>
        <v>485000</v>
      </c>
      <c r="W1941" s="130"/>
      <c r="X1941" s="116">
        <f>+X1939+5</f>
        <v>7500</v>
      </c>
      <c r="Y1941" s="124">
        <f t="shared" si="301"/>
        <v>485240</v>
      </c>
      <c r="Z1941" s="125">
        <f>+V1941+X1941</f>
        <v>492500</v>
      </c>
      <c r="AA1941" s="126"/>
      <c r="AB1941" s="127">
        <f>+AB1939+10</f>
        <v>15000</v>
      </c>
      <c r="AC1941" s="119">
        <f>+V1941+AB1941</f>
        <v>500000</v>
      </c>
      <c r="AD1941" s="127"/>
      <c r="AE1941" s="127">
        <f>+AE1939+5</f>
        <v>7525</v>
      </c>
      <c r="AF1941" s="120">
        <f>+AE1941+V1941</f>
        <v>492525</v>
      </c>
      <c r="AG1941" s="127"/>
      <c r="AH1941" s="127">
        <f>+AH1939+5</f>
        <v>7550</v>
      </c>
      <c r="AI1941" s="119">
        <f>+AH1941+V1941</f>
        <v>492550</v>
      </c>
      <c r="AJ1941" s="126"/>
      <c r="AK1941" s="128">
        <f>+AK1939+5</f>
        <v>7575</v>
      </c>
      <c r="AL1941" s="129">
        <f>+AK1941+V1941</f>
        <v>492575</v>
      </c>
    </row>
    <row r="1942" spans="1:38" ht="15.75" x14ac:dyDescent="0.25">
      <c r="A1942" s="93">
        <f t="shared" si="302"/>
        <v>0</v>
      </c>
      <c r="B1942" s="94">
        <f t="shared" si="297"/>
        <v>0</v>
      </c>
      <c r="C1942" s="95">
        <f>+$D$3*T1942</f>
        <v>7150</v>
      </c>
      <c r="D1942" s="95">
        <f t="shared" si="298"/>
        <v>7150</v>
      </c>
      <c r="E1942" s="95">
        <f>+$F$3*K1942</f>
        <v>1500</v>
      </c>
      <c r="F1942" s="95">
        <f t="shared" si="299"/>
        <v>1500</v>
      </c>
      <c r="G1942" s="96">
        <f>+$H$3*Q1942</f>
        <v>1500</v>
      </c>
      <c r="H1942" s="95">
        <f t="shared" si="300"/>
        <v>1500</v>
      </c>
      <c r="I1942" s="395"/>
      <c r="J1942" s="130">
        <f>((K1943-K1941)/500)</f>
        <v>0.02</v>
      </c>
      <c r="K1942" s="116">
        <f>(((I1942-I1941)*J1942)+K1941)+I1942</f>
        <v>150</v>
      </c>
      <c r="L1942" s="131">
        <f>ROUNDUP(K1942,0)</f>
        <v>150</v>
      </c>
      <c r="M1942" s="132">
        <f>((N1943-N1941)/500)</f>
        <v>0.02</v>
      </c>
      <c r="N1942" s="101">
        <f>(((I1942-I1941)*M1942)+N1941)+I1942</f>
        <v>250</v>
      </c>
      <c r="O1942" s="101">
        <f>ROUNDUP(N1942,0)</f>
        <v>250</v>
      </c>
      <c r="P1942" s="101">
        <f>((Q1943-Q1941)/500)</f>
        <v>0.02</v>
      </c>
      <c r="Q1942" s="101">
        <f>(((I1942-I1941)*P1942)+Q1941)+I1942</f>
        <v>500</v>
      </c>
      <c r="R1942" s="133">
        <f>ROUNDUP(Q1942,0)</f>
        <v>500</v>
      </c>
      <c r="S1942" s="132">
        <f>((T1943-T1941)/500)</f>
        <v>0.04</v>
      </c>
      <c r="T1942" s="134">
        <f>(((I1942-I1941)*S1942)+T1941)+I1942</f>
        <v>650</v>
      </c>
      <c r="U1942" s="134">
        <f>ROUNDUP(T1942,0)</f>
        <v>650</v>
      </c>
      <c r="V1942" s="396"/>
      <c r="W1942" s="130">
        <f>((X1943-X1941)/500)</f>
        <v>0.02</v>
      </c>
      <c r="X1942" s="116">
        <f>(((V1942-V1941)*W1942)+X1941)+V1942</f>
        <v>-2200</v>
      </c>
      <c r="Y1942" s="135">
        <f t="shared" si="301"/>
        <v>240</v>
      </c>
      <c r="Z1942" s="106">
        <f>ROUNDUP(X1942,0)</f>
        <v>-2200</v>
      </c>
      <c r="AA1942" s="136">
        <f>((AB1943-AB1941)/500)</f>
        <v>0.04</v>
      </c>
      <c r="AB1942" s="137">
        <f>(((V1942-V1941)*AA1942)+AB1941)+V1942</f>
        <v>-4400</v>
      </c>
      <c r="AC1942" s="101">
        <f>ROUNDUP(AB1942,0)</f>
        <v>-4400</v>
      </c>
      <c r="AD1942" s="137">
        <f>((AE1943-AE1941)/500)</f>
        <v>0.02</v>
      </c>
      <c r="AE1942" s="137">
        <f>(((V1942-V1941)*AD1942)+AE1941)+V1942</f>
        <v>-2175</v>
      </c>
      <c r="AF1942" s="133">
        <f>ROUNDUP(AE1942,0)</f>
        <v>-2175</v>
      </c>
      <c r="AG1942" s="137">
        <f>((AH1943-AH1941)/500)</f>
        <v>0.02</v>
      </c>
      <c r="AH1942" s="137">
        <f>(((V1942-V1941)*AG1942)+AH1941)+V1942</f>
        <v>-2150</v>
      </c>
      <c r="AI1942" s="101">
        <f>ROUNDUP(AH1942,0)</f>
        <v>-2150</v>
      </c>
      <c r="AJ1942" s="136">
        <f>((AK1943-AK1941)/500)</f>
        <v>0.02</v>
      </c>
      <c r="AK1942" s="138">
        <f>(((V1942-V1941)*AJ1942)+AK1941)+V1942</f>
        <v>-2125</v>
      </c>
      <c r="AL1942" s="139">
        <f>ROUNDUP(AK1942,0)</f>
        <v>-2125</v>
      </c>
    </row>
    <row r="1943" spans="1:38" ht="15.75" x14ac:dyDescent="0.25">
      <c r="A1943" s="93">
        <f t="shared" si="302"/>
        <v>0</v>
      </c>
      <c r="B1943" s="93">
        <f t="shared" si="297"/>
        <v>0</v>
      </c>
      <c r="C1943" s="112">
        <f>+$D$3*U1943</f>
        <v>5561270</v>
      </c>
      <c r="D1943" s="112">
        <f t="shared" si="298"/>
        <v>5561270</v>
      </c>
      <c r="E1943" s="112">
        <f>+$F$3*L1943</f>
        <v>4953600</v>
      </c>
      <c r="F1943" s="112">
        <f t="shared" si="299"/>
        <v>4953600</v>
      </c>
      <c r="G1943" s="113">
        <f>+$H$3*R1943</f>
        <v>1487130</v>
      </c>
      <c r="H1943" s="112">
        <f t="shared" si="300"/>
        <v>1487130</v>
      </c>
      <c r="I1943" s="140">
        <f>+I1941+500</f>
        <v>485500</v>
      </c>
      <c r="J1943" s="130"/>
      <c r="K1943" s="116">
        <f>+K1941+10</f>
        <v>9860</v>
      </c>
      <c r="L1943" s="117">
        <f>+I1943+K1943</f>
        <v>495360</v>
      </c>
      <c r="M1943" s="118"/>
      <c r="N1943" s="119">
        <f>+N1941+10</f>
        <v>9960</v>
      </c>
      <c r="O1943" s="119">
        <f>+N1943+I1943</f>
        <v>495460</v>
      </c>
      <c r="P1943" s="119"/>
      <c r="Q1943" s="119">
        <f>+Q1941+10</f>
        <v>10210</v>
      </c>
      <c r="R1943" s="120">
        <f>+Q1943+I1943</f>
        <v>495710</v>
      </c>
      <c r="S1943" s="121"/>
      <c r="T1943" s="122">
        <f>+T1941+20</f>
        <v>20070</v>
      </c>
      <c r="U1943" s="122">
        <f>+T1943+I1943</f>
        <v>505570</v>
      </c>
      <c r="V1943" s="141">
        <f>+V1941+500</f>
        <v>485500</v>
      </c>
      <c r="W1943" s="130"/>
      <c r="X1943" s="116">
        <f>+X1941+10</f>
        <v>7510</v>
      </c>
      <c r="Y1943" s="124">
        <f t="shared" si="301"/>
        <v>485740</v>
      </c>
      <c r="Z1943" s="125">
        <f>+V1943+X1943</f>
        <v>493010</v>
      </c>
      <c r="AA1943" s="126"/>
      <c r="AB1943" s="127">
        <f>+AB1941+20</f>
        <v>15020</v>
      </c>
      <c r="AC1943" s="119">
        <f>+V1943+AB1943</f>
        <v>500520</v>
      </c>
      <c r="AD1943" s="127"/>
      <c r="AE1943" s="127">
        <f>+AE1941+10</f>
        <v>7535</v>
      </c>
      <c r="AF1943" s="120">
        <f>+AE1943+V1943</f>
        <v>493035</v>
      </c>
      <c r="AG1943" s="127"/>
      <c r="AH1943" s="127">
        <f>+AH1941+10</f>
        <v>7560</v>
      </c>
      <c r="AI1943" s="119">
        <f>+AH1943+V1943</f>
        <v>493060</v>
      </c>
      <c r="AJ1943" s="126"/>
      <c r="AK1943" s="128">
        <f>+AK1941+10</f>
        <v>7585</v>
      </c>
      <c r="AL1943" s="129">
        <f>+AK1943+V1943</f>
        <v>493085</v>
      </c>
    </row>
    <row r="1944" spans="1:38" ht="15.75" x14ac:dyDescent="0.25">
      <c r="A1944" s="93">
        <f t="shared" si="302"/>
        <v>0</v>
      </c>
      <c r="B1944" s="94">
        <f t="shared" si="297"/>
        <v>0</v>
      </c>
      <c r="C1944" s="95">
        <f>+$D$3*T1944</f>
        <v>7150</v>
      </c>
      <c r="D1944" s="95">
        <f t="shared" si="298"/>
        <v>7150</v>
      </c>
      <c r="E1944" s="95">
        <f>+$F$3*K1944</f>
        <v>1500</v>
      </c>
      <c r="F1944" s="95">
        <f t="shared" si="299"/>
        <v>1500</v>
      </c>
      <c r="G1944" s="96">
        <f>+$H$3*Q1944</f>
        <v>1500</v>
      </c>
      <c r="H1944" s="433">
        <f t="shared" si="300"/>
        <v>1500</v>
      </c>
      <c r="I1944" s="395"/>
      <c r="J1944" s="130">
        <f>((K1945-K1943)/500)</f>
        <v>0.02</v>
      </c>
      <c r="K1944" s="116">
        <f>(((I1944-I1943)*J1944)+K1943)+I1944</f>
        <v>150</v>
      </c>
      <c r="L1944" s="131">
        <f>ROUNDUP(K1944,0)</f>
        <v>150</v>
      </c>
      <c r="M1944" s="132">
        <f>((N1945-N1943)/500)</f>
        <v>0.02</v>
      </c>
      <c r="N1944" s="101">
        <f>(((I1944-I1943)*M1944)+N1943)+I1944</f>
        <v>250</v>
      </c>
      <c r="O1944" s="101">
        <f>ROUNDUP(N1944,0)</f>
        <v>250</v>
      </c>
      <c r="P1944" s="101">
        <f>((Q1945-Q1943)/500)</f>
        <v>0.02</v>
      </c>
      <c r="Q1944" s="101">
        <f>(((I1944-I1943)*P1944)+Q1943)+I1944</f>
        <v>500</v>
      </c>
      <c r="R1944" s="133">
        <f>ROUNDUP(Q1944,0)</f>
        <v>500</v>
      </c>
      <c r="S1944" s="132">
        <f>((T1945-T1943)/500)</f>
        <v>0.04</v>
      </c>
      <c r="T1944" s="134">
        <f>(((I1944-I1943)*S1944)+T1943)+I1944</f>
        <v>650</v>
      </c>
      <c r="U1944" s="134">
        <f>ROUNDUP(T1944,0)</f>
        <v>650</v>
      </c>
      <c r="V1944" s="396"/>
      <c r="W1944" s="130">
        <f>((X1945-X1943)/500)</f>
        <v>0.01</v>
      </c>
      <c r="X1944" s="116">
        <f>(((V1944-V1943)*W1944)+X1943)+V1944</f>
        <v>2655</v>
      </c>
      <c r="Y1944" s="135">
        <f t="shared" si="301"/>
        <v>240</v>
      </c>
      <c r="Z1944" s="106">
        <f>ROUNDUP(X1944,0)</f>
        <v>2655</v>
      </c>
      <c r="AA1944" s="136">
        <f>((AB1945-AB1943)/500)</f>
        <v>0.02</v>
      </c>
      <c r="AB1944" s="137">
        <f>(((V1944-V1943)*AA1944)+AB1943)+V1944</f>
        <v>5310</v>
      </c>
      <c r="AC1944" s="101">
        <f>ROUNDUP(AB1944,0)</f>
        <v>5310</v>
      </c>
      <c r="AD1944" s="137">
        <f>((AE1945-AE1943)/500)</f>
        <v>0.01</v>
      </c>
      <c r="AE1944" s="137">
        <f>(((V1944-V1943)*AD1944)+AE1943)+V1944</f>
        <v>2680</v>
      </c>
      <c r="AF1944" s="133">
        <f>ROUNDUP(AE1944,0)</f>
        <v>2680</v>
      </c>
      <c r="AG1944" s="137">
        <f>((AH1945-AH1943)/500)</f>
        <v>0.01</v>
      </c>
      <c r="AH1944" s="137">
        <f>(((V1944-V1943)*AG1944)+AH1943)+V1944</f>
        <v>2705</v>
      </c>
      <c r="AI1944" s="101">
        <f>ROUNDUP(AH1944,0)</f>
        <v>2705</v>
      </c>
      <c r="AJ1944" s="136">
        <f>((AK1945-AK1943)/500)</f>
        <v>0.01</v>
      </c>
      <c r="AK1944" s="138">
        <f>(((V1944-V1943)*AJ1944)+AK1943)+V1944</f>
        <v>2730</v>
      </c>
      <c r="AL1944" s="139">
        <f>ROUNDUP(AK1944,0)</f>
        <v>2730</v>
      </c>
    </row>
    <row r="1945" spans="1:38" ht="15.75" x14ac:dyDescent="0.25">
      <c r="A1945" s="93">
        <f t="shared" si="302"/>
        <v>0</v>
      </c>
      <c r="B1945" s="93">
        <f t="shared" si="297"/>
        <v>0</v>
      </c>
      <c r="C1945" s="112">
        <f>+$D$3*U1945</f>
        <v>5566990</v>
      </c>
      <c r="D1945" s="112">
        <f t="shared" si="298"/>
        <v>5566990</v>
      </c>
      <c r="E1945" s="112">
        <f>+$F$3*L1945</f>
        <v>4958700</v>
      </c>
      <c r="F1945" s="112">
        <f t="shared" si="299"/>
        <v>4958700</v>
      </c>
      <c r="G1945" s="113">
        <f>+$H$3*R1945</f>
        <v>1488660</v>
      </c>
      <c r="H1945" s="112">
        <f t="shared" si="300"/>
        <v>1488660</v>
      </c>
      <c r="I1945" s="140">
        <f>+I1943+500</f>
        <v>486000</v>
      </c>
      <c r="J1945" s="130"/>
      <c r="K1945" s="116">
        <f>+K1943+10</f>
        <v>9870</v>
      </c>
      <c r="L1945" s="117">
        <f>+I1945+K1945</f>
        <v>495870</v>
      </c>
      <c r="M1945" s="118"/>
      <c r="N1945" s="119">
        <f>+N1943+10</f>
        <v>9970</v>
      </c>
      <c r="O1945" s="119">
        <f>+N1945+I1945</f>
        <v>495970</v>
      </c>
      <c r="P1945" s="119"/>
      <c r="Q1945" s="119">
        <f>+Q1943+10</f>
        <v>10220</v>
      </c>
      <c r="R1945" s="120">
        <f>+Q1945+I1945</f>
        <v>496220</v>
      </c>
      <c r="S1945" s="121"/>
      <c r="T1945" s="122">
        <f>+T1943+20</f>
        <v>20090</v>
      </c>
      <c r="U1945" s="122">
        <f>+T1945+I1945</f>
        <v>506090</v>
      </c>
      <c r="V1945" s="141">
        <f>+V1943+500</f>
        <v>486000</v>
      </c>
      <c r="W1945" s="130"/>
      <c r="X1945" s="116">
        <f>+X1943+5</f>
        <v>7515</v>
      </c>
      <c r="Y1945" s="124">
        <f t="shared" si="301"/>
        <v>486240</v>
      </c>
      <c r="Z1945" s="125">
        <f>+V1945+X1945</f>
        <v>493515</v>
      </c>
      <c r="AA1945" s="126"/>
      <c r="AB1945" s="127">
        <f>+AB1943+10</f>
        <v>15030</v>
      </c>
      <c r="AC1945" s="119">
        <f>+V1945+AB1945</f>
        <v>501030</v>
      </c>
      <c r="AD1945" s="127"/>
      <c r="AE1945" s="127">
        <f>+AE1943+5</f>
        <v>7540</v>
      </c>
      <c r="AF1945" s="120">
        <f>+AE1945+V1945</f>
        <v>493540</v>
      </c>
      <c r="AG1945" s="127"/>
      <c r="AH1945" s="127">
        <f>+AH1943+5</f>
        <v>7565</v>
      </c>
      <c r="AI1945" s="119">
        <f>+AH1945+V1945</f>
        <v>493565</v>
      </c>
      <c r="AJ1945" s="126"/>
      <c r="AK1945" s="128">
        <f>+AK1943+5</f>
        <v>7590</v>
      </c>
      <c r="AL1945" s="129">
        <f>+AK1945+V1945</f>
        <v>493590</v>
      </c>
    </row>
    <row r="1946" spans="1:38" ht="15.75" x14ac:dyDescent="0.25">
      <c r="A1946" s="93">
        <f t="shared" si="302"/>
        <v>0</v>
      </c>
      <c r="B1946" s="94">
        <f t="shared" si="297"/>
        <v>0</v>
      </c>
      <c r="C1946" s="95">
        <f>+$D$3*T1946</f>
        <v>7150</v>
      </c>
      <c r="D1946" s="95">
        <f t="shared" si="298"/>
        <v>7150</v>
      </c>
      <c r="E1946" s="95">
        <f>+$F$3*K1946</f>
        <v>1500</v>
      </c>
      <c r="F1946" s="95">
        <f t="shared" si="299"/>
        <v>1500</v>
      </c>
      <c r="G1946" s="96">
        <f>+$H$3*Q1946</f>
        <v>1500</v>
      </c>
      <c r="H1946" s="95">
        <f t="shared" si="300"/>
        <v>1500</v>
      </c>
      <c r="I1946" s="395"/>
      <c r="J1946" s="130">
        <f>((K1947-K1945)/500)</f>
        <v>0.02</v>
      </c>
      <c r="K1946" s="116">
        <f>(((I1946-I1945)*J1946)+K1945)+I1946</f>
        <v>150</v>
      </c>
      <c r="L1946" s="131">
        <f>ROUNDUP(K1946,0)</f>
        <v>150</v>
      </c>
      <c r="M1946" s="132">
        <f>((N1947-N1945)/500)</f>
        <v>0.02</v>
      </c>
      <c r="N1946" s="101">
        <f>(((I1946-I1945)*M1946)+N1945)+I1946</f>
        <v>250</v>
      </c>
      <c r="O1946" s="101">
        <f>ROUNDUP(N1946,0)</f>
        <v>250</v>
      </c>
      <c r="P1946" s="101">
        <f>((Q1947-Q1945)/500)</f>
        <v>0.02</v>
      </c>
      <c r="Q1946" s="101">
        <f>(((I1946-I1945)*P1946)+Q1945)+I1946</f>
        <v>500</v>
      </c>
      <c r="R1946" s="133">
        <f>ROUNDUP(Q1946,0)</f>
        <v>500</v>
      </c>
      <c r="S1946" s="132">
        <f>((T1947-T1945)/500)</f>
        <v>0.04</v>
      </c>
      <c r="T1946" s="134">
        <f>(((I1946-I1945)*S1946)+T1945)+I1946</f>
        <v>650</v>
      </c>
      <c r="U1946" s="134">
        <f>ROUNDUP(T1946,0)</f>
        <v>650</v>
      </c>
      <c r="V1946" s="396"/>
      <c r="W1946" s="130">
        <f>((X1947-X1945)/500)</f>
        <v>0.02</v>
      </c>
      <c r="X1946" s="116">
        <f>(((V1946-V1945)*W1946)+X1945)+V1946</f>
        <v>-2205</v>
      </c>
      <c r="Y1946" s="135">
        <f t="shared" si="301"/>
        <v>240</v>
      </c>
      <c r="Z1946" s="106">
        <f>ROUNDUP(X1946,0)</f>
        <v>-2205</v>
      </c>
      <c r="AA1946" s="136">
        <f>((AB1947-AB1945)/500)</f>
        <v>0.04</v>
      </c>
      <c r="AB1946" s="137">
        <f>(((V1946-V1945)*AA1946)+AB1945)+V1946</f>
        <v>-4410</v>
      </c>
      <c r="AC1946" s="101">
        <f>ROUNDUP(AB1946,0)</f>
        <v>-4410</v>
      </c>
      <c r="AD1946" s="137">
        <f>((AE1947-AE1945)/500)</f>
        <v>0.02</v>
      </c>
      <c r="AE1946" s="137">
        <f>(((V1946-V1945)*AD1946)+AE1945)+V1946</f>
        <v>-2180</v>
      </c>
      <c r="AF1946" s="133">
        <f>ROUNDUP(AE1946,0)</f>
        <v>-2180</v>
      </c>
      <c r="AG1946" s="137">
        <f>((AH1947-AH1945)/500)</f>
        <v>0.02</v>
      </c>
      <c r="AH1946" s="137">
        <f>(((V1946-V1945)*AG1946)+AH1945)+V1946</f>
        <v>-2155</v>
      </c>
      <c r="AI1946" s="101">
        <f>ROUNDUP(AH1946,0)</f>
        <v>-2155</v>
      </c>
      <c r="AJ1946" s="136">
        <f>((AK1947-AK1945)/500)</f>
        <v>0.02</v>
      </c>
      <c r="AK1946" s="138">
        <f>(((V1946-V1945)*AJ1946)+AK1945)+V1946</f>
        <v>-2130</v>
      </c>
      <c r="AL1946" s="139">
        <f>ROUNDUP(AK1946,0)</f>
        <v>-2130</v>
      </c>
    </row>
    <row r="1947" spans="1:38" ht="15.75" x14ac:dyDescent="0.25">
      <c r="A1947" s="93">
        <f t="shared" si="302"/>
        <v>0</v>
      </c>
      <c r="B1947" s="93">
        <f t="shared" ref="B1947:B2010" si="303">ROUNDUP(A1947,0)</f>
        <v>0</v>
      </c>
      <c r="C1947" s="112">
        <f>+$D$3*U1947</f>
        <v>5572710</v>
      </c>
      <c r="D1947" s="112">
        <f t="shared" ref="D1947:D2010" si="304">ROUNDUP(C1947,0)</f>
        <v>5572710</v>
      </c>
      <c r="E1947" s="112">
        <f>+$F$3*L1947</f>
        <v>4963800</v>
      </c>
      <c r="F1947" s="112">
        <f t="shared" ref="F1947:F2010" si="305">ROUNDUP(E1947,0)</f>
        <v>4963800</v>
      </c>
      <c r="G1947" s="113">
        <f>+$H$3*R1947</f>
        <v>1490190</v>
      </c>
      <c r="H1947" s="112">
        <f t="shared" ref="H1947:H2010" si="306">ROUNDUP(G1947,0)</f>
        <v>1490190</v>
      </c>
      <c r="I1947" s="140">
        <f>+I1945+500</f>
        <v>486500</v>
      </c>
      <c r="J1947" s="130"/>
      <c r="K1947" s="116">
        <f>+K1945+10</f>
        <v>9880</v>
      </c>
      <c r="L1947" s="117">
        <f>+I1947+K1947</f>
        <v>496380</v>
      </c>
      <c r="M1947" s="118"/>
      <c r="N1947" s="119">
        <f>+N1945+10</f>
        <v>9980</v>
      </c>
      <c r="O1947" s="119">
        <f>+N1947+I1947</f>
        <v>496480</v>
      </c>
      <c r="P1947" s="119"/>
      <c r="Q1947" s="119">
        <f>+Q1945+10</f>
        <v>10230</v>
      </c>
      <c r="R1947" s="120">
        <f>+Q1947+I1947</f>
        <v>496730</v>
      </c>
      <c r="S1947" s="121"/>
      <c r="T1947" s="122">
        <f>+T1945+20</f>
        <v>20110</v>
      </c>
      <c r="U1947" s="122">
        <f>+T1947+I1947</f>
        <v>506610</v>
      </c>
      <c r="V1947" s="141">
        <f>+V1945+500</f>
        <v>486500</v>
      </c>
      <c r="W1947" s="130"/>
      <c r="X1947" s="116">
        <f>+X1945+10</f>
        <v>7525</v>
      </c>
      <c r="Y1947" s="124">
        <f t="shared" si="301"/>
        <v>486740</v>
      </c>
      <c r="Z1947" s="125">
        <f>+V1947+X1947</f>
        <v>494025</v>
      </c>
      <c r="AA1947" s="126"/>
      <c r="AB1947" s="127">
        <f>+AB1945+20</f>
        <v>15050</v>
      </c>
      <c r="AC1947" s="119">
        <f>+V1947+AB1947</f>
        <v>501550</v>
      </c>
      <c r="AD1947" s="127"/>
      <c r="AE1947" s="127">
        <f>+AE1945+10</f>
        <v>7550</v>
      </c>
      <c r="AF1947" s="120">
        <f>+AE1947+V1947</f>
        <v>494050</v>
      </c>
      <c r="AG1947" s="127"/>
      <c r="AH1947" s="127">
        <f>+AH1945+10</f>
        <v>7575</v>
      </c>
      <c r="AI1947" s="119">
        <f>+AH1947+V1947</f>
        <v>494075</v>
      </c>
      <c r="AJ1947" s="126"/>
      <c r="AK1947" s="128">
        <f>+AK1945+10</f>
        <v>7600</v>
      </c>
      <c r="AL1947" s="129">
        <f>+AK1947+V1947</f>
        <v>494100</v>
      </c>
    </row>
    <row r="1948" spans="1:38" ht="15.75" x14ac:dyDescent="0.25">
      <c r="A1948" s="93">
        <f t="shared" si="302"/>
        <v>0</v>
      </c>
      <c r="B1948" s="94">
        <f t="shared" si="303"/>
        <v>0</v>
      </c>
      <c r="C1948" s="95">
        <f>+$D$3*T1948</f>
        <v>7150</v>
      </c>
      <c r="D1948" s="95">
        <f t="shared" si="304"/>
        <v>7150</v>
      </c>
      <c r="E1948" s="95">
        <f>+$F$3*K1948</f>
        <v>1500</v>
      </c>
      <c r="F1948" s="95">
        <f t="shared" si="305"/>
        <v>1500</v>
      </c>
      <c r="G1948" s="96">
        <f>+$H$3*Q1948</f>
        <v>1500</v>
      </c>
      <c r="H1948" s="433">
        <f t="shared" si="306"/>
        <v>1500</v>
      </c>
      <c r="I1948" s="395"/>
      <c r="J1948" s="130">
        <f>((K1949-K1947)/500)</f>
        <v>0.02</v>
      </c>
      <c r="K1948" s="116">
        <f>(((I1948-I1947)*J1948)+K1947)+I1948</f>
        <v>150</v>
      </c>
      <c r="L1948" s="131">
        <f>ROUNDUP(K1948,0)</f>
        <v>150</v>
      </c>
      <c r="M1948" s="132">
        <f>((N1949-N1947)/500)</f>
        <v>0.02</v>
      </c>
      <c r="N1948" s="101">
        <f>(((I1948-I1947)*M1948)+N1947)+I1948</f>
        <v>250</v>
      </c>
      <c r="O1948" s="101">
        <f>ROUNDUP(N1948,0)</f>
        <v>250</v>
      </c>
      <c r="P1948" s="101">
        <f>((Q1949-Q1947)/500)</f>
        <v>0.02</v>
      </c>
      <c r="Q1948" s="101">
        <f>(((I1948-I1947)*P1948)+Q1947)+I1948</f>
        <v>500</v>
      </c>
      <c r="R1948" s="133">
        <f>ROUNDUP(Q1948,0)</f>
        <v>500</v>
      </c>
      <c r="S1948" s="132">
        <f>((T1949-T1947)/500)</f>
        <v>0.04</v>
      </c>
      <c r="T1948" s="134">
        <f>(((I1948-I1947)*S1948)+T1947)+I1948</f>
        <v>650</v>
      </c>
      <c r="U1948" s="134">
        <f>ROUNDUP(T1948,0)</f>
        <v>650</v>
      </c>
      <c r="V1948" s="396"/>
      <c r="W1948" s="130">
        <f>((X1949-X1947)/500)</f>
        <v>0.01</v>
      </c>
      <c r="X1948" s="116">
        <f>(((V1948-V1947)*W1948)+X1947)+V1948</f>
        <v>2660</v>
      </c>
      <c r="Y1948" s="135">
        <f t="shared" si="301"/>
        <v>240</v>
      </c>
      <c r="Z1948" s="106">
        <f>ROUNDUP(X1948,0)</f>
        <v>2660</v>
      </c>
      <c r="AA1948" s="136">
        <f>((AB1949-AB1947)/500)</f>
        <v>0.02</v>
      </c>
      <c r="AB1948" s="137">
        <f>(((V1948-V1947)*AA1948)+AB1947)+V1948</f>
        <v>5320</v>
      </c>
      <c r="AC1948" s="101">
        <f>ROUNDUP(AB1948,0)</f>
        <v>5320</v>
      </c>
      <c r="AD1948" s="137">
        <f>((AE1949-AE1947)/500)</f>
        <v>0.01</v>
      </c>
      <c r="AE1948" s="137">
        <f>(((V1948-V1947)*AD1948)+AE1947)+V1948</f>
        <v>2685</v>
      </c>
      <c r="AF1948" s="133">
        <f>ROUNDUP(AE1948,0)</f>
        <v>2685</v>
      </c>
      <c r="AG1948" s="137">
        <f>((AH1949-AH1947)/500)</f>
        <v>0.01</v>
      </c>
      <c r="AH1948" s="137">
        <f>(((V1948-V1947)*AG1948)+AH1947)+V1948</f>
        <v>2710</v>
      </c>
      <c r="AI1948" s="101">
        <f>ROUNDUP(AH1948,0)</f>
        <v>2710</v>
      </c>
      <c r="AJ1948" s="136">
        <f>((AK1949-AK1947)/500)</f>
        <v>0.01</v>
      </c>
      <c r="AK1948" s="138">
        <f>(((V1948-V1947)*AJ1948)+AK1947)+V1948</f>
        <v>2735</v>
      </c>
      <c r="AL1948" s="139">
        <f>ROUNDUP(AK1948,0)</f>
        <v>2735</v>
      </c>
    </row>
    <row r="1949" spans="1:38" ht="15.75" x14ac:dyDescent="0.25">
      <c r="A1949" s="93">
        <f t="shared" si="302"/>
        <v>0</v>
      </c>
      <c r="B1949" s="93">
        <f t="shared" si="303"/>
        <v>0</v>
      </c>
      <c r="C1949" s="112">
        <f>+$D$3*U1949</f>
        <v>5578430</v>
      </c>
      <c r="D1949" s="112">
        <f t="shared" si="304"/>
        <v>5578430</v>
      </c>
      <c r="E1949" s="112">
        <f>+$F$3*L1949</f>
        <v>4968900</v>
      </c>
      <c r="F1949" s="112">
        <f t="shared" si="305"/>
        <v>4968900</v>
      </c>
      <c r="G1949" s="113">
        <f>+$H$3*R1949</f>
        <v>1491720</v>
      </c>
      <c r="H1949" s="112">
        <f t="shared" si="306"/>
        <v>1491720</v>
      </c>
      <c r="I1949" s="140">
        <f>+I1947+500</f>
        <v>487000</v>
      </c>
      <c r="J1949" s="130"/>
      <c r="K1949" s="116">
        <f>+K1947+10</f>
        <v>9890</v>
      </c>
      <c r="L1949" s="117">
        <f>+I1949+K1949</f>
        <v>496890</v>
      </c>
      <c r="M1949" s="118"/>
      <c r="N1949" s="119">
        <f>+N1947+10</f>
        <v>9990</v>
      </c>
      <c r="O1949" s="119">
        <f>+N1949+I1949</f>
        <v>496990</v>
      </c>
      <c r="P1949" s="119"/>
      <c r="Q1949" s="119">
        <f>+Q1947+10</f>
        <v>10240</v>
      </c>
      <c r="R1949" s="120">
        <f>+Q1949+I1949</f>
        <v>497240</v>
      </c>
      <c r="S1949" s="121"/>
      <c r="T1949" s="122">
        <f>+T1947+20</f>
        <v>20130</v>
      </c>
      <c r="U1949" s="122">
        <f>+T1949+I1949</f>
        <v>507130</v>
      </c>
      <c r="V1949" s="141">
        <f>+V1947+500</f>
        <v>487000</v>
      </c>
      <c r="W1949" s="130"/>
      <c r="X1949" s="116">
        <f>+X1947+5</f>
        <v>7530</v>
      </c>
      <c r="Y1949" s="124">
        <f t="shared" si="301"/>
        <v>487240</v>
      </c>
      <c r="Z1949" s="125">
        <f>+V1949+X1949</f>
        <v>494530</v>
      </c>
      <c r="AA1949" s="126"/>
      <c r="AB1949" s="127">
        <f>+AB1947+10</f>
        <v>15060</v>
      </c>
      <c r="AC1949" s="119">
        <f>+V1949+AB1949</f>
        <v>502060</v>
      </c>
      <c r="AD1949" s="127"/>
      <c r="AE1949" s="127">
        <f>+AE1947+5</f>
        <v>7555</v>
      </c>
      <c r="AF1949" s="120">
        <f>+AE1949+V1949</f>
        <v>494555</v>
      </c>
      <c r="AG1949" s="127"/>
      <c r="AH1949" s="127">
        <f>+AH1947+5</f>
        <v>7580</v>
      </c>
      <c r="AI1949" s="119">
        <f>+AH1949+V1949</f>
        <v>494580</v>
      </c>
      <c r="AJ1949" s="126"/>
      <c r="AK1949" s="128">
        <f>+AK1947+5</f>
        <v>7605</v>
      </c>
      <c r="AL1949" s="129">
        <f>+AK1949+V1949</f>
        <v>494605</v>
      </c>
    </row>
    <row r="1950" spans="1:38" ht="15.75" x14ac:dyDescent="0.25">
      <c r="A1950" s="93">
        <f t="shared" si="302"/>
        <v>0</v>
      </c>
      <c r="B1950" s="94">
        <f t="shared" si="303"/>
        <v>0</v>
      </c>
      <c r="C1950" s="95">
        <f>+$D$3*T1950</f>
        <v>7150</v>
      </c>
      <c r="D1950" s="95">
        <f t="shared" si="304"/>
        <v>7150</v>
      </c>
      <c r="E1950" s="95">
        <f>+$F$3*K1950</f>
        <v>1500</v>
      </c>
      <c r="F1950" s="95">
        <f t="shared" si="305"/>
        <v>1500</v>
      </c>
      <c r="G1950" s="96">
        <f>+$H$3*Q1950</f>
        <v>1500</v>
      </c>
      <c r="H1950" s="95">
        <f t="shared" si="306"/>
        <v>1500</v>
      </c>
      <c r="I1950" s="395"/>
      <c r="J1950" s="130">
        <f>((K1951-K1949)/500)</f>
        <v>0.02</v>
      </c>
      <c r="K1950" s="116">
        <f>(((I1950-I1949)*J1950)+K1949)+I1950</f>
        <v>150</v>
      </c>
      <c r="L1950" s="131">
        <f>ROUNDUP(K1950,0)</f>
        <v>150</v>
      </c>
      <c r="M1950" s="132">
        <f>((N1951-N1949)/500)</f>
        <v>0.02</v>
      </c>
      <c r="N1950" s="101">
        <f>(((I1950-I1949)*M1950)+N1949)+I1950</f>
        <v>250</v>
      </c>
      <c r="O1950" s="101">
        <f>ROUNDUP(N1950,0)</f>
        <v>250</v>
      </c>
      <c r="P1950" s="101">
        <f>((Q1951-Q1949)/500)</f>
        <v>0.02</v>
      </c>
      <c r="Q1950" s="101">
        <f>(((I1950-I1949)*P1950)+Q1949)+I1950</f>
        <v>500</v>
      </c>
      <c r="R1950" s="133">
        <f>ROUNDUP(Q1950,0)</f>
        <v>500</v>
      </c>
      <c r="S1950" s="132">
        <f>((T1951-T1949)/500)</f>
        <v>0.04</v>
      </c>
      <c r="T1950" s="134">
        <f>(((I1950-I1949)*S1950)+T1949)+I1950</f>
        <v>650</v>
      </c>
      <c r="U1950" s="134">
        <f>ROUNDUP(T1950,0)</f>
        <v>650</v>
      </c>
      <c r="V1950" s="396"/>
      <c r="W1950" s="130">
        <f>((X1951-X1949)/500)</f>
        <v>0.02</v>
      </c>
      <c r="X1950" s="116">
        <f>(((V1950-V1949)*W1950)+X1949)+V1950</f>
        <v>-2210</v>
      </c>
      <c r="Y1950" s="135">
        <f t="shared" si="301"/>
        <v>240</v>
      </c>
      <c r="Z1950" s="106">
        <f>ROUNDUP(X1950,0)</f>
        <v>-2210</v>
      </c>
      <c r="AA1950" s="136">
        <f>((AB1951-AB1949)/500)</f>
        <v>0.04</v>
      </c>
      <c r="AB1950" s="137">
        <f>(((V1950-V1949)*AA1950)+AB1949)+V1950</f>
        <v>-4420</v>
      </c>
      <c r="AC1950" s="101">
        <f>ROUNDUP(AB1950,0)</f>
        <v>-4420</v>
      </c>
      <c r="AD1950" s="137">
        <f>((AE1951-AE1949)/500)</f>
        <v>0.02</v>
      </c>
      <c r="AE1950" s="137">
        <f>(((V1950-V1949)*AD1950)+AE1949)+V1950</f>
        <v>-2185</v>
      </c>
      <c r="AF1950" s="133">
        <f>ROUNDUP(AE1950,0)</f>
        <v>-2185</v>
      </c>
      <c r="AG1950" s="137">
        <f>((AH1951-AH1949)/500)</f>
        <v>0.02</v>
      </c>
      <c r="AH1950" s="137">
        <f>(((V1950-V1949)*AG1950)+AH1949)+V1950</f>
        <v>-2160</v>
      </c>
      <c r="AI1950" s="101">
        <f>ROUNDUP(AH1950,0)</f>
        <v>-2160</v>
      </c>
      <c r="AJ1950" s="136">
        <f>((AK1951-AK1949)/500)</f>
        <v>0.02</v>
      </c>
      <c r="AK1950" s="138">
        <f>(((V1950-V1949)*AJ1950)+AK1949)+V1950</f>
        <v>-2135</v>
      </c>
      <c r="AL1950" s="139">
        <f>ROUNDUP(AK1950,0)</f>
        <v>-2135</v>
      </c>
    </row>
    <row r="1951" spans="1:38" ht="15.75" x14ac:dyDescent="0.25">
      <c r="A1951" s="93">
        <f t="shared" si="302"/>
        <v>0</v>
      </c>
      <c r="B1951" s="93">
        <f t="shared" si="303"/>
        <v>0</v>
      </c>
      <c r="C1951" s="112">
        <f>+$D$3*U1951</f>
        <v>5584150</v>
      </c>
      <c r="D1951" s="112">
        <f t="shared" si="304"/>
        <v>5584150</v>
      </c>
      <c r="E1951" s="112">
        <f>+$F$3*L1951</f>
        <v>4974000</v>
      </c>
      <c r="F1951" s="112">
        <f t="shared" si="305"/>
        <v>4974000</v>
      </c>
      <c r="G1951" s="113">
        <f>+$H$3*R1951</f>
        <v>1493250</v>
      </c>
      <c r="H1951" s="112">
        <f t="shared" si="306"/>
        <v>1493250</v>
      </c>
      <c r="I1951" s="140">
        <f>+I1949+500</f>
        <v>487500</v>
      </c>
      <c r="J1951" s="130"/>
      <c r="K1951" s="116">
        <f>+K1949+10</f>
        <v>9900</v>
      </c>
      <c r="L1951" s="117">
        <f>+I1951+K1951</f>
        <v>497400</v>
      </c>
      <c r="M1951" s="118"/>
      <c r="N1951" s="119">
        <f>+N1949+10</f>
        <v>10000</v>
      </c>
      <c r="O1951" s="119">
        <f>+N1951+I1951</f>
        <v>497500</v>
      </c>
      <c r="P1951" s="119"/>
      <c r="Q1951" s="119">
        <f>+Q1949+10</f>
        <v>10250</v>
      </c>
      <c r="R1951" s="120">
        <f>+Q1951+I1951</f>
        <v>497750</v>
      </c>
      <c r="S1951" s="121"/>
      <c r="T1951" s="122">
        <f>+T1949+20</f>
        <v>20150</v>
      </c>
      <c r="U1951" s="122">
        <f>+T1951+I1951</f>
        <v>507650</v>
      </c>
      <c r="V1951" s="141">
        <f>+V1949+500</f>
        <v>487500</v>
      </c>
      <c r="W1951" s="130"/>
      <c r="X1951" s="116">
        <f>+X1949+10</f>
        <v>7540</v>
      </c>
      <c r="Y1951" s="124">
        <f t="shared" si="301"/>
        <v>487740</v>
      </c>
      <c r="Z1951" s="125">
        <f>+V1951+X1951</f>
        <v>495040</v>
      </c>
      <c r="AA1951" s="126"/>
      <c r="AB1951" s="127">
        <f>+AB1949+20</f>
        <v>15080</v>
      </c>
      <c r="AC1951" s="119">
        <f>+V1951+AB1951</f>
        <v>502580</v>
      </c>
      <c r="AD1951" s="127"/>
      <c r="AE1951" s="127">
        <f>+AE1949+10</f>
        <v>7565</v>
      </c>
      <c r="AF1951" s="120">
        <f>+AE1951+V1951</f>
        <v>495065</v>
      </c>
      <c r="AG1951" s="127"/>
      <c r="AH1951" s="127">
        <f>+AH1949+10</f>
        <v>7590</v>
      </c>
      <c r="AI1951" s="119">
        <f>+AH1951+V1951</f>
        <v>495090</v>
      </c>
      <c r="AJ1951" s="126"/>
      <c r="AK1951" s="128">
        <f>+AK1949+10</f>
        <v>7615</v>
      </c>
      <c r="AL1951" s="129">
        <f>+AK1951+V1951</f>
        <v>495115</v>
      </c>
    </row>
    <row r="1952" spans="1:38" ht="15.75" x14ac:dyDescent="0.25">
      <c r="A1952" s="93">
        <f t="shared" si="302"/>
        <v>0</v>
      </c>
      <c r="B1952" s="94">
        <f t="shared" si="303"/>
        <v>0</v>
      </c>
      <c r="C1952" s="95">
        <f>+$D$3*T1952</f>
        <v>7150</v>
      </c>
      <c r="D1952" s="95">
        <f t="shared" si="304"/>
        <v>7150</v>
      </c>
      <c r="E1952" s="95">
        <f>+$F$3*K1952</f>
        <v>1500</v>
      </c>
      <c r="F1952" s="95">
        <f t="shared" si="305"/>
        <v>1500</v>
      </c>
      <c r="G1952" s="96">
        <f>+$H$3*Q1952</f>
        <v>1500</v>
      </c>
      <c r="H1952" s="433">
        <f t="shared" si="306"/>
        <v>1500</v>
      </c>
      <c r="I1952" s="395"/>
      <c r="J1952" s="130">
        <f>((K1953-K1951)/500)</f>
        <v>0.02</v>
      </c>
      <c r="K1952" s="116">
        <f>(((I1952-I1951)*J1952)+K1951)+I1952</f>
        <v>150</v>
      </c>
      <c r="L1952" s="131">
        <f>ROUNDUP(K1952,0)</f>
        <v>150</v>
      </c>
      <c r="M1952" s="132">
        <f>((N1953-N1951)/500)</f>
        <v>0.02</v>
      </c>
      <c r="N1952" s="101">
        <f>(((I1952-I1951)*M1952)+N1951)+I1952</f>
        <v>250</v>
      </c>
      <c r="O1952" s="101">
        <f>ROUNDUP(N1952,0)</f>
        <v>250</v>
      </c>
      <c r="P1952" s="101">
        <f>((Q1953-Q1951)/500)</f>
        <v>0.02</v>
      </c>
      <c r="Q1952" s="101">
        <f>(((I1952-I1951)*P1952)+Q1951)+I1952</f>
        <v>500</v>
      </c>
      <c r="R1952" s="133">
        <f>ROUNDUP(Q1952,0)</f>
        <v>500</v>
      </c>
      <c r="S1952" s="132">
        <f>((T1953-T1951)/500)</f>
        <v>0.04</v>
      </c>
      <c r="T1952" s="134">
        <f>(((I1952-I1951)*S1952)+T1951)+I1952</f>
        <v>650</v>
      </c>
      <c r="U1952" s="134">
        <f>ROUNDUP(T1952,0)</f>
        <v>650</v>
      </c>
      <c r="V1952" s="396"/>
      <c r="W1952" s="130">
        <f>((X1953-X1951)/500)</f>
        <v>0.01</v>
      </c>
      <c r="X1952" s="116">
        <f>(((V1952-V1951)*W1952)+X1951)+V1952</f>
        <v>2665</v>
      </c>
      <c r="Y1952" s="135">
        <f t="shared" si="301"/>
        <v>240</v>
      </c>
      <c r="Z1952" s="106">
        <f>ROUNDUP(X1952,0)</f>
        <v>2665</v>
      </c>
      <c r="AA1952" s="136">
        <f>((AB1953-AB1951)/500)</f>
        <v>0.02</v>
      </c>
      <c r="AB1952" s="137">
        <f>(((V1952-V1951)*AA1952)+AB1951)+V1952</f>
        <v>5330</v>
      </c>
      <c r="AC1952" s="101">
        <f>ROUNDUP(AB1952,0)</f>
        <v>5330</v>
      </c>
      <c r="AD1952" s="137">
        <f>((AE1953-AE1951)/500)</f>
        <v>0.01</v>
      </c>
      <c r="AE1952" s="137">
        <f>(((V1952-V1951)*AD1952)+AE1951)+V1952</f>
        <v>2690</v>
      </c>
      <c r="AF1952" s="133">
        <f>ROUNDUP(AE1952,0)</f>
        <v>2690</v>
      </c>
      <c r="AG1952" s="137">
        <f>((AH1953-AH1951)/500)</f>
        <v>0.01</v>
      </c>
      <c r="AH1952" s="137">
        <f>(((V1952-V1951)*AG1952)+AH1951)+V1952</f>
        <v>2715</v>
      </c>
      <c r="AI1952" s="101">
        <f>ROUNDUP(AH1952,0)</f>
        <v>2715</v>
      </c>
      <c r="AJ1952" s="136">
        <f>((AK1953-AK1951)/500)</f>
        <v>0.01</v>
      </c>
      <c r="AK1952" s="138">
        <f>(((V1952-V1951)*AJ1952)+AK1951)+V1952</f>
        <v>2740</v>
      </c>
      <c r="AL1952" s="139">
        <f>ROUNDUP(AK1952,0)</f>
        <v>2740</v>
      </c>
    </row>
    <row r="1953" spans="1:38" ht="15.75" x14ac:dyDescent="0.25">
      <c r="A1953" s="93">
        <f t="shared" si="302"/>
        <v>0</v>
      </c>
      <c r="B1953" s="93">
        <f t="shared" si="303"/>
        <v>0</v>
      </c>
      <c r="C1953" s="112">
        <f>+$D$3*U1953</f>
        <v>5589870</v>
      </c>
      <c r="D1953" s="112">
        <f t="shared" si="304"/>
        <v>5589870</v>
      </c>
      <c r="E1953" s="112">
        <f>+$F$3*L1953</f>
        <v>4979100</v>
      </c>
      <c r="F1953" s="112">
        <f t="shared" si="305"/>
        <v>4979100</v>
      </c>
      <c r="G1953" s="113">
        <f>+$H$3*R1953</f>
        <v>1494780</v>
      </c>
      <c r="H1953" s="112">
        <f t="shared" si="306"/>
        <v>1494780</v>
      </c>
      <c r="I1953" s="140">
        <f>+I1951+500</f>
        <v>488000</v>
      </c>
      <c r="J1953" s="130"/>
      <c r="K1953" s="116">
        <f>+K1951+10</f>
        <v>9910</v>
      </c>
      <c r="L1953" s="117">
        <f>+I1953+K1953</f>
        <v>497910</v>
      </c>
      <c r="M1953" s="118"/>
      <c r="N1953" s="119">
        <f>+N1951+10</f>
        <v>10010</v>
      </c>
      <c r="O1953" s="119">
        <f>+N1953+I1953</f>
        <v>498010</v>
      </c>
      <c r="P1953" s="119"/>
      <c r="Q1953" s="119">
        <f>+Q1951+10</f>
        <v>10260</v>
      </c>
      <c r="R1953" s="120">
        <f>+Q1953+I1953</f>
        <v>498260</v>
      </c>
      <c r="S1953" s="121"/>
      <c r="T1953" s="122">
        <f>+T1951+20</f>
        <v>20170</v>
      </c>
      <c r="U1953" s="122">
        <f>+T1953+I1953</f>
        <v>508170</v>
      </c>
      <c r="V1953" s="141">
        <f>+V1951+500</f>
        <v>488000</v>
      </c>
      <c r="W1953" s="130"/>
      <c r="X1953" s="116">
        <f>+X1951+5</f>
        <v>7545</v>
      </c>
      <c r="Y1953" s="124">
        <f t="shared" ref="Y1953:Y2016" si="307">+V1953+240</f>
        <v>488240</v>
      </c>
      <c r="Z1953" s="125">
        <f>+V1953+X1953</f>
        <v>495545</v>
      </c>
      <c r="AA1953" s="126"/>
      <c r="AB1953" s="127">
        <f>+AB1951+10</f>
        <v>15090</v>
      </c>
      <c r="AC1953" s="119">
        <f>+V1953+AB1953</f>
        <v>503090</v>
      </c>
      <c r="AD1953" s="127"/>
      <c r="AE1953" s="127">
        <f>+AE1951+5</f>
        <v>7570</v>
      </c>
      <c r="AF1953" s="120">
        <f>+AE1953+V1953</f>
        <v>495570</v>
      </c>
      <c r="AG1953" s="127"/>
      <c r="AH1953" s="127">
        <f>+AH1951+5</f>
        <v>7595</v>
      </c>
      <c r="AI1953" s="119">
        <f>+AH1953+V1953</f>
        <v>495595</v>
      </c>
      <c r="AJ1953" s="126"/>
      <c r="AK1953" s="128">
        <f>+AK1951+5</f>
        <v>7620</v>
      </c>
      <c r="AL1953" s="129">
        <f>+AK1953+V1953</f>
        <v>495620</v>
      </c>
    </row>
    <row r="1954" spans="1:38" ht="15.75" x14ac:dyDescent="0.25">
      <c r="A1954" s="93">
        <f t="shared" si="302"/>
        <v>0</v>
      </c>
      <c r="B1954" s="94">
        <f t="shared" si="303"/>
        <v>0</v>
      </c>
      <c r="C1954" s="95">
        <f>+$D$3*T1954</f>
        <v>7150</v>
      </c>
      <c r="D1954" s="95">
        <f t="shared" si="304"/>
        <v>7150</v>
      </c>
      <c r="E1954" s="95">
        <f>+$F$3*K1954</f>
        <v>1500</v>
      </c>
      <c r="F1954" s="95">
        <f t="shared" si="305"/>
        <v>1500</v>
      </c>
      <c r="G1954" s="96">
        <f>+$H$3*Q1954</f>
        <v>1500</v>
      </c>
      <c r="H1954" s="95">
        <f t="shared" si="306"/>
        <v>1500</v>
      </c>
      <c r="I1954" s="395"/>
      <c r="J1954" s="130">
        <f>((K1955-K1953)/500)</f>
        <v>0.02</v>
      </c>
      <c r="K1954" s="116">
        <f>(((I1954-I1953)*J1954)+K1953)+I1954</f>
        <v>150</v>
      </c>
      <c r="L1954" s="131">
        <f>ROUNDUP(K1954,0)</f>
        <v>150</v>
      </c>
      <c r="M1954" s="132">
        <f>((N1955-N1953)/500)</f>
        <v>0.02</v>
      </c>
      <c r="N1954" s="101">
        <f>(((I1954-I1953)*M1954)+N1953)+I1954</f>
        <v>250</v>
      </c>
      <c r="O1954" s="101">
        <f>ROUNDUP(N1954,0)</f>
        <v>250</v>
      </c>
      <c r="P1954" s="101">
        <f>((Q1955-Q1953)/500)</f>
        <v>0.02</v>
      </c>
      <c r="Q1954" s="101">
        <f>(((I1954-I1953)*P1954)+Q1953)+I1954</f>
        <v>500</v>
      </c>
      <c r="R1954" s="133">
        <f>ROUNDUP(Q1954,0)</f>
        <v>500</v>
      </c>
      <c r="S1954" s="132">
        <f>((T1955-T1953)/500)</f>
        <v>0.04</v>
      </c>
      <c r="T1954" s="134">
        <f>(((I1954-I1953)*S1954)+T1953)+I1954</f>
        <v>650</v>
      </c>
      <c r="U1954" s="134">
        <f>ROUNDUP(T1954,0)</f>
        <v>650</v>
      </c>
      <c r="V1954" s="396"/>
      <c r="W1954" s="130">
        <f>((X1955-X1953)/500)</f>
        <v>0.02</v>
      </c>
      <c r="X1954" s="116">
        <f>(((V1954-V1953)*W1954)+X1953)+V1954</f>
        <v>-2215</v>
      </c>
      <c r="Y1954" s="135">
        <f t="shared" si="307"/>
        <v>240</v>
      </c>
      <c r="Z1954" s="106">
        <f>ROUNDUP(X1954,0)</f>
        <v>-2215</v>
      </c>
      <c r="AA1954" s="136">
        <f>((AB1955-AB1953)/500)</f>
        <v>0.04</v>
      </c>
      <c r="AB1954" s="137">
        <f>(((V1954-V1953)*AA1954)+AB1953)+V1954</f>
        <v>-4430</v>
      </c>
      <c r="AC1954" s="101">
        <f>ROUNDUP(AB1954,0)</f>
        <v>-4430</v>
      </c>
      <c r="AD1954" s="137">
        <f>((AE1955-AE1953)/500)</f>
        <v>0.02</v>
      </c>
      <c r="AE1954" s="137">
        <f>(((V1954-V1953)*AD1954)+AE1953)+V1954</f>
        <v>-2190</v>
      </c>
      <c r="AF1954" s="133">
        <f>ROUNDUP(AE1954,0)</f>
        <v>-2190</v>
      </c>
      <c r="AG1954" s="137">
        <f>((AH1955-AH1953)/500)</f>
        <v>0.02</v>
      </c>
      <c r="AH1954" s="137">
        <f>(((V1954-V1953)*AG1954)+AH1953)+V1954</f>
        <v>-2165</v>
      </c>
      <c r="AI1954" s="101">
        <f>ROUNDUP(AH1954,0)</f>
        <v>-2165</v>
      </c>
      <c r="AJ1954" s="136">
        <f>((AK1955-AK1953)/500)</f>
        <v>0.02</v>
      </c>
      <c r="AK1954" s="138">
        <f>(((V1954-V1953)*AJ1954)+AK1953)+V1954</f>
        <v>-2140</v>
      </c>
      <c r="AL1954" s="139">
        <f>ROUNDUP(AK1954,0)</f>
        <v>-2140</v>
      </c>
    </row>
    <row r="1955" spans="1:38" ht="15.75" x14ac:dyDescent="0.25">
      <c r="A1955" s="93">
        <f t="shared" si="302"/>
        <v>0</v>
      </c>
      <c r="B1955" s="93">
        <f t="shared" si="303"/>
        <v>0</v>
      </c>
      <c r="C1955" s="112">
        <f>+$D$3*U1955</f>
        <v>5595590</v>
      </c>
      <c r="D1955" s="112">
        <f t="shared" si="304"/>
        <v>5595590</v>
      </c>
      <c r="E1955" s="112">
        <f>+$F$3*L1955</f>
        <v>4984200</v>
      </c>
      <c r="F1955" s="112">
        <f t="shared" si="305"/>
        <v>4984200</v>
      </c>
      <c r="G1955" s="113">
        <f>+$H$3*R1955</f>
        <v>1496310</v>
      </c>
      <c r="H1955" s="112">
        <f t="shared" si="306"/>
        <v>1496310</v>
      </c>
      <c r="I1955" s="140">
        <f>+I1953+500</f>
        <v>488500</v>
      </c>
      <c r="J1955" s="130"/>
      <c r="K1955" s="116">
        <f>+K1953+10</f>
        <v>9920</v>
      </c>
      <c r="L1955" s="117">
        <f>+I1955+K1955</f>
        <v>498420</v>
      </c>
      <c r="M1955" s="118"/>
      <c r="N1955" s="119">
        <f>+N1953+10</f>
        <v>10020</v>
      </c>
      <c r="O1955" s="119">
        <f>+N1955+I1955</f>
        <v>498520</v>
      </c>
      <c r="P1955" s="119"/>
      <c r="Q1955" s="119">
        <f>+Q1953+10</f>
        <v>10270</v>
      </c>
      <c r="R1955" s="120">
        <f>+Q1955+I1955</f>
        <v>498770</v>
      </c>
      <c r="S1955" s="121"/>
      <c r="T1955" s="122">
        <f>+T1953+20</f>
        <v>20190</v>
      </c>
      <c r="U1955" s="122">
        <f>+T1955+I1955</f>
        <v>508690</v>
      </c>
      <c r="V1955" s="141">
        <f>+V1953+500</f>
        <v>488500</v>
      </c>
      <c r="W1955" s="130"/>
      <c r="X1955" s="116">
        <f>+X1953+10</f>
        <v>7555</v>
      </c>
      <c r="Y1955" s="124">
        <f t="shared" si="307"/>
        <v>488740</v>
      </c>
      <c r="Z1955" s="125">
        <f>+V1955+X1955</f>
        <v>496055</v>
      </c>
      <c r="AA1955" s="126"/>
      <c r="AB1955" s="127">
        <f>+AB1953+20</f>
        <v>15110</v>
      </c>
      <c r="AC1955" s="119">
        <f>+V1955+AB1955</f>
        <v>503610</v>
      </c>
      <c r="AD1955" s="127"/>
      <c r="AE1955" s="127">
        <f>+AE1953+10</f>
        <v>7580</v>
      </c>
      <c r="AF1955" s="120">
        <f>+AE1955+V1955</f>
        <v>496080</v>
      </c>
      <c r="AG1955" s="127"/>
      <c r="AH1955" s="127">
        <f>+AH1953+10</f>
        <v>7605</v>
      </c>
      <c r="AI1955" s="119">
        <f>+AH1955+V1955</f>
        <v>496105</v>
      </c>
      <c r="AJ1955" s="126"/>
      <c r="AK1955" s="128">
        <f>+AK1953+10</f>
        <v>7630</v>
      </c>
      <c r="AL1955" s="129">
        <f>+AK1955+V1955</f>
        <v>496130</v>
      </c>
    </row>
    <row r="1956" spans="1:38" ht="15.75" x14ac:dyDescent="0.25">
      <c r="A1956" s="93">
        <f t="shared" si="302"/>
        <v>0</v>
      </c>
      <c r="B1956" s="94">
        <f t="shared" si="303"/>
        <v>0</v>
      </c>
      <c r="C1956" s="95">
        <f>+$D$3*T1956</f>
        <v>7150</v>
      </c>
      <c r="D1956" s="95">
        <f t="shared" si="304"/>
        <v>7150</v>
      </c>
      <c r="E1956" s="95">
        <f>+$F$3*K1956</f>
        <v>1500</v>
      </c>
      <c r="F1956" s="95">
        <f t="shared" si="305"/>
        <v>1500</v>
      </c>
      <c r="G1956" s="96">
        <f>+$H$3*Q1956</f>
        <v>1500</v>
      </c>
      <c r="H1956" s="433">
        <f t="shared" si="306"/>
        <v>1500</v>
      </c>
      <c r="I1956" s="395"/>
      <c r="J1956" s="130">
        <f>((K1957-K1955)/500)</f>
        <v>0.02</v>
      </c>
      <c r="K1956" s="116">
        <f>(((I1956-I1955)*J1956)+K1955)+I1956</f>
        <v>150</v>
      </c>
      <c r="L1956" s="131">
        <f>ROUNDUP(K1956,0)</f>
        <v>150</v>
      </c>
      <c r="M1956" s="132">
        <f>((N1957-N1955)/500)</f>
        <v>0.02</v>
      </c>
      <c r="N1956" s="101">
        <f>(((I1956-I1955)*M1956)+N1955)+I1956</f>
        <v>250</v>
      </c>
      <c r="O1956" s="101">
        <f>ROUNDUP(N1956,0)</f>
        <v>250</v>
      </c>
      <c r="P1956" s="101">
        <f>((Q1957-Q1955)/500)</f>
        <v>0.02</v>
      </c>
      <c r="Q1956" s="101">
        <f>(((I1956-I1955)*P1956)+Q1955)+I1956</f>
        <v>500</v>
      </c>
      <c r="R1956" s="133">
        <f>ROUNDUP(Q1956,0)</f>
        <v>500</v>
      </c>
      <c r="S1956" s="132">
        <f>((T1957-T1955)/500)</f>
        <v>0.04</v>
      </c>
      <c r="T1956" s="134">
        <f>(((I1956-I1955)*S1956)+T1955)+I1956</f>
        <v>650</v>
      </c>
      <c r="U1956" s="134">
        <f>ROUNDUP(T1956,0)</f>
        <v>650</v>
      </c>
      <c r="V1956" s="396"/>
      <c r="W1956" s="130">
        <f>((X1957-X1955)/500)</f>
        <v>0.01</v>
      </c>
      <c r="X1956" s="116">
        <f>(((V1956-V1955)*W1956)+X1955)+V1956</f>
        <v>2670</v>
      </c>
      <c r="Y1956" s="135">
        <f t="shared" si="307"/>
        <v>240</v>
      </c>
      <c r="Z1956" s="106">
        <f>ROUNDUP(X1956,0)</f>
        <v>2670</v>
      </c>
      <c r="AA1956" s="136">
        <f>((AB1957-AB1955)/500)</f>
        <v>0.02</v>
      </c>
      <c r="AB1956" s="137">
        <f>(((V1956-V1955)*AA1956)+AB1955)+V1956</f>
        <v>5340</v>
      </c>
      <c r="AC1956" s="101">
        <f>ROUNDUP(AB1956,0)</f>
        <v>5340</v>
      </c>
      <c r="AD1956" s="137">
        <f>((AE1957-AE1955)/500)</f>
        <v>0.01</v>
      </c>
      <c r="AE1956" s="137">
        <f>(((V1956-V1955)*AD1956)+AE1955)+V1956</f>
        <v>2695</v>
      </c>
      <c r="AF1956" s="133">
        <f>ROUNDUP(AE1956,0)</f>
        <v>2695</v>
      </c>
      <c r="AG1956" s="137">
        <f>((AH1957-AH1955)/500)</f>
        <v>0.01</v>
      </c>
      <c r="AH1956" s="137">
        <f>(((V1956-V1955)*AG1956)+AH1955)+V1956</f>
        <v>2720</v>
      </c>
      <c r="AI1956" s="101">
        <f>ROUNDUP(AH1956,0)</f>
        <v>2720</v>
      </c>
      <c r="AJ1956" s="136">
        <f>((AK1957-AK1955)/500)</f>
        <v>0.01</v>
      </c>
      <c r="AK1956" s="138">
        <f>(((V1956-V1955)*AJ1956)+AK1955)+V1956</f>
        <v>2745</v>
      </c>
      <c r="AL1956" s="139">
        <f>ROUNDUP(AK1956,0)</f>
        <v>2745</v>
      </c>
    </row>
    <row r="1957" spans="1:38" ht="15.75" x14ac:dyDescent="0.25">
      <c r="A1957" s="93">
        <f t="shared" si="302"/>
        <v>0</v>
      </c>
      <c r="B1957" s="93">
        <f t="shared" si="303"/>
        <v>0</v>
      </c>
      <c r="C1957" s="112">
        <f>+$D$3*U1957</f>
        <v>5601310</v>
      </c>
      <c r="D1957" s="112">
        <f t="shared" si="304"/>
        <v>5601310</v>
      </c>
      <c r="E1957" s="112">
        <f>+$F$3*L1957</f>
        <v>4989300</v>
      </c>
      <c r="F1957" s="112">
        <f t="shared" si="305"/>
        <v>4989300</v>
      </c>
      <c r="G1957" s="113">
        <f>+$H$3*R1957</f>
        <v>1497840</v>
      </c>
      <c r="H1957" s="112">
        <f t="shared" si="306"/>
        <v>1497840</v>
      </c>
      <c r="I1957" s="140">
        <f>+I1955+500</f>
        <v>489000</v>
      </c>
      <c r="J1957" s="130"/>
      <c r="K1957" s="116">
        <f>+K1955+10</f>
        <v>9930</v>
      </c>
      <c r="L1957" s="117">
        <f>+I1957+K1957</f>
        <v>498930</v>
      </c>
      <c r="M1957" s="118"/>
      <c r="N1957" s="119">
        <f>+N1955+10</f>
        <v>10030</v>
      </c>
      <c r="O1957" s="119">
        <f>+N1957+I1957</f>
        <v>499030</v>
      </c>
      <c r="P1957" s="119"/>
      <c r="Q1957" s="119">
        <f>+Q1955+10</f>
        <v>10280</v>
      </c>
      <c r="R1957" s="120">
        <f>+Q1957+I1957</f>
        <v>499280</v>
      </c>
      <c r="S1957" s="121"/>
      <c r="T1957" s="122">
        <f>+T1955+20</f>
        <v>20210</v>
      </c>
      <c r="U1957" s="122">
        <f>+T1957+I1957</f>
        <v>509210</v>
      </c>
      <c r="V1957" s="141">
        <f>+V1955+500</f>
        <v>489000</v>
      </c>
      <c r="W1957" s="130"/>
      <c r="X1957" s="116">
        <f>+X1955+5</f>
        <v>7560</v>
      </c>
      <c r="Y1957" s="124">
        <f t="shared" si="307"/>
        <v>489240</v>
      </c>
      <c r="Z1957" s="125">
        <f>+V1957+X1957</f>
        <v>496560</v>
      </c>
      <c r="AA1957" s="126"/>
      <c r="AB1957" s="127">
        <f>+AB1955+10</f>
        <v>15120</v>
      </c>
      <c r="AC1957" s="119">
        <f>+V1957+AB1957</f>
        <v>504120</v>
      </c>
      <c r="AD1957" s="127"/>
      <c r="AE1957" s="127">
        <f>+AE1955+5</f>
        <v>7585</v>
      </c>
      <c r="AF1957" s="120">
        <f>+AE1957+V1957</f>
        <v>496585</v>
      </c>
      <c r="AG1957" s="127"/>
      <c r="AH1957" s="127">
        <f>+AH1955+5</f>
        <v>7610</v>
      </c>
      <c r="AI1957" s="119">
        <f>+AH1957+V1957</f>
        <v>496610</v>
      </c>
      <c r="AJ1957" s="126"/>
      <c r="AK1957" s="128">
        <f>+AK1955+5</f>
        <v>7635</v>
      </c>
      <c r="AL1957" s="129">
        <f>+AK1957+V1957</f>
        <v>496635</v>
      </c>
    </row>
    <row r="1958" spans="1:38" ht="15.75" x14ac:dyDescent="0.25">
      <c r="A1958" s="93">
        <f t="shared" si="302"/>
        <v>0</v>
      </c>
      <c r="B1958" s="94">
        <f t="shared" si="303"/>
        <v>0</v>
      </c>
      <c r="C1958" s="95">
        <f>+$D$3*T1958</f>
        <v>7150</v>
      </c>
      <c r="D1958" s="95">
        <f t="shared" si="304"/>
        <v>7150</v>
      </c>
      <c r="E1958" s="95">
        <f>+$F$3*K1958</f>
        <v>1500</v>
      </c>
      <c r="F1958" s="95">
        <f t="shared" si="305"/>
        <v>1500</v>
      </c>
      <c r="G1958" s="96">
        <f>+$H$3*Q1958</f>
        <v>1500</v>
      </c>
      <c r="H1958" s="95">
        <f t="shared" si="306"/>
        <v>1500</v>
      </c>
      <c r="I1958" s="395"/>
      <c r="J1958" s="130">
        <f>((K1959-K1957)/500)</f>
        <v>0.02</v>
      </c>
      <c r="K1958" s="116">
        <f>(((I1958-I1957)*J1958)+K1957)+I1958</f>
        <v>150</v>
      </c>
      <c r="L1958" s="131">
        <f>ROUNDUP(K1958,0)</f>
        <v>150</v>
      </c>
      <c r="M1958" s="132">
        <f>((N1959-N1957)/500)</f>
        <v>0.02</v>
      </c>
      <c r="N1958" s="101">
        <f>(((I1958-I1957)*M1958)+N1957)+I1958</f>
        <v>250</v>
      </c>
      <c r="O1958" s="101">
        <f>ROUNDUP(N1958,0)</f>
        <v>250</v>
      </c>
      <c r="P1958" s="101">
        <f>((Q1959-Q1957)/500)</f>
        <v>0.02</v>
      </c>
      <c r="Q1958" s="101">
        <f>(((I1958-I1957)*P1958)+Q1957)+I1958</f>
        <v>500</v>
      </c>
      <c r="R1958" s="133">
        <f>ROUNDUP(Q1958,0)</f>
        <v>500</v>
      </c>
      <c r="S1958" s="132">
        <f>((T1959-T1957)/500)</f>
        <v>0.04</v>
      </c>
      <c r="T1958" s="134">
        <f>(((I1958-I1957)*S1958)+T1957)+I1958</f>
        <v>650</v>
      </c>
      <c r="U1958" s="134">
        <f>ROUNDUP(T1958,0)</f>
        <v>650</v>
      </c>
      <c r="V1958" s="396"/>
      <c r="W1958" s="130">
        <f>((X1959-X1957)/500)</f>
        <v>0.02</v>
      </c>
      <c r="X1958" s="116">
        <f>(((V1958-V1957)*W1958)+X1957)+V1958</f>
        <v>-2220</v>
      </c>
      <c r="Y1958" s="135">
        <f t="shared" si="307"/>
        <v>240</v>
      </c>
      <c r="Z1958" s="106">
        <f>ROUNDUP(X1958,0)</f>
        <v>-2220</v>
      </c>
      <c r="AA1958" s="136">
        <f>((AB1959-AB1957)/500)</f>
        <v>0.04</v>
      </c>
      <c r="AB1958" s="137">
        <f>(((V1958-V1957)*AA1958)+AB1957)+V1958</f>
        <v>-4440</v>
      </c>
      <c r="AC1958" s="101">
        <f>ROUNDUP(AB1958,0)</f>
        <v>-4440</v>
      </c>
      <c r="AD1958" s="137">
        <f>((AE1959-AE1957)/500)</f>
        <v>0.02</v>
      </c>
      <c r="AE1958" s="137">
        <f>(((V1958-V1957)*AD1958)+AE1957)+V1958</f>
        <v>-2195</v>
      </c>
      <c r="AF1958" s="133">
        <f>ROUNDUP(AE1958,0)</f>
        <v>-2195</v>
      </c>
      <c r="AG1958" s="137">
        <f>((AH1959-AH1957)/500)</f>
        <v>0.02</v>
      </c>
      <c r="AH1958" s="137">
        <f>(((V1958-V1957)*AG1958)+AH1957)+V1958</f>
        <v>-2170</v>
      </c>
      <c r="AI1958" s="101">
        <f>ROUNDUP(AH1958,0)</f>
        <v>-2170</v>
      </c>
      <c r="AJ1958" s="136">
        <f>((AK1959-AK1957)/500)</f>
        <v>0.02</v>
      </c>
      <c r="AK1958" s="138">
        <f>(((V1958-V1957)*AJ1958)+AK1957)+V1958</f>
        <v>-2145</v>
      </c>
      <c r="AL1958" s="139">
        <f>ROUNDUP(AK1958,0)</f>
        <v>-2145</v>
      </c>
    </row>
    <row r="1959" spans="1:38" ht="15.75" x14ac:dyDescent="0.25">
      <c r="A1959" s="93">
        <f t="shared" si="302"/>
        <v>0</v>
      </c>
      <c r="B1959" s="93">
        <f t="shared" si="303"/>
        <v>0</v>
      </c>
      <c r="C1959" s="112">
        <f>+$D$3*U1959</f>
        <v>5607030</v>
      </c>
      <c r="D1959" s="112">
        <f t="shared" si="304"/>
        <v>5607030</v>
      </c>
      <c r="E1959" s="112">
        <f>+$F$3*L1959</f>
        <v>4994400</v>
      </c>
      <c r="F1959" s="112">
        <f t="shared" si="305"/>
        <v>4994400</v>
      </c>
      <c r="G1959" s="113">
        <f>+$H$3*R1959</f>
        <v>1499370</v>
      </c>
      <c r="H1959" s="112">
        <f t="shared" si="306"/>
        <v>1499370</v>
      </c>
      <c r="I1959" s="140">
        <f>+I1957+500</f>
        <v>489500</v>
      </c>
      <c r="J1959" s="130"/>
      <c r="K1959" s="116">
        <f>+K1957+10</f>
        <v>9940</v>
      </c>
      <c r="L1959" s="117">
        <f>+I1959+K1959</f>
        <v>499440</v>
      </c>
      <c r="M1959" s="118"/>
      <c r="N1959" s="119">
        <f>+N1957+10</f>
        <v>10040</v>
      </c>
      <c r="O1959" s="119">
        <f>+N1959+I1959</f>
        <v>499540</v>
      </c>
      <c r="P1959" s="119"/>
      <c r="Q1959" s="119">
        <f>+Q1957+10</f>
        <v>10290</v>
      </c>
      <c r="R1959" s="120">
        <f>+Q1959+I1959</f>
        <v>499790</v>
      </c>
      <c r="S1959" s="121"/>
      <c r="T1959" s="122">
        <f>+T1957+20</f>
        <v>20230</v>
      </c>
      <c r="U1959" s="122">
        <f>+T1959+I1959</f>
        <v>509730</v>
      </c>
      <c r="V1959" s="141">
        <f>+V1957+500</f>
        <v>489500</v>
      </c>
      <c r="W1959" s="130"/>
      <c r="X1959" s="116">
        <f>+X1957+10</f>
        <v>7570</v>
      </c>
      <c r="Y1959" s="124">
        <f t="shared" si="307"/>
        <v>489740</v>
      </c>
      <c r="Z1959" s="125">
        <f>+V1959+X1959</f>
        <v>497070</v>
      </c>
      <c r="AA1959" s="126"/>
      <c r="AB1959" s="127">
        <f>+AB1957+20</f>
        <v>15140</v>
      </c>
      <c r="AC1959" s="119">
        <f>+V1959+AB1959</f>
        <v>504640</v>
      </c>
      <c r="AD1959" s="127"/>
      <c r="AE1959" s="127">
        <f>+AE1957+10</f>
        <v>7595</v>
      </c>
      <c r="AF1959" s="120">
        <f>+AE1959+V1959</f>
        <v>497095</v>
      </c>
      <c r="AG1959" s="127"/>
      <c r="AH1959" s="127">
        <f>+AH1957+10</f>
        <v>7620</v>
      </c>
      <c r="AI1959" s="119">
        <f>+AH1959+V1959</f>
        <v>497120</v>
      </c>
      <c r="AJ1959" s="126"/>
      <c r="AK1959" s="128">
        <f>+AK1957+10</f>
        <v>7645</v>
      </c>
      <c r="AL1959" s="129">
        <f>+AK1959+V1959</f>
        <v>497145</v>
      </c>
    </row>
    <row r="1960" spans="1:38" ht="15.75" x14ac:dyDescent="0.25">
      <c r="A1960" s="93">
        <f t="shared" si="302"/>
        <v>0</v>
      </c>
      <c r="B1960" s="94">
        <f t="shared" si="303"/>
        <v>0</v>
      </c>
      <c r="C1960" s="95">
        <f>+$D$3*T1960</f>
        <v>7150</v>
      </c>
      <c r="D1960" s="95">
        <f t="shared" si="304"/>
        <v>7150</v>
      </c>
      <c r="E1960" s="95">
        <f>+$F$3*K1960</f>
        <v>1500</v>
      </c>
      <c r="F1960" s="95">
        <f t="shared" si="305"/>
        <v>1500</v>
      </c>
      <c r="G1960" s="96">
        <f>+$H$3*Q1960</f>
        <v>1500</v>
      </c>
      <c r="H1960" s="433">
        <f t="shared" si="306"/>
        <v>1500</v>
      </c>
      <c r="I1960" s="395"/>
      <c r="J1960" s="130">
        <f>((K1961-K1959)/500)</f>
        <v>0.02</v>
      </c>
      <c r="K1960" s="116">
        <f>(((I1960-I1959)*J1960)+K1959)+I1960</f>
        <v>150</v>
      </c>
      <c r="L1960" s="131">
        <f>ROUNDUP(K1960,0)</f>
        <v>150</v>
      </c>
      <c r="M1960" s="132">
        <f>((N1961-N1959)/500)</f>
        <v>0.02</v>
      </c>
      <c r="N1960" s="101">
        <f>(((I1960-I1959)*M1960)+N1959)+I1960</f>
        <v>250</v>
      </c>
      <c r="O1960" s="101">
        <f>ROUNDUP(N1960,0)</f>
        <v>250</v>
      </c>
      <c r="P1960" s="101">
        <f>((Q1961-Q1959)/500)</f>
        <v>0.02</v>
      </c>
      <c r="Q1960" s="101">
        <f>(((I1960-I1959)*P1960)+Q1959)+I1960</f>
        <v>500</v>
      </c>
      <c r="R1960" s="133">
        <f>ROUNDUP(Q1960,0)</f>
        <v>500</v>
      </c>
      <c r="S1960" s="132">
        <f>((T1961-T1959)/500)</f>
        <v>0.04</v>
      </c>
      <c r="T1960" s="134">
        <f>(((I1960-I1959)*S1960)+T1959)+I1960</f>
        <v>650</v>
      </c>
      <c r="U1960" s="134">
        <f>ROUNDUP(T1960,0)</f>
        <v>650</v>
      </c>
      <c r="V1960" s="396"/>
      <c r="W1960" s="130">
        <f>((X1961-X1959)/500)</f>
        <v>0.01</v>
      </c>
      <c r="X1960" s="116">
        <f>(((V1960-V1959)*W1960)+X1959)+V1960</f>
        <v>2675</v>
      </c>
      <c r="Y1960" s="135">
        <f t="shared" si="307"/>
        <v>240</v>
      </c>
      <c r="Z1960" s="106">
        <f>ROUNDUP(X1960,0)</f>
        <v>2675</v>
      </c>
      <c r="AA1960" s="136">
        <f>((AB1961-AB1959)/500)</f>
        <v>0.02</v>
      </c>
      <c r="AB1960" s="137">
        <f>(((V1960-V1959)*AA1960)+AB1959)+V1960</f>
        <v>5350</v>
      </c>
      <c r="AC1960" s="101">
        <f>ROUNDUP(AB1960,0)</f>
        <v>5350</v>
      </c>
      <c r="AD1960" s="137">
        <f>((AE1961-AE1959)/500)</f>
        <v>0.01</v>
      </c>
      <c r="AE1960" s="137">
        <f>(((V1960-V1959)*AD1960)+AE1959)+V1960</f>
        <v>2700</v>
      </c>
      <c r="AF1960" s="133">
        <f>ROUNDUP(AE1960,0)</f>
        <v>2700</v>
      </c>
      <c r="AG1960" s="137">
        <f>((AH1961-AH1959)/500)</f>
        <v>0.01</v>
      </c>
      <c r="AH1960" s="137">
        <f>(((V1960-V1959)*AG1960)+AH1959)+V1960</f>
        <v>2725</v>
      </c>
      <c r="AI1960" s="101">
        <f>ROUNDUP(AH1960,0)</f>
        <v>2725</v>
      </c>
      <c r="AJ1960" s="136">
        <f>((AK1961-AK1959)/500)</f>
        <v>0.01</v>
      </c>
      <c r="AK1960" s="138">
        <f>(((V1960-V1959)*AJ1960)+AK1959)+V1960</f>
        <v>2750</v>
      </c>
      <c r="AL1960" s="139">
        <f>ROUNDUP(AK1960,0)</f>
        <v>2750</v>
      </c>
    </row>
    <row r="1961" spans="1:38" ht="15.75" x14ac:dyDescent="0.25">
      <c r="A1961" s="93">
        <f t="shared" ref="A1961:A2024" si="308">+$B$3*O1961</f>
        <v>0</v>
      </c>
      <c r="B1961" s="93">
        <f t="shared" si="303"/>
        <v>0</v>
      </c>
      <c r="C1961" s="112">
        <f>+$D$3*U1961</f>
        <v>5612750</v>
      </c>
      <c r="D1961" s="112">
        <f t="shared" si="304"/>
        <v>5612750</v>
      </c>
      <c r="E1961" s="112">
        <f>+$F$3*L1961</f>
        <v>4999500</v>
      </c>
      <c r="F1961" s="112">
        <f t="shared" si="305"/>
        <v>4999500</v>
      </c>
      <c r="G1961" s="113">
        <f>+$H$3*R1961</f>
        <v>1500900</v>
      </c>
      <c r="H1961" s="112">
        <f t="shared" si="306"/>
        <v>1500900</v>
      </c>
      <c r="I1961" s="140">
        <f>+I1959+500</f>
        <v>490000</v>
      </c>
      <c r="J1961" s="130"/>
      <c r="K1961" s="116">
        <f>+K1959+10</f>
        <v>9950</v>
      </c>
      <c r="L1961" s="117">
        <f>+I1961+K1961</f>
        <v>499950</v>
      </c>
      <c r="M1961" s="118"/>
      <c r="N1961" s="119">
        <f>+N1959+10</f>
        <v>10050</v>
      </c>
      <c r="O1961" s="119">
        <f>+N1961+I1961</f>
        <v>500050</v>
      </c>
      <c r="P1961" s="119"/>
      <c r="Q1961" s="119">
        <f>+Q1959+10</f>
        <v>10300</v>
      </c>
      <c r="R1961" s="120">
        <f>+Q1961+I1961</f>
        <v>500300</v>
      </c>
      <c r="S1961" s="121"/>
      <c r="T1961" s="122">
        <f>+T1959+20</f>
        <v>20250</v>
      </c>
      <c r="U1961" s="122">
        <f>+T1961+I1961</f>
        <v>510250</v>
      </c>
      <c r="V1961" s="141">
        <f>+V1959+500</f>
        <v>490000</v>
      </c>
      <c r="W1961" s="130"/>
      <c r="X1961" s="116">
        <f>+X1959+5</f>
        <v>7575</v>
      </c>
      <c r="Y1961" s="124">
        <f t="shared" si="307"/>
        <v>490240</v>
      </c>
      <c r="Z1961" s="125">
        <f>+V1961+X1961</f>
        <v>497575</v>
      </c>
      <c r="AA1961" s="126"/>
      <c r="AB1961" s="127">
        <f>+AB1959+10</f>
        <v>15150</v>
      </c>
      <c r="AC1961" s="119">
        <f>+V1961+AB1961</f>
        <v>505150</v>
      </c>
      <c r="AD1961" s="127"/>
      <c r="AE1961" s="127">
        <f>+AE1959+5</f>
        <v>7600</v>
      </c>
      <c r="AF1961" s="120">
        <f>+AE1961+V1961</f>
        <v>497600</v>
      </c>
      <c r="AG1961" s="127"/>
      <c r="AH1961" s="127">
        <f>+AH1959+5</f>
        <v>7625</v>
      </c>
      <c r="AI1961" s="119">
        <f>+AH1961+V1961</f>
        <v>497625</v>
      </c>
      <c r="AJ1961" s="126"/>
      <c r="AK1961" s="128">
        <f>+AK1959+5</f>
        <v>7650</v>
      </c>
      <c r="AL1961" s="129">
        <f>+AK1961+V1961</f>
        <v>497650</v>
      </c>
    </row>
    <row r="1962" spans="1:38" ht="15.75" x14ac:dyDescent="0.25">
      <c r="A1962" s="93">
        <f t="shared" si="308"/>
        <v>0</v>
      </c>
      <c r="B1962" s="94">
        <f t="shared" si="303"/>
        <v>0</v>
      </c>
      <c r="C1962" s="95">
        <f>+$D$3*T1962</f>
        <v>7150</v>
      </c>
      <c r="D1962" s="95">
        <f t="shared" si="304"/>
        <v>7150</v>
      </c>
      <c r="E1962" s="95">
        <f>+$F$3*K1962</f>
        <v>1500</v>
      </c>
      <c r="F1962" s="95">
        <f t="shared" si="305"/>
        <v>1500</v>
      </c>
      <c r="G1962" s="96">
        <f>+$H$3*Q1962</f>
        <v>1500</v>
      </c>
      <c r="H1962" s="95">
        <f t="shared" si="306"/>
        <v>1500</v>
      </c>
      <c r="I1962" s="395"/>
      <c r="J1962" s="130">
        <f>((K1963-K1961)/500)</f>
        <v>0.02</v>
      </c>
      <c r="K1962" s="116">
        <f>(((I1962-I1961)*J1962)+K1961)+I1962</f>
        <v>150</v>
      </c>
      <c r="L1962" s="131">
        <f>ROUNDUP(K1962,0)</f>
        <v>150</v>
      </c>
      <c r="M1962" s="132">
        <f>((N1963-N1961)/500)</f>
        <v>0.02</v>
      </c>
      <c r="N1962" s="101">
        <f>(((I1962-I1961)*M1962)+N1961)+I1962</f>
        <v>250</v>
      </c>
      <c r="O1962" s="101">
        <f>ROUNDUP(N1962,0)</f>
        <v>250</v>
      </c>
      <c r="P1962" s="101">
        <f>((Q1963-Q1961)/500)</f>
        <v>0.02</v>
      </c>
      <c r="Q1962" s="101">
        <f>(((I1962-I1961)*P1962)+Q1961)+I1962</f>
        <v>500</v>
      </c>
      <c r="R1962" s="133">
        <f>ROUNDUP(Q1962,0)</f>
        <v>500</v>
      </c>
      <c r="S1962" s="132">
        <f>((T1963-T1961)/500)</f>
        <v>0.04</v>
      </c>
      <c r="T1962" s="134">
        <f>(((I1962-I1961)*S1962)+T1961)+I1962</f>
        <v>650</v>
      </c>
      <c r="U1962" s="134">
        <f>ROUNDUP(T1962,0)</f>
        <v>650</v>
      </c>
      <c r="V1962" s="396"/>
      <c r="W1962" s="130">
        <f>((X1963-X1961)/500)</f>
        <v>0.02</v>
      </c>
      <c r="X1962" s="116">
        <f>(((V1962-V1961)*W1962)+X1961)+V1962</f>
        <v>-2225</v>
      </c>
      <c r="Y1962" s="135">
        <f t="shared" si="307"/>
        <v>240</v>
      </c>
      <c r="Z1962" s="106">
        <f>ROUNDUP(X1962,0)</f>
        <v>-2225</v>
      </c>
      <c r="AA1962" s="136">
        <f>((AB1963-AB1961)/500)</f>
        <v>0.04</v>
      </c>
      <c r="AB1962" s="137">
        <f>(((V1962-V1961)*AA1962)+AB1961)+V1962</f>
        <v>-4450</v>
      </c>
      <c r="AC1962" s="101">
        <f>ROUNDUP(AB1962,0)</f>
        <v>-4450</v>
      </c>
      <c r="AD1962" s="137">
        <f>((AE1963-AE1961)/500)</f>
        <v>0.02</v>
      </c>
      <c r="AE1962" s="137">
        <f>(((V1962-V1961)*AD1962)+AE1961)+V1962</f>
        <v>-2200</v>
      </c>
      <c r="AF1962" s="133">
        <f>ROUNDUP(AE1962,0)</f>
        <v>-2200</v>
      </c>
      <c r="AG1962" s="137">
        <f>((AH1963-AH1961)/500)</f>
        <v>0.02</v>
      </c>
      <c r="AH1962" s="137">
        <f>(((V1962-V1961)*AG1962)+AH1961)+V1962</f>
        <v>-2175</v>
      </c>
      <c r="AI1962" s="101">
        <f>ROUNDUP(AH1962,0)</f>
        <v>-2175</v>
      </c>
      <c r="AJ1962" s="136">
        <f>((AK1963-AK1961)/500)</f>
        <v>0.02</v>
      </c>
      <c r="AK1962" s="138">
        <f>(((V1962-V1961)*AJ1962)+AK1961)+V1962</f>
        <v>-2150</v>
      </c>
      <c r="AL1962" s="139">
        <f>ROUNDUP(AK1962,0)</f>
        <v>-2150</v>
      </c>
    </row>
    <row r="1963" spans="1:38" ht="15.75" x14ac:dyDescent="0.25">
      <c r="A1963" s="93">
        <f t="shared" si="308"/>
        <v>0</v>
      </c>
      <c r="B1963" s="93">
        <f t="shared" si="303"/>
        <v>0</v>
      </c>
      <c r="C1963" s="112">
        <f>+$D$3*U1963</f>
        <v>5618470</v>
      </c>
      <c r="D1963" s="112">
        <f t="shared" si="304"/>
        <v>5618470</v>
      </c>
      <c r="E1963" s="112">
        <f>+$F$3*L1963</f>
        <v>5004600</v>
      </c>
      <c r="F1963" s="112">
        <f t="shared" si="305"/>
        <v>5004600</v>
      </c>
      <c r="G1963" s="113">
        <f>+$H$3*R1963</f>
        <v>1502430</v>
      </c>
      <c r="H1963" s="112">
        <f t="shared" si="306"/>
        <v>1502430</v>
      </c>
      <c r="I1963" s="140">
        <f>+I1961+500</f>
        <v>490500</v>
      </c>
      <c r="J1963" s="130"/>
      <c r="K1963" s="116">
        <f>+K1961+10</f>
        <v>9960</v>
      </c>
      <c r="L1963" s="117">
        <f>+I1963+K1963</f>
        <v>500460</v>
      </c>
      <c r="M1963" s="118"/>
      <c r="N1963" s="119">
        <f>+N1961+10</f>
        <v>10060</v>
      </c>
      <c r="O1963" s="119">
        <f>+N1963+I1963</f>
        <v>500560</v>
      </c>
      <c r="P1963" s="119"/>
      <c r="Q1963" s="119">
        <f>+Q1961+10</f>
        <v>10310</v>
      </c>
      <c r="R1963" s="120">
        <f>+Q1963+I1963</f>
        <v>500810</v>
      </c>
      <c r="S1963" s="121"/>
      <c r="T1963" s="122">
        <f>+T1961+20</f>
        <v>20270</v>
      </c>
      <c r="U1963" s="122">
        <f>+T1963+I1963</f>
        <v>510770</v>
      </c>
      <c r="V1963" s="141">
        <f>+V1961+500</f>
        <v>490500</v>
      </c>
      <c r="W1963" s="130"/>
      <c r="X1963" s="116">
        <f>+X1961+10</f>
        <v>7585</v>
      </c>
      <c r="Y1963" s="124">
        <f t="shared" si="307"/>
        <v>490740</v>
      </c>
      <c r="Z1963" s="125">
        <f>+V1963+X1963</f>
        <v>498085</v>
      </c>
      <c r="AA1963" s="126"/>
      <c r="AB1963" s="127">
        <f>+AB1961+20</f>
        <v>15170</v>
      </c>
      <c r="AC1963" s="119">
        <f>+V1963+AB1963</f>
        <v>505670</v>
      </c>
      <c r="AD1963" s="127"/>
      <c r="AE1963" s="127">
        <f>+AE1961+10</f>
        <v>7610</v>
      </c>
      <c r="AF1963" s="120">
        <f>+AE1963+V1963</f>
        <v>498110</v>
      </c>
      <c r="AG1963" s="127"/>
      <c r="AH1963" s="127">
        <f>+AH1961+10</f>
        <v>7635</v>
      </c>
      <c r="AI1963" s="119">
        <f>+AH1963+V1963</f>
        <v>498135</v>
      </c>
      <c r="AJ1963" s="126"/>
      <c r="AK1963" s="128">
        <f>+AK1961+10</f>
        <v>7660</v>
      </c>
      <c r="AL1963" s="129">
        <f>+AK1963+V1963</f>
        <v>498160</v>
      </c>
    </row>
    <row r="1964" spans="1:38" ht="15.75" x14ac:dyDescent="0.25">
      <c r="A1964" s="93">
        <f t="shared" si="308"/>
        <v>0</v>
      </c>
      <c r="B1964" s="94">
        <f t="shared" si="303"/>
        <v>0</v>
      </c>
      <c r="C1964" s="95">
        <f>+$D$3*T1964</f>
        <v>7150</v>
      </c>
      <c r="D1964" s="95">
        <f t="shared" si="304"/>
        <v>7150</v>
      </c>
      <c r="E1964" s="95">
        <f>+$F$3*K1964</f>
        <v>1500</v>
      </c>
      <c r="F1964" s="95">
        <f t="shared" si="305"/>
        <v>1500</v>
      </c>
      <c r="G1964" s="96">
        <f>+$H$3*Q1964</f>
        <v>1500</v>
      </c>
      <c r="H1964" s="433">
        <f t="shared" si="306"/>
        <v>1500</v>
      </c>
      <c r="I1964" s="395"/>
      <c r="J1964" s="130">
        <f>((K1965-K1963)/500)</f>
        <v>0.02</v>
      </c>
      <c r="K1964" s="116">
        <f>(((I1964-I1963)*J1964)+K1963)+I1964</f>
        <v>150</v>
      </c>
      <c r="L1964" s="131">
        <f>ROUNDUP(K1964,0)</f>
        <v>150</v>
      </c>
      <c r="M1964" s="132">
        <f>((N1965-N1963)/500)</f>
        <v>0.02</v>
      </c>
      <c r="N1964" s="101">
        <f>(((I1964-I1963)*M1964)+N1963)+I1964</f>
        <v>250</v>
      </c>
      <c r="O1964" s="101">
        <f>ROUNDUP(N1964,0)</f>
        <v>250</v>
      </c>
      <c r="P1964" s="101">
        <f>((Q1965-Q1963)/500)</f>
        <v>0.02</v>
      </c>
      <c r="Q1964" s="101">
        <f>(((I1964-I1963)*P1964)+Q1963)+I1964</f>
        <v>500</v>
      </c>
      <c r="R1964" s="133">
        <f>ROUNDUP(Q1964,0)</f>
        <v>500</v>
      </c>
      <c r="S1964" s="132">
        <f>((T1965-T1963)/500)</f>
        <v>0.04</v>
      </c>
      <c r="T1964" s="134">
        <f>(((I1964-I1963)*S1964)+T1963)+I1964</f>
        <v>650</v>
      </c>
      <c r="U1964" s="134">
        <f>ROUNDUP(T1964,0)</f>
        <v>650</v>
      </c>
      <c r="V1964" s="396"/>
      <c r="W1964" s="130">
        <f>((X1965-X1963)/500)</f>
        <v>0.01</v>
      </c>
      <c r="X1964" s="116">
        <f>(((V1964-V1963)*W1964)+X1963)+V1964</f>
        <v>2680</v>
      </c>
      <c r="Y1964" s="135">
        <f t="shared" si="307"/>
        <v>240</v>
      </c>
      <c r="Z1964" s="106">
        <f>ROUNDUP(X1964,0)</f>
        <v>2680</v>
      </c>
      <c r="AA1964" s="136">
        <f>((AB1965-AB1963)/500)</f>
        <v>0.02</v>
      </c>
      <c r="AB1964" s="137">
        <f>(((V1964-V1963)*AA1964)+AB1963)+V1964</f>
        <v>5360</v>
      </c>
      <c r="AC1964" s="101">
        <f>ROUNDUP(AB1964,0)</f>
        <v>5360</v>
      </c>
      <c r="AD1964" s="137">
        <f>((AE1965-AE1963)/500)</f>
        <v>0.01</v>
      </c>
      <c r="AE1964" s="137">
        <f>(((V1964-V1963)*AD1964)+AE1963)+V1964</f>
        <v>2705</v>
      </c>
      <c r="AF1964" s="133">
        <f>ROUNDUP(AE1964,0)</f>
        <v>2705</v>
      </c>
      <c r="AG1964" s="137">
        <f>((AH1965-AH1963)/500)</f>
        <v>0.01</v>
      </c>
      <c r="AH1964" s="137">
        <f>(((V1964-V1963)*AG1964)+AH1963)+V1964</f>
        <v>2730</v>
      </c>
      <c r="AI1964" s="101">
        <f>ROUNDUP(AH1964,0)</f>
        <v>2730</v>
      </c>
      <c r="AJ1964" s="136">
        <f>((AK1965-AK1963)/500)</f>
        <v>0.01</v>
      </c>
      <c r="AK1964" s="138">
        <f>(((V1964-V1963)*AJ1964)+AK1963)+V1964</f>
        <v>2755</v>
      </c>
      <c r="AL1964" s="139">
        <f>ROUNDUP(AK1964,0)</f>
        <v>2755</v>
      </c>
    </row>
    <row r="1965" spans="1:38" ht="15.75" x14ac:dyDescent="0.25">
      <c r="A1965" s="93">
        <f t="shared" si="308"/>
        <v>0</v>
      </c>
      <c r="B1965" s="93">
        <f t="shared" si="303"/>
        <v>0</v>
      </c>
      <c r="C1965" s="112">
        <f>+$D$3*U1965</f>
        <v>5624190</v>
      </c>
      <c r="D1965" s="112">
        <f t="shared" si="304"/>
        <v>5624190</v>
      </c>
      <c r="E1965" s="112">
        <f>+$F$3*L1965</f>
        <v>5009700</v>
      </c>
      <c r="F1965" s="112">
        <f t="shared" si="305"/>
        <v>5009700</v>
      </c>
      <c r="G1965" s="113">
        <f>+$H$3*R1965</f>
        <v>1503960</v>
      </c>
      <c r="H1965" s="112">
        <f t="shared" si="306"/>
        <v>1503960</v>
      </c>
      <c r="I1965" s="140">
        <f>+I1963+500</f>
        <v>491000</v>
      </c>
      <c r="J1965" s="130"/>
      <c r="K1965" s="116">
        <f>+K1963+10</f>
        <v>9970</v>
      </c>
      <c r="L1965" s="117">
        <f>+I1965+K1965</f>
        <v>500970</v>
      </c>
      <c r="M1965" s="118"/>
      <c r="N1965" s="119">
        <f>+N1963+10</f>
        <v>10070</v>
      </c>
      <c r="O1965" s="119">
        <f>+N1965+I1965</f>
        <v>501070</v>
      </c>
      <c r="P1965" s="119"/>
      <c r="Q1965" s="119">
        <f>+Q1963+10</f>
        <v>10320</v>
      </c>
      <c r="R1965" s="120">
        <f>+Q1965+I1965</f>
        <v>501320</v>
      </c>
      <c r="S1965" s="121"/>
      <c r="T1965" s="122">
        <f>+T1963+20</f>
        <v>20290</v>
      </c>
      <c r="U1965" s="122">
        <f>+T1965+I1965</f>
        <v>511290</v>
      </c>
      <c r="V1965" s="141">
        <f>+V1963+500</f>
        <v>491000</v>
      </c>
      <c r="W1965" s="130"/>
      <c r="X1965" s="116">
        <f>+X1963+5</f>
        <v>7590</v>
      </c>
      <c r="Y1965" s="124">
        <f t="shared" si="307"/>
        <v>491240</v>
      </c>
      <c r="Z1965" s="125">
        <f>+V1965+X1965</f>
        <v>498590</v>
      </c>
      <c r="AA1965" s="126"/>
      <c r="AB1965" s="127">
        <f>+AB1963+10</f>
        <v>15180</v>
      </c>
      <c r="AC1965" s="119">
        <f>+V1965+AB1965</f>
        <v>506180</v>
      </c>
      <c r="AD1965" s="127"/>
      <c r="AE1965" s="127">
        <f>+AE1963+5</f>
        <v>7615</v>
      </c>
      <c r="AF1965" s="120">
        <f>+AE1965+V1965</f>
        <v>498615</v>
      </c>
      <c r="AG1965" s="127"/>
      <c r="AH1965" s="127">
        <f>+AH1963+5</f>
        <v>7640</v>
      </c>
      <c r="AI1965" s="119">
        <f>+AH1965+V1965</f>
        <v>498640</v>
      </c>
      <c r="AJ1965" s="126"/>
      <c r="AK1965" s="128">
        <f>+AK1963+5</f>
        <v>7665</v>
      </c>
      <c r="AL1965" s="129">
        <f>+AK1965+V1965</f>
        <v>498665</v>
      </c>
    </row>
    <row r="1966" spans="1:38" ht="15.75" x14ac:dyDescent="0.25">
      <c r="A1966" s="93">
        <f t="shared" si="308"/>
        <v>0</v>
      </c>
      <c r="B1966" s="94">
        <f t="shared" si="303"/>
        <v>0</v>
      </c>
      <c r="C1966" s="95">
        <f>+$D$3*T1966</f>
        <v>7150</v>
      </c>
      <c r="D1966" s="95">
        <f t="shared" si="304"/>
        <v>7150</v>
      </c>
      <c r="E1966" s="95">
        <f>+$F$3*K1966</f>
        <v>1500</v>
      </c>
      <c r="F1966" s="95">
        <f t="shared" si="305"/>
        <v>1500</v>
      </c>
      <c r="G1966" s="96">
        <f>+$H$3*Q1966</f>
        <v>1500</v>
      </c>
      <c r="H1966" s="95">
        <f t="shared" si="306"/>
        <v>1500</v>
      </c>
      <c r="I1966" s="395"/>
      <c r="J1966" s="130">
        <f>((K1967-K1965)/500)</f>
        <v>0.02</v>
      </c>
      <c r="K1966" s="116">
        <f>(((I1966-I1965)*J1966)+K1965)+I1966</f>
        <v>150</v>
      </c>
      <c r="L1966" s="131">
        <f>ROUNDUP(K1966,0)</f>
        <v>150</v>
      </c>
      <c r="M1966" s="132">
        <f>((N1967-N1965)/500)</f>
        <v>0.02</v>
      </c>
      <c r="N1966" s="101">
        <f>(((I1966-I1965)*M1966)+N1965)+I1966</f>
        <v>250</v>
      </c>
      <c r="O1966" s="101">
        <f>ROUNDUP(N1966,0)</f>
        <v>250</v>
      </c>
      <c r="P1966" s="101">
        <f>((Q1967-Q1965)/500)</f>
        <v>0.02</v>
      </c>
      <c r="Q1966" s="101">
        <f>(((I1966-I1965)*P1966)+Q1965)+I1966</f>
        <v>500</v>
      </c>
      <c r="R1966" s="133">
        <f>ROUNDUP(Q1966,0)</f>
        <v>500</v>
      </c>
      <c r="S1966" s="132">
        <f>((T1967-T1965)/500)</f>
        <v>0.04</v>
      </c>
      <c r="T1966" s="134">
        <f>(((I1966-I1965)*S1966)+T1965)+I1966</f>
        <v>650</v>
      </c>
      <c r="U1966" s="134">
        <f>ROUNDUP(T1966,0)</f>
        <v>650</v>
      </c>
      <c r="V1966" s="396"/>
      <c r="W1966" s="130">
        <f>((X1967-X1965)/500)</f>
        <v>0.02</v>
      </c>
      <c r="X1966" s="116">
        <f>(((V1966-V1965)*W1966)+X1965)+V1966</f>
        <v>-2230</v>
      </c>
      <c r="Y1966" s="135">
        <f t="shared" si="307"/>
        <v>240</v>
      </c>
      <c r="Z1966" s="106">
        <f>ROUNDUP(X1966,0)</f>
        <v>-2230</v>
      </c>
      <c r="AA1966" s="136">
        <f>((AB1967-AB1965)/500)</f>
        <v>0.04</v>
      </c>
      <c r="AB1966" s="137">
        <f>(((V1966-V1965)*AA1966)+AB1965)+V1966</f>
        <v>-4460</v>
      </c>
      <c r="AC1966" s="101">
        <f>ROUNDUP(AB1966,0)</f>
        <v>-4460</v>
      </c>
      <c r="AD1966" s="137">
        <f>((AE1967-AE1965)/500)</f>
        <v>0.02</v>
      </c>
      <c r="AE1966" s="137">
        <f>(((V1966-V1965)*AD1966)+AE1965)+V1966</f>
        <v>-2205</v>
      </c>
      <c r="AF1966" s="133">
        <f>ROUNDUP(AE1966,0)</f>
        <v>-2205</v>
      </c>
      <c r="AG1966" s="137">
        <f>((AH1967-AH1965)/500)</f>
        <v>0.02</v>
      </c>
      <c r="AH1966" s="137">
        <f>(((V1966-V1965)*AG1966)+AH1965)+V1966</f>
        <v>-2180</v>
      </c>
      <c r="AI1966" s="101">
        <f>ROUNDUP(AH1966,0)</f>
        <v>-2180</v>
      </c>
      <c r="AJ1966" s="136">
        <f>((AK1967-AK1965)/500)</f>
        <v>0.02</v>
      </c>
      <c r="AK1966" s="138">
        <f>(((V1966-V1965)*AJ1966)+AK1965)+V1966</f>
        <v>-2155</v>
      </c>
      <c r="AL1966" s="139">
        <f>ROUNDUP(AK1966,0)</f>
        <v>-2155</v>
      </c>
    </row>
    <row r="1967" spans="1:38" ht="15.75" x14ac:dyDescent="0.25">
      <c r="A1967" s="93">
        <f t="shared" si="308"/>
        <v>0</v>
      </c>
      <c r="B1967" s="93">
        <f t="shared" si="303"/>
        <v>0</v>
      </c>
      <c r="C1967" s="112">
        <f>+$D$3*U1967</f>
        <v>5629910</v>
      </c>
      <c r="D1967" s="112">
        <f t="shared" si="304"/>
        <v>5629910</v>
      </c>
      <c r="E1967" s="112">
        <f>+$F$3*L1967</f>
        <v>5014800</v>
      </c>
      <c r="F1967" s="112">
        <f t="shared" si="305"/>
        <v>5014800</v>
      </c>
      <c r="G1967" s="113">
        <f>+$H$3*R1967</f>
        <v>1505490</v>
      </c>
      <c r="H1967" s="112">
        <f t="shared" si="306"/>
        <v>1505490</v>
      </c>
      <c r="I1967" s="140">
        <f>+I1965+500</f>
        <v>491500</v>
      </c>
      <c r="J1967" s="130"/>
      <c r="K1967" s="116">
        <f>+K1965+10</f>
        <v>9980</v>
      </c>
      <c r="L1967" s="117">
        <f>+I1967+K1967</f>
        <v>501480</v>
      </c>
      <c r="M1967" s="118"/>
      <c r="N1967" s="119">
        <f>+N1965+10</f>
        <v>10080</v>
      </c>
      <c r="O1967" s="119">
        <f>+N1967+I1967</f>
        <v>501580</v>
      </c>
      <c r="P1967" s="119"/>
      <c r="Q1967" s="119">
        <f>+Q1965+10</f>
        <v>10330</v>
      </c>
      <c r="R1967" s="120">
        <f>+Q1967+I1967</f>
        <v>501830</v>
      </c>
      <c r="S1967" s="121"/>
      <c r="T1967" s="122">
        <f>+T1965+20</f>
        <v>20310</v>
      </c>
      <c r="U1967" s="122">
        <f>+T1967+I1967</f>
        <v>511810</v>
      </c>
      <c r="V1967" s="141">
        <f>+V1965+500</f>
        <v>491500</v>
      </c>
      <c r="W1967" s="130"/>
      <c r="X1967" s="116">
        <f>+X1965+10</f>
        <v>7600</v>
      </c>
      <c r="Y1967" s="124">
        <f t="shared" si="307"/>
        <v>491740</v>
      </c>
      <c r="Z1967" s="125">
        <f>+V1967+X1967</f>
        <v>499100</v>
      </c>
      <c r="AA1967" s="126"/>
      <c r="AB1967" s="127">
        <f>+AB1965+20</f>
        <v>15200</v>
      </c>
      <c r="AC1967" s="119">
        <f>+V1967+AB1967</f>
        <v>506700</v>
      </c>
      <c r="AD1967" s="127"/>
      <c r="AE1967" s="127">
        <f>+AE1965+10</f>
        <v>7625</v>
      </c>
      <c r="AF1967" s="120">
        <f>+AE1967+V1967</f>
        <v>499125</v>
      </c>
      <c r="AG1967" s="127"/>
      <c r="AH1967" s="127">
        <f>+AH1965+10</f>
        <v>7650</v>
      </c>
      <c r="AI1967" s="119">
        <f>+AH1967+V1967</f>
        <v>499150</v>
      </c>
      <c r="AJ1967" s="126"/>
      <c r="AK1967" s="128">
        <f>+AK1965+10</f>
        <v>7675</v>
      </c>
      <c r="AL1967" s="129">
        <f>+AK1967+V1967</f>
        <v>499175</v>
      </c>
    </row>
    <row r="1968" spans="1:38" ht="15.75" x14ac:dyDescent="0.25">
      <c r="A1968" s="93">
        <f t="shared" si="308"/>
        <v>0</v>
      </c>
      <c r="B1968" s="94">
        <f t="shared" si="303"/>
        <v>0</v>
      </c>
      <c r="C1968" s="95">
        <f>+$D$3*T1968</f>
        <v>7150</v>
      </c>
      <c r="D1968" s="95">
        <f t="shared" si="304"/>
        <v>7150</v>
      </c>
      <c r="E1968" s="95">
        <f>+$F$3*K1968</f>
        <v>1500</v>
      </c>
      <c r="F1968" s="95">
        <f t="shared" si="305"/>
        <v>1500</v>
      </c>
      <c r="G1968" s="96">
        <f>+$H$3*Q1968</f>
        <v>1500</v>
      </c>
      <c r="H1968" s="433">
        <f t="shared" si="306"/>
        <v>1500</v>
      </c>
      <c r="I1968" s="395"/>
      <c r="J1968" s="130">
        <f>((K1969-K1967)/500)</f>
        <v>0.02</v>
      </c>
      <c r="K1968" s="116">
        <f>(((I1968-I1967)*J1968)+K1967)+I1968</f>
        <v>150</v>
      </c>
      <c r="L1968" s="131">
        <f>ROUNDUP(K1968,0)</f>
        <v>150</v>
      </c>
      <c r="M1968" s="132">
        <f>((N1969-N1967)/500)</f>
        <v>0.02</v>
      </c>
      <c r="N1968" s="101">
        <f>(((I1968-I1967)*M1968)+N1967)+I1968</f>
        <v>250</v>
      </c>
      <c r="O1968" s="101">
        <f>ROUNDUP(N1968,0)</f>
        <v>250</v>
      </c>
      <c r="P1968" s="101">
        <f>((Q1969-Q1967)/500)</f>
        <v>0.02</v>
      </c>
      <c r="Q1968" s="101">
        <f>(((I1968-I1967)*P1968)+Q1967)+I1968</f>
        <v>500</v>
      </c>
      <c r="R1968" s="133">
        <f>ROUNDUP(Q1968,0)</f>
        <v>500</v>
      </c>
      <c r="S1968" s="132">
        <f>((T1969-T1967)/500)</f>
        <v>0.04</v>
      </c>
      <c r="T1968" s="134">
        <f>(((I1968-I1967)*S1968)+T1967)+I1968</f>
        <v>650</v>
      </c>
      <c r="U1968" s="134">
        <f>ROUNDUP(T1968,0)</f>
        <v>650</v>
      </c>
      <c r="V1968" s="396"/>
      <c r="W1968" s="130">
        <f>((X1969-X1967)/500)</f>
        <v>0.01</v>
      </c>
      <c r="X1968" s="116">
        <f>(((V1968-V1967)*W1968)+X1967)+V1968</f>
        <v>2685</v>
      </c>
      <c r="Y1968" s="135">
        <f t="shared" si="307"/>
        <v>240</v>
      </c>
      <c r="Z1968" s="106">
        <f>ROUNDUP(X1968,0)</f>
        <v>2685</v>
      </c>
      <c r="AA1968" s="136">
        <f>((AB1969-AB1967)/500)</f>
        <v>0.02</v>
      </c>
      <c r="AB1968" s="137">
        <f>(((V1968-V1967)*AA1968)+AB1967)+V1968</f>
        <v>5370</v>
      </c>
      <c r="AC1968" s="101">
        <f>ROUNDUP(AB1968,0)</f>
        <v>5370</v>
      </c>
      <c r="AD1968" s="137">
        <f>((AE1969-AE1967)/500)</f>
        <v>0.01</v>
      </c>
      <c r="AE1968" s="137">
        <f>(((V1968-V1967)*AD1968)+AE1967)+V1968</f>
        <v>2710</v>
      </c>
      <c r="AF1968" s="133">
        <f>ROUNDUP(AE1968,0)</f>
        <v>2710</v>
      </c>
      <c r="AG1968" s="137">
        <f>((AH1969-AH1967)/500)</f>
        <v>0.01</v>
      </c>
      <c r="AH1968" s="137">
        <f>(((V1968-V1967)*AG1968)+AH1967)+V1968</f>
        <v>2735</v>
      </c>
      <c r="AI1968" s="101">
        <f>ROUNDUP(AH1968,0)</f>
        <v>2735</v>
      </c>
      <c r="AJ1968" s="136">
        <f>((AK1969-AK1967)/500)</f>
        <v>0.01</v>
      </c>
      <c r="AK1968" s="138">
        <f>(((V1968-V1967)*AJ1968)+AK1967)+V1968</f>
        <v>2760</v>
      </c>
      <c r="AL1968" s="139">
        <f>ROUNDUP(AK1968,0)</f>
        <v>2760</v>
      </c>
    </row>
    <row r="1969" spans="1:38" ht="15.75" x14ac:dyDescent="0.25">
      <c r="A1969" s="93">
        <f t="shared" si="308"/>
        <v>0</v>
      </c>
      <c r="B1969" s="93">
        <f t="shared" si="303"/>
        <v>0</v>
      </c>
      <c r="C1969" s="112">
        <f>+$D$3*U1969</f>
        <v>5635630</v>
      </c>
      <c r="D1969" s="112">
        <f t="shared" si="304"/>
        <v>5635630</v>
      </c>
      <c r="E1969" s="112">
        <f>+$F$3*L1969</f>
        <v>5019900</v>
      </c>
      <c r="F1969" s="112">
        <f t="shared" si="305"/>
        <v>5019900</v>
      </c>
      <c r="G1969" s="113">
        <f>+$H$3*R1969</f>
        <v>1507020</v>
      </c>
      <c r="H1969" s="112">
        <f t="shared" si="306"/>
        <v>1507020</v>
      </c>
      <c r="I1969" s="140">
        <f>+I1967+500</f>
        <v>492000</v>
      </c>
      <c r="J1969" s="130"/>
      <c r="K1969" s="116">
        <f>+K1967+10</f>
        <v>9990</v>
      </c>
      <c r="L1969" s="117">
        <f>+I1969+K1969</f>
        <v>501990</v>
      </c>
      <c r="M1969" s="118"/>
      <c r="N1969" s="119">
        <f>+N1967+10</f>
        <v>10090</v>
      </c>
      <c r="O1969" s="119">
        <f>+N1969+I1969</f>
        <v>502090</v>
      </c>
      <c r="P1969" s="119"/>
      <c r="Q1969" s="119">
        <f>+Q1967+10</f>
        <v>10340</v>
      </c>
      <c r="R1969" s="120">
        <f>+Q1969+I1969</f>
        <v>502340</v>
      </c>
      <c r="S1969" s="121"/>
      <c r="T1969" s="122">
        <f>+T1967+20</f>
        <v>20330</v>
      </c>
      <c r="U1969" s="122">
        <f>+T1969+I1969</f>
        <v>512330</v>
      </c>
      <c r="V1969" s="141">
        <f>+V1967+500</f>
        <v>492000</v>
      </c>
      <c r="W1969" s="130"/>
      <c r="X1969" s="116">
        <f>+X1967+5</f>
        <v>7605</v>
      </c>
      <c r="Y1969" s="124">
        <f t="shared" si="307"/>
        <v>492240</v>
      </c>
      <c r="Z1969" s="125">
        <f>+V1969+X1969</f>
        <v>499605</v>
      </c>
      <c r="AA1969" s="126"/>
      <c r="AB1969" s="127">
        <f>+AB1967+10</f>
        <v>15210</v>
      </c>
      <c r="AC1969" s="119">
        <f>+V1969+AB1969</f>
        <v>507210</v>
      </c>
      <c r="AD1969" s="127"/>
      <c r="AE1969" s="127">
        <f>+AE1967+5</f>
        <v>7630</v>
      </c>
      <c r="AF1969" s="120">
        <f>+AE1969+V1969</f>
        <v>499630</v>
      </c>
      <c r="AG1969" s="127"/>
      <c r="AH1969" s="127">
        <f>+AH1967+5</f>
        <v>7655</v>
      </c>
      <c r="AI1969" s="119">
        <f>+AH1969+V1969</f>
        <v>499655</v>
      </c>
      <c r="AJ1969" s="126"/>
      <c r="AK1969" s="128">
        <f>+AK1967+5</f>
        <v>7680</v>
      </c>
      <c r="AL1969" s="129">
        <f>+AK1969+V1969</f>
        <v>499680</v>
      </c>
    </row>
    <row r="1970" spans="1:38" ht="15.75" x14ac:dyDescent="0.25">
      <c r="A1970" s="93">
        <f t="shared" si="308"/>
        <v>0</v>
      </c>
      <c r="B1970" s="94">
        <f t="shared" si="303"/>
        <v>0</v>
      </c>
      <c r="C1970" s="95">
        <f>+$D$3*T1970</f>
        <v>7150</v>
      </c>
      <c r="D1970" s="95">
        <f t="shared" si="304"/>
        <v>7150</v>
      </c>
      <c r="E1970" s="95">
        <f>+$F$3*K1970</f>
        <v>1500</v>
      </c>
      <c r="F1970" s="95">
        <f t="shared" si="305"/>
        <v>1500</v>
      </c>
      <c r="G1970" s="96">
        <f>+$H$3*Q1970</f>
        <v>1500</v>
      </c>
      <c r="H1970" s="95">
        <f t="shared" si="306"/>
        <v>1500</v>
      </c>
      <c r="I1970" s="395"/>
      <c r="J1970" s="130">
        <f>((K1971-K1969)/500)</f>
        <v>0.02</v>
      </c>
      <c r="K1970" s="116">
        <f>(((I1970-I1969)*J1970)+K1969)+I1970</f>
        <v>150</v>
      </c>
      <c r="L1970" s="131">
        <f>ROUNDUP(K1970,0)</f>
        <v>150</v>
      </c>
      <c r="M1970" s="132">
        <f>((N1971-N1969)/500)</f>
        <v>0.02</v>
      </c>
      <c r="N1970" s="101">
        <f>(((I1970-I1969)*M1970)+N1969)+I1970</f>
        <v>250</v>
      </c>
      <c r="O1970" s="101">
        <f>ROUNDUP(N1970,0)</f>
        <v>250</v>
      </c>
      <c r="P1970" s="101">
        <f>((Q1971-Q1969)/500)</f>
        <v>0.02</v>
      </c>
      <c r="Q1970" s="101">
        <f>(((I1970-I1969)*P1970)+Q1969)+I1970</f>
        <v>500</v>
      </c>
      <c r="R1970" s="133">
        <f>ROUNDUP(Q1970,0)</f>
        <v>500</v>
      </c>
      <c r="S1970" s="132">
        <f>((T1971-T1969)/500)</f>
        <v>0.04</v>
      </c>
      <c r="T1970" s="134">
        <f>(((I1970-I1969)*S1970)+T1969)+I1970</f>
        <v>650</v>
      </c>
      <c r="U1970" s="134">
        <f>ROUNDUP(T1970,0)</f>
        <v>650</v>
      </c>
      <c r="V1970" s="396"/>
      <c r="W1970" s="130">
        <f>((X1971-X1969)/500)</f>
        <v>0.02</v>
      </c>
      <c r="X1970" s="116">
        <f>(((V1970-V1969)*W1970)+X1969)+V1970</f>
        <v>-2235</v>
      </c>
      <c r="Y1970" s="135">
        <f t="shared" si="307"/>
        <v>240</v>
      </c>
      <c r="Z1970" s="106">
        <f>ROUNDUP(X1970,0)</f>
        <v>-2235</v>
      </c>
      <c r="AA1970" s="136">
        <f>((AB1971-AB1969)/500)</f>
        <v>0.04</v>
      </c>
      <c r="AB1970" s="137">
        <f>(((V1970-V1969)*AA1970)+AB1969)+V1970</f>
        <v>-4470</v>
      </c>
      <c r="AC1970" s="101">
        <f>ROUNDUP(AB1970,0)</f>
        <v>-4470</v>
      </c>
      <c r="AD1970" s="137">
        <f>((AE1971-AE1969)/500)</f>
        <v>0.02</v>
      </c>
      <c r="AE1970" s="137">
        <f>(((V1970-V1969)*AD1970)+AE1969)+V1970</f>
        <v>-2210</v>
      </c>
      <c r="AF1970" s="133">
        <f>ROUNDUP(AE1970,0)</f>
        <v>-2210</v>
      </c>
      <c r="AG1970" s="137">
        <f>((AH1971-AH1969)/500)</f>
        <v>0.02</v>
      </c>
      <c r="AH1970" s="137">
        <f>(((V1970-V1969)*AG1970)+AH1969)+V1970</f>
        <v>-2185</v>
      </c>
      <c r="AI1970" s="101">
        <f>ROUNDUP(AH1970,0)</f>
        <v>-2185</v>
      </c>
      <c r="AJ1970" s="136">
        <f>((AK1971-AK1969)/500)</f>
        <v>0.02</v>
      </c>
      <c r="AK1970" s="138">
        <f>(((V1970-V1969)*AJ1970)+AK1969)+V1970</f>
        <v>-2160</v>
      </c>
      <c r="AL1970" s="139">
        <f>ROUNDUP(AK1970,0)</f>
        <v>-2160</v>
      </c>
    </row>
    <row r="1971" spans="1:38" ht="15.75" x14ac:dyDescent="0.25">
      <c r="A1971" s="93">
        <f t="shared" si="308"/>
        <v>0</v>
      </c>
      <c r="B1971" s="93">
        <f t="shared" si="303"/>
        <v>0</v>
      </c>
      <c r="C1971" s="112">
        <f>+$D$3*U1971</f>
        <v>5641350</v>
      </c>
      <c r="D1971" s="112">
        <f t="shared" si="304"/>
        <v>5641350</v>
      </c>
      <c r="E1971" s="112">
        <f>+$F$3*L1971</f>
        <v>5025000</v>
      </c>
      <c r="F1971" s="112">
        <f t="shared" si="305"/>
        <v>5025000</v>
      </c>
      <c r="G1971" s="113">
        <f>+$H$3*R1971</f>
        <v>1508550</v>
      </c>
      <c r="H1971" s="112">
        <f t="shared" si="306"/>
        <v>1508550</v>
      </c>
      <c r="I1971" s="140">
        <f>+I1969+500</f>
        <v>492500</v>
      </c>
      <c r="J1971" s="130"/>
      <c r="K1971" s="116">
        <f>+K1969+10</f>
        <v>10000</v>
      </c>
      <c r="L1971" s="117">
        <f>+I1971+K1971</f>
        <v>502500</v>
      </c>
      <c r="M1971" s="118"/>
      <c r="N1971" s="119">
        <f>+N1969+10</f>
        <v>10100</v>
      </c>
      <c r="O1971" s="119">
        <f>+N1971+I1971</f>
        <v>502600</v>
      </c>
      <c r="P1971" s="119"/>
      <c r="Q1971" s="119">
        <f>+Q1969+10</f>
        <v>10350</v>
      </c>
      <c r="R1971" s="120">
        <f>+Q1971+I1971</f>
        <v>502850</v>
      </c>
      <c r="S1971" s="121"/>
      <c r="T1971" s="122">
        <f>+T1969+20</f>
        <v>20350</v>
      </c>
      <c r="U1971" s="122">
        <f>+T1971+I1971</f>
        <v>512850</v>
      </c>
      <c r="V1971" s="141">
        <f>+V1969+500</f>
        <v>492500</v>
      </c>
      <c r="W1971" s="130"/>
      <c r="X1971" s="116">
        <f>+X1969+10</f>
        <v>7615</v>
      </c>
      <c r="Y1971" s="124">
        <f t="shared" si="307"/>
        <v>492740</v>
      </c>
      <c r="Z1971" s="125">
        <f>+V1971+X1971</f>
        <v>500115</v>
      </c>
      <c r="AA1971" s="126"/>
      <c r="AB1971" s="127">
        <f>+AB1969+20</f>
        <v>15230</v>
      </c>
      <c r="AC1971" s="119">
        <f>+V1971+AB1971</f>
        <v>507730</v>
      </c>
      <c r="AD1971" s="127"/>
      <c r="AE1971" s="127">
        <f>+AE1969+10</f>
        <v>7640</v>
      </c>
      <c r="AF1971" s="120">
        <f>+AE1971+V1971</f>
        <v>500140</v>
      </c>
      <c r="AG1971" s="127"/>
      <c r="AH1971" s="127">
        <f>+AH1969+10</f>
        <v>7665</v>
      </c>
      <c r="AI1971" s="119">
        <f>+AH1971+V1971</f>
        <v>500165</v>
      </c>
      <c r="AJ1971" s="126"/>
      <c r="AK1971" s="128">
        <f>+AK1969+10</f>
        <v>7690</v>
      </c>
      <c r="AL1971" s="129">
        <f>+AK1971+V1971</f>
        <v>500190</v>
      </c>
    </row>
    <row r="1972" spans="1:38" ht="15.75" x14ac:dyDescent="0.25">
      <c r="A1972" s="93">
        <f t="shared" si="308"/>
        <v>0</v>
      </c>
      <c r="B1972" s="94">
        <f t="shared" si="303"/>
        <v>0</v>
      </c>
      <c r="C1972" s="95">
        <f>+$D$3*T1972</f>
        <v>7150</v>
      </c>
      <c r="D1972" s="95">
        <f t="shared" si="304"/>
        <v>7150</v>
      </c>
      <c r="E1972" s="95">
        <f>+$F$3*K1972</f>
        <v>1500</v>
      </c>
      <c r="F1972" s="95">
        <f t="shared" si="305"/>
        <v>1500</v>
      </c>
      <c r="G1972" s="96">
        <f>+$H$3*Q1972</f>
        <v>1500</v>
      </c>
      <c r="H1972" s="433">
        <f t="shared" si="306"/>
        <v>1500</v>
      </c>
      <c r="I1972" s="395"/>
      <c r="J1972" s="130">
        <f>((K1973-K1971)/500)</f>
        <v>0.02</v>
      </c>
      <c r="K1972" s="116">
        <f>(((I1972-I1971)*J1972)+K1971)+I1972</f>
        <v>150</v>
      </c>
      <c r="L1972" s="131">
        <f>ROUNDUP(K1972,0)</f>
        <v>150</v>
      </c>
      <c r="M1972" s="132">
        <f>((N1973-N1971)/500)</f>
        <v>0.02</v>
      </c>
      <c r="N1972" s="101">
        <f>(((I1972-I1971)*M1972)+N1971)+I1972</f>
        <v>250</v>
      </c>
      <c r="O1972" s="101">
        <f>ROUNDUP(N1972,0)</f>
        <v>250</v>
      </c>
      <c r="P1972" s="101">
        <f>((Q1973-Q1971)/500)</f>
        <v>0.02</v>
      </c>
      <c r="Q1972" s="101">
        <f>(((I1972-I1971)*P1972)+Q1971)+I1972</f>
        <v>500</v>
      </c>
      <c r="R1972" s="133">
        <f>ROUNDUP(Q1972,0)</f>
        <v>500</v>
      </c>
      <c r="S1972" s="132">
        <f>((T1973-T1971)/500)</f>
        <v>0.04</v>
      </c>
      <c r="T1972" s="134">
        <f>(((I1972-I1971)*S1972)+T1971)+I1972</f>
        <v>650</v>
      </c>
      <c r="U1972" s="134">
        <f>ROUNDUP(T1972,0)</f>
        <v>650</v>
      </c>
      <c r="V1972" s="396"/>
      <c r="W1972" s="130">
        <f>((X1973-X1971)/500)</f>
        <v>0.01</v>
      </c>
      <c r="X1972" s="116">
        <f>(((V1972-V1971)*W1972)+X1971)+V1972</f>
        <v>2690</v>
      </c>
      <c r="Y1972" s="135">
        <f t="shared" si="307"/>
        <v>240</v>
      </c>
      <c r="Z1972" s="106">
        <f>ROUNDUP(X1972,0)</f>
        <v>2690</v>
      </c>
      <c r="AA1972" s="136">
        <f>((AB1973-AB1971)/500)</f>
        <v>0.02</v>
      </c>
      <c r="AB1972" s="137">
        <f>(((V1972-V1971)*AA1972)+AB1971)+V1972</f>
        <v>5380</v>
      </c>
      <c r="AC1972" s="101">
        <f>ROUNDUP(AB1972,0)</f>
        <v>5380</v>
      </c>
      <c r="AD1972" s="137">
        <f>((AE1973-AE1971)/500)</f>
        <v>0.01</v>
      </c>
      <c r="AE1972" s="137">
        <f>(((V1972-V1971)*AD1972)+AE1971)+V1972</f>
        <v>2715</v>
      </c>
      <c r="AF1972" s="133">
        <f>ROUNDUP(AE1972,0)</f>
        <v>2715</v>
      </c>
      <c r="AG1972" s="137">
        <f>((AH1973-AH1971)/500)</f>
        <v>0.01</v>
      </c>
      <c r="AH1972" s="137">
        <f>(((V1972-V1971)*AG1972)+AH1971)+V1972</f>
        <v>2740</v>
      </c>
      <c r="AI1972" s="101">
        <f>ROUNDUP(AH1972,0)</f>
        <v>2740</v>
      </c>
      <c r="AJ1972" s="136">
        <f>((AK1973-AK1971)/500)</f>
        <v>0.01</v>
      </c>
      <c r="AK1972" s="138">
        <f>(((V1972-V1971)*AJ1972)+AK1971)+V1972</f>
        <v>2765</v>
      </c>
      <c r="AL1972" s="139">
        <f>ROUNDUP(AK1972,0)</f>
        <v>2765</v>
      </c>
    </row>
    <row r="1973" spans="1:38" ht="15.75" x14ac:dyDescent="0.25">
      <c r="A1973" s="93">
        <f t="shared" si="308"/>
        <v>0</v>
      </c>
      <c r="B1973" s="93">
        <f t="shared" si="303"/>
        <v>0</v>
      </c>
      <c r="C1973" s="112">
        <f>+$D$3*U1973</f>
        <v>5647070</v>
      </c>
      <c r="D1973" s="112">
        <f t="shared" si="304"/>
        <v>5647070</v>
      </c>
      <c r="E1973" s="112">
        <f>+$F$3*L1973</f>
        <v>5030100</v>
      </c>
      <c r="F1973" s="112">
        <f t="shared" si="305"/>
        <v>5030100</v>
      </c>
      <c r="G1973" s="113">
        <f>+$H$3*R1973</f>
        <v>1510080</v>
      </c>
      <c r="H1973" s="112">
        <f t="shared" si="306"/>
        <v>1510080</v>
      </c>
      <c r="I1973" s="140">
        <f>+I1971+500</f>
        <v>493000</v>
      </c>
      <c r="J1973" s="130"/>
      <c r="K1973" s="116">
        <f>+K1971+10</f>
        <v>10010</v>
      </c>
      <c r="L1973" s="117">
        <f>+I1973+K1973</f>
        <v>503010</v>
      </c>
      <c r="M1973" s="118"/>
      <c r="N1973" s="119">
        <f>+N1971+10</f>
        <v>10110</v>
      </c>
      <c r="O1973" s="119">
        <f>+N1973+I1973</f>
        <v>503110</v>
      </c>
      <c r="P1973" s="119"/>
      <c r="Q1973" s="119">
        <f>+Q1971+10</f>
        <v>10360</v>
      </c>
      <c r="R1973" s="120">
        <f>+Q1973+I1973</f>
        <v>503360</v>
      </c>
      <c r="S1973" s="121"/>
      <c r="T1973" s="122">
        <f>+T1971+20</f>
        <v>20370</v>
      </c>
      <c r="U1973" s="122">
        <f>+T1973+I1973</f>
        <v>513370</v>
      </c>
      <c r="V1973" s="141">
        <f>+V1971+500</f>
        <v>493000</v>
      </c>
      <c r="W1973" s="130"/>
      <c r="X1973" s="116">
        <f>+X1971+5</f>
        <v>7620</v>
      </c>
      <c r="Y1973" s="124">
        <f t="shared" si="307"/>
        <v>493240</v>
      </c>
      <c r="Z1973" s="125">
        <f>+V1973+X1973</f>
        <v>500620</v>
      </c>
      <c r="AA1973" s="126"/>
      <c r="AB1973" s="127">
        <f>+AB1971+10</f>
        <v>15240</v>
      </c>
      <c r="AC1973" s="119">
        <f>+V1973+AB1973</f>
        <v>508240</v>
      </c>
      <c r="AD1973" s="127"/>
      <c r="AE1973" s="127">
        <f>+AE1971+5</f>
        <v>7645</v>
      </c>
      <c r="AF1973" s="120">
        <f>+AE1973+V1973</f>
        <v>500645</v>
      </c>
      <c r="AG1973" s="127"/>
      <c r="AH1973" s="127">
        <f>+AH1971+5</f>
        <v>7670</v>
      </c>
      <c r="AI1973" s="119">
        <f>+AH1973+V1973</f>
        <v>500670</v>
      </c>
      <c r="AJ1973" s="126"/>
      <c r="AK1973" s="128">
        <f>+AK1971+5</f>
        <v>7695</v>
      </c>
      <c r="AL1973" s="129">
        <f>+AK1973+V1973</f>
        <v>500695</v>
      </c>
    </row>
    <row r="1974" spans="1:38" ht="15.75" x14ac:dyDescent="0.25">
      <c r="A1974" s="93">
        <f t="shared" si="308"/>
        <v>0</v>
      </c>
      <c r="B1974" s="94">
        <f t="shared" si="303"/>
        <v>0</v>
      </c>
      <c r="C1974" s="95">
        <f>+$D$3*T1974</f>
        <v>7150</v>
      </c>
      <c r="D1974" s="95">
        <f t="shared" si="304"/>
        <v>7150</v>
      </c>
      <c r="E1974" s="95">
        <f>+$F$3*K1974</f>
        <v>1500</v>
      </c>
      <c r="F1974" s="95">
        <f t="shared" si="305"/>
        <v>1500</v>
      </c>
      <c r="G1974" s="96">
        <f>+$H$3*Q1974</f>
        <v>1500</v>
      </c>
      <c r="H1974" s="95">
        <f t="shared" si="306"/>
        <v>1500</v>
      </c>
      <c r="I1974" s="395"/>
      <c r="J1974" s="130">
        <f>((K1975-K1973)/500)</f>
        <v>0.02</v>
      </c>
      <c r="K1974" s="116">
        <f>(((I1974-I1973)*J1974)+K1973)+I1974</f>
        <v>150</v>
      </c>
      <c r="L1974" s="131">
        <f>ROUNDUP(K1974,0)</f>
        <v>150</v>
      </c>
      <c r="M1974" s="132">
        <f>((N1975-N1973)/500)</f>
        <v>0.02</v>
      </c>
      <c r="N1974" s="101">
        <f>(((I1974-I1973)*M1974)+N1973)+I1974</f>
        <v>250</v>
      </c>
      <c r="O1974" s="101">
        <f>ROUNDUP(N1974,0)</f>
        <v>250</v>
      </c>
      <c r="P1974" s="101">
        <f>((Q1975-Q1973)/500)</f>
        <v>0.02</v>
      </c>
      <c r="Q1974" s="101">
        <f>(((I1974-I1973)*P1974)+Q1973)+I1974</f>
        <v>500</v>
      </c>
      <c r="R1974" s="133">
        <f>ROUNDUP(Q1974,0)</f>
        <v>500</v>
      </c>
      <c r="S1974" s="132">
        <f>((T1975-T1973)/500)</f>
        <v>0.04</v>
      </c>
      <c r="T1974" s="134">
        <f>(((I1974-I1973)*S1974)+T1973)+I1974</f>
        <v>650</v>
      </c>
      <c r="U1974" s="134">
        <f>ROUNDUP(T1974,0)</f>
        <v>650</v>
      </c>
      <c r="V1974" s="396"/>
      <c r="W1974" s="130">
        <f>((X1975-X1973)/500)</f>
        <v>0.02</v>
      </c>
      <c r="X1974" s="116">
        <f>(((V1974-V1973)*W1974)+X1973)+V1974</f>
        <v>-2240</v>
      </c>
      <c r="Y1974" s="135">
        <f t="shared" si="307"/>
        <v>240</v>
      </c>
      <c r="Z1974" s="106">
        <f>ROUNDUP(X1974,0)</f>
        <v>-2240</v>
      </c>
      <c r="AA1974" s="136">
        <f>((AB1975-AB1973)/500)</f>
        <v>0.04</v>
      </c>
      <c r="AB1974" s="137">
        <f>(((V1974-V1973)*AA1974)+AB1973)+V1974</f>
        <v>-4480</v>
      </c>
      <c r="AC1974" s="101">
        <f>ROUNDUP(AB1974,0)</f>
        <v>-4480</v>
      </c>
      <c r="AD1974" s="137">
        <f>((AE1975-AE1973)/500)</f>
        <v>0.02</v>
      </c>
      <c r="AE1974" s="137">
        <f>(((V1974-V1973)*AD1974)+AE1973)+V1974</f>
        <v>-2215</v>
      </c>
      <c r="AF1974" s="133">
        <f>ROUNDUP(AE1974,0)</f>
        <v>-2215</v>
      </c>
      <c r="AG1974" s="137">
        <f>((AH1975-AH1973)/500)</f>
        <v>0.02</v>
      </c>
      <c r="AH1974" s="137">
        <f>(((V1974-V1973)*AG1974)+AH1973)+V1974</f>
        <v>-2190</v>
      </c>
      <c r="AI1974" s="101">
        <f>ROUNDUP(AH1974,0)</f>
        <v>-2190</v>
      </c>
      <c r="AJ1974" s="136">
        <f>((AK1975-AK1973)/500)</f>
        <v>0.02</v>
      </c>
      <c r="AK1974" s="138">
        <f>(((V1974-V1973)*AJ1974)+AK1973)+V1974</f>
        <v>-2165</v>
      </c>
      <c r="AL1974" s="139">
        <f>ROUNDUP(AK1974,0)</f>
        <v>-2165</v>
      </c>
    </row>
    <row r="1975" spans="1:38" ht="15.75" x14ac:dyDescent="0.25">
      <c r="A1975" s="93">
        <f t="shared" si="308"/>
        <v>0</v>
      </c>
      <c r="B1975" s="93">
        <f t="shared" si="303"/>
        <v>0</v>
      </c>
      <c r="C1975" s="112">
        <f>+$D$3*U1975</f>
        <v>5652790</v>
      </c>
      <c r="D1975" s="112">
        <f t="shared" si="304"/>
        <v>5652790</v>
      </c>
      <c r="E1975" s="112">
        <f>+$F$3*L1975</f>
        <v>5035200</v>
      </c>
      <c r="F1975" s="112">
        <f t="shared" si="305"/>
        <v>5035200</v>
      </c>
      <c r="G1975" s="113">
        <f>+$H$3*R1975</f>
        <v>1511610</v>
      </c>
      <c r="H1975" s="112">
        <f t="shared" si="306"/>
        <v>1511610</v>
      </c>
      <c r="I1975" s="140">
        <f>+I1973+500</f>
        <v>493500</v>
      </c>
      <c r="J1975" s="130"/>
      <c r="K1975" s="116">
        <f>+K1973+10</f>
        <v>10020</v>
      </c>
      <c r="L1975" s="117">
        <f>+I1975+K1975</f>
        <v>503520</v>
      </c>
      <c r="M1975" s="118"/>
      <c r="N1975" s="119">
        <f>+N1973+10</f>
        <v>10120</v>
      </c>
      <c r="O1975" s="119">
        <f>+N1975+I1975</f>
        <v>503620</v>
      </c>
      <c r="P1975" s="119"/>
      <c r="Q1975" s="119">
        <f>+Q1973+10</f>
        <v>10370</v>
      </c>
      <c r="R1975" s="120">
        <f>+Q1975+I1975</f>
        <v>503870</v>
      </c>
      <c r="S1975" s="121"/>
      <c r="T1975" s="122">
        <f>+T1973+20</f>
        <v>20390</v>
      </c>
      <c r="U1975" s="122">
        <f>+T1975+I1975</f>
        <v>513890</v>
      </c>
      <c r="V1975" s="141">
        <f>+V1973+500</f>
        <v>493500</v>
      </c>
      <c r="W1975" s="130"/>
      <c r="X1975" s="116">
        <f>+X1973+10</f>
        <v>7630</v>
      </c>
      <c r="Y1975" s="124">
        <f t="shared" si="307"/>
        <v>493740</v>
      </c>
      <c r="Z1975" s="125">
        <f>+V1975+X1975</f>
        <v>501130</v>
      </c>
      <c r="AA1975" s="126"/>
      <c r="AB1975" s="127">
        <f>+AB1973+20</f>
        <v>15260</v>
      </c>
      <c r="AC1975" s="119">
        <f>+V1975+AB1975</f>
        <v>508760</v>
      </c>
      <c r="AD1975" s="127"/>
      <c r="AE1975" s="127">
        <f>+AE1973+10</f>
        <v>7655</v>
      </c>
      <c r="AF1975" s="120">
        <f>+AE1975+V1975</f>
        <v>501155</v>
      </c>
      <c r="AG1975" s="127"/>
      <c r="AH1975" s="127">
        <f>+AH1973+10</f>
        <v>7680</v>
      </c>
      <c r="AI1975" s="119">
        <f>+AH1975+V1975</f>
        <v>501180</v>
      </c>
      <c r="AJ1975" s="126"/>
      <c r="AK1975" s="128">
        <f>+AK1973+10</f>
        <v>7705</v>
      </c>
      <c r="AL1975" s="129">
        <f>+AK1975+V1975</f>
        <v>501205</v>
      </c>
    </row>
    <row r="1976" spans="1:38" ht="15.75" x14ac:dyDescent="0.25">
      <c r="A1976" s="93">
        <f t="shared" si="308"/>
        <v>0</v>
      </c>
      <c r="B1976" s="94">
        <f t="shared" si="303"/>
        <v>0</v>
      </c>
      <c r="C1976" s="95">
        <f>+$D$3*T1976</f>
        <v>7150</v>
      </c>
      <c r="D1976" s="95">
        <f t="shared" si="304"/>
        <v>7150</v>
      </c>
      <c r="E1976" s="95">
        <f>+$F$3*K1976</f>
        <v>1500</v>
      </c>
      <c r="F1976" s="95">
        <f t="shared" si="305"/>
        <v>1500</v>
      </c>
      <c r="G1976" s="96">
        <f>+$H$3*Q1976</f>
        <v>1500</v>
      </c>
      <c r="H1976" s="433">
        <f t="shared" si="306"/>
        <v>1500</v>
      </c>
      <c r="I1976" s="395"/>
      <c r="J1976" s="130">
        <f>((K1977-K1975)/500)</f>
        <v>0.02</v>
      </c>
      <c r="K1976" s="116">
        <f>(((I1976-I1975)*J1976)+K1975)+I1976</f>
        <v>150</v>
      </c>
      <c r="L1976" s="131">
        <f>ROUNDUP(K1976,0)</f>
        <v>150</v>
      </c>
      <c r="M1976" s="132">
        <f>((N1977-N1975)/500)</f>
        <v>0.02</v>
      </c>
      <c r="N1976" s="101">
        <f>(((I1976-I1975)*M1976)+N1975)+I1976</f>
        <v>250</v>
      </c>
      <c r="O1976" s="101">
        <f>ROUNDUP(N1976,0)</f>
        <v>250</v>
      </c>
      <c r="P1976" s="101">
        <f>((Q1977-Q1975)/500)</f>
        <v>0.02</v>
      </c>
      <c r="Q1976" s="101">
        <f>(((I1976-I1975)*P1976)+Q1975)+I1976</f>
        <v>500</v>
      </c>
      <c r="R1976" s="133">
        <f>ROUNDUP(Q1976,0)</f>
        <v>500</v>
      </c>
      <c r="S1976" s="132">
        <f>((T1977-T1975)/500)</f>
        <v>0.04</v>
      </c>
      <c r="T1976" s="134">
        <f>(((I1976-I1975)*S1976)+T1975)+I1976</f>
        <v>650</v>
      </c>
      <c r="U1976" s="134">
        <f>ROUNDUP(T1976,0)</f>
        <v>650</v>
      </c>
      <c r="V1976" s="396"/>
      <c r="W1976" s="130">
        <f>((X1977-X1975)/500)</f>
        <v>0.01</v>
      </c>
      <c r="X1976" s="116">
        <f>(((V1976-V1975)*W1976)+X1975)+V1976</f>
        <v>2695</v>
      </c>
      <c r="Y1976" s="135">
        <f t="shared" si="307"/>
        <v>240</v>
      </c>
      <c r="Z1976" s="106">
        <f>ROUNDUP(X1976,0)</f>
        <v>2695</v>
      </c>
      <c r="AA1976" s="136">
        <f>((AB1977-AB1975)/500)</f>
        <v>0.02</v>
      </c>
      <c r="AB1976" s="137">
        <f>(((V1976-V1975)*AA1976)+AB1975)+V1976</f>
        <v>5390</v>
      </c>
      <c r="AC1976" s="101">
        <f>ROUNDUP(AB1976,0)</f>
        <v>5390</v>
      </c>
      <c r="AD1976" s="137">
        <f>((AE1977-AE1975)/500)</f>
        <v>0.01</v>
      </c>
      <c r="AE1976" s="137">
        <f>(((V1976-V1975)*AD1976)+AE1975)+V1976</f>
        <v>2720</v>
      </c>
      <c r="AF1976" s="133">
        <f>ROUNDUP(AE1976,0)</f>
        <v>2720</v>
      </c>
      <c r="AG1976" s="137">
        <f>((AH1977-AH1975)/500)</f>
        <v>0.01</v>
      </c>
      <c r="AH1976" s="137">
        <f>(((V1976-V1975)*AG1976)+AH1975)+V1976</f>
        <v>2745</v>
      </c>
      <c r="AI1976" s="101">
        <f>ROUNDUP(AH1976,0)</f>
        <v>2745</v>
      </c>
      <c r="AJ1976" s="136">
        <f>((AK1977-AK1975)/500)</f>
        <v>0.01</v>
      </c>
      <c r="AK1976" s="138">
        <f>(((V1976-V1975)*AJ1976)+AK1975)+V1976</f>
        <v>2770</v>
      </c>
      <c r="AL1976" s="139">
        <f>ROUNDUP(AK1976,0)</f>
        <v>2770</v>
      </c>
    </row>
    <row r="1977" spans="1:38" ht="15.75" x14ac:dyDescent="0.25">
      <c r="A1977" s="93">
        <f t="shared" si="308"/>
        <v>0</v>
      </c>
      <c r="B1977" s="93">
        <f t="shared" si="303"/>
        <v>0</v>
      </c>
      <c r="C1977" s="112">
        <f>+$D$3*U1977</f>
        <v>5658510</v>
      </c>
      <c r="D1977" s="112">
        <f t="shared" si="304"/>
        <v>5658510</v>
      </c>
      <c r="E1977" s="112">
        <f>+$F$3*L1977</f>
        <v>5040300</v>
      </c>
      <c r="F1977" s="112">
        <f t="shared" si="305"/>
        <v>5040300</v>
      </c>
      <c r="G1977" s="113">
        <f>+$H$3*R1977</f>
        <v>1513140</v>
      </c>
      <c r="H1977" s="112">
        <f t="shared" si="306"/>
        <v>1513140</v>
      </c>
      <c r="I1977" s="140">
        <f>+I1975+500</f>
        <v>494000</v>
      </c>
      <c r="J1977" s="130"/>
      <c r="K1977" s="116">
        <f>+K1975+10</f>
        <v>10030</v>
      </c>
      <c r="L1977" s="117">
        <f>+I1977+K1977</f>
        <v>504030</v>
      </c>
      <c r="M1977" s="118"/>
      <c r="N1977" s="119">
        <f>+N1975+10</f>
        <v>10130</v>
      </c>
      <c r="O1977" s="119">
        <f>+N1977+I1977</f>
        <v>504130</v>
      </c>
      <c r="P1977" s="119"/>
      <c r="Q1977" s="119">
        <f>+Q1975+10</f>
        <v>10380</v>
      </c>
      <c r="R1977" s="120">
        <f>+Q1977+I1977</f>
        <v>504380</v>
      </c>
      <c r="S1977" s="121"/>
      <c r="T1977" s="122">
        <f>+T1975+20</f>
        <v>20410</v>
      </c>
      <c r="U1977" s="122">
        <f>+T1977+I1977</f>
        <v>514410</v>
      </c>
      <c r="V1977" s="141">
        <f>+V1975+500</f>
        <v>494000</v>
      </c>
      <c r="W1977" s="130"/>
      <c r="X1977" s="116">
        <f>+X1975+5</f>
        <v>7635</v>
      </c>
      <c r="Y1977" s="124">
        <f t="shared" si="307"/>
        <v>494240</v>
      </c>
      <c r="Z1977" s="125">
        <f>+V1977+X1977</f>
        <v>501635</v>
      </c>
      <c r="AA1977" s="126"/>
      <c r="AB1977" s="127">
        <f>+AB1975+10</f>
        <v>15270</v>
      </c>
      <c r="AC1977" s="119">
        <f>+V1977+AB1977</f>
        <v>509270</v>
      </c>
      <c r="AD1977" s="127"/>
      <c r="AE1977" s="127">
        <f>+AE1975+5</f>
        <v>7660</v>
      </c>
      <c r="AF1977" s="120">
        <f>+AE1977+V1977</f>
        <v>501660</v>
      </c>
      <c r="AG1977" s="127"/>
      <c r="AH1977" s="127">
        <f>+AH1975+5</f>
        <v>7685</v>
      </c>
      <c r="AI1977" s="119">
        <f>+AH1977+V1977</f>
        <v>501685</v>
      </c>
      <c r="AJ1977" s="126"/>
      <c r="AK1977" s="128">
        <f>+AK1975+5</f>
        <v>7710</v>
      </c>
      <c r="AL1977" s="129">
        <f>+AK1977+V1977</f>
        <v>501710</v>
      </c>
    </row>
    <row r="1978" spans="1:38" ht="15.75" x14ac:dyDescent="0.25">
      <c r="A1978" s="93">
        <f t="shared" si="308"/>
        <v>0</v>
      </c>
      <c r="B1978" s="94">
        <f t="shared" si="303"/>
        <v>0</v>
      </c>
      <c r="C1978" s="95">
        <f>+$D$3*T1978</f>
        <v>7150</v>
      </c>
      <c r="D1978" s="95">
        <f t="shared" si="304"/>
        <v>7150</v>
      </c>
      <c r="E1978" s="95">
        <f>+$F$3*K1978</f>
        <v>1500</v>
      </c>
      <c r="F1978" s="95">
        <f t="shared" si="305"/>
        <v>1500</v>
      </c>
      <c r="G1978" s="96">
        <f>+$H$3*Q1978</f>
        <v>1500</v>
      </c>
      <c r="H1978" s="95">
        <f t="shared" si="306"/>
        <v>1500</v>
      </c>
      <c r="I1978" s="395"/>
      <c r="J1978" s="130">
        <f>((K1979-K1977)/500)</f>
        <v>0.02</v>
      </c>
      <c r="K1978" s="116">
        <f>(((I1978-I1977)*J1978)+K1977)+I1978</f>
        <v>150</v>
      </c>
      <c r="L1978" s="131">
        <f>ROUNDUP(K1978,0)</f>
        <v>150</v>
      </c>
      <c r="M1978" s="132">
        <f>((N1979-N1977)/500)</f>
        <v>0.02</v>
      </c>
      <c r="N1978" s="101">
        <f>(((I1978-I1977)*M1978)+N1977)+I1978</f>
        <v>250</v>
      </c>
      <c r="O1978" s="101">
        <f>ROUNDUP(N1978,0)</f>
        <v>250</v>
      </c>
      <c r="P1978" s="101">
        <f>((Q1979-Q1977)/500)</f>
        <v>0.02</v>
      </c>
      <c r="Q1978" s="101">
        <f>(((I1978-I1977)*P1978)+Q1977)+I1978</f>
        <v>500</v>
      </c>
      <c r="R1978" s="133">
        <f>ROUNDUP(Q1978,0)</f>
        <v>500</v>
      </c>
      <c r="S1978" s="132">
        <f>((T1979-T1977)/500)</f>
        <v>0.04</v>
      </c>
      <c r="T1978" s="134">
        <f>(((I1978-I1977)*S1978)+T1977)+I1978</f>
        <v>650</v>
      </c>
      <c r="U1978" s="134">
        <f>ROUNDUP(T1978,0)</f>
        <v>650</v>
      </c>
      <c r="V1978" s="396"/>
      <c r="W1978" s="130">
        <f>((X1979-X1977)/500)</f>
        <v>0.02</v>
      </c>
      <c r="X1978" s="116">
        <f>(((V1978-V1977)*W1978)+X1977)+V1978</f>
        <v>-2245</v>
      </c>
      <c r="Y1978" s="135">
        <f t="shared" si="307"/>
        <v>240</v>
      </c>
      <c r="Z1978" s="106">
        <f>ROUNDUP(X1978,0)</f>
        <v>-2245</v>
      </c>
      <c r="AA1978" s="136">
        <f>((AB1979-AB1977)/500)</f>
        <v>0.04</v>
      </c>
      <c r="AB1978" s="137">
        <f>(((V1978-V1977)*AA1978)+AB1977)+V1978</f>
        <v>-4490</v>
      </c>
      <c r="AC1978" s="101">
        <f>ROUNDUP(AB1978,0)</f>
        <v>-4490</v>
      </c>
      <c r="AD1978" s="137">
        <f>((AE1979-AE1977)/500)</f>
        <v>0.02</v>
      </c>
      <c r="AE1978" s="137">
        <f>(((V1978-V1977)*AD1978)+AE1977)+V1978</f>
        <v>-2220</v>
      </c>
      <c r="AF1978" s="133">
        <f>ROUNDUP(AE1978,0)</f>
        <v>-2220</v>
      </c>
      <c r="AG1978" s="137">
        <f>((AH1979-AH1977)/500)</f>
        <v>0.02</v>
      </c>
      <c r="AH1978" s="137">
        <f>(((V1978-V1977)*AG1978)+AH1977)+V1978</f>
        <v>-2195</v>
      </c>
      <c r="AI1978" s="101">
        <f>ROUNDUP(AH1978,0)</f>
        <v>-2195</v>
      </c>
      <c r="AJ1978" s="136">
        <f>((AK1979-AK1977)/500)</f>
        <v>0.02</v>
      </c>
      <c r="AK1978" s="138">
        <f>(((V1978-V1977)*AJ1978)+AK1977)+V1978</f>
        <v>-2170</v>
      </c>
      <c r="AL1978" s="139">
        <f>ROUNDUP(AK1978,0)</f>
        <v>-2170</v>
      </c>
    </row>
    <row r="1979" spans="1:38" ht="15.75" x14ac:dyDescent="0.25">
      <c r="A1979" s="93">
        <f t="shared" si="308"/>
        <v>0</v>
      </c>
      <c r="B1979" s="93">
        <f t="shared" si="303"/>
        <v>0</v>
      </c>
      <c r="C1979" s="112">
        <f>+$D$3*U1979</f>
        <v>5664230</v>
      </c>
      <c r="D1979" s="112">
        <f t="shared" si="304"/>
        <v>5664230</v>
      </c>
      <c r="E1979" s="112">
        <f>+$F$3*L1979</f>
        <v>5045400</v>
      </c>
      <c r="F1979" s="112">
        <f t="shared" si="305"/>
        <v>5045400</v>
      </c>
      <c r="G1979" s="113">
        <f>+$H$3*R1979</f>
        <v>1514670</v>
      </c>
      <c r="H1979" s="112">
        <f t="shared" si="306"/>
        <v>1514670</v>
      </c>
      <c r="I1979" s="140">
        <f>+I1977+500</f>
        <v>494500</v>
      </c>
      <c r="J1979" s="130"/>
      <c r="K1979" s="116">
        <f>+K1977+10</f>
        <v>10040</v>
      </c>
      <c r="L1979" s="117">
        <f>+I1979+K1979</f>
        <v>504540</v>
      </c>
      <c r="M1979" s="118"/>
      <c r="N1979" s="119">
        <f>+N1977+10</f>
        <v>10140</v>
      </c>
      <c r="O1979" s="119">
        <f>+N1979+I1979</f>
        <v>504640</v>
      </c>
      <c r="P1979" s="119"/>
      <c r="Q1979" s="119">
        <f>+Q1977+10</f>
        <v>10390</v>
      </c>
      <c r="R1979" s="120">
        <f>+Q1979+I1979</f>
        <v>504890</v>
      </c>
      <c r="S1979" s="121"/>
      <c r="T1979" s="122">
        <f>+T1977+20</f>
        <v>20430</v>
      </c>
      <c r="U1979" s="122">
        <f>+T1979+I1979</f>
        <v>514930</v>
      </c>
      <c r="V1979" s="141">
        <f>+V1977+500</f>
        <v>494500</v>
      </c>
      <c r="W1979" s="130"/>
      <c r="X1979" s="116">
        <f>+X1977+10</f>
        <v>7645</v>
      </c>
      <c r="Y1979" s="124">
        <f t="shared" si="307"/>
        <v>494740</v>
      </c>
      <c r="Z1979" s="125">
        <f>+V1979+X1979</f>
        <v>502145</v>
      </c>
      <c r="AA1979" s="126"/>
      <c r="AB1979" s="127">
        <f>+AB1977+20</f>
        <v>15290</v>
      </c>
      <c r="AC1979" s="119">
        <f>+V1979+AB1979</f>
        <v>509790</v>
      </c>
      <c r="AD1979" s="127"/>
      <c r="AE1979" s="127">
        <f>+AE1977+10</f>
        <v>7670</v>
      </c>
      <c r="AF1979" s="120">
        <f>+AE1979+V1979</f>
        <v>502170</v>
      </c>
      <c r="AG1979" s="127"/>
      <c r="AH1979" s="127">
        <f>+AH1977+10</f>
        <v>7695</v>
      </c>
      <c r="AI1979" s="119">
        <f>+AH1979+V1979</f>
        <v>502195</v>
      </c>
      <c r="AJ1979" s="126"/>
      <c r="AK1979" s="128">
        <f>+AK1977+10</f>
        <v>7720</v>
      </c>
      <c r="AL1979" s="129">
        <f>+AK1979+V1979</f>
        <v>502220</v>
      </c>
    </row>
    <row r="1980" spans="1:38" ht="15.75" x14ac:dyDescent="0.25">
      <c r="A1980" s="93">
        <f t="shared" si="308"/>
        <v>0</v>
      </c>
      <c r="B1980" s="94">
        <f t="shared" si="303"/>
        <v>0</v>
      </c>
      <c r="C1980" s="95">
        <f>+$D$3*T1980</f>
        <v>7150</v>
      </c>
      <c r="D1980" s="95">
        <f t="shared" si="304"/>
        <v>7150</v>
      </c>
      <c r="E1980" s="95">
        <f>+$F$3*K1980</f>
        <v>1500</v>
      </c>
      <c r="F1980" s="95">
        <f t="shared" si="305"/>
        <v>1500</v>
      </c>
      <c r="G1980" s="96">
        <f>+$H$3*Q1980</f>
        <v>1500</v>
      </c>
      <c r="H1980" s="433">
        <f t="shared" si="306"/>
        <v>1500</v>
      </c>
      <c r="I1980" s="395"/>
      <c r="J1980" s="130">
        <f>((K1981-K1979)/500)</f>
        <v>0.02</v>
      </c>
      <c r="K1980" s="116">
        <f>(((I1980-I1979)*J1980)+K1979)+I1980</f>
        <v>150</v>
      </c>
      <c r="L1980" s="131">
        <f>ROUNDUP(K1980,0)</f>
        <v>150</v>
      </c>
      <c r="M1980" s="132">
        <f>((N1981-N1979)/500)</f>
        <v>0.02</v>
      </c>
      <c r="N1980" s="101">
        <f>(((I1980-I1979)*M1980)+N1979)+I1980</f>
        <v>250</v>
      </c>
      <c r="O1980" s="101">
        <f>ROUNDUP(N1980,0)</f>
        <v>250</v>
      </c>
      <c r="P1980" s="101">
        <f>((Q1981-Q1979)/500)</f>
        <v>0.02</v>
      </c>
      <c r="Q1980" s="101">
        <f>(((I1980-I1979)*P1980)+Q1979)+I1980</f>
        <v>500</v>
      </c>
      <c r="R1980" s="133">
        <f>ROUNDUP(Q1980,0)</f>
        <v>500</v>
      </c>
      <c r="S1980" s="132">
        <f>((T1981-T1979)/500)</f>
        <v>0.04</v>
      </c>
      <c r="T1980" s="134">
        <f>(((I1980-I1979)*S1980)+T1979)+I1980</f>
        <v>650</v>
      </c>
      <c r="U1980" s="134">
        <f>ROUNDUP(T1980,0)</f>
        <v>650</v>
      </c>
      <c r="V1980" s="396"/>
      <c r="W1980" s="130">
        <f>((X1981-X1979)/500)</f>
        <v>0.01</v>
      </c>
      <c r="X1980" s="116">
        <f>(((V1980-V1979)*W1980)+X1979)+V1980</f>
        <v>2700</v>
      </c>
      <c r="Y1980" s="135">
        <f t="shared" si="307"/>
        <v>240</v>
      </c>
      <c r="Z1980" s="106">
        <f>ROUNDUP(X1980,0)</f>
        <v>2700</v>
      </c>
      <c r="AA1980" s="136">
        <f>((AB1981-AB1979)/500)</f>
        <v>0.02</v>
      </c>
      <c r="AB1980" s="137">
        <f>(((V1980-V1979)*AA1980)+AB1979)+V1980</f>
        <v>5400</v>
      </c>
      <c r="AC1980" s="101">
        <f>ROUNDUP(AB1980,0)</f>
        <v>5400</v>
      </c>
      <c r="AD1980" s="137">
        <f>((AE1981-AE1979)/500)</f>
        <v>0.01</v>
      </c>
      <c r="AE1980" s="137">
        <f>(((V1980-V1979)*AD1980)+AE1979)+V1980</f>
        <v>2725</v>
      </c>
      <c r="AF1980" s="133">
        <f>ROUNDUP(AE1980,0)</f>
        <v>2725</v>
      </c>
      <c r="AG1980" s="137">
        <f>((AH1981-AH1979)/500)</f>
        <v>0.01</v>
      </c>
      <c r="AH1980" s="137">
        <f>(((V1980-V1979)*AG1980)+AH1979)+V1980</f>
        <v>2750</v>
      </c>
      <c r="AI1980" s="101">
        <f>ROUNDUP(AH1980,0)</f>
        <v>2750</v>
      </c>
      <c r="AJ1980" s="136">
        <f>((AK1981-AK1979)/500)</f>
        <v>0.01</v>
      </c>
      <c r="AK1980" s="138">
        <f>(((V1980-V1979)*AJ1980)+AK1979)+V1980</f>
        <v>2775</v>
      </c>
      <c r="AL1980" s="139">
        <f>ROUNDUP(AK1980,0)</f>
        <v>2775</v>
      </c>
    </row>
    <row r="1981" spans="1:38" ht="15.75" x14ac:dyDescent="0.25">
      <c r="A1981" s="93">
        <f t="shared" si="308"/>
        <v>0</v>
      </c>
      <c r="B1981" s="93">
        <f t="shared" si="303"/>
        <v>0</v>
      </c>
      <c r="C1981" s="112">
        <f>+$D$3*U1981</f>
        <v>5669950</v>
      </c>
      <c r="D1981" s="112">
        <f t="shared" si="304"/>
        <v>5669950</v>
      </c>
      <c r="E1981" s="112">
        <f>+$F$3*L1981</f>
        <v>5050500</v>
      </c>
      <c r="F1981" s="112">
        <f t="shared" si="305"/>
        <v>5050500</v>
      </c>
      <c r="G1981" s="113">
        <f>+$H$3*R1981</f>
        <v>1516200</v>
      </c>
      <c r="H1981" s="112">
        <f t="shared" si="306"/>
        <v>1516200</v>
      </c>
      <c r="I1981" s="140">
        <f>+I1979+500</f>
        <v>495000</v>
      </c>
      <c r="J1981" s="130"/>
      <c r="K1981" s="116">
        <f>+K1979+10</f>
        <v>10050</v>
      </c>
      <c r="L1981" s="117">
        <f>+I1981+K1981</f>
        <v>505050</v>
      </c>
      <c r="M1981" s="118"/>
      <c r="N1981" s="119">
        <f>+N1979+10</f>
        <v>10150</v>
      </c>
      <c r="O1981" s="119">
        <f>+N1981+I1981</f>
        <v>505150</v>
      </c>
      <c r="P1981" s="119"/>
      <c r="Q1981" s="119">
        <f>+Q1979+10</f>
        <v>10400</v>
      </c>
      <c r="R1981" s="120">
        <f>+Q1981+I1981</f>
        <v>505400</v>
      </c>
      <c r="S1981" s="121"/>
      <c r="T1981" s="122">
        <f>+T1979+20</f>
        <v>20450</v>
      </c>
      <c r="U1981" s="122">
        <f>+T1981+I1981</f>
        <v>515450</v>
      </c>
      <c r="V1981" s="141">
        <f>+V1979+500</f>
        <v>495000</v>
      </c>
      <c r="W1981" s="130"/>
      <c r="X1981" s="116">
        <f>+X1979+5</f>
        <v>7650</v>
      </c>
      <c r="Y1981" s="124">
        <f t="shared" si="307"/>
        <v>495240</v>
      </c>
      <c r="Z1981" s="125">
        <f>+V1981+X1981</f>
        <v>502650</v>
      </c>
      <c r="AA1981" s="126"/>
      <c r="AB1981" s="127">
        <f>+AB1979+10</f>
        <v>15300</v>
      </c>
      <c r="AC1981" s="119">
        <f>+V1981+AB1981</f>
        <v>510300</v>
      </c>
      <c r="AD1981" s="127"/>
      <c r="AE1981" s="127">
        <f>+AE1979+5</f>
        <v>7675</v>
      </c>
      <c r="AF1981" s="120">
        <f>+AE1981+V1981</f>
        <v>502675</v>
      </c>
      <c r="AG1981" s="127"/>
      <c r="AH1981" s="127">
        <f>+AH1979+5</f>
        <v>7700</v>
      </c>
      <c r="AI1981" s="119">
        <f>+AH1981+V1981</f>
        <v>502700</v>
      </c>
      <c r="AJ1981" s="126"/>
      <c r="AK1981" s="128">
        <f>+AK1979+5</f>
        <v>7725</v>
      </c>
      <c r="AL1981" s="129">
        <f>+AK1981+V1981</f>
        <v>502725</v>
      </c>
    </row>
    <row r="1982" spans="1:38" ht="15.75" x14ac:dyDescent="0.25">
      <c r="A1982" s="93">
        <f t="shared" si="308"/>
        <v>0</v>
      </c>
      <c r="B1982" s="94">
        <f t="shared" si="303"/>
        <v>0</v>
      </c>
      <c r="C1982" s="95">
        <f>+$D$3*T1982</f>
        <v>7150</v>
      </c>
      <c r="D1982" s="95">
        <f t="shared" si="304"/>
        <v>7150</v>
      </c>
      <c r="E1982" s="95">
        <f>+$F$3*K1982</f>
        <v>1500</v>
      </c>
      <c r="F1982" s="95">
        <f t="shared" si="305"/>
        <v>1500</v>
      </c>
      <c r="G1982" s="96">
        <f>+$H$3*Q1982</f>
        <v>1500</v>
      </c>
      <c r="H1982" s="95">
        <f t="shared" si="306"/>
        <v>1500</v>
      </c>
      <c r="I1982" s="395"/>
      <c r="J1982" s="130">
        <f>((K1983-K1981)/500)</f>
        <v>0.02</v>
      </c>
      <c r="K1982" s="116">
        <f>(((I1982-I1981)*J1982)+K1981)+I1982</f>
        <v>150</v>
      </c>
      <c r="L1982" s="131">
        <f>ROUNDUP(K1982,0)</f>
        <v>150</v>
      </c>
      <c r="M1982" s="132">
        <f>((N1983-N1981)/500)</f>
        <v>0.02</v>
      </c>
      <c r="N1982" s="101">
        <f>(((I1982-I1981)*M1982)+N1981)+I1982</f>
        <v>250</v>
      </c>
      <c r="O1982" s="101">
        <f>ROUNDUP(N1982,0)</f>
        <v>250</v>
      </c>
      <c r="P1982" s="101">
        <f>((Q1983-Q1981)/500)</f>
        <v>0.02</v>
      </c>
      <c r="Q1982" s="101">
        <f>(((I1982-I1981)*P1982)+Q1981)+I1982</f>
        <v>500</v>
      </c>
      <c r="R1982" s="133">
        <f>ROUNDUP(Q1982,0)</f>
        <v>500</v>
      </c>
      <c r="S1982" s="132">
        <f>((T1983-T1981)/500)</f>
        <v>0.04</v>
      </c>
      <c r="T1982" s="134">
        <f>(((I1982-I1981)*S1982)+T1981)+I1982</f>
        <v>650</v>
      </c>
      <c r="U1982" s="134">
        <f>ROUNDUP(T1982,0)</f>
        <v>650</v>
      </c>
      <c r="V1982" s="396"/>
      <c r="W1982" s="130">
        <f>((X1983-X1981)/500)</f>
        <v>0.02</v>
      </c>
      <c r="X1982" s="116">
        <f>(((V1982-V1981)*W1982)+X1981)+V1982</f>
        <v>-2250</v>
      </c>
      <c r="Y1982" s="135">
        <f t="shared" si="307"/>
        <v>240</v>
      </c>
      <c r="Z1982" s="106">
        <f>ROUNDUP(X1982,0)</f>
        <v>-2250</v>
      </c>
      <c r="AA1982" s="136">
        <f>((AB1983-AB1981)/500)</f>
        <v>0.04</v>
      </c>
      <c r="AB1982" s="137">
        <f>(((V1982-V1981)*AA1982)+AB1981)+V1982</f>
        <v>-4500</v>
      </c>
      <c r="AC1982" s="101">
        <f>ROUNDUP(AB1982,0)</f>
        <v>-4500</v>
      </c>
      <c r="AD1982" s="137">
        <f>((AE1983-AE1981)/500)</f>
        <v>0.02</v>
      </c>
      <c r="AE1982" s="137">
        <f>(((V1982-V1981)*AD1982)+AE1981)+V1982</f>
        <v>-2225</v>
      </c>
      <c r="AF1982" s="133">
        <f>ROUNDUP(AE1982,0)</f>
        <v>-2225</v>
      </c>
      <c r="AG1982" s="137">
        <f>((AH1983-AH1981)/500)</f>
        <v>0.02</v>
      </c>
      <c r="AH1982" s="137">
        <f>(((V1982-V1981)*AG1982)+AH1981)+V1982</f>
        <v>-2200</v>
      </c>
      <c r="AI1982" s="101">
        <f>ROUNDUP(AH1982,0)</f>
        <v>-2200</v>
      </c>
      <c r="AJ1982" s="136">
        <f>((AK1983-AK1981)/500)</f>
        <v>0.02</v>
      </c>
      <c r="AK1982" s="138">
        <f>(((V1982-V1981)*AJ1982)+AK1981)+V1982</f>
        <v>-2175</v>
      </c>
      <c r="AL1982" s="139">
        <f>ROUNDUP(AK1982,0)</f>
        <v>-2175</v>
      </c>
    </row>
    <row r="1983" spans="1:38" ht="15.75" x14ac:dyDescent="0.25">
      <c r="A1983" s="93">
        <f t="shared" si="308"/>
        <v>0</v>
      </c>
      <c r="B1983" s="93">
        <f t="shared" si="303"/>
        <v>0</v>
      </c>
      <c r="C1983" s="112">
        <f>+$D$3*U1983</f>
        <v>5675670</v>
      </c>
      <c r="D1983" s="112">
        <f t="shared" si="304"/>
        <v>5675670</v>
      </c>
      <c r="E1983" s="112">
        <f>+$F$3*L1983</f>
        <v>5055600</v>
      </c>
      <c r="F1983" s="112">
        <f t="shared" si="305"/>
        <v>5055600</v>
      </c>
      <c r="G1983" s="113">
        <f>+$H$3*R1983</f>
        <v>1517730</v>
      </c>
      <c r="H1983" s="112">
        <f t="shared" si="306"/>
        <v>1517730</v>
      </c>
      <c r="I1983" s="140">
        <f>+I1981+500</f>
        <v>495500</v>
      </c>
      <c r="J1983" s="130"/>
      <c r="K1983" s="116">
        <f>+K1981+10</f>
        <v>10060</v>
      </c>
      <c r="L1983" s="117">
        <f>+I1983+K1983</f>
        <v>505560</v>
      </c>
      <c r="M1983" s="118"/>
      <c r="N1983" s="119">
        <f>+N1981+10</f>
        <v>10160</v>
      </c>
      <c r="O1983" s="119">
        <f>+N1983+I1983</f>
        <v>505660</v>
      </c>
      <c r="P1983" s="119"/>
      <c r="Q1983" s="119">
        <f>+Q1981+10</f>
        <v>10410</v>
      </c>
      <c r="R1983" s="120">
        <f>+Q1983+I1983</f>
        <v>505910</v>
      </c>
      <c r="S1983" s="121"/>
      <c r="T1983" s="122">
        <f>+T1981+20</f>
        <v>20470</v>
      </c>
      <c r="U1983" s="122">
        <f>+T1983+I1983</f>
        <v>515970</v>
      </c>
      <c r="V1983" s="141">
        <f>+V1981+500</f>
        <v>495500</v>
      </c>
      <c r="W1983" s="130"/>
      <c r="X1983" s="116">
        <f>+X1981+10</f>
        <v>7660</v>
      </c>
      <c r="Y1983" s="124">
        <f t="shared" si="307"/>
        <v>495740</v>
      </c>
      <c r="Z1983" s="125">
        <f>+V1983+X1983</f>
        <v>503160</v>
      </c>
      <c r="AA1983" s="126"/>
      <c r="AB1983" s="127">
        <f>+AB1981+20</f>
        <v>15320</v>
      </c>
      <c r="AC1983" s="119">
        <f>+V1983+AB1983</f>
        <v>510820</v>
      </c>
      <c r="AD1983" s="127"/>
      <c r="AE1983" s="127">
        <f>+AE1981+10</f>
        <v>7685</v>
      </c>
      <c r="AF1983" s="120">
        <f>+AE1983+V1983</f>
        <v>503185</v>
      </c>
      <c r="AG1983" s="127"/>
      <c r="AH1983" s="127">
        <f>+AH1981+10</f>
        <v>7710</v>
      </c>
      <c r="AI1983" s="119">
        <f>+AH1983+V1983</f>
        <v>503210</v>
      </c>
      <c r="AJ1983" s="126"/>
      <c r="AK1983" s="128">
        <f>+AK1981+10</f>
        <v>7735</v>
      </c>
      <c r="AL1983" s="129">
        <f>+AK1983+V1983</f>
        <v>503235</v>
      </c>
    </row>
    <row r="1984" spans="1:38" ht="15.75" x14ac:dyDescent="0.25">
      <c r="A1984" s="93">
        <f t="shared" si="308"/>
        <v>0</v>
      </c>
      <c r="B1984" s="94">
        <f t="shared" si="303"/>
        <v>0</v>
      </c>
      <c r="C1984" s="95">
        <f>+$D$3*T1984</f>
        <v>7150</v>
      </c>
      <c r="D1984" s="95">
        <f t="shared" si="304"/>
        <v>7150</v>
      </c>
      <c r="E1984" s="95">
        <f>+$F$3*K1984</f>
        <v>1500</v>
      </c>
      <c r="F1984" s="95">
        <f t="shared" si="305"/>
        <v>1500</v>
      </c>
      <c r="G1984" s="96">
        <f>+$H$3*Q1984</f>
        <v>1500</v>
      </c>
      <c r="H1984" s="433">
        <f t="shared" si="306"/>
        <v>1500</v>
      </c>
      <c r="I1984" s="395"/>
      <c r="J1984" s="130">
        <f>((K1985-K1983)/500)</f>
        <v>0.02</v>
      </c>
      <c r="K1984" s="116">
        <f>(((I1984-I1983)*J1984)+K1983)+I1984</f>
        <v>150</v>
      </c>
      <c r="L1984" s="131">
        <f>ROUNDUP(K1984,0)</f>
        <v>150</v>
      </c>
      <c r="M1984" s="132">
        <f>((N1985-N1983)/500)</f>
        <v>0.02</v>
      </c>
      <c r="N1984" s="101">
        <f>(((I1984-I1983)*M1984)+N1983)+I1984</f>
        <v>250</v>
      </c>
      <c r="O1984" s="101">
        <f>ROUNDUP(N1984,0)</f>
        <v>250</v>
      </c>
      <c r="P1984" s="101">
        <f>((Q1985-Q1983)/500)</f>
        <v>0.02</v>
      </c>
      <c r="Q1984" s="101">
        <f>(((I1984-I1983)*P1984)+Q1983)+I1984</f>
        <v>500</v>
      </c>
      <c r="R1984" s="133">
        <f>ROUNDUP(Q1984,0)</f>
        <v>500</v>
      </c>
      <c r="S1984" s="132">
        <f>((T1985-T1983)/500)</f>
        <v>0.04</v>
      </c>
      <c r="T1984" s="134">
        <f>(((I1984-I1983)*S1984)+T1983)+I1984</f>
        <v>650</v>
      </c>
      <c r="U1984" s="134">
        <f>ROUNDUP(T1984,0)</f>
        <v>650</v>
      </c>
      <c r="V1984" s="396"/>
      <c r="W1984" s="130">
        <f>((X1985-X1983)/500)</f>
        <v>0.01</v>
      </c>
      <c r="X1984" s="116">
        <f>(((V1984-V1983)*W1984)+X1983)+V1984</f>
        <v>2705</v>
      </c>
      <c r="Y1984" s="135">
        <f t="shared" si="307"/>
        <v>240</v>
      </c>
      <c r="Z1984" s="106">
        <f>ROUNDUP(X1984,0)</f>
        <v>2705</v>
      </c>
      <c r="AA1984" s="136">
        <f>((AB1985-AB1983)/500)</f>
        <v>0.02</v>
      </c>
      <c r="AB1984" s="137">
        <f>(((V1984-V1983)*AA1984)+AB1983)+V1984</f>
        <v>5410</v>
      </c>
      <c r="AC1984" s="101">
        <f>ROUNDUP(AB1984,0)</f>
        <v>5410</v>
      </c>
      <c r="AD1984" s="137">
        <f>((AE1985-AE1983)/500)</f>
        <v>0.01</v>
      </c>
      <c r="AE1984" s="137">
        <f>(((V1984-V1983)*AD1984)+AE1983)+V1984</f>
        <v>2730</v>
      </c>
      <c r="AF1984" s="133">
        <f>ROUNDUP(AE1984,0)</f>
        <v>2730</v>
      </c>
      <c r="AG1984" s="137">
        <f>((AH1985-AH1983)/500)</f>
        <v>0.01</v>
      </c>
      <c r="AH1984" s="137">
        <f>(((V1984-V1983)*AG1984)+AH1983)+V1984</f>
        <v>2755</v>
      </c>
      <c r="AI1984" s="101">
        <f>ROUNDUP(AH1984,0)</f>
        <v>2755</v>
      </c>
      <c r="AJ1984" s="136">
        <f>((AK1985-AK1983)/500)</f>
        <v>0.01</v>
      </c>
      <c r="AK1984" s="138">
        <f>(((V1984-V1983)*AJ1984)+AK1983)+V1984</f>
        <v>2780</v>
      </c>
      <c r="AL1984" s="139">
        <f>ROUNDUP(AK1984,0)</f>
        <v>2780</v>
      </c>
    </row>
    <row r="1985" spans="1:38" ht="15.75" x14ac:dyDescent="0.25">
      <c r="A1985" s="93">
        <f t="shared" si="308"/>
        <v>0</v>
      </c>
      <c r="B1985" s="93">
        <f t="shared" si="303"/>
        <v>0</v>
      </c>
      <c r="C1985" s="112">
        <f>+$D$3*U1985</f>
        <v>5681390</v>
      </c>
      <c r="D1985" s="112">
        <f t="shared" si="304"/>
        <v>5681390</v>
      </c>
      <c r="E1985" s="112">
        <f>+$F$3*L1985</f>
        <v>5060700</v>
      </c>
      <c r="F1985" s="112">
        <f t="shared" si="305"/>
        <v>5060700</v>
      </c>
      <c r="G1985" s="113">
        <f>+$H$3*R1985</f>
        <v>1519260</v>
      </c>
      <c r="H1985" s="112">
        <f t="shared" si="306"/>
        <v>1519260</v>
      </c>
      <c r="I1985" s="140">
        <f>+I1983+500</f>
        <v>496000</v>
      </c>
      <c r="J1985" s="130"/>
      <c r="K1985" s="116">
        <f>+K1983+10</f>
        <v>10070</v>
      </c>
      <c r="L1985" s="117">
        <f>+I1985+K1985</f>
        <v>506070</v>
      </c>
      <c r="M1985" s="118"/>
      <c r="N1985" s="119">
        <f>+N1983+10</f>
        <v>10170</v>
      </c>
      <c r="O1985" s="119">
        <f>+N1985+I1985</f>
        <v>506170</v>
      </c>
      <c r="P1985" s="119"/>
      <c r="Q1985" s="119">
        <f>+Q1983+10</f>
        <v>10420</v>
      </c>
      <c r="R1985" s="120">
        <f>+Q1985+I1985</f>
        <v>506420</v>
      </c>
      <c r="S1985" s="121"/>
      <c r="T1985" s="122">
        <f>+T1983+20</f>
        <v>20490</v>
      </c>
      <c r="U1985" s="122">
        <f>+T1985+I1985</f>
        <v>516490</v>
      </c>
      <c r="V1985" s="141">
        <f>+V1983+500</f>
        <v>496000</v>
      </c>
      <c r="W1985" s="130"/>
      <c r="X1985" s="116">
        <f>+X1983+5</f>
        <v>7665</v>
      </c>
      <c r="Y1985" s="124">
        <f t="shared" si="307"/>
        <v>496240</v>
      </c>
      <c r="Z1985" s="125">
        <f>+V1985+X1985</f>
        <v>503665</v>
      </c>
      <c r="AA1985" s="126"/>
      <c r="AB1985" s="127">
        <f>+AB1983+10</f>
        <v>15330</v>
      </c>
      <c r="AC1985" s="119">
        <f>+V1985+AB1985</f>
        <v>511330</v>
      </c>
      <c r="AD1985" s="127"/>
      <c r="AE1985" s="127">
        <f>+AE1983+5</f>
        <v>7690</v>
      </c>
      <c r="AF1985" s="120">
        <f>+AE1985+V1985</f>
        <v>503690</v>
      </c>
      <c r="AG1985" s="127"/>
      <c r="AH1985" s="127">
        <f>+AH1983+5</f>
        <v>7715</v>
      </c>
      <c r="AI1985" s="119">
        <f>+AH1985+V1985</f>
        <v>503715</v>
      </c>
      <c r="AJ1985" s="126"/>
      <c r="AK1985" s="128">
        <f>+AK1983+5</f>
        <v>7740</v>
      </c>
      <c r="AL1985" s="129">
        <f>+AK1985+V1985</f>
        <v>503740</v>
      </c>
    </row>
    <row r="1986" spans="1:38" ht="15.75" x14ac:dyDescent="0.25">
      <c r="A1986" s="93">
        <f t="shared" si="308"/>
        <v>0</v>
      </c>
      <c r="B1986" s="94">
        <f t="shared" si="303"/>
        <v>0</v>
      </c>
      <c r="C1986" s="95">
        <f>+$D$3*T1986</f>
        <v>7150</v>
      </c>
      <c r="D1986" s="95">
        <f t="shared" si="304"/>
        <v>7150</v>
      </c>
      <c r="E1986" s="95">
        <f>+$F$3*K1986</f>
        <v>1500</v>
      </c>
      <c r="F1986" s="95">
        <f t="shared" si="305"/>
        <v>1500</v>
      </c>
      <c r="G1986" s="96">
        <f>+$H$3*Q1986</f>
        <v>1500</v>
      </c>
      <c r="H1986" s="95">
        <f t="shared" si="306"/>
        <v>1500</v>
      </c>
      <c r="I1986" s="395"/>
      <c r="J1986" s="130">
        <f>((K1987-K1985)/500)</f>
        <v>0.02</v>
      </c>
      <c r="K1986" s="116">
        <f>(((I1986-I1985)*J1986)+K1985)+I1986</f>
        <v>150</v>
      </c>
      <c r="L1986" s="131">
        <f>ROUNDUP(K1986,0)</f>
        <v>150</v>
      </c>
      <c r="M1986" s="132">
        <f>((N1987-N1985)/500)</f>
        <v>0.02</v>
      </c>
      <c r="N1986" s="101">
        <f>(((I1986-I1985)*M1986)+N1985)+I1986</f>
        <v>250</v>
      </c>
      <c r="O1986" s="101">
        <f>ROUNDUP(N1986,0)</f>
        <v>250</v>
      </c>
      <c r="P1986" s="101">
        <f>((Q1987-Q1985)/500)</f>
        <v>0.02</v>
      </c>
      <c r="Q1986" s="101">
        <f>(((I1986-I1985)*P1986)+Q1985)+I1986</f>
        <v>500</v>
      </c>
      <c r="R1986" s="133">
        <f>ROUNDUP(Q1986,0)</f>
        <v>500</v>
      </c>
      <c r="S1986" s="132">
        <f>((T1987-T1985)/500)</f>
        <v>0.04</v>
      </c>
      <c r="T1986" s="134">
        <f>(((I1986-I1985)*S1986)+T1985)+I1986</f>
        <v>650</v>
      </c>
      <c r="U1986" s="134">
        <f>ROUNDUP(T1986,0)</f>
        <v>650</v>
      </c>
      <c r="V1986" s="396"/>
      <c r="W1986" s="130">
        <f>((X1987-X1985)/500)</f>
        <v>0.02</v>
      </c>
      <c r="X1986" s="116">
        <f>(((V1986-V1985)*W1986)+X1985)+V1986</f>
        <v>-2255</v>
      </c>
      <c r="Y1986" s="135">
        <f t="shared" si="307"/>
        <v>240</v>
      </c>
      <c r="Z1986" s="106">
        <f>ROUNDUP(X1986,0)</f>
        <v>-2255</v>
      </c>
      <c r="AA1986" s="136">
        <f>((AB1987-AB1985)/500)</f>
        <v>0.04</v>
      </c>
      <c r="AB1986" s="137">
        <f>(((V1986-V1985)*AA1986)+AB1985)+V1986</f>
        <v>-4510</v>
      </c>
      <c r="AC1986" s="101">
        <f>ROUNDUP(AB1986,0)</f>
        <v>-4510</v>
      </c>
      <c r="AD1986" s="137">
        <f>((AE1987-AE1985)/500)</f>
        <v>0.02</v>
      </c>
      <c r="AE1986" s="137">
        <f>(((V1986-V1985)*AD1986)+AE1985)+V1986</f>
        <v>-2230</v>
      </c>
      <c r="AF1986" s="133">
        <f>ROUNDUP(AE1986,0)</f>
        <v>-2230</v>
      </c>
      <c r="AG1986" s="137">
        <f>((AH1987-AH1985)/500)</f>
        <v>0.02</v>
      </c>
      <c r="AH1986" s="137">
        <f>(((V1986-V1985)*AG1986)+AH1985)+V1986</f>
        <v>-2205</v>
      </c>
      <c r="AI1986" s="101">
        <f>ROUNDUP(AH1986,0)</f>
        <v>-2205</v>
      </c>
      <c r="AJ1986" s="136">
        <f>((AK1987-AK1985)/500)</f>
        <v>0.02</v>
      </c>
      <c r="AK1986" s="138">
        <f>(((V1986-V1985)*AJ1986)+AK1985)+V1986</f>
        <v>-2180</v>
      </c>
      <c r="AL1986" s="139">
        <f>ROUNDUP(AK1986,0)</f>
        <v>-2180</v>
      </c>
    </row>
    <row r="1987" spans="1:38" ht="15.75" x14ac:dyDescent="0.25">
      <c r="A1987" s="93">
        <f t="shared" si="308"/>
        <v>0</v>
      </c>
      <c r="B1987" s="93">
        <f t="shared" si="303"/>
        <v>0</v>
      </c>
      <c r="C1987" s="112">
        <f>+$D$3*U1987</f>
        <v>5687110</v>
      </c>
      <c r="D1987" s="112">
        <f t="shared" si="304"/>
        <v>5687110</v>
      </c>
      <c r="E1987" s="112">
        <f>+$F$3*L1987</f>
        <v>5065800</v>
      </c>
      <c r="F1987" s="112">
        <f t="shared" si="305"/>
        <v>5065800</v>
      </c>
      <c r="G1987" s="113">
        <f>+$H$3*R1987</f>
        <v>1520790</v>
      </c>
      <c r="H1987" s="112">
        <f t="shared" si="306"/>
        <v>1520790</v>
      </c>
      <c r="I1987" s="140">
        <f>+I1985+500</f>
        <v>496500</v>
      </c>
      <c r="J1987" s="130"/>
      <c r="K1987" s="116">
        <f>+K1985+10</f>
        <v>10080</v>
      </c>
      <c r="L1987" s="117">
        <f>+I1987+K1987</f>
        <v>506580</v>
      </c>
      <c r="M1987" s="118"/>
      <c r="N1987" s="119">
        <f>+N1985+10</f>
        <v>10180</v>
      </c>
      <c r="O1987" s="119">
        <f>+N1987+I1987</f>
        <v>506680</v>
      </c>
      <c r="P1987" s="119"/>
      <c r="Q1987" s="119">
        <f>+Q1985+10</f>
        <v>10430</v>
      </c>
      <c r="R1987" s="120">
        <f>+Q1987+I1987</f>
        <v>506930</v>
      </c>
      <c r="S1987" s="121"/>
      <c r="T1987" s="122">
        <f>+T1985+20</f>
        <v>20510</v>
      </c>
      <c r="U1987" s="122">
        <f>+T1987+I1987</f>
        <v>517010</v>
      </c>
      <c r="V1987" s="141">
        <f>+V1985+500</f>
        <v>496500</v>
      </c>
      <c r="W1987" s="130"/>
      <c r="X1987" s="116">
        <f>+X1985+10</f>
        <v>7675</v>
      </c>
      <c r="Y1987" s="124">
        <f t="shared" si="307"/>
        <v>496740</v>
      </c>
      <c r="Z1987" s="125">
        <f>+V1987+X1987</f>
        <v>504175</v>
      </c>
      <c r="AA1987" s="126"/>
      <c r="AB1987" s="127">
        <f>+AB1985+20</f>
        <v>15350</v>
      </c>
      <c r="AC1987" s="119">
        <f>+V1987+AB1987</f>
        <v>511850</v>
      </c>
      <c r="AD1987" s="127"/>
      <c r="AE1987" s="127">
        <f>+AE1985+10</f>
        <v>7700</v>
      </c>
      <c r="AF1987" s="120">
        <f>+AE1987+V1987</f>
        <v>504200</v>
      </c>
      <c r="AG1987" s="127"/>
      <c r="AH1987" s="127">
        <f>+AH1985+10</f>
        <v>7725</v>
      </c>
      <c r="AI1987" s="119">
        <f>+AH1987+V1987</f>
        <v>504225</v>
      </c>
      <c r="AJ1987" s="126"/>
      <c r="AK1987" s="128">
        <f>+AK1985+10</f>
        <v>7750</v>
      </c>
      <c r="AL1987" s="129">
        <f>+AK1987+V1987</f>
        <v>504250</v>
      </c>
    </row>
    <row r="1988" spans="1:38" ht="15.75" x14ac:dyDescent="0.25">
      <c r="A1988" s="93">
        <f t="shared" si="308"/>
        <v>0</v>
      </c>
      <c r="B1988" s="94">
        <f t="shared" si="303"/>
        <v>0</v>
      </c>
      <c r="C1988" s="95">
        <f>+$D$3*T1988</f>
        <v>7150</v>
      </c>
      <c r="D1988" s="95">
        <f t="shared" si="304"/>
        <v>7150</v>
      </c>
      <c r="E1988" s="95">
        <f>+$F$3*K1988</f>
        <v>1500</v>
      </c>
      <c r="F1988" s="95">
        <f t="shared" si="305"/>
        <v>1500</v>
      </c>
      <c r="G1988" s="96">
        <f>+$H$3*Q1988</f>
        <v>1500</v>
      </c>
      <c r="H1988" s="433">
        <f t="shared" si="306"/>
        <v>1500</v>
      </c>
      <c r="I1988" s="395"/>
      <c r="J1988" s="130">
        <f>((K1989-K1987)/500)</f>
        <v>0.02</v>
      </c>
      <c r="K1988" s="116">
        <f>(((I1988-I1987)*J1988)+K1987)+I1988</f>
        <v>150</v>
      </c>
      <c r="L1988" s="131">
        <f>ROUNDUP(K1988,0)</f>
        <v>150</v>
      </c>
      <c r="M1988" s="132">
        <f>((N1989-N1987)/500)</f>
        <v>0.02</v>
      </c>
      <c r="N1988" s="101">
        <f>(((I1988-I1987)*M1988)+N1987)+I1988</f>
        <v>250</v>
      </c>
      <c r="O1988" s="101">
        <f>ROUNDUP(N1988,0)</f>
        <v>250</v>
      </c>
      <c r="P1988" s="101">
        <f>((Q1989-Q1987)/500)</f>
        <v>0.02</v>
      </c>
      <c r="Q1988" s="101">
        <f>(((I1988-I1987)*P1988)+Q1987)+I1988</f>
        <v>500</v>
      </c>
      <c r="R1988" s="133">
        <f>ROUNDUP(Q1988,0)</f>
        <v>500</v>
      </c>
      <c r="S1988" s="132">
        <f>((T1989-T1987)/500)</f>
        <v>0.04</v>
      </c>
      <c r="T1988" s="134">
        <f>(((I1988-I1987)*S1988)+T1987)+I1988</f>
        <v>650</v>
      </c>
      <c r="U1988" s="134">
        <f>ROUNDUP(T1988,0)</f>
        <v>650</v>
      </c>
      <c r="V1988" s="396"/>
      <c r="W1988" s="130">
        <f>((X1989-X1987)/500)</f>
        <v>0.01</v>
      </c>
      <c r="X1988" s="116">
        <f>(((V1988-V1987)*W1988)+X1987)+V1988</f>
        <v>2710</v>
      </c>
      <c r="Y1988" s="135">
        <f t="shared" si="307"/>
        <v>240</v>
      </c>
      <c r="Z1988" s="106">
        <f>ROUNDUP(X1988,0)</f>
        <v>2710</v>
      </c>
      <c r="AA1988" s="136">
        <f>((AB1989-AB1987)/500)</f>
        <v>0.02</v>
      </c>
      <c r="AB1988" s="137">
        <f>(((V1988-V1987)*AA1988)+AB1987)+V1988</f>
        <v>5420</v>
      </c>
      <c r="AC1988" s="101">
        <f>ROUNDUP(AB1988,0)</f>
        <v>5420</v>
      </c>
      <c r="AD1988" s="137">
        <f>((AE1989-AE1987)/500)</f>
        <v>0.01</v>
      </c>
      <c r="AE1988" s="137">
        <f>(((V1988-V1987)*AD1988)+AE1987)+V1988</f>
        <v>2735</v>
      </c>
      <c r="AF1988" s="133">
        <f>ROUNDUP(AE1988,0)</f>
        <v>2735</v>
      </c>
      <c r="AG1988" s="137">
        <f>((AH1989-AH1987)/500)</f>
        <v>0.01</v>
      </c>
      <c r="AH1988" s="137">
        <f>(((V1988-V1987)*AG1988)+AH1987)+V1988</f>
        <v>2760</v>
      </c>
      <c r="AI1988" s="101">
        <f>ROUNDUP(AH1988,0)</f>
        <v>2760</v>
      </c>
      <c r="AJ1988" s="136">
        <f>((AK1989-AK1987)/500)</f>
        <v>0.01</v>
      </c>
      <c r="AK1988" s="138">
        <f>(((V1988-V1987)*AJ1988)+AK1987)+V1988</f>
        <v>2785</v>
      </c>
      <c r="AL1988" s="139">
        <f>ROUNDUP(AK1988,0)</f>
        <v>2785</v>
      </c>
    </row>
    <row r="1989" spans="1:38" ht="15.75" x14ac:dyDescent="0.25">
      <c r="A1989" s="93">
        <f t="shared" si="308"/>
        <v>0</v>
      </c>
      <c r="B1989" s="93">
        <f t="shared" si="303"/>
        <v>0</v>
      </c>
      <c r="C1989" s="112">
        <f>+$D$3*U1989</f>
        <v>5692830</v>
      </c>
      <c r="D1989" s="112">
        <f t="shared" si="304"/>
        <v>5692830</v>
      </c>
      <c r="E1989" s="112">
        <f>+$F$3*L1989</f>
        <v>5070900</v>
      </c>
      <c r="F1989" s="112">
        <f t="shared" si="305"/>
        <v>5070900</v>
      </c>
      <c r="G1989" s="113">
        <f>+$H$3*R1989</f>
        <v>1522320</v>
      </c>
      <c r="H1989" s="112">
        <f t="shared" si="306"/>
        <v>1522320</v>
      </c>
      <c r="I1989" s="140">
        <f>+I1987+500</f>
        <v>497000</v>
      </c>
      <c r="J1989" s="130"/>
      <c r="K1989" s="116">
        <f>+K1987+10</f>
        <v>10090</v>
      </c>
      <c r="L1989" s="117">
        <f>+I1989+K1989</f>
        <v>507090</v>
      </c>
      <c r="M1989" s="118"/>
      <c r="N1989" s="119">
        <f>+N1987+10</f>
        <v>10190</v>
      </c>
      <c r="O1989" s="119">
        <f>+N1989+I1989</f>
        <v>507190</v>
      </c>
      <c r="P1989" s="119"/>
      <c r="Q1989" s="119">
        <f>+Q1987+10</f>
        <v>10440</v>
      </c>
      <c r="R1989" s="120">
        <f>+Q1989+I1989</f>
        <v>507440</v>
      </c>
      <c r="S1989" s="121"/>
      <c r="T1989" s="122">
        <f>+T1987+20</f>
        <v>20530</v>
      </c>
      <c r="U1989" s="122">
        <f>+T1989+I1989</f>
        <v>517530</v>
      </c>
      <c r="V1989" s="141">
        <f>+V1987+500</f>
        <v>497000</v>
      </c>
      <c r="W1989" s="130"/>
      <c r="X1989" s="116">
        <f>+X1987+5</f>
        <v>7680</v>
      </c>
      <c r="Y1989" s="124">
        <f t="shared" si="307"/>
        <v>497240</v>
      </c>
      <c r="Z1989" s="125">
        <f>+V1989+X1989</f>
        <v>504680</v>
      </c>
      <c r="AA1989" s="126"/>
      <c r="AB1989" s="127">
        <f>+AB1987+10</f>
        <v>15360</v>
      </c>
      <c r="AC1989" s="119">
        <f>+V1989+AB1989</f>
        <v>512360</v>
      </c>
      <c r="AD1989" s="127"/>
      <c r="AE1989" s="127">
        <f>+AE1987+5</f>
        <v>7705</v>
      </c>
      <c r="AF1989" s="120">
        <f>+AE1989+V1989</f>
        <v>504705</v>
      </c>
      <c r="AG1989" s="127"/>
      <c r="AH1989" s="127">
        <f>+AH1987+5</f>
        <v>7730</v>
      </c>
      <c r="AI1989" s="119">
        <f>+AH1989+V1989</f>
        <v>504730</v>
      </c>
      <c r="AJ1989" s="126"/>
      <c r="AK1989" s="128">
        <f>+AK1987+5</f>
        <v>7755</v>
      </c>
      <c r="AL1989" s="129">
        <f>+AK1989+V1989</f>
        <v>504755</v>
      </c>
    </row>
    <row r="1990" spans="1:38" ht="15.75" x14ac:dyDescent="0.25">
      <c r="A1990" s="93">
        <f t="shared" si="308"/>
        <v>0</v>
      </c>
      <c r="B1990" s="94">
        <f t="shared" si="303"/>
        <v>0</v>
      </c>
      <c r="C1990" s="95">
        <f>+$D$3*T1990</f>
        <v>7150</v>
      </c>
      <c r="D1990" s="95">
        <f t="shared" si="304"/>
        <v>7150</v>
      </c>
      <c r="E1990" s="95">
        <f>+$F$3*K1990</f>
        <v>1500</v>
      </c>
      <c r="F1990" s="95">
        <f t="shared" si="305"/>
        <v>1500</v>
      </c>
      <c r="G1990" s="96">
        <f>+$H$3*Q1990</f>
        <v>1500</v>
      </c>
      <c r="H1990" s="95">
        <f t="shared" si="306"/>
        <v>1500</v>
      </c>
      <c r="I1990" s="395"/>
      <c r="J1990" s="130">
        <f>((K1991-K1989)/500)</f>
        <v>0.02</v>
      </c>
      <c r="K1990" s="116">
        <f>(((I1990-I1989)*J1990)+K1989)+I1990</f>
        <v>150</v>
      </c>
      <c r="L1990" s="131">
        <f>ROUNDUP(K1990,0)</f>
        <v>150</v>
      </c>
      <c r="M1990" s="132">
        <f>((N1991-N1989)/500)</f>
        <v>0.02</v>
      </c>
      <c r="N1990" s="101">
        <f>(((I1990-I1989)*M1990)+N1989)+I1990</f>
        <v>250</v>
      </c>
      <c r="O1990" s="101">
        <f>ROUNDUP(N1990,0)</f>
        <v>250</v>
      </c>
      <c r="P1990" s="101">
        <f>((Q1991-Q1989)/500)</f>
        <v>0.02</v>
      </c>
      <c r="Q1990" s="101">
        <f>(((I1990-I1989)*P1990)+Q1989)+I1990</f>
        <v>500</v>
      </c>
      <c r="R1990" s="133">
        <f>ROUNDUP(Q1990,0)</f>
        <v>500</v>
      </c>
      <c r="S1990" s="132">
        <f>((T1991-T1989)/500)</f>
        <v>0.04</v>
      </c>
      <c r="T1990" s="134">
        <f>(((I1990-I1989)*S1990)+T1989)+I1990</f>
        <v>650</v>
      </c>
      <c r="U1990" s="134">
        <f>ROUNDUP(T1990,0)</f>
        <v>650</v>
      </c>
      <c r="V1990" s="396"/>
      <c r="W1990" s="130">
        <f>((X1991-X1989)/500)</f>
        <v>0.02</v>
      </c>
      <c r="X1990" s="116">
        <f>(((V1990-V1989)*W1990)+X1989)+V1990</f>
        <v>-2260</v>
      </c>
      <c r="Y1990" s="135">
        <f t="shared" si="307"/>
        <v>240</v>
      </c>
      <c r="Z1990" s="106">
        <f>ROUNDUP(X1990,0)</f>
        <v>-2260</v>
      </c>
      <c r="AA1990" s="136">
        <f>((AB1991-AB1989)/500)</f>
        <v>0.04</v>
      </c>
      <c r="AB1990" s="137">
        <f>(((V1990-V1989)*AA1990)+AB1989)+V1990</f>
        <v>-4520</v>
      </c>
      <c r="AC1990" s="101">
        <f>ROUNDUP(AB1990,0)</f>
        <v>-4520</v>
      </c>
      <c r="AD1990" s="137">
        <f>((AE1991-AE1989)/500)</f>
        <v>0.02</v>
      </c>
      <c r="AE1990" s="137">
        <f>(((V1990-V1989)*AD1990)+AE1989)+V1990</f>
        <v>-2235</v>
      </c>
      <c r="AF1990" s="133">
        <f>ROUNDUP(AE1990,0)</f>
        <v>-2235</v>
      </c>
      <c r="AG1990" s="137">
        <f>((AH1991-AH1989)/500)</f>
        <v>0.02</v>
      </c>
      <c r="AH1990" s="137">
        <f>(((V1990-V1989)*AG1990)+AH1989)+V1990</f>
        <v>-2210</v>
      </c>
      <c r="AI1990" s="101">
        <f>ROUNDUP(AH1990,0)</f>
        <v>-2210</v>
      </c>
      <c r="AJ1990" s="136">
        <f>((AK1991-AK1989)/500)</f>
        <v>0.02</v>
      </c>
      <c r="AK1990" s="138">
        <f>(((V1990-V1989)*AJ1990)+AK1989)+V1990</f>
        <v>-2185</v>
      </c>
      <c r="AL1990" s="139">
        <f>ROUNDUP(AK1990,0)</f>
        <v>-2185</v>
      </c>
    </row>
    <row r="1991" spans="1:38" ht="15.75" x14ac:dyDescent="0.25">
      <c r="A1991" s="93">
        <f t="shared" si="308"/>
        <v>0</v>
      </c>
      <c r="B1991" s="93">
        <f t="shared" si="303"/>
        <v>0</v>
      </c>
      <c r="C1991" s="112">
        <f>+$D$3*U1991</f>
        <v>5698550</v>
      </c>
      <c r="D1991" s="112">
        <f t="shared" si="304"/>
        <v>5698550</v>
      </c>
      <c r="E1991" s="112">
        <f>+$F$3*L1991</f>
        <v>5076000</v>
      </c>
      <c r="F1991" s="112">
        <f t="shared" si="305"/>
        <v>5076000</v>
      </c>
      <c r="G1991" s="113">
        <f>+$H$3*R1991</f>
        <v>1523850</v>
      </c>
      <c r="H1991" s="112">
        <f t="shared" si="306"/>
        <v>1523850</v>
      </c>
      <c r="I1991" s="140">
        <f>+I1989+500</f>
        <v>497500</v>
      </c>
      <c r="J1991" s="130"/>
      <c r="K1991" s="116">
        <f>+K1989+10</f>
        <v>10100</v>
      </c>
      <c r="L1991" s="117">
        <f>+I1991+K1991</f>
        <v>507600</v>
      </c>
      <c r="M1991" s="118"/>
      <c r="N1991" s="119">
        <f>+N1989+10</f>
        <v>10200</v>
      </c>
      <c r="O1991" s="119">
        <f>+N1991+I1991</f>
        <v>507700</v>
      </c>
      <c r="P1991" s="119"/>
      <c r="Q1991" s="119">
        <f>+Q1989+10</f>
        <v>10450</v>
      </c>
      <c r="R1991" s="120">
        <f>+Q1991+I1991</f>
        <v>507950</v>
      </c>
      <c r="S1991" s="121"/>
      <c r="T1991" s="122">
        <f>+T1989+20</f>
        <v>20550</v>
      </c>
      <c r="U1991" s="122">
        <f>+T1991+I1991</f>
        <v>518050</v>
      </c>
      <c r="V1991" s="141">
        <f>+V1989+500</f>
        <v>497500</v>
      </c>
      <c r="W1991" s="130"/>
      <c r="X1991" s="116">
        <f>+X1989+10</f>
        <v>7690</v>
      </c>
      <c r="Y1991" s="124">
        <f t="shared" si="307"/>
        <v>497740</v>
      </c>
      <c r="Z1991" s="125">
        <f>+V1991+X1991</f>
        <v>505190</v>
      </c>
      <c r="AA1991" s="126"/>
      <c r="AB1991" s="127">
        <f>+AB1989+20</f>
        <v>15380</v>
      </c>
      <c r="AC1991" s="119">
        <f>+V1991+AB1991</f>
        <v>512880</v>
      </c>
      <c r="AD1991" s="127"/>
      <c r="AE1991" s="127">
        <f>+AE1989+10</f>
        <v>7715</v>
      </c>
      <c r="AF1991" s="120">
        <f>+AE1991+V1991</f>
        <v>505215</v>
      </c>
      <c r="AG1991" s="127"/>
      <c r="AH1991" s="127">
        <f>+AH1989+10</f>
        <v>7740</v>
      </c>
      <c r="AI1991" s="119">
        <f>+AH1991+V1991</f>
        <v>505240</v>
      </c>
      <c r="AJ1991" s="126"/>
      <c r="AK1991" s="128">
        <f>+AK1989+10</f>
        <v>7765</v>
      </c>
      <c r="AL1991" s="129">
        <f>+AK1991+V1991</f>
        <v>505265</v>
      </c>
    </row>
    <row r="1992" spans="1:38" ht="15.75" x14ac:dyDescent="0.25">
      <c r="A1992" s="93">
        <f t="shared" si="308"/>
        <v>0</v>
      </c>
      <c r="B1992" s="94">
        <f t="shared" si="303"/>
        <v>0</v>
      </c>
      <c r="C1992" s="95">
        <f>+$D$3*T1992</f>
        <v>7150</v>
      </c>
      <c r="D1992" s="95">
        <f t="shared" si="304"/>
        <v>7150</v>
      </c>
      <c r="E1992" s="95">
        <f>+$F$3*K1992</f>
        <v>1500</v>
      </c>
      <c r="F1992" s="95">
        <f t="shared" si="305"/>
        <v>1500</v>
      </c>
      <c r="G1992" s="96">
        <f>+$H$3*Q1992</f>
        <v>1500</v>
      </c>
      <c r="H1992" s="433">
        <f t="shared" si="306"/>
        <v>1500</v>
      </c>
      <c r="I1992" s="395"/>
      <c r="J1992" s="130">
        <f>((K1993-K1991)/500)</f>
        <v>0.02</v>
      </c>
      <c r="K1992" s="116">
        <f>(((I1992-I1991)*J1992)+K1991)+I1992</f>
        <v>150</v>
      </c>
      <c r="L1992" s="131">
        <f>ROUNDUP(K1992,0)</f>
        <v>150</v>
      </c>
      <c r="M1992" s="132">
        <f>((N1993-N1991)/500)</f>
        <v>0.02</v>
      </c>
      <c r="N1992" s="101">
        <f>(((I1992-I1991)*M1992)+N1991)+I1992</f>
        <v>250</v>
      </c>
      <c r="O1992" s="101">
        <f>ROUNDUP(N1992,0)</f>
        <v>250</v>
      </c>
      <c r="P1992" s="101">
        <f>((Q1993-Q1991)/500)</f>
        <v>0.02</v>
      </c>
      <c r="Q1992" s="101">
        <f>(((I1992-I1991)*P1992)+Q1991)+I1992</f>
        <v>500</v>
      </c>
      <c r="R1992" s="133">
        <f>ROUNDUP(Q1992,0)</f>
        <v>500</v>
      </c>
      <c r="S1992" s="132">
        <f>((T1993-T1991)/500)</f>
        <v>0.04</v>
      </c>
      <c r="T1992" s="134">
        <f>(((I1992-I1991)*S1992)+T1991)+I1992</f>
        <v>650</v>
      </c>
      <c r="U1992" s="134">
        <f>ROUNDUP(T1992,0)</f>
        <v>650</v>
      </c>
      <c r="V1992" s="396"/>
      <c r="W1992" s="130">
        <f>((X1993-X1991)/500)</f>
        <v>0.01</v>
      </c>
      <c r="X1992" s="116">
        <f>(((V1992-V1991)*W1992)+X1991)+V1992</f>
        <v>2715</v>
      </c>
      <c r="Y1992" s="135">
        <f t="shared" si="307"/>
        <v>240</v>
      </c>
      <c r="Z1992" s="106">
        <f>ROUNDUP(X1992,0)</f>
        <v>2715</v>
      </c>
      <c r="AA1992" s="136">
        <f>((AB1993-AB1991)/500)</f>
        <v>0.02</v>
      </c>
      <c r="AB1992" s="137">
        <f>(((V1992-V1991)*AA1992)+AB1991)+V1992</f>
        <v>5430</v>
      </c>
      <c r="AC1992" s="101">
        <f>ROUNDUP(AB1992,0)</f>
        <v>5430</v>
      </c>
      <c r="AD1992" s="137">
        <f>((AE1993-AE1991)/500)</f>
        <v>0.01</v>
      </c>
      <c r="AE1992" s="137">
        <f>(((V1992-V1991)*AD1992)+AE1991)+V1992</f>
        <v>2740</v>
      </c>
      <c r="AF1992" s="133">
        <f>ROUNDUP(AE1992,0)</f>
        <v>2740</v>
      </c>
      <c r="AG1992" s="137">
        <f>((AH1993-AH1991)/500)</f>
        <v>0.01</v>
      </c>
      <c r="AH1992" s="137">
        <f>(((V1992-V1991)*AG1992)+AH1991)+V1992</f>
        <v>2765</v>
      </c>
      <c r="AI1992" s="101">
        <f>ROUNDUP(AH1992,0)</f>
        <v>2765</v>
      </c>
      <c r="AJ1992" s="136">
        <f>((AK1993-AK1991)/500)</f>
        <v>0.01</v>
      </c>
      <c r="AK1992" s="138">
        <f>(((V1992-V1991)*AJ1992)+AK1991)+V1992</f>
        <v>2790</v>
      </c>
      <c r="AL1992" s="139">
        <f>ROUNDUP(AK1992,0)</f>
        <v>2790</v>
      </c>
    </row>
    <row r="1993" spans="1:38" ht="15.75" x14ac:dyDescent="0.25">
      <c r="A1993" s="93">
        <f t="shared" si="308"/>
        <v>0</v>
      </c>
      <c r="B1993" s="93">
        <f t="shared" si="303"/>
        <v>0</v>
      </c>
      <c r="C1993" s="112">
        <f>+$D$3*U1993</f>
        <v>5704270</v>
      </c>
      <c r="D1993" s="112">
        <f t="shared" si="304"/>
        <v>5704270</v>
      </c>
      <c r="E1993" s="112">
        <f>+$F$3*L1993</f>
        <v>5081100</v>
      </c>
      <c r="F1993" s="112">
        <f t="shared" si="305"/>
        <v>5081100</v>
      </c>
      <c r="G1993" s="113">
        <f>+$H$3*R1993</f>
        <v>1525380</v>
      </c>
      <c r="H1993" s="112">
        <f t="shared" si="306"/>
        <v>1525380</v>
      </c>
      <c r="I1993" s="140">
        <f>+I1991+500</f>
        <v>498000</v>
      </c>
      <c r="J1993" s="130"/>
      <c r="K1993" s="116">
        <f>+K1991+10</f>
        <v>10110</v>
      </c>
      <c r="L1993" s="117">
        <f>+I1993+K1993</f>
        <v>508110</v>
      </c>
      <c r="M1993" s="118"/>
      <c r="N1993" s="119">
        <f>+N1991+10</f>
        <v>10210</v>
      </c>
      <c r="O1993" s="119">
        <f>+N1993+I1993</f>
        <v>508210</v>
      </c>
      <c r="P1993" s="119"/>
      <c r="Q1993" s="119">
        <f>+Q1991+10</f>
        <v>10460</v>
      </c>
      <c r="R1993" s="120">
        <f>+Q1993+I1993</f>
        <v>508460</v>
      </c>
      <c r="S1993" s="121"/>
      <c r="T1993" s="122">
        <f>+T1991+20</f>
        <v>20570</v>
      </c>
      <c r="U1993" s="122">
        <f>+T1993+I1993</f>
        <v>518570</v>
      </c>
      <c r="V1993" s="141">
        <f>+V1991+500</f>
        <v>498000</v>
      </c>
      <c r="W1993" s="130"/>
      <c r="X1993" s="116">
        <f>+X1991+5</f>
        <v>7695</v>
      </c>
      <c r="Y1993" s="124">
        <f t="shared" si="307"/>
        <v>498240</v>
      </c>
      <c r="Z1993" s="125">
        <f>+V1993+X1993</f>
        <v>505695</v>
      </c>
      <c r="AA1993" s="126"/>
      <c r="AB1993" s="127">
        <f>+AB1991+10</f>
        <v>15390</v>
      </c>
      <c r="AC1993" s="119">
        <f>+V1993+AB1993</f>
        <v>513390</v>
      </c>
      <c r="AD1993" s="127"/>
      <c r="AE1993" s="127">
        <f>+AE1991+5</f>
        <v>7720</v>
      </c>
      <c r="AF1993" s="120">
        <f>+AE1993+V1993</f>
        <v>505720</v>
      </c>
      <c r="AG1993" s="127"/>
      <c r="AH1993" s="127">
        <f>+AH1991+5</f>
        <v>7745</v>
      </c>
      <c r="AI1993" s="119">
        <f>+AH1993+V1993</f>
        <v>505745</v>
      </c>
      <c r="AJ1993" s="126"/>
      <c r="AK1993" s="128">
        <f>+AK1991+5</f>
        <v>7770</v>
      </c>
      <c r="AL1993" s="129">
        <f>+AK1993+V1993</f>
        <v>505770</v>
      </c>
    </row>
    <row r="1994" spans="1:38" ht="15.75" x14ac:dyDescent="0.25">
      <c r="A1994" s="93">
        <f t="shared" si="308"/>
        <v>0</v>
      </c>
      <c r="B1994" s="94">
        <f t="shared" si="303"/>
        <v>0</v>
      </c>
      <c r="C1994" s="95">
        <f>+$D$3*T1994</f>
        <v>7150</v>
      </c>
      <c r="D1994" s="95">
        <f t="shared" si="304"/>
        <v>7150</v>
      </c>
      <c r="E1994" s="95">
        <f>+$F$3*K1994</f>
        <v>1500</v>
      </c>
      <c r="F1994" s="95">
        <f t="shared" si="305"/>
        <v>1500</v>
      </c>
      <c r="G1994" s="96">
        <f>+$H$3*Q1994</f>
        <v>1500</v>
      </c>
      <c r="H1994" s="95">
        <f t="shared" si="306"/>
        <v>1500</v>
      </c>
      <c r="I1994" s="395"/>
      <c r="J1994" s="130">
        <f>((K1995-K1993)/500)</f>
        <v>0.02</v>
      </c>
      <c r="K1994" s="116">
        <f>(((I1994-I1993)*J1994)+K1993)+I1994</f>
        <v>150</v>
      </c>
      <c r="L1994" s="131">
        <f>ROUNDUP(K1994,0)</f>
        <v>150</v>
      </c>
      <c r="M1994" s="132">
        <f>((N1995-N1993)/500)</f>
        <v>0.02</v>
      </c>
      <c r="N1994" s="101">
        <f>(((I1994-I1993)*M1994)+N1993)+I1994</f>
        <v>250</v>
      </c>
      <c r="O1994" s="101">
        <f>ROUNDUP(N1994,0)</f>
        <v>250</v>
      </c>
      <c r="P1994" s="101">
        <f>((Q1995-Q1993)/500)</f>
        <v>0.02</v>
      </c>
      <c r="Q1994" s="101">
        <f>(((I1994-I1993)*P1994)+Q1993)+I1994</f>
        <v>500</v>
      </c>
      <c r="R1994" s="133">
        <f>ROUNDUP(Q1994,0)</f>
        <v>500</v>
      </c>
      <c r="S1994" s="132">
        <f>((T1995-T1993)/500)</f>
        <v>0.04</v>
      </c>
      <c r="T1994" s="134">
        <f>(((I1994-I1993)*S1994)+T1993)+I1994</f>
        <v>650</v>
      </c>
      <c r="U1994" s="134">
        <f>ROUNDUP(T1994,0)</f>
        <v>650</v>
      </c>
      <c r="V1994" s="396"/>
      <c r="W1994" s="130">
        <f>((X1995-X1993)/500)</f>
        <v>0.02</v>
      </c>
      <c r="X1994" s="116">
        <f>(((V1994-V1993)*W1994)+X1993)+V1994</f>
        <v>-2265</v>
      </c>
      <c r="Y1994" s="135">
        <f t="shared" si="307"/>
        <v>240</v>
      </c>
      <c r="Z1994" s="106">
        <f>ROUNDUP(X1994,0)</f>
        <v>-2265</v>
      </c>
      <c r="AA1994" s="136">
        <f>((AB1995-AB1993)/500)</f>
        <v>0.04</v>
      </c>
      <c r="AB1994" s="137">
        <f>(((V1994-V1993)*AA1994)+AB1993)+V1994</f>
        <v>-4530</v>
      </c>
      <c r="AC1994" s="101">
        <f>ROUNDUP(AB1994,0)</f>
        <v>-4530</v>
      </c>
      <c r="AD1994" s="137">
        <f>((AE1995-AE1993)/500)</f>
        <v>0.02</v>
      </c>
      <c r="AE1994" s="137">
        <f>(((V1994-V1993)*AD1994)+AE1993)+V1994</f>
        <v>-2240</v>
      </c>
      <c r="AF1994" s="133">
        <f>ROUNDUP(AE1994,0)</f>
        <v>-2240</v>
      </c>
      <c r="AG1994" s="137">
        <f>((AH1995-AH1993)/500)</f>
        <v>0.02</v>
      </c>
      <c r="AH1994" s="137">
        <f>(((V1994-V1993)*AG1994)+AH1993)+V1994</f>
        <v>-2215</v>
      </c>
      <c r="AI1994" s="101">
        <f>ROUNDUP(AH1994,0)</f>
        <v>-2215</v>
      </c>
      <c r="AJ1994" s="136">
        <f>((AK1995-AK1993)/500)</f>
        <v>0.02</v>
      </c>
      <c r="AK1994" s="138">
        <f>(((V1994-V1993)*AJ1994)+AK1993)+V1994</f>
        <v>-2190</v>
      </c>
      <c r="AL1994" s="139">
        <f>ROUNDUP(AK1994,0)</f>
        <v>-2190</v>
      </c>
    </row>
    <row r="1995" spans="1:38" ht="15.75" x14ac:dyDescent="0.25">
      <c r="A1995" s="93">
        <f t="shared" si="308"/>
        <v>0</v>
      </c>
      <c r="B1995" s="93">
        <f t="shared" si="303"/>
        <v>0</v>
      </c>
      <c r="C1995" s="112">
        <f>+$D$3*U1995</f>
        <v>5709990</v>
      </c>
      <c r="D1995" s="112">
        <f t="shared" si="304"/>
        <v>5709990</v>
      </c>
      <c r="E1995" s="112">
        <f>+$F$3*L1995</f>
        <v>5086200</v>
      </c>
      <c r="F1995" s="112">
        <f t="shared" si="305"/>
        <v>5086200</v>
      </c>
      <c r="G1995" s="113">
        <f>+$H$3*R1995</f>
        <v>1526910</v>
      </c>
      <c r="H1995" s="112">
        <f t="shared" si="306"/>
        <v>1526910</v>
      </c>
      <c r="I1995" s="140">
        <f>+I1993+500</f>
        <v>498500</v>
      </c>
      <c r="J1995" s="130"/>
      <c r="K1995" s="116">
        <f>+K1993+10</f>
        <v>10120</v>
      </c>
      <c r="L1995" s="117">
        <f>+I1995+K1995</f>
        <v>508620</v>
      </c>
      <c r="M1995" s="118"/>
      <c r="N1995" s="119">
        <f>+N1993+10</f>
        <v>10220</v>
      </c>
      <c r="O1995" s="119">
        <f>+N1995+I1995</f>
        <v>508720</v>
      </c>
      <c r="P1995" s="119"/>
      <c r="Q1995" s="119">
        <f>+Q1993+10</f>
        <v>10470</v>
      </c>
      <c r="R1995" s="120">
        <f>+Q1995+I1995</f>
        <v>508970</v>
      </c>
      <c r="S1995" s="121"/>
      <c r="T1995" s="122">
        <f>+T1993+20</f>
        <v>20590</v>
      </c>
      <c r="U1995" s="122">
        <f>+T1995+I1995</f>
        <v>519090</v>
      </c>
      <c r="V1995" s="141">
        <f>+V1993+500</f>
        <v>498500</v>
      </c>
      <c r="W1995" s="130"/>
      <c r="X1995" s="116">
        <f>+X1993+10</f>
        <v>7705</v>
      </c>
      <c r="Y1995" s="124">
        <f t="shared" si="307"/>
        <v>498740</v>
      </c>
      <c r="Z1995" s="125">
        <f>+V1995+X1995</f>
        <v>506205</v>
      </c>
      <c r="AA1995" s="126"/>
      <c r="AB1995" s="127">
        <f>+AB1993+20</f>
        <v>15410</v>
      </c>
      <c r="AC1995" s="119">
        <f>+V1995+AB1995</f>
        <v>513910</v>
      </c>
      <c r="AD1995" s="127"/>
      <c r="AE1995" s="127">
        <f>+AE1993+10</f>
        <v>7730</v>
      </c>
      <c r="AF1995" s="120">
        <f>+AE1995+V1995</f>
        <v>506230</v>
      </c>
      <c r="AG1995" s="127"/>
      <c r="AH1995" s="127">
        <f>+AH1993+10</f>
        <v>7755</v>
      </c>
      <c r="AI1995" s="119">
        <f>+AH1995+V1995</f>
        <v>506255</v>
      </c>
      <c r="AJ1995" s="126"/>
      <c r="AK1995" s="128">
        <f>+AK1993+10</f>
        <v>7780</v>
      </c>
      <c r="AL1995" s="129">
        <f>+AK1995+V1995</f>
        <v>506280</v>
      </c>
    </row>
    <row r="1996" spans="1:38" ht="15.75" x14ac:dyDescent="0.25">
      <c r="A1996" s="93">
        <f t="shared" si="308"/>
        <v>0</v>
      </c>
      <c r="B1996" s="94">
        <f t="shared" si="303"/>
        <v>0</v>
      </c>
      <c r="C1996" s="95">
        <f>+$D$3*T1996</f>
        <v>7150</v>
      </c>
      <c r="D1996" s="95">
        <f t="shared" si="304"/>
        <v>7150</v>
      </c>
      <c r="E1996" s="95">
        <f>+$F$3*K1996</f>
        <v>1500</v>
      </c>
      <c r="F1996" s="95">
        <f t="shared" si="305"/>
        <v>1500</v>
      </c>
      <c r="G1996" s="96">
        <f>+$H$3*Q1996</f>
        <v>1500</v>
      </c>
      <c r="H1996" s="433">
        <f t="shared" si="306"/>
        <v>1500</v>
      </c>
      <c r="I1996" s="395"/>
      <c r="J1996" s="130">
        <f>((K1997-K1995)/500)</f>
        <v>0.02</v>
      </c>
      <c r="K1996" s="116">
        <f>(((I1996-I1995)*J1996)+K1995)+I1996</f>
        <v>150</v>
      </c>
      <c r="L1996" s="131">
        <f>ROUNDUP(K1996,0)</f>
        <v>150</v>
      </c>
      <c r="M1996" s="132">
        <f>((N1997-N1995)/500)</f>
        <v>0.02</v>
      </c>
      <c r="N1996" s="101">
        <f>(((I1996-I1995)*M1996)+N1995)+I1996</f>
        <v>250</v>
      </c>
      <c r="O1996" s="101">
        <f>ROUNDUP(N1996,0)</f>
        <v>250</v>
      </c>
      <c r="P1996" s="101">
        <f>((Q1997-Q1995)/500)</f>
        <v>0.02</v>
      </c>
      <c r="Q1996" s="101">
        <f>(((I1996-I1995)*P1996)+Q1995)+I1996</f>
        <v>500</v>
      </c>
      <c r="R1996" s="133">
        <f>ROUNDUP(Q1996,0)</f>
        <v>500</v>
      </c>
      <c r="S1996" s="132">
        <f>((T1997-T1995)/500)</f>
        <v>0.04</v>
      </c>
      <c r="T1996" s="134">
        <f>(((I1996-I1995)*S1996)+T1995)+I1996</f>
        <v>650</v>
      </c>
      <c r="U1996" s="134">
        <f>ROUNDUP(T1996,0)</f>
        <v>650</v>
      </c>
      <c r="V1996" s="396"/>
      <c r="W1996" s="130">
        <f>((X1997-X1995)/500)</f>
        <v>0.01</v>
      </c>
      <c r="X1996" s="116">
        <f>(((V1996-V1995)*W1996)+X1995)+V1996</f>
        <v>2720</v>
      </c>
      <c r="Y1996" s="135">
        <f t="shared" si="307"/>
        <v>240</v>
      </c>
      <c r="Z1996" s="106">
        <f>ROUNDUP(X1996,0)</f>
        <v>2720</v>
      </c>
      <c r="AA1996" s="136">
        <f>((AB1997-AB1995)/500)</f>
        <v>0.02</v>
      </c>
      <c r="AB1996" s="137">
        <f>(((V1996-V1995)*AA1996)+AB1995)+V1996</f>
        <v>5440</v>
      </c>
      <c r="AC1996" s="101">
        <f>ROUNDUP(AB1996,0)</f>
        <v>5440</v>
      </c>
      <c r="AD1996" s="137">
        <f>((AE1997-AE1995)/500)</f>
        <v>0.01</v>
      </c>
      <c r="AE1996" s="137">
        <f>(((V1996-V1995)*AD1996)+AE1995)+V1996</f>
        <v>2745</v>
      </c>
      <c r="AF1996" s="133">
        <f>ROUNDUP(AE1996,0)</f>
        <v>2745</v>
      </c>
      <c r="AG1996" s="137">
        <f>((AH1997-AH1995)/500)</f>
        <v>0.01</v>
      </c>
      <c r="AH1996" s="137">
        <f>(((V1996-V1995)*AG1996)+AH1995)+V1996</f>
        <v>2770</v>
      </c>
      <c r="AI1996" s="101">
        <f>ROUNDUP(AH1996,0)</f>
        <v>2770</v>
      </c>
      <c r="AJ1996" s="136">
        <f>((AK1997-AK1995)/500)</f>
        <v>0.01</v>
      </c>
      <c r="AK1996" s="138">
        <f>(((V1996-V1995)*AJ1996)+AK1995)+V1996</f>
        <v>2795</v>
      </c>
      <c r="AL1996" s="139">
        <f>ROUNDUP(AK1996,0)</f>
        <v>2795</v>
      </c>
    </row>
    <row r="1997" spans="1:38" ht="15.75" x14ac:dyDescent="0.25">
      <c r="A1997" s="93">
        <f t="shared" si="308"/>
        <v>0</v>
      </c>
      <c r="B1997" s="93">
        <f t="shared" si="303"/>
        <v>0</v>
      </c>
      <c r="C1997" s="112">
        <f>+$D$3*U1997</f>
        <v>5715710</v>
      </c>
      <c r="D1997" s="112">
        <f t="shared" si="304"/>
        <v>5715710</v>
      </c>
      <c r="E1997" s="112">
        <f>+$F$3*L1997</f>
        <v>5091300</v>
      </c>
      <c r="F1997" s="112">
        <f t="shared" si="305"/>
        <v>5091300</v>
      </c>
      <c r="G1997" s="113">
        <f>+$H$3*R1997</f>
        <v>1528440</v>
      </c>
      <c r="H1997" s="112">
        <f t="shared" si="306"/>
        <v>1528440</v>
      </c>
      <c r="I1997" s="140">
        <f>+I1995+500</f>
        <v>499000</v>
      </c>
      <c r="J1997" s="130"/>
      <c r="K1997" s="116">
        <f>+K1995+10</f>
        <v>10130</v>
      </c>
      <c r="L1997" s="117">
        <f>+I1997+K1997</f>
        <v>509130</v>
      </c>
      <c r="M1997" s="118"/>
      <c r="N1997" s="119">
        <f>+N1995+10</f>
        <v>10230</v>
      </c>
      <c r="O1997" s="119">
        <f>+N1997+I1997</f>
        <v>509230</v>
      </c>
      <c r="P1997" s="119"/>
      <c r="Q1997" s="119">
        <f>+Q1995+10</f>
        <v>10480</v>
      </c>
      <c r="R1997" s="120">
        <f>+Q1997+I1997</f>
        <v>509480</v>
      </c>
      <c r="S1997" s="121"/>
      <c r="T1997" s="122">
        <f>+T1995+20</f>
        <v>20610</v>
      </c>
      <c r="U1997" s="122">
        <f>+T1997+I1997</f>
        <v>519610</v>
      </c>
      <c r="V1997" s="141">
        <f>+V1995+500</f>
        <v>499000</v>
      </c>
      <c r="W1997" s="130"/>
      <c r="X1997" s="116">
        <f>+X1995+5</f>
        <v>7710</v>
      </c>
      <c r="Y1997" s="124">
        <f t="shared" si="307"/>
        <v>499240</v>
      </c>
      <c r="Z1997" s="125">
        <f>+V1997+X1997</f>
        <v>506710</v>
      </c>
      <c r="AA1997" s="126"/>
      <c r="AB1997" s="127">
        <f>+AB1995+10</f>
        <v>15420</v>
      </c>
      <c r="AC1997" s="119">
        <f>+V1997+AB1997</f>
        <v>514420</v>
      </c>
      <c r="AD1997" s="127"/>
      <c r="AE1997" s="127">
        <f>+AE1995+5</f>
        <v>7735</v>
      </c>
      <c r="AF1997" s="120">
        <f>+AE1997+V1997</f>
        <v>506735</v>
      </c>
      <c r="AG1997" s="127"/>
      <c r="AH1997" s="127">
        <f>+AH1995+5</f>
        <v>7760</v>
      </c>
      <c r="AI1997" s="119">
        <f>+AH1997+V1997</f>
        <v>506760</v>
      </c>
      <c r="AJ1997" s="126"/>
      <c r="AK1997" s="128">
        <f>+AK1995+5</f>
        <v>7785</v>
      </c>
      <c r="AL1997" s="129">
        <f>+AK1997+V1997</f>
        <v>506785</v>
      </c>
    </row>
    <row r="1998" spans="1:38" ht="15.75" x14ac:dyDescent="0.25">
      <c r="A1998" s="93">
        <f t="shared" si="308"/>
        <v>0</v>
      </c>
      <c r="B1998" s="94">
        <f t="shared" si="303"/>
        <v>0</v>
      </c>
      <c r="C1998" s="95">
        <f>+$D$3*T1998</f>
        <v>7150</v>
      </c>
      <c r="D1998" s="95">
        <f t="shared" si="304"/>
        <v>7150</v>
      </c>
      <c r="E1998" s="95">
        <f>+$F$3*K1998</f>
        <v>1500</v>
      </c>
      <c r="F1998" s="95">
        <f t="shared" si="305"/>
        <v>1500</v>
      </c>
      <c r="G1998" s="96">
        <f>+$H$3*Q1998</f>
        <v>1500</v>
      </c>
      <c r="H1998" s="95">
        <f t="shared" si="306"/>
        <v>1500</v>
      </c>
      <c r="I1998" s="395"/>
      <c r="J1998" s="130">
        <f>((K1999-K1997)/500)</f>
        <v>0.02</v>
      </c>
      <c r="K1998" s="116">
        <f>(((I1998-I1997)*J1998)+K1997)+I1998</f>
        <v>150</v>
      </c>
      <c r="L1998" s="131">
        <f>ROUNDUP(K1998,0)</f>
        <v>150</v>
      </c>
      <c r="M1998" s="132">
        <f>((N1999-N1997)/500)</f>
        <v>0.02</v>
      </c>
      <c r="N1998" s="101">
        <f>(((I1998-I1997)*M1998)+N1997)+I1998</f>
        <v>250</v>
      </c>
      <c r="O1998" s="101">
        <f>ROUNDUP(N1998,0)</f>
        <v>250</v>
      </c>
      <c r="P1998" s="101">
        <f>((Q1999-Q1997)/500)</f>
        <v>0.02</v>
      </c>
      <c r="Q1998" s="101">
        <f>(((I1998-I1997)*P1998)+Q1997)+I1998</f>
        <v>500</v>
      </c>
      <c r="R1998" s="133">
        <f>ROUNDUP(Q1998,0)</f>
        <v>500</v>
      </c>
      <c r="S1998" s="132">
        <f>((T1999-T1997)/500)</f>
        <v>0.04</v>
      </c>
      <c r="T1998" s="134">
        <f>(((I1998-I1997)*S1998)+T1997)+I1998</f>
        <v>650</v>
      </c>
      <c r="U1998" s="134">
        <f>ROUNDUP(T1998,0)</f>
        <v>650</v>
      </c>
      <c r="V1998" s="396"/>
      <c r="W1998" s="130">
        <f>((X1999-X1997)/500)</f>
        <v>0.02</v>
      </c>
      <c r="X1998" s="116">
        <f>(((V1998-V1997)*W1998)+X1997)+V1998</f>
        <v>-2270</v>
      </c>
      <c r="Y1998" s="135">
        <f t="shared" si="307"/>
        <v>240</v>
      </c>
      <c r="Z1998" s="106">
        <f>ROUNDUP(X1998,0)</f>
        <v>-2270</v>
      </c>
      <c r="AA1998" s="136">
        <f>((AB1999-AB1997)/500)</f>
        <v>0.04</v>
      </c>
      <c r="AB1998" s="137">
        <f>(((V1998-V1997)*AA1998)+AB1997)+V1998</f>
        <v>-4540</v>
      </c>
      <c r="AC1998" s="101">
        <f>ROUNDUP(AB1998,0)</f>
        <v>-4540</v>
      </c>
      <c r="AD1998" s="137">
        <f>((AE1999-AE1997)/500)</f>
        <v>0.02</v>
      </c>
      <c r="AE1998" s="137">
        <f>(((V1998-V1997)*AD1998)+AE1997)+V1998</f>
        <v>-2245</v>
      </c>
      <c r="AF1998" s="133">
        <f>ROUNDUP(AE1998,0)</f>
        <v>-2245</v>
      </c>
      <c r="AG1998" s="137">
        <f>((AH1999-AH1997)/500)</f>
        <v>0.02</v>
      </c>
      <c r="AH1998" s="137">
        <f>(((V1998-V1997)*AG1998)+AH1997)+V1998</f>
        <v>-2220</v>
      </c>
      <c r="AI1998" s="101">
        <f>ROUNDUP(AH1998,0)</f>
        <v>-2220</v>
      </c>
      <c r="AJ1998" s="136">
        <f>((AK1999-AK1997)/500)</f>
        <v>0.02</v>
      </c>
      <c r="AK1998" s="138">
        <f>(((V1998-V1997)*AJ1998)+AK1997)+V1998</f>
        <v>-2195</v>
      </c>
      <c r="AL1998" s="139">
        <f>ROUNDUP(AK1998,0)</f>
        <v>-2195</v>
      </c>
    </row>
    <row r="1999" spans="1:38" ht="15.75" x14ac:dyDescent="0.25">
      <c r="A1999" s="93">
        <f t="shared" si="308"/>
        <v>0</v>
      </c>
      <c r="B1999" s="93">
        <f t="shared" si="303"/>
        <v>0</v>
      </c>
      <c r="C1999" s="112">
        <f>+$D$3*U1999</f>
        <v>5721430</v>
      </c>
      <c r="D1999" s="112">
        <f t="shared" si="304"/>
        <v>5721430</v>
      </c>
      <c r="E1999" s="112">
        <f>+$F$3*L1999</f>
        <v>5096400</v>
      </c>
      <c r="F1999" s="112">
        <f t="shared" si="305"/>
        <v>5096400</v>
      </c>
      <c r="G1999" s="113">
        <f>+$H$3*R1999</f>
        <v>1529970</v>
      </c>
      <c r="H1999" s="112">
        <f t="shared" si="306"/>
        <v>1529970</v>
      </c>
      <c r="I1999" s="140">
        <f>+I1997+500</f>
        <v>499500</v>
      </c>
      <c r="J1999" s="130"/>
      <c r="K1999" s="116">
        <f>+K1997+10</f>
        <v>10140</v>
      </c>
      <c r="L1999" s="117">
        <f>+I1999+K1999</f>
        <v>509640</v>
      </c>
      <c r="M1999" s="118"/>
      <c r="N1999" s="119">
        <f>+N1997+10</f>
        <v>10240</v>
      </c>
      <c r="O1999" s="119">
        <f>+N1999+I1999</f>
        <v>509740</v>
      </c>
      <c r="P1999" s="119"/>
      <c r="Q1999" s="119">
        <f>+Q1997+10</f>
        <v>10490</v>
      </c>
      <c r="R1999" s="120">
        <f>+Q1999+I1999</f>
        <v>509990</v>
      </c>
      <c r="S1999" s="121"/>
      <c r="T1999" s="122">
        <f>+T1997+20</f>
        <v>20630</v>
      </c>
      <c r="U1999" s="122">
        <f>+T1999+I1999</f>
        <v>520130</v>
      </c>
      <c r="V1999" s="141">
        <f>+V1997+500</f>
        <v>499500</v>
      </c>
      <c r="W1999" s="130"/>
      <c r="X1999" s="116">
        <f>+X1997+10</f>
        <v>7720</v>
      </c>
      <c r="Y1999" s="124">
        <f t="shared" si="307"/>
        <v>499740</v>
      </c>
      <c r="Z1999" s="125">
        <f>+V1999+X1999</f>
        <v>507220</v>
      </c>
      <c r="AA1999" s="126"/>
      <c r="AB1999" s="127">
        <f>+AB1997+20</f>
        <v>15440</v>
      </c>
      <c r="AC1999" s="119">
        <f>+V1999+AB1999</f>
        <v>514940</v>
      </c>
      <c r="AD1999" s="127"/>
      <c r="AE1999" s="127">
        <f>+AE1997+10</f>
        <v>7745</v>
      </c>
      <c r="AF1999" s="120">
        <f>+AE1999+V1999</f>
        <v>507245</v>
      </c>
      <c r="AG1999" s="127"/>
      <c r="AH1999" s="127">
        <f>+AH1997+10</f>
        <v>7770</v>
      </c>
      <c r="AI1999" s="119">
        <f>+AH1999+V1999</f>
        <v>507270</v>
      </c>
      <c r="AJ1999" s="126"/>
      <c r="AK1999" s="128">
        <f>+AK1997+10</f>
        <v>7795</v>
      </c>
      <c r="AL1999" s="129">
        <f>+AK1999+V1999</f>
        <v>507295</v>
      </c>
    </row>
    <row r="2000" spans="1:38" ht="15.75" x14ac:dyDescent="0.25">
      <c r="A2000" s="93">
        <f t="shared" si="308"/>
        <v>0</v>
      </c>
      <c r="B2000" s="94">
        <f t="shared" si="303"/>
        <v>0</v>
      </c>
      <c r="C2000" s="95">
        <f>+$D$3*T2000</f>
        <v>7150</v>
      </c>
      <c r="D2000" s="95">
        <f t="shared" si="304"/>
        <v>7150</v>
      </c>
      <c r="E2000" s="95">
        <f>+$F$3*K2000</f>
        <v>1500</v>
      </c>
      <c r="F2000" s="95">
        <f t="shared" si="305"/>
        <v>1500</v>
      </c>
      <c r="G2000" s="96">
        <f>+$H$3*Q2000</f>
        <v>1500</v>
      </c>
      <c r="H2000" s="433">
        <f t="shared" si="306"/>
        <v>1500</v>
      </c>
      <c r="I2000" s="395"/>
      <c r="J2000" s="130">
        <f>((K2001-K1999)/500)</f>
        <v>0.02</v>
      </c>
      <c r="K2000" s="116">
        <f>(((I2000-I1999)*J2000)+K1999)+I2000</f>
        <v>150</v>
      </c>
      <c r="L2000" s="131">
        <f>ROUNDUP(K2000,0)</f>
        <v>150</v>
      </c>
      <c r="M2000" s="132">
        <f>((N2001-N1999)/500)</f>
        <v>0.02</v>
      </c>
      <c r="N2000" s="101">
        <f>(((I2000-I1999)*M2000)+N1999)+I2000</f>
        <v>250</v>
      </c>
      <c r="O2000" s="101">
        <f>ROUNDUP(N2000,0)</f>
        <v>250</v>
      </c>
      <c r="P2000" s="101">
        <f>((Q2001-Q1999)/500)</f>
        <v>0.02</v>
      </c>
      <c r="Q2000" s="101">
        <f>(((I2000-I1999)*P2000)+Q1999)+I2000</f>
        <v>500</v>
      </c>
      <c r="R2000" s="133">
        <f>ROUNDUP(Q2000,0)</f>
        <v>500</v>
      </c>
      <c r="S2000" s="132">
        <f>((T2001-T1999)/500)</f>
        <v>0.04</v>
      </c>
      <c r="T2000" s="134">
        <f>(((I2000-I1999)*S2000)+T1999)+I2000</f>
        <v>650</v>
      </c>
      <c r="U2000" s="134">
        <f>ROUNDUP(T2000,0)</f>
        <v>650</v>
      </c>
      <c r="V2000" s="396"/>
      <c r="W2000" s="130">
        <f>((X2001-X1999)/500)</f>
        <v>0.01</v>
      </c>
      <c r="X2000" s="116">
        <f>(((V2000-V1999)*W2000)+X1999)+V2000</f>
        <v>2725</v>
      </c>
      <c r="Y2000" s="135">
        <f t="shared" si="307"/>
        <v>240</v>
      </c>
      <c r="Z2000" s="106">
        <f>ROUNDUP(X2000,0)</f>
        <v>2725</v>
      </c>
      <c r="AA2000" s="136">
        <f>((AB2001-AB1999)/500)</f>
        <v>0.02</v>
      </c>
      <c r="AB2000" s="137">
        <f>(((V2000-V1999)*AA2000)+AB1999)+V2000</f>
        <v>5450</v>
      </c>
      <c r="AC2000" s="101">
        <f>ROUNDUP(AB2000,0)</f>
        <v>5450</v>
      </c>
      <c r="AD2000" s="137">
        <f>((AE2001-AE1999)/500)</f>
        <v>0.01</v>
      </c>
      <c r="AE2000" s="137">
        <f>(((V2000-V1999)*AD2000)+AE1999)+V2000</f>
        <v>2750</v>
      </c>
      <c r="AF2000" s="133">
        <f>ROUNDUP(AE2000,0)</f>
        <v>2750</v>
      </c>
      <c r="AG2000" s="137">
        <f>((AH2001-AH1999)/500)</f>
        <v>0.01</v>
      </c>
      <c r="AH2000" s="137">
        <f>(((V2000-V1999)*AG2000)+AH1999)+V2000</f>
        <v>2775</v>
      </c>
      <c r="AI2000" s="101">
        <f>ROUNDUP(AH2000,0)</f>
        <v>2775</v>
      </c>
      <c r="AJ2000" s="136">
        <f>((AK2001-AK1999)/500)</f>
        <v>0.01</v>
      </c>
      <c r="AK2000" s="138">
        <f>(((V2000-V1999)*AJ2000)+AK1999)+V2000</f>
        <v>2800</v>
      </c>
      <c r="AL2000" s="139">
        <f>ROUNDUP(AK2000,0)</f>
        <v>2800</v>
      </c>
    </row>
    <row r="2001" spans="1:38" ht="15.75" x14ac:dyDescent="0.25">
      <c r="A2001" s="93">
        <f t="shared" si="308"/>
        <v>0</v>
      </c>
      <c r="B2001" s="93">
        <f t="shared" si="303"/>
        <v>0</v>
      </c>
      <c r="C2001" s="112">
        <f>+$D$3*U2001</f>
        <v>5727150</v>
      </c>
      <c r="D2001" s="112">
        <f t="shared" si="304"/>
        <v>5727150</v>
      </c>
      <c r="E2001" s="112">
        <f>+$F$3*L2001</f>
        <v>5101500</v>
      </c>
      <c r="F2001" s="112">
        <f t="shared" si="305"/>
        <v>5101500</v>
      </c>
      <c r="G2001" s="113">
        <f>+$H$3*R2001</f>
        <v>1531500</v>
      </c>
      <c r="H2001" s="112">
        <f t="shared" si="306"/>
        <v>1531500</v>
      </c>
      <c r="I2001" s="140">
        <f>+I1999+500</f>
        <v>500000</v>
      </c>
      <c r="J2001" s="130"/>
      <c r="K2001" s="116">
        <f>+K1999+10</f>
        <v>10150</v>
      </c>
      <c r="L2001" s="117">
        <f>+I2001+K2001</f>
        <v>510150</v>
      </c>
      <c r="M2001" s="118"/>
      <c r="N2001" s="119">
        <f>+N1999+10</f>
        <v>10250</v>
      </c>
      <c r="O2001" s="119">
        <f>+N2001+I2001</f>
        <v>510250</v>
      </c>
      <c r="P2001" s="119"/>
      <c r="Q2001" s="119">
        <f>+Q1999+10</f>
        <v>10500</v>
      </c>
      <c r="R2001" s="120">
        <f>+Q2001+I2001</f>
        <v>510500</v>
      </c>
      <c r="S2001" s="121"/>
      <c r="T2001" s="122">
        <f>+T1999+20</f>
        <v>20650</v>
      </c>
      <c r="U2001" s="122">
        <f>+T2001+I2001</f>
        <v>520650</v>
      </c>
      <c r="V2001" s="141">
        <f>+V1999+500</f>
        <v>500000</v>
      </c>
      <c r="W2001" s="130"/>
      <c r="X2001" s="116">
        <f>+X1999+5</f>
        <v>7725</v>
      </c>
      <c r="Y2001" s="124">
        <f t="shared" si="307"/>
        <v>500240</v>
      </c>
      <c r="Z2001" s="125">
        <f>+V2001+X2001</f>
        <v>507725</v>
      </c>
      <c r="AA2001" s="126"/>
      <c r="AB2001" s="127">
        <f>+AB1999+10</f>
        <v>15450</v>
      </c>
      <c r="AC2001" s="119">
        <f>+V2001+AB2001</f>
        <v>515450</v>
      </c>
      <c r="AD2001" s="127"/>
      <c r="AE2001" s="127">
        <f>+AE1999+5</f>
        <v>7750</v>
      </c>
      <c r="AF2001" s="120">
        <f>+AE2001+V2001</f>
        <v>507750</v>
      </c>
      <c r="AG2001" s="127"/>
      <c r="AH2001" s="127">
        <f>+AH1999+5</f>
        <v>7775</v>
      </c>
      <c r="AI2001" s="119">
        <f>+AH2001+V2001</f>
        <v>507775</v>
      </c>
      <c r="AJ2001" s="126"/>
      <c r="AK2001" s="128">
        <f>+AK1999+5</f>
        <v>7800</v>
      </c>
      <c r="AL2001" s="129">
        <f>+AK2001+V2001</f>
        <v>507800</v>
      </c>
    </row>
    <row r="2002" spans="1:38" ht="15.75" x14ac:dyDescent="0.25">
      <c r="A2002" s="93">
        <f t="shared" si="308"/>
        <v>0</v>
      </c>
      <c r="B2002" s="94">
        <f t="shared" si="303"/>
        <v>0</v>
      </c>
      <c r="C2002" s="95">
        <f>+$D$3*T2002</f>
        <v>7150</v>
      </c>
      <c r="D2002" s="95">
        <f t="shared" si="304"/>
        <v>7150</v>
      </c>
      <c r="E2002" s="95">
        <f>+$F$3*K2002</f>
        <v>1500</v>
      </c>
      <c r="F2002" s="95">
        <f t="shared" si="305"/>
        <v>1500</v>
      </c>
      <c r="G2002" s="96">
        <f>+$H$3*Q2002</f>
        <v>1500</v>
      </c>
      <c r="H2002" s="95">
        <f t="shared" si="306"/>
        <v>1500</v>
      </c>
      <c r="I2002" s="395"/>
      <c r="J2002" s="130">
        <f>((K2003-K2001)/500)</f>
        <v>0.02</v>
      </c>
      <c r="K2002" s="116">
        <f>(((I2002-I2001)*J2002)+K2001)+I2002</f>
        <v>150</v>
      </c>
      <c r="L2002" s="131">
        <f>ROUNDUP(K2002,0)</f>
        <v>150</v>
      </c>
      <c r="M2002" s="132">
        <f>((N2003-N2001)/500)</f>
        <v>0.02</v>
      </c>
      <c r="N2002" s="101">
        <f>(((I2002-I2001)*M2002)+N2001)+I2002</f>
        <v>250</v>
      </c>
      <c r="O2002" s="101">
        <f>ROUNDUP(N2002,0)</f>
        <v>250</v>
      </c>
      <c r="P2002" s="101">
        <f>((Q2003-Q2001)/500)</f>
        <v>0.02</v>
      </c>
      <c r="Q2002" s="101">
        <f>(((I2002-I2001)*P2002)+Q2001)+I2002</f>
        <v>500</v>
      </c>
      <c r="R2002" s="133">
        <f>ROUNDUP(Q2002,0)</f>
        <v>500</v>
      </c>
      <c r="S2002" s="132">
        <f>((T2003-T2001)/500)</f>
        <v>0.04</v>
      </c>
      <c r="T2002" s="134">
        <f>(((I2002-I2001)*S2002)+T2001)+I2002</f>
        <v>650</v>
      </c>
      <c r="U2002" s="134">
        <f>ROUNDUP(T2002,0)</f>
        <v>650</v>
      </c>
      <c r="V2002" s="396"/>
      <c r="W2002" s="130">
        <f>((X2003-X2001)/500)</f>
        <v>0.02</v>
      </c>
      <c r="X2002" s="116">
        <f>(((V2002-V2001)*W2002)+X2001)+V2002</f>
        <v>-2275</v>
      </c>
      <c r="Y2002" s="135">
        <f t="shared" si="307"/>
        <v>240</v>
      </c>
      <c r="Z2002" s="106">
        <f>ROUNDUP(X2002,0)</f>
        <v>-2275</v>
      </c>
      <c r="AA2002" s="136">
        <f>((AB2003-AB2001)/500)</f>
        <v>0.04</v>
      </c>
      <c r="AB2002" s="137">
        <f>(((V2002-V2001)*AA2002)+AB2001)+V2002</f>
        <v>-4550</v>
      </c>
      <c r="AC2002" s="101">
        <f>ROUNDUP(AB2002,0)</f>
        <v>-4550</v>
      </c>
      <c r="AD2002" s="137">
        <f>((AE2003-AE2001)/500)</f>
        <v>0.02</v>
      </c>
      <c r="AE2002" s="137">
        <f>(((V2002-V2001)*AD2002)+AE2001)+V2002</f>
        <v>-2250</v>
      </c>
      <c r="AF2002" s="133">
        <f>ROUNDUP(AE2002,0)</f>
        <v>-2250</v>
      </c>
      <c r="AG2002" s="137">
        <f>((AH2003-AH2001)/500)</f>
        <v>0.02</v>
      </c>
      <c r="AH2002" s="137">
        <f>(((V2002-V2001)*AG2002)+AH2001)+V2002</f>
        <v>-2225</v>
      </c>
      <c r="AI2002" s="101">
        <f>ROUNDUP(AH2002,0)</f>
        <v>-2225</v>
      </c>
      <c r="AJ2002" s="136">
        <f>((AK2003-AK2001)/500)</f>
        <v>0.02</v>
      </c>
      <c r="AK2002" s="138">
        <f>(((V2002-V2001)*AJ2002)+AK2001)+V2002</f>
        <v>-2200</v>
      </c>
      <c r="AL2002" s="139">
        <f>ROUNDUP(AK2002,0)</f>
        <v>-2200</v>
      </c>
    </row>
    <row r="2003" spans="1:38" ht="15.75" x14ac:dyDescent="0.25">
      <c r="A2003" s="93">
        <f t="shared" si="308"/>
        <v>0</v>
      </c>
      <c r="B2003" s="93">
        <f t="shared" si="303"/>
        <v>0</v>
      </c>
      <c r="C2003" s="112">
        <f>+$D$3*U2003</f>
        <v>5732870</v>
      </c>
      <c r="D2003" s="112">
        <f t="shared" si="304"/>
        <v>5732870</v>
      </c>
      <c r="E2003" s="112">
        <f>+$F$3*L2003</f>
        <v>5106600</v>
      </c>
      <c r="F2003" s="112">
        <f t="shared" si="305"/>
        <v>5106600</v>
      </c>
      <c r="G2003" s="113">
        <f>+$H$3*R2003</f>
        <v>1533030</v>
      </c>
      <c r="H2003" s="112">
        <f t="shared" si="306"/>
        <v>1533030</v>
      </c>
      <c r="I2003" s="140">
        <f>+I2001+500</f>
        <v>500500</v>
      </c>
      <c r="J2003" s="130"/>
      <c r="K2003" s="116">
        <f>+K2001+10</f>
        <v>10160</v>
      </c>
      <c r="L2003" s="117">
        <f>+I2003+K2003</f>
        <v>510660</v>
      </c>
      <c r="M2003" s="118"/>
      <c r="N2003" s="119">
        <f>+N2001+10</f>
        <v>10260</v>
      </c>
      <c r="O2003" s="119">
        <f>+N2003+I2003</f>
        <v>510760</v>
      </c>
      <c r="P2003" s="119"/>
      <c r="Q2003" s="119">
        <f>+Q2001+10</f>
        <v>10510</v>
      </c>
      <c r="R2003" s="120">
        <f>+Q2003+I2003</f>
        <v>511010</v>
      </c>
      <c r="S2003" s="121"/>
      <c r="T2003" s="122">
        <f>+T2001+20</f>
        <v>20670</v>
      </c>
      <c r="U2003" s="122">
        <f>+T2003+I2003</f>
        <v>521170</v>
      </c>
      <c r="V2003" s="141">
        <f>+V2001+500</f>
        <v>500500</v>
      </c>
      <c r="W2003" s="130"/>
      <c r="X2003" s="116">
        <f>+X2001+10</f>
        <v>7735</v>
      </c>
      <c r="Y2003" s="124">
        <f t="shared" si="307"/>
        <v>500740</v>
      </c>
      <c r="Z2003" s="125">
        <f>+V2003+X2003</f>
        <v>508235</v>
      </c>
      <c r="AA2003" s="126"/>
      <c r="AB2003" s="127">
        <f>+AB2001+20</f>
        <v>15470</v>
      </c>
      <c r="AC2003" s="119">
        <f>+V2003+AB2003</f>
        <v>515970</v>
      </c>
      <c r="AD2003" s="127"/>
      <c r="AE2003" s="127">
        <f>+AE2001+10</f>
        <v>7760</v>
      </c>
      <c r="AF2003" s="120">
        <f>+AE2003+V2003</f>
        <v>508260</v>
      </c>
      <c r="AG2003" s="127"/>
      <c r="AH2003" s="127">
        <f>+AH2001+10</f>
        <v>7785</v>
      </c>
      <c r="AI2003" s="119">
        <f>+AH2003+V2003</f>
        <v>508285</v>
      </c>
      <c r="AJ2003" s="126"/>
      <c r="AK2003" s="128">
        <f>+AK2001+10</f>
        <v>7810</v>
      </c>
      <c r="AL2003" s="129">
        <f>+AK2003+V2003</f>
        <v>508310</v>
      </c>
    </row>
    <row r="2004" spans="1:38" ht="15.75" x14ac:dyDescent="0.25">
      <c r="A2004" s="93">
        <f t="shared" si="308"/>
        <v>0</v>
      </c>
      <c r="B2004" s="94">
        <f t="shared" si="303"/>
        <v>0</v>
      </c>
      <c r="C2004" s="95">
        <f>+$D$3*T2004</f>
        <v>7150</v>
      </c>
      <c r="D2004" s="95">
        <f t="shared" si="304"/>
        <v>7150</v>
      </c>
      <c r="E2004" s="95">
        <f>+$F$3*K2004</f>
        <v>1500</v>
      </c>
      <c r="F2004" s="95">
        <f t="shared" si="305"/>
        <v>1500</v>
      </c>
      <c r="G2004" s="96">
        <f>+$H$3*Q2004</f>
        <v>1500</v>
      </c>
      <c r="H2004" s="433">
        <f t="shared" si="306"/>
        <v>1500</v>
      </c>
      <c r="I2004" s="395"/>
      <c r="J2004" s="130">
        <f>((K2005-K2003)/500)</f>
        <v>0.02</v>
      </c>
      <c r="K2004" s="116">
        <f>(((I2004-I2003)*J2004)+K2003)+I2004</f>
        <v>150</v>
      </c>
      <c r="L2004" s="131">
        <f>ROUNDUP(K2004,0)</f>
        <v>150</v>
      </c>
      <c r="M2004" s="132">
        <f>((N2005-N2003)/500)</f>
        <v>0.02</v>
      </c>
      <c r="N2004" s="101">
        <f>(((I2004-I2003)*M2004)+N2003)+I2004</f>
        <v>250</v>
      </c>
      <c r="O2004" s="101">
        <f>ROUNDUP(N2004,0)</f>
        <v>250</v>
      </c>
      <c r="P2004" s="101">
        <f>((Q2005-Q2003)/500)</f>
        <v>0.02</v>
      </c>
      <c r="Q2004" s="101">
        <f>(((I2004-I2003)*P2004)+Q2003)+I2004</f>
        <v>500</v>
      </c>
      <c r="R2004" s="133">
        <f>ROUNDUP(Q2004,0)</f>
        <v>500</v>
      </c>
      <c r="S2004" s="132">
        <f>((T2005-T2003)/500)</f>
        <v>0.04</v>
      </c>
      <c r="T2004" s="134">
        <f>(((I2004-I2003)*S2004)+T2003)+I2004</f>
        <v>650</v>
      </c>
      <c r="U2004" s="134">
        <f>ROUNDUP(T2004,0)</f>
        <v>650</v>
      </c>
      <c r="V2004" s="396"/>
      <c r="W2004" s="130">
        <f>((X2005-X2003)/500)</f>
        <v>0.01</v>
      </c>
      <c r="X2004" s="116">
        <f>(((V2004-V2003)*W2004)+X2003)+V2004</f>
        <v>2730</v>
      </c>
      <c r="Y2004" s="135">
        <f t="shared" si="307"/>
        <v>240</v>
      </c>
      <c r="Z2004" s="106">
        <f>ROUNDUP(X2004,0)</f>
        <v>2730</v>
      </c>
      <c r="AA2004" s="136">
        <f>((AB2005-AB2003)/500)</f>
        <v>0.02</v>
      </c>
      <c r="AB2004" s="137">
        <f>(((V2004-V2003)*AA2004)+AB2003)+V2004</f>
        <v>5460</v>
      </c>
      <c r="AC2004" s="101">
        <f>ROUNDUP(AB2004,0)</f>
        <v>5460</v>
      </c>
      <c r="AD2004" s="137">
        <f>((AE2005-AE2003)/500)</f>
        <v>0.01</v>
      </c>
      <c r="AE2004" s="137">
        <f>(((V2004-V2003)*AD2004)+AE2003)+V2004</f>
        <v>2755</v>
      </c>
      <c r="AF2004" s="133">
        <f>ROUNDUP(AE2004,0)</f>
        <v>2755</v>
      </c>
      <c r="AG2004" s="137">
        <f>((AH2005-AH2003)/500)</f>
        <v>0.01</v>
      </c>
      <c r="AH2004" s="137">
        <f>(((V2004-V2003)*AG2004)+AH2003)+V2004</f>
        <v>2780</v>
      </c>
      <c r="AI2004" s="101">
        <f>ROUNDUP(AH2004,0)</f>
        <v>2780</v>
      </c>
      <c r="AJ2004" s="136">
        <f>((AK2005-AK2003)/500)</f>
        <v>0.01</v>
      </c>
      <c r="AK2004" s="138">
        <f>(((V2004-V2003)*AJ2004)+AK2003)+V2004</f>
        <v>2805</v>
      </c>
      <c r="AL2004" s="139">
        <f>ROUNDUP(AK2004,0)</f>
        <v>2805</v>
      </c>
    </row>
    <row r="2005" spans="1:38" ht="15.75" x14ac:dyDescent="0.25">
      <c r="A2005" s="93">
        <f t="shared" si="308"/>
        <v>0</v>
      </c>
      <c r="B2005" s="93">
        <f t="shared" si="303"/>
        <v>0</v>
      </c>
      <c r="C2005" s="112">
        <f>+$D$3*U2005</f>
        <v>5738590</v>
      </c>
      <c r="D2005" s="112">
        <f t="shared" si="304"/>
        <v>5738590</v>
      </c>
      <c r="E2005" s="112">
        <f>+$F$3*L2005</f>
        <v>5111700</v>
      </c>
      <c r="F2005" s="112">
        <f t="shared" si="305"/>
        <v>5111700</v>
      </c>
      <c r="G2005" s="113">
        <f>+$H$3*R2005</f>
        <v>1534560</v>
      </c>
      <c r="H2005" s="112">
        <f t="shared" si="306"/>
        <v>1534560</v>
      </c>
      <c r="I2005" s="140">
        <f>+I2003+500</f>
        <v>501000</v>
      </c>
      <c r="J2005" s="130"/>
      <c r="K2005" s="116">
        <f>+K2003+10</f>
        <v>10170</v>
      </c>
      <c r="L2005" s="117">
        <f>+I2005+K2005</f>
        <v>511170</v>
      </c>
      <c r="M2005" s="118"/>
      <c r="N2005" s="119">
        <f>+N2003+10</f>
        <v>10270</v>
      </c>
      <c r="O2005" s="119">
        <f>+N2005+I2005</f>
        <v>511270</v>
      </c>
      <c r="P2005" s="119"/>
      <c r="Q2005" s="119">
        <f>+Q2003+10</f>
        <v>10520</v>
      </c>
      <c r="R2005" s="120">
        <f>+Q2005+I2005</f>
        <v>511520</v>
      </c>
      <c r="S2005" s="121"/>
      <c r="T2005" s="122">
        <f>+T2003+20</f>
        <v>20690</v>
      </c>
      <c r="U2005" s="122">
        <f>+T2005+I2005</f>
        <v>521690</v>
      </c>
      <c r="V2005" s="141">
        <f>+V2003+500</f>
        <v>501000</v>
      </c>
      <c r="W2005" s="130"/>
      <c r="X2005" s="116">
        <f>+X2003+5</f>
        <v>7740</v>
      </c>
      <c r="Y2005" s="124">
        <f t="shared" si="307"/>
        <v>501240</v>
      </c>
      <c r="Z2005" s="125">
        <f>+V2005+X2005</f>
        <v>508740</v>
      </c>
      <c r="AA2005" s="126"/>
      <c r="AB2005" s="127">
        <f>+AB2003+10</f>
        <v>15480</v>
      </c>
      <c r="AC2005" s="119">
        <f>+V2005+AB2005</f>
        <v>516480</v>
      </c>
      <c r="AD2005" s="127"/>
      <c r="AE2005" s="127">
        <f>+AE2003+5</f>
        <v>7765</v>
      </c>
      <c r="AF2005" s="120">
        <f>+AE2005+V2005</f>
        <v>508765</v>
      </c>
      <c r="AG2005" s="127"/>
      <c r="AH2005" s="127">
        <f>+AH2003+5</f>
        <v>7790</v>
      </c>
      <c r="AI2005" s="119">
        <f>+AH2005+V2005</f>
        <v>508790</v>
      </c>
      <c r="AJ2005" s="126"/>
      <c r="AK2005" s="128">
        <f>+AK2003+5</f>
        <v>7815</v>
      </c>
      <c r="AL2005" s="129">
        <f>+AK2005+V2005</f>
        <v>508815</v>
      </c>
    </row>
    <row r="2006" spans="1:38" ht="15.75" x14ac:dyDescent="0.25">
      <c r="A2006" s="93">
        <f t="shared" si="308"/>
        <v>0</v>
      </c>
      <c r="B2006" s="94">
        <f t="shared" si="303"/>
        <v>0</v>
      </c>
      <c r="C2006" s="95">
        <f>+$D$3*T2006</f>
        <v>7150</v>
      </c>
      <c r="D2006" s="95">
        <f t="shared" si="304"/>
        <v>7150</v>
      </c>
      <c r="E2006" s="95">
        <f>+$F$3*K2006</f>
        <v>1500</v>
      </c>
      <c r="F2006" s="95">
        <f t="shared" si="305"/>
        <v>1500</v>
      </c>
      <c r="G2006" s="96">
        <f>+$H$3*Q2006</f>
        <v>1500</v>
      </c>
      <c r="H2006" s="95">
        <f t="shared" si="306"/>
        <v>1500</v>
      </c>
      <c r="I2006" s="395"/>
      <c r="J2006" s="130">
        <f>((K2007-K2005)/500)</f>
        <v>0.02</v>
      </c>
      <c r="K2006" s="116">
        <f>(((I2006-I2005)*J2006)+K2005)+I2006</f>
        <v>150</v>
      </c>
      <c r="L2006" s="131">
        <f>ROUNDUP(K2006,0)</f>
        <v>150</v>
      </c>
      <c r="M2006" s="132">
        <f>((N2007-N2005)/500)</f>
        <v>0.02</v>
      </c>
      <c r="N2006" s="101">
        <f>(((I2006-I2005)*M2006)+N2005)+I2006</f>
        <v>250</v>
      </c>
      <c r="O2006" s="101">
        <f>ROUNDUP(N2006,0)</f>
        <v>250</v>
      </c>
      <c r="P2006" s="101">
        <f>((Q2007-Q2005)/500)</f>
        <v>0.02</v>
      </c>
      <c r="Q2006" s="101">
        <f>(((I2006-I2005)*P2006)+Q2005)+I2006</f>
        <v>500</v>
      </c>
      <c r="R2006" s="133">
        <f>ROUNDUP(Q2006,0)</f>
        <v>500</v>
      </c>
      <c r="S2006" s="132">
        <f>((T2007-T2005)/500)</f>
        <v>0.04</v>
      </c>
      <c r="T2006" s="134">
        <f>(((I2006-I2005)*S2006)+T2005)+I2006</f>
        <v>650</v>
      </c>
      <c r="U2006" s="134">
        <f>ROUNDUP(T2006,0)</f>
        <v>650</v>
      </c>
      <c r="V2006" s="396"/>
      <c r="W2006" s="130">
        <f>((X2007-X2005)/500)</f>
        <v>0.02</v>
      </c>
      <c r="X2006" s="116">
        <f>(((V2006-V2005)*W2006)+X2005)+V2006</f>
        <v>-2280</v>
      </c>
      <c r="Y2006" s="135">
        <f t="shared" si="307"/>
        <v>240</v>
      </c>
      <c r="Z2006" s="106">
        <f>ROUNDUP(X2006,0)</f>
        <v>-2280</v>
      </c>
      <c r="AA2006" s="136">
        <f>((AB2007-AB2005)/500)</f>
        <v>0.04</v>
      </c>
      <c r="AB2006" s="137">
        <f>(((V2006-V2005)*AA2006)+AB2005)+V2006</f>
        <v>-4560</v>
      </c>
      <c r="AC2006" s="101">
        <f>ROUNDUP(AB2006,0)</f>
        <v>-4560</v>
      </c>
      <c r="AD2006" s="137">
        <f>((AE2007-AE2005)/500)</f>
        <v>0.02</v>
      </c>
      <c r="AE2006" s="137">
        <f>(((V2006-V2005)*AD2006)+AE2005)+V2006</f>
        <v>-2255</v>
      </c>
      <c r="AF2006" s="133">
        <f>ROUNDUP(AE2006,0)</f>
        <v>-2255</v>
      </c>
      <c r="AG2006" s="137">
        <f>((AH2007-AH2005)/500)</f>
        <v>0.02</v>
      </c>
      <c r="AH2006" s="137">
        <f>(((V2006-V2005)*AG2006)+AH2005)+V2006</f>
        <v>-2230</v>
      </c>
      <c r="AI2006" s="101">
        <f>ROUNDUP(AH2006,0)</f>
        <v>-2230</v>
      </c>
      <c r="AJ2006" s="136">
        <f>((AK2007-AK2005)/500)</f>
        <v>0.02</v>
      </c>
      <c r="AK2006" s="138">
        <f>(((V2006-V2005)*AJ2006)+AK2005)+V2006</f>
        <v>-2205</v>
      </c>
      <c r="AL2006" s="139">
        <f>ROUNDUP(AK2006,0)</f>
        <v>-2205</v>
      </c>
    </row>
    <row r="2007" spans="1:38" ht="15.75" x14ac:dyDescent="0.25">
      <c r="A2007" s="93">
        <f t="shared" si="308"/>
        <v>0</v>
      </c>
      <c r="B2007" s="93">
        <f t="shared" si="303"/>
        <v>0</v>
      </c>
      <c r="C2007" s="112">
        <f>+$D$3*U2007</f>
        <v>5744310</v>
      </c>
      <c r="D2007" s="112">
        <f t="shared" si="304"/>
        <v>5744310</v>
      </c>
      <c r="E2007" s="112">
        <f>+$F$3*L2007</f>
        <v>5116800</v>
      </c>
      <c r="F2007" s="112">
        <f t="shared" si="305"/>
        <v>5116800</v>
      </c>
      <c r="G2007" s="113">
        <f>+$H$3*R2007</f>
        <v>1536090</v>
      </c>
      <c r="H2007" s="112">
        <f t="shared" si="306"/>
        <v>1536090</v>
      </c>
      <c r="I2007" s="140">
        <f>+I2005+500</f>
        <v>501500</v>
      </c>
      <c r="J2007" s="130"/>
      <c r="K2007" s="116">
        <f>+K2005+10</f>
        <v>10180</v>
      </c>
      <c r="L2007" s="117">
        <f>+I2007+K2007</f>
        <v>511680</v>
      </c>
      <c r="M2007" s="118"/>
      <c r="N2007" s="119">
        <f>+N2005+10</f>
        <v>10280</v>
      </c>
      <c r="O2007" s="119">
        <f>+N2007+I2007</f>
        <v>511780</v>
      </c>
      <c r="P2007" s="119"/>
      <c r="Q2007" s="119">
        <f>+Q2005+10</f>
        <v>10530</v>
      </c>
      <c r="R2007" s="120">
        <f>+Q2007+I2007</f>
        <v>512030</v>
      </c>
      <c r="S2007" s="121"/>
      <c r="T2007" s="122">
        <f>+T2005+20</f>
        <v>20710</v>
      </c>
      <c r="U2007" s="122">
        <f>+T2007+I2007</f>
        <v>522210</v>
      </c>
      <c r="V2007" s="141">
        <f>+V2005+500</f>
        <v>501500</v>
      </c>
      <c r="W2007" s="130"/>
      <c r="X2007" s="116">
        <f>+X2005+10</f>
        <v>7750</v>
      </c>
      <c r="Y2007" s="124">
        <f t="shared" si="307"/>
        <v>501740</v>
      </c>
      <c r="Z2007" s="125">
        <f>+V2007+X2007</f>
        <v>509250</v>
      </c>
      <c r="AA2007" s="126"/>
      <c r="AB2007" s="127">
        <f>+AB2005+20</f>
        <v>15500</v>
      </c>
      <c r="AC2007" s="119">
        <f>+V2007+AB2007</f>
        <v>517000</v>
      </c>
      <c r="AD2007" s="127"/>
      <c r="AE2007" s="127">
        <f>+AE2005+10</f>
        <v>7775</v>
      </c>
      <c r="AF2007" s="120">
        <f>+AE2007+V2007</f>
        <v>509275</v>
      </c>
      <c r="AG2007" s="127"/>
      <c r="AH2007" s="127">
        <f>+AH2005+10</f>
        <v>7800</v>
      </c>
      <c r="AI2007" s="119">
        <f>+AH2007+V2007</f>
        <v>509300</v>
      </c>
      <c r="AJ2007" s="126"/>
      <c r="AK2007" s="128">
        <f>+AK2005+10</f>
        <v>7825</v>
      </c>
      <c r="AL2007" s="129">
        <f>+AK2007+V2007</f>
        <v>509325</v>
      </c>
    </row>
    <row r="2008" spans="1:38" ht="15.75" x14ac:dyDescent="0.25">
      <c r="A2008" s="93">
        <f t="shared" si="308"/>
        <v>0</v>
      </c>
      <c r="B2008" s="94">
        <f t="shared" si="303"/>
        <v>0</v>
      </c>
      <c r="C2008" s="95">
        <f>+$D$3*T2008</f>
        <v>7150</v>
      </c>
      <c r="D2008" s="95">
        <f t="shared" si="304"/>
        <v>7150</v>
      </c>
      <c r="E2008" s="95">
        <f>+$F$3*K2008</f>
        <v>1500</v>
      </c>
      <c r="F2008" s="95">
        <f t="shared" si="305"/>
        <v>1500</v>
      </c>
      <c r="G2008" s="96">
        <f>+$H$3*Q2008</f>
        <v>1500</v>
      </c>
      <c r="H2008" s="433">
        <f t="shared" si="306"/>
        <v>1500</v>
      </c>
      <c r="I2008" s="395"/>
      <c r="J2008" s="130">
        <f>((K2009-K2007)/500)</f>
        <v>0.02</v>
      </c>
      <c r="K2008" s="116">
        <f>(((I2008-I2007)*J2008)+K2007)+I2008</f>
        <v>150</v>
      </c>
      <c r="L2008" s="131">
        <f>ROUNDUP(K2008,0)</f>
        <v>150</v>
      </c>
      <c r="M2008" s="132">
        <f>((N2009-N2007)/500)</f>
        <v>0.02</v>
      </c>
      <c r="N2008" s="101">
        <f>(((I2008-I2007)*M2008)+N2007)+I2008</f>
        <v>250</v>
      </c>
      <c r="O2008" s="101">
        <f>ROUNDUP(N2008,0)</f>
        <v>250</v>
      </c>
      <c r="P2008" s="101">
        <f>((Q2009-Q2007)/500)</f>
        <v>0.02</v>
      </c>
      <c r="Q2008" s="101">
        <f>(((I2008-I2007)*P2008)+Q2007)+I2008</f>
        <v>500</v>
      </c>
      <c r="R2008" s="133">
        <f>ROUNDUP(Q2008,0)</f>
        <v>500</v>
      </c>
      <c r="S2008" s="132">
        <f>((T2009-T2007)/500)</f>
        <v>0.04</v>
      </c>
      <c r="T2008" s="134">
        <f>(((I2008-I2007)*S2008)+T2007)+I2008</f>
        <v>650</v>
      </c>
      <c r="U2008" s="134">
        <f>ROUNDUP(T2008,0)</f>
        <v>650</v>
      </c>
      <c r="V2008" s="396"/>
      <c r="W2008" s="130">
        <f>((X2009-X2007)/500)</f>
        <v>0.01</v>
      </c>
      <c r="X2008" s="116">
        <f>(((V2008-V2007)*W2008)+X2007)+V2008</f>
        <v>2735</v>
      </c>
      <c r="Y2008" s="135">
        <f t="shared" si="307"/>
        <v>240</v>
      </c>
      <c r="Z2008" s="106">
        <f>ROUNDUP(X2008,0)</f>
        <v>2735</v>
      </c>
      <c r="AA2008" s="136">
        <f>((AB2009-AB2007)/500)</f>
        <v>0.02</v>
      </c>
      <c r="AB2008" s="137">
        <f>(((V2008-V2007)*AA2008)+AB2007)+V2008</f>
        <v>5470</v>
      </c>
      <c r="AC2008" s="101">
        <f>ROUNDUP(AB2008,0)</f>
        <v>5470</v>
      </c>
      <c r="AD2008" s="137">
        <f>((AE2009-AE2007)/500)</f>
        <v>0.01</v>
      </c>
      <c r="AE2008" s="137">
        <f>(((V2008-V2007)*AD2008)+AE2007)+V2008</f>
        <v>2760</v>
      </c>
      <c r="AF2008" s="133">
        <f>ROUNDUP(AE2008,0)</f>
        <v>2760</v>
      </c>
      <c r="AG2008" s="137">
        <f>((AH2009-AH2007)/500)</f>
        <v>0.01</v>
      </c>
      <c r="AH2008" s="137">
        <f>(((V2008-V2007)*AG2008)+AH2007)+V2008</f>
        <v>2785</v>
      </c>
      <c r="AI2008" s="101">
        <f>ROUNDUP(AH2008,0)</f>
        <v>2785</v>
      </c>
      <c r="AJ2008" s="136">
        <f>((AK2009-AK2007)/500)</f>
        <v>0.01</v>
      </c>
      <c r="AK2008" s="138">
        <f>(((V2008-V2007)*AJ2008)+AK2007)+V2008</f>
        <v>2810</v>
      </c>
      <c r="AL2008" s="139">
        <f>ROUNDUP(AK2008,0)</f>
        <v>2810</v>
      </c>
    </row>
    <row r="2009" spans="1:38" ht="15.75" x14ac:dyDescent="0.25">
      <c r="A2009" s="93">
        <f t="shared" si="308"/>
        <v>0</v>
      </c>
      <c r="B2009" s="93">
        <f t="shared" si="303"/>
        <v>0</v>
      </c>
      <c r="C2009" s="112">
        <f>+$D$3*U2009</f>
        <v>5750030</v>
      </c>
      <c r="D2009" s="112">
        <f t="shared" si="304"/>
        <v>5750030</v>
      </c>
      <c r="E2009" s="112">
        <f>+$F$3*L2009</f>
        <v>5121900</v>
      </c>
      <c r="F2009" s="112">
        <f t="shared" si="305"/>
        <v>5121900</v>
      </c>
      <c r="G2009" s="113">
        <f>+$H$3*R2009</f>
        <v>1537620</v>
      </c>
      <c r="H2009" s="112">
        <f t="shared" si="306"/>
        <v>1537620</v>
      </c>
      <c r="I2009" s="140">
        <f>+I2007+500</f>
        <v>502000</v>
      </c>
      <c r="J2009" s="130"/>
      <c r="K2009" s="116">
        <f>+K2007+10</f>
        <v>10190</v>
      </c>
      <c r="L2009" s="117">
        <f>+I2009+K2009</f>
        <v>512190</v>
      </c>
      <c r="M2009" s="118"/>
      <c r="N2009" s="119">
        <f>+N2007+10</f>
        <v>10290</v>
      </c>
      <c r="O2009" s="119">
        <f>+N2009+I2009</f>
        <v>512290</v>
      </c>
      <c r="P2009" s="119"/>
      <c r="Q2009" s="119">
        <f>+Q2007+10</f>
        <v>10540</v>
      </c>
      <c r="R2009" s="120">
        <f>+Q2009+I2009</f>
        <v>512540</v>
      </c>
      <c r="S2009" s="121"/>
      <c r="T2009" s="122">
        <f>+T2007+20</f>
        <v>20730</v>
      </c>
      <c r="U2009" s="122">
        <f>+T2009+I2009</f>
        <v>522730</v>
      </c>
      <c r="V2009" s="141">
        <f>+V2007+500</f>
        <v>502000</v>
      </c>
      <c r="W2009" s="130"/>
      <c r="X2009" s="116">
        <f>+X2007+5</f>
        <v>7755</v>
      </c>
      <c r="Y2009" s="124">
        <f t="shared" si="307"/>
        <v>502240</v>
      </c>
      <c r="Z2009" s="125">
        <f>+V2009+X2009</f>
        <v>509755</v>
      </c>
      <c r="AA2009" s="126"/>
      <c r="AB2009" s="127">
        <f>+AB2007+10</f>
        <v>15510</v>
      </c>
      <c r="AC2009" s="119">
        <f>+V2009+AB2009</f>
        <v>517510</v>
      </c>
      <c r="AD2009" s="127"/>
      <c r="AE2009" s="127">
        <f>+AE2007+5</f>
        <v>7780</v>
      </c>
      <c r="AF2009" s="120">
        <f>+AE2009+V2009</f>
        <v>509780</v>
      </c>
      <c r="AG2009" s="127"/>
      <c r="AH2009" s="127">
        <f>+AH2007+5</f>
        <v>7805</v>
      </c>
      <c r="AI2009" s="119">
        <f>+AH2009+V2009</f>
        <v>509805</v>
      </c>
      <c r="AJ2009" s="126"/>
      <c r="AK2009" s="128">
        <f>+AK2007+5</f>
        <v>7830</v>
      </c>
      <c r="AL2009" s="129">
        <f>+AK2009+V2009</f>
        <v>509830</v>
      </c>
    </row>
    <row r="2010" spans="1:38" ht="15.75" x14ac:dyDescent="0.25">
      <c r="A2010" s="93">
        <f t="shared" si="308"/>
        <v>0</v>
      </c>
      <c r="B2010" s="94">
        <f t="shared" si="303"/>
        <v>0</v>
      </c>
      <c r="C2010" s="95">
        <f>+$D$3*T2010</f>
        <v>7150</v>
      </c>
      <c r="D2010" s="95">
        <f t="shared" si="304"/>
        <v>7150</v>
      </c>
      <c r="E2010" s="95">
        <f>+$F$3*K2010</f>
        <v>1500</v>
      </c>
      <c r="F2010" s="95">
        <f t="shared" si="305"/>
        <v>1500</v>
      </c>
      <c r="G2010" s="96">
        <f>+$H$3*Q2010</f>
        <v>1500</v>
      </c>
      <c r="H2010" s="95">
        <f t="shared" si="306"/>
        <v>1500</v>
      </c>
      <c r="I2010" s="395"/>
      <c r="J2010" s="130">
        <f>((K2011-K2009)/500)</f>
        <v>0.02</v>
      </c>
      <c r="K2010" s="116">
        <f>(((I2010-I2009)*J2010)+K2009)+I2010</f>
        <v>150</v>
      </c>
      <c r="L2010" s="131">
        <f>ROUNDUP(K2010,0)</f>
        <v>150</v>
      </c>
      <c r="M2010" s="132">
        <f>((N2011-N2009)/500)</f>
        <v>0.02</v>
      </c>
      <c r="N2010" s="101">
        <f>(((I2010-I2009)*M2010)+N2009)+I2010</f>
        <v>250</v>
      </c>
      <c r="O2010" s="101">
        <f>ROUNDUP(N2010,0)</f>
        <v>250</v>
      </c>
      <c r="P2010" s="101">
        <f>((Q2011-Q2009)/500)</f>
        <v>0.02</v>
      </c>
      <c r="Q2010" s="101">
        <f>(((I2010-I2009)*P2010)+Q2009)+I2010</f>
        <v>500</v>
      </c>
      <c r="R2010" s="133">
        <f>ROUNDUP(Q2010,0)</f>
        <v>500</v>
      </c>
      <c r="S2010" s="132">
        <f>((T2011-T2009)/500)</f>
        <v>0.04</v>
      </c>
      <c r="T2010" s="134">
        <f>(((I2010-I2009)*S2010)+T2009)+I2010</f>
        <v>650</v>
      </c>
      <c r="U2010" s="134">
        <f>ROUNDUP(T2010,0)</f>
        <v>650</v>
      </c>
      <c r="V2010" s="396"/>
      <c r="W2010" s="130">
        <f>((X2011-X2009)/500)</f>
        <v>0.02</v>
      </c>
      <c r="X2010" s="116">
        <f>(((V2010-V2009)*W2010)+X2009)+V2010</f>
        <v>-2285</v>
      </c>
      <c r="Y2010" s="135">
        <f t="shared" si="307"/>
        <v>240</v>
      </c>
      <c r="Z2010" s="106">
        <f>ROUNDUP(X2010,0)</f>
        <v>-2285</v>
      </c>
      <c r="AA2010" s="136">
        <f>((AB2011-AB2009)/500)</f>
        <v>0.04</v>
      </c>
      <c r="AB2010" s="137">
        <f>(((V2010-V2009)*AA2010)+AB2009)+V2010</f>
        <v>-4570</v>
      </c>
      <c r="AC2010" s="101">
        <f>ROUNDUP(AB2010,0)</f>
        <v>-4570</v>
      </c>
      <c r="AD2010" s="137">
        <f>((AE2011-AE2009)/500)</f>
        <v>0.02</v>
      </c>
      <c r="AE2010" s="137">
        <f>(((V2010-V2009)*AD2010)+AE2009)+V2010</f>
        <v>-2260</v>
      </c>
      <c r="AF2010" s="133">
        <f>ROUNDUP(AE2010,0)</f>
        <v>-2260</v>
      </c>
      <c r="AG2010" s="137">
        <f>((AH2011-AH2009)/500)</f>
        <v>0.02</v>
      </c>
      <c r="AH2010" s="137">
        <f>(((V2010-V2009)*AG2010)+AH2009)+V2010</f>
        <v>-2235</v>
      </c>
      <c r="AI2010" s="101">
        <f>ROUNDUP(AH2010,0)</f>
        <v>-2235</v>
      </c>
      <c r="AJ2010" s="136">
        <f>((AK2011-AK2009)/500)</f>
        <v>0.02</v>
      </c>
      <c r="AK2010" s="138">
        <f>(((V2010-V2009)*AJ2010)+AK2009)+V2010</f>
        <v>-2210</v>
      </c>
      <c r="AL2010" s="139">
        <f>ROUNDUP(AK2010,0)</f>
        <v>-2210</v>
      </c>
    </row>
    <row r="2011" spans="1:38" ht="15.75" x14ac:dyDescent="0.25">
      <c r="A2011" s="93">
        <f t="shared" si="308"/>
        <v>0</v>
      </c>
      <c r="B2011" s="93">
        <f t="shared" ref="B2011:B2074" si="309">ROUNDUP(A2011,0)</f>
        <v>0</v>
      </c>
      <c r="C2011" s="112">
        <f>+$D$3*U2011</f>
        <v>5755750</v>
      </c>
      <c r="D2011" s="112">
        <f t="shared" ref="D2011:D2074" si="310">ROUNDUP(C2011,0)</f>
        <v>5755750</v>
      </c>
      <c r="E2011" s="112">
        <f>+$F$3*L2011</f>
        <v>5127000</v>
      </c>
      <c r="F2011" s="112">
        <f t="shared" ref="F2011:F2074" si="311">ROUNDUP(E2011,0)</f>
        <v>5127000</v>
      </c>
      <c r="G2011" s="113">
        <f>+$H$3*R2011</f>
        <v>1539150</v>
      </c>
      <c r="H2011" s="112">
        <f t="shared" ref="H2011:H2074" si="312">ROUNDUP(G2011,0)</f>
        <v>1539150</v>
      </c>
      <c r="I2011" s="140">
        <f>+I2009+500</f>
        <v>502500</v>
      </c>
      <c r="J2011" s="130"/>
      <c r="K2011" s="116">
        <f>+K2009+10</f>
        <v>10200</v>
      </c>
      <c r="L2011" s="117">
        <f>+I2011+K2011</f>
        <v>512700</v>
      </c>
      <c r="M2011" s="118"/>
      <c r="N2011" s="119">
        <f>+N2009+10</f>
        <v>10300</v>
      </c>
      <c r="O2011" s="119">
        <f>+N2011+I2011</f>
        <v>512800</v>
      </c>
      <c r="P2011" s="119"/>
      <c r="Q2011" s="119">
        <f>+Q2009+10</f>
        <v>10550</v>
      </c>
      <c r="R2011" s="120">
        <f>+Q2011+I2011</f>
        <v>513050</v>
      </c>
      <c r="S2011" s="121"/>
      <c r="T2011" s="122">
        <f>+T2009+20</f>
        <v>20750</v>
      </c>
      <c r="U2011" s="122">
        <f>+T2011+I2011</f>
        <v>523250</v>
      </c>
      <c r="V2011" s="141">
        <f>+V2009+500</f>
        <v>502500</v>
      </c>
      <c r="W2011" s="130"/>
      <c r="X2011" s="116">
        <f>+X2009+10</f>
        <v>7765</v>
      </c>
      <c r="Y2011" s="124">
        <f t="shared" si="307"/>
        <v>502740</v>
      </c>
      <c r="Z2011" s="125">
        <f>+V2011+X2011</f>
        <v>510265</v>
      </c>
      <c r="AA2011" s="126"/>
      <c r="AB2011" s="127">
        <f>+AB2009+20</f>
        <v>15530</v>
      </c>
      <c r="AC2011" s="119">
        <f>+V2011+AB2011</f>
        <v>518030</v>
      </c>
      <c r="AD2011" s="127"/>
      <c r="AE2011" s="127">
        <f>+AE2009+10</f>
        <v>7790</v>
      </c>
      <c r="AF2011" s="120">
        <f>+AE2011+V2011</f>
        <v>510290</v>
      </c>
      <c r="AG2011" s="127"/>
      <c r="AH2011" s="127">
        <f>+AH2009+10</f>
        <v>7815</v>
      </c>
      <c r="AI2011" s="119">
        <f>+AH2011+V2011</f>
        <v>510315</v>
      </c>
      <c r="AJ2011" s="126"/>
      <c r="AK2011" s="128">
        <f>+AK2009+10</f>
        <v>7840</v>
      </c>
      <c r="AL2011" s="129">
        <f>+AK2011+V2011</f>
        <v>510340</v>
      </c>
    </row>
    <row r="2012" spans="1:38" ht="15.75" x14ac:dyDescent="0.25">
      <c r="A2012" s="93">
        <f t="shared" si="308"/>
        <v>0</v>
      </c>
      <c r="B2012" s="94">
        <f t="shared" si="309"/>
        <v>0</v>
      </c>
      <c r="C2012" s="95">
        <f>+$D$3*T2012</f>
        <v>7150</v>
      </c>
      <c r="D2012" s="95">
        <f t="shared" si="310"/>
        <v>7150</v>
      </c>
      <c r="E2012" s="95">
        <f>+$F$3*K2012</f>
        <v>1500</v>
      </c>
      <c r="F2012" s="95">
        <f t="shared" si="311"/>
        <v>1500</v>
      </c>
      <c r="G2012" s="96">
        <f>+$H$3*Q2012</f>
        <v>1500</v>
      </c>
      <c r="H2012" s="433">
        <f t="shared" si="312"/>
        <v>1500</v>
      </c>
      <c r="I2012" s="395"/>
      <c r="J2012" s="130">
        <f>((K2013-K2011)/500)</f>
        <v>0.02</v>
      </c>
      <c r="K2012" s="116">
        <f>(((I2012-I2011)*J2012)+K2011)+I2012</f>
        <v>150</v>
      </c>
      <c r="L2012" s="131">
        <f>ROUNDUP(K2012,0)</f>
        <v>150</v>
      </c>
      <c r="M2012" s="132">
        <f>((N2013-N2011)/500)</f>
        <v>0.02</v>
      </c>
      <c r="N2012" s="101">
        <f>(((I2012-I2011)*M2012)+N2011)+I2012</f>
        <v>250</v>
      </c>
      <c r="O2012" s="101">
        <f>ROUNDUP(N2012,0)</f>
        <v>250</v>
      </c>
      <c r="P2012" s="101">
        <f>((Q2013-Q2011)/500)</f>
        <v>0.02</v>
      </c>
      <c r="Q2012" s="101">
        <f>(((I2012-I2011)*P2012)+Q2011)+I2012</f>
        <v>500</v>
      </c>
      <c r="R2012" s="133">
        <f>ROUNDUP(Q2012,0)</f>
        <v>500</v>
      </c>
      <c r="S2012" s="132">
        <f>((T2013-T2011)/500)</f>
        <v>0.04</v>
      </c>
      <c r="T2012" s="134">
        <f>(((I2012-I2011)*S2012)+T2011)+I2012</f>
        <v>650</v>
      </c>
      <c r="U2012" s="134">
        <f>ROUNDUP(T2012,0)</f>
        <v>650</v>
      </c>
      <c r="V2012" s="396"/>
      <c r="W2012" s="130">
        <f>((X2013-X2011)/500)</f>
        <v>0.01</v>
      </c>
      <c r="X2012" s="116">
        <f>(((V2012-V2011)*W2012)+X2011)+V2012</f>
        <v>2740</v>
      </c>
      <c r="Y2012" s="135">
        <f t="shared" si="307"/>
        <v>240</v>
      </c>
      <c r="Z2012" s="106">
        <f>ROUNDUP(X2012,0)</f>
        <v>2740</v>
      </c>
      <c r="AA2012" s="136">
        <f>((AB2013-AB2011)/500)</f>
        <v>0.02</v>
      </c>
      <c r="AB2012" s="137">
        <f>(((V2012-V2011)*AA2012)+AB2011)+V2012</f>
        <v>5480</v>
      </c>
      <c r="AC2012" s="101">
        <f>ROUNDUP(AB2012,0)</f>
        <v>5480</v>
      </c>
      <c r="AD2012" s="137">
        <f>((AE2013-AE2011)/500)</f>
        <v>0.01</v>
      </c>
      <c r="AE2012" s="137">
        <f>(((V2012-V2011)*AD2012)+AE2011)+V2012</f>
        <v>2765</v>
      </c>
      <c r="AF2012" s="133">
        <f>ROUNDUP(AE2012,0)</f>
        <v>2765</v>
      </c>
      <c r="AG2012" s="137">
        <f>((AH2013-AH2011)/500)</f>
        <v>0.01</v>
      </c>
      <c r="AH2012" s="137">
        <f>(((V2012-V2011)*AG2012)+AH2011)+V2012</f>
        <v>2790</v>
      </c>
      <c r="AI2012" s="101">
        <f>ROUNDUP(AH2012,0)</f>
        <v>2790</v>
      </c>
      <c r="AJ2012" s="136">
        <f>((AK2013-AK2011)/500)</f>
        <v>0.01</v>
      </c>
      <c r="AK2012" s="138">
        <f>(((V2012-V2011)*AJ2012)+AK2011)+V2012</f>
        <v>2815</v>
      </c>
      <c r="AL2012" s="139">
        <f>ROUNDUP(AK2012,0)</f>
        <v>2815</v>
      </c>
    </row>
    <row r="2013" spans="1:38" ht="15.75" x14ac:dyDescent="0.25">
      <c r="A2013" s="93">
        <f t="shared" si="308"/>
        <v>0</v>
      </c>
      <c r="B2013" s="93">
        <f t="shared" si="309"/>
        <v>0</v>
      </c>
      <c r="C2013" s="112">
        <f>+$D$3*U2013</f>
        <v>5761470</v>
      </c>
      <c r="D2013" s="112">
        <f t="shared" si="310"/>
        <v>5761470</v>
      </c>
      <c r="E2013" s="112">
        <f>+$F$3*L2013</f>
        <v>5132100</v>
      </c>
      <c r="F2013" s="112">
        <f t="shared" si="311"/>
        <v>5132100</v>
      </c>
      <c r="G2013" s="113">
        <f>+$H$3*R2013</f>
        <v>1540680</v>
      </c>
      <c r="H2013" s="112">
        <f t="shared" si="312"/>
        <v>1540680</v>
      </c>
      <c r="I2013" s="140">
        <f>+I2011+500</f>
        <v>503000</v>
      </c>
      <c r="J2013" s="130"/>
      <c r="K2013" s="116">
        <f>+K2011+10</f>
        <v>10210</v>
      </c>
      <c r="L2013" s="117">
        <f>+I2013+K2013</f>
        <v>513210</v>
      </c>
      <c r="M2013" s="118"/>
      <c r="N2013" s="119">
        <f>+N2011+10</f>
        <v>10310</v>
      </c>
      <c r="O2013" s="119">
        <f>+N2013+I2013</f>
        <v>513310</v>
      </c>
      <c r="P2013" s="119"/>
      <c r="Q2013" s="119">
        <f>+Q2011+10</f>
        <v>10560</v>
      </c>
      <c r="R2013" s="120">
        <f>+Q2013+I2013</f>
        <v>513560</v>
      </c>
      <c r="S2013" s="121"/>
      <c r="T2013" s="122">
        <f>+T2011+20</f>
        <v>20770</v>
      </c>
      <c r="U2013" s="122">
        <f>+T2013+I2013</f>
        <v>523770</v>
      </c>
      <c r="V2013" s="141">
        <f>+V2011+500</f>
        <v>503000</v>
      </c>
      <c r="W2013" s="130"/>
      <c r="X2013" s="116">
        <f>+X2011+5</f>
        <v>7770</v>
      </c>
      <c r="Y2013" s="124">
        <f t="shared" si="307"/>
        <v>503240</v>
      </c>
      <c r="Z2013" s="125">
        <f>+V2013+X2013</f>
        <v>510770</v>
      </c>
      <c r="AA2013" s="126"/>
      <c r="AB2013" s="127">
        <f>+AB2011+10</f>
        <v>15540</v>
      </c>
      <c r="AC2013" s="119">
        <f>+V2013+AB2013</f>
        <v>518540</v>
      </c>
      <c r="AD2013" s="127"/>
      <c r="AE2013" s="127">
        <f>+AE2011+5</f>
        <v>7795</v>
      </c>
      <c r="AF2013" s="120">
        <f>+AE2013+V2013</f>
        <v>510795</v>
      </c>
      <c r="AG2013" s="127"/>
      <c r="AH2013" s="127">
        <f>+AH2011+5</f>
        <v>7820</v>
      </c>
      <c r="AI2013" s="119">
        <f>+AH2013+V2013</f>
        <v>510820</v>
      </c>
      <c r="AJ2013" s="126"/>
      <c r="AK2013" s="128">
        <f>+AK2011+5</f>
        <v>7845</v>
      </c>
      <c r="AL2013" s="129">
        <f>+AK2013+V2013</f>
        <v>510845</v>
      </c>
    </row>
    <row r="2014" spans="1:38" ht="15.75" x14ac:dyDescent="0.25">
      <c r="A2014" s="93">
        <f t="shared" si="308"/>
        <v>0</v>
      </c>
      <c r="B2014" s="94">
        <f t="shared" si="309"/>
        <v>0</v>
      </c>
      <c r="C2014" s="95">
        <f>+$D$3*T2014</f>
        <v>7150</v>
      </c>
      <c r="D2014" s="95">
        <f t="shared" si="310"/>
        <v>7150</v>
      </c>
      <c r="E2014" s="95">
        <f>+$F$3*K2014</f>
        <v>1500</v>
      </c>
      <c r="F2014" s="95">
        <f t="shared" si="311"/>
        <v>1500</v>
      </c>
      <c r="G2014" s="96">
        <f>+$H$3*Q2014</f>
        <v>1500</v>
      </c>
      <c r="H2014" s="95">
        <f t="shared" si="312"/>
        <v>1500</v>
      </c>
      <c r="I2014" s="395"/>
      <c r="J2014" s="130">
        <f>((K2015-K2013)/500)</f>
        <v>0.02</v>
      </c>
      <c r="K2014" s="116">
        <f>(((I2014-I2013)*J2014)+K2013)+I2014</f>
        <v>150</v>
      </c>
      <c r="L2014" s="131">
        <f>ROUNDUP(K2014,0)</f>
        <v>150</v>
      </c>
      <c r="M2014" s="132">
        <f>((N2015-N2013)/500)</f>
        <v>0.02</v>
      </c>
      <c r="N2014" s="101">
        <f>(((I2014-I2013)*M2014)+N2013)+I2014</f>
        <v>250</v>
      </c>
      <c r="O2014" s="101">
        <f>ROUNDUP(N2014,0)</f>
        <v>250</v>
      </c>
      <c r="P2014" s="101">
        <f>((Q2015-Q2013)/500)</f>
        <v>0.02</v>
      </c>
      <c r="Q2014" s="101">
        <f>(((I2014-I2013)*P2014)+Q2013)+I2014</f>
        <v>500</v>
      </c>
      <c r="R2014" s="133">
        <f>ROUNDUP(Q2014,0)</f>
        <v>500</v>
      </c>
      <c r="S2014" s="132">
        <f>((T2015-T2013)/500)</f>
        <v>0.04</v>
      </c>
      <c r="T2014" s="134">
        <f>(((I2014-I2013)*S2014)+T2013)+I2014</f>
        <v>650</v>
      </c>
      <c r="U2014" s="134">
        <f>ROUNDUP(T2014,0)</f>
        <v>650</v>
      </c>
      <c r="V2014" s="396"/>
      <c r="W2014" s="130">
        <f>((X2015-X2013)/500)</f>
        <v>0.02</v>
      </c>
      <c r="X2014" s="116">
        <f>(((V2014-V2013)*W2014)+X2013)+V2014</f>
        <v>-2290</v>
      </c>
      <c r="Y2014" s="135">
        <f t="shared" si="307"/>
        <v>240</v>
      </c>
      <c r="Z2014" s="106">
        <f>ROUNDUP(X2014,0)</f>
        <v>-2290</v>
      </c>
      <c r="AA2014" s="136">
        <f>((AB2015-AB2013)/500)</f>
        <v>0.04</v>
      </c>
      <c r="AB2014" s="137">
        <f>(((V2014-V2013)*AA2014)+AB2013)+V2014</f>
        <v>-4580</v>
      </c>
      <c r="AC2014" s="101">
        <f>ROUNDUP(AB2014,0)</f>
        <v>-4580</v>
      </c>
      <c r="AD2014" s="137">
        <f>((AE2015-AE2013)/500)</f>
        <v>0.02</v>
      </c>
      <c r="AE2014" s="137">
        <f>(((V2014-V2013)*AD2014)+AE2013)+V2014</f>
        <v>-2265</v>
      </c>
      <c r="AF2014" s="133">
        <f>ROUNDUP(AE2014,0)</f>
        <v>-2265</v>
      </c>
      <c r="AG2014" s="137">
        <f>((AH2015-AH2013)/500)</f>
        <v>0.02</v>
      </c>
      <c r="AH2014" s="137">
        <f>(((V2014-V2013)*AG2014)+AH2013)+V2014</f>
        <v>-2240</v>
      </c>
      <c r="AI2014" s="101">
        <f>ROUNDUP(AH2014,0)</f>
        <v>-2240</v>
      </c>
      <c r="AJ2014" s="136">
        <f>((AK2015-AK2013)/500)</f>
        <v>0.02</v>
      </c>
      <c r="AK2014" s="138">
        <f>(((V2014-V2013)*AJ2014)+AK2013)+V2014</f>
        <v>-2215</v>
      </c>
      <c r="AL2014" s="139">
        <f>ROUNDUP(AK2014,0)</f>
        <v>-2215</v>
      </c>
    </row>
    <row r="2015" spans="1:38" ht="15.75" x14ac:dyDescent="0.25">
      <c r="A2015" s="93">
        <f t="shared" si="308"/>
        <v>0</v>
      </c>
      <c r="B2015" s="93">
        <f t="shared" si="309"/>
        <v>0</v>
      </c>
      <c r="C2015" s="112">
        <f>+$D$3*U2015</f>
        <v>5767190</v>
      </c>
      <c r="D2015" s="112">
        <f t="shared" si="310"/>
        <v>5767190</v>
      </c>
      <c r="E2015" s="112">
        <f>+$F$3*L2015</f>
        <v>5137200</v>
      </c>
      <c r="F2015" s="112">
        <f t="shared" si="311"/>
        <v>5137200</v>
      </c>
      <c r="G2015" s="113">
        <f>+$H$3*R2015</f>
        <v>1542210</v>
      </c>
      <c r="H2015" s="112">
        <f t="shared" si="312"/>
        <v>1542210</v>
      </c>
      <c r="I2015" s="140">
        <f>+I2013+500</f>
        <v>503500</v>
      </c>
      <c r="J2015" s="130"/>
      <c r="K2015" s="116">
        <f>+K2013+10</f>
        <v>10220</v>
      </c>
      <c r="L2015" s="117">
        <f>+I2015+K2015</f>
        <v>513720</v>
      </c>
      <c r="M2015" s="118"/>
      <c r="N2015" s="119">
        <f>+N2013+10</f>
        <v>10320</v>
      </c>
      <c r="O2015" s="119">
        <f>+N2015+I2015</f>
        <v>513820</v>
      </c>
      <c r="P2015" s="119"/>
      <c r="Q2015" s="119">
        <f>+Q2013+10</f>
        <v>10570</v>
      </c>
      <c r="R2015" s="120">
        <f>+Q2015+I2015</f>
        <v>514070</v>
      </c>
      <c r="S2015" s="121"/>
      <c r="T2015" s="122">
        <f>+T2013+20</f>
        <v>20790</v>
      </c>
      <c r="U2015" s="122">
        <f>+T2015+I2015</f>
        <v>524290</v>
      </c>
      <c r="V2015" s="141">
        <f>+V2013+500</f>
        <v>503500</v>
      </c>
      <c r="W2015" s="130"/>
      <c r="X2015" s="116">
        <f>+X2013+10</f>
        <v>7780</v>
      </c>
      <c r="Y2015" s="124">
        <f t="shared" si="307"/>
        <v>503740</v>
      </c>
      <c r="Z2015" s="125">
        <f>+V2015+X2015</f>
        <v>511280</v>
      </c>
      <c r="AA2015" s="126"/>
      <c r="AB2015" s="127">
        <f>+AB2013+20</f>
        <v>15560</v>
      </c>
      <c r="AC2015" s="119">
        <f>+V2015+AB2015</f>
        <v>519060</v>
      </c>
      <c r="AD2015" s="127"/>
      <c r="AE2015" s="127">
        <f>+AE2013+10</f>
        <v>7805</v>
      </c>
      <c r="AF2015" s="120">
        <f>+AE2015+V2015</f>
        <v>511305</v>
      </c>
      <c r="AG2015" s="127"/>
      <c r="AH2015" s="127">
        <f>+AH2013+10</f>
        <v>7830</v>
      </c>
      <c r="AI2015" s="119">
        <f>+AH2015+V2015</f>
        <v>511330</v>
      </c>
      <c r="AJ2015" s="126"/>
      <c r="AK2015" s="128">
        <f>+AK2013+10</f>
        <v>7855</v>
      </c>
      <c r="AL2015" s="129">
        <f>+AK2015+V2015</f>
        <v>511355</v>
      </c>
    </row>
    <row r="2016" spans="1:38" ht="15.75" x14ac:dyDescent="0.25">
      <c r="A2016" s="93">
        <f t="shared" si="308"/>
        <v>0</v>
      </c>
      <c r="B2016" s="94">
        <f t="shared" si="309"/>
        <v>0</v>
      </c>
      <c r="C2016" s="95">
        <f>+$D$3*T2016</f>
        <v>7150</v>
      </c>
      <c r="D2016" s="95">
        <f t="shared" si="310"/>
        <v>7150</v>
      </c>
      <c r="E2016" s="95">
        <f>+$F$3*K2016</f>
        <v>1500</v>
      </c>
      <c r="F2016" s="95">
        <f t="shared" si="311"/>
        <v>1500</v>
      </c>
      <c r="G2016" s="96">
        <f>+$H$3*Q2016</f>
        <v>1500</v>
      </c>
      <c r="H2016" s="433">
        <f t="shared" si="312"/>
        <v>1500</v>
      </c>
      <c r="I2016" s="395"/>
      <c r="J2016" s="130">
        <f>((K2017-K2015)/500)</f>
        <v>0.02</v>
      </c>
      <c r="K2016" s="116">
        <f>(((I2016-I2015)*J2016)+K2015)+I2016</f>
        <v>150</v>
      </c>
      <c r="L2016" s="131">
        <f>ROUNDUP(K2016,0)</f>
        <v>150</v>
      </c>
      <c r="M2016" s="132">
        <f>((N2017-N2015)/500)</f>
        <v>0.02</v>
      </c>
      <c r="N2016" s="101">
        <f>(((I2016-I2015)*M2016)+N2015)+I2016</f>
        <v>250</v>
      </c>
      <c r="O2016" s="101">
        <f>ROUNDUP(N2016,0)</f>
        <v>250</v>
      </c>
      <c r="P2016" s="101">
        <f>((Q2017-Q2015)/500)</f>
        <v>0.02</v>
      </c>
      <c r="Q2016" s="101">
        <f>(((I2016-I2015)*P2016)+Q2015)+I2016</f>
        <v>500</v>
      </c>
      <c r="R2016" s="133">
        <f>ROUNDUP(Q2016,0)</f>
        <v>500</v>
      </c>
      <c r="S2016" s="132">
        <f>((T2017-T2015)/500)</f>
        <v>0.04</v>
      </c>
      <c r="T2016" s="134">
        <f>(((I2016-I2015)*S2016)+T2015)+I2016</f>
        <v>650</v>
      </c>
      <c r="U2016" s="134">
        <f>ROUNDUP(T2016,0)</f>
        <v>650</v>
      </c>
      <c r="V2016" s="396"/>
      <c r="W2016" s="130">
        <f>((X2017-X2015)/500)</f>
        <v>0.01</v>
      </c>
      <c r="X2016" s="116">
        <f>(((V2016-V2015)*W2016)+X2015)+V2016</f>
        <v>2745</v>
      </c>
      <c r="Y2016" s="135">
        <f t="shared" si="307"/>
        <v>240</v>
      </c>
      <c r="Z2016" s="106">
        <f>ROUNDUP(X2016,0)</f>
        <v>2745</v>
      </c>
      <c r="AA2016" s="136">
        <f>((AB2017-AB2015)/500)</f>
        <v>0.02</v>
      </c>
      <c r="AB2016" s="137">
        <f>(((V2016-V2015)*AA2016)+AB2015)+V2016</f>
        <v>5490</v>
      </c>
      <c r="AC2016" s="101">
        <f>ROUNDUP(AB2016,0)</f>
        <v>5490</v>
      </c>
      <c r="AD2016" s="137">
        <f>((AE2017-AE2015)/500)</f>
        <v>0.01</v>
      </c>
      <c r="AE2016" s="137">
        <f>(((V2016-V2015)*AD2016)+AE2015)+V2016</f>
        <v>2770</v>
      </c>
      <c r="AF2016" s="133">
        <f>ROUNDUP(AE2016,0)</f>
        <v>2770</v>
      </c>
      <c r="AG2016" s="137">
        <f>((AH2017-AH2015)/500)</f>
        <v>0.01</v>
      </c>
      <c r="AH2016" s="137">
        <f>(((V2016-V2015)*AG2016)+AH2015)+V2016</f>
        <v>2795</v>
      </c>
      <c r="AI2016" s="101">
        <f>ROUNDUP(AH2016,0)</f>
        <v>2795</v>
      </c>
      <c r="AJ2016" s="136">
        <f>((AK2017-AK2015)/500)</f>
        <v>0.01</v>
      </c>
      <c r="AK2016" s="138">
        <f>(((V2016-V2015)*AJ2016)+AK2015)+V2016</f>
        <v>2820</v>
      </c>
      <c r="AL2016" s="139">
        <f>ROUNDUP(AK2016,0)</f>
        <v>2820</v>
      </c>
    </row>
    <row r="2017" spans="1:38" ht="15.75" x14ac:dyDescent="0.25">
      <c r="A2017" s="93">
        <f t="shared" si="308"/>
        <v>0</v>
      </c>
      <c r="B2017" s="93">
        <f t="shared" si="309"/>
        <v>0</v>
      </c>
      <c r="C2017" s="112">
        <f>+$D$3*U2017</f>
        <v>5772910</v>
      </c>
      <c r="D2017" s="112">
        <f t="shared" si="310"/>
        <v>5772910</v>
      </c>
      <c r="E2017" s="112">
        <f>+$F$3*L2017</f>
        <v>5142300</v>
      </c>
      <c r="F2017" s="112">
        <f t="shared" si="311"/>
        <v>5142300</v>
      </c>
      <c r="G2017" s="113">
        <f>+$H$3*R2017</f>
        <v>1543740</v>
      </c>
      <c r="H2017" s="112">
        <f t="shared" si="312"/>
        <v>1543740</v>
      </c>
      <c r="I2017" s="140">
        <f>+I2015+500</f>
        <v>504000</v>
      </c>
      <c r="J2017" s="130"/>
      <c r="K2017" s="116">
        <f>+K2015+10</f>
        <v>10230</v>
      </c>
      <c r="L2017" s="117">
        <f>+I2017+K2017</f>
        <v>514230</v>
      </c>
      <c r="M2017" s="118"/>
      <c r="N2017" s="119">
        <f>+N2015+10</f>
        <v>10330</v>
      </c>
      <c r="O2017" s="119">
        <f>+N2017+I2017</f>
        <v>514330</v>
      </c>
      <c r="P2017" s="119"/>
      <c r="Q2017" s="119">
        <f>+Q2015+10</f>
        <v>10580</v>
      </c>
      <c r="R2017" s="120">
        <f>+Q2017+I2017</f>
        <v>514580</v>
      </c>
      <c r="S2017" s="121"/>
      <c r="T2017" s="122">
        <f>+T2015+20</f>
        <v>20810</v>
      </c>
      <c r="U2017" s="122">
        <f>+T2017+I2017</f>
        <v>524810</v>
      </c>
      <c r="V2017" s="141">
        <f>+V2015+500</f>
        <v>504000</v>
      </c>
      <c r="W2017" s="130"/>
      <c r="X2017" s="116">
        <f>+X2015+5</f>
        <v>7785</v>
      </c>
      <c r="Y2017" s="124">
        <f t="shared" ref="Y2017:Y2080" si="313">+V2017+240</f>
        <v>504240</v>
      </c>
      <c r="Z2017" s="125">
        <f>+V2017+X2017</f>
        <v>511785</v>
      </c>
      <c r="AA2017" s="126"/>
      <c r="AB2017" s="127">
        <f>+AB2015+10</f>
        <v>15570</v>
      </c>
      <c r="AC2017" s="119">
        <f>+V2017+AB2017</f>
        <v>519570</v>
      </c>
      <c r="AD2017" s="127"/>
      <c r="AE2017" s="127">
        <f>+AE2015+5</f>
        <v>7810</v>
      </c>
      <c r="AF2017" s="120">
        <f>+AE2017+V2017</f>
        <v>511810</v>
      </c>
      <c r="AG2017" s="127"/>
      <c r="AH2017" s="127">
        <f>+AH2015+5</f>
        <v>7835</v>
      </c>
      <c r="AI2017" s="119">
        <f>+AH2017+V2017</f>
        <v>511835</v>
      </c>
      <c r="AJ2017" s="126"/>
      <c r="AK2017" s="128">
        <f>+AK2015+5</f>
        <v>7860</v>
      </c>
      <c r="AL2017" s="129">
        <f>+AK2017+V2017</f>
        <v>511860</v>
      </c>
    </row>
    <row r="2018" spans="1:38" ht="15.75" x14ac:dyDescent="0.25">
      <c r="A2018" s="93">
        <f t="shared" si="308"/>
        <v>0</v>
      </c>
      <c r="B2018" s="94">
        <f t="shared" si="309"/>
        <v>0</v>
      </c>
      <c r="C2018" s="95">
        <f>+$D$3*T2018</f>
        <v>7150</v>
      </c>
      <c r="D2018" s="95">
        <f t="shared" si="310"/>
        <v>7150</v>
      </c>
      <c r="E2018" s="95">
        <f>+$F$3*K2018</f>
        <v>1500</v>
      </c>
      <c r="F2018" s="95">
        <f t="shared" si="311"/>
        <v>1500</v>
      </c>
      <c r="G2018" s="96">
        <f>+$H$3*Q2018</f>
        <v>1500</v>
      </c>
      <c r="H2018" s="95">
        <f t="shared" si="312"/>
        <v>1500</v>
      </c>
      <c r="I2018" s="395"/>
      <c r="J2018" s="130">
        <f>((K2019-K2017)/500)</f>
        <v>0.02</v>
      </c>
      <c r="K2018" s="116">
        <f>(((I2018-I2017)*J2018)+K2017)+I2018</f>
        <v>150</v>
      </c>
      <c r="L2018" s="131">
        <f>ROUNDUP(K2018,0)</f>
        <v>150</v>
      </c>
      <c r="M2018" s="132">
        <f>((N2019-N2017)/500)</f>
        <v>0.02</v>
      </c>
      <c r="N2018" s="101">
        <f>(((I2018-I2017)*M2018)+N2017)+I2018</f>
        <v>250</v>
      </c>
      <c r="O2018" s="101">
        <f>ROUNDUP(N2018,0)</f>
        <v>250</v>
      </c>
      <c r="P2018" s="101">
        <f>((Q2019-Q2017)/500)</f>
        <v>0.02</v>
      </c>
      <c r="Q2018" s="101">
        <f>(((I2018-I2017)*P2018)+Q2017)+I2018</f>
        <v>500</v>
      </c>
      <c r="R2018" s="133">
        <f>ROUNDUP(Q2018,0)</f>
        <v>500</v>
      </c>
      <c r="S2018" s="132">
        <f>((T2019-T2017)/500)</f>
        <v>0.04</v>
      </c>
      <c r="T2018" s="134">
        <f>(((I2018-I2017)*S2018)+T2017)+I2018</f>
        <v>650</v>
      </c>
      <c r="U2018" s="134">
        <f>ROUNDUP(T2018,0)</f>
        <v>650</v>
      </c>
      <c r="V2018" s="396"/>
      <c r="W2018" s="130">
        <f>((X2019-X2017)/500)</f>
        <v>0.02</v>
      </c>
      <c r="X2018" s="116">
        <f>(((V2018-V2017)*W2018)+X2017)+V2018</f>
        <v>-2295</v>
      </c>
      <c r="Y2018" s="135">
        <f t="shared" si="313"/>
        <v>240</v>
      </c>
      <c r="Z2018" s="106">
        <f>ROUNDUP(X2018,0)</f>
        <v>-2295</v>
      </c>
      <c r="AA2018" s="136">
        <f>((AB2019-AB2017)/500)</f>
        <v>0.04</v>
      </c>
      <c r="AB2018" s="137">
        <f>(((V2018-V2017)*AA2018)+AB2017)+V2018</f>
        <v>-4590</v>
      </c>
      <c r="AC2018" s="101">
        <f>ROUNDUP(AB2018,0)</f>
        <v>-4590</v>
      </c>
      <c r="AD2018" s="137">
        <f>((AE2019-AE2017)/500)</f>
        <v>0.02</v>
      </c>
      <c r="AE2018" s="137">
        <f>(((V2018-V2017)*AD2018)+AE2017)+V2018</f>
        <v>-2270</v>
      </c>
      <c r="AF2018" s="133">
        <f>ROUNDUP(AE2018,0)</f>
        <v>-2270</v>
      </c>
      <c r="AG2018" s="137">
        <f>((AH2019-AH2017)/500)</f>
        <v>0.02</v>
      </c>
      <c r="AH2018" s="137">
        <f>(((V2018-V2017)*AG2018)+AH2017)+V2018</f>
        <v>-2245</v>
      </c>
      <c r="AI2018" s="101">
        <f>ROUNDUP(AH2018,0)</f>
        <v>-2245</v>
      </c>
      <c r="AJ2018" s="136">
        <f>((AK2019-AK2017)/500)</f>
        <v>0.02</v>
      </c>
      <c r="AK2018" s="138">
        <f>(((V2018-V2017)*AJ2018)+AK2017)+V2018</f>
        <v>-2220</v>
      </c>
      <c r="AL2018" s="139">
        <f>ROUNDUP(AK2018,0)</f>
        <v>-2220</v>
      </c>
    </row>
    <row r="2019" spans="1:38" ht="15.75" x14ac:dyDescent="0.25">
      <c r="A2019" s="93">
        <f t="shared" si="308"/>
        <v>0</v>
      </c>
      <c r="B2019" s="93">
        <f t="shared" si="309"/>
        <v>0</v>
      </c>
      <c r="C2019" s="112">
        <f>+$D$3*U2019</f>
        <v>5778630</v>
      </c>
      <c r="D2019" s="112">
        <f t="shared" si="310"/>
        <v>5778630</v>
      </c>
      <c r="E2019" s="112">
        <f>+$F$3*L2019</f>
        <v>5147400</v>
      </c>
      <c r="F2019" s="112">
        <f t="shared" si="311"/>
        <v>5147400</v>
      </c>
      <c r="G2019" s="113">
        <f>+$H$3*R2019</f>
        <v>1545270</v>
      </c>
      <c r="H2019" s="112">
        <f t="shared" si="312"/>
        <v>1545270</v>
      </c>
      <c r="I2019" s="140">
        <f>+I2017+500</f>
        <v>504500</v>
      </c>
      <c r="J2019" s="130"/>
      <c r="K2019" s="116">
        <f>+K2017+10</f>
        <v>10240</v>
      </c>
      <c r="L2019" s="117">
        <f>+I2019+K2019</f>
        <v>514740</v>
      </c>
      <c r="M2019" s="118"/>
      <c r="N2019" s="119">
        <f>+N2017+10</f>
        <v>10340</v>
      </c>
      <c r="O2019" s="119">
        <f>+N2019+I2019</f>
        <v>514840</v>
      </c>
      <c r="P2019" s="119"/>
      <c r="Q2019" s="119">
        <f>+Q2017+10</f>
        <v>10590</v>
      </c>
      <c r="R2019" s="120">
        <f>+Q2019+I2019</f>
        <v>515090</v>
      </c>
      <c r="S2019" s="121"/>
      <c r="T2019" s="122">
        <f>+T2017+20</f>
        <v>20830</v>
      </c>
      <c r="U2019" s="122">
        <f>+T2019+I2019</f>
        <v>525330</v>
      </c>
      <c r="V2019" s="141">
        <f>+V2017+500</f>
        <v>504500</v>
      </c>
      <c r="W2019" s="130"/>
      <c r="X2019" s="116">
        <f>+X2017+10</f>
        <v>7795</v>
      </c>
      <c r="Y2019" s="124">
        <f t="shared" si="313"/>
        <v>504740</v>
      </c>
      <c r="Z2019" s="125">
        <f>+V2019+X2019</f>
        <v>512295</v>
      </c>
      <c r="AA2019" s="126"/>
      <c r="AB2019" s="127">
        <f>+AB2017+20</f>
        <v>15590</v>
      </c>
      <c r="AC2019" s="119">
        <f>+V2019+AB2019</f>
        <v>520090</v>
      </c>
      <c r="AD2019" s="127"/>
      <c r="AE2019" s="127">
        <f>+AE2017+10</f>
        <v>7820</v>
      </c>
      <c r="AF2019" s="120">
        <f>+AE2019+V2019</f>
        <v>512320</v>
      </c>
      <c r="AG2019" s="127"/>
      <c r="AH2019" s="127">
        <f>+AH2017+10</f>
        <v>7845</v>
      </c>
      <c r="AI2019" s="119">
        <f>+AH2019+V2019</f>
        <v>512345</v>
      </c>
      <c r="AJ2019" s="126"/>
      <c r="AK2019" s="128">
        <f>+AK2017+10</f>
        <v>7870</v>
      </c>
      <c r="AL2019" s="129">
        <f>+AK2019+V2019</f>
        <v>512370</v>
      </c>
    </row>
    <row r="2020" spans="1:38" ht="15.75" x14ac:dyDescent="0.25">
      <c r="A2020" s="93">
        <f t="shared" si="308"/>
        <v>0</v>
      </c>
      <c r="B2020" s="94">
        <f t="shared" si="309"/>
        <v>0</v>
      </c>
      <c r="C2020" s="95">
        <f>+$D$3*T2020</f>
        <v>7150</v>
      </c>
      <c r="D2020" s="95">
        <f t="shared" si="310"/>
        <v>7150</v>
      </c>
      <c r="E2020" s="95">
        <f>+$F$3*K2020</f>
        <v>1500</v>
      </c>
      <c r="F2020" s="95">
        <f t="shared" si="311"/>
        <v>1500</v>
      </c>
      <c r="G2020" s="96">
        <f>+$H$3*Q2020</f>
        <v>1500</v>
      </c>
      <c r="H2020" s="433">
        <f t="shared" si="312"/>
        <v>1500</v>
      </c>
      <c r="I2020" s="395"/>
      <c r="J2020" s="130">
        <f>((K2021-K2019)/500)</f>
        <v>0.02</v>
      </c>
      <c r="K2020" s="116">
        <f>(((I2020-I2019)*J2020)+K2019)+I2020</f>
        <v>150</v>
      </c>
      <c r="L2020" s="131">
        <f>ROUNDUP(K2020,0)</f>
        <v>150</v>
      </c>
      <c r="M2020" s="132">
        <f>((N2021-N2019)/500)</f>
        <v>0.02</v>
      </c>
      <c r="N2020" s="101">
        <f>(((I2020-I2019)*M2020)+N2019)+I2020</f>
        <v>250</v>
      </c>
      <c r="O2020" s="101">
        <f>ROUNDUP(N2020,0)</f>
        <v>250</v>
      </c>
      <c r="P2020" s="101">
        <f>((Q2021-Q2019)/500)</f>
        <v>0.02</v>
      </c>
      <c r="Q2020" s="101">
        <f>(((I2020-I2019)*P2020)+Q2019)+I2020</f>
        <v>500</v>
      </c>
      <c r="R2020" s="133">
        <f>ROUNDUP(Q2020,0)</f>
        <v>500</v>
      </c>
      <c r="S2020" s="132">
        <f>((T2021-T2019)/500)</f>
        <v>0.04</v>
      </c>
      <c r="T2020" s="134">
        <f>(((I2020-I2019)*S2020)+T2019)+I2020</f>
        <v>650</v>
      </c>
      <c r="U2020" s="134">
        <f>ROUNDUP(T2020,0)</f>
        <v>650</v>
      </c>
      <c r="V2020" s="396"/>
      <c r="W2020" s="130">
        <f>((X2021-X2019)/500)</f>
        <v>0.01</v>
      </c>
      <c r="X2020" s="116">
        <f>(((V2020-V2019)*W2020)+X2019)+V2020</f>
        <v>2750</v>
      </c>
      <c r="Y2020" s="135">
        <f t="shared" si="313"/>
        <v>240</v>
      </c>
      <c r="Z2020" s="106">
        <f>ROUNDUP(X2020,0)</f>
        <v>2750</v>
      </c>
      <c r="AA2020" s="136">
        <f>((AB2021-AB2019)/500)</f>
        <v>0.02</v>
      </c>
      <c r="AB2020" s="137">
        <f>(((V2020-V2019)*AA2020)+AB2019)+V2020</f>
        <v>5500</v>
      </c>
      <c r="AC2020" s="101">
        <f>ROUNDUP(AB2020,0)</f>
        <v>5500</v>
      </c>
      <c r="AD2020" s="137">
        <f>((AE2021-AE2019)/500)</f>
        <v>0.01</v>
      </c>
      <c r="AE2020" s="137">
        <f>(((V2020-V2019)*AD2020)+AE2019)+V2020</f>
        <v>2775</v>
      </c>
      <c r="AF2020" s="133">
        <f>ROUNDUP(AE2020,0)</f>
        <v>2775</v>
      </c>
      <c r="AG2020" s="137">
        <f>((AH2021-AH2019)/500)</f>
        <v>0.01</v>
      </c>
      <c r="AH2020" s="137">
        <f>(((V2020-V2019)*AG2020)+AH2019)+V2020</f>
        <v>2800</v>
      </c>
      <c r="AI2020" s="101">
        <f>ROUNDUP(AH2020,0)</f>
        <v>2800</v>
      </c>
      <c r="AJ2020" s="136">
        <f>((AK2021-AK2019)/500)</f>
        <v>0.01</v>
      </c>
      <c r="AK2020" s="138">
        <f>(((V2020-V2019)*AJ2020)+AK2019)+V2020</f>
        <v>2825</v>
      </c>
      <c r="AL2020" s="139">
        <f>ROUNDUP(AK2020,0)</f>
        <v>2825</v>
      </c>
    </row>
    <row r="2021" spans="1:38" ht="15.75" x14ac:dyDescent="0.25">
      <c r="A2021" s="93">
        <f t="shared" si="308"/>
        <v>0</v>
      </c>
      <c r="B2021" s="93">
        <f t="shared" si="309"/>
        <v>0</v>
      </c>
      <c r="C2021" s="112">
        <f>+$D$3*U2021</f>
        <v>5784350</v>
      </c>
      <c r="D2021" s="112">
        <f t="shared" si="310"/>
        <v>5784350</v>
      </c>
      <c r="E2021" s="112">
        <f>+$F$3*L2021</f>
        <v>5152500</v>
      </c>
      <c r="F2021" s="112">
        <f t="shared" si="311"/>
        <v>5152500</v>
      </c>
      <c r="G2021" s="113">
        <f>+$H$3*R2021</f>
        <v>1546800</v>
      </c>
      <c r="H2021" s="112">
        <f t="shared" si="312"/>
        <v>1546800</v>
      </c>
      <c r="I2021" s="140">
        <f>+I2019+500</f>
        <v>505000</v>
      </c>
      <c r="J2021" s="130"/>
      <c r="K2021" s="116">
        <f>+K2019+10</f>
        <v>10250</v>
      </c>
      <c r="L2021" s="117">
        <f>+I2021+K2021</f>
        <v>515250</v>
      </c>
      <c r="M2021" s="118"/>
      <c r="N2021" s="119">
        <f>+N2019+10</f>
        <v>10350</v>
      </c>
      <c r="O2021" s="119">
        <f>+N2021+I2021</f>
        <v>515350</v>
      </c>
      <c r="P2021" s="119"/>
      <c r="Q2021" s="119">
        <f>+Q2019+10</f>
        <v>10600</v>
      </c>
      <c r="R2021" s="120">
        <f>+Q2021+I2021</f>
        <v>515600</v>
      </c>
      <c r="S2021" s="121"/>
      <c r="T2021" s="122">
        <f>+T2019+20</f>
        <v>20850</v>
      </c>
      <c r="U2021" s="122">
        <f>+T2021+I2021</f>
        <v>525850</v>
      </c>
      <c r="V2021" s="141">
        <f>+V2019+500</f>
        <v>505000</v>
      </c>
      <c r="W2021" s="130"/>
      <c r="X2021" s="116">
        <f>+X2019+5</f>
        <v>7800</v>
      </c>
      <c r="Y2021" s="124">
        <f t="shared" si="313"/>
        <v>505240</v>
      </c>
      <c r="Z2021" s="125">
        <f>+V2021+X2021</f>
        <v>512800</v>
      </c>
      <c r="AA2021" s="126"/>
      <c r="AB2021" s="127">
        <f>+AB2019+10</f>
        <v>15600</v>
      </c>
      <c r="AC2021" s="119">
        <f>+V2021+AB2021</f>
        <v>520600</v>
      </c>
      <c r="AD2021" s="127"/>
      <c r="AE2021" s="127">
        <f>+AE2019+5</f>
        <v>7825</v>
      </c>
      <c r="AF2021" s="120">
        <f>+AE2021+V2021</f>
        <v>512825</v>
      </c>
      <c r="AG2021" s="127"/>
      <c r="AH2021" s="127">
        <f>+AH2019+5</f>
        <v>7850</v>
      </c>
      <c r="AI2021" s="119">
        <f>+AH2021+V2021</f>
        <v>512850</v>
      </c>
      <c r="AJ2021" s="126"/>
      <c r="AK2021" s="128">
        <f>+AK2019+5</f>
        <v>7875</v>
      </c>
      <c r="AL2021" s="129">
        <f>+AK2021+V2021</f>
        <v>512875</v>
      </c>
    </row>
    <row r="2022" spans="1:38" ht="15.75" x14ac:dyDescent="0.25">
      <c r="A2022" s="93">
        <f t="shared" si="308"/>
        <v>0</v>
      </c>
      <c r="B2022" s="94">
        <f t="shared" si="309"/>
        <v>0</v>
      </c>
      <c r="C2022" s="95">
        <f>+$D$3*T2022</f>
        <v>7150</v>
      </c>
      <c r="D2022" s="95">
        <f t="shared" si="310"/>
        <v>7150</v>
      </c>
      <c r="E2022" s="95">
        <f>+$F$3*K2022</f>
        <v>1500</v>
      </c>
      <c r="F2022" s="95">
        <f t="shared" si="311"/>
        <v>1500</v>
      </c>
      <c r="G2022" s="96">
        <f>+$H$3*Q2022</f>
        <v>1500</v>
      </c>
      <c r="H2022" s="95">
        <f t="shared" si="312"/>
        <v>1500</v>
      </c>
      <c r="I2022" s="395"/>
      <c r="J2022" s="130">
        <f>((K2023-K2021)/500)</f>
        <v>0.02</v>
      </c>
      <c r="K2022" s="116">
        <f>(((I2022-I2021)*J2022)+K2021)+I2022</f>
        <v>150</v>
      </c>
      <c r="L2022" s="131">
        <f>ROUNDUP(K2022,0)</f>
        <v>150</v>
      </c>
      <c r="M2022" s="132">
        <f>((N2023-N2021)/500)</f>
        <v>0.02</v>
      </c>
      <c r="N2022" s="101">
        <f>(((I2022-I2021)*M2022)+N2021)+I2022</f>
        <v>250</v>
      </c>
      <c r="O2022" s="101">
        <f>ROUNDUP(N2022,0)</f>
        <v>250</v>
      </c>
      <c r="P2022" s="101">
        <f>((Q2023-Q2021)/500)</f>
        <v>0.02</v>
      </c>
      <c r="Q2022" s="101">
        <f>(((I2022-I2021)*P2022)+Q2021)+I2022</f>
        <v>500</v>
      </c>
      <c r="R2022" s="133">
        <f>ROUNDUP(Q2022,0)</f>
        <v>500</v>
      </c>
      <c r="S2022" s="132">
        <f>((T2023-T2021)/500)</f>
        <v>0.04</v>
      </c>
      <c r="T2022" s="134">
        <f>(((I2022-I2021)*S2022)+T2021)+I2022</f>
        <v>650</v>
      </c>
      <c r="U2022" s="134">
        <f>ROUNDUP(T2022,0)</f>
        <v>650</v>
      </c>
      <c r="V2022" s="396"/>
      <c r="W2022" s="130">
        <f>((X2023-X2021)/500)</f>
        <v>0.02</v>
      </c>
      <c r="X2022" s="116">
        <f>(((V2022-V2021)*W2022)+X2021)+V2022</f>
        <v>-2300</v>
      </c>
      <c r="Y2022" s="135">
        <f t="shared" si="313"/>
        <v>240</v>
      </c>
      <c r="Z2022" s="106">
        <f>ROUNDUP(X2022,0)</f>
        <v>-2300</v>
      </c>
      <c r="AA2022" s="136">
        <f>((AB2023-AB2021)/500)</f>
        <v>0.04</v>
      </c>
      <c r="AB2022" s="137">
        <f>(((V2022-V2021)*AA2022)+AB2021)+V2022</f>
        <v>-4600</v>
      </c>
      <c r="AC2022" s="101">
        <f>ROUNDUP(AB2022,0)</f>
        <v>-4600</v>
      </c>
      <c r="AD2022" s="137">
        <f>((AE2023-AE2021)/500)</f>
        <v>0.02</v>
      </c>
      <c r="AE2022" s="137">
        <f>(((V2022-V2021)*AD2022)+AE2021)+V2022</f>
        <v>-2275</v>
      </c>
      <c r="AF2022" s="133">
        <f>ROUNDUP(AE2022,0)</f>
        <v>-2275</v>
      </c>
      <c r="AG2022" s="137">
        <f>((AH2023-AH2021)/500)</f>
        <v>0.02</v>
      </c>
      <c r="AH2022" s="137">
        <f>(((V2022-V2021)*AG2022)+AH2021)+V2022</f>
        <v>-2250</v>
      </c>
      <c r="AI2022" s="101">
        <f>ROUNDUP(AH2022,0)</f>
        <v>-2250</v>
      </c>
      <c r="AJ2022" s="136">
        <f>((AK2023-AK2021)/500)</f>
        <v>0.02</v>
      </c>
      <c r="AK2022" s="138">
        <f>(((V2022-V2021)*AJ2022)+AK2021)+V2022</f>
        <v>-2225</v>
      </c>
      <c r="AL2022" s="139">
        <f>ROUNDUP(AK2022,0)</f>
        <v>-2225</v>
      </c>
    </row>
    <row r="2023" spans="1:38" ht="15.75" x14ac:dyDescent="0.25">
      <c r="A2023" s="93">
        <f t="shared" si="308"/>
        <v>0</v>
      </c>
      <c r="B2023" s="93">
        <f t="shared" si="309"/>
        <v>0</v>
      </c>
      <c r="C2023" s="112">
        <f>+$D$3*U2023</f>
        <v>5790070</v>
      </c>
      <c r="D2023" s="112">
        <f t="shared" si="310"/>
        <v>5790070</v>
      </c>
      <c r="E2023" s="112">
        <f>+$F$3*L2023</f>
        <v>5157600</v>
      </c>
      <c r="F2023" s="112">
        <f t="shared" si="311"/>
        <v>5157600</v>
      </c>
      <c r="G2023" s="113">
        <f>+$H$3*R2023</f>
        <v>1548330</v>
      </c>
      <c r="H2023" s="112">
        <f t="shared" si="312"/>
        <v>1548330</v>
      </c>
      <c r="I2023" s="140">
        <f>+I2021+500</f>
        <v>505500</v>
      </c>
      <c r="J2023" s="130"/>
      <c r="K2023" s="116">
        <f>+K2021+10</f>
        <v>10260</v>
      </c>
      <c r="L2023" s="117">
        <f>+I2023+K2023</f>
        <v>515760</v>
      </c>
      <c r="M2023" s="118"/>
      <c r="N2023" s="119">
        <f>+N2021+10</f>
        <v>10360</v>
      </c>
      <c r="O2023" s="119">
        <f>+N2023+I2023</f>
        <v>515860</v>
      </c>
      <c r="P2023" s="119"/>
      <c r="Q2023" s="119">
        <f>+Q2021+10</f>
        <v>10610</v>
      </c>
      <c r="R2023" s="120">
        <f>+Q2023+I2023</f>
        <v>516110</v>
      </c>
      <c r="S2023" s="121"/>
      <c r="T2023" s="122">
        <f>+T2021+20</f>
        <v>20870</v>
      </c>
      <c r="U2023" s="122">
        <f>+T2023+I2023</f>
        <v>526370</v>
      </c>
      <c r="V2023" s="141">
        <f>+V2021+500</f>
        <v>505500</v>
      </c>
      <c r="W2023" s="130"/>
      <c r="X2023" s="116">
        <f>+X2021+10</f>
        <v>7810</v>
      </c>
      <c r="Y2023" s="124">
        <f t="shared" si="313"/>
        <v>505740</v>
      </c>
      <c r="Z2023" s="125">
        <f>+V2023+X2023</f>
        <v>513310</v>
      </c>
      <c r="AA2023" s="126"/>
      <c r="AB2023" s="127">
        <f>+AB2021+20</f>
        <v>15620</v>
      </c>
      <c r="AC2023" s="119">
        <f>+V2023+AB2023</f>
        <v>521120</v>
      </c>
      <c r="AD2023" s="127"/>
      <c r="AE2023" s="127">
        <f>+AE2021+10</f>
        <v>7835</v>
      </c>
      <c r="AF2023" s="120">
        <f>+AE2023+V2023</f>
        <v>513335</v>
      </c>
      <c r="AG2023" s="127"/>
      <c r="AH2023" s="127">
        <f>+AH2021+10</f>
        <v>7860</v>
      </c>
      <c r="AI2023" s="119">
        <f>+AH2023+V2023</f>
        <v>513360</v>
      </c>
      <c r="AJ2023" s="126"/>
      <c r="AK2023" s="128">
        <f>+AK2021+10</f>
        <v>7885</v>
      </c>
      <c r="AL2023" s="129">
        <f>+AK2023+V2023</f>
        <v>513385</v>
      </c>
    </row>
    <row r="2024" spans="1:38" ht="15.75" x14ac:dyDescent="0.25">
      <c r="A2024" s="93">
        <f t="shared" si="308"/>
        <v>0</v>
      </c>
      <c r="B2024" s="94">
        <f t="shared" si="309"/>
        <v>0</v>
      </c>
      <c r="C2024" s="95">
        <f>+$D$3*T2024</f>
        <v>7150</v>
      </c>
      <c r="D2024" s="95">
        <f t="shared" si="310"/>
        <v>7150</v>
      </c>
      <c r="E2024" s="95">
        <f>+$F$3*K2024</f>
        <v>1500</v>
      </c>
      <c r="F2024" s="95">
        <f t="shared" si="311"/>
        <v>1500</v>
      </c>
      <c r="G2024" s="96">
        <f>+$H$3*Q2024</f>
        <v>1500</v>
      </c>
      <c r="H2024" s="433">
        <f t="shared" si="312"/>
        <v>1500</v>
      </c>
      <c r="I2024" s="395"/>
      <c r="J2024" s="130">
        <f>((K2025-K2023)/500)</f>
        <v>0.02</v>
      </c>
      <c r="K2024" s="116">
        <f>(((I2024-I2023)*J2024)+K2023)+I2024</f>
        <v>150</v>
      </c>
      <c r="L2024" s="131">
        <f>ROUNDUP(K2024,0)</f>
        <v>150</v>
      </c>
      <c r="M2024" s="132">
        <f>((N2025-N2023)/500)</f>
        <v>0.02</v>
      </c>
      <c r="N2024" s="101">
        <f>(((I2024-I2023)*M2024)+N2023)+I2024</f>
        <v>250</v>
      </c>
      <c r="O2024" s="101">
        <f>ROUNDUP(N2024,0)</f>
        <v>250</v>
      </c>
      <c r="P2024" s="101">
        <f>((Q2025-Q2023)/500)</f>
        <v>0.02</v>
      </c>
      <c r="Q2024" s="101">
        <f>(((I2024-I2023)*P2024)+Q2023)+I2024</f>
        <v>500</v>
      </c>
      <c r="R2024" s="133">
        <f>ROUNDUP(Q2024,0)</f>
        <v>500</v>
      </c>
      <c r="S2024" s="132">
        <f>((T2025-T2023)/500)</f>
        <v>0.04</v>
      </c>
      <c r="T2024" s="134">
        <f>(((I2024-I2023)*S2024)+T2023)+I2024</f>
        <v>650</v>
      </c>
      <c r="U2024" s="134">
        <f>ROUNDUP(T2024,0)</f>
        <v>650</v>
      </c>
      <c r="V2024" s="396"/>
      <c r="W2024" s="130">
        <f>((X2025-X2023)/500)</f>
        <v>0.01</v>
      </c>
      <c r="X2024" s="116">
        <f>(((V2024-V2023)*W2024)+X2023)+V2024</f>
        <v>2755</v>
      </c>
      <c r="Y2024" s="135">
        <f t="shared" si="313"/>
        <v>240</v>
      </c>
      <c r="Z2024" s="106">
        <f>ROUNDUP(X2024,0)</f>
        <v>2755</v>
      </c>
      <c r="AA2024" s="136">
        <f>((AB2025-AB2023)/500)</f>
        <v>0.02</v>
      </c>
      <c r="AB2024" s="137">
        <f>(((V2024-V2023)*AA2024)+AB2023)+V2024</f>
        <v>5510</v>
      </c>
      <c r="AC2024" s="101">
        <f>ROUNDUP(AB2024,0)</f>
        <v>5510</v>
      </c>
      <c r="AD2024" s="137">
        <f>((AE2025-AE2023)/500)</f>
        <v>0.01</v>
      </c>
      <c r="AE2024" s="137">
        <f>(((V2024-V2023)*AD2024)+AE2023)+V2024</f>
        <v>2780</v>
      </c>
      <c r="AF2024" s="133">
        <f>ROUNDUP(AE2024,0)</f>
        <v>2780</v>
      </c>
      <c r="AG2024" s="137">
        <f>((AH2025-AH2023)/500)</f>
        <v>0.01</v>
      </c>
      <c r="AH2024" s="137">
        <f>(((V2024-V2023)*AG2024)+AH2023)+V2024</f>
        <v>2805</v>
      </c>
      <c r="AI2024" s="101">
        <f>ROUNDUP(AH2024,0)</f>
        <v>2805</v>
      </c>
      <c r="AJ2024" s="136">
        <f>((AK2025-AK2023)/500)</f>
        <v>0.01</v>
      </c>
      <c r="AK2024" s="138">
        <f>(((V2024-V2023)*AJ2024)+AK2023)+V2024</f>
        <v>2830</v>
      </c>
      <c r="AL2024" s="139">
        <f>ROUNDUP(AK2024,0)</f>
        <v>2830</v>
      </c>
    </row>
    <row r="2025" spans="1:38" ht="15.75" x14ac:dyDescent="0.25">
      <c r="A2025" s="93">
        <f t="shared" ref="A2025:A2088" si="314">+$B$3*O2025</f>
        <v>0</v>
      </c>
      <c r="B2025" s="93">
        <f t="shared" si="309"/>
        <v>0</v>
      </c>
      <c r="C2025" s="112">
        <f>+$D$3*U2025</f>
        <v>5795790</v>
      </c>
      <c r="D2025" s="112">
        <f t="shared" si="310"/>
        <v>5795790</v>
      </c>
      <c r="E2025" s="112">
        <f>+$F$3*L2025</f>
        <v>5162700</v>
      </c>
      <c r="F2025" s="112">
        <f t="shared" si="311"/>
        <v>5162700</v>
      </c>
      <c r="G2025" s="113">
        <f>+$H$3*R2025</f>
        <v>1549860</v>
      </c>
      <c r="H2025" s="112">
        <f t="shared" si="312"/>
        <v>1549860</v>
      </c>
      <c r="I2025" s="140">
        <f>+I2023+500</f>
        <v>506000</v>
      </c>
      <c r="J2025" s="130"/>
      <c r="K2025" s="116">
        <f>+K2023+10</f>
        <v>10270</v>
      </c>
      <c r="L2025" s="117">
        <f>+I2025+K2025</f>
        <v>516270</v>
      </c>
      <c r="M2025" s="118"/>
      <c r="N2025" s="119">
        <f>+N2023+10</f>
        <v>10370</v>
      </c>
      <c r="O2025" s="119">
        <f>+N2025+I2025</f>
        <v>516370</v>
      </c>
      <c r="P2025" s="119"/>
      <c r="Q2025" s="119">
        <f>+Q2023+10</f>
        <v>10620</v>
      </c>
      <c r="R2025" s="120">
        <f>+Q2025+I2025</f>
        <v>516620</v>
      </c>
      <c r="S2025" s="121"/>
      <c r="T2025" s="122">
        <f>+T2023+20</f>
        <v>20890</v>
      </c>
      <c r="U2025" s="122">
        <f>+T2025+I2025</f>
        <v>526890</v>
      </c>
      <c r="V2025" s="141">
        <f>+V2023+500</f>
        <v>506000</v>
      </c>
      <c r="W2025" s="130"/>
      <c r="X2025" s="116">
        <f>+X2023+5</f>
        <v>7815</v>
      </c>
      <c r="Y2025" s="124">
        <f t="shared" si="313"/>
        <v>506240</v>
      </c>
      <c r="Z2025" s="125">
        <f>+V2025+X2025</f>
        <v>513815</v>
      </c>
      <c r="AA2025" s="126"/>
      <c r="AB2025" s="127">
        <f>+AB2023+10</f>
        <v>15630</v>
      </c>
      <c r="AC2025" s="119">
        <f>+V2025+AB2025</f>
        <v>521630</v>
      </c>
      <c r="AD2025" s="127"/>
      <c r="AE2025" s="127">
        <f>+AE2023+5</f>
        <v>7840</v>
      </c>
      <c r="AF2025" s="120">
        <f>+AE2025+V2025</f>
        <v>513840</v>
      </c>
      <c r="AG2025" s="127"/>
      <c r="AH2025" s="127">
        <f>+AH2023+5</f>
        <v>7865</v>
      </c>
      <c r="AI2025" s="119">
        <f>+AH2025+V2025</f>
        <v>513865</v>
      </c>
      <c r="AJ2025" s="126"/>
      <c r="AK2025" s="128">
        <f>+AK2023+5</f>
        <v>7890</v>
      </c>
      <c r="AL2025" s="129">
        <f>+AK2025+V2025</f>
        <v>513890</v>
      </c>
    </row>
    <row r="2026" spans="1:38" ht="15.75" x14ac:dyDescent="0.25">
      <c r="A2026" s="93">
        <f t="shared" si="314"/>
        <v>0</v>
      </c>
      <c r="B2026" s="94">
        <f t="shared" si="309"/>
        <v>0</v>
      </c>
      <c r="C2026" s="95">
        <f>+$D$3*T2026</f>
        <v>7150</v>
      </c>
      <c r="D2026" s="95">
        <f t="shared" si="310"/>
        <v>7150</v>
      </c>
      <c r="E2026" s="95">
        <f>+$F$3*K2026</f>
        <v>1500</v>
      </c>
      <c r="F2026" s="95">
        <f t="shared" si="311"/>
        <v>1500</v>
      </c>
      <c r="G2026" s="96">
        <f>+$H$3*Q2026</f>
        <v>1500</v>
      </c>
      <c r="H2026" s="95">
        <f t="shared" si="312"/>
        <v>1500</v>
      </c>
      <c r="I2026" s="395"/>
      <c r="J2026" s="130">
        <f>((K2027-K2025)/500)</f>
        <v>0.02</v>
      </c>
      <c r="K2026" s="116">
        <f>(((I2026-I2025)*J2026)+K2025)+I2026</f>
        <v>150</v>
      </c>
      <c r="L2026" s="131">
        <f>ROUNDUP(K2026,0)</f>
        <v>150</v>
      </c>
      <c r="M2026" s="132">
        <f>((N2027-N2025)/500)</f>
        <v>0.02</v>
      </c>
      <c r="N2026" s="101">
        <f>(((I2026-I2025)*M2026)+N2025)+I2026</f>
        <v>250</v>
      </c>
      <c r="O2026" s="101">
        <f>ROUNDUP(N2026,0)</f>
        <v>250</v>
      </c>
      <c r="P2026" s="101">
        <f>((Q2027-Q2025)/500)</f>
        <v>0.02</v>
      </c>
      <c r="Q2026" s="101">
        <f>(((I2026-I2025)*P2026)+Q2025)+I2026</f>
        <v>500</v>
      </c>
      <c r="R2026" s="133">
        <f>ROUNDUP(Q2026,0)</f>
        <v>500</v>
      </c>
      <c r="S2026" s="132">
        <f>((T2027-T2025)/500)</f>
        <v>0.04</v>
      </c>
      <c r="T2026" s="134">
        <f>(((I2026-I2025)*S2026)+T2025)+I2026</f>
        <v>650</v>
      </c>
      <c r="U2026" s="134">
        <f>ROUNDUP(T2026,0)</f>
        <v>650</v>
      </c>
      <c r="V2026" s="396"/>
      <c r="W2026" s="130">
        <f>((X2027-X2025)/500)</f>
        <v>0.02</v>
      </c>
      <c r="X2026" s="116">
        <f>(((V2026-V2025)*W2026)+X2025)+V2026</f>
        <v>-2305</v>
      </c>
      <c r="Y2026" s="135">
        <f t="shared" si="313"/>
        <v>240</v>
      </c>
      <c r="Z2026" s="106">
        <f>ROUNDUP(X2026,0)</f>
        <v>-2305</v>
      </c>
      <c r="AA2026" s="136">
        <f>((AB2027-AB2025)/500)</f>
        <v>0.04</v>
      </c>
      <c r="AB2026" s="137">
        <f>(((V2026-V2025)*AA2026)+AB2025)+V2026</f>
        <v>-4610</v>
      </c>
      <c r="AC2026" s="101">
        <f>ROUNDUP(AB2026,0)</f>
        <v>-4610</v>
      </c>
      <c r="AD2026" s="137">
        <f>((AE2027-AE2025)/500)</f>
        <v>0.02</v>
      </c>
      <c r="AE2026" s="137">
        <f>(((V2026-V2025)*AD2026)+AE2025)+V2026</f>
        <v>-2280</v>
      </c>
      <c r="AF2026" s="133">
        <f>ROUNDUP(AE2026,0)</f>
        <v>-2280</v>
      </c>
      <c r="AG2026" s="137">
        <f>((AH2027-AH2025)/500)</f>
        <v>0.02</v>
      </c>
      <c r="AH2026" s="137">
        <f>(((V2026-V2025)*AG2026)+AH2025)+V2026</f>
        <v>-2255</v>
      </c>
      <c r="AI2026" s="101">
        <f>ROUNDUP(AH2026,0)</f>
        <v>-2255</v>
      </c>
      <c r="AJ2026" s="136">
        <f>((AK2027-AK2025)/500)</f>
        <v>0.02</v>
      </c>
      <c r="AK2026" s="138">
        <f>(((V2026-V2025)*AJ2026)+AK2025)+V2026</f>
        <v>-2230</v>
      </c>
      <c r="AL2026" s="139">
        <f>ROUNDUP(AK2026,0)</f>
        <v>-2230</v>
      </c>
    </row>
    <row r="2027" spans="1:38" ht="15.75" x14ac:dyDescent="0.25">
      <c r="A2027" s="93">
        <f t="shared" si="314"/>
        <v>0</v>
      </c>
      <c r="B2027" s="93">
        <f t="shared" si="309"/>
        <v>0</v>
      </c>
      <c r="C2027" s="112">
        <f>+$D$3*U2027</f>
        <v>5801510</v>
      </c>
      <c r="D2027" s="112">
        <f t="shared" si="310"/>
        <v>5801510</v>
      </c>
      <c r="E2027" s="112">
        <f>+$F$3*L2027</f>
        <v>5167800</v>
      </c>
      <c r="F2027" s="112">
        <f t="shared" si="311"/>
        <v>5167800</v>
      </c>
      <c r="G2027" s="113">
        <f>+$H$3*R2027</f>
        <v>1551390</v>
      </c>
      <c r="H2027" s="112">
        <f t="shared" si="312"/>
        <v>1551390</v>
      </c>
      <c r="I2027" s="140">
        <f>+I2025+500</f>
        <v>506500</v>
      </c>
      <c r="J2027" s="130"/>
      <c r="K2027" s="116">
        <f>+K2025+10</f>
        <v>10280</v>
      </c>
      <c r="L2027" s="117">
        <f>+I2027+K2027</f>
        <v>516780</v>
      </c>
      <c r="M2027" s="118"/>
      <c r="N2027" s="119">
        <f>+N2025+10</f>
        <v>10380</v>
      </c>
      <c r="O2027" s="119">
        <f>+N2027+I2027</f>
        <v>516880</v>
      </c>
      <c r="P2027" s="119"/>
      <c r="Q2027" s="119">
        <f>+Q2025+10</f>
        <v>10630</v>
      </c>
      <c r="R2027" s="120">
        <f>+Q2027+I2027</f>
        <v>517130</v>
      </c>
      <c r="S2027" s="121"/>
      <c r="T2027" s="122">
        <f>+T2025+20</f>
        <v>20910</v>
      </c>
      <c r="U2027" s="122">
        <f>+T2027+I2027</f>
        <v>527410</v>
      </c>
      <c r="V2027" s="141">
        <f>+V2025+500</f>
        <v>506500</v>
      </c>
      <c r="W2027" s="130"/>
      <c r="X2027" s="116">
        <f>+X2025+10</f>
        <v>7825</v>
      </c>
      <c r="Y2027" s="124">
        <f t="shared" si="313"/>
        <v>506740</v>
      </c>
      <c r="Z2027" s="125">
        <f>+V2027+X2027</f>
        <v>514325</v>
      </c>
      <c r="AA2027" s="126"/>
      <c r="AB2027" s="127">
        <f>+AB2025+20</f>
        <v>15650</v>
      </c>
      <c r="AC2027" s="119">
        <f>+V2027+AB2027</f>
        <v>522150</v>
      </c>
      <c r="AD2027" s="127"/>
      <c r="AE2027" s="127">
        <f>+AE2025+10</f>
        <v>7850</v>
      </c>
      <c r="AF2027" s="120">
        <f>+AE2027+V2027</f>
        <v>514350</v>
      </c>
      <c r="AG2027" s="127"/>
      <c r="AH2027" s="127">
        <f>+AH2025+10</f>
        <v>7875</v>
      </c>
      <c r="AI2027" s="119">
        <f>+AH2027+V2027</f>
        <v>514375</v>
      </c>
      <c r="AJ2027" s="126"/>
      <c r="AK2027" s="128">
        <f>+AK2025+10</f>
        <v>7900</v>
      </c>
      <c r="AL2027" s="129">
        <f>+AK2027+V2027</f>
        <v>514400</v>
      </c>
    </row>
    <row r="2028" spans="1:38" ht="15.75" x14ac:dyDescent="0.25">
      <c r="A2028" s="93">
        <f t="shared" si="314"/>
        <v>0</v>
      </c>
      <c r="B2028" s="94">
        <f t="shared" si="309"/>
        <v>0</v>
      </c>
      <c r="C2028" s="95">
        <f>+$D$3*T2028</f>
        <v>7150</v>
      </c>
      <c r="D2028" s="95">
        <f t="shared" si="310"/>
        <v>7150</v>
      </c>
      <c r="E2028" s="95">
        <f>+$F$3*K2028</f>
        <v>1500</v>
      </c>
      <c r="F2028" s="95">
        <f t="shared" si="311"/>
        <v>1500</v>
      </c>
      <c r="G2028" s="96">
        <f>+$H$3*Q2028</f>
        <v>1500</v>
      </c>
      <c r="H2028" s="433">
        <f t="shared" si="312"/>
        <v>1500</v>
      </c>
      <c r="I2028" s="395"/>
      <c r="J2028" s="130">
        <f>((K2029-K2027)/500)</f>
        <v>0.02</v>
      </c>
      <c r="K2028" s="116">
        <f>(((I2028-I2027)*J2028)+K2027)+I2028</f>
        <v>150</v>
      </c>
      <c r="L2028" s="131">
        <f>ROUNDUP(K2028,0)</f>
        <v>150</v>
      </c>
      <c r="M2028" s="132">
        <f>((N2029-N2027)/500)</f>
        <v>0.02</v>
      </c>
      <c r="N2028" s="101">
        <f>(((I2028-I2027)*M2028)+N2027)+I2028</f>
        <v>250</v>
      </c>
      <c r="O2028" s="101">
        <f>ROUNDUP(N2028,0)</f>
        <v>250</v>
      </c>
      <c r="P2028" s="101">
        <f>((Q2029-Q2027)/500)</f>
        <v>0.02</v>
      </c>
      <c r="Q2028" s="101">
        <f>(((I2028-I2027)*P2028)+Q2027)+I2028</f>
        <v>500</v>
      </c>
      <c r="R2028" s="133">
        <f>ROUNDUP(Q2028,0)</f>
        <v>500</v>
      </c>
      <c r="S2028" s="132">
        <f>((T2029-T2027)/500)</f>
        <v>0.04</v>
      </c>
      <c r="T2028" s="134">
        <f>(((I2028-I2027)*S2028)+T2027)+I2028</f>
        <v>650</v>
      </c>
      <c r="U2028" s="134">
        <f>ROUNDUP(T2028,0)</f>
        <v>650</v>
      </c>
      <c r="V2028" s="396"/>
      <c r="W2028" s="130">
        <f>((X2029-X2027)/500)</f>
        <v>0.01</v>
      </c>
      <c r="X2028" s="116">
        <f>(((V2028-V2027)*W2028)+X2027)+V2028</f>
        <v>2760</v>
      </c>
      <c r="Y2028" s="135">
        <f t="shared" si="313"/>
        <v>240</v>
      </c>
      <c r="Z2028" s="106">
        <f>ROUNDUP(X2028,0)</f>
        <v>2760</v>
      </c>
      <c r="AA2028" s="136">
        <f>((AB2029-AB2027)/500)</f>
        <v>0.02</v>
      </c>
      <c r="AB2028" s="137">
        <f>(((V2028-V2027)*AA2028)+AB2027)+V2028</f>
        <v>5520</v>
      </c>
      <c r="AC2028" s="101">
        <f>ROUNDUP(AB2028,0)</f>
        <v>5520</v>
      </c>
      <c r="AD2028" s="137">
        <f>((AE2029-AE2027)/500)</f>
        <v>0.01</v>
      </c>
      <c r="AE2028" s="137">
        <f>(((V2028-V2027)*AD2028)+AE2027)+V2028</f>
        <v>2785</v>
      </c>
      <c r="AF2028" s="133">
        <f>ROUNDUP(AE2028,0)</f>
        <v>2785</v>
      </c>
      <c r="AG2028" s="137">
        <f>((AH2029-AH2027)/500)</f>
        <v>0.01</v>
      </c>
      <c r="AH2028" s="137">
        <f>(((V2028-V2027)*AG2028)+AH2027)+V2028</f>
        <v>2810</v>
      </c>
      <c r="AI2028" s="101">
        <f>ROUNDUP(AH2028,0)</f>
        <v>2810</v>
      </c>
      <c r="AJ2028" s="136">
        <f>((AK2029-AK2027)/500)</f>
        <v>0.01</v>
      </c>
      <c r="AK2028" s="138">
        <f>(((V2028-V2027)*AJ2028)+AK2027)+V2028</f>
        <v>2835</v>
      </c>
      <c r="AL2028" s="139">
        <f>ROUNDUP(AK2028,0)</f>
        <v>2835</v>
      </c>
    </row>
    <row r="2029" spans="1:38" ht="15.75" x14ac:dyDescent="0.25">
      <c r="A2029" s="93">
        <f t="shared" si="314"/>
        <v>0</v>
      </c>
      <c r="B2029" s="93">
        <f t="shared" si="309"/>
        <v>0</v>
      </c>
      <c r="C2029" s="112">
        <f>+$D$3*U2029</f>
        <v>5807230</v>
      </c>
      <c r="D2029" s="112">
        <f t="shared" si="310"/>
        <v>5807230</v>
      </c>
      <c r="E2029" s="112">
        <f>+$F$3*L2029</f>
        <v>5172900</v>
      </c>
      <c r="F2029" s="112">
        <f t="shared" si="311"/>
        <v>5172900</v>
      </c>
      <c r="G2029" s="113">
        <f>+$H$3*R2029</f>
        <v>1552920</v>
      </c>
      <c r="H2029" s="112">
        <f t="shared" si="312"/>
        <v>1552920</v>
      </c>
      <c r="I2029" s="140">
        <f>+I2027+500</f>
        <v>507000</v>
      </c>
      <c r="J2029" s="130"/>
      <c r="K2029" s="116">
        <f>+K2027+10</f>
        <v>10290</v>
      </c>
      <c r="L2029" s="117">
        <f>+I2029+K2029</f>
        <v>517290</v>
      </c>
      <c r="M2029" s="118"/>
      <c r="N2029" s="119">
        <f>+N2027+10</f>
        <v>10390</v>
      </c>
      <c r="O2029" s="119">
        <f>+N2029+I2029</f>
        <v>517390</v>
      </c>
      <c r="P2029" s="119"/>
      <c r="Q2029" s="119">
        <f>+Q2027+10</f>
        <v>10640</v>
      </c>
      <c r="R2029" s="120">
        <f>+Q2029+I2029</f>
        <v>517640</v>
      </c>
      <c r="S2029" s="121"/>
      <c r="T2029" s="122">
        <f>+T2027+20</f>
        <v>20930</v>
      </c>
      <c r="U2029" s="122">
        <f>+T2029+I2029</f>
        <v>527930</v>
      </c>
      <c r="V2029" s="141">
        <f>+V2027+500</f>
        <v>507000</v>
      </c>
      <c r="W2029" s="130"/>
      <c r="X2029" s="116">
        <f>+X2027+5</f>
        <v>7830</v>
      </c>
      <c r="Y2029" s="124">
        <f t="shared" si="313"/>
        <v>507240</v>
      </c>
      <c r="Z2029" s="125">
        <f>+V2029+X2029</f>
        <v>514830</v>
      </c>
      <c r="AA2029" s="126"/>
      <c r="AB2029" s="127">
        <f>+AB2027+10</f>
        <v>15660</v>
      </c>
      <c r="AC2029" s="119">
        <f>+V2029+AB2029</f>
        <v>522660</v>
      </c>
      <c r="AD2029" s="127"/>
      <c r="AE2029" s="127">
        <f>+AE2027+5</f>
        <v>7855</v>
      </c>
      <c r="AF2029" s="120">
        <f>+AE2029+V2029</f>
        <v>514855</v>
      </c>
      <c r="AG2029" s="127"/>
      <c r="AH2029" s="127">
        <f>+AH2027+5</f>
        <v>7880</v>
      </c>
      <c r="AI2029" s="119">
        <f>+AH2029+V2029</f>
        <v>514880</v>
      </c>
      <c r="AJ2029" s="126"/>
      <c r="AK2029" s="128">
        <f>+AK2027+5</f>
        <v>7905</v>
      </c>
      <c r="AL2029" s="129">
        <f>+AK2029+V2029</f>
        <v>514905</v>
      </c>
    </row>
    <row r="2030" spans="1:38" ht="15.75" x14ac:dyDescent="0.25">
      <c r="A2030" s="93">
        <f t="shared" si="314"/>
        <v>0</v>
      </c>
      <c r="B2030" s="94">
        <f t="shared" si="309"/>
        <v>0</v>
      </c>
      <c r="C2030" s="95">
        <f>+$D$3*T2030</f>
        <v>7150</v>
      </c>
      <c r="D2030" s="95">
        <f t="shared" si="310"/>
        <v>7150</v>
      </c>
      <c r="E2030" s="95">
        <f>+$F$3*K2030</f>
        <v>1500</v>
      </c>
      <c r="F2030" s="95">
        <f t="shared" si="311"/>
        <v>1500</v>
      </c>
      <c r="G2030" s="96">
        <f>+$H$3*Q2030</f>
        <v>1500</v>
      </c>
      <c r="H2030" s="95">
        <f t="shared" si="312"/>
        <v>1500</v>
      </c>
      <c r="I2030" s="395"/>
      <c r="J2030" s="130">
        <f>((K2031-K2029)/500)</f>
        <v>0.02</v>
      </c>
      <c r="K2030" s="116">
        <f>(((I2030-I2029)*J2030)+K2029)+I2030</f>
        <v>150</v>
      </c>
      <c r="L2030" s="131">
        <f>ROUNDUP(K2030,0)</f>
        <v>150</v>
      </c>
      <c r="M2030" s="132">
        <f>((N2031-N2029)/500)</f>
        <v>0.02</v>
      </c>
      <c r="N2030" s="101">
        <f>(((I2030-I2029)*M2030)+N2029)+I2030</f>
        <v>250</v>
      </c>
      <c r="O2030" s="101">
        <f>ROUNDUP(N2030,0)</f>
        <v>250</v>
      </c>
      <c r="P2030" s="101">
        <f>((Q2031-Q2029)/500)</f>
        <v>0.02</v>
      </c>
      <c r="Q2030" s="101">
        <f>(((I2030-I2029)*P2030)+Q2029)+I2030</f>
        <v>500</v>
      </c>
      <c r="R2030" s="133">
        <f>ROUNDUP(Q2030,0)</f>
        <v>500</v>
      </c>
      <c r="S2030" s="132">
        <f>((T2031-T2029)/500)</f>
        <v>0.04</v>
      </c>
      <c r="T2030" s="134">
        <f>(((I2030-I2029)*S2030)+T2029)+I2030</f>
        <v>650</v>
      </c>
      <c r="U2030" s="134">
        <f>ROUNDUP(T2030,0)</f>
        <v>650</v>
      </c>
      <c r="V2030" s="396"/>
      <c r="W2030" s="130">
        <f>((X2031-X2029)/500)</f>
        <v>0.02</v>
      </c>
      <c r="X2030" s="116">
        <f>(((V2030-V2029)*W2030)+X2029)+V2030</f>
        <v>-2310</v>
      </c>
      <c r="Y2030" s="135">
        <f t="shared" si="313"/>
        <v>240</v>
      </c>
      <c r="Z2030" s="106">
        <f>ROUNDUP(X2030,0)</f>
        <v>-2310</v>
      </c>
      <c r="AA2030" s="136">
        <f>((AB2031-AB2029)/500)</f>
        <v>0.04</v>
      </c>
      <c r="AB2030" s="137">
        <f>(((V2030-V2029)*AA2030)+AB2029)+V2030</f>
        <v>-4620</v>
      </c>
      <c r="AC2030" s="101">
        <f>ROUNDUP(AB2030,0)</f>
        <v>-4620</v>
      </c>
      <c r="AD2030" s="137">
        <f>((AE2031-AE2029)/500)</f>
        <v>0.02</v>
      </c>
      <c r="AE2030" s="137">
        <f>(((V2030-V2029)*AD2030)+AE2029)+V2030</f>
        <v>-2285</v>
      </c>
      <c r="AF2030" s="133">
        <f>ROUNDUP(AE2030,0)</f>
        <v>-2285</v>
      </c>
      <c r="AG2030" s="137">
        <f>((AH2031-AH2029)/500)</f>
        <v>0.02</v>
      </c>
      <c r="AH2030" s="137">
        <f>(((V2030-V2029)*AG2030)+AH2029)+V2030</f>
        <v>-2260</v>
      </c>
      <c r="AI2030" s="101">
        <f>ROUNDUP(AH2030,0)</f>
        <v>-2260</v>
      </c>
      <c r="AJ2030" s="136">
        <f>((AK2031-AK2029)/500)</f>
        <v>0.02</v>
      </c>
      <c r="AK2030" s="138">
        <f>(((V2030-V2029)*AJ2030)+AK2029)+V2030</f>
        <v>-2235</v>
      </c>
      <c r="AL2030" s="139">
        <f>ROUNDUP(AK2030,0)</f>
        <v>-2235</v>
      </c>
    </row>
    <row r="2031" spans="1:38" ht="15.75" x14ac:dyDescent="0.25">
      <c r="A2031" s="93">
        <f t="shared" si="314"/>
        <v>0</v>
      </c>
      <c r="B2031" s="93">
        <f t="shared" si="309"/>
        <v>0</v>
      </c>
      <c r="C2031" s="112">
        <f>+$D$3*U2031</f>
        <v>5812950</v>
      </c>
      <c r="D2031" s="112">
        <f t="shared" si="310"/>
        <v>5812950</v>
      </c>
      <c r="E2031" s="112">
        <f>+$F$3*L2031</f>
        <v>5178000</v>
      </c>
      <c r="F2031" s="112">
        <f t="shared" si="311"/>
        <v>5178000</v>
      </c>
      <c r="G2031" s="113">
        <f>+$H$3*R2031</f>
        <v>1554450</v>
      </c>
      <c r="H2031" s="112">
        <f t="shared" si="312"/>
        <v>1554450</v>
      </c>
      <c r="I2031" s="140">
        <f>+I2029+500</f>
        <v>507500</v>
      </c>
      <c r="J2031" s="130"/>
      <c r="K2031" s="116">
        <f>+K2029+10</f>
        <v>10300</v>
      </c>
      <c r="L2031" s="117">
        <f>+I2031+K2031</f>
        <v>517800</v>
      </c>
      <c r="M2031" s="118"/>
      <c r="N2031" s="119">
        <f>+N2029+10</f>
        <v>10400</v>
      </c>
      <c r="O2031" s="119">
        <f>+N2031+I2031</f>
        <v>517900</v>
      </c>
      <c r="P2031" s="119"/>
      <c r="Q2031" s="119">
        <f>+Q2029+10</f>
        <v>10650</v>
      </c>
      <c r="R2031" s="120">
        <f>+Q2031+I2031</f>
        <v>518150</v>
      </c>
      <c r="S2031" s="121"/>
      <c r="T2031" s="122">
        <f>+T2029+20</f>
        <v>20950</v>
      </c>
      <c r="U2031" s="122">
        <f>+T2031+I2031</f>
        <v>528450</v>
      </c>
      <c r="V2031" s="141">
        <f>+V2029+500</f>
        <v>507500</v>
      </c>
      <c r="W2031" s="130"/>
      <c r="X2031" s="116">
        <f>+X2029+10</f>
        <v>7840</v>
      </c>
      <c r="Y2031" s="124">
        <f t="shared" si="313"/>
        <v>507740</v>
      </c>
      <c r="Z2031" s="125">
        <f>+V2031+X2031</f>
        <v>515340</v>
      </c>
      <c r="AA2031" s="126"/>
      <c r="AB2031" s="127">
        <f>+AB2029+20</f>
        <v>15680</v>
      </c>
      <c r="AC2031" s="119">
        <f>+V2031+AB2031</f>
        <v>523180</v>
      </c>
      <c r="AD2031" s="127"/>
      <c r="AE2031" s="127">
        <f>+AE2029+10</f>
        <v>7865</v>
      </c>
      <c r="AF2031" s="120">
        <f>+AE2031+V2031</f>
        <v>515365</v>
      </c>
      <c r="AG2031" s="127"/>
      <c r="AH2031" s="127">
        <f>+AH2029+10</f>
        <v>7890</v>
      </c>
      <c r="AI2031" s="119">
        <f>+AH2031+V2031</f>
        <v>515390</v>
      </c>
      <c r="AJ2031" s="126"/>
      <c r="AK2031" s="128">
        <f>+AK2029+10</f>
        <v>7915</v>
      </c>
      <c r="AL2031" s="129">
        <f>+AK2031+V2031</f>
        <v>515415</v>
      </c>
    </row>
    <row r="2032" spans="1:38" ht="15.75" x14ac:dyDescent="0.25">
      <c r="A2032" s="93">
        <f t="shared" si="314"/>
        <v>0</v>
      </c>
      <c r="B2032" s="94">
        <f t="shared" si="309"/>
        <v>0</v>
      </c>
      <c r="C2032" s="95">
        <f>+$D$3*T2032</f>
        <v>7150</v>
      </c>
      <c r="D2032" s="95">
        <f t="shared" si="310"/>
        <v>7150</v>
      </c>
      <c r="E2032" s="95">
        <f>+$F$3*K2032</f>
        <v>1500</v>
      </c>
      <c r="F2032" s="95">
        <f t="shared" si="311"/>
        <v>1500</v>
      </c>
      <c r="G2032" s="96">
        <f>+$H$3*Q2032</f>
        <v>1500</v>
      </c>
      <c r="H2032" s="433">
        <f t="shared" si="312"/>
        <v>1500</v>
      </c>
      <c r="I2032" s="395"/>
      <c r="J2032" s="130">
        <f>((K2033-K2031)/500)</f>
        <v>0.02</v>
      </c>
      <c r="K2032" s="116">
        <f>(((I2032-I2031)*J2032)+K2031)+I2032</f>
        <v>150</v>
      </c>
      <c r="L2032" s="131">
        <f>ROUNDUP(K2032,0)</f>
        <v>150</v>
      </c>
      <c r="M2032" s="132">
        <f>((N2033-N2031)/500)</f>
        <v>0.02</v>
      </c>
      <c r="N2032" s="101">
        <f>(((I2032-I2031)*M2032)+N2031)+I2032</f>
        <v>250</v>
      </c>
      <c r="O2032" s="101">
        <f>ROUNDUP(N2032,0)</f>
        <v>250</v>
      </c>
      <c r="P2032" s="101">
        <f>((Q2033-Q2031)/500)</f>
        <v>0.02</v>
      </c>
      <c r="Q2032" s="101">
        <f>(((I2032-I2031)*P2032)+Q2031)+I2032</f>
        <v>500</v>
      </c>
      <c r="R2032" s="133">
        <f>ROUNDUP(Q2032,0)</f>
        <v>500</v>
      </c>
      <c r="S2032" s="132">
        <f>((T2033-T2031)/500)</f>
        <v>0.04</v>
      </c>
      <c r="T2032" s="134">
        <f>(((I2032-I2031)*S2032)+T2031)+I2032</f>
        <v>650</v>
      </c>
      <c r="U2032" s="134">
        <f>ROUNDUP(T2032,0)</f>
        <v>650</v>
      </c>
      <c r="V2032" s="396"/>
      <c r="W2032" s="130">
        <f>((X2033-X2031)/500)</f>
        <v>0.01</v>
      </c>
      <c r="X2032" s="116">
        <f>(((V2032-V2031)*W2032)+X2031)+V2032</f>
        <v>2765</v>
      </c>
      <c r="Y2032" s="135">
        <f t="shared" si="313"/>
        <v>240</v>
      </c>
      <c r="Z2032" s="106">
        <f>ROUNDUP(X2032,0)</f>
        <v>2765</v>
      </c>
      <c r="AA2032" s="136">
        <f>((AB2033-AB2031)/500)</f>
        <v>0.02</v>
      </c>
      <c r="AB2032" s="137">
        <f>(((V2032-V2031)*AA2032)+AB2031)+V2032</f>
        <v>5530</v>
      </c>
      <c r="AC2032" s="101">
        <f>ROUNDUP(AB2032,0)</f>
        <v>5530</v>
      </c>
      <c r="AD2032" s="137">
        <f>((AE2033-AE2031)/500)</f>
        <v>0.01</v>
      </c>
      <c r="AE2032" s="137">
        <f>(((V2032-V2031)*AD2032)+AE2031)+V2032</f>
        <v>2790</v>
      </c>
      <c r="AF2032" s="133">
        <f>ROUNDUP(AE2032,0)</f>
        <v>2790</v>
      </c>
      <c r="AG2032" s="137">
        <f>((AH2033-AH2031)/500)</f>
        <v>0.01</v>
      </c>
      <c r="AH2032" s="137">
        <f>(((V2032-V2031)*AG2032)+AH2031)+V2032</f>
        <v>2815</v>
      </c>
      <c r="AI2032" s="101">
        <f>ROUNDUP(AH2032,0)</f>
        <v>2815</v>
      </c>
      <c r="AJ2032" s="136">
        <f>((AK2033-AK2031)/500)</f>
        <v>0.01</v>
      </c>
      <c r="AK2032" s="138">
        <f>(((V2032-V2031)*AJ2032)+AK2031)+V2032</f>
        <v>2840</v>
      </c>
      <c r="AL2032" s="139">
        <f>ROUNDUP(AK2032,0)</f>
        <v>2840</v>
      </c>
    </row>
    <row r="2033" spans="1:38" ht="15.75" x14ac:dyDescent="0.25">
      <c r="A2033" s="93">
        <f t="shared" si="314"/>
        <v>0</v>
      </c>
      <c r="B2033" s="93">
        <f t="shared" si="309"/>
        <v>0</v>
      </c>
      <c r="C2033" s="112">
        <f>+$D$3*U2033</f>
        <v>5818670</v>
      </c>
      <c r="D2033" s="112">
        <f t="shared" si="310"/>
        <v>5818670</v>
      </c>
      <c r="E2033" s="112">
        <f>+$F$3*L2033</f>
        <v>5183100</v>
      </c>
      <c r="F2033" s="112">
        <f t="shared" si="311"/>
        <v>5183100</v>
      </c>
      <c r="G2033" s="113">
        <f>+$H$3*R2033</f>
        <v>1555980</v>
      </c>
      <c r="H2033" s="112">
        <f t="shared" si="312"/>
        <v>1555980</v>
      </c>
      <c r="I2033" s="140">
        <f>+I2031+500</f>
        <v>508000</v>
      </c>
      <c r="J2033" s="130"/>
      <c r="K2033" s="116">
        <f>+K2031+10</f>
        <v>10310</v>
      </c>
      <c r="L2033" s="117">
        <f>+I2033+K2033</f>
        <v>518310</v>
      </c>
      <c r="M2033" s="118"/>
      <c r="N2033" s="119">
        <f>+N2031+10</f>
        <v>10410</v>
      </c>
      <c r="O2033" s="119">
        <f>+N2033+I2033</f>
        <v>518410</v>
      </c>
      <c r="P2033" s="119"/>
      <c r="Q2033" s="119">
        <f>+Q2031+10</f>
        <v>10660</v>
      </c>
      <c r="R2033" s="120">
        <f>+Q2033+I2033</f>
        <v>518660</v>
      </c>
      <c r="S2033" s="121"/>
      <c r="T2033" s="122">
        <f>+T2031+20</f>
        <v>20970</v>
      </c>
      <c r="U2033" s="122">
        <f>+T2033+I2033</f>
        <v>528970</v>
      </c>
      <c r="V2033" s="141">
        <f>+V2031+500</f>
        <v>508000</v>
      </c>
      <c r="W2033" s="130"/>
      <c r="X2033" s="116">
        <f>+X2031+5</f>
        <v>7845</v>
      </c>
      <c r="Y2033" s="124">
        <f t="shared" si="313"/>
        <v>508240</v>
      </c>
      <c r="Z2033" s="125">
        <f>+V2033+X2033</f>
        <v>515845</v>
      </c>
      <c r="AA2033" s="126"/>
      <c r="AB2033" s="127">
        <f>+AB2031+10</f>
        <v>15690</v>
      </c>
      <c r="AC2033" s="119">
        <f>+V2033+AB2033</f>
        <v>523690</v>
      </c>
      <c r="AD2033" s="127"/>
      <c r="AE2033" s="127">
        <f>+AE2031+5</f>
        <v>7870</v>
      </c>
      <c r="AF2033" s="120">
        <f>+AE2033+V2033</f>
        <v>515870</v>
      </c>
      <c r="AG2033" s="127"/>
      <c r="AH2033" s="127">
        <f>+AH2031+5</f>
        <v>7895</v>
      </c>
      <c r="AI2033" s="119">
        <f>+AH2033+V2033</f>
        <v>515895</v>
      </c>
      <c r="AJ2033" s="126"/>
      <c r="AK2033" s="128">
        <f>+AK2031+5</f>
        <v>7920</v>
      </c>
      <c r="AL2033" s="129">
        <f>+AK2033+V2033</f>
        <v>515920</v>
      </c>
    </row>
    <row r="2034" spans="1:38" ht="15.75" x14ac:dyDescent="0.25">
      <c r="A2034" s="93">
        <f t="shared" si="314"/>
        <v>0</v>
      </c>
      <c r="B2034" s="94">
        <f t="shared" si="309"/>
        <v>0</v>
      </c>
      <c r="C2034" s="95">
        <f>+$D$3*T2034</f>
        <v>7150</v>
      </c>
      <c r="D2034" s="95">
        <f t="shared" si="310"/>
        <v>7150</v>
      </c>
      <c r="E2034" s="95">
        <f>+$F$3*K2034</f>
        <v>1500</v>
      </c>
      <c r="F2034" s="95">
        <f t="shared" si="311"/>
        <v>1500</v>
      </c>
      <c r="G2034" s="96">
        <f>+$H$3*Q2034</f>
        <v>1500</v>
      </c>
      <c r="H2034" s="95">
        <f t="shared" si="312"/>
        <v>1500</v>
      </c>
      <c r="I2034" s="395"/>
      <c r="J2034" s="130">
        <f>((K2035-K2033)/500)</f>
        <v>0.02</v>
      </c>
      <c r="K2034" s="116">
        <f>(((I2034-I2033)*J2034)+K2033)+I2034</f>
        <v>150</v>
      </c>
      <c r="L2034" s="131">
        <f>ROUNDUP(K2034,0)</f>
        <v>150</v>
      </c>
      <c r="M2034" s="132">
        <f>((N2035-N2033)/500)</f>
        <v>0.02</v>
      </c>
      <c r="N2034" s="101">
        <f>(((I2034-I2033)*M2034)+N2033)+I2034</f>
        <v>250</v>
      </c>
      <c r="O2034" s="101">
        <f>ROUNDUP(N2034,0)</f>
        <v>250</v>
      </c>
      <c r="P2034" s="101">
        <f>((Q2035-Q2033)/500)</f>
        <v>0.02</v>
      </c>
      <c r="Q2034" s="101">
        <f>(((I2034-I2033)*P2034)+Q2033)+I2034</f>
        <v>500</v>
      </c>
      <c r="R2034" s="133">
        <f>ROUNDUP(Q2034,0)</f>
        <v>500</v>
      </c>
      <c r="S2034" s="132">
        <f>((T2035-T2033)/500)</f>
        <v>0.04</v>
      </c>
      <c r="T2034" s="134">
        <f>(((I2034-I2033)*S2034)+T2033)+I2034</f>
        <v>650</v>
      </c>
      <c r="U2034" s="134">
        <f>ROUNDUP(T2034,0)</f>
        <v>650</v>
      </c>
      <c r="V2034" s="396"/>
      <c r="W2034" s="130">
        <f>((X2035-X2033)/500)</f>
        <v>0.02</v>
      </c>
      <c r="X2034" s="116">
        <f>(((V2034-V2033)*W2034)+X2033)+V2034</f>
        <v>-2315</v>
      </c>
      <c r="Y2034" s="135">
        <f t="shared" si="313"/>
        <v>240</v>
      </c>
      <c r="Z2034" s="106">
        <f>ROUNDUP(X2034,0)</f>
        <v>-2315</v>
      </c>
      <c r="AA2034" s="136">
        <f>((AB2035-AB2033)/500)</f>
        <v>0.04</v>
      </c>
      <c r="AB2034" s="137">
        <f>(((V2034-V2033)*AA2034)+AB2033)+V2034</f>
        <v>-4630</v>
      </c>
      <c r="AC2034" s="101">
        <f>ROUNDUP(AB2034,0)</f>
        <v>-4630</v>
      </c>
      <c r="AD2034" s="137">
        <f>((AE2035-AE2033)/500)</f>
        <v>0.02</v>
      </c>
      <c r="AE2034" s="137">
        <f>(((V2034-V2033)*AD2034)+AE2033)+V2034</f>
        <v>-2290</v>
      </c>
      <c r="AF2034" s="133">
        <f>ROUNDUP(AE2034,0)</f>
        <v>-2290</v>
      </c>
      <c r="AG2034" s="137">
        <f>((AH2035-AH2033)/500)</f>
        <v>0.02</v>
      </c>
      <c r="AH2034" s="137">
        <f>(((V2034-V2033)*AG2034)+AH2033)+V2034</f>
        <v>-2265</v>
      </c>
      <c r="AI2034" s="101">
        <f>ROUNDUP(AH2034,0)</f>
        <v>-2265</v>
      </c>
      <c r="AJ2034" s="136">
        <f>((AK2035-AK2033)/500)</f>
        <v>0.02</v>
      </c>
      <c r="AK2034" s="138">
        <f>(((V2034-V2033)*AJ2034)+AK2033)+V2034</f>
        <v>-2240</v>
      </c>
      <c r="AL2034" s="139">
        <f>ROUNDUP(AK2034,0)</f>
        <v>-2240</v>
      </c>
    </row>
    <row r="2035" spans="1:38" ht="15.75" x14ac:dyDescent="0.25">
      <c r="A2035" s="93">
        <f t="shared" si="314"/>
        <v>0</v>
      </c>
      <c r="B2035" s="93">
        <f t="shared" si="309"/>
        <v>0</v>
      </c>
      <c r="C2035" s="112">
        <f>+$D$3*U2035</f>
        <v>5824390</v>
      </c>
      <c r="D2035" s="112">
        <f t="shared" si="310"/>
        <v>5824390</v>
      </c>
      <c r="E2035" s="112">
        <f>+$F$3*L2035</f>
        <v>5188200</v>
      </c>
      <c r="F2035" s="112">
        <f t="shared" si="311"/>
        <v>5188200</v>
      </c>
      <c r="G2035" s="113">
        <f>+$H$3*R2035</f>
        <v>1557510</v>
      </c>
      <c r="H2035" s="112">
        <f t="shared" si="312"/>
        <v>1557510</v>
      </c>
      <c r="I2035" s="140">
        <f>+I2033+500</f>
        <v>508500</v>
      </c>
      <c r="J2035" s="130"/>
      <c r="K2035" s="116">
        <f>+K2033+10</f>
        <v>10320</v>
      </c>
      <c r="L2035" s="117">
        <f>+I2035+K2035</f>
        <v>518820</v>
      </c>
      <c r="M2035" s="118"/>
      <c r="N2035" s="119">
        <f>+N2033+10</f>
        <v>10420</v>
      </c>
      <c r="O2035" s="119">
        <f>+N2035+I2035</f>
        <v>518920</v>
      </c>
      <c r="P2035" s="119"/>
      <c r="Q2035" s="119">
        <f>+Q2033+10</f>
        <v>10670</v>
      </c>
      <c r="R2035" s="120">
        <f>+Q2035+I2035</f>
        <v>519170</v>
      </c>
      <c r="S2035" s="121"/>
      <c r="T2035" s="122">
        <f>+T2033+20</f>
        <v>20990</v>
      </c>
      <c r="U2035" s="122">
        <f>+T2035+I2035</f>
        <v>529490</v>
      </c>
      <c r="V2035" s="141">
        <f>+V2033+500</f>
        <v>508500</v>
      </c>
      <c r="W2035" s="130"/>
      <c r="X2035" s="116">
        <f>+X2033+10</f>
        <v>7855</v>
      </c>
      <c r="Y2035" s="124">
        <f t="shared" si="313"/>
        <v>508740</v>
      </c>
      <c r="Z2035" s="125">
        <f>+V2035+X2035</f>
        <v>516355</v>
      </c>
      <c r="AA2035" s="126"/>
      <c r="AB2035" s="127">
        <f>+AB2033+20</f>
        <v>15710</v>
      </c>
      <c r="AC2035" s="119">
        <f>+V2035+AB2035</f>
        <v>524210</v>
      </c>
      <c r="AD2035" s="127"/>
      <c r="AE2035" s="127">
        <f>+AE2033+10</f>
        <v>7880</v>
      </c>
      <c r="AF2035" s="120">
        <f>+AE2035+V2035</f>
        <v>516380</v>
      </c>
      <c r="AG2035" s="127"/>
      <c r="AH2035" s="127">
        <f>+AH2033+10</f>
        <v>7905</v>
      </c>
      <c r="AI2035" s="119">
        <f>+AH2035+V2035</f>
        <v>516405</v>
      </c>
      <c r="AJ2035" s="126"/>
      <c r="AK2035" s="128">
        <f>+AK2033+10</f>
        <v>7930</v>
      </c>
      <c r="AL2035" s="129">
        <f>+AK2035+V2035</f>
        <v>516430</v>
      </c>
    </row>
    <row r="2036" spans="1:38" ht="15.75" x14ac:dyDescent="0.25">
      <c r="A2036" s="93">
        <f t="shared" si="314"/>
        <v>0</v>
      </c>
      <c r="B2036" s="94">
        <f t="shared" si="309"/>
        <v>0</v>
      </c>
      <c r="C2036" s="95">
        <f>+$D$3*T2036</f>
        <v>7150</v>
      </c>
      <c r="D2036" s="95">
        <f t="shared" si="310"/>
        <v>7150</v>
      </c>
      <c r="E2036" s="95">
        <f>+$F$3*K2036</f>
        <v>1500</v>
      </c>
      <c r="F2036" s="95">
        <f t="shared" si="311"/>
        <v>1500</v>
      </c>
      <c r="G2036" s="96">
        <f>+$H$3*Q2036</f>
        <v>1500</v>
      </c>
      <c r="H2036" s="433">
        <f t="shared" si="312"/>
        <v>1500</v>
      </c>
      <c r="I2036" s="395"/>
      <c r="J2036" s="130">
        <f>((K2037-K2035)/500)</f>
        <v>0.02</v>
      </c>
      <c r="K2036" s="116">
        <f>(((I2036-I2035)*J2036)+K2035)+I2036</f>
        <v>150</v>
      </c>
      <c r="L2036" s="131">
        <f>ROUNDUP(K2036,0)</f>
        <v>150</v>
      </c>
      <c r="M2036" s="132">
        <f>((N2037-N2035)/500)</f>
        <v>0.02</v>
      </c>
      <c r="N2036" s="101">
        <f>(((I2036-I2035)*M2036)+N2035)+I2036</f>
        <v>250</v>
      </c>
      <c r="O2036" s="101">
        <f>ROUNDUP(N2036,0)</f>
        <v>250</v>
      </c>
      <c r="P2036" s="101">
        <f>((Q2037-Q2035)/500)</f>
        <v>0.02</v>
      </c>
      <c r="Q2036" s="101">
        <f>(((I2036-I2035)*P2036)+Q2035)+I2036</f>
        <v>500</v>
      </c>
      <c r="R2036" s="133">
        <f>ROUNDUP(Q2036,0)</f>
        <v>500</v>
      </c>
      <c r="S2036" s="132">
        <f>((T2037-T2035)/500)</f>
        <v>0.04</v>
      </c>
      <c r="T2036" s="134">
        <f>(((I2036-I2035)*S2036)+T2035)+I2036</f>
        <v>650</v>
      </c>
      <c r="U2036" s="134">
        <f>ROUNDUP(T2036,0)</f>
        <v>650</v>
      </c>
      <c r="V2036" s="396"/>
      <c r="W2036" s="130">
        <f>((X2037-X2035)/500)</f>
        <v>0.01</v>
      </c>
      <c r="X2036" s="116">
        <f>(((V2036-V2035)*W2036)+X2035)+V2036</f>
        <v>2770</v>
      </c>
      <c r="Y2036" s="135">
        <f t="shared" si="313"/>
        <v>240</v>
      </c>
      <c r="Z2036" s="106">
        <f>ROUNDUP(X2036,0)</f>
        <v>2770</v>
      </c>
      <c r="AA2036" s="136">
        <f>((AB2037-AB2035)/500)</f>
        <v>0.02</v>
      </c>
      <c r="AB2036" s="137">
        <f>(((V2036-V2035)*AA2036)+AB2035)+V2036</f>
        <v>5540</v>
      </c>
      <c r="AC2036" s="101">
        <f>ROUNDUP(AB2036,0)</f>
        <v>5540</v>
      </c>
      <c r="AD2036" s="137">
        <f>((AE2037-AE2035)/500)</f>
        <v>0.01</v>
      </c>
      <c r="AE2036" s="137">
        <f>(((V2036-V2035)*AD2036)+AE2035)+V2036</f>
        <v>2795</v>
      </c>
      <c r="AF2036" s="133">
        <f>ROUNDUP(AE2036,0)</f>
        <v>2795</v>
      </c>
      <c r="AG2036" s="137">
        <f>((AH2037-AH2035)/500)</f>
        <v>0.01</v>
      </c>
      <c r="AH2036" s="137">
        <f>(((V2036-V2035)*AG2036)+AH2035)+V2036</f>
        <v>2820</v>
      </c>
      <c r="AI2036" s="101">
        <f>ROUNDUP(AH2036,0)</f>
        <v>2820</v>
      </c>
      <c r="AJ2036" s="136">
        <f>((AK2037-AK2035)/500)</f>
        <v>0.01</v>
      </c>
      <c r="AK2036" s="138">
        <f>(((V2036-V2035)*AJ2036)+AK2035)+V2036</f>
        <v>2845</v>
      </c>
      <c r="AL2036" s="139">
        <f>ROUNDUP(AK2036,0)</f>
        <v>2845</v>
      </c>
    </row>
    <row r="2037" spans="1:38" ht="15.75" x14ac:dyDescent="0.25">
      <c r="A2037" s="93">
        <f t="shared" si="314"/>
        <v>0</v>
      </c>
      <c r="B2037" s="93">
        <f t="shared" si="309"/>
        <v>0</v>
      </c>
      <c r="C2037" s="112">
        <f>+$D$3*U2037</f>
        <v>5830110</v>
      </c>
      <c r="D2037" s="112">
        <f t="shared" si="310"/>
        <v>5830110</v>
      </c>
      <c r="E2037" s="112">
        <f>+$F$3*L2037</f>
        <v>5193300</v>
      </c>
      <c r="F2037" s="112">
        <f t="shared" si="311"/>
        <v>5193300</v>
      </c>
      <c r="G2037" s="113">
        <f>+$H$3*R2037</f>
        <v>1559040</v>
      </c>
      <c r="H2037" s="112">
        <f t="shared" si="312"/>
        <v>1559040</v>
      </c>
      <c r="I2037" s="140">
        <f>+I2035+500</f>
        <v>509000</v>
      </c>
      <c r="J2037" s="130"/>
      <c r="K2037" s="116">
        <f>+K2035+10</f>
        <v>10330</v>
      </c>
      <c r="L2037" s="117">
        <f>+I2037+K2037</f>
        <v>519330</v>
      </c>
      <c r="M2037" s="118"/>
      <c r="N2037" s="119">
        <f>+N2035+10</f>
        <v>10430</v>
      </c>
      <c r="O2037" s="119">
        <f>+N2037+I2037</f>
        <v>519430</v>
      </c>
      <c r="P2037" s="119"/>
      <c r="Q2037" s="119">
        <f>+Q2035+10</f>
        <v>10680</v>
      </c>
      <c r="R2037" s="120">
        <f>+Q2037+I2037</f>
        <v>519680</v>
      </c>
      <c r="S2037" s="121"/>
      <c r="T2037" s="122">
        <f>+T2035+20</f>
        <v>21010</v>
      </c>
      <c r="U2037" s="122">
        <f>+T2037+I2037</f>
        <v>530010</v>
      </c>
      <c r="V2037" s="141">
        <f>+V2035+500</f>
        <v>509000</v>
      </c>
      <c r="W2037" s="130"/>
      <c r="X2037" s="116">
        <f>+X2035+5</f>
        <v>7860</v>
      </c>
      <c r="Y2037" s="124">
        <f t="shared" si="313"/>
        <v>509240</v>
      </c>
      <c r="Z2037" s="125">
        <f>+V2037+X2037</f>
        <v>516860</v>
      </c>
      <c r="AA2037" s="126"/>
      <c r="AB2037" s="127">
        <f>+AB2035+10</f>
        <v>15720</v>
      </c>
      <c r="AC2037" s="119">
        <f>+V2037+AB2037</f>
        <v>524720</v>
      </c>
      <c r="AD2037" s="127"/>
      <c r="AE2037" s="127">
        <f>+AE2035+5</f>
        <v>7885</v>
      </c>
      <c r="AF2037" s="120">
        <f>+AE2037+V2037</f>
        <v>516885</v>
      </c>
      <c r="AG2037" s="127"/>
      <c r="AH2037" s="127">
        <f>+AH2035+5</f>
        <v>7910</v>
      </c>
      <c r="AI2037" s="119">
        <f>+AH2037+V2037</f>
        <v>516910</v>
      </c>
      <c r="AJ2037" s="126"/>
      <c r="AK2037" s="128">
        <f>+AK2035+5</f>
        <v>7935</v>
      </c>
      <c r="AL2037" s="129">
        <f>+AK2037+V2037</f>
        <v>516935</v>
      </c>
    </row>
    <row r="2038" spans="1:38" ht="15.75" x14ac:dyDescent="0.25">
      <c r="A2038" s="93">
        <f t="shared" si="314"/>
        <v>0</v>
      </c>
      <c r="B2038" s="94">
        <f t="shared" si="309"/>
        <v>0</v>
      </c>
      <c r="C2038" s="95">
        <f>+$D$3*T2038</f>
        <v>7150</v>
      </c>
      <c r="D2038" s="95">
        <f t="shared" si="310"/>
        <v>7150</v>
      </c>
      <c r="E2038" s="95">
        <f>+$F$3*K2038</f>
        <v>1500</v>
      </c>
      <c r="F2038" s="95">
        <f t="shared" si="311"/>
        <v>1500</v>
      </c>
      <c r="G2038" s="96">
        <f>+$H$3*Q2038</f>
        <v>1500</v>
      </c>
      <c r="H2038" s="95">
        <f t="shared" si="312"/>
        <v>1500</v>
      </c>
      <c r="I2038" s="395"/>
      <c r="J2038" s="130">
        <f>((K2039-K2037)/500)</f>
        <v>0.02</v>
      </c>
      <c r="K2038" s="116">
        <f>(((I2038-I2037)*J2038)+K2037)+I2038</f>
        <v>150</v>
      </c>
      <c r="L2038" s="131">
        <f>ROUNDUP(K2038,0)</f>
        <v>150</v>
      </c>
      <c r="M2038" s="132">
        <f>((N2039-N2037)/500)</f>
        <v>0.02</v>
      </c>
      <c r="N2038" s="101">
        <f>(((I2038-I2037)*M2038)+N2037)+I2038</f>
        <v>250</v>
      </c>
      <c r="O2038" s="101">
        <f>ROUNDUP(N2038,0)</f>
        <v>250</v>
      </c>
      <c r="P2038" s="101">
        <f>((Q2039-Q2037)/500)</f>
        <v>0.02</v>
      </c>
      <c r="Q2038" s="101">
        <f>(((I2038-I2037)*P2038)+Q2037)+I2038</f>
        <v>500</v>
      </c>
      <c r="R2038" s="133">
        <f>ROUNDUP(Q2038,0)</f>
        <v>500</v>
      </c>
      <c r="S2038" s="132">
        <f>((T2039-T2037)/500)</f>
        <v>0.04</v>
      </c>
      <c r="T2038" s="134">
        <f>(((I2038-I2037)*S2038)+T2037)+I2038</f>
        <v>650</v>
      </c>
      <c r="U2038" s="134">
        <f>ROUNDUP(T2038,0)</f>
        <v>650</v>
      </c>
      <c r="V2038" s="396"/>
      <c r="W2038" s="130">
        <f>((X2039-X2037)/500)</f>
        <v>0.02</v>
      </c>
      <c r="X2038" s="116">
        <f>(((V2038-V2037)*W2038)+X2037)+V2038</f>
        <v>-2320</v>
      </c>
      <c r="Y2038" s="135">
        <f t="shared" si="313"/>
        <v>240</v>
      </c>
      <c r="Z2038" s="106">
        <f>ROUNDUP(X2038,0)</f>
        <v>-2320</v>
      </c>
      <c r="AA2038" s="136">
        <f>((AB2039-AB2037)/500)</f>
        <v>0.04</v>
      </c>
      <c r="AB2038" s="137">
        <f>(((V2038-V2037)*AA2038)+AB2037)+V2038</f>
        <v>-4640</v>
      </c>
      <c r="AC2038" s="101">
        <f>ROUNDUP(AB2038,0)</f>
        <v>-4640</v>
      </c>
      <c r="AD2038" s="137">
        <f>((AE2039-AE2037)/500)</f>
        <v>0.02</v>
      </c>
      <c r="AE2038" s="137">
        <f>(((V2038-V2037)*AD2038)+AE2037)+V2038</f>
        <v>-2295</v>
      </c>
      <c r="AF2038" s="133">
        <f>ROUNDUP(AE2038,0)</f>
        <v>-2295</v>
      </c>
      <c r="AG2038" s="137">
        <f>((AH2039-AH2037)/500)</f>
        <v>0.02</v>
      </c>
      <c r="AH2038" s="137">
        <f>(((V2038-V2037)*AG2038)+AH2037)+V2038</f>
        <v>-2270</v>
      </c>
      <c r="AI2038" s="101">
        <f>ROUNDUP(AH2038,0)</f>
        <v>-2270</v>
      </c>
      <c r="AJ2038" s="136">
        <f>((AK2039-AK2037)/500)</f>
        <v>0.02</v>
      </c>
      <c r="AK2038" s="138">
        <f>(((V2038-V2037)*AJ2038)+AK2037)+V2038</f>
        <v>-2245</v>
      </c>
      <c r="AL2038" s="139">
        <f>ROUNDUP(AK2038,0)</f>
        <v>-2245</v>
      </c>
    </row>
    <row r="2039" spans="1:38" ht="15.75" x14ac:dyDescent="0.25">
      <c r="A2039" s="93">
        <f t="shared" si="314"/>
        <v>0</v>
      </c>
      <c r="B2039" s="93">
        <f t="shared" si="309"/>
        <v>0</v>
      </c>
      <c r="C2039" s="112">
        <f>+$D$3*U2039</f>
        <v>5835830</v>
      </c>
      <c r="D2039" s="112">
        <f t="shared" si="310"/>
        <v>5835830</v>
      </c>
      <c r="E2039" s="112">
        <f>+$F$3*L2039</f>
        <v>5198400</v>
      </c>
      <c r="F2039" s="112">
        <f t="shared" si="311"/>
        <v>5198400</v>
      </c>
      <c r="G2039" s="113">
        <f>+$H$3*R2039</f>
        <v>1560570</v>
      </c>
      <c r="H2039" s="112">
        <f t="shared" si="312"/>
        <v>1560570</v>
      </c>
      <c r="I2039" s="140">
        <f>+I2037+500</f>
        <v>509500</v>
      </c>
      <c r="J2039" s="130"/>
      <c r="K2039" s="116">
        <f>+K2037+10</f>
        <v>10340</v>
      </c>
      <c r="L2039" s="117">
        <f>+I2039+K2039</f>
        <v>519840</v>
      </c>
      <c r="M2039" s="118"/>
      <c r="N2039" s="119">
        <f>+N2037+10</f>
        <v>10440</v>
      </c>
      <c r="O2039" s="119">
        <f>+N2039+I2039</f>
        <v>519940</v>
      </c>
      <c r="P2039" s="119"/>
      <c r="Q2039" s="119">
        <f>+Q2037+10</f>
        <v>10690</v>
      </c>
      <c r="R2039" s="120">
        <f>+Q2039+I2039</f>
        <v>520190</v>
      </c>
      <c r="S2039" s="121"/>
      <c r="T2039" s="122">
        <f>+T2037+20</f>
        <v>21030</v>
      </c>
      <c r="U2039" s="122">
        <f>+T2039+I2039</f>
        <v>530530</v>
      </c>
      <c r="V2039" s="141">
        <f>+V2037+500</f>
        <v>509500</v>
      </c>
      <c r="W2039" s="130"/>
      <c r="X2039" s="116">
        <f>+X2037+10</f>
        <v>7870</v>
      </c>
      <c r="Y2039" s="124">
        <f t="shared" si="313"/>
        <v>509740</v>
      </c>
      <c r="Z2039" s="125">
        <f>+V2039+X2039</f>
        <v>517370</v>
      </c>
      <c r="AA2039" s="126"/>
      <c r="AB2039" s="127">
        <f>+AB2037+20</f>
        <v>15740</v>
      </c>
      <c r="AC2039" s="119">
        <f>+V2039+AB2039</f>
        <v>525240</v>
      </c>
      <c r="AD2039" s="127"/>
      <c r="AE2039" s="127">
        <f>+AE2037+10</f>
        <v>7895</v>
      </c>
      <c r="AF2039" s="120">
        <f>+AE2039+V2039</f>
        <v>517395</v>
      </c>
      <c r="AG2039" s="127"/>
      <c r="AH2039" s="127">
        <f>+AH2037+10</f>
        <v>7920</v>
      </c>
      <c r="AI2039" s="119">
        <f>+AH2039+V2039</f>
        <v>517420</v>
      </c>
      <c r="AJ2039" s="126"/>
      <c r="AK2039" s="128">
        <f>+AK2037+10</f>
        <v>7945</v>
      </c>
      <c r="AL2039" s="129">
        <f>+AK2039+V2039</f>
        <v>517445</v>
      </c>
    </row>
    <row r="2040" spans="1:38" ht="15.75" x14ac:dyDescent="0.25">
      <c r="A2040" s="93">
        <f t="shared" si="314"/>
        <v>0</v>
      </c>
      <c r="B2040" s="94">
        <f t="shared" si="309"/>
        <v>0</v>
      </c>
      <c r="C2040" s="95">
        <f>+$D$3*T2040</f>
        <v>7150</v>
      </c>
      <c r="D2040" s="95">
        <f t="shared" si="310"/>
        <v>7150</v>
      </c>
      <c r="E2040" s="95">
        <f>+$F$3*K2040</f>
        <v>1500</v>
      </c>
      <c r="F2040" s="95">
        <f t="shared" si="311"/>
        <v>1500</v>
      </c>
      <c r="G2040" s="96">
        <f>+$H$3*Q2040</f>
        <v>1500</v>
      </c>
      <c r="H2040" s="433">
        <f t="shared" si="312"/>
        <v>1500</v>
      </c>
      <c r="I2040" s="395"/>
      <c r="J2040" s="130">
        <f>((K2041-K2039)/500)</f>
        <v>0.02</v>
      </c>
      <c r="K2040" s="116">
        <f>(((I2040-I2039)*J2040)+K2039)+I2040</f>
        <v>150</v>
      </c>
      <c r="L2040" s="131">
        <f>ROUNDUP(K2040,0)</f>
        <v>150</v>
      </c>
      <c r="M2040" s="132">
        <f>((N2041-N2039)/500)</f>
        <v>0.02</v>
      </c>
      <c r="N2040" s="101">
        <f>(((I2040-I2039)*M2040)+N2039)+I2040</f>
        <v>250</v>
      </c>
      <c r="O2040" s="101">
        <f>ROUNDUP(N2040,0)</f>
        <v>250</v>
      </c>
      <c r="P2040" s="101">
        <f>((Q2041-Q2039)/500)</f>
        <v>0.02</v>
      </c>
      <c r="Q2040" s="101">
        <f>(((I2040-I2039)*P2040)+Q2039)+I2040</f>
        <v>500</v>
      </c>
      <c r="R2040" s="133">
        <f>ROUNDUP(Q2040,0)</f>
        <v>500</v>
      </c>
      <c r="S2040" s="132">
        <f>((T2041-T2039)/500)</f>
        <v>0.04</v>
      </c>
      <c r="T2040" s="134">
        <f>(((I2040-I2039)*S2040)+T2039)+I2040</f>
        <v>650</v>
      </c>
      <c r="U2040" s="134">
        <f>ROUNDUP(T2040,0)</f>
        <v>650</v>
      </c>
      <c r="V2040" s="396"/>
      <c r="W2040" s="130">
        <f>((X2041-X2039)/500)</f>
        <v>0.01</v>
      </c>
      <c r="X2040" s="116">
        <f>(((V2040-V2039)*W2040)+X2039)+V2040</f>
        <v>2775</v>
      </c>
      <c r="Y2040" s="135">
        <f t="shared" si="313"/>
        <v>240</v>
      </c>
      <c r="Z2040" s="106">
        <f>ROUNDUP(X2040,0)</f>
        <v>2775</v>
      </c>
      <c r="AA2040" s="136">
        <f>((AB2041-AB2039)/500)</f>
        <v>0.02</v>
      </c>
      <c r="AB2040" s="137">
        <f>(((V2040-V2039)*AA2040)+AB2039)+V2040</f>
        <v>5550</v>
      </c>
      <c r="AC2040" s="101">
        <f>ROUNDUP(AB2040,0)</f>
        <v>5550</v>
      </c>
      <c r="AD2040" s="137">
        <f>((AE2041-AE2039)/500)</f>
        <v>0.01</v>
      </c>
      <c r="AE2040" s="137">
        <f>(((V2040-V2039)*AD2040)+AE2039)+V2040</f>
        <v>2800</v>
      </c>
      <c r="AF2040" s="133">
        <f>ROUNDUP(AE2040,0)</f>
        <v>2800</v>
      </c>
      <c r="AG2040" s="137">
        <f>((AH2041-AH2039)/500)</f>
        <v>0.01</v>
      </c>
      <c r="AH2040" s="137">
        <f>(((V2040-V2039)*AG2040)+AH2039)+V2040</f>
        <v>2825</v>
      </c>
      <c r="AI2040" s="101">
        <f>ROUNDUP(AH2040,0)</f>
        <v>2825</v>
      </c>
      <c r="AJ2040" s="136">
        <f>((AK2041-AK2039)/500)</f>
        <v>0.01</v>
      </c>
      <c r="AK2040" s="138">
        <f>(((V2040-V2039)*AJ2040)+AK2039)+V2040</f>
        <v>2850</v>
      </c>
      <c r="AL2040" s="139">
        <f>ROUNDUP(AK2040,0)</f>
        <v>2850</v>
      </c>
    </row>
    <row r="2041" spans="1:38" ht="15.75" x14ac:dyDescent="0.25">
      <c r="A2041" s="93">
        <f t="shared" si="314"/>
        <v>0</v>
      </c>
      <c r="B2041" s="93">
        <f t="shared" si="309"/>
        <v>0</v>
      </c>
      <c r="C2041" s="112">
        <f>+$D$3*U2041</f>
        <v>5841550</v>
      </c>
      <c r="D2041" s="112">
        <f t="shared" si="310"/>
        <v>5841550</v>
      </c>
      <c r="E2041" s="112">
        <f>+$F$3*L2041</f>
        <v>5203500</v>
      </c>
      <c r="F2041" s="112">
        <f t="shared" si="311"/>
        <v>5203500</v>
      </c>
      <c r="G2041" s="113">
        <f>+$H$3*R2041</f>
        <v>1562100</v>
      </c>
      <c r="H2041" s="112">
        <f t="shared" si="312"/>
        <v>1562100</v>
      </c>
      <c r="I2041" s="140">
        <f>+I2039+500</f>
        <v>510000</v>
      </c>
      <c r="J2041" s="130"/>
      <c r="K2041" s="116">
        <f>+K2039+10</f>
        <v>10350</v>
      </c>
      <c r="L2041" s="117">
        <f>+I2041+K2041</f>
        <v>520350</v>
      </c>
      <c r="M2041" s="118"/>
      <c r="N2041" s="119">
        <f>+N2039+10</f>
        <v>10450</v>
      </c>
      <c r="O2041" s="119">
        <f>+N2041+I2041</f>
        <v>520450</v>
      </c>
      <c r="P2041" s="119"/>
      <c r="Q2041" s="119">
        <f>+Q2039+10</f>
        <v>10700</v>
      </c>
      <c r="R2041" s="120">
        <f>+Q2041+I2041</f>
        <v>520700</v>
      </c>
      <c r="S2041" s="121"/>
      <c r="T2041" s="122">
        <f>+T2039+20</f>
        <v>21050</v>
      </c>
      <c r="U2041" s="122">
        <f>+T2041+I2041</f>
        <v>531050</v>
      </c>
      <c r="V2041" s="141">
        <f>+V2039+500</f>
        <v>510000</v>
      </c>
      <c r="W2041" s="130"/>
      <c r="X2041" s="116">
        <f>+X2039+5</f>
        <v>7875</v>
      </c>
      <c r="Y2041" s="124">
        <f t="shared" si="313"/>
        <v>510240</v>
      </c>
      <c r="Z2041" s="125">
        <f>+V2041+X2041</f>
        <v>517875</v>
      </c>
      <c r="AA2041" s="126"/>
      <c r="AB2041" s="127">
        <f>+AB2039+10</f>
        <v>15750</v>
      </c>
      <c r="AC2041" s="119">
        <f>+V2041+AB2041</f>
        <v>525750</v>
      </c>
      <c r="AD2041" s="127"/>
      <c r="AE2041" s="127">
        <f>+AE2039+5</f>
        <v>7900</v>
      </c>
      <c r="AF2041" s="120">
        <f>+AE2041+V2041</f>
        <v>517900</v>
      </c>
      <c r="AG2041" s="127"/>
      <c r="AH2041" s="127">
        <f>+AH2039+5</f>
        <v>7925</v>
      </c>
      <c r="AI2041" s="119">
        <f>+AH2041+V2041</f>
        <v>517925</v>
      </c>
      <c r="AJ2041" s="126"/>
      <c r="AK2041" s="128">
        <f>+AK2039+5</f>
        <v>7950</v>
      </c>
      <c r="AL2041" s="129">
        <f>+AK2041+V2041</f>
        <v>517950</v>
      </c>
    </row>
    <row r="2042" spans="1:38" ht="15.75" x14ac:dyDescent="0.25">
      <c r="A2042" s="93">
        <f t="shared" si="314"/>
        <v>0</v>
      </c>
      <c r="B2042" s="94">
        <f t="shared" si="309"/>
        <v>0</v>
      </c>
      <c r="C2042" s="95">
        <f>+$D$3*T2042</f>
        <v>7150</v>
      </c>
      <c r="D2042" s="95">
        <f t="shared" si="310"/>
        <v>7150</v>
      </c>
      <c r="E2042" s="95">
        <f>+$F$3*K2042</f>
        <v>1500</v>
      </c>
      <c r="F2042" s="95">
        <f t="shared" si="311"/>
        <v>1500</v>
      </c>
      <c r="G2042" s="96">
        <f>+$H$3*Q2042</f>
        <v>1500</v>
      </c>
      <c r="H2042" s="95">
        <f t="shared" si="312"/>
        <v>1500</v>
      </c>
      <c r="I2042" s="395"/>
      <c r="J2042" s="130">
        <f>((K2043-K2041)/500)</f>
        <v>0.02</v>
      </c>
      <c r="K2042" s="116">
        <f>(((I2042-I2041)*J2042)+K2041)+I2042</f>
        <v>150</v>
      </c>
      <c r="L2042" s="131">
        <f>ROUNDUP(K2042,0)</f>
        <v>150</v>
      </c>
      <c r="M2042" s="132">
        <f>((N2043-N2041)/500)</f>
        <v>0.02</v>
      </c>
      <c r="N2042" s="101">
        <f>(((I2042-I2041)*M2042)+N2041)+I2042</f>
        <v>250</v>
      </c>
      <c r="O2042" s="101">
        <f>ROUNDUP(N2042,0)</f>
        <v>250</v>
      </c>
      <c r="P2042" s="101">
        <f>((Q2043-Q2041)/500)</f>
        <v>0.02</v>
      </c>
      <c r="Q2042" s="101">
        <f>(((I2042-I2041)*P2042)+Q2041)+I2042</f>
        <v>500</v>
      </c>
      <c r="R2042" s="133">
        <f>ROUNDUP(Q2042,0)</f>
        <v>500</v>
      </c>
      <c r="S2042" s="132">
        <f>((T2043-T2041)/500)</f>
        <v>0.04</v>
      </c>
      <c r="T2042" s="134">
        <f>(((I2042-I2041)*S2042)+T2041)+I2042</f>
        <v>650</v>
      </c>
      <c r="U2042" s="134">
        <f>ROUNDUP(T2042,0)</f>
        <v>650</v>
      </c>
      <c r="V2042" s="396"/>
      <c r="W2042" s="130">
        <f>((X2043-X2041)/500)</f>
        <v>0.02</v>
      </c>
      <c r="X2042" s="116">
        <f>(((V2042-V2041)*W2042)+X2041)+V2042</f>
        <v>-2325</v>
      </c>
      <c r="Y2042" s="135">
        <f t="shared" si="313"/>
        <v>240</v>
      </c>
      <c r="Z2042" s="106">
        <f>ROUNDUP(X2042,0)</f>
        <v>-2325</v>
      </c>
      <c r="AA2042" s="136">
        <f>((AB2043-AB2041)/500)</f>
        <v>0.04</v>
      </c>
      <c r="AB2042" s="137">
        <f>(((V2042-V2041)*AA2042)+AB2041)+V2042</f>
        <v>-4650</v>
      </c>
      <c r="AC2042" s="101">
        <f>ROUNDUP(AB2042,0)</f>
        <v>-4650</v>
      </c>
      <c r="AD2042" s="137">
        <f>((AE2043-AE2041)/500)</f>
        <v>0.02</v>
      </c>
      <c r="AE2042" s="137">
        <f>(((V2042-V2041)*AD2042)+AE2041)+V2042</f>
        <v>-2300</v>
      </c>
      <c r="AF2042" s="133">
        <f>ROUNDUP(AE2042,0)</f>
        <v>-2300</v>
      </c>
      <c r="AG2042" s="137">
        <f>((AH2043-AH2041)/500)</f>
        <v>0.02</v>
      </c>
      <c r="AH2042" s="137">
        <f>(((V2042-V2041)*AG2042)+AH2041)+V2042</f>
        <v>-2275</v>
      </c>
      <c r="AI2042" s="101">
        <f>ROUNDUP(AH2042,0)</f>
        <v>-2275</v>
      </c>
      <c r="AJ2042" s="136">
        <f>((AK2043-AK2041)/500)</f>
        <v>0.02</v>
      </c>
      <c r="AK2042" s="138">
        <f>(((V2042-V2041)*AJ2042)+AK2041)+V2042</f>
        <v>-2250</v>
      </c>
      <c r="AL2042" s="139">
        <f>ROUNDUP(AK2042,0)</f>
        <v>-2250</v>
      </c>
    </row>
    <row r="2043" spans="1:38" ht="15.75" x14ac:dyDescent="0.25">
      <c r="A2043" s="93">
        <f t="shared" si="314"/>
        <v>0</v>
      </c>
      <c r="B2043" s="93">
        <f t="shared" si="309"/>
        <v>0</v>
      </c>
      <c r="C2043" s="112">
        <f>+$D$3*U2043</f>
        <v>5847270</v>
      </c>
      <c r="D2043" s="112">
        <f t="shared" si="310"/>
        <v>5847270</v>
      </c>
      <c r="E2043" s="112">
        <f>+$F$3*L2043</f>
        <v>5208600</v>
      </c>
      <c r="F2043" s="112">
        <f t="shared" si="311"/>
        <v>5208600</v>
      </c>
      <c r="G2043" s="113">
        <f>+$H$3*R2043</f>
        <v>1563630</v>
      </c>
      <c r="H2043" s="112">
        <f t="shared" si="312"/>
        <v>1563630</v>
      </c>
      <c r="I2043" s="140">
        <f>+I2041+500</f>
        <v>510500</v>
      </c>
      <c r="J2043" s="130"/>
      <c r="K2043" s="116">
        <f>+K2041+10</f>
        <v>10360</v>
      </c>
      <c r="L2043" s="117">
        <f>+I2043+K2043</f>
        <v>520860</v>
      </c>
      <c r="M2043" s="118"/>
      <c r="N2043" s="119">
        <f>+N2041+10</f>
        <v>10460</v>
      </c>
      <c r="O2043" s="119">
        <f>+N2043+I2043</f>
        <v>520960</v>
      </c>
      <c r="P2043" s="119"/>
      <c r="Q2043" s="119">
        <f>+Q2041+10</f>
        <v>10710</v>
      </c>
      <c r="R2043" s="120">
        <f>+Q2043+I2043</f>
        <v>521210</v>
      </c>
      <c r="S2043" s="121"/>
      <c r="T2043" s="122">
        <f>+T2041+20</f>
        <v>21070</v>
      </c>
      <c r="U2043" s="122">
        <f>+T2043+I2043</f>
        <v>531570</v>
      </c>
      <c r="V2043" s="141">
        <f>+V2041+500</f>
        <v>510500</v>
      </c>
      <c r="W2043" s="130"/>
      <c r="X2043" s="116">
        <f>+X2041+10</f>
        <v>7885</v>
      </c>
      <c r="Y2043" s="124">
        <f t="shared" si="313"/>
        <v>510740</v>
      </c>
      <c r="Z2043" s="125">
        <f>+V2043+X2043</f>
        <v>518385</v>
      </c>
      <c r="AA2043" s="126"/>
      <c r="AB2043" s="127">
        <f>+AB2041+20</f>
        <v>15770</v>
      </c>
      <c r="AC2043" s="119">
        <f>+V2043+AB2043</f>
        <v>526270</v>
      </c>
      <c r="AD2043" s="127"/>
      <c r="AE2043" s="127">
        <f>+AE2041+10</f>
        <v>7910</v>
      </c>
      <c r="AF2043" s="120">
        <f>+AE2043+V2043</f>
        <v>518410</v>
      </c>
      <c r="AG2043" s="127"/>
      <c r="AH2043" s="127">
        <f>+AH2041+10</f>
        <v>7935</v>
      </c>
      <c r="AI2043" s="119">
        <f>+AH2043+V2043</f>
        <v>518435</v>
      </c>
      <c r="AJ2043" s="126"/>
      <c r="AK2043" s="128">
        <f>+AK2041+10</f>
        <v>7960</v>
      </c>
      <c r="AL2043" s="129">
        <f>+AK2043+V2043</f>
        <v>518460</v>
      </c>
    </row>
    <row r="2044" spans="1:38" ht="15.75" x14ac:dyDescent="0.25">
      <c r="A2044" s="93">
        <f t="shared" si="314"/>
        <v>0</v>
      </c>
      <c r="B2044" s="94">
        <f t="shared" si="309"/>
        <v>0</v>
      </c>
      <c r="C2044" s="95">
        <f>+$D$3*T2044</f>
        <v>7150</v>
      </c>
      <c r="D2044" s="95">
        <f t="shared" si="310"/>
        <v>7150</v>
      </c>
      <c r="E2044" s="95">
        <f>+$F$3*K2044</f>
        <v>1500</v>
      </c>
      <c r="F2044" s="95">
        <f t="shared" si="311"/>
        <v>1500</v>
      </c>
      <c r="G2044" s="96">
        <f>+$H$3*Q2044</f>
        <v>1500</v>
      </c>
      <c r="H2044" s="433">
        <f t="shared" si="312"/>
        <v>1500</v>
      </c>
      <c r="I2044" s="395"/>
      <c r="J2044" s="130">
        <f>((K2045-K2043)/500)</f>
        <v>0.02</v>
      </c>
      <c r="K2044" s="116">
        <f>(((I2044-I2043)*J2044)+K2043)+I2044</f>
        <v>150</v>
      </c>
      <c r="L2044" s="131">
        <f>ROUNDUP(K2044,0)</f>
        <v>150</v>
      </c>
      <c r="M2044" s="132">
        <f>((N2045-N2043)/500)</f>
        <v>0.02</v>
      </c>
      <c r="N2044" s="101">
        <f>(((I2044-I2043)*M2044)+N2043)+I2044</f>
        <v>250</v>
      </c>
      <c r="O2044" s="101">
        <f>ROUNDUP(N2044,0)</f>
        <v>250</v>
      </c>
      <c r="P2044" s="101">
        <f>((Q2045-Q2043)/500)</f>
        <v>0.02</v>
      </c>
      <c r="Q2044" s="101">
        <f>(((I2044-I2043)*P2044)+Q2043)+I2044</f>
        <v>500</v>
      </c>
      <c r="R2044" s="133">
        <f>ROUNDUP(Q2044,0)</f>
        <v>500</v>
      </c>
      <c r="S2044" s="132">
        <f>((T2045-T2043)/500)</f>
        <v>0.04</v>
      </c>
      <c r="T2044" s="134">
        <f>(((I2044-I2043)*S2044)+T2043)+I2044</f>
        <v>650</v>
      </c>
      <c r="U2044" s="134">
        <f>ROUNDUP(T2044,0)</f>
        <v>650</v>
      </c>
      <c r="V2044" s="396"/>
      <c r="W2044" s="130">
        <f>((X2045-X2043)/500)</f>
        <v>0.01</v>
      </c>
      <c r="X2044" s="116">
        <f>(((V2044-V2043)*W2044)+X2043)+V2044</f>
        <v>2780</v>
      </c>
      <c r="Y2044" s="135">
        <f t="shared" si="313"/>
        <v>240</v>
      </c>
      <c r="Z2044" s="106">
        <f>ROUNDUP(X2044,0)</f>
        <v>2780</v>
      </c>
      <c r="AA2044" s="136">
        <f>((AB2045-AB2043)/500)</f>
        <v>0.02</v>
      </c>
      <c r="AB2044" s="137">
        <f>(((V2044-V2043)*AA2044)+AB2043)+V2044</f>
        <v>5560</v>
      </c>
      <c r="AC2044" s="101">
        <f>ROUNDUP(AB2044,0)</f>
        <v>5560</v>
      </c>
      <c r="AD2044" s="137">
        <f>((AE2045-AE2043)/500)</f>
        <v>0.01</v>
      </c>
      <c r="AE2044" s="137">
        <f>(((V2044-V2043)*AD2044)+AE2043)+V2044</f>
        <v>2805</v>
      </c>
      <c r="AF2044" s="133">
        <f>ROUNDUP(AE2044,0)</f>
        <v>2805</v>
      </c>
      <c r="AG2044" s="137">
        <f>((AH2045-AH2043)/500)</f>
        <v>0.01</v>
      </c>
      <c r="AH2044" s="137">
        <f>(((V2044-V2043)*AG2044)+AH2043)+V2044</f>
        <v>2830</v>
      </c>
      <c r="AI2044" s="101">
        <f>ROUNDUP(AH2044,0)</f>
        <v>2830</v>
      </c>
      <c r="AJ2044" s="136">
        <f>((AK2045-AK2043)/500)</f>
        <v>0.01</v>
      </c>
      <c r="AK2044" s="138">
        <f>(((V2044-V2043)*AJ2044)+AK2043)+V2044</f>
        <v>2855</v>
      </c>
      <c r="AL2044" s="139">
        <f>ROUNDUP(AK2044,0)</f>
        <v>2855</v>
      </c>
    </row>
    <row r="2045" spans="1:38" ht="15.75" x14ac:dyDescent="0.25">
      <c r="A2045" s="93">
        <f t="shared" si="314"/>
        <v>0</v>
      </c>
      <c r="B2045" s="93">
        <f t="shared" si="309"/>
        <v>0</v>
      </c>
      <c r="C2045" s="112">
        <f>+$D$3*U2045</f>
        <v>5852990</v>
      </c>
      <c r="D2045" s="112">
        <f t="shared" si="310"/>
        <v>5852990</v>
      </c>
      <c r="E2045" s="112">
        <f>+$F$3*L2045</f>
        <v>5213700</v>
      </c>
      <c r="F2045" s="112">
        <f t="shared" si="311"/>
        <v>5213700</v>
      </c>
      <c r="G2045" s="113">
        <f>+$H$3*R2045</f>
        <v>1565160</v>
      </c>
      <c r="H2045" s="112">
        <f t="shared" si="312"/>
        <v>1565160</v>
      </c>
      <c r="I2045" s="140">
        <f>+I2043+500</f>
        <v>511000</v>
      </c>
      <c r="J2045" s="130"/>
      <c r="K2045" s="116">
        <f>+K2043+10</f>
        <v>10370</v>
      </c>
      <c r="L2045" s="117">
        <f>+I2045+K2045</f>
        <v>521370</v>
      </c>
      <c r="M2045" s="118"/>
      <c r="N2045" s="119">
        <f>+N2043+10</f>
        <v>10470</v>
      </c>
      <c r="O2045" s="119">
        <f>+N2045+I2045</f>
        <v>521470</v>
      </c>
      <c r="P2045" s="119"/>
      <c r="Q2045" s="119">
        <f>+Q2043+10</f>
        <v>10720</v>
      </c>
      <c r="R2045" s="120">
        <f>+Q2045+I2045</f>
        <v>521720</v>
      </c>
      <c r="S2045" s="121"/>
      <c r="T2045" s="122">
        <f>+T2043+20</f>
        <v>21090</v>
      </c>
      <c r="U2045" s="122">
        <f>+T2045+I2045</f>
        <v>532090</v>
      </c>
      <c r="V2045" s="141">
        <f>+V2043+500</f>
        <v>511000</v>
      </c>
      <c r="W2045" s="130"/>
      <c r="X2045" s="116">
        <f>+X2043+5</f>
        <v>7890</v>
      </c>
      <c r="Y2045" s="124">
        <f t="shared" si="313"/>
        <v>511240</v>
      </c>
      <c r="Z2045" s="125">
        <f>+V2045+X2045</f>
        <v>518890</v>
      </c>
      <c r="AA2045" s="126"/>
      <c r="AB2045" s="127">
        <f>+AB2043+10</f>
        <v>15780</v>
      </c>
      <c r="AC2045" s="119">
        <f>+V2045+AB2045</f>
        <v>526780</v>
      </c>
      <c r="AD2045" s="127"/>
      <c r="AE2045" s="127">
        <f>+AE2043+5</f>
        <v>7915</v>
      </c>
      <c r="AF2045" s="120">
        <f>+AE2045+V2045</f>
        <v>518915</v>
      </c>
      <c r="AG2045" s="127"/>
      <c r="AH2045" s="127">
        <f>+AH2043+5</f>
        <v>7940</v>
      </c>
      <c r="AI2045" s="119">
        <f>+AH2045+V2045</f>
        <v>518940</v>
      </c>
      <c r="AJ2045" s="126"/>
      <c r="AK2045" s="128">
        <f>+AK2043+5</f>
        <v>7965</v>
      </c>
      <c r="AL2045" s="129">
        <f>+AK2045+V2045</f>
        <v>518965</v>
      </c>
    </row>
    <row r="2046" spans="1:38" ht="15.75" x14ac:dyDescent="0.25">
      <c r="A2046" s="93">
        <f t="shared" si="314"/>
        <v>0</v>
      </c>
      <c r="B2046" s="94">
        <f t="shared" si="309"/>
        <v>0</v>
      </c>
      <c r="C2046" s="95">
        <f>+$D$3*T2046</f>
        <v>7150</v>
      </c>
      <c r="D2046" s="95">
        <f t="shared" si="310"/>
        <v>7150</v>
      </c>
      <c r="E2046" s="95">
        <f>+$F$3*K2046</f>
        <v>1500</v>
      </c>
      <c r="F2046" s="95">
        <f t="shared" si="311"/>
        <v>1500</v>
      </c>
      <c r="G2046" s="96">
        <f>+$H$3*Q2046</f>
        <v>1500</v>
      </c>
      <c r="H2046" s="95">
        <f t="shared" si="312"/>
        <v>1500</v>
      </c>
      <c r="I2046" s="395"/>
      <c r="J2046" s="130">
        <f>((K2047-K2045)/500)</f>
        <v>0.02</v>
      </c>
      <c r="K2046" s="116">
        <f>(((I2046-I2045)*J2046)+K2045)+I2046</f>
        <v>150</v>
      </c>
      <c r="L2046" s="131">
        <f>ROUNDUP(K2046,0)</f>
        <v>150</v>
      </c>
      <c r="M2046" s="132">
        <f>((N2047-N2045)/500)</f>
        <v>0.02</v>
      </c>
      <c r="N2046" s="101">
        <f>(((I2046-I2045)*M2046)+N2045)+I2046</f>
        <v>250</v>
      </c>
      <c r="O2046" s="101">
        <f>ROUNDUP(N2046,0)</f>
        <v>250</v>
      </c>
      <c r="P2046" s="101">
        <f>((Q2047-Q2045)/500)</f>
        <v>0.02</v>
      </c>
      <c r="Q2046" s="101">
        <f>(((I2046-I2045)*P2046)+Q2045)+I2046</f>
        <v>500</v>
      </c>
      <c r="R2046" s="133">
        <f>ROUNDUP(Q2046,0)</f>
        <v>500</v>
      </c>
      <c r="S2046" s="132">
        <f>((T2047-T2045)/500)</f>
        <v>0.04</v>
      </c>
      <c r="T2046" s="134">
        <f>(((I2046-I2045)*S2046)+T2045)+I2046</f>
        <v>650</v>
      </c>
      <c r="U2046" s="134">
        <f>ROUNDUP(T2046,0)</f>
        <v>650</v>
      </c>
      <c r="V2046" s="396"/>
      <c r="W2046" s="130">
        <f>((X2047-X2045)/500)</f>
        <v>0.02</v>
      </c>
      <c r="X2046" s="116">
        <f>(((V2046-V2045)*W2046)+X2045)+V2046</f>
        <v>-2330</v>
      </c>
      <c r="Y2046" s="135">
        <f t="shared" si="313"/>
        <v>240</v>
      </c>
      <c r="Z2046" s="106">
        <f>ROUNDUP(X2046,0)</f>
        <v>-2330</v>
      </c>
      <c r="AA2046" s="136">
        <f>((AB2047-AB2045)/500)</f>
        <v>0.04</v>
      </c>
      <c r="AB2046" s="137">
        <f>(((V2046-V2045)*AA2046)+AB2045)+V2046</f>
        <v>-4660</v>
      </c>
      <c r="AC2046" s="101">
        <f>ROUNDUP(AB2046,0)</f>
        <v>-4660</v>
      </c>
      <c r="AD2046" s="137">
        <f>((AE2047-AE2045)/500)</f>
        <v>0.02</v>
      </c>
      <c r="AE2046" s="137">
        <f>(((V2046-V2045)*AD2046)+AE2045)+V2046</f>
        <v>-2305</v>
      </c>
      <c r="AF2046" s="133">
        <f>ROUNDUP(AE2046,0)</f>
        <v>-2305</v>
      </c>
      <c r="AG2046" s="137">
        <f>((AH2047-AH2045)/500)</f>
        <v>0.02</v>
      </c>
      <c r="AH2046" s="137">
        <f>(((V2046-V2045)*AG2046)+AH2045)+V2046</f>
        <v>-2280</v>
      </c>
      <c r="AI2046" s="101">
        <f>ROUNDUP(AH2046,0)</f>
        <v>-2280</v>
      </c>
      <c r="AJ2046" s="136">
        <f>((AK2047-AK2045)/500)</f>
        <v>0.02</v>
      </c>
      <c r="AK2046" s="138">
        <f>(((V2046-V2045)*AJ2046)+AK2045)+V2046</f>
        <v>-2255</v>
      </c>
      <c r="AL2046" s="139">
        <f>ROUNDUP(AK2046,0)</f>
        <v>-2255</v>
      </c>
    </row>
    <row r="2047" spans="1:38" ht="15.75" x14ac:dyDescent="0.25">
      <c r="A2047" s="93">
        <f t="shared" si="314"/>
        <v>0</v>
      </c>
      <c r="B2047" s="93">
        <f t="shared" si="309"/>
        <v>0</v>
      </c>
      <c r="C2047" s="112">
        <f>+$D$3*U2047</f>
        <v>5858710</v>
      </c>
      <c r="D2047" s="112">
        <f t="shared" si="310"/>
        <v>5858710</v>
      </c>
      <c r="E2047" s="112">
        <f>+$F$3*L2047</f>
        <v>5218800</v>
      </c>
      <c r="F2047" s="112">
        <f t="shared" si="311"/>
        <v>5218800</v>
      </c>
      <c r="G2047" s="113">
        <f>+$H$3*R2047</f>
        <v>1566690</v>
      </c>
      <c r="H2047" s="112">
        <f t="shared" si="312"/>
        <v>1566690</v>
      </c>
      <c r="I2047" s="140">
        <f>+I2045+500</f>
        <v>511500</v>
      </c>
      <c r="J2047" s="130"/>
      <c r="K2047" s="116">
        <f>+K2045+10</f>
        <v>10380</v>
      </c>
      <c r="L2047" s="117">
        <f>+I2047+K2047</f>
        <v>521880</v>
      </c>
      <c r="M2047" s="118"/>
      <c r="N2047" s="119">
        <f>+N2045+10</f>
        <v>10480</v>
      </c>
      <c r="O2047" s="119">
        <f>+N2047+I2047</f>
        <v>521980</v>
      </c>
      <c r="P2047" s="119"/>
      <c r="Q2047" s="119">
        <f>+Q2045+10</f>
        <v>10730</v>
      </c>
      <c r="R2047" s="120">
        <f>+Q2047+I2047</f>
        <v>522230</v>
      </c>
      <c r="S2047" s="121"/>
      <c r="T2047" s="122">
        <f>+T2045+20</f>
        <v>21110</v>
      </c>
      <c r="U2047" s="122">
        <f>+T2047+I2047</f>
        <v>532610</v>
      </c>
      <c r="V2047" s="141">
        <f>+V2045+500</f>
        <v>511500</v>
      </c>
      <c r="W2047" s="130"/>
      <c r="X2047" s="116">
        <f>+X2045+10</f>
        <v>7900</v>
      </c>
      <c r="Y2047" s="124">
        <f t="shared" si="313"/>
        <v>511740</v>
      </c>
      <c r="Z2047" s="125">
        <f>+V2047+X2047</f>
        <v>519400</v>
      </c>
      <c r="AA2047" s="126"/>
      <c r="AB2047" s="127">
        <f>+AB2045+20</f>
        <v>15800</v>
      </c>
      <c r="AC2047" s="119">
        <f>+V2047+AB2047</f>
        <v>527300</v>
      </c>
      <c r="AD2047" s="127"/>
      <c r="AE2047" s="127">
        <f>+AE2045+10</f>
        <v>7925</v>
      </c>
      <c r="AF2047" s="120">
        <f>+AE2047+V2047</f>
        <v>519425</v>
      </c>
      <c r="AG2047" s="127"/>
      <c r="AH2047" s="127">
        <f>+AH2045+10</f>
        <v>7950</v>
      </c>
      <c r="AI2047" s="119">
        <f>+AH2047+V2047</f>
        <v>519450</v>
      </c>
      <c r="AJ2047" s="126"/>
      <c r="AK2047" s="128">
        <f>+AK2045+10</f>
        <v>7975</v>
      </c>
      <c r="AL2047" s="129">
        <f>+AK2047+V2047</f>
        <v>519475</v>
      </c>
    </row>
    <row r="2048" spans="1:38" ht="15.75" x14ac:dyDescent="0.25">
      <c r="A2048" s="93">
        <f t="shared" si="314"/>
        <v>0</v>
      </c>
      <c r="B2048" s="94">
        <f t="shared" si="309"/>
        <v>0</v>
      </c>
      <c r="C2048" s="95">
        <f>+$D$3*T2048</f>
        <v>7150</v>
      </c>
      <c r="D2048" s="95">
        <f t="shared" si="310"/>
        <v>7150</v>
      </c>
      <c r="E2048" s="95">
        <f>+$F$3*K2048</f>
        <v>1500</v>
      </c>
      <c r="F2048" s="95">
        <f t="shared" si="311"/>
        <v>1500</v>
      </c>
      <c r="G2048" s="96">
        <f>+$H$3*Q2048</f>
        <v>1500</v>
      </c>
      <c r="H2048" s="433">
        <f t="shared" si="312"/>
        <v>1500</v>
      </c>
      <c r="I2048" s="395"/>
      <c r="J2048" s="130">
        <f>((K2049-K2047)/500)</f>
        <v>0.02</v>
      </c>
      <c r="K2048" s="116">
        <f>(((I2048-I2047)*J2048)+K2047)+I2048</f>
        <v>150</v>
      </c>
      <c r="L2048" s="131">
        <f>ROUNDUP(K2048,0)</f>
        <v>150</v>
      </c>
      <c r="M2048" s="132">
        <f>((N2049-N2047)/500)</f>
        <v>0.02</v>
      </c>
      <c r="N2048" s="101">
        <f>(((I2048-I2047)*M2048)+N2047)+I2048</f>
        <v>250</v>
      </c>
      <c r="O2048" s="101">
        <f>ROUNDUP(N2048,0)</f>
        <v>250</v>
      </c>
      <c r="P2048" s="101">
        <f>((Q2049-Q2047)/500)</f>
        <v>0.02</v>
      </c>
      <c r="Q2048" s="101">
        <f>(((I2048-I2047)*P2048)+Q2047)+I2048</f>
        <v>500</v>
      </c>
      <c r="R2048" s="133">
        <f>ROUNDUP(Q2048,0)</f>
        <v>500</v>
      </c>
      <c r="S2048" s="132">
        <f>((T2049-T2047)/500)</f>
        <v>0.04</v>
      </c>
      <c r="T2048" s="134">
        <f>(((I2048-I2047)*S2048)+T2047)+I2048</f>
        <v>650</v>
      </c>
      <c r="U2048" s="134">
        <f>ROUNDUP(T2048,0)</f>
        <v>650</v>
      </c>
      <c r="V2048" s="396"/>
      <c r="W2048" s="130">
        <f>((X2049-X2047)/500)</f>
        <v>0.01</v>
      </c>
      <c r="X2048" s="116">
        <f>(((V2048-V2047)*W2048)+X2047)+V2048</f>
        <v>2785</v>
      </c>
      <c r="Y2048" s="135">
        <f t="shared" si="313"/>
        <v>240</v>
      </c>
      <c r="Z2048" s="106">
        <f>ROUNDUP(X2048,0)</f>
        <v>2785</v>
      </c>
      <c r="AA2048" s="136">
        <f>((AB2049-AB2047)/500)</f>
        <v>0.02</v>
      </c>
      <c r="AB2048" s="137">
        <f>(((V2048-V2047)*AA2048)+AB2047)+V2048</f>
        <v>5570</v>
      </c>
      <c r="AC2048" s="101">
        <f>ROUNDUP(AB2048,0)</f>
        <v>5570</v>
      </c>
      <c r="AD2048" s="137">
        <f>((AE2049-AE2047)/500)</f>
        <v>0.01</v>
      </c>
      <c r="AE2048" s="137">
        <f>(((V2048-V2047)*AD2048)+AE2047)+V2048</f>
        <v>2810</v>
      </c>
      <c r="AF2048" s="133">
        <f>ROUNDUP(AE2048,0)</f>
        <v>2810</v>
      </c>
      <c r="AG2048" s="137">
        <f>((AH2049-AH2047)/500)</f>
        <v>0.01</v>
      </c>
      <c r="AH2048" s="137">
        <f>(((V2048-V2047)*AG2048)+AH2047)+V2048</f>
        <v>2835</v>
      </c>
      <c r="AI2048" s="101">
        <f>ROUNDUP(AH2048,0)</f>
        <v>2835</v>
      </c>
      <c r="AJ2048" s="136">
        <f>((AK2049-AK2047)/500)</f>
        <v>0.01</v>
      </c>
      <c r="AK2048" s="138">
        <f>(((V2048-V2047)*AJ2048)+AK2047)+V2048</f>
        <v>2860</v>
      </c>
      <c r="AL2048" s="139">
        <f>ROUNDUP(AK2048,0)</f>
        <v>2860</v>
      </c>
    </row>
    <row r="2049" spans="1:38" ht="15.75" x14ac:dyDescent="0.25">
      <c r="A2049" s="93">
        <f t="shared" si="314"/>
        <v>0</v>
      </c>
      <c r="B2049" s="93">
        <f t="shared" si="309"/>
        <v>0</v>
      </c>
      <c r="C2049" s="112">
        <f>+$D$3*U2049</f>
        <v>5864430</v>
      </c>
      <c r="D2049" s="112">
        <f t="shared" si="310"/>
        <v>5864430</v>
      </c>
      <c r="E2049" s="112">
        <f>+$F$3*L2049</f>
        <v>5223900</v>
      </c>
      <c r="F2049" s="112">
        <f t="shared" si="311"/>
        <v>5223900</v>
      </c>
      <c r="G2049" s="113">
        <f>+$H$3*R2049</f>
        <v>1568220</v>
      </c>
      <c r="H2049" s="112">
        <f t="shared" si="312"/>
        <v>1568220</v>
      </c>
      <c r="I2049" s="140">
        <f>+I2047+500</f>
        <v>512000</v>
      </c>
      <c r="J2049" s="130"/>
      <c r="K2049" s="116">
        <f>+K2047+10</f>
        <v>10390</v>
      </c>
      <c r="L2049" s="117">
        <f>+I2049+K2049</f>
        <v>522390</v>
      </c>
      <c r="M2049" s="118"/>
      <c r="N2049" s="119">
        <f>+N2047+10</f>
        <v>10490</v>
      </c>
      <c r="O2049" s="119">
        <f>+N2049+I2049</f>
        <v>522490</v>
      </c>
      <c r="P2049" s="119"/>
      <c r="Q2049" s="119">
        <f>+Q2047+10</f>
        <v>10740</v>
      </c>
      <c r="R2049" s="120">
        <f>+Q2049+I2049</f>
        <v>522740</v>
      </c>
      <c r="S2049" s="121"/>
      <c r="T2049" s="122">
        <f>+T2047+20</f>
        <v>21130</v>
      </c>
      <c r="U2049" s="122">
        <f>+T2049+I2049</f>
        <v>533130</v>
      </c>
      <c r="V2049" s="141">
        <f>+V2047+500</f>
        <v>512000</v>
      </c>
      <c r="W2049" s="130"/>
      <c r="X2049" s="116">
        <f>+X2047+5</f>
        <v>7905</v>
      </c>
      <c r="Y2049" s="124">
        <f t="shared" si="313"/>
        <v>512240</v>
      </c>
      <c r="Z2049" s="125">
        <f>+V2049+X2049</f>
        <v>519905</v>
      </c>
      <c r="AA2049" s="126"/>
      <c r="AB2049" s="127">
        <f>+AB2047+10</f>
        <v>15810</v>
      </c>
      <c r="AC2049" s="119">
        <f>+V2049+AB2049</f>
        <v>527810</v>
      </c>
      <c r="AD2049" s="127"/>
      <c r="AE2049" s="127">
        <f>+AE2047+5</f>
        <v>7930</v>
      </c>
      <c r="AF2049" s="120">
        <f>+AE2049+V2049</f>
        <v>519930</v>
      </c>
      <c r="AG2049" s="127"/>
      <c r="AH2049" s="127">
        <f>+AH2047+5</f>
        <v>7955</v>
      </c>
      <c r="AI2049" s="119">
        <f>+AH2049+V2049</f>
        <v>519955</v>
      </c>
      <c r="AJ2049" s="126"/>
      <c r="AK2049" s="128">
        <f>+AK2047+5</f>
        <v>7980</v>
      </c>
      <c r="AL2049" s="129">
        <f>+AK2049+V2049</f>
        <v>519980</v>
      </c>
    </row>
    <row r="2050" spans="1:38" ht="15.75" x14ac:dyDescent="0.25">
      <c r="A2050" s="93">
        <f t="shared" si="314"/>
        <v>0</v>
      </c>
      <c r="B2050" s="94">
        <f t="shared" si="309"/>
        <v>0</v>
      </c>
      <c r="C2050" s="95">
        <f>+$D$3*T2050</f>
        <v>7150</v>
      </c>
      <c r="D2050" s="95">
        <f t="shared" si="310"/>
        <v>7150</v>
      </c>
      <c r="E2050" s="95">
        <f>+$F$3*K2050</f>
        <v>1500</v>
      </c>
      <c r="F2050" s="95">
        <f t="shared" si="311"/>
        <v>1500</v>
      </c>
      <c r="G2050" s="96">
        <f>+$H$3*Q2050</f>
        <v>1500</v>
      </c>
      <c r="H2050" s="95">
        <f t="shared" si="312"/>
        <v>1500</v>
      </c>
      <c r="I2050" s="395"/>
      <c r="J2050" s="130">
        <f>((K2051-K2049)/500)</f>
        <v>0.02</v>
      </c>
      <c r="K2050" s="116">
        <f>(((I2050-I2049)*J2050)+K2049)+I2050</f>
        <v>150</v>
      </c>
      <c r="L2050" s="131">
        <f>ROUNDUP(K2050,0)</f>
        <v>150</v>
      </c>
      <c r="M2050" s="132">
        <f>((N2051-N2049)/500)</f>
        <v>0.02</v>
      </c>
      <c r="N2050" s="101">
        <f>(((I2050-I2049)*M2050)+N2049)+I2050</f>
        <v>250</v>
      </c>
      <c r="O2050" s="101">
        <f>ROUNDUP(N2050,0)</f>
        <v>250</v>
      </c>
      <c r="P2050" s="101">
        <f>((Q2051-Q2049)/500)</f>
        <v>0.02</v>
      </c>
      <c r="Q2050" s="101">
        <f>(((I2050-I2049)*P2050)+Q2049)+I2050</f>
        <v>500</v>
      </c>
      <c r="R2050" s="133">
        <f>ROUNDUP(Q2050,0)</f>
        <v>500</v>
      </c>
      <c r="S2050" s="132">
        <f>((T2051-T2049)/500)</f>
        <v>0.04</v>
      </c>
      <c r="T2050" s="134">
        <f>(((I2050-I2049)*S2050)+T2049)+I2050</f>
        <v>650</v>
      </c>
      <c r="U2050" s="134">
        <f>ROUNDUP(T2050,0)</f>
        <v>650</v>
      </c>
      <c r="V2050" s="396"/>
      <c r="W2050" s="130">
        <f>((X2051-X2049)/500)</f>
        <v>0.02</v>
      </c>
      <c r="X2050" s="116">
        <f>(((V2050-V2049)*W2050)+X2049)+V2050</f>
        <v>-2335</v>
      </c>
      <c r="Y2050" s="135">
        <f t="shared" si="313"/>
        <v>240</v>
      </c>
      <c r="Z2050" s="106">
        <f>ROUNDUP(X2050,0)</f>
        <v>-2335</v>
      </c>
      <c r="AA2050" s="136">
        <f>((AB2051-AB2049)/500)</f>
        <v>0.04</v>
      </c>
      <c r="AB2050" s="137">
        <f>(((V2050-V2049)*AA2050)+AB2049)+V2050</f>
        <v>-4670</v>
      </c>
      <c r="AC2050" s="101">
        <f>ROUNDUP(AB2050,0)</f>
        <v>-4670</v>
      </c>
      <c r="AD2050" s="137">
        <f>((AE2051-AE2049)/500)</f>
        <v>0.02</v>
      </c>
      <c r="AE2050" s="137">
        <f>(((V2050-V2049)*AD2050)+AE2049)+V2050</f>
        <v>-2310</v>
      </c>
      <c r="AF2050" s="133">
        <f>ROUNDUP(AE2050,0)</f>
        <v>-2310</v>
      </c>
      <c r="AG2050" s="137">
        <f>((AH2051-AH2049)/500)</f>
        <v>0.02</v>
      </c>
      <c r="AH2050" s="137">
        <f>(((V2050-V2049)*AG2050)+AH2049)+V2050</f>
        <v>-2285</v>
      </c>
      <c r="AI2050" s="101">
        <f>ROUNDUP(AH2050,0)</f>
        <v>-2285</v>
      </c>
      <c r="AJ2050" s="136">
        <f>((AK2051-AK2049)/500)</f>
        <v>0.02</v>
      </c>
      <c r="AK2050" s="138">
        <f>(((V2050-V2049)*AJ2050)+AK2049)+V2050</f>
        <v>-2260</v>
      </c>
      <c r="AL2050" s="139">
        <f>ROUNDUP(AK2050,0)</f>
        <v>-2260</v>
      </c>
    </row>
    <row r="2051" spans="1:38" ht="15.75" x14ac:dyDescent="0.25">
      <c r="A2051" s="93">
        <f t="shared" si="314"/>
        <v>0</v>
      </c>
      <c r="B2051" s="93">
        <f t="shared" si="309"/>
        <v>0</v>
      </c>
      <c r="C2051" s="112">
        <f>+$D$3*U2051</f>
        <v>5870150</v>
      </c>
      <c r="D2051" s="112">
        <f t="shared" si="310"/>
        <v>5870150</v>
      </c>
      <c r="E2051" s="112">
        <f>+$F$3*L2051</f>
        <v>5229000</v>
      </c>
      <c r="F2051" s="112">
        <f t="shared" si="311"/>
        <v>5229000</v>
      </c>
      <c r="G2051" s="113">
        <f>+$H$3*R2051</f>
        <v>1569750</v>
      </c>
      <c r="H2051" s="112">
        <f t="shared" si="312"/>
        <v>1569750</v>
      </c>
      <c r="I2051" s="140">
        <f>+I2049+500</f>
        <v>512500</v>
      </c>
      <c r="J2051" s="130"/>
      <c r="K2051" s="116">
        <f>+K2049+10</f>
        <v>10400</v>
      </c>
      <c r="L2051" s="117">
        <f>+I2051+K2051</f>
        <v>522900</v>
      </c>
      <c r="M2051" s="118"/>
      <c r="N2051" s="119">
        <f>+N2049+10</f>
        <v>10500</v>
      </c>
      <c r="O2051" s="119">
        <f>+N2051+I2051</f>
        <v>523000</v>
      </c>
      <c r="P2051" s="119"/>
      <c r="Q2051" s="119">
        <f>+Q2049+10</f>
        <v>10750</v>
      </c>
      <c r="R2051" s="120">
        <f>+Q2051+I2051</f>
        <v>523250</v>
      </c>
      <c r="S2051" s="121"/>
      <c r="T2051" s="122">
        <f>+T2049+20</f>
        <v>21150</v>
      </c>
      <c r="U2051" s="122">
        <f>+T2051+I2051</f>
        <v>533650</v>
      </c>
      <c r="V2051" s="141">
        <f>+V2049+500</f>
        <v>512500</v>
      </c>
      <c r="W2051" s="130"/>
      <c r="X2051" s="116">
        <f>+X2049+10</f>
        <v>7915</v>
      </c>
      <c r="Y2051" s="124">
        <f t="shared" si="313"/>
        <v>512740</v>
      </c>
      <c r="Z2051" s="125">
        <f>+V2051+X2051</f>
        <v>520415</v>
      </c>
      <c r="AA2051" s="126"/>
      <c r="AB2051" s="127">
        <f>+AB2049+20</f>
        <v>15830</v>
      </c>
      <c r="AC2051" s="119">
        <f>+V2051+AB2051</f>
        <v>528330</v>
      </c>
      <c r="AD2051" s="127"/>
      <c r="AE2051" s="127">
        <f>+AE2049+10</f>
        <v>7940</v>
      </c>
      <c r="AF2051" s="120">
        <f>+AE2051+V2051</f>
        <v>520440</v>
      </c>
      <c r="AG2051" s="127"/>
      <c r="AH2051" s="127">
        <f>+AH2049+10</f>
        <v>7965</v>
      </c>
      <c r="AI2051" s="119">
        <f>+AH2051+V2051</f>
        <v>520465</v>
      </c>
      <c r="AJ2051" s="126"/>
      <c r="AK2051" s="128">
        <f>+AK2049+10</f>
        <v>7990</v>
      </c>
      <c r="AL2051" s="129">
        <f>+AK2051+V2051</f>
        <v>520490</v>
      </c>
    </row>
    <row r="2052" spans="1:38" ht="15.75" x14ac:dyDescent="0.25">
      <c r="A2052" s="93">
        <f t="shared" si="314"/>
        <v>0</v>
      </c>
      <c r="B2052" s="94">
        <f t="shared" si="309"/>
        <v>0</v>
      </c>
      <c r="C2052" s="95">
        <f>+$D$3*T2052</f>
        <v>7150</v>
      </c>
      <c r="D2052" s="95">
        <f t="shared" si="310"/>
        <v>7150</v>
      </c>
      <c r="E2052" s="95">
        <f>+$F$3*K2052</f>
        <v>1500</v>
      </c>
      <c r="F2052" s="95">
        <f t="shared" si="311"/>
        <v>1500</v>
      </c>
      <c r="G2052" s="96">
        <f>+$H$3*Q2052</f>
        <v>1500</v>
      </c>
      <c r="H2052" s="433">
        <f t="shared" si="312"/>
        <v>1500</v>
      </c>
      <c r="I2052" s="395"/>
      <c r="J2052" s="130">
        <f>((K2053-K2051)/500)</f>
        <v>0.02</v>
      </c>
      <c r="K2052" s="116">
        <f>(((I2052-I2051)*J2052)+K2051)+I2052</f>
        <v>150</v>
      </c>
      <c r="L2052" s="131">
        <f>ROUNDUP(K2052,0)</f>
        <v>150</v>
      </c>
      <c r="M2052" s="132">
        <f>((N2053-N2051)/500)</f>
        <v>0.02</v>
      </c>
      <c r="N2052" s="101">
        <f>(((I2052-I2051)*M2052)+N2051)+I2052</f>
        <v>250</v>
      </c>
      <c r="O2052" s="101">
        <f>ROUNDUP(N2052,0)</f>
        <v>250</v>
      </c>
      <c r="P2052" s="101">
        <f>((Q2053-Q2051)/500)</f>
        <v>0.02</v>
      </c>
      <c r="Q2052" s="101">
        <f>(((I2052-I2051)*P2052)+Q2051)+I2052</f>
        <v>500</v>
      </c>
      <c r="R2052" s="133">
        <f>ROUNDUP(Q2052,0)</f>
        <v>500</v>
      </c>
      <c r="S2052" s="132">
        <f>((T2053-T2051)/500)</f>
        <v>0.04</v>
      </c>
      <c r="T2052" s="134">
        <f>(((I2052-I2051)*S2052)+T2051)+I2052</f>
        <v>650</v>
      </c>
      <c r="U2052" s="134">
        <f>ROUNDUP(T2052,0)</f>
        <v>650</v>
      </c>
      <c r="V2052" s="396"/>
      <c r="W2052" s="130">
        <f>((X2053-X2051)/500)</f>
        <v>0.01</v>
      </c>
      <c r="X2052" s="116">
        <f>(((V2052-V2051)*W2052)+X2051)+V2052</f>
        <v>2790</v>
      </c>
      <c r="Y2052" s="135">
        <f t="shared" si="313"/>
        <v>240</v>
      </c>
      <c r="Z2052" s="106">
        <f>ROUNDUP(X2052,0)</f>
        <v>2790</v>
      </c>
      <c r="AA2052" s="136">
        <f>((AB2053-AB2051)/500)</f>
        <v>0.02</v>
      </c>
      <c r="AB2052" s="137">
        <f>(((V2052-V2051)*AA2052)+AB2051)+V2052</f>
        <v>5580</v>
      </c>
      <c r="AC2052" s="101">
        <f>ROUNDUP(AB2052,0)</f>
        <v>5580</v>
      </c>
      <c r="AD2052" s="137">
        <f>((AE2053-AE2051)/500)</f>
        <v>0.01</v>
      </c>
      <c r="AE2052" s="137">
        <f>(((V2052-V2051)*AD2052)+AE2051)+V2052</f>
        <v>2815</v>
      </c>
      <c r="AF2052" s="133">
        <f>ROUNDUP(AE2052,0)</f>
        <v>2815</v>
      </c>
      <c r="AG2052" s="137">
        <f>((AH2053-AH2051)/500)</f>
        <v>0.01</v>
      </c>
      <c r="AH2052" s="137">
        <f>(((V2052-V2051)*AG2052)+AH2051)+V2052</f>
        <v>2840</v>
      </c>
      <c r="AI2052" s="101">
        <f>ROUNDUP(AH2052,0)</f>
        <v>2840</v>
      </c>
      <c r="AJ2052" s="136">
        <f>((AK2053-AK2051)/500)</f>
        <v>0.01</v>
      </c>
      <c r="AK2052" s="138">
        <f>(((V2052-V2051)*AJ2052)+AK2051)+V2052</f>
        <v>2865</v>
      </c>
      <c r="AL2052" s="139">
        <f>ROUNDUP(AK2052,0)</f>
        <v>2865</v>
      </c>
    </row>
    <row r="2053" spans="1:38" ht="15.75" x14ac:dyDescent="0.25">
      <c r="A2053" s="93">
        <f t="shared" si="314"/>
        <v>0</v>
      </c>
      <c r="B2053" s="93">
        <f t="shared" si="309"/>
        <v>0</v>
      </c>
      <c r="C2053" s="112">
        <f>+$D$3*U2053</f>
        <v>5875870</v>
      </c>
      <c r="D2053" s="112">
        <f t="shared" si="310"/>
        <v>5875870</v>
      </c>
      <c r="E2053" s="112">
        <f>+$F$3*L2053</f>
        <v>5234100</v>
      </c>
      <c r="F2053" s="112">
        <f t="shared" si="311"/>
        <v>5234100</v>
      </c>
      <c r="G2053" s="113">
        <f>+$H$3*R2053</f>
        <v>1571280</v>
      </c>
      <c r="H2053" s="112">
        <f t="shared" si="312"/>
        <v>1571280</v>
      </c>
      <c r="I2053" s="140">
        <f>+I2051+500</f>
        <v>513000</v>
      </c>
      <c r="J2053" s="130"/>
      <c r="K2053" s="116">
        <f>+K2051+10</f>
        <v>10410</v>
      </c>
      <c r="L2053" s="117">
        <f>+I2053+K2053</f>
        <v>523410</v>
      </c>
      <c r="M2053" s="118"/>
      <c r="N2053" s="119">
        <f>+N2051+10</f>
        <v>10510</v>
      </c>
      <c r="O2053" s="119">
        <f>+N2053+I2053</f>
        <v>523510</v>
      </c>
      <c r="P2053" s="119"/>
      <c r="Q2053" s="119">
        <f>+Q2051+10</f>
        <v>10760</v>
      </c>
      <c r="R2053" s="120">
        <f>+Q2053+I2053</f>
        <v>523760</v>
      </c>
      <c r="S2053" s="121"/>
      <c r="T2053" s="122">
        <f>+T2051+20</f>
        <v>21170</v>
      </c>
      <c r="U2053" s="122">
        <f>+T2053+I2053</f>
        <v>534170</v>
      </c>
      <c r="V2053" s="141">
        <f>+V2051+500</f>
        <v>513000</v>
      </c>
      <c r="W2053" s="130"/>
      <c r="X2053" s="116">
        <f>+X2051+5</f>
        <v>7920</v>
      </c>
      <c r="Y2053" s="124">
        <f t="shared" si="313"/>
        <v>513240</v>
      </c>
      <c r="Z2053" s="125">
        <f>+V2053+X2053</f>
        <v>520920</v>
      </c>
      <c r="AA2053" s="126"/>
      <c r="AB2053" s="127">
        <f>+AB2051+10</f>
        <v>15840</v>
      </c>
      <c r="AC2053" s="119">
        <f>+V2053+AB2053</f>
        <v>528840</v>
      </c>
      <c r="AD2053" s="127"/>
      <c r="AE2053" s="127">
        <f>+AE2051+5</f>
        <v>7945</v>
      </c>
      <c r="AF2053" s="120">
        <f>+AE2053+V2053</f>
        <v>520945</v>
      </c>
      <c r="AG2053" s="127"/>
      <c r="AH2053" s="127">
        <f>+AH2051+5</f>
        <v>7970</v>
      </c>
      <c r="AI2053" s="119">
        <f>+AH2053+V2053</f>
        <v>520970</v>
      </c>
      <c r="AJ2053" s="126"/>
      <c r="AK2053" s="128">
        <f>+AK2051+5</f>
        <v>7995</v>
      </c>
      <c r="AL2053" s="129">
        <f>+AK2053+V2053</f>
        <v>520995</v>
      </c>
    </row>
    <row r="2054" spans="1:38" ht="15.75" x14ac:dyDescent="0.25">
      <c r="A2054" s="93">
        <f t="shared" si="314"/>
        <v>0</v>
      </c>
      <c r="B2054" s="94">
        <f t="shared" si="309"/>
        <v>0</v>
      </c>
      <c r="C2054" s="95">
        <f>+$D$3*T2054</f>
        <v>7150</v>
      </c>
      <c r="D2054" s="95">
        <f t="shared" si="310"/>
        <v>7150</v>
      </c>
      <c r="E2054" s="95">
        <f>+$F$3*K2054</f>
        <v>1500</v>
      </c>
      <c r="F2054" s="95">
        <f t="shared" si="311"/>
        <v>1500</v>
      </c>
      <c r="G2054" s="96">
        <f>+$H$3*Q2054</f>
        <v>1500</v>
      </c>
      <c r="H2054" s="95">
        <f t="shared" si="312"/>
        <v>1500</v>
      </c>
      <c r="I2054" s="395"/>
      <c r="J2054" s="130">
        <f>((K2055-K2053)/500)</f>
        <v>0.02</v>
      </c>
      <c r="K2054" s="116">
        <f>(((I2054-I2053)*J2054)+K2053)+I2054</f>
        <v>150</v>
      </c>
      <c r="L2054" s="131">
        <f>ROUNDUP(K2054,0)</f>
        <v>150</v>
      </c>
      <c r="M2054" s="132">
        <f>((N2055-N2053)/500)</f>
        <v>0.02</v>
      </c>
      <c r="N2054" s="101">
        <f>(((I2054-I2053)*M2054)+N2053)+I2054</f>
        <v>250</v>
      </c>
      <c r="O2054" s="101">
        <f>ROUNDUP(N2054,0)</f>
        <v>250</v>
      </c>
      <c r="P2054" s="101">
        <f>((Q2055-Q2053)/500)</f>
        <v>0.02</v>
      </c>
      <c r="Q2054" s="101">
        <f>(((I2054-I2053)*P2054)+Q2053)+I2054</f>
        <v>500</v>
      </c>
      <c r="R2054" s="133">
        <f>ROUNDUP(Q2054,0)</f>
        <v>500</v>
      </c>
      <c r="S2054" s="132">
        <f>((T2055-T2053)/500)</f>
        <v>0.04</v>
      </c>
      <c r="T2054" s="134">
        <f>(((I2054-I2053)*S2054)+T2053)+I2054</f>
        <v>650</v>
      </c>
      <c r="U2054" s="134">
        <f>ROUNDUP(T2054,0)</f>
        <v>650</v>
      </c>
      <c r="V2054" s="396"/>
      <c r="W2054" s="130">
        <f>((X2055-X2053)/500)</f>
        <v>0.02</v>
      </c>
      <c r="X2054" s="116">
        <f>(((V2054-V2053)*W2054)+X2053)+V2054</f>
        <v>-2340</v>
      </c>
      <c r="Y2054" s="135">
        <f t="shared" si="313"/>
        <v>240</v>
      </c>
      <c r="Z2054" s="106">
        <f>ROUNDUP(X2054,0)</f>
        <v>-2340</v>
      </c>
      <c r="AA2054" s="136">
        <f>((AB2055-AB2053)/500)</f>
        <v>0.04</v>
      </c>
      <c r="AB2054" s="137">
        <f>(((V2054-V2053)*AA2054)+AB2053)+V2054</f>
        <v>-4680</v>
      </c>
      <c r="AC2054" s="101">
        <f>ROUNDUP(AB2054,0)</f>
        <v>-4680</v>
      </c>
      <c r="AD2054" s="137">
        <f>((AE2055-AE2053)/500)</f>
        <v>0.02</v>
      </c>
      <c r="AE2054" s="137">
        <f>(((V2054-V2053)*AD2054)+AE2053)+V2054</f>
        <v>-2315</v>
      </c>
      <c r="AF2054" s="133">
        <f>ROUNDUP(AE2054,0)</f>
        <v>-2315</v>
      </c>
      <c r="AG2054" s="137">
        <f>((AH2055-AH2053)/500)</f>
        <v>0.02</v>
      </c>
      <c r="AH2054" s="137">
        <f>(((V2054-V2053)*AG2054)+AH2053)+V2054</f>
        <v>-2290</v>
      </c>
      <c r="AI2054" s="101">
        <f>ROUNDUP(AH2054,0)</f>
        <v>-2290</v>
      </c>
      <c r="AJ2054" s="136">
        <f>((AK2055-AK2053)/500)</f>
        <v>0.02</v>
      </c>
      <c r="AK2054" s="138">
        <f>(((V2054-V2053)*AJ2054)+AK2053)+V2054</f>
        <v>-2265</v>
      </c>
      <c r="AL2054" s="139">
        <f>ROUNDUP(AK2054,0)</f>
        <v>-2265</v>
      </c>
    </row>
    <row r="2055" spans="1:38" ht="15.75" x14ac:dyDescent="0.25">
      <c r="A2055" s="93">
        <f t="shared" si="314"/>
        <v>0</v>
      </c>
      <c r="B2055" s="93">
        <f t="shared" si="309"/>
        <v>0</v>
      </c>
      <c r="C2055" s="112">
        <f>+$D$3*U2055</f>
        <v>5881590</v>
      </c>
      <c r="D2055" s="112">
        <f t="shared" si="310"/>
        <v>5881590</v>
      </c>
      <c r="E2055" s="112">
        <f>+$F$3*L2055</f>
        <v>5239200</v>
      </c>
      <c r="F2055" s="112">
        <f t="shared" si="311"/>
        <v>5239200</v>
      </c>
      <c r="G2055" s="113">
        <f>+$H$3*R2055</f>
        <v>1572810</v>
      </c>
      <c r="H2055" s="112">
        <f t="shared" si="312"/>
        <v>1572810</v>
      </c>
      <c r="I2055" s="140">
        <f>+I2053+500</f>
        <v>513500</v>
      </c>
      <c r="J2055" s="130"/>
      <c r="K2055" s="116">
        <f>+K2053+10</f>
        <v>10420</v>
      </c>
      <c r="L2055" s="117">
        <f>+I2055+K2055</f>
        <v>523920</v>
      </c>
      <c r="M2055" s="118"/>
      <c r="N2055" s="119">
        <f>+N2053+10</f>
        <v>10520</v>
      </c>
      <c r="O2055" s="119">
        <f>+N2055+I2055</f>
        <v>524020</v>
      </c>
      <c r="P2055" s="119"/>
      <c r="Q2055" s="119">
        <f>+Q2053+10</f>
        <v>10770</v>
      </c>
      <c r="R2055" s="120">
        <f>+Q2055+I2055</f>
        <v>524270</v>
      </c>
      <c r="S2055" s="121"/>
      <c r="T2055" s="122">
        <f>+T2053+20</f>
        <v>21190</v>
      </c>
      <c r="U2055" s="122">
        <f>+T2055+I2055</f>
        <v>534690</v>
      </c>
      <c r="V2055" s="141">
        <f>+V2053+500</f>
        <v>513500</v>
      </c>
      <c r="W2055" s="130"/>
      <c r="X2055" s="116">
        <f>+X2053+10</f>
        <v>7930</v>
      </c>
      <c r="Y2055" s="124">
        <f t="shared" si="313"/>
        <v>513740</v>
      </c>
      <c r="Z2055" s="125">
        <f>+V2055+X2055</f>
        <v>521430</v>
      </c>
      <c r="AA2055" s="126"/>
      <c r="AB2055" s="127">
        <f>+AB2053+20</f>
        <v>15860</v>
      </c>
      <c r="AC2055" s="119">
        <f>+V2055+AB2055</f>
        <v>529360</v>
      </c>
      <c r="AD2055" s="127"/>
      <c r="AE2055" s="127">
        <f>+AE2053+10</f>
        <v>7955</v>
      </c>
      <c r="AF2055" s="120">
        <f>+AE2055+V2055</f>
        <v>521455</v>
      </c>
      <c r="AG2055" s="127"/>
      <c r="AH2055" s="127">
        <f>+AH2053+10</f>
        <v>7980</v>
      </c>
      <c r="AI2055" s="119">
        <f>+AH2055+V2055</f>
        <v>521480</v>
      </c>
      <c r="AJ2055" s="126"/>
      <c r="AK2055" s="128">
        <f>+AK2053+10</f>
        <v>8005</v>
      </c>
      <c r="AL2055" s="129">
        <f>+AK2055+V2055</f>
        <v>521505</v>
      </c>
    </row>
    <row r="2056" spans="1:38" ht="15.75" x14ac:dyDescent="0.25">
      <c r="A2056" s="93">
        <f t="shared" si="314"/>
        <v>0</v>
      </c>
      <c r="B2056" s="94">
        <f t="shared" si="309"/>
        <v>0</v>
      </c>
      <c r="C2056" s="95">
        <f>+$D$3*T2056</f>
        <v>7150</v>
      </c>
      <c r="D2056" s="95">
        <f t="shared" si="310"/>
        <v>7150</v>
      </c>
      <c r="E2056" s="95">
        <f>+$F$3*K2056</f>
        <v>1500</v>
      </c>
      <c r="F2056" s="95">
        <f t="shared" si="311"/>
        <v>1500</v>
      </c>
      <c r="G2056" s="96">
        <f>+$H$3*Q2056</f>
        <v>1500</v>
      </c>
      <c r="H2056" s="433">
        <f t="shared" si="312"/>
        <v>1500</v>
      </c>
      <c r="I2056" s="395"/>
      <c r="J2056" s="130">
        <f>((K2057-K2055)/500)</f>
        <v>0.02</v>
      </c>
      <c r="K2056" s="116">
        <f>(((I2056-I2055)*J2056)+K2055)+I2056</f>
        <v>150</v>
      </c>
      <c r="L2056" s="131">
        <f>ROUNDUP(K2056,0)</f>
        <v>150</v>
      </c>
      <c r="M2056" s="132">
        <f>((N2057-N2055)/500)</f>
        <v>0.02</v>
      </c>
      <c r="N2056" s="101">
        <f>(((I2056-I2055)*M2056)+N2055)+I2056</f>
        <v>250</v>
      </c>
      <c r="O2056" s="101">
        <f>ROUNDUP(N2056,0)</f>
        <v>250</v>
      </c>
      <c r="P2056" s="101">
        <f>((Q2057-Q2055)/500)</f>
        <v>0.02</v>
      </c>
      <c r="Q2056" s="101">
        <f>(((I2056-I2055)*P2056)+Q2055)+I2056</f>
        <v>500</v>
      </c>
      <c r="R2056" s="133">
        <f>ROUNDUP(Q2056,0)</f>
        <v>500</v>
      </c>
      <c r="S2056" s="132">
        <f>((T2057-T2055)/500)</f>
        <v>0.04</v>
      </c>
      <c r="T2056" s="134">
        <f>(((I2056-I2055)*S2056)+T2055)+I2056</f>
        <v>650</v>
      </c>
      <c r="U2056" s="134">
        <f>ROUNDUP(T2056,0)</f>
        <v>650</v>
      </c>
      <c r="V2056" s="396"/>
      <c r="W2056" s="130">
        <f>((X2057-X2055)/500)</f>
        <v>0.01</v>
      </c>
      <c r="X2056" s="116">
        <f>(((V2056-V2055)*W2056)+X2055)+V2056</f>
        <v>2795</v>
      </c>
      <c r="Y2056" s="135">
        <f t="shared" si="313"/>
        <v>240</v>
      </c>
      <c r="Z2056" s="106">
        <f>ROUNDUP(X2056,0)</f>
        <v>2795</v>
      </c>
      <c r="AA2056" s="136">
        <f>((AB2057-AB2055)/500)</f>
        <v>0.02</v>
      </c>
      <c r="AB2056" s="137">
        <f>(((V2056-V2055)*AA2056)+AB2055)+V2056</f>
        <v>5590</v>
      </c>
      <c r="AC2056" s="101">
        <f>ROUNDUP(AB2056,0)</f>
        <v>5590</v>
      </c>
      <c r="AD2056" s="137">
        <f>((AE2057-AE2055)/500)</f>
        <v>0.01</v>
      </c>
      <c r="AE2056" s="137">
        <f>(((V2056-V2055)*AD2056)+AE2055)+V2056</f>
        <v>2820</v>
      </c>
      <c r="AF2056" s="133">
        <f>ROUNDUP(AE2056,0)</f>
        <v>2820</v>
      </c>
      <c r="AG2056" s="137">
        <f>((AH2057-AH2055)/500)</f>
        <v>0.01</v>
      </c>
      <c r="AH2056" s="137">
        <f>(((V2056-V2055)*AG2056)+AH2055)+V2056</f>
        <v>2845</v>
      </c>
      <c r="AI2056" s="101">
        <f>ROUNDUP(AH2056,0)</f>
        <v>2845</v>
      </c>
      <c r="AJ2056" s="136">
        <f>((AK2057-AK2055)/500)</f>
        <v>0.01</v>
      </c>
      <c r="AK2056" s="138">
        <f>(((V2056-V2055)*AJ2056)+AK2055)+V2056</f>
        <v>2870</v>
      </c>
      <c r="AL2056" s="139">
        <f>ROUNDUP(AK2056,0)</f>
        <v>2870</v>
      </c>
    </row>
    <row r="2057" spans="1:38" ht="15.75" x14ac:dyDescent="0.25">
      <c r="A2057" s="93">
        <f t="shared" si="314"/>
        <v>0</v>
      </c>
      <c r="B2057" s="93">
        <f t="shared" si="309"/>
        <v>0</v>
      </c>
      <c r="C2057" s="112">
        <f>+$D$3*U2057</f>
        <v>5887310</v>
      </c>
      <c r="D2057" s="112">
        <f t="shared" si="310"/>
        <v>5887310</v>
      </c>
      <c r="E2057" s="112">
        <f>+$F$3*L2057</f>
        <v>5244300</v>
      </c>
      <c r="F2057" s="112">
        <f t="shared" si="311"/>
        <v>5244300</v>
      </c>
      <c r="G2057" s="113">
        <f>+$H$3*R2057</f>
        <v>1574340</v>
      </c>
      <c r="H2057" s="112">
        <f t="shared" si="312"/>
        <v>1574340</v>
      </c>
      <c r="I2057" s="140">
        <f>+I2055+500</f>
        <v>514000</v>
      </c>
      <c r="J2057" s="130"/>
      <c r="K2057" s="116">
        <f>+K2055+10</f>
        <v>10430</v>
      </c>
      <c r="L2057" s="117">
        <f>+I2057+K2057</f>
        <v>524430</v>
      </c>
      <c r="M2057" s="118"/>
      <c r="N2057" s="119">
        <f>+N2055+10</f>
        <v>10530</v>
      </c>
      <c r="O2057" s="119">
        <f>+N2057+I2057</f>
        <v>524530</v>
      </c>
      <c r="P2057" s="119"/>
      <c r="Q2057" s="119">
        <f>+Q2055+10</f>
        <v>10780</v>
      </c>
      <c r="R2057" s="120">
        <f>+Q2057+I2057</f>
        <v>524780</v>
      </c>
      <c r="S2057" s="121"/>
      <c r="T2057" s="122">
        <f>+T2055+20</f>
        <v>21210</v>
      </c>
      <c r="U2057" s="122">
        <f>+T2057+I2057</f>
        <v>535210</v>
      </c>
      <c r="V2057" s="141">
        <f>+V2055+500</f>
        <v>514000</v>
      </c>
      <c r="W2057" s="130"/>
      <c r="X2057" s="116">
        <f>+X2055+5</f>
        <v>7935</v>
      </c>
      <c r="Y2057" s="124">
        <f t="shared" si="313"/>
        <v>514240</v>
      </c>
      <c r="Z2057" s="125">
        <f>+V2057+X2057</f>
        <v>521935</v>
      </c>
      <c r="AA2057" s="126"/>
      <c r="AB2057" s="127">
        <f>+AB2055+10</f>
        <v>15870</v>
      </c>
      <c r="AC2057" s="119">
        <f>+V2057+AB2057</f>
        <v>529870</v>
      </c>
      <c r="AD2057" s="127"/>
      <c r="AE2057" s="127">
        <f>+AE2055+5</f>
        <v>7960</v>
      </c>
      <c r="AF2057" s="120">
        <f>+AE2057+V2057</f>
        <v>521960</v>
      </c>
      <c r="AG2057" s="127"/>
      <c r="AH2057" s="127">
        <f>+AH2055+5</f>
        <v>7985</v>
      </c>
      <c r="AI2057" s="119">
        <f>+AH2057+V2057</f>
        <v>521985</v>
      </c>
      <c r="AJ2057" s="126"/>
      <c r="AK2057" s="128">
        <f>+AK2055+5</f>
        <v>8010</v>
      </c>
      <c r="AL2057" s="129">
        <f>+AK2057+V2057</f>
        <v>522010</v>
      </c>
    </row>
    <row r="2058" spans="1:38" ht="15.75" x14ac:dyDescent="0.25">
      <c r="A2058" s="93">
        <f t="shared" si="314"/>
        <v>0</v>
      </c>
      <c r="B2058" s="94">
        <f t="shared" si="309"/>
        <v>0</v>
      </c>
      <c r="C2058" s="95">
        <f>+$D$3*T2058</f>
        <v>7150</v>
      </c>
      <c r="D2058" s="95">
        <f t="shared" si="310"/>
        <v>7150</v>
      </c>
      <c r="E2058" s="95">
        <f>+$F$3*K2058</f>
        <v>1500</v>
      </c>
      <c r="F2058" s="95">
        <f t="shared" si="311"/>
        <v>1500</v>
      </c>
      <c r="G2058" s="96">
        <f>+$H$3*Q2058</f>
        <v>1500</v>
      </c>
      <c r="H2058" s="95">
        <f t="shared" si="312"/>
        <v>1500</v>
      </c>
      <c r="I2058" s="395"/>
      <c r="J2058" s="130">
        <f>((K2059-K2057)/500)</f>
        <v>0.02</v>
      </c>
      <c r="K2058" s="116">
        <f>(((I2058-I2057)*J2058)+K2057)+I2058</f>
        <v>150</v>
      </c>
      <c r="L2058" s="131">
        <f>ROUNDUP(K2058,0)</f>
        <v>150</v>
      </c>
      <c r="M2058" s="132">
        <f>((N2059-N2057)/500)</f>
        <v>0.02</v>
      </c>
      <c r="N2058" s="101">
        <f>(((I2058-I2057)*M2058)+N2057)+I2058</f>
        <v>250</v>
      </c>
      <c r="O2058" s="101">
        <f>ROUNDUP(N2058,0)</f>
        <v>250</v>
      </c>
      <c r="P2058" s="101">
        <f>((Q2059-Q2057)/500)</f>
        <v>0.02</v>
      </c>
      <c r="Q2058" s="101">
        <f>(((I2058-I2057)*P2058)+Q2057)+I2058</f>
        <v>500</v>
      </c>
      <c r="R2058" s="133">
        <f>ROUNDUP(Q2058,0)</f>
        <v>500</v>
      </c>
      <c r="S2058" s="132">
        <f>((T2059-T2057)/500)</f>
        <v>0.04</v>
      </c>
      <c r="T2058" s="134">
        <f>(((I2058-I2057)*S2058)+T2057)+I2058</f>
        <v>650</v>
      </c>
      <c r="U2058" s="134">
        <f>ROUNDUP(T2058,0)</f>
        <v>650</v>
      </c>
      <c r="V2058" s="396"/>
      <c r="W2058" s="130">
        <f>((X2059-X2057)/500)</f>
        <v>0.02</v>
      </c>
      <c r="X2058" s="116">
        <f>(((V2058-V2057)*W2058)+X2057)+V2058</f>
        <v>-2345</v>
      </c>
      <c r="Y2058" s="135">
        <f t="shared" si="313"/>
        <v>240</v>
      </c>
      <c r="Z2058" s="106">
        <f>ROUNDUP(X2058,0)</f>
        <v>-2345</v>
      </c>
      <c r="AA2058" s="136">
        <f>((AB2059-AB2057)/500)</f>
        <v>0.04</v>
      </c>
      <c r="AB2058" s="137">
        <f>(((V2058-V2057)*AA2058)+AB2057)+V2058</f>
        <v>-4690</v>
      </c>
      <c r="AC2058" s="101">
        <f>ROUNDUP(AB2058,0)</f>
        <v>-4690</v>
      </c>
      <c r="AD2058" s="137">
        <f>((AE2059-AE2057)/500)</f>
        <v>0.02</v>
      </c>
      <c r="AE2058" s="137">
        <f>(((V2058-V2057)*AD2058)+AE2057)+V2058</f>
        <v>-2320</v>
      </c>
      <c r="AF2058" s="133">
        <f>ROUNDUP(AE2058,0)</f>
        <v>-2320</v>
      </c>
      <c r="AG2058" s="137">
        <f>((AH2059-AH2057)/500)</f>
        <v>0.02</v>
      </c>
      <c r="AH2058" s="137">
        <f>(((V2058-V2057)*AG2058)+AH2057)+V2058</f>
        <v>-2295</v>
      </c>
      <c r="AI2058" s="101">
        <f>ROUNDUP(AH2058,0)</f>
        <v>-2295</v>
      </c>
      <c r="AJ2058" s="136">
        <f>((AK2059-AK2057)/500)</f>
        <v>0.02</v>
      </c>
      <c r="AK2058" s="138">
        <f>(((V2058-V2057)*AJ2058)+AK2057)+V2058</f>
        <v>-2270</v>
      </c>
      <c r="AL2058" s="139">
        <f>ROUNDUP(AK2058,0)</f>
        <v>-2270</v>
      </c>
    </row>
    <row r="2059" spans="1:38" ht="15.75" x14ac:dyDescent="0.25">
      <c r="A2059" s="93">
        <f t="shared" si="314"/>
        <v>0</v>
      </c>
      <c r="B2059" s="93">
        <f t="shared" si="309"/>
        <v>0</v>
      </c>
      <c r="C2059" s="112">
        <f>+$D$3*U2059</f>
        <v>5893030</v>
      </c>
      <c r="D2059" s="112">
        <f t="shared" si="310"/>
        <v>5893030</v>
      </c>
      <c r="E2059" s="112">
        <f>+$F$3*L2059</f>
        <v>5249400</v>
      </c>
      <c r="F2059" s="112">
        <f t="shared" si="311"/>
        <v>5249400</v>
      </c>
      <c r="G2059" s="113">
        <f>+$H$3*R2059</f>
        <v>1575870</v>
      </c>
      <c r="H2059" s="112">
        <f t="shared" si="312"/>
        <v>1575870</v>
      </c>
      <c r="I2059" s="140">
        <f>+I2057+500</f>
        <v>514500</v>
      </c>
      <c r="J2059" s="130"/>
      <c r="K2059" s="116">
        <f>+K2057+10</f>
        <v>10440</v>
      </c>
      <c r="L2059" s="117">
        <f>+I2059+K2059</f>
        <v>524940</v>
      </c>
      <c r="M2059" s="118"/>
      <c r="N2059" s="119">
        <f>+N2057+10</f>
        <v>10540</v>
      </c>
      <c r="O2059" s="119">
        <f>+N2059+I2059</f>
        <v>525040</v>
      </c>
      <c r="P2059" s="119"/>
      <c r="Q2059" s="119">
        <f>+Q2057+10</f>
        <v>10790</v>
      </c>
      <c r="R2059" s="120">
        <f>+Q2059+I2059</f>
        <v>525290</v>
      </c>
      <c r="S2059" s="121"/>
      <c r="T2059" s="122">
        <f>+T2057+20</f>
        <v>21230</v>
      </c>
      <c r="U2059" s="122">
        <f>+T2059+I2059</f>
        <v>535730</v>
      </c>
      <c r="V2059" s="141">
        <f>+V2057+500</f>
        <v>514500</v>
      </c>
      <c r="W2059" s="130"/>
      <c r="X2059" s="116">
        <f>+X2057+10</f>
        <v>7945</v>
      </c>
      <c r="Y2059" s="124">
        <f t="shared" si="313"/>
        <v>514740</v>
      </c>
      <c r="Z2059" s="125">
        <f>+V2059+X2059</f>
        <v>522445</v>
      </c>
      <c r="AA2059" s="126"/>
      <c r="AB2059" s="127">
        <f>+AB2057+20</f>
        <v>15890</v>
      </c>
      <c r="AC2059" s="119">
        <f>+V2059+AB2059</f>
        <v>530390</v>
      </c>
      <c r="AD2059" s="127"/>
      <c r="AE2059" s="127">
        <f>+AE2057+10</f>
        <v>7970</v>
      </c>
      <c r="AF2059" s="120">
        <f>+AE2059+V2059</f>
        <v>522470</v>
      </c>
      <c r="AG2059" s="127"/>
      <c r="AH2059" s="127">
        <f>+AH2057+10</f>
        <v>7995</v>
      </c>
      <c r="AI2059" s="119">
        <f>+AH2059+V2059</f>
        <v>522495</v>
      </c>
      <c r="AJ2059" s="126"/>
      <c r="AK2059" s="128">
        <f>+AK2057+10</f>
        <v>8020</v>
      </c>
      <c r="AL2059" s="129">
        <f>+AK2059+V2059</f>
        <v>522520</v>
      </c>
    </row>
    <row r="2060" spans="1:38" ht="15.75" x14ac:dyDescent="0.25">
      <c r="A2060" s="93">
        <f t="shared" si="314"/>
        <v>0</v>
      </c>
      <c r="B2060" s="94">
        <f t="shared" si="309"/>
        <v>0</v>
      </c>
      <c r="C2060" s="95">
        <f>+$D$3*T2060</f>
        <v>7150</v>
      </c>
      <c r="D2060" s="95">
        <f t="shared" si="310"/>
        <v>7150</v>
      </c>
      <c r="E2060" s="95">
        <f>+$F$3*K2060</f>
        <v>1500</v>
      </c>
      <c r="F2060" s="95">
        <f t="shared" si="311"/>
        <v>1500</v>
      </c>
      <c r="G2060" s="96">
        <f>+$H$3*Q2060</f>
        <v>1500</v>
      </c>
      <c r="H2060" s="433">
        <f t="shared" si="312"/>
        <v>1500</v>
      </c>
      <c r="I2060" s="395"/>
      <c r="J2060" s="130">
        <f>((K2061-K2059)/500)</f>
        <v>0.02</v>
      </c>
      <c r="K2060" s="116">
        <f>(((I2060-I2059)*J2060)+K2059)+I2060</f>
        <v>150</v>
      </c>
      <c r="L2060" s="131">
        <f>ROUNDUP(K2060,0)</f>
        <v>150</v>
      </c>
      <c r="M2060" s="132">
        <f>((N2061-N2059)/500)</f>
        <v>0.02</v>
      </c>
      <c r="N2060" s="101">
        <f>(((I2060-I2059)*M2060)+N2059)+I2060</f>
        <v>250</v>
      </c>
      <c r="O2060" s="101">
        <f>ROUNDUP(N2060,0)</f>
        <v>250</v>
      </c>
      <c r="P2060" s="101">
        <f>((Q2061-Q2059)/500)</f>
        <v>0.02</v>
      </c>
      <c r="Q2060" s="101">
        <f>(((I2060-I2059)*P2060)+Q2059)+I2060</f>
        <v>500</v>
      </c>
      <c r="R2060" s="133">
        <f>ROUNDUP(Q2060,0)</f>
        <v>500</v>
      </c>
      <c r="S2060" s="132">
        <f>((T2061-T2059)/500)</f>
        <v>0.04</v>
      </c>
      <c r="T2060" s="134">
        <f>(((I2060-I2059)*S2060)+T2059)+I2060</f>
        <v>650</v>
      </c>
      <c r="U2060" s="134">
        <f>ROUNDUP(T2060,0)</f>
        <v>650</v>
      </c>
      <c r="V2060" s="396"/>
      <c r="W2060" s="130">
        <f>((X2061-X2059)/500)</f>
        <v>0.01</v>
      </c>
      <c r="X2060" s="116">
        <f>(((V2060-V2059)*W2060)+X2059)+V2060</f>
        <v>2800</v>
      </c>
      <c r="Y2060" s="135">
        <f t="shared" si="313"/>
        <v>240</v>
      </c>
      <c r="Z2060" s="106">
        <f>ROUNDUP(X2060,0)</f>
        <v>2800</v>
      </c>
      <c r="AA2060" s="136">
        <f>((AB2061-AB2059)/500)</f>
        <v>0.02</v>
      </c>
      <c r="AB2060" s="137">
        <f>(((V2060-V2059)*AA2060)+AB2059)+V2060</f>
        <v>5600</v>
      </c>
      <c r="AC2060" s="101">
        <f>ROUNDUP(AB2060,0)</f>
        <v>5600</v>
      </c>
      <c r="AD2060" s="137">
        <f>((AE2061-AE2059)/500)</f>
        <v>0.01</v>
      </c>
      <c r="AE2060" s="137">
        <f>(((V2060-V2059)*AD2060)+AE2059)+V2060</f>
        <v>2825</v>
      </c>
      <c r="AF2060" s="133">
        <f>ROUNDUP(AE2060,0)</f>
        <v>2825</v>
      </c>
      <c r="AG2060" s="137">
        <f>((AH2061-AH2059)/500)</f>
        <v>0.01</v>
      </c>
      <c r="AH2060" s="137">
        <f>(((V2060-V2059)*AG2060)+AH2059)+V2060</f>
        <v>2850</v>
      </c>
      <c r="AI2060" s="101">
        <f>ROUNDUP(AH2060,0)</f>
        <v>2850</v>
      </c>
      <c r="AJ2060" s="136">
        <f>((AK2061-AK2059)/500)</f>
        <v>0.01</v>
      </c>
      <c r="AK2060" s="138">
        <f>(((V2060-V2059)*AJ2060)+AK2059)+V2060</f>
        <v>2875</v>
      </c>
      <c r="AL2060" s="139">
        <f>ROUNDUP(AK2060,0)</f>
        <v>2875</v>
      </c>
    </row>
    <row r="2061" spans="1:38" ht="15.75" x14ac:dyDescent="0.25">
      <c r="A2061" s="93">
        <f t="shared" si="314"/>
        <v>0</v>
      </c>
      <c r="B2061" s="93">
        <f t="shared" si="309"/>
        <v>0</v>
      </c>
      <c r="C2061" s="112">
        <f>+$D$3*U2061</f>
        <v>5898750</v>
      </c>
      <c r="D2061" s="112">
        <f t="shared" si="310"/>
        <v>5898750</v>
      </c>
      <c r="E2061" s="112">
        <f>+$F$3*L2061</f>
        <v>5254500</v>
      </c>
      <c r="F2061" s="112">
        <f t="shared" si="311"/>
        <v>5254500</v>
      </c>
      <c r="G2061" s="113">
        <f>+$H$3*R2061</f>
        <v>1577400</v>
      </c>
      <c r="H2061" s="112">
        <f t="shared" si="312"/>
        <v>1577400</v>
      </c>
      <c r="I2061" s="140">
        <f>+I2059+500</f>
        <v>515000</v>
      </c>
      <c r="J2061" s="130"/>
      <c r="K2061" s="116">
        <f>+K2059+10</f>
        <v>10450</v>
      </c>
      <c r="L2061" s="117">
        <f>+I2061+K2061</f>
        <v>525450</v>
      </c>
      <c r="M2061" s="118"/>
      <c r="N2061" s="119">
        <f>+N2059+10</f>
        <v>10550</v>
      </c>
      <c r="O2061" s="119">
        <f>+N2061+I2061</f>
        <v>525550</v>
      </c>
      <c r="P2061" s="119"/>
      <c r="Q2061" s="119">
        <f>+Q2059+10</f>
        <v>10800</v>
      </c>
      <c r="R2061" s="120">
        <f>+Q2061+I2061</f>
        <v>525800</v>
      </c>
      <c r="S2061" s="121"/>
      <c r="T2061" s="122">
        <f>+T2059+20</f>
        <v>21250</v>
      </c>
      <c r="U2061" s="122">
        <f>+T2061+I2061</f>
        <v>536250</v>
      </c>
      <c r="V2061" s="141">
        <f>+V2059+500</f>
        <v>515000</v>
      </c>
      <c r="W2061" s="130"/>
      <c r="X2061" s="116">
        <f>+X2059+5</f>
        <v>7950</v>
      </c>
      <c r="Y2061" s="124">
        <f t="shared" si="313"/>
        <v>515240</v>
      </c>
      <c r="Z2061" s="125">
        <f>+V2061+X2061</f>
        <v>522950</v>
      </c>
      <c r="AA2061" s="126"/>
      <c r="AB2061" s="127">
        <f>+AB2059+10</f>
        <v>15900</v>
      </c>
      <c r="AC2061" s="119">
        <f>+V2061+AB2061</f>
        <v>530900</v>
      </c>
      <c r="AD2061" s="127"/>
      <c r="AE2061" s="127">
        <f>+AE2059+5</f>
        <v>7975</v>
      </c>
      <c r="AF2061" s="120">
        <f>+AE2061+V2061</f>
        <v>522975</v>
      </c>
      <c r="AG2061" s="127"/>
      <c r="AH2061" s="127">
        <f>+AH2059+5</f>
        <v>8000</v>
      </c>
      <c r="AI2061" s="119">
        <f>+AH2061+V2061</f>
        <v>523000</v>
      </c>
      <c r="AJ2061" s="126"/>
      <c r="AK2061" s="128">
        <f>+AK2059+5</f>
        <v>8025</v>
      </c>
      <c r="AL2061" s="129">
        <f>+AK2061+V2061</f>
        <v>523025</v>
      </c>
    </row>
    <row r="2062" spans="1:38" ht="15.75" x14ac:dyDescent="0.25">
      <c r="A2062" s="93">
        <f t="shared" si="314"/>
        <v>0</v>
      </c>
      <c r="B2062" s="94">
        <f t="shared" si="309"/>
        <v>0</v>
      </c>
      <c r="C2062" s="95">
        <f>+$D$3*T2062</f>
        <v>7150</v>
      </c>
      <c r="D2062" s="95">
        <f t="shared" si="310"/>
        <v>7150</v>
      </c>
      <c r="E2062" s="95">
        <f>+$F$3*K2062</f>
        <v>1500</v>
      </c>
      <c r="F2062" s="95">
        <f t="shared" si="311"/>
        <v>1500</v>
      </c>
      <c r="G2062" s="96">
        <f>+$H$3*Q2062</f>
        <v>1500</v>
      </c>
      <c r="H2062" s="95">
        <f t="shared" si="312"/>
        <v>1500</v>
      </c>
      <c r="I2062" s="395"/>
      <c r="J2062" s="130">
        <f>((K2063-K2061)/500)</f>
        <v>0.02</v>
      </c>
      <c r="K2062" s="116">
        <f>(((I2062-I2061)*J2062)+K2061)+I2062</f>
        <v>150</v>
      </c>
      <c r="L2062" s="131">
        <f>ROUNDUP(K2062,0)</f>
        <v>150</v>
      </c>
      <c r="M2062" s="132">
        <f>((N2063-N2061)/500)</f>
        <v>0.02</v>
      </c>
      <c r="N2062" s="101">
        <f>(((I2062-I2061)*M2062)+N2061)+I2062</f>
        <v>250</v>
      </c>
      <c r="O2062" s="101">
        <f>ROUNDUP(N2062,0)</f>
        <v>250</v>
      </c>
      <c r="P2062" s="101">
        <f>((Q2063-Q2061)/500)</f>
        <v>0.02</v>
      </c>
      <c r="Q2062" s="101">
        <f>(((I2062-I2061)*P2062)+Q2061)+I2062</f>
        <v>500</v>
      </c>
      <c r="R2062" s="133">
        <f>ROUNDUP(Q2062,0)</f>
        <v>500</v>
      </c>
      <c r="S2062" s="132">
        <f>((T2063-T2061)/500)</f>
        <v>0.04</v>
      </c>
      <c r="T2062" s="134">
        <f>(((I2062-I2061)*S2062)+T2061)+I2062</f>
        <v>650</v>
      </c>
      <c r="U2062" s="134">
        <f>ROUNDUP(T2062,0)</f>
        <v>650</v>
      </c>
      <c r="V2062" s="396"/>
      <c r="W2062" s="130">
        <f>((X2063-X2061)/500)</f>
        <v>0.02</v>
      </c>
      <c r="X2062" s="116">
        <f>(((V2062-V2061)*W2062)+X2061)+V2062</f>
        <v>-2350</v>
      </c>
      <c r="Y2062" s="135">
        <f t="shared" si="313"/>
        <v>240</v>
      </c>
      <c r="Z2062" s="106">
        <f>ROUNDUP(X2062,0)</f>
        <v>-2350</v>
      </c>
      <c r="AA2062" s="136">
        <f>((AB2063-AB2061)/500)</f>
        <v>0.04</v>
      </c>
      <c r="AB2062" s="137">
        <f>(((V2062-V2061)*AA2062)+AB2061)+V2062</f>
        <v>-4700</v>
      </c>
      <c r="AC2062" s="101">
        <f>ROUNDUP(AB2062,0)</f>
        <v>-4700</v>
      </c>
      <c r="AD2062" s="137">
        <f>((AE2063-AE2061)/500)</f>
        <v>0.02</v>
      </c>
      <c r="AE2062" s="137">
        <f>(((V2062-V2061)*AD2062)+AE2061)+V2062</f>
        <v>-2325</v>
      </c>
      <c r="AF2062" s="133">
        <f>ROUNDUP(AE2062,0)</f>
        <v>-2325</v>
      </c>
      <c r="AG2062" s="137">
        <f>((AH2063-AH2061)/500)</f>
        <v>0.02</v>
      </c>
      <c r="AH2062" s="137">
        <f>(((V2062-V2061)*AG2062)+AH2061)+V2062</f>
        <v>-2300</v>
      </c>
      <c r="AI2062" s="101">
        <f>ROUNDUP(AH2062,0)</f>
        <v>-2300</v>
      </c>
      <c r="AJ2062" s="136">
        <f>((AK2063-AK2061)/500)</f>
        <v>0.02</v>
      </c>
      <c r="AK2062" s="138">
        <f>(((V2062-V2061)*AJ2062)+AK2061)+V2062</f>
        <v>-2275</v>
      </c>
      <c r="AL2062" s="139">
        <f>ROUNDUP(AK2062,0)</f>
        <v>-2275</v>
      </c>
    </row>
    <row r="2063" spans="1:38" ht="15.75" x14ac:dyDescent="0.25">
      <c r="A2063" s="93">
        <f t="shared" si="314"/>
        <v>0</v>
      </c>
      <c r="B2063" s="93">
        <f t="shared" si="309"/>
        <v>0</v>
      </c>
      <c r="C2063" s="112">
        <f>+$D$3*U2063</f>
        <v>5904470</v>
      </c>
      <c r="D2063" s="112">
        <f t="shared" si="310"/>
        <v>5904470</v>
      </c>
      <c r="E2063" s="112">
        <f>+$F$3*L2063</f>
        <v>5259600</v>
      </c>
      <c r="F2063" s="112">
        <f t="shared" si="311"/>
        <v>5259600</v>
      </c>
      <c r="G2063" s="113">
        <f>+$H$3*R2063</f>
        <v>1578930</v>
      </c>
      <c r="H2063" s="112">
        <f t="shared" si="312"/>
        <v>1578930</v>
      </c>
      <c r="I2063" s="140">
        <f>+I2061+500</f>
        <v>515500</v>
      </c>
      <c r="J2063" s="130"/>
      <c r="K2063" s="116">
        <f>+K2061+10</f>
        <v>10460</v>
      </c>
      <c r="L2063" s="117">
        <f>+I2063+K2063</f>
        <v>525960</v>
      </c>
      <c r="M2063" s="118"/>
      <c r="N2063" s="119">
        <f>+N2061+10</f>
        <v>10560</v>
      </c>
      <c r="O2063" s="119">
        <f>+N2063+I2063</f>
        <v>526060</v>
      </c>
      <c r="P2063" s="119"/>
      <c r="Q2063" s="119">
        <f>+Q2061+10</f>
        <v>10810</v>
      </c>
      <c r="R2063" s="120">
        <f>+Q2063+I2063</f>
        <v>526310</v>
      </c>
      <c r="S2063" s="121"/>
      <c r="T2063" s="122">
        <f>+T2061+20</f>
        <v>21270</v>
      </c>
      <c r="U2063" s="122">
        <f>+T2063+I2063</f>
        <v>536770</v>
      </c>
      <c r="V2063" s="141">
        <f>+V2061+500</f>
        <v>515500</v>
      </c>
      <c r="W2063" s="130"/>
      <c r="X2063" s="116">
        <f>+X2061+10</f>
        <v>7960</v>
      </c>
      <c r="Y2063" s="124">
        <f t="shared" si="313"/>
        <v>515740</v>
      </c>
      <c r="Z2063" s="125">
        <f>+V2063+X2063</f>
        <v>523460</v>
      </c>
      <c r="AA2063" s="126"/>
      <c r="AB2063" s="127">
        <f>+AB2061+20</f>
        <v>15920</v>
      </c>
      <c r="AC2063" s="119">
        <f>+V2063+AB2063</f>
        <v>531420</v>
      </c>
      <c r="AD2063" s="127"/>
      <c r="AE2063" s="127">
        <f>+AE2061+10</f>
        <v>7985</v>
      </c>
      <c r="AF2063" s="120">
        <f>+AE2063+V2063</f>
        <v>523485</v>
      </c>
      <c r="AG2063" s="127"/>
      <c r="AH2063" s="127">
        <f>+AH2061+10</f>
        <v>8010</v>
      </c>
      <c r="AI2063" s="119">
        <f>+AH2063+V2063</f>
        <v>523510</v>
      </c>
      <c r="AJ2063" s="126"/>
      <c r="AK2063" s="128">
        <f>+AK2061+10</f>
        <v>8035</v>
      </c>
      <c r="AL2063" s="129">
        <f>+AK2063+V2063</f>
        <v>523535</v>
      </c>
    </row>
    <row r="2064" spans="1:38" ht="15.75" x14ac:dyDescent="0.25">
      <c r="A2064" s="93">
        <f t="shared" si="314"/>
        <v>0</v>
      </c>
      <c r="B2064" s="94">
        <f t="shared" si="309"/>
        <v>0</v>
      </c>
      <c r="C2064" s="95">
        <f>+$D$3*T2064</f>
        <v>7150</v>
      </c>
      <c r="D2064" s="95">
        <f t="shared" si="310"/>
        <v>7150</v>
      </c>
      <c r="E2064" s="95">
        <f>+$F$3*K2064</f>
        <v>1500</v>
      </c>
      <c r="F2064" s="95">
        <f t="shared" si="311"/>
        <v>1500</v>
      </c>
      <c r="G2064" s="96">
        <f>+$H$3*Q2064</f>
        <v>1500</v>
      </c>
      <c r="H2064" s="433">
        <f t="shared" si="312"/>
        <v>1500</v>
      </c>
      <c r="I2064" s="395"/>
      <c r="J2064" s="130">
        <f>((K2065-K2063)/500)</f>
        <v>0.02</v>
      </c>
      <c r="K2064" s="116">
        <f>(((I2064-I2063)*J2064)+K2063)+I2064</f>
        <v>150</v>
      </c>
      <c r="L2064" s="131">
        <f>ROUNDUP(K2064,0)</f>
        <v>150</v>
      </c>
      <c r="M2064" s="132">
        <f>((N2065-N2063)/500)</f>
        <v>0.02</v>
      </c>
      <c r="N2064" s="101">
        <f>(((I2064-I2063)*M2064)+N2063)+I2064</f>
        <v>250</v>
      </c>
      <c r="O2064" s="101">
        <f>ROUNDUP(N2064,0)</f>
        <v>250</v>
      </c>
      <c r="P2064" s="101">
        <f>((Q2065-Q2063)/500)</f>
        <v>0.02</v>
      </c>
      <c r="Q2064" s="101">
        <f>(((I2064-I2063)*P2064)+Q2063)+I2064</f>
        <v>500</v>
      </c>
      <c r="R2064" s="133">
        <f>ROUNDUP(Q2064,0)</f>
        <v>500</v>
      </c>
      <c r="S2064" s="132">
        <f>((T2065-T2063)/500)</f>
        <v>0.04</v>
      </c>
      <c r="T2064" s="134">
        <f>(((I2064-I2063)*S2064)+T2063)+I2064</f>
        <v>650</v>
      </c>
      <c r="U2064" s="134">
        <f>ROUNDUP(T2064,0)</f>
        <v>650</v>
      </c>
      <c r="V2064" s="396"/>
      <c r="W2064" s="130">
        <f>((X2065-X2063)/500)</f>
        <v>0.01</v>
      </c>
      <c r="X2064" s="116">
        <f>(((V2064-V2063)*W2064)+X2063)+V2064</f>
        <v>2805</v>
      </c>
      <c r="Y2064" s="135">
        <f t="shared" si="313"/>
        <v>240</v>
      </c>
      <c r="Z2064" s="106">
        <f>ROUNDUP(X2064,0)</f>
        <v>2805</v>
      </c>
      <c r="AA2064" s="136">
        <f>((AB2065-AB2063)/500)</f>
        <v>0.02</v>
      </c>
      <c r="AB2064" s="137">
        <f>(((V2064-V2063)*AA2064)+AB2063)+V2064</f>
        <v>5610</v>
      </c>
      <c r="AC2064" s="101">
        <f>ROUNDUP(AB2064,0)</f>
        <v>5610</v>
      </c>
      <c r="AD2064" s="137">
        <f>((AE2065-AE2063)/500)</f>
        <v>0.01</v>
      </c>
      <c r="AE2064" s="137">
        <f>(((V2064-V2063)*AD2064)+AE2063)+V2064</f>
        <v>2830</v>
      </c>
      <c r="AF2064" s="133">
        <f>ROUNDUP(AE2064,0)</f>
        <v>2830</v>
      </c>
      <c r="AG2064" s="137">
        <f>((AH2065-AH2063)/500)</f>
        <v>0.01</v>
      </c>
      <c r="AH2064" s="137">
        <f>(((V2064-V2063)*AG2064)+AH2063)+V2064</f>
        <v>2855</v>
      </c>
      <c r="AI2064" s="101">
        <f>ROUNDUP(AH2064,0)</f>
        <v>2855</v>
      </c>
      <c r="AJ2064" s="136">
        <f>((AK2065-AK2063)/500)</f>
        <v>0.01</v>
      </c>
      <c r="AK2064" s="138">
        <f>(((V2064-V2063)*AJ2064)+AK2063)+V2064</f>
        <v>2880</v>
      </c>
      <c r="AL2064" s="139">
        <f>ROUNDUP(AK2064,0)</f>
        <v>2880</v>
      </c>
    </row>
    <row r="2065" spans="1:38" ht="15.75" x14ac:dyDescent="0.25">
      <c r="A2065" s="93">
        <f t="shared" si="314"/>
        <v>0</v>
      </c>
      <c r="B2065" s="93">
        <f t="shared" si="309"/>
        <v>0</v>
      </c>
      <c r="C2065" s="112">
        <f>+$D$3*U2065</f>
        <v>5910190</v>
      </c>
      <c r="D2065" s="112">
        <f t="shared" si="310"/>
        <v>5910190</v>
      </c>
      <c r="E2065" s="112">
        <f>+$F$3*L2065</f>
        <v>5264700</v>
      </c>
      <c r="F2065" s="112">
        <f t="shared" si="311"/>
        <v>5264700</v>
      </c>
      <c r="G2065" s="113">
        <f>+$H$3*R2065</f>
        <v>1580460</v>
      </c>
      <c r="H2065" s="112">
        <f t="shared" si="312"/>
        <v>1580460</v>
      </c>
      <c r="I2065" s="140">
        <f>+I2063+500</f>
        <v>516000</v>
      </c>
      <c r="J2065" s="130"/>
      <c r="K2065" s="116">
        <f>+K2063+10</f>
        <v>10470</v>
      </c>
      <c r="L2065" s="117">
        <f>+I2065+K2065</f>
        <v>526470</v>
      </c>
      <c r="M2065" s="118"/>
      <c r="N2065" s="119">
        <f>+N2063+10</f>
        <v>10570</v>
      </c>
      <c r="O2065" s="119">
        <f>+N2065+I2065</f>
        <v>526570</v>
      </c>
      <c r="P2065" s="119"/>
      <c r="Q2065" s="119">
        <f>+Q2063+10</f>
        <v>10820</v>
      </c>
      <c r="R2065" s="120">
        <f>+Q2065+I2065</f>
        <v>526820</v>
      </c>
      <c r="S2065" s="121"/>
      <c r="T2065" s="122">
        <f>+T2063+20</f>
        <v>21290</v>
      </c>
      <c r="U2065" s="122">
        <f>+T2065+I2065</f>
        <v>537290</v>
      </c>
      <c r="V2065" s="141">
        <f>+V2063+500</f>
        <v>516000</v>
      </c>
      <c r="W2065" s="130"/>
      <c r="X2065" s="116">
        <f>+X2063+5</f>
        <v>7965</v>
      </c>
      <c r="Y2065" s="124">
        <f t="shared" si="313"/>
        <v>516240</v>
      </c>
      <c r="Z2065" s="125">
        <f>+V2065+X2065</f>
        <v>523965</v>
      </c>
      <c r="AA2065" s="126"/>
      <c r="AB2065" s="127">
        <f>+AB2063+10</f>
        <v>15930</v>
      </c>
      <c r="AC2065" s="119">
        <f>+V2065+AB2065</f>
        <v>531930</v>
      </c>
      <c r="AD2065" s="127"/>
      <c r="AE2065" s="127">
        <f>+AE2063+5</f>
        <v>7990</v>
      </c>
      <c r="AF2065" s="120">
        <f>+AE2065+V2065</f>
        <v>523990</v>
      </c>
      <c r="AG2065" s="127"/>
      <c r="AH2065" s="127">
        <f>+AH2063+5</f>
        <v>8015</v>
      </c>
      <c r="AI2065" s="119">
        <f>+AH2065+V2065</f>
        <v>524015</v>
      </c>
      <c r="AJ2065" s="126"/>
      <c r="AK2065" s="128">
        <f>+AK2063+5</f>
        <v>8040</v>
      </c>
      <c r="AL2065" s="129">
        <f>+AK2065+V2065</f>
        <v>524040</v>
      </c>
    </row>
    <row r="2066" spans="1:38" ht="15.75" x14ac:dyDescent="0.25">
      <c r="A2066" s="93">
        <f t="shared" si="314"/>
        <v>0</v>
      </c>
      <c r="B2066" s="94">
        <f t="shared" si="309"/>
        <v>0</v>
      </c>
      <c r="C2066" s="95">
        <f>+$D$3*T2066</f>
        <v>7150</v>
      </c>
      <c r="D2066" s="95">
        <f t="shared" si="310"/>
        <v>7150</v>
      </c>
      <c r="E2066" s="95">
        <f>+$F$3*K2066</f>
        <v>1500</v>
      </c>
      <c r="F2066" s="95">
        <f t="shared" si="311"/>
        <v>1500</v>
      </c>
      <c r="G2066" s="96">
        <f>+$H$3*Q2066</f>
        <v>1500</v>
      </c>
      <c r="H2066" s="95">
        <f t="shared" si="312"/>
        <v>1500</v>
      </c>
      <c r="I2066" s="395"/>
      <c r="J2066" s="130">
        <f>((K2067-K2065)/500)</f>
        <v>0.02</v>
      </c>
      <c r="K2066" s="116">
        <f>(((I2066-I2065)*J2066)+K2065)+I2066</f>
        <v>150</v>
      </c>
      <c r="L2066" s="131">
        <f>ROUNDUP(K2066,0)</f>
        <v>150</v>
      </c>
      <c r="M2066" s="132">
        <f>((N2067-N2065)/500)</f>
        <v>0.02</v>
      </c>
      <c r="N2066" s="101">
        <f>(((I2066-I2065)*M2066)+N2065)+I2066</f>
        <v>250</v>
      </c>
      <c r="O2066" s="101">
        <f>ROUNDUP(N2066,0)</f>
        <v>250</v>
      </c>
      <c r="P2066" s="101">
        <f>((Q2067-Q2065)/500)</f>
        <v>0.02</v>
      </c>
      <c r="Q2066" s="101">
        <f>(((I2066-I2065)*P2066)+Q2065)+I2066</f>
        <v>500</v>
      </c>
      <c r="R2066" s="133">
        <f>ROUNDUP(Q2066,0)</f>
        <v>500</v>
      </c>
      <c r="S2066" s="132">
        <f>((T2067-T2065)/500)</f>
        <v>0.04</v>
      </c>
      <c r="T2066" s="134">
        <f>(((I2066-I2065)*S2066)+T2065)+I2066</f>
        <v>650</v>
      </c>
      <c r="U2066" s="134">
        <f>ROUNDUP(T2066,0)</f>
        <v>650</v>
      </c>
      <c r="V2066" s="396"/>
      <c r="W2066" s="130">
        <f>((X2067-X2065)/500)</f>
        <v>0.02</v>
      </c>
      <c r="X2066" s="116">
        <f>(((V2066-V2065)*W2066)+X2065)+V2066</f>
        <v>-2355</v>
      </c>
      <c r="Y2066" s="135">
        <f t="shared" si="313"/>
        <v>240</v>
      </c>
      <c r="Z2066" s="106">
        <f>ROUNDUP(X2066,0)</f>
        <v>-2355</v>
      </c>
      <c r="AA2066" s="136">
        <f>((AB2067-AB2065)/500)</f>
        <v>0.04</v>
      </c>
      <c r="AB2066" s="137">
        <f>(((V2066-V2065)*AA2066)+AB2065)+V2066</f>
        <v>-4710</v>
      </c>
      <c r="AC2066" s="101">
        <f>ROUNDUP(AB2066,0)</f>
        <v>-4710</v>
      </c>
      <c r="AD2066" s="137">
        <f>((AE2067-AE2065)/500)</f>
        <v>0.02</v>
      </c>
      <c r="AE2066" s="137">
        <f>(((V2066-V2065)*AD2066)+AE2065)+V2066</f>
        <v>-2330</v>
      </c>
      <c r="AF2066" s="133">
        <f>ROUNDUP(AE2066,0)</f>
        <v>-2330</v>
      </c>
      <c r="AG2066" s="137">
        <f>((AH2067-AH2065)/500)</f>
        <v>0.02</v>
      </c>
      <c r="AH2066" s="137">
        <f>(((V2066-V2065)*AG2066)+AH2065)+V2066</f>
        <v>-2305</v>
      </c>
      <c r="AI2066" s="101">
        <f>ROUNDUP(AH2066,0)</f>
        <v>-2305</v>
      </c>
      <c r="AJ2066" s="136">
        <f>((AK2067-AK2065)/500)</f>
        <v>0.02</v>
      </c>
      <c r="AK2066" s="138">
        <f>(((V2066-V2065)*AJ2066)+AK2065)+V2066</f>
        <v>-2280</v>
      </c>
      <c r="AL2066" s="139">
        <f>ROUNDUP(AK2066,0)</f>
        <v>-2280</v>
      </c>
    </row>
    <row r="2067" spans="1:38" ht="15.75" x14ac:dyDescent="0.25">
      <c r="A2067" s="93">
        <f t="shared" si="314"/>
        <v>0</v>
      </c>
      <c r="B2067" s="93">
        <f t="shared" si="309"/>
        <v>0</v>
      </c>
      <c r="C2067" s="112">
        <f>+$D$3*U2067</f>
        <v>5915910</v>
      </c>
      <c r="D2067" s="112">
        <f t="shared" si="310"/>
        <v>5915910</v>
      </c>
      <c r="E2067" s="112">
        <f>+$F$3*L2067</f>
        <v>5269800</v>
      </c>
      <c r="F2067" s="112">
        <f t="shared" si="311"/>
        <v>5269800</v>
      </c>
      <c r="G2067" s="113">
        <f>+$H$3*R2067</f>
        <v>1581990</v>
      </c>
      <c r="H2067" s="112">
        <f t="shared" si="312"/>
        <v>1581990</v>
      </c>
      <c r="I2067" s="140">
        <f>+I2065+500</f>
        <v>516500</v>
      </c>
      <c r="J2067" s="130"/>
      <c r="K2067" s="116">
        <f>+K2065+10</f>
        <v>10480</v>
      </c>
      <c r="L2067" s="117">
        <f>+I2067+K2067</f>
        <v>526980</v>
      </c>
      <c r="M2067" s="118"/>
      <c r="N2067" s="119">
        <f>+N2065+10</f>
        <v>10580</v>
      </c>
      <c r="O2067" s="119">
        <f>+N2067+I2067</f>
        <v>527080</v>
      </c>
      <c r="P2067" s="119"/>
      <c r="Q2067" s="119">
        <f>+Q2065+10</f>
        <v>10830</v>
      </c>
      <c r="R2067" s="120">
        <f>+Q2067+I2067</f>
        <v>527330</v>
      </c>
      <c r="S2067" s="121"/>
      <c r="T2067" s="122">
        <f>+T2065+20</f>
        <v>21310</v>
      </c>
      <c r="U2067" s="122">
        <f>+T2067+I2067</f>
        <v>537810</v>
      </c>
      <c r="V2067" s="141">
        <f>+V2065+500</f>
        <v>516500</v>
      </c>
      <c r="W2067" s="130"/>
      <c r="X2067" s="116">
        <f>+X2065+10</f>
        <v>7975</v>
      </c>
      <c r="Y2067" s="124">
        <f t="shared" si="313"/>
        <v>516740</v>
      </c>
      <c r="Z2067" s="125">
        <f>+V2067+X2067</f>
        <v>524475</v>
      </c>
      <c r="AA2067" s="126"/>
      <c r="AB2067" s="127">
        <f>+AB2065+20</f>
        <v>15950</v>
      </c>
      <c r="AC2067" s="119">
        <f>+V2067+AB2067</f>
        <v>532450</v>
      </c>
      <c r="AD2067" s="127"/>
      <c r="AE2067" s="127">
        <f>+AE2065+10</f>
        <v>8000</v>
      </c>
      <c r="AF2067" s="120">
        <f>+AE2067+V2067</f>
        <v>524500</v>
      </c>
      <c r="AG2067" s="127"/>
      <c r="AH2067" s="127">
        <f>+AH2065+10</f>
        <v>8025</v>
      </c>
      <c r="AI2067" s="119">
        <f>+AH2067+V2067</f>
        <v>524525</v>
      </c>
      <c r="AJ2067" s="126"/>
      <c r="AK2067" s="128">
        <f>+AK2065+10</f>
        <v>8050</v>
      </c>
      <c r="AL2067" s="129">
        <f>+AK2067+V2067</f>
        <v>524550</v>
      </c>
    </row>
    <row r="2068" spans="1:38" ht="15.75" x14ac:dyDescent="0.25">
      <c r="A2068" s="93">
        <f t="shared" si="314"/>
        <v>0</v>
      </c>
      <c r="B2068" s="94">
        <f t="shared" si="309"/>
        <v>0</v>
      </c>
      <c r="C2068" s="95">
        <f>+$D$3*T2068</f>
        <v>7150</v>
      </c>
      <c r="D2068" s="95">
        <f t="shared" si="310"/>
        <v>7150</v>
      </c>
      <c r="E2068" s="95">
        <f>+$F$3*K2068</f>
        <v>1500</v>
      </c>
      <c r="F2068" s="95">
        <f t="shared" si="311"/>
        <v>1500</v>
      </c>
      <c r="G2068" s="96">
        <f>+$H$3*Q2068</f>
        <v>1500</v>
      </c>
      <c r="H2068" s="433">
        <f t="shared" si="312"/>
        <v>1500</v>
      </c>
      <c r="I2068" s="395"/>
      <c r="J2068" s="130">
        <f>((K2069-K2067)/500)</f>
        <v>0.02</v>
      </c>
      <c r="K2068" s="116">
        <f>(((I2068-I2067)*J2068)+K2067)+I2068</f>
        <v>150</v>
      </c>
      <c r="L2068" s="131">
        <f>ROUNDUP(K2068,0)</f>
        <v>150</v>
      </c>
      <c r="M2068" s="132">
        <f>((N2069-N2067)/500)</f>
        <v>0.02</v>
      </c>
      <c r="N2068" s="101">
        <f>(((I2068-I2067)*M2068)+N2067)+I2068</f>
        <v>250</v>
      </c>
      <c r="O2068" s="101">
        <f>ROUNDUP(N2068,0)</f>
        <v>250</v>
      </c>
      <c r="P2068" s="101">
        <f>((Q2069-Q2067)/500)</f>
        <v>0.02</v>
      </c>
      <c r="Q2068" s="101">
        <f>(((I2068-I2067)*P2068)+Q2067)+I2068</f>
        <v>500</v>
      </c>
      <c r="R2068" s="133">
        <f>ROUNDUP(Q2068,0)</f>
        <v>500</v>
      </c>
      <c r="S2068" s="132">
        <f>((T2069-T2067)/500)</f>
        <v>0.04</v>
      </c>
      <c r="T2068" s="134">
        <f>(((I2068-I2067)*S2068)+T2067)+I2068</f>
        <v>650</v>
      </c>
      <c r="U2068" s="134">
        <f>ROUNDUP(T2068,0)</f>
        <v>650</v>
      </c>
      <c r="V2068" s="396"/>
      <c r="W2068" s="130">
        <f>((X2069-X2067)/500)</f>
        <v>0.01</v>
      </c>
      <c r="X2068" s="116">
        <f>(((V2068-V2067)*W2068)+X2067)+V2068</f>
        <v>2810</v>
      </c>
      <c r="Y2068" s="135">
        <f t="shared" si="313"/>
        <v>240</v>
      </c>
      <c r="Z2068" s="106">
        <f>ROUNDUP(X2068,0)</f>
        <v>2810</v>
      </c>
      <c r="AA2068" s="136">
        <f>((AB2069-AB2067)/500)</f>
        <v>0.02</v>
      </c>
      <c r="AB2068" s="137">
        <f>(((V2068-V2067)*AA2068)+AB2067)+V2068</f>
        <v>5620</v>
      </c>
      <c r="AC2068" s="101">
        <f>ROUNDUP(AB2068,0)</f>
        <v>5620</v>
      </c>
      <c r="AD2068" s="137">
        <f>((AE2069-AE2067)/500)</f>
        <v>0.01</v>
      </c>
      <c r="AE2068" s="137">
        <f>(((V2068-V2067)*AD2068)+AE2067)+V2068</f>
        <v>2835</v>
      </c>
      <c r="AF2068" s="133">
        <f>ROUNDUP(AE2068,0)</f>
        <v>2835</v>
      </c>
      <c r="AG2068" s="137">
        <f>((AH2069-AH2067)/500)</f>
        <v>0.01</v>
      </c>
      <c r="AH2068" s="137">
        <f>(((V2068-V2067)*AG2068)+AH2067)+V2068</f>
        <v>2860</v>
      </c>
      <c r="AI2068" s="101">
        <f>ROUNDUP(AH2068,0)</f>
        <v>2860</v>
      </c>
      <c r="AJ2068" s="136">
        <f>((AK2069-AK2067)/500)</f>
        <v>0.01</v>
      </c>
      <c r="AK2068" s="138">
        <f>(((V2068-V2067)*AJ2068)+AK2067)+V2068</f>
        <v>2885</v>
      </c>
      <c r="AL2068" s="139">
        <f>ROUNDUP(AK2068,0)</f>
        <v>2885</v>
      </c>
    </row>
    <row r="2069" spans="1:38" ht="15.75" x14ac:dyDescent="0.25">
      <c r="A2069" s="93">
        <f t="shared" si="314"/>
        <v>0</v>
      </c>
      <c r="B2069" s="93">
        <f t="shared" si="309"/>
        <v>0</v>
      </c>
      <c r="C2069" s="112">
        <f>+$D$3*U2069</f>
        <v>5921630</v>
      </c>
      <c r="D2069" s="112">
        <f t="shared" si="310"/>
        <v>5921630</v>
      </c>
      <c r="E2069" s="112">
        <f>+$F$3*L2069</f>
        <v>5274900</v>
      </c>
      <c r="F2069" s="112">
        <f t="shared" si="311"/>
        <v>5274900</v>
      </c>
      <c r="G2069" s="113">
        <f>+$H$3*R2069</f>
        <v>1583520</v>
      </c>
      <c r="H2069" s="112">
        <f t="shared" si="312"/>
        <v>1583520</v>
      </c>
      <c r="I2069" s="140">
        <f>+I2067+500</f>
        <v>517000</v>
      </c>
      <c r="J2069" s="130"/>
      <c r="K2069" s="116">
        <f>+K2067+10</f>
        <v>10490</v>
      </c>
      <c r="L2069" s="117">
        <f>+I2069+K2069</f>
        <v>527490</v>
      </c>
      <c r="M2069" s="118"/>
      <c r="N2069" s="119">
        <f>+N2067+10</f>
        <v>10590</v>
      </c>
      <c r="O2069" s="119">
        <f>+N2069+I2069</f>
        <v>527590</v>
      </c>
      <c r="P2069" s="119"/>
      <c r="Q2069" s="119">
        <f>+Q2067+10</f>
        <v>10840</v>
      </c>
      <c r="R2069" s="120">
        <f>+Q2069+I2069</f>
        <v>527840</v>
      </c>
      <c r="S2069" s="121"/>
      <c r="T2069" s="122">
        <f>+T2067+20</f>
        <v>21330</v>
      </c>
      <c r="U2069" s="122">
        <f>+T2069+I2069</f>
        <v>538330</v>
      </c>
      <c r="V2069" s="141">
        <f>+V2067+500</f>
        <v>517000</v>
      </c>
      <c r="W2069" s="130"/>
      <c r="X2069" s="116">
        <f>+X2067+5</f>
        <v>7980</v>
      </c>
      <c r="Y2069" s="124">
        <f t="shared" si="313"/>
        <v>517240</v>
      </c>
      <c r="Z2069" s="125">
        <f>+V2069+X2069</f>
        <v>524980</v>
      </c>
      <c r="AA2069" s="126"/>
      <c r="AB2069" s="127">
        <f>+AB2067+10</f>
        <v>15960</v>
      </c>
      <c r="AC2069" s="119">
        <f>+V2069+AB2069</f>
        <v>532960</v>
      </c>
      <c r="AD2069" s="127"/>
      <c r="AE2069" s="127">
        <f>+AE2067+5</f>
        <v>8005</v>
      </c>
      <c r="AF2069" s="120">
        <f>+AE2069+V2069</f>
        <v>525005</v>
      </c>
      <c r="AG2069" s="127"/>
      <c r="AH2069" s="127">
        <f>+AH2067+5</f>
        <v>8030</v>
      </c>
      <c r="AI2069" s="119">
        <f>+AH2069+V2069</f>
        <v>525030</v>
      </c>
      <c r="AJ2069" s="126"/>
      <c r="AK2069" s="128">
        <f>+AK2067+5</f>
        <v>8055</v>
      </c>
      <c r="AL2069" s="129">
        <f>+AK2069+V2069</f>
        <v>525055</v>
      </c>
    </row>
    <row r="2070" spans="1:38" ht="15.75" x14ac:dyDescent="0.25">
      <c r="A2070" s="93">
        <f t="shared" si="314"/>
        <v>0</v>
      </c>
      <c r="B2070" s="94">
        <f t="shared" si="309"/>
        <v>0</v>
      </c>
      <c r="C2070" s="95">
        <f>+$D$3*T2070</f>
        <v>7150</v>
      </c>
      <c r="D2070" s="95">
        <f t="shared" si="310"/>
        <v>7150</v>
      </c>
      <c r="E2070" s="95">
        <f>+$F$3*K2070</f>
        <v>1500</v>
      </c>
      <c r="F2070" s="95">
        <f t="shared" si="311"/>
        <v>1500</v>
      </c>
      <c r="G2070" s="96">
        <f>+$H$3*Q2070</f>
        <v>1500</v>
      </c>
      <c r="H2070" s="95">
        <f t="shared" si="312"/>
        <v>1500</v>
      </c>
      <c r="I2070" s="395"/>
      <c r="J2070" s="130">
        <f>((K2071-K2069)/500)</f>
        <v>0.02</v>
      </c>
      <c r="K2070" s="116">
        <f>(((I2070-I2069)*J2070)+K2069)+I2070</f>
        <v>150</v>
      </c>
      <c r="L2070" s="131">
        <f>ROUNDUP(K2070,0)</f>
        <v>150</v>
      </c>
      <c r="M2070" s="132">
        <f>((N2071-N2069)/500)</f>
        <v>0.02</v>
      </c>
      <c r="N2070" s="101">
        <f>(((I2070-I2069)*M2070)+N2069)+I2070</f>
        <v>250</v>
      </c>
      <c r="O2070" s="101">
        <f>ROUNDUP(N2070,0)</f>
        <v>250</v>
      </c>
      <c r="P2070" s="101">
        <f>((Q2071-Q2069)/500)</f>
        <v>0.02</v>
      </c>
      <c r="Q2070" s="101">
        <f>(((I2070-I2069)*P2070)+Q2069)+I2070</f>
        <v>500</v>
      </c>
      <c r="R2070" s="133">
        <f>ROUNDUP(Q2070,0)</f>
        <v>500</v>
      </c>
      <c r="S2070" s="132">
        <f>((T2071-T2069)/500)</f>
        <v>0.04</v>
      </c>
      <c r="T2070" s="134">
        <f>(((I2070-I2069)*S2070)+T2069)+I2070</f>
        <v>650</v>
      </c>
      <c r="U2070" s="134">
        <f>ROUNDUP(T2070,0)</f>
        <v>650</v>
      </c>
      <c r="V2070" s="396"/>
      <c r="W2070" s="130">
        <f>((X2071-X2069)/500)</f>
        <v>0.02</v>
      </c>
      <c r="X2070" s="116">
        <f>(((V2070-V2069)*W2070)+X2069)+V2070</f>
        <v>-2360</v>
      </c>
      <c r="Y2070" s="135">
        <f t="shared" si="313"/>
        <v>240</v>
      </c>
      <c r="Z2070" s="106">
        <f>ROUNDUP(X2070,0)</f>
        <v>-2360</v>
      </c>
      <c r="AA2070" s="136">
        <f>((AB2071-AB2069)/500)</f>
        <v>0.04</v>
      </c>
      <c r="AB2070" s="137">
        <f>(((V2070-V2069)*AA2070)+AB2069)+V2070</f>
        <v>-4720</v>
      </c>
      <c r="AC2070" s="101">
        <f>ROUNDUP(AB2070,0)</f>
        <v>-4720</v>
      </c>
      <c r="AD2070" s="137">
        <f>((AE2071-AE2069)/500)</f>
        <v>0.02</v>
      </c>
      <c r="AE2070" s="137">
        <f>(((V2070-V2069)*AD2070)+AE2069)+V2070</f>
        <v>-2335</v>
      </c>
      <c r="AF2070" s="133">
        <f>ROUNDUP(AE2070,0)</f>
        <v>-2335</v>
      </c>
      <c r="AG2070" s="137">
        <f>((AH2071-AH2069)/500)</f>
        <v>0.02</v>
      </c>
      <c r="AH2070" s="137">
        <f>(((V2070-V2069)*AG2070)+AH2069)+V2070</f>
        <v>-2310</v>
      </c>
      <c r="AI2070" s="101">
        <f>ROUNDUP(AH2070,0)</f>
        <v>-2310</v>
      </c>
      <c r="AJ2070" s="136">
        <f>((AK2071-AK2069)/500)</f>
        <v>0.02</v>
      </c>
      <c r="AK2070" s="138">
        <f>(((V2070-V2069)*AJ2070)+AK2069)+V2070</f>
        <v>-2285</v>
      </c>
      <c r="AL2070" s="139">
        <f>ROUNDUP(AK2070,0)</f>
        <v>-2285</v>
      </c>
    </row>
    <row r="2071" spans="1:38" ht="15.75" x14ac:dyDescent="0.25">
      <c r="A2071" s="93">
        <f t="shared" si="314"/>
        <v>0</v>
      </c>
      <c r="B2071" s="93">
        <f t="shared" si="309"/>
        <v>0</v>
      </c>
      <c r="C2071" s="112">
        <f>+$D$3*U2071</f>
        <v>5927350</v>
      </c>
      <c r="D2071" s="112">
        <f t="shared" si="310"/>
        <v>5927350</v>
      </c>
      <c r="E2071" s="112">
        <f>+$F$3*L2071</f>
        <v>5280000</v>
      </c>
      <c r="F2071" s="112">
        <f t="shared" si="311"/>
        <v>5280000</v>
      </c>
      <c r="G2071" s="113">
        <f>+$H$3*R2071</f>
        <v>1585050</v>
      </c>
      <c r="H2071" s="112">
        <f t="shared" si="312"/>
        <v>1585050</v>
      </c>
      <c r="I2071" s="140">
        <f>+I2069+500</f>
        <v>517500</v>
      </c>
      <c r="J2071" s="130"/>
      <c r="K2071" s="116">
        <f>+K2069+10</f>
        <v>10500</v>
      </c>
      <c r="L2071" s="117">
        <f>+I2071+K2071</f>
        <v>528000</v>
      </c>
      <c r="M2071" s="118"/>
      <c r="N2071" s="119">
        <f>+N2069+10</f>
        <v>10600</v>
      </c>
      <c r="O2071" s="119">
        <f>+N2071+I2071</f>
        <v>528100</v>
      </c>
      <c r="P2071" s="119"/>
      <c r="Q2071" s="119">
        <f>+Q2069+10</f>
        <v>10850</v>
      </c>
      <c r="R2071" s="120">
        <f>+Q2071+I2071</f>
        <v>528350</v>
      </c>
      <c r="S2071" s="121"/>
      <c r="T2071" s="122">
        <f>+T2069+20</f>
        <v>21350</v>
      </c>
      <c r="U2071" s="122">
        <f>+T2071+I2071</f>
        <v>538850</v>
      </c>
      <c r="V2071" s="141">
        <f>+V2069+500</f>
        <v>517500</v>
      </c>
      <c r="W2071" s="130"/>
      <c r="X2071" s="116">
        <f>+X2069+10</f>
        <v>7990</v>
      </c>
      <c r="Y2071" s="124">
        <f t="shared" si="313"/>
        <v>517740</v>
      </c>
      <c r="Z2071" s="125">
        <f>+V2071+X2071</f>
        <v>525490</v>
      </c>
      <c r="AA2071" s="126"/>
      <c r="AB2071" s="127">
        <f>+AB2069+20</f>
        <v>15980</v>
      </c>
      <c r="AC2071" s="119">
        <f>+V2071+AB2071</f>
        <v>533480</v>
      </c>
      <c r="AD2071" s="127"/>
      <c r="AE2071" s="127">
        <f>+AE2069+10</f>
        <v>8015</v>
      </c>
      <c r="AF2071" s="120">
        <f>+AE2071+V2071</f>
        <v>525515</v>
      </c>
      <c r="AG2071" s="127"/>
      <c r="AH2071" s="127">
        <f>+AH2069+10</f>
        <v>8040</v>
      </c>
      <c r="AI2071" s="119">
        <f>+AH2071+V2071</f>
        <v>525540</v>
      </c>
      <c r="AJ2071" s="126"/>
      <c r="AK2071" s="128">
        <f>+AK2069+10</f>
        <v>8065</v>
      </c>
      <c r="AL2071" s="129">
        <f>+AK2071+V2071</f>
        <v>525565</v>
      </c>
    </row>
    <row r="2072" spans="1:38" ht="15.75" x14ac:dyDescent="0.25">
      <c r="A2072" s="93">
        <f t="shared" si="314"/>
        <v>0</v>
      </c>
      <c r="B2072" s="94">
        <f t="shared" si="309"/>
        <v>0</v>
      </c>
      <c r="C2072" s="95">
        <f>+$D$3*T2072</f>
        <v>7150</v>
      </c>
      <c r="D2072" s="95">
        <f t="shared" si="310"/>
        <v>7150</v>
      </c>
      <c r="E2072" s="95">
        <f>+$F$3*K2072</f>
        <v>1500</v>
      </c>
      <c r="F2072" s="95">
        <f t="shared" si="311"/>
        <v>1500</v>
      </c>
      <c r="G2072" s="96">
        <f>+$H$3*Q2072</f>
        <v>1500</v>
      </c>
      <c r="H2072" s="433">
        <f t="shared" si="312"/>
        <v>1500</v>
      </c>
      <c r="I2072" s="395"/>
      <c r="J2072" s="130">
        <f>((K2073-K2071)/500)</f>
        <v>0.02</v>
      </c>
      <c r="K2072" s="116">
        <f>(((I2072-I2071)*J2072)+K2071)+I2072</f>
        <v>150</v>
      </c>
      <c r="L2072" s="131">
        <f>ROUNDUP(K2072,0)</f>
        <v>150</v>
      </c>
      <c r="M2072" s="132">
        <f>((N2073-N2071)/500)</f>
        <v>0.02</v>
      </c>
      <c r="N2072" s="101">
        <f>(((I2072-I2071)*M2072)+N2071)+I2072</f>
        <v>250</v>
      </c>
      <c r="O2072" s="101">
        <f>ROUNDUP(N2072,0)</f>
        <v>250</v>
      </c>
      <c r="P2072" s="101">
        <f>((Q2073-Q2071)/500)</f>
        <v>0.02</v>
      </c>
      <c r="Q2072" s="101">
        <f>(((I2072-I2071)*P2072)+Q2071)+I2072</f>
        <v>500</v>
      </c>
      <c r="R2072" s="133">
        <f>ROUNDUP(Q2072,0)</f>
        <v>500</v>
      </c>
      <c r="S2072" s="132">
        <f>((T2073-T2071)/500)</f>
        <v>0.04</v>
      </c>
      <c r="T2072" s="134">
        <f>(((I2072-I2071)*S2072)+T2071)+I2072</f>
        <v>650</v>
      </c>
      <c r="U2072" s="134">
        <f>ROUNDUP(T2072,0)</f>
        <v>650</v>
      </c>
      <c r="V2072" s="396"/>
      <c r="W2072" s="130">
        <f>((X2073-X2071)/500)</f>
        <v>0.01</v>
      </c>
      <c r="X2072" s="116">
        <f>(((V2072-V2071)*W2072)+X2071)+V2072</f>
        <v>2815</v>
      </c>
      <c r="Y2072" s="135">
        <f t="shared" si="313"/>
        <v>240</v>
      </c>
      <c r="Z2072" s="106">
        <f>ROUNDUP(X2072,0)</f>
        <v>2815</v>
      </c>
      <c r="AA2072" s="136">
        <f>((AB2073-AB2071)/500)</f>
        <v>0.02</v>
      </c>
      <c r="AB2072" s="137">
        <f>(((V2072-V2071)*AA2072)+AB2071)+V2072</f>
        <v>5630</v>
      </c>
      <c r="AC2072" s="101">
        <f>ROUNDUP(AB2072,0)</f>
        <v>5630</v>
      </c>
      <c r="AD2072" s="137">
        <f>((AE2073-AE2071)/500)</f>
        <v>0.01</v>
      </c>
      <c r="AE2072" s="137">
        <f>(((V2072-V2071)*AD2072)+AE2071)+V2072</f>
        <v>2840</v>
      </c>
      <c r="AF2072" s="133">
        <f>ROUNDUP(AE2072,0)</f>
        <v>2840</v>
      </c>
      <c r="AG2072" s="137">
        <f>((AH2073-AH2071)/500)</f>
        <v>0.01</v>
      </c>
      <c r="AH2072" s="137">
        <f>(((V2072-V2071)*AG2072)+AH2071)+V2072</f>
        <v>2865</v>
      </c>
      <c r="AI2072" s="101">
        <f>ROUNDUP(AH2072,0)</f>
        <v>2865</v>
      </c>
      <c r="AJ2072" s="136">
        <f>((AK2073-AK2071)/500)</f>
        <v>0.01</v>
      </c>
      <c r="AK2072" s="138">
        <f>(((V2072-V2071)*AJ2072)+AK2071)+V2072</f>
        <v>2890</v>
      </c>
      <c r="AL2072" s="139">
        <f>ROUNDUP(AK2072,0)</f>
        <v>2890</v>
      </c>
    </row>
    <row r="2073" spans="1:38" ht="15.75" x14ac:dyDescent="0.25">
      <c r="A2073" s="93">
        <f t="shared" si="314"/>
        <v>0</v>
      </c>
      <c r="B2073" s="93">
        <f t="shared" si="309"/>
        <v>0</v>
      </c>
      <c r="C2073" s="112">
        <f>+$D$3*U2073</f>
        <v>5933070</v>
      </c>
      <c r="D2073" s="112">
        <f t="shared" si="310"/>
        <v>5933070</v>
      </c>
      <c r="E2073" s="112">
        <f>+$F$3*L2073</f>
        <v>5285100</v>
      </c>
      <c r="F2073" s="112">
        <f t="shared" si="311"/>
        <v>5285100</v>
      </c>
      <c r="G2073" s="113">
        <f>+$H$3*R2073</f>
        <v>1586580</v>
      </c>
      <c r="H2073" s="112">
        <f t="shared" si="312"/>
        <v>1586580</v>
      </c>
      <c r="I2073" s="140">
        <f>+I2071+500</f>
        <v>518000</v>
      </c>
      <c r="J2073" s="130"/>
      <c r="K2073" s="116">
        <f>+K2071+10</f>
        <v>10510</v>
      </c>
      <c r="L2073" s="117">
        <f>+I2073+K2073</f>
        <v>528510</v>
      </c>
      <c r="M2073" s="118"/>
      <c r="N2073" s="119">
        <f>+N2071+10</f>
        <v>10610</v>
      </c>
      <c r="O2073" s="119">
        <f>+N2073+I2073</f>
        <v>528610</v>
      </c>
      <c r="P2073" s="119"/>
      <c r="Q2073" s="119">
        <f>+Q2071+10</f>
        <v>10860</v>
      </c>
      <c r="R2073" s="120">
        <f>+Q2073+I2073</f>
        <v>528860</v>
      </c>
      <c r="S2073" s="121"/>
      <c r="T2073" s="122">
        <f>+T2071+20</f>
        <v>21370</v>
      </c>
      <c r="U2073" s="122">
        <f>+T2073+I2073</f>
        <v>539370</v>
      </c>
      <c r="V2073" s="141">
        <f>+V2071+500</f>
        <v>518000</v>
      </c>
      <c r="W2073" s="130"/>
      <c r="X2073" s="116">
        <f>+X2071+5</f>
        <v>7995</v>
      </c>
      <c r="Y2073" s="124">
        <f t="shared" si="313"/>
        <v>518240</v>
      </c>
      <c r="Z2073" s="125">
        <f>+V2073+X2073</f>
        <v>525995</v>
      </c>
      <c r="AA2073" s="126"/>
      <c r="AB2073" s="127">
        <f>+AB2071+10</f>
        <v>15990</v>
      </c>
      <c r="AC2073" s="119">
        <f>+V2073+AB2073</f>
        <v>533990</v>
      </c>
      <c r="AD2073" s="127"/>
      <c r="AE2073" s="127">
        <f>+AE2071+5</f>
        <v>8020</v>
      </c>
      <c r="AF2073" s="120">
        <f>+AE2073+V2073</f>
        <v>526020</v>
      </c>
      <c r="AG2073" s="127"/>
      <c r="AH2073" s="127">
        <f>+AH2071+5</f>
        <v>8045</v>
      </c>
      <c r="AI2073" s="119">
        <f>+AH2073+V2073</f>
        <v>526045</v>
      </c>
      <c r="AJ2073" s="126"/>
      <c r="AK2073" s="128">
        <f>+AK2071+5</f>
        <v>8070</v>
      </c>
      <c r="AL2073" s="129">
        <f>+AK2073+V2073</f>
        <v>526070</v>
      </c>
    </row>
    <row r="2074" spans="1:38" ht="15.75" x14ac:dyDescent="0.25">
      <c r="A2074" s="93">
        <f t="shared" si="314"/>
        <v>0</v>
      </c>
      <c r="B2074" s="94">
        <f t="shared" si="309"/>
        <v>0</v>
      </c>
      <c r="C2074" s="95">
        <f>+$D$3*T2074</f>
        <v>7150</v>
      </c>
      <c r="D2074" s="95">
        <f t="shared" si="310"/>
        <v>7150</v>
      </c>
      <c r="E2074" s="95">
        <f>+$F$3*K2074</f>
        <v>1500</v>
      </c>
      <c r="F2074" s="95">
        <f t="shared" si="311"/>
        <v>1500</v>
      </c>
      <c r="G2074" s="96">
        <f>+$H$3*Q2074</f>
        <v>1500</v>
      </c>
      <c r="H2074" s="95">
        <f t="shared" si="312"/>
        <v>1500</v>
      </c>
      <c r="I2074" s="395"/>
      <c r="J2074" s="130">
        <f>((K2075-K2073)/500)</f>
        <v>0.02</v>
      </c>
      <c r="K2074" s="116">
        <f>(((I2074-I2073)*J2074)+K2073)+I2074</f>
        <v>150</v>
      </c>
      <c r="L2074" s="131">
        <f>ROUNDUP(K2074,0)</f>
        <v>150</v>
      </c>
      <c r="M2074" s="132">
        <f>((N2075-N2073)/500)</f>
        <v>0.02</v>
      </c>
      <c r="N2074" s="101">
        <f>(((I2074-I2073)*M2074)+N2073)+I2074</f>
        <v>250</v>
      </c>
      <c r="O2074" s="101">
        <f>ROUNDUP(N2074,0)</f>
        <v>250</v>
      </c>
      <c r="P2074" s="101">
        <f>((Q2075-Q2073)/500)</f>
        <v>0.02</v>
      </c>
      <c r="Q2074" s="101">
        <f>(((I2074-I2073)*P2074)+Q2073)+I2074</f>
        <v>500</v>
      </c>
      <c r="R2074" s="133">
        <f>ROUNDUP(Q2074,0)</f>
        <v>500</v>
      </c>
      <c r="S2074" s="132">
        <f>((T2075-T2073)/500)</f>
        <v>0.04</v>
      </c>
      <c r="T2074" s="134">
        <f>(((I2074-I2073)*S2074)+T2073)+I2074</f>
        <v>650</v>
      </c>
      <c r="U2074" s="134">
        <f>ROUNDUP(T2074,0)</f>
        <v>650</v>
      </c>
      <c r="V2074" s="396"/>
      <c r="W2074" s="130">
        <f>((X2075-X2073)/500)</f>
        <v>0.02</v>
      </c>
      <c r="X2074" s="116">
        <f>(((V2074-V2073)*W2074)+X2073)+V2074</f>
        <v>-2365</v>
      </c>
      <c r="Y2074" s="135">
        <f t="shared" si="313"/>
        <v>240</v>
      </c>
      <c r="Z2074" s="106">
        <f>ROUNDUP(X2074,0)</f>
        <v>-2365</v>
      </c>
      <c r="AA2074" s="136">
        <f>((AB2075-AB2073)/500)</f>
        <v>0.04</v>
      </c>
      <c r="AB2074" s="137">
        <f>(((V2074-V2073)*AA2074)+AB2073)+V2074</f>
        <v>-4730</v>
      </c>
      <c r="AC2074" s="101">
        <f>ROUNDUP(AB2074,0)</f>
        <v>-4730</v>
      </c>
      <c r="AD2074" s="137">
        <f>((AE2075-AE2073)/500)</f>
        <v>0.02</v>
      </c>
      <c r="AE2074" s="137">
        <f>(((V2074-V2073)*AD2074)+AE2073)+V2074</f>
        <v>-2340</v>
      </c>
      <c r="AF2074" s="133">
        <f>ROUNDUP(AE2074,0)</f>
        <v>-2340</v>
      </c>
      <c r="AG2074" s="137">
        <f>((AH2075-AH2073)/500)</f>
        <v>0.02</v>
      </c>
      <c r="AH2074" s="137">
        <f>(((V2074-V2073)*AG2074)+AH2073)+V2074</f>
        <v>-2315</v>
      </c>
      <c r="AI2074" s="101">
        <f>ROUNDUP(AH2074,0)</f>
        <v>-2315</v>
      </c>
      <c r="AJ2074" s="136">
        <f>((AK2075-AK2073)/500)</f>
        <v>0.02</v>
      </c>
      <c r="AK2074" s="138">
        <f>(((V2074-V2073)*AJ2074)+AK2073)+V2074</f>
        <v>-2290</v>
      </c>
      <c r="AL2074" s="139">
        <f>ROUNDUP(AK2074,0)</f>
        <v>-2290</v>
      </c>
    </row>
    <row r="2075" spans="1:38" ht="15.75" x14ac:dyDescent="0.25">
      <c r="A2075" s="93">
        <f t="shared" si="314"/>
        <v>0</v>
      </c>
      <c r="B2075" s="93">
        <f t="shared" ref="B2075:B2138" si="315">ROUNDUP(A2075,0)</f>
        <v>0</v>
      </c>
      <c r="C2075" s="112">
        <f>+$D$3*U2075</f>
        <v>5938790</v>
      </c>
      <c r="D2075" s="112">
        <f t="shared" ref="D2075:D2138" si="316">ROUNDUP(C2075,0)</f>
        <v>5938790</v>
      </c>
      <c r="E2075" s="112">
        <f>+$F$3*L2075</f>
        <v>5290200</v>
      </c>
      <c r="F2075" s="112">
        <f t="shared" ref="F2075:F2138" si="317">ROUNDUP(E2075,0)</f>
        <v>5290200</v>
      </c>
      <c r="G2075" s="113">
        <f>+$H$3*R2075</f>
        <v>1588110</v>
      </c>
      <c r="H2075" s="112">
        <f t="shared" ref="H2075:H2138" si="318">ROUNDUP(G2075,0)</f>
        <v>1588110</v>
      </c>
      <c r="I2075" s="140">
        <f>+I2073+500</f>
        <v>518500</v>
      </c>
      <c r="J2075" s="130"/>
      <c r="K2075" s="116">
        <f>+K2073+10</f>
        <v>10520</v>
      </c>
      <c r="L2075" s="117">
        <f>+I2075+K2075</f>
        <v>529020</v>
      </c>
      <c r="M2075" s="118"/>
      <c r="N2075" s="119">
        <f>+N2073+10</f>
        <v>10620</v>
      </c>
      <c r="O2075" s="119">
        <f>+N2075+I2075</f>
        <v>529120</v>
      </c>
      <c r="P2075" s="119"/>
      <c r="Q2075" s="119">
        <f>+Q2073+10</f>
        <v>10870</v>
      </c>
      <c r="R2075" s="120">
        <f>+Q2075+I2075</f>
        <v>529370</v>
      </c>
      <c r="S2075" s="121"/>
      <c r="T2075" s="122">
        <f>+T2073+20</f>
        <v>21390</v>
      </c>
      <c r="U2075" s="122">
        <f>+T2075+I2075</f>
        <v>539890</v>
      </c>
      <c r="V2075" s="141">
        <f>+V2073+500</f>
        <v>518500</v>
      </c>
      <c r="W2075" s="130"/>
      <c r="X2075" s="116">
        <f>+X2073+10</f>
        <v>8005</v>
      </c>
      <c r="Y2075" s="124">
        <f t="shared" si="313"/>
        <v>518740</v>
      </c>
      <c r="Z2075" s="125">
        <f>+V2075+X2075</f>
        <v>526505</v>
      </c>
      <c r="AA2075" s="126"/>
      <c r="AB2075" s="127">
        <f>+AB2073+20</f>
        <v>16010</v>
      </c>
      <c r="AC2075" s="119">
        <f>+V2075+AB2075</f>
        <v>534510</v>
      </c>
      <c r="AD2075" s="127"/>
      <c r="AE2075" s="127">
        <f>+AE2073+10</f>
        <v>8030</v>
      </c>
      <c r="AF2075" s="120">
        <f>+AE2075+V2075</f>
        <v>526530</v>
      </c>
      <c r="AG2075" s="127"/>
      <c r="AH2075" s="127">
        <f>+AH2073+10</f>
        <v>8055</v>
      </c>
      <c r="AI2075" s="119">
        <f>+AH2075+V2075</f>
        <v>526555</v>
      </c>
      <c r="AJ2075" s="126"/>
      <c r="AK2075" s="128">
        <f>+AK2073+10</f>
        <v>8080</v>
      </c>
      <c r="AL2075" s="129">
        <f>+AK2075+V2075</f>
        <v>526580</v>
      </c>
    </row>
    <row r="2076" spans="1:38" ht="15.75" x14ac:dyDescent="0.25">
      <c r="A2076" s="93">
        <f t="shared" si="314"/>
        <v>0</v>
      </c>
      <c r="B2076" s="94">
        <f t="shared" si="315"/>
        <v>0</v>
      </c>
      <c r="C2076" s="95">
        <f>+$D$3*T2076</f>
        <v>7150</v>
      </c>
      <c r="D2076" s="95">
        <f t="shared" si="316"/>
        <v>7150</v>
      </c>
      <c r="E2076" s="95">
        <f>+$F$3*K2076</f>
        <v>1500</v>
      </c>
      <c r="F2076" s="95">
        <f t="shared" si="317"/>
        <v>1500</v>
      </c>
      <c r="G2076" s="96">
        <f>+$H$3*Q2076</f>
        <v>1500</v>
      </c>
      <c r="H2076" s="433">
        <f t="shared" si="318"/>
        <v>1500</v>
      </c>
      <c r="I2076" s="395"/>
      <c r="J2076" s="130">
        <f>((K2077-K2075)/500)</f>
        <v>0.02</v>
      </c>
      <c r="K2076" s="116">
        <f>(((I2076-I2075)*J2076)+K2075)+I2076</f>
        <v>150</v>
      </c>
      <c r="L2076" s="131">
        <f>ROUNDUP(K2076,0)</f>
        <v>150</v>
      </c>
      <c r="M2076" s="132">
        <f>((N2077-N2075)/500)</f>
        <v>0.02</v>
      </c>
      <c r="N2076" s="101">
        <f>(((I2076-I2075)*M2076)+N2075)+I2076</f>
        <v>250</v>
      </c>
      <c r="O2076" s="101">
        <f>ROUNDUP(N2076,0)</f>
        <v>250</v>
      </c>
      <c r="P2076" s="101">
        <f>((Q2077-Q2075)/500)</f>
        <v>0.02</v>
      </c>
      <c r="Q2076" s="101">
        <f>(((I2076-I2075)*P2076)+Q2075)+I2076</f>
        <v>500</v>
      </c>
      <c r="R2076" s="133">
        <f>ROUNDUP(Q2076,0)</f>
        <v>500</v>
      </c>
      <c r="S2076" s="132">
        <f>((T2077-T2075)/500)</f>
        <v>0.04</v>
      </c>
      <c r="T2076" s="134">
        <f>(((I2076-I2075)*S2076)+T2075)+I2076</f>
        <v>650</v>
      </c>
      <c r="U2076" s="134">
        <f>ROUNDUP(T2076,0)</f>
        <v>650</v>
      </c>
      <c r="V2076" s="396"/>
      <c r="W2076" s="130">
        <f>((X2077-X2075)/500)</f>
        <v>0.01</v>
      </c>
      <c r="X2076" s="116">
        <f>(((V2076-V2075)*W2076)+X2075)+V2076</f>
        <v>2820</v>
      </c>
      <c r="Y2076" s="135">
        <f t="shared" si="313"/>
        <v>240</v>
      </c>
      <c r="Z2076" s="106">
        <f>ROUNDUP(X2076,0)</f>
        <v>2820</v>
      </c>
      <c r="AA2076" s="136">
        <f>((AB2077-AB2075)/500)</f>
        <v>0.02</v>
      </c>
      <c r="AB2076" s="137">
        <f>(((V2076-V2075)*AA2076)+AB2075)+V2076</f>
        <v>5640</v>
      </c>
      <c r="AC2076" s="101">
        <f>ROUNDUP(AB2076,0)</f>
        <v>5640</v>
      </c>
      <c r="AD2076" s="137">
        <f>((AE2077-AE2075)/500)</f>
        <v>0.01</v>
      </c>
      <c r="AE2076" s="137">
        <f>(((V2076-V2075)*AD2076)+AE2075)+V2076</f>
        <v>2845</v>
      </c>
      <c r="AF2076" s="133">
        <f>ROUNDUP(AE2076,0)</f>
        <v>2845</v>
      </c>
      <c r="AG2076" s="137">
        <f>((AH2077-AH2075)/500)</f>
        <v>0.01</v>
      </c>
      <c r="AH2076" s="137">
        <f>(((V2076-V2075)*AG2076)+AH2075)+V2076</f>
        <v>2870</v>
      </c>
      <c r="AI2076" s="101">
        <f>ROUNDUP(AH2076,0)</f>
        <v>2870</v>
      </c>
      <c r="AJ2076" s="136">
        <f>((AK2077-AK2075)/500)</f>
        <v>0.01</v>
      </c>
      <c r="AK2076" s="138">
        <f>(((V2076-V2075)*AJ2076)+AK2075)+V2076</f>
        <v>2895</v>
      </c>
      <c r="AL2076" s="139">
        <f>ROUNDUP(AK2076,0)</f>
        <v>2895</v>
      </c>
    </row>
    <row r="2077" spans="1:38" ht="15.75" x14ac:dyDescent="0.25">
      <c r="A2077" s="93">
        <f t="shared" si="314"/>
        <v>0</v>
      </c>
      <c r="B2077" s="93">
        <f t="shared" si="315"/>
        <v>0</v>
      </c>
      <c r="C2077" s="112">
        <f>+$D$3*U2077</f>
        <v>5944510</v>
      </c>
      <c r="D2077" s="112">
        <f t="shared" si="316"/>
        <v>5944510</v>
      </c>
      <c r="E2077" s="112">
        <f>+$F$3*L2077</f>
        <v>5295300</v>
      </c>
      <c r="F2077" s="112">
        <f t="shared" si="317"/>
        <v>5295300</v>
      </c>
      <c r="G2077" s="113">
        <f>+$H$3*R2077</f>
        <v>1589640</v>
      </c>
      <c r="H2077" s="112">
        <f t="shared" si="318"/>
        <v>1589640</v>
      </c>
      <c r="I2077" s="140">
        <f>+I2075+500</f>
        <v>519000</v>
      </c>
      <c r="J2077" s="130"/>
      <c r="K2077" s="116">
        <f>+K2075+10</f>
        <v>10530</v>
      </c>
      <c r="L2077" s="117">
        <f>+I2077+K2077</f>
        <v>529530</v>
      </c>
      <c r="M2077" s="118"/>
      <c r="N2077" s="119">
        <f>+N2075+10</f>
        <v>10630</v>
      </c>
      <c r="O2077" s="119">
        <f>+N2077+I2077</f>
        <v>529630</v>
      </c>
      <c r="P2077" s="119"/>
      <c r="Q2077" s="119">
        <f>+Q2075+10</f>
        <v>10880</v>
      </c>
      <c r="R2077" s="120">
        <f>+Q2077+I2077</f>
        <v>529880</v>
      </c>
      <c r="S2077" s="121"/>
      <c r="T2077" s="122">
        <f>+T2075+20</f>
        <v>21410</v>
      </c>
      <c r="U2077" s="122">
        <f>+T2077+I2077</f>
        <v>540410</v>
      </c>
      <c r="V2077" s="141">
        <f>+V2075+500</f>
        <v>519000</v>
      </c>
      <c r="W2077" s="130"/>
      <c r="X2077" s="116">
        <f>+X2075+5</f>
        <v>8010</v>
      </c>
      <c r="Y2077" s="124">
        <f t="shared" si="313"/>
        <v>519240</v>
      </c>
      <c r="Z2077" s="125">
        <f>+V2077+X2077</f>
        <v>527010</v>
      </c>
      <c r="AA2077" s="126"/>
      <c r="AB2077" s="127">
        <f>+AB2075+10</f>
        <v>16020</v>
      </c>
      <c r="AC2077" s="119">
        <f>+V2077+AB2077</f>
        <v>535020</v>
      </c>
      <c r="AD2077" s="127"/>
      <c r="AE2077" s="127">
        <f>+AE2075+5</f>
        <v>8035</v>
      </c>
      <c r="AF2077" s="120">
        <f>+AE2077+V2077</f>
        <v>527035</v>
      </c>
      <c r="AG2077" s="127"/>
      <c r="AH2077" s="127">
        <f>+AH2075+5</f>
        <v>8060</v>
      </c>
      <c r="AI2077" s="119">
        <f>+AH2077+V2077</f>
        <v>527060</v>
      </c>
      <c r="AJ2077" s="126"/>
      <c r="AK2077" s="128">
        <f>+AK2075+5</f>
        <v>8085</v>
      </c>
      <c r="AL2077" s="129">
        <f>+AK2077+V2077</f>
        <v>527085</v>
      </c>
    </row>
    <row r="2078" spans="1:38" ht="15.75" x14ac:dyDescent="0.25">
      <c r="A2078" s="93">
        <f t="shared" si="314"/>
        <v>0</v>
      </c>
      <c r="B2078" s="94">
        <f t="shared" si="315"/>
        <v>0</v>
      </c>
      <c r="C2078" s="95">
        <f>+$D$3*T2078</f>
        <v>7150</v>
      </c>
      <c r="D2078" s="95">
        <f t="shared" si="316"/>
        <v>7150</v>
      </c>
      <c r="E2078" s="95">
        <f>+$F$3*K2078</f>
        <v>1500</v>
      </c>
      <c r="F2078" s="95">
        <f t="shared" si="317"/>
        <v>1500</v>
      </c>
      <c r="G2078" s="96">
        <f>+$H$3*Q2078</f>
        <v>1500</v>
      </c>
      <c r="H2078" s="95">
        <f t="shared" si="318"/>
        <v>1500</v>
      </c>
      <c r="I2078" s="395"/>
      <c r="J2078" s="130">
        <f>((K2079-K2077)/500)</f>
        <v>0.02</v>
      </c>
      <c r="K2078" s="116">
        <f>(((I2078-I2077)*J2078)+K2077)+I2078</f>
        <v>150</v>
      </c>
      <c r="L2078" s="131">
        <f>ROUNDUP(K2078,0)</f>
        <v>150</v>
      </c>
      <c r="M2078" s="132">
        <f>((N2079-N2077)/500)</f>
        <v>0.02</v>
      </c>
      <c r="N2078" s="101">
        <f>(((I2078-I2077)*M2078)+N2077)+I2078</f>
        <v>250</v>
      </c>
      <c r="O2078" s="101">
        <f>ROUNDUP(N2078,0)</f>
        <v>250</v>
      </c>
      <c r="P2078" s="101">
        <f>((Q2079-Q2077)/500)</f>
        <v>0.02</v>
      </c>
      <c r="Q2078" s="101">
        <f>(((I2078-I2077)*P2078)+Q2077)+I2078</f>
        <v>500</v>
      </c>
      <c r="R2078" s="133">
        <f>ROUNDUP(Q2078,0)</f>
        <v>500</v>
      </c>
      <c r="S2078" s="132">
        <f>((T2079-T2077)/500)</f>
        <v>0.04</v>
      </c>
      <c r="T2078" s="134">
        <f>(((I2078-I2077)*S2078)+T2077)+I2078</f>
        <v>650</v>
      </c>
      <c r="U2078" s="134">
        <f>ROUNDUP(T2078,0)</f>
        <v>650</v>
      </c>
      <c r="V2078" s="396"/>
      <c r="W2078" s="130">
        <f>((X2079-X2077)/500)</f>
        <v>0.02</v>
      </c>
      <c r="X2078" s="116">
        <f>(((V2078-V2077)*W2078)+X2077)+V2078</f>
        <v>-2370</v>
      </c>
      <c r="Y2078" s="135">
        <f t="shared" si="313"/>
        <v>240</v>
      </c>
      <c r="Z2078" s="106">
        <f>ROUNDUP(X2078,0)</f>
        <v>-2370</v>
      </c>
      <c r="AA2078" s="136">
        <f>((AB2079-AB2077)/500)</f>
        <v>0.04</v>
      </c>
      <c r="AB2078" s="137">
        <f>(((V2078-V2077)*AA2078)+AB2077)+V2078</f>
        <v>-4740</v>
      </c>
      <c r="AC2078" s="101">
        <f>ROUNDUP(AB2078,0)</f>
        <v>-4740</v>
      </c>
      <c r="AD2078" s="137">
        <f>((AE2079-AE2077)/500)</f>
        <v>0.02</v>
      </c>
      <c r="AE2078" s="137">
        <f>(((V2078-V2077)*AD2078)+AE2077)+V2078</f>
        <v>-2345</v>
      </c>
      <c r="AF2078" s="133">
        <f>ROUNDUP(AE2078,0)</f>
        <v>-2345</v>
      </c>
      <c r="AG2078" s="137">
        <f>((AH2079-AH2077)/500)</f>
        <v>0.02</v>
      </c>
      <c r="AH2078" s="137">
        <f>(((V2078-V2077)*AG2078)+AH2077)+V2078</f>
        <v>-2320</v>
      </c>
      <c r="AI2078" s="101">
        <f>ROUNDUP(AH2078,0)</f>
        <v>-2320</v>
      </c>
      <c r="AJ2078" s="136">
        <f>((AK2079-AK2077)/500)</f>
        <v>0.02</v>
      </c>
      <c r="AK2078" s="138">
        <f>(((V2078-V2077)*AJ2078)+AK2077)+V2078</f>
        <v>-2295</v>
      </c>
      <c r="AL2078" s="139">
        <f>ROUNDUP(AK2078,0)</f>
        <v>-2295</v>
      </c>
    </row>
    <row r="2079" spans="1:38" ht="15.75" x14ac:dyDescent="0.25">
      <c r="A2079" s="93">
        <f t="shared" si="314"/>
        <v>0</v>
      </c>
      <c r="B2079" s="93">
        <f t="shared" si="315"/>
        <v>0</v>
      </c>
      <c r="C2079" s="112">
        <f>+$D$3*U2079</f>
        <v>5950230</v>
      </c>
      <c r="D2079" s="112">
        <f t="shared" si="316"/>
        <v>5950230</v>
      </c>
      <c r="E2079" s="112">
        <f>+$F$3*L2079</f>
        <v>5300400</v>
      </c>
      <c r="F2079" s="112">
        <f t="shared" si="317"/>
        <v>5300400</v>
      </c>
      <c r="G2079" s="113">
        <f>+$H$3*R2079</f>
        <v>1591170</v>
      </c>
      <c r="H2079" s="112">
        <f t="shared" si="318"/>
        <v>1591170</v>
      </c>
      <c r="I2079" s="140">
        <f>+I2077+500</f>
        <v>519500</v>
      </c>
      <c r="J2079" s="130"/>
      <c r="K2079" s="116">
        <f>+K2077+10</f>
        <v>10540</v>
      </c>
      <c r="L2079" s="117">
        <f>+I2079+K2079</f>
        <v>530040</v>
      </c>
      <c r="M2079" s="118"/>
      <c r="N2079" s="119">
        <f>+N2077+10</f>
        <v>10640</v>
      </c>
      <c r="O2079" s="119">
        <f>+N2079+I2079</f>
        <v>530140</v>
      </c>
      <c r="P2079" s="119"/>
      <c r="Q2079" s="119">
        <f>+Q2077+10</f>
        <v>10890</v>
      </c>
      <c r="R2079" s="120">
        <f>+Q2079+I2079</f>
        <v>530390</v>
      </c>
      <c r="S2079" s="121"/>
      <c r="T2079" s="122">
        <f>+T2077+20</f>
        <v>21430</v>
      </c>
      <c r="U2079" s="122">
        <f>+T2079+I2079</f>
        <v>540930</v>
      </c>
      <c r="V2079" s="141">
        <f>+V2077+500</f>
        <v>519500</v>
      </c>
      <c r="W2079" s="130"/>
      <c r="X2079" s="116">
        <f>+X2077+10</f>
        <v>8020</v>
      </c>
      <c r="Y2079" s="124">
        <f t="shared" si="313"/>
        <v>519740</v>
      </c>
      <c r="Z2079" s="125">
        <f>+V2079+X2079</f>
        <v>527520</v>
      </c>
      <c r="AA2079" s="126"/>
      <c r="AB2079" s="127">
        <f>+AB2077+20</f>
        <v>16040</v>
      </c>
      <c r="AC2079" s="119">
        <f>+V2079+AB2079</f>
        <v>535540</v>
      </c>
      <c r="AD2079" s="127"/>
      <c r="AE2079" s="127">
        <f>+AE2077+10</f>
        <v>8045</v>
      </c>
      <c r="AF2079" s="120">
        <f>+AE2079+V2079</f>
        <v>527545</v>
      </c>
      <c r="AG2079" s="127"/>
      <c r="AH2079" s="127">
        <f>+AH2077+10</f>
        <v>8070</v>
      </c>
      <c r="AI2079" s="119">
        <f>+AH2079+V2079</f>
        <v>527570</v>
      </c>
      <c r="AJ2079" s="126"/>
      <c r="AK2079" s="128">
        <f>+AK2077+10</f>
        <v>8095</v>
      </c>
      <c r="AL2079" s="129">
        <f>+AK2079+V2079</f>
        <v>527595</v>
      </c>
    </row>
    <row r="2080" spans="1:38" ht="15.75" x14ac:dyDescent="0.25">
      <c r="A2080" s="93">
        <f t="shared" si="314"/>
        <v>0</v>
      </c>
      <c r="B2080" s="94">
        <f t="shared" si="315"/>
        <v>0</v>
      </c>
      <c r="C2080" s="95">
        <f>+$D$3*T2080</f>
        <v>7150</v>
      </c>
      <c r="D2080" s="95">
        <f t="shared" si="316"/>
        <v>7150</v>
      </c>
      <c r="E2080" s="95">
        <f>+$F$3*K2080</f>
        <v>1500</v>
      </c>
      <c r="F2080" s="95">
        <f t="shared" si="317"/>
        <v>1500</v>
      </c>
      <c r="G2080" s="96">
        <f>+$H$3*Q2080</f>
        <v>1500</v>
      </c>
      <c r="H2080" s="433">
        <f t="shared" si="318"/>
        <v>1500</v>
      </c>
      <c r="I2080" s="395"/>
      <c r="J2080" s="130">
        <f>((K2081-K2079)/500)</f>
        <v>0.02</v>
      </c>
      <c r="K2080" s="116">
        <f>(((I2080-I2079)*J2080)+K2079)+I2080</f>
        <v>150</v>
      </c>
      <c r="L2080" s="131">
        <f>ROUNDUP(K2080,0)</f>
        <v>150</v>
      </c>
      <c r="M2080" s="132">
        <f>((N2081-N2079)/500)</f>
        <v>0.02</v>
      </c>
      <c r="N2080" s="101">
        <f>(((I2080-I2079)*M2080)+N2079)+I2080</f>
        <v>250</v>
      </c>
      <c r="O2080" s="101">
        <f>ROUNDUP(N2080,0)</f>
        <v>250</v>
      </c>
      <c r="P2080" s="101">
        <f>((Q2081-Q2079)/500)</f>
        <v>0.02</v>
      </c>
      <c r="Q2080" s="101">
        <f>(((I2080-I2079)*P2080)+Q2079)+I2080</f>
        <v>500</v>
      </c>
      <c r="R2080" s="133">
        <f>ROUNDUP(Q2080,0)</f>
        <v>500</v>
      </c>
      <c r="S2080" s="132">
        <f>((T2081-T2079)/500)</f>
        <v>0.04</v>
      </c>
      <c r="T2080" s="134">
        <f>(((I2080-I2079)*S2080)+T2079)+I2080</f>
        <v>650</v>
      </c>
      <c r="U2080" s="134">
        <f>ROUNDUP(T2080,0)</f>
        <v>650</v>
      </c>
      <c r="V2080" s="396"/>
      <c r="W2080" s="130">
        <f>((X2081-X2079)/500)</f>
        <v>0.01</v>
      </c>
      <c r="X2080" s="116">
        <f>(((V2080-V2079)*W2080)+X2079)+V2080</f>
        <v>2825</v>
      </c>
      <c r="Y2080" s="135">
        <f t="shared" si="313"/>
        <v>240</v>
      </c>
      <c r="Z2080" s="106">
        <f>ROUNDUP(X2080,0)</f>
        <v>2825</v>
      </c>
      <c r="AA2080" s="136">
        <f>((AB2081-AB2079)/500)</f>
        <v>0.02</v>
      </c>
      <c r="AB2080" s="137">
        <f>(((V2080-V2079)*AA2080)+AB2079)+V2080</f>
        <v>5650</v>
      </c>
      <c r="AC2080" s="101">
        <f>ROUNDUP(AB2080,0)</f>
        <v>5650</v>
      </c>
      <c r="AD2080" s="137">
        <f>((AE2081-AE2079)/500)</f>
        <v>0.01</v>
      </c>
      <c r="AE2080" s="137">
        <f>(((V2080-V2079)*AD2080)+AE2079)+V2080</f>
        <v>2850</v>
      </c>
      <c r="AF2080" s="133">
        <f>ROUNDUP(AE2080,0)</f>
        <v>2850</v>
      </c>
      <c r="AG2080" s="137">
        <f>((AH2081-AH2079)/500)</f>
        <v>0.01</v>
      </c>
      <c r="AH2080" s="137">
        <f>(((V2080-V2079)*AG2080)+AH2079)+V2080</f>
        <v>2875</v>
      </c>
      <c r="AI2080" s="101">
        <f>ROUNDUP(AH2080,0)</f>
        <v>2875</v>
      </c>
      <c r="AJ2080" s="136">
        <f>((AK2081-AK2079)/500)</f>
        <v>0.01</v>
      </c>
      <c r="AK2080" s="138">
        <f>(((V2080-V2079)*AJ2080)+AK2079)+V2080</f>
        <v>2900</v>
      </c>
      <c r="AL2080" s="139">
        <f>ROUNDUP(AK2080,0)</f>
        <v>2900</v>
      </c>
    </row>
    <row r="2081" spans="1:38" ht="15.75" x14ac:dyDescent="0.25">
      <c r="A2081" s="93">
        <f t="shared" si="314"/>
        <v>0</v>
      </c>
      <c r="B2081" s="93">
        <f t="shared" si="315"/>
        <v>0</v>
      </c>
      <c r="C2081" s="112">
        <f>+$D$3*U2081</f>
        <v>5955950</v>
      </c>
      <c r="D2081" s="112">
        <f t="shared" si="316"/>
        <v>5955950</v>
      </c>
      <c r="E2081" s="112">
        <f>+$F$3*L2081</f>
        <v>5305500</v>
      </c>
      <c r="F2081" s="112">
        <f t="shared" si="317"/>
        <v>5305500</v>
      </c>
      <c r="G2081" s="113">
        <f>+$H$3*R2081</f>
        <v>1592700</v>
      </c>
      <c r="H2081" s="112">
        <f t="shared" si="318"/>
        <v>1592700</v>
      </c>
      <c r="I2081" s="140">
        <f>+I2079+500</f>
        <v>520000</v>
      </c>
      <c r="J2081" s="130"/>
      <c r="K2081" s="116">
        <f>+K2079+10</f>
        <v>10550</v>
      </c>
      <c r="L2081" s="117">
        <f>+I2081+K2081</f>
        <v>530550</v>
      </c>
      <c r="M2081" s="118"/>
      <c r="N2081" s="119">
        <f>+N2079+10</f>
        <v>10650</v>
      </c>
      <c r="O2081" s="119">
        <f>+N2081+I2081</f>
        <v>530650</v>
      </c>
      <c r="P2081" s="119"/>
      <c r="Q2081" s="119">
        <f>+Q2079+10</f>
        <v>10900</v>
      </c>
      <c r="R2081" s="120">
        <f>+Q2081+I2081</f>
        <v>530900</v>
      </c>
      <c r="S2081" s="121"/>
      <c r="T2081" s="122">
        <f>+T2079+20</f>
        <v>21450</v>
      </c>
      <c r="U2081" s="122">
        <f>+T2081+I2081</f>
        <v>541450</v>
      </c>
      <c r="V2081" s="141">
        <f>+V2079+500</f>
        <v>520000</v>
      </c>
      <c r="W2081" s="130"/>
      <c r="X2081" s="116">
        <f>+X2079+5</f>
        <v>8025</v>
      </c>
      <c r="Y2081" s="124">
        <f t="shared" ref="Y2081:Y2144" si="319">+V2081+240</f>
        <v>520240</v>
      </c>
      <c r="Z2081" s="125">
        <f>+V2081+X2081</f>
        <v>528025</v>
      </c>
      <c r="AA2081" s="126"/>
      <c r="AB2081" s="127">
        <f>+AB2079+10</f>
        <v>16050</v>
      </c>
      <c r="AC2081" s="119">
        <f>+V2081+AB2081</f>
        <v>536050</v>
      </c>
      <c r="AD2081" s="127"/>
      <c r="AE2081" s="127">
        <f>+AE2079+5</f>
        <v>8050</v>
      </c>
      <c r="AF2081" s="120">
        <f>+AE2081+V2081</f>
        <v>528050</v>
      </c>
      <c r="AG2081" s="127"/>
      <c r="AH2081" s="127">
        <f>+AH2079+5</f>
        <v>8075</v>
      </c>
      <c r="AI2081" s="119">
        <f>+AH2081+V2081</f>
        <v>528075</v>
      </c>
      <c r="AJ2081" s="126"/>
      <c r="AK2081" s="128">
        <f>+AK2079+5</f>
        <v>8100</v>
      </c>
      <c r="AL2081" s="129">
        <f>+AK2081+V2081</f>
        <v>528100</v>
      </c>
    </row>
    <row r="2082" spans="1:38" ht="15.75" x14ac:dyDescent="0.25">
      <c r="A2082" s="93">
        <f t="shared" si="314"/>
        <v>0</v>
      </c>
      <c r="B2082" s="94">
        <f t="shared" si="315"/>
        <v>0</v>
      </c>
      <c r="C2082" s="95">
        <f>+$D$3*T2082</f>
        <v>7150</v>
      </c>
      <c r="D2082" s="95">
        <f t="shared" si="316"/>
        <v>7150</v>
      </c>
      <c r="E2082" s="95">
        <f>+$F$3*K2082</f>
        <v>1500</v>
      </c>
      <c r="F2082" s="95">
        <f t="shared" si="317"/>
        <v>1500</v>
      </c>
      <c r="G2082" s="96">
        <f>+$H$3*Q2082</f>
        <v>1500</v>
      </c>
      <c r="H2082" s="95">
        <f t="shared" si="318"/>
        <v>1500</v>
      </c>
      <c r="I2082" s="395"/>
      <c r="J2082" s="130">
        <f>((K2083-K2081)/500)</f>
        <v>0.02</v>
      </c>
      <c r="K2082" s="116">
        <f>(((I2082-I2081)*J2082)+K2081)+I2082</f>
        <v>150</v>
      </c>
      <c r="L2082" s="131">
        <f>ROUNDUP(K2082,0)</f>
        <v>150</v>
      </c>
      <c r="M2082" s="132">
        <f>((N2083-N2081)/500)</f>
        <v>0.02</v>
      </c>
      <c r="N2082" s="101">
        <f>(((I2082-I2081)*M2082)+N2081)+I2082</f>
        <v>250</v>
      </c>
      <c r="O2082" s="101">
        <f>ROUNDUP(N2082,0)</f>
        <v>250</v>
      </c>
      <c r="P2082" s="101">
        <f>((Q2083-Q2081)/500)</f>
        <v>0.02</v>
      </c>
      <c r="Q2082" s="101">
        <f>(((I2082-I2081)*P2082)+Q2081)+I2082</f>
        <v>500</v>
      </c>
      <c r="R2082" s="133">
        <f>ROUNDUP(Q2082,0)</f>
        <v>500</v>
      </c>
      <c r="S2082" s="132">
        <f>((T2083-T2081)/500)</f>
        <v>0.04</v>
      </c>
      <c r="T2082" s="134">
        <f>(((I2082-I2081)*S2082)+T2081)+I2082</f>
        <v>650</v>
      </c>
      <c r="U2082" s="134">
        <f>ROUNDUP(T2082,0)</f>
        <v>650</v>
      </c>
      <c r="V2082" s="396"/>
      <c r="W2082" s="130">
        <f>((X2083-X2081)/500)</f>
        <v>0.02</v>
      </c>
      <c r="X2082" s="116">
        <f>(((V2082-V2081)*W2082)+X2081)+V2082</f>
        <v>-2375</v>
      </c>
      <c r="Y2082" s="135">
        <f t="shared" si="319"/>
        <v>240</v>
      </c>
      <c r="Z2082" s="106">
        <f>ROUNDUP(X2082,0)</f>
        <v>-2375</v>
      </c>
      <c r="AA2082" s="136">
        <f>((AB2083-AB2081)/500)</f>
        <v>0.04</v>
      </c>
      <c r="AB2082" s="137">
        <f>(((V2082-V2081)*AA2082)+AB2081)+V2082</f>
        <v>-4750</v>
      </c>
      <c r="AC2082" s="101">
        <f>ROUNDUP(AB2082,0)</f>
        <v>-4750</v>
      </c>
      <c r="AD2082" s="137">
        <f>((AE2083-AE2081)/500)</f>
        <v>0.02</v>
      </c>
      <c r="AE2082" s="137">
        <f>(((V2082-V2081)*AD2082)+AE2081)+V2082</f>
        <v>-2350</v>
      </c>
      <c r="AF2082" s="133">
        <f>ROUNDUP(AE2082,0)</f>
        <v>-2350</v>
      </c>
      <c r="AG2082" s="137">
        <f>((AH2083-AH2081)/500)</f>
        <v>0.02</v>
      </c>
      <c r="AH2082" s="137">
        <f>(((V2082-V2081)*AG2082)+AH2081)+V2082</f>
        <v>-2325</v>
      </c>
      <c r="AI2082" s="101">
        <f>ROUNDUP(AH2082,0)</f>
        <v>-2325</v>
      </c>
      <c r="AJ2082" s="136">
        <f>((AK2083-AK2081)/500)</f>
        <v>0.02</v>
      </c>
      <c r="AK2082" s="138">
        <f>(((V2082-V2081)*AJ2082)+AK2081)+V2082</f>
        <v>-2300</v>
      </c>
      <c r="AL2082" s="139">
        <f>ROUNDUP(AK2082,0)</f>
        <v>-2300</v>
      </c>
    </row>
    <row r="2083" spans="1:38" ht="15.75" x14ac:dyDescent="0.25">
      <c r="A2083" s="93">
        <f t="shared" si="314"/>
        <v>0</v>
      </c>
      <c r="B2083" s="93">
        <f t="shared" si="315"/>
        <v>0</v>
      </c>
      <c r="C2083" s="112">
        <f>+$D$3*U2083</f>
        <v>5961670</v>
      </c>
      <c r="D2083" s="112">
        <f t="shared" si="316"/>
        <v>5961670</v>
      </c>
      <c r="E2083" s="112">
        <f>+$F$3*L2083</f>
        <v>5310600</v>
      </c>
      <c r="F2083" s="112">
        <f t="shared" si="317"/>
        <v>5310600</v>
      </c>
      <c r="G2083" s="113">
        <f>+$H$3*R2083</f>
        <v>1594230</v>
      </c>
      <c r="H2083" s="112">
        <f t="shared" si="318"/>
        <v>1594230</v>
      </c>
      <c r="I2083" s="140">
        <f>+I2081+500</f>
        <v>520500</v>
      </c>
      <c r="J2083" s="130"/>
      <c r="K2083" s="116">
        <f>+K2081+10</f>
        <v>10560</v>
      </c>
      <c r="L2083" s="117">
        <f>+I2083+K2083</f>
        <v>531060</v>
      </c>
      <c r="M2083" s="118"/>
      <c r="N2083" s="119">
        <f>+N2081+10</f>
        <v>10660</v>
      </c>
      <c r="O2083" s="119">
        <f>+N2083+I2083</f>
        <v>531160</v>
      </c>
      <c r="P2083" s="119"/>
      <c r="Q2083" s="119">
        <f>+Q2081+10</f>
        <v>10910</v>
      </c>
      <c r="R2083" s="120">
        <f>+Q2083+I2083</f>
        <v>531410</v>
      </c>
      <c r="S2083" s="121"/>
      <c r="T2083" s="122">
        <f>+T2081+20</f>
        <v>21470</v>
      </c>
      <c r="U2083" s="122">
        <f>+T2083+I2083</f>
        <v>541970</v>
      </c>
      <c r="V2083" s="141">
        <f>+V2081+500</f>
        <v>520500</v>
      </c>
      <c r="W2083" s="130"/>
      <c r="X2083" s="116">
        <f>+X2081+10</f>
        <v>8035</v>
      </c>
      <c r="Y2083" s="124">
        <f t="shared" si="319"/>
        <v>520740</v>
      </c>
      <c r="Z2083" s="125">
        <f>+V2083+X2083</f>
        <v>528535</v>
      </c>
      <c r="AA2083" s="126"/>
      <c r="AB2083" s="127">
        <f>+AB2081+20</f>
        <v>16070</v>
      </c>
      <c r="AC2083" s="119">
        <f>+V2083+AB2083</f>
        <v>536570</v>
      </c>
      <c r="AD2083" s="127"/>
      <c r="AE2083" s="127">
        <f>+AE2081+10</f>
        <v>8060</v>
      </c>
      <c r="AF2083" s="120">
        <f>+AE2083+V2083</f>
        <v>528560</v>
      </c>
      <c r="AG2083" s="127"/>
      <c r="AH2083" s="127">
        <f>+AH2081+10</f>
        <v>8085</v>
      </c>
      <c r="AI2083" s="119">
        <f>+AH2083+V2083</f>
        <v>528585</v>
      </c>
      <c r="AJ2083" s="126"/>
      <c r="AK2083" s="128">
        <f>+AK2081+10</f>
        <v>8110</v>
      </c>
      <c r="AL2083" s="129">
        <f>+AK2083+V2083</f>
        <v>528610</v>
      </c>
    </row>
    <row r="2084" spans="1:38" ht="15.75" x14ac:dyDescent="0.25">
      <c r="A2084" s="93">
        <f t="shared" si="314"/>
        <v>0</v>
      </c>
      <c r="B2084" s="94">
        <f t="shared" si="315"/>
        <v>0</v>
      </c>
      <c r="C2084" s="95">
        <f>+$D$3*T2084</f>
        <v>7150</v>
      </c>
      <c r="D2084" s="95">
        <f t="shared" si="316"/>
        <v>7150</v>
      </c>
      <c r="E2084" s="95">
        <f>+$F$3*K2084</f>
        <v>1500</v>
      </c>
      <c r="F2084" s="95">
        <f t="shared" si="317"/>
        <v>1500</v>
      </c>
      <c r="G2084" s="96">
        <f>+$H$3*Q2084</f>
        <v>1500</v>
      </c>
      <c r="H2084" s="433">
        <f t="shared" si="318"/>
        <v>1500</v>
      </c>
      <c r="I2084" s="395"/>
      <c r="J2084" s="130">
        <f>((K2085-K2083)/500)</f>
        <v>0.02</v>
      </c>
      <c r="K2084" s="116">
        <f>(((I2084-I2083)*J2084)+K2083)+I2084</f>
        <v>150</v>
      </c>
      <c r="L2084" s="131">
        <f>ROUNDUP(K2084,0)</f>
        <v>150</v>
      </c>
      <c r="M2084" s="132">
        <f>((N2085-N2083)/500)</f>
        <v>0.02</v>
      </c>
      <c r="N2084" s="101">
        <f>(((I2084-I2083)*M2084)+N2083)+I2084</f>
        <v>250</v>
      </c>
      <c r="O2084" s="101">
        <f>ROUNDUP(N2084,0)</f>
        <v>250</v>
      </c>
      <c r="P2084" s="101">
        <f>((Q2085-Q2083)/500)</f>
        <v>0.02</v>
      </c>
      <c r="Q2084" s="101">
        <f>(((I2084-I2083)*P2084)+Q2083)+I2084</f>
        <v>500</v>
      </c>
      <c r="R2084" s="133">
        <f>ROUNDUP(Q2084,0)</f>
        <v>500</v>
      </c>
      <c r="S2084" s="132">
        <f>((T2085-T2083)/500)</f>
        <v>0.04</v>
      </c>
      <c r="T2084" s="134">
        <f>(((I2084-I2083)*S2084)+T2083)+I2084</f>
        <v>650</v>
      </c>
      <c r="U2084" s="134">
        <f>ROUNDUP(T2084,0)</f>
        <v>650</v>
      </c>
      <c r="V2084" s="396"/>
      <c r="W2084" s="130">
        <f>((X2085-X2083)/500)</f>
        <v>0.01</v>
      </c>
      <c r="X2084" s="116">
        <f>(((V2084-V2083)*W2084)+X2083)+V2084</f>
        <v>2830</v>
      </c>
      <c r="Y2084" s="135">
        <f t="shared" si="319"/>
        <v>240</v>
      </c>
      <c r="Z2084" s="106">
        <f>ROUNDUP(X2084,0)</f>
        <v>2830</v>
      </c>
      <c r="AA2084" s="136">
        <f>((AB2085-AB2083)/500)</f>
        <v>0.02</v>
      </c>
      <c r="AB2084" s="137">
        <f>(((V2084-V2083)*AA2084)+AB2083)+V2084</f>
        <v>5660</v>
      </c>
      <c r="AC2084" s="101">
        <f>ROUNDUP(AB2084,0)</f>
        <v>5660</v>
      </c>
      <c r="AD2084" s="137">
        <f>((AE2085-AE2083)/500)</f>
        <v>0.01</v>
      </c>
      <c r="AE2084" s="137">
        <f>(((V2084-V2083)*AD2084)+AE2083)+V2084</f>
        <v>2855</v>
      </c>
      <c r="AF2084" s="133">
        <f>ROUNDUP(AE2084,0)</f>
        <v>2855</v>
      </c>
      <c r="AG2084" s="137">
        <f>((AH2085-AH2083)/500)</f>
        <v>0.01</v>
      </c>
      <c r="AH2084" s="137">
        <f>(((V2084-V2083)*AG2084)+AH2083)+V2084</f>
        <v>2880</v>
      </c>
      <c r="AI2084" s="101">
        <f>ROUNDUP(AH2084,0)</f>
        <v>2880</v>
      </c>
      <c r="AJ2084" s="136">
        <f>((AK2085-AK2083)/500)</f>
        <v>0.01</v>
      </c>
      <c r="AK2084" s="138">
        <f>(((V2084-V2083)*AJ2084)+AK2083)+V2084</f>
        <v>2905</v>
      </c>
      <c r="AL2084" s="139">
        <f>ROUNDUP(AK2084,0)</f>
        <v>2905</v>
      </c>
    </row>
    <row r="2085" spans="1:38" ht="15.75" x14ac:dyDescent="0.25">
      <c r="A2085" s="93">
        <f t="shared" si="314"/>
        <v>0</v>
      </c>
      <c r="B2085" s="93">
        <f t="shared" si="315"/>
        <v>0</v>
      </c>
      <c r="C2085" s="112">
        <f>+$D$3*U2085</f>
        <v>5967390</v>
      </c>
      <c r="D2085" s="112">
        <f t="shared" si="316"/>
        <v>5967390</v>
      </c>
      <c r="E2085" s="112">
        <f>+$F$3*L2085</f>
        <v>5315700</v>
      </c>
      <c r="F2085" s="112">
        <f t="shared" si="317"/>
        <v>5315700</v>
      </c>
      <c r="G2085" s="113">
        <f>+$H$3*R2085</f>
        <v>1595760</v>
      </c>
      <c r="H2085" s="112">
        <f t="shared" si="318"/>
        <v>1595760</v>
      </c>
      <c r="I2085" s="140">
        <f>+I2083+500</f>
        <v>521000</v>
      </c>
      <c r="J2085" s="130"/>
      <c r="K2085" s="116">
        <f>+K2083+10</f>
        <v>10570</v>
      </c>
      <c r="L2085" s="117">
        <f>+I2085+K2085</f>
        <v>531570</v>
      </c>
      <c r="M2085" s="118"/>
      <c r="N2085" s="119">
        <f>+N2083+10</f>
        <v>10670</v>
      </c>
      <c r="O2085" s="119">
        <f>+N2085+I2085</f>
        <v>531670</v>
      </c>
      <c r="P2085" s="119"/>
      <c r="Q2085" s="119">
        <f>+Q2083+10</f>
        <v>10920</v>
      </c>
      <c r="R2085" s="120">
        <f>+Q2085+I2085</f>
        <v>531920</v>
      </c>
      <c r="S2085" s="121"/>
      <c r="T2085" s="122">
        <f>+T2083+20</f>
        <v>21490</v>
      </c>
      <c r="U2085" s="122">
        <f>+T2085+I2085</f>
        <v>542490</v>
      </c>
      <c r="V2085" s="141">
        <f>+V2083+500</f>
        <v>521000</v>
      </c>
      <c r="W2085" s="130"/>
      <c r="X2085" s="116">
        <f>+X2083+5</f>
        <v>8040</v>
      </c>
      <c r="Y2085" s="124">
        <f t="shared" si="319"/>
        <v>521240</v>
      </c>
      <c r="Z2085" s="125">
        <f>+V2085+X2085</f>
        <v>529040</v>
      </c>
      <c r="AA2085" s="126"/>
      <c r="AB2085" s="127">
        <f>+AB2083+10</f>
        <v>16080</v>
      </c>
      <c r="AC2085" s="119">
        <f>+V2085+AB2085</f>
        <v>537080</v>
      </c>
      <c r="AD2085" s="127"/>
      <c r="AE2085" s="127">
        <f>+AE2083+5</f>
        <v>8065</v>
      </c>
      <c r="AF2085" s="120">
        <f>+AE2085+V2085</f>
        <v>529065</v>
      </c>
      <c r="AG2085" s="127"/>
      <c r="AH2085" s="127">
        <f>+AH2083+5</f>
        <v>8090</v>
      </c>
      <c r="AI2085" s="119">
        <f>+AH2085+V2085</f>
        <v>529090</v>
      </c>
      <c r="AJ2085" s="126"/>
      <c r="AK2085" s="128">
        <f>+AK2083+5</f>
        <v>8115</v>
      </c>
      <c r="AL2085" s="129">
        <f>+AK2085+V2085</f>
        <v>529115</v>
      </c>
    </row>
    <row r="2086" spans="1:38" ht="15.75" x14ac:dyDescent="0.25">
      <c r="A2086" s="93">
        <f t="shared" si="314"/>
        <v>0</v>
      </c>
      <c r="B2086" s="94">
        <f t="shared" si="315"/>
        <v>0</v>
      </c>
      <c r="C2086" s="95">
        <f>+$D$3*T2086</f>
        <v>7150</v>
      </c>
      <c r="D2086" s="95">
        <f t="shared" si="316"/>
        <v>7150</v>
      </c>
      <c r="E2086" s="95">
        <f>+$F$3*K2086</f>
        <v>1500</v>
      </c>
      <c r="F2086" s="95">
        <f t="shared" si="317"/>
        <v>1500</v>
      </c>
      <c r="G2086" s="96">
        <f>+$H$3*Q2086</f>
        <v>1500</v>
      </c>
      <c r="H2086" s="95">
        <f t="shared" si="318"/>
        <v>1500</v>
      </c>
      <c r="I2086" s="395"/>
      <c r="J2086" s="130">
        <f>((K2087-K2085)/500)</f>
        <v>0.02</v>
      </c>
      <c r="K2086" s="116">
        <f>(((I2086-I2085)*J2086)+K2085)+I2086</f>
        <v>150</v>
      </c>
      <c r="L2086" s="131">
        <f>ROUNDUP(K2086,0)</f>
        <v>150</v>
      </c>
      <c r="M2086" s="132">
        <f>((N2087-N2085)/500)</f>
        <v>0.02</v>
      </c>
      <c r="N2086" s="101">
        <f>(((I2086-I2085)*M2086)+N2085)+I2086</f>
        <v>250</v>
      </c>
      <c r="O2086" s="101">
        <f>ROUNDUP(N2086,0)</f>
        <v>250</v>
      </c>
      <c r="P2086" s="101">
        <f>((Q2087-Q2085)/500)</f>
        <v>0.02</v>
      </c>
      <c r="Q2086" s="101">
        <f>(((I2086-I2085)*P2086)+Q2085)+I2086</f>
        <v>500</v>
      </c>
      <c r="R2086" s="133">
        <f>ROUNDUP(Q2086,0)</f>
        <v>500</v>
      </c>
      <c r="S2086" s="132">
        <f>((T2087-T2085)/500)</f>
        <v>0.04</v>
      </c>
      <c r="T2086" s="134">
        <f>(((I2086-I2085)*S2086)+T2085)+I2086</f>
        <v>650</v>
      </c>
      <c r="U2086" s="134">
        <f>ROUNDUP(T2086,0)</f>
        <v>650</v>
      </c>
      <c r="V2086" s="396"/>
      <c r="W2086" s="130">
        <f>((X2087-X2085)/500)</f>
        <v>0.02</v>
      </c>
      <c r="X2086" s="116">
        <f>(((V2086-V2085)*W2086)+X2085)+V2086</f>
        <v>-2380</v>
      </c>
      <c r="Y2086" s="135">
        <f t="shared" si="319"/>
        <v>240</v>
      </c>
      <c r="Z2086" s="106">
        <f>ROUNDUP(X2086,0)</f>
        <v>-2380</v>
      </c>
      <c r="AA2086" s="136">
        <f>((AB2087-AB2085)/500)</f>
        <v>0.04</v>
      </c>
      <c r="AB2086" s="137">
        <f>(((V2086-V2085)*AA2086)+AB2085)+V2086</f>
        <v>-4760</v>
      </c>
      <c r="AC2086" s="101">
        <f>ROUNDUP(AB2086,0)</f>
        <v>-4760</v>
      </c>
      <c r="AD2086" s="137">
        <f>((AE2087-AE2085)/500)</f>
        <v>0.02</v>
      </c>
      <c r="AE2086" s="137">
        <f>(((V2086-V2085)*AD2086)+AE2085)+V2086</f>
        <v>-2355</v>
      </c>
      <c r="AF2086" s="133">
        <f>ROUNDUP(AE2086,0)</f>
        <v>-2355</v>
      </c>
      <c r="AG2086" s="137">
        <f>((AH2087-AH2085)/500)</f>
        <v>0.02</v>
      </c>
      <c r="AH2086" s="137">
        <f>(((V2086-V2085)*AG2086)+AH2085)+V2086</f>
        <v>-2330</v>
      </c>
      <c r="AI2086" s="101">
        <f>ROUNDUP(AH2086,0)</f>
        <v>-2330</v>
      </c>
      <c r="AJ2086" s="136">
        <f>((AK2087-AK2085)/500)</f>
        <v>0.02</v>
      </c>
      <c r="AK2086" s="138">
        <f>(((V2086-V2085)*AJ2086)+AK2085)+V2086</f>
        <v>-2305</v>
      </c>
      <c r="AL2086" s="139">
        <f>ROUNDUP(AK2086,0)</f>
        <v>-2305</v>
      </c>
    </row>
    <row r="2087" spans="1:38" ht="15.75" x14ac:dyDescent="0.25">
      <c r="A2087" s="93">
        <f t="shared" si="314"/>
        <v>0</v>
      </c>
      <c r="B2087" s="93">
        <f t="shared" si="315"/>
        <v>0</v>
      </c>
      <c r="C2087" s="112">
        <f>+$D$3*U2087</f>
        <v>5973110</v>
      </c>
      <c r="D2087" s="112">
        <f t="shared" si="316"/>
        <v>5973110</v>
      </c>
      <c r="E2087" s="112">
        <f>+$F$3*L2087</f>
        <v>5320800</v>
      </c>
      <c r="F2087" s="112">
        <f t="shared" si="317"/>
        <v>5320800</v>
      </c>
      <c r="G2087" s="113">
        <f>+$H$3*R2087</f>
        <v>1597290</v>
      </c>
      <c r="H2087" s="112">
        <f t="shared" si="318"/>
        <v>1597290</v>
      </c>
      <c r="I2087" s="140">
        <f>+I2085+500</f>
        <v>521500</v>
      </c>
      <c r="J2087" s="130"/>
      <c r="K2087" s="116">
        <f>+K2085+10</f>
        <v>10580</v>
      </c>
      <c r="L2087" s="117">
        <f>+I2087+K2087</f>
        <v>532080</v>
      </c>
      <c r="M2087" s="118"/>
      <c r="N2087" s="119">
        <f>+N2085+10</f>
        <v>10680</v>
      </c>
      <c r="O2087" s="119">
        <f>+N2087+I2087</f>
        <v>532180</v>
      </c>
      <c r="P2087" s="119"/>
      <c r="Q2087" s="119">
        <f>+Q2085+10</f>
        <v>10930</v>
      </c>
      <c r="R2087" s="120">
        <f>+Q2087+I2087</f>
        <v>532430</v>
      </c>
      <c r="S2087" s="121"/>
      <c r="T2087" s="122">
        <f>+T2085+20</f>
        <v>21510</v>
      </c>
      <c r="U2087" s="122">
        <f>+T2087+I2087</f>
        <v>543010</v>
      </c>
      <c r="V2087" s="141">
        <f>+V2085+500</f>
        <v>521500</v>
      </c>
      <c r="W2087" s="130"/>
      <c r="X2087" s="116">
        <f>+X2085+10</f>
        <v>8050</v>
      </c>
      <c r="Y2087" s="124">
        <f t="shared" si="319"/>
        <v>521740</v>
      </c>
      <c r="Z2087" s="125">
        <f>+V2087+X2087</f>
        <v>529550</v>
      </c>
      <c r="AA2087" s="126"/>
      <c r="AB2087" s="127">
        <f>+AB2085+20</f>
        <v>16100</v>
      </c>
      <c r="AC2087" s="119">
        <f>+V2087+AB2087</f>
        <v>537600</v>
      </c>
      <c r="AD2087" s="127"/>
      <c r="AE2087" s="127">
        <f>+AE2085+10</f>
        <v>8075</v>
      </c>
      <c r="AF2087" s="120">
        <f>+AE2087+V2087</f>
        <v>529575</v>
      </c>
      <c r="AG2087" s="127"/>
      <c r="AH2087" s="127">
        <f>+AH2085+10</f>
        <v>8100</v>
      </c>
      <c r="AI2087" s="119">
        <f>+AH2087+V2087</f>
        <v>529600</v>
      </c>
      <c r="AJ2087" s="126"/>
      <c r="AK2087" s="128">
        <f>+AK2085+10</f>
        <v>8125</v>
      </c>
      <c r="AL2087" s="129">
        <f>+AK2087+V2087</f>
        <v>529625</v>
      </c>
    </row>
    <row r="2088" spans="1:38" ht="15.75" x14ac:dyDescent="0.25">
      <c r="A2088" s="93">
        <f t="shared" si="314"/>
        <v>0</v>
      </c>
      <c r="B2088" s="94">
        <f t="shared" si="315"/>
        <v>0</v>
      </c>
      <c r="C2088" s="95">
        <f>+$D$3*T2088</f>
        <v>7150</v>
      </c>
      <c r="D2088" s="95">
        <f t="shared" si="316"/>
        <v>7150</v>
      </c>
      <c r="E2088" s="95">
        <f>+$F$3*K2088</f>
        <v>1500</v>
      </c>
      <c r="F2088" s="95">
        <f t="shared" si="317"/>
        <v>1500</v>
      </c>
      <c r="G2088" s="96">
        <f>+$H$3*Q2088</f>
        <v>1500</v>
      </c>
      <c r="H2088" s="433">
        <f t="shared" si="318"/>
        <v>1500</v>
      </c>
      <c r="I2088" s="395"/>
      <c r="J2088" s="130">
        <f>((K2089-K2087)/500)</f>
        <v>0.02</v>
      </c>
      <c r="K2088" s="116">
        <f>(((I2088-I2087)*J2088)+K2087)+I2088</f>
        <v>150</v>
      </c>
      <c r="L2088" s="131">
        <f>ROUNDUP(K2088,0)</f>
        <v>150</v>
      </c>
      <c r="M2088" s="132">
        <f>((N2089-N2087)/500)</f>
        <v>0.02</v>
      </c>
      <c r="N2088" s="101">
        <f>(((I2088-I2087)*M2088)+N2087)+I2088</f>
        <v>250</v>
      </c>
      <c r="O2088" s="101">
        <f>ROUNDUP(N2088,0)</f>
        <v>250</v>
      </c>
      <c r="P2088" s="101">
        <f>((Q2089-Q2087)/500)</f>
        <v>0.02</v>
      </c>
      <c r="Q2088" s="101">
        <f>(((I2088-I2087)*P2088)+Q2087)+I2088</f>
        <v>500</v>
      </c>
      <c r="R2088" s="133">
        <f>ROUNDUP(Q2088,0)</f>
        <v>500</v>
      </c>
      <c r="S2088" s="132">
        <f>((T2089-T2087)/500)</f>
        <v>0.04</v>
      </c>
      <c r="T2088" s="134">
        <f>(((I2088-I2087)*S2088)+T2087)+I2088</f>
        <v>650</v>
      </c>
      <c r="U2088" s="134">
        <f>ROUNDUP(T2088,0)</f>
        <v>650</v>
      </c>
      <c r="V2088" s="396"/>
      <c r="W2088" s="130">
        <f>((X2089-X2087)/500)</f>
        <v>0.01</v>
      </c>
      <c r="X2088" s="116">
        <f>(((V2088-V2087)*W2088)+X2087)+V2088</f>
        <v>2835</v>
      </c>
      <c r="Y2088" s="135">
        <f t="shared" si="319"/>
        <v>240</v>
      </c>
      <c r="Z2088" s="106">
        <f>ROUNDUP(X2088,0)</f>
        <v>2835</v>
      </c>
      <c r="AA2088" s="136">
        <f>((AB2089-AB2087)/500)</f>
        <v>0.02</v>
      </c>
      <c r="AB2088" s="137">
        <f>(((V2088-V2087)*AA2088)+AB2087)+V2088</f>
        <v>5670</v>
      </c>
      <c r="AC2088" s="101">
        <f>ROUNDUP(AB2088,0)</f>
        <v>5670</v>
      </c>
      <c r="AD2088" s="137">
        <f>((AE2089-AE2087)/500)</f>
        <v>0.01</v>
      </c>
      <c r="AE2088" s="137">
        <f>(((V2088-V2087)*AD2088)+AE2087)+V2088</f>
        <v>2860</v>
      </c>
      <c r="AF2088" s="133">
        <f>ROUNDUP(AE2088,0)</f>
        <v>2860</v>
      </c>
      <c r="AG2088" s="137">
        <f>((AH2089-AH2087)/500)</f>
        <v>0.01</v>
      </c>
      <c r="AH2088" s="137">
        <f>(((V2088-V2087)*AG2088)+AH2087)+V2088</f>
        <v>2885</v>
      </c>
      <c r="AI2088" s="101">
        <f>ROUNDUP(AH2088,0)</f>
        <v>2885</v>
      </c>
      <c r="AJ2088" s="136">
        <f>((AK2089-AK2087)/500)</f>
        <v>0.01</v>
      </c>
      <c r="AK2088" s="138">
        <f>(((V2088-V2087)*AJ2088)+AK2087)+V2088</f>
        <v>2910</v>
      </c>
      <c r="AL2088" s="139">
        <f>ROUNDUP(AK2088,0)</f>
        <v>2910</v>
      </c>
    </row>
    <row r="2089" spans="1:38" ht="15.75" x14ac:dyDescent="0.25">
      <c r="A2089" s="93">
        <f t="shared" ref="A2089:A2152" si="320">+$B$3*O2089</f>
        <v>0</v>
      </c>
      <c r="B2089" s="93">
        <f t="shared" si="315"/>
        <v>0</v>
      </c>
      <c r="C2089" s="112">
        <f>+$D$3*U2089</f>
        <v>5978830</v>
      </c>
      <c r="D2089" s="112">
        <f t="shared" si="316"/>
        <v>5978830</v>
      </c>
      <c r="E2089" s="112">
        <f>+$F$3*L2089</f>
        <v>5325900</v>
      </c>
      <c r="F2089" s="112">
        <f t="shared" si="317"/>
        <v>5325900</v>
      </c>
      <c r="G2089" s="113">
        <f>+$H$3*R2089</f>
        <v>1598820</v>
      </c>
      <c r="H2089" s="112">
        <f t="shared" si="318"/>
        <v>1598820</v>
      </c>
      <c r="I2089" s="140">
        <f>+I2087+500</f>
        <v>522000</v>
      </c>
      <c r="J2089" s="130"/>
      <c r="K2089" s="116">
        <f>+K2087+10</f>
        <v>10590</v>
      </c>
      <c r="L2089" s="117">
        <f>+I2089+K2089</f>
        <v>532590</v>
      </c>
      <c r="M2089" s="118"/>
      <c r="N2089" s="119">
        <f>+N2087+10</f>
        <v>10690</v>
      </c>
      <c r="O2089" s="119">
        <f>+N2089+I2089</f>
        <v>532690</v>
      </c>
      <c r="P2089" s="119"/>
      <c r="Q2089" s="119">
        <f>+Q2087+10</f>
        <v>10940</v>
      </c>
      <c r="R2089" s="120">
        <f>+Q2089+I2089</f>
        <v>532940</v>
      </c>
      <c r="S2089" s="121"/>
      <c r="T2089" s="122">
        <f>+T2087+20</f>
        <v>21530</v>
      </c>
      <c r="U2089" s="122">
        <f>+T2089+I2089</f>
        <v>543530</v>
      </c>
      <c r="V2089" s="141">
        <f>+V2087+500</f>
        <v>522000</v>
      </c>
      <c r="W2089" s="130"/>
      <c r="X2089" s="116">
        <f>+X2087+5</f>
        <v>8055</v>
      </c>
      <c r="Y2089" s="124">
        <f t="shared" si="319"/>
        <v>522240</v>
      </c>
      <c r="Z2089" s="125">
        <f>+V2089+X2089</f>
        <v>530055</v>
      </c>
      <c r="AA2089" s="126"/>
      <c r="AB2089" s="127">
        <f>+AB2087+10</f>
        <v>16110</v>
      </c>
      <c r="AC2089" s="119">
        <f>+V2089+AB2089</f>
        <v>538110</v>
      </c>
      <c r="AD2089" s="127"/>
      <c r="AE2089" s="127">
        <f>+AE2087+5</f>
        <v>8080</v>
      </c>
      <c r="AF2089" s="120">
        <f>+AE2089+V2089</f>
        <v>530080</v>
      </c>
      <c r="AG2089" s="127"/>
      <c r="AH2089" s="127">
        <f>+AH2087+5</f>
        <v>8105</v>
      </c>
      <c r="AI2089" s="119">
        <f>+AH2089+V2089</f>
        <v>530105</v>
      </c>
      <c r="AJ2089" s="126"/>
      <c r="AK2089" s="128">
        <f>+AK2087+5</f>
        <v>8130</v>
      </c>
      <c r="AL2089" s="129">
        <f>+AK2089+V2089</f>
        <v>530130</v>
      </c>
    </row>
    <row r="2090" spans="1:38" ht="15.75" x14ac:dyDescent="0.25">
      <c r="A2090" s="93">
        <f t="shared" si="320"/>
        <v>0</v>
      </c>
      <c r="B2090" s="94">
        <f t="shared" si="315"/>
        <v>0</v>
      </c>
      <c r="C2090" s="95">
        <f>+$D$3*T2090</f>
        <v>7150</v>
      </c>
      <c r="D2090" s="95">
        <f t="shared" si="316"/>
        <v>7150</v>
      </c>
      <c r="E2090" s="95">
        <f>+$F$3*K2090</f>
        <v>1500</v>
      </c>
      <c r="F2090" s="95">
        <f t="shared" si="317"/>
        <v>1500</v>
      </c>
      <c r="G2090" s="96">
        <f>+$H$3*Q2090</f>
        <v>1500</v>
      </c>
      <c r="H2090" s="95">
        <f t="shared" si="318"/>
        <v>1500</v>
      </c>
      <c r="I2090" s="395"/>
      <c r="J2090" s="130">
        <f>((K2091-K2089)/500)</f>
        <v>0.02</v>
      </c>
      <c r="K2090" s="116">
        <f>(((I2090-I2089)*J2090)+K2089)+I2090</f>
        <v>150</v>
      </c>
      <c r="L2090" s="131">
        <f>ROUNDUP(K2090,0)</f>
        <v>150</v>
      </c>
      <c r="M2090" s="132">
        <f>((N2091-N2089)/500)</f>
        <v>0.02</v>
      </c>
      <c r="N2090" s="101">
        <f>(((I2090-I2089)*M2090)+N2089)+I2090</f>
        <v>250</v>
      </c>
      <c r="O2090" s="101">
        <f>ROUNDUP(N2090,0)</f>
        <v>250</v>
      </c>
      <c r="P2090" s="101">
        <f>((Q2091-Q2089)/500)</f>
        <v>0.02</v>
      </c>
      <c r="Q2090" s="101">
        <f>(((I2090-I2089)*P2090)+Q2089)+I2090</f>
        <v>500</v>
      </c>
      <c r="R2090" s="133">
        <f>ROUNDUP(Q2090,0)</f>
        <v>500</v>
      </c>
      <c r="S2090" s="132">
        <f>((T2091-T2089)/500)</f>
        <v>0.04</v>
      </c>
      <c r="T2090" s="134">
        <f>(((I2090-I2089)*S2090)+T2089)+I2090</f>
        <v>650</v>
      </c>
      <c r="U2090" s="134">
        <f>ROUNDUP(T2090,0)</f>
        <v>650</v>
      </c>
      <c r="V2090" s="396"/>
      <c r="W2090" s="130">
        <f>((X2091-X2089)/500)</f>
        <v>0.02</v>
      </c>
      <c r="X2090" s="116">
        <f>(((V2090-V2089)*W2090)+X2089)+V2090</f>
        <v>-2385</v>
      </c>
      <c r="Y2090" s="135">
        <f t="shared" si="319"/>
        <v>240</v>
      </c>
      <c r="Z2090" s="106">
        <f>ROUNDUP(X2090,0)</f>
        <v>-2385</v>
      </c>
      <c r="AA2090" s="136">
        <f>((AB2091-AB2089)/500)</f>
        <v>0.04</v>
      </c>
      <c r="AB2090" s="137">
        <f>(((V2090-V2089)*AA2090)+AB2089)+V2090</f>
        <v>-4770</v>
      </c>
      <c r="AC2090" s="101">
        <f>ROUNDUP(AB2090,0)</f>
        <v>-4770</v>
      </c>
      <c r="AD2090" s="137">
        <f>((AE2091-AE2089)/500)</f>
        <v>0.02</v>
      </c>
      <c r="AE2090" s="137">
        <f>(((V2090-V2089)*AD2090)+AE2089)+V2090</f>
        <v>-2360</v>
      </c>
      <c r="AF2090" s="133">
        <f>ROUNDUP(AE2090,0)</f>
        <v>-2360</v>
      </c>
      <c r="AG2090" s="137">
        <f>((AH2091-AH2089)/500)</f>
        <v>0.02</v>
      </c>
      <c r="AH2090" s="137">
        <f>(((V2090-V2089)*AG2090)+AH2089)+V2090</f>
        <v>-2335</v>
      </c>
      <c r="AI2090" s="101">
        <f>ROUNDUP(AH2090,0)</f>
        <v>-2335</v>
      </c>
      <c r="AJ2090" s="136">
        <f>((AK2091-AK2089)/500)</f>
        <v>0.02</v>
      </c>
      <c r="AK2090" s="138">
        <f>(((V2090-V2089)*AJ2090)+AK2089)+V2090</f>
        <v>-2310</v>
      </c>
      <c r="AL2090" s="139">
        <f>ROUNDUP(AK2090,0)</f>
        <v>-2310</v>
      </c>
    </row>
    <row r="2091" spans="1:38" ht="15.75" x14ac:dyDescent="0.25">
      <c r="A2091" s="93">
        <f t="shared" si="320"/>
        <v>0</v>
      </c>
      <c r="B2091" s="93">
        <f t="shared" si="315"/>
        <v>0</v>
      </c>
      <c r="C2091" s="112">
        <f>+$D$3*U2091</f>
        <v>5984550</v>
      </c>
      <c r="D2091" s="112">
        <f t="shared" si="316"/>
        <v>5984550</v>
      </c>
      <c r="E2091" s="112">
        <f>+$F$3*L2091</f>
        <v>5331000</v>
      </c>
      <c r="F2091" s="112">
        <f t="shared" si="317"/>
        <v>5331000</v>
      </c>
      <c r="G2091" s="113">
        <f>+$H$3*R2091</f>
        <v>1600350</v>
      </c>
      <c r="H2091" s="112">
        <f t="shared" si="318"/>
        <v>1600350</v>
      </c>
      <c r="I2091" s="140">
        <f>+I2089+500</f>
        <v>522500</v>
      </c>
      <c r="J2091" s="130"/>
      <c r="K2091" s="116">
        <f>+K2089+10</f>
        <v>10600</v>
      </c>
      <c r="L2091" s="117">
        <f>+I2091+K2091</f>
        <v>533100</v>
      </c>
      <c r="M2091" s="118"/>
      <c r="N2091" s="119">
        <f>+N2089+10</f>
        <v>10700</v>
      </c>
      <c r="O2091" s="119">
        <f>+N2091+I2091</f>
        <v>533200</v>
      </c>
      <c r="P2091" s="119"/>
      <c r="Q2091" s="119">
        <f>+Q2089+10</f>
        <v>10950</v>
      </c>
      <c r="R2091" s="120">
        <f>+Q2091+I2091</f>
        <v>533450</v>
      </c>
      <c r="S2091" s="121"/>
      <c r="T2091" s="122">
        <f>+T2089+20</f>
        <v>21550</v>
      </c>
      <c r="U2091" s="122">
        <f>+T2091+I2091</f>
        <v>544050</v>
      </c>
      <c r="V2091" s="141">
        <f>+V2089+500</f>
        <v>522500</v>
      </c>
      <c r="W2091" s="130"/>
      <c r="X2091" s="116">
        <f>+X2089+10</f>
        <v>8065</v>
      </c>
      <c r="Y2091" s="124">
        <f t="shared" si="319"/>
        <v>522740</v>
      </c>
      <c r="Z2091" s="125">
        <f>+V2091+X2091</f>
        <v>530565</v>
      </c>
      <c r="AA2091" s="126"/>
      <c r="AB2091" s="127">
        <f>+AB2089+20</f>
        <v>16130</v>
      </c>
      <c r="AC2091" s="119">
        <f>+V2091+AB2091</f>
        <v>538630</v>
      </c>
      <c r="AD2091" s="127"/>
      <c r="AE2091" s="127">
        <f>+AE2089+10</f>
        <v>8090</v>
      </c>
      <c r="AF2091" s="120">
        <f>+AE2091+V2091</f>
        <v>530590</v>
      </c>
      <c r="AG2091" s="127"/>
      <c r="AH2091" s="127">
        <f>+AH2089+10</f>
        <v>8115</v>
      </c>
      <c r="AI2091" s="119">
        <f>+AH2091+V2091</f>
        <v>530615</v>
      </c>
      <c r="AJ2091" s="126"/>
      <c r="AK2091" s="128">
        <f>+AK2089+10</f>
        <v>8140</v>
      </c>
      <c r="AL2091" s="129">
        <f>+AK2091+V2091</f>
        <v>530640</v>
      </c>
    </row>
    <row r="2092" spans="1:38" ht="15.75" x14ac:dyDescent="0.25">
      <c r="A2092" s="93">
        <f t="shared" si="320"/>
        <v>0</v>
      </c>
      <c r="B2092" s="94">
        <f t="shared" si="315"/>
        <v>0</v>
      </c>
      <c r="C2092" s="95">
        <f>+$D$3*T2092</f>
        <v>7150</v>
      </c>
      <c r="D2092" s="95">
        <f t="shared" si="316"/>
        <v>7150</v>
      </c>
      <c r="E2092" s="95">
        <f>+$F$3*K2092</f>
        <v>1500</v>
      </c>
      <c r="F2092" s="95">
        <f t="shared" si="317"/>
        <v>1500</v>
      </c>
      <c r="G2092" s="96">
        <f>+$H$3*Q2092</f>
        <v>1500</v>
      </c>
      <c r="H2092" s="433">
        <f t="shared" si="318"/>
        <v>1500</v>
      </c>
      <c r="I2092" s="395"/>
      <c r="J2092" s="130">
        <f>((K2093-K2091)/500)</f>
        <v>0.02</v>
      </c>
      <c r="K2092" s="116">
        <f>(((I2092-I2091)*J2092)+K2091)+I2092</f>
        <v>150</v>
      </c>
      <c r="L2092" s="131">
        <f>ROUNDUP(K2092,0)</f>
        <v>150</v>
      </c>
      <c r="M2092" s="132">
        <f>((N2093-N2091)/500)</f>
        <v>0.02</v>
      </c>
      <c r="N2092" s="101">
        <f>(((I2092-I2091)*M2092)+N2091)+I2092</f>
        <v>250</v>
      </c>
      <c r="O2092" s="101">
        <f>ROUNDUP(N2092,0)</f>
        <v>250</v>
      </c>
      <c r="P2092" s="101">
        <f>((Q2093-Q2091)/500)</f>
        <v>0.02</v>
      </c>
      <c r="Q2092" s="101">
        <f>(((I2092-I2091)*P2092)+Q2091)+I2092</f>
        <v>500</v>
      </c>
      <c r="R2092" s="133">
        <f>ROUNDUP(Q2092,0)</f>
        <v>500</v>
      </c>
      <c r="S2092" s="132">
        <f>((T2093-T2091)/500)</f>
        <v>0.04</v>
      </c>
      <c r="T2092" s="134">
        <f>(((I2092-I2091)*S2092)+T2091)+I2092</f>
        <v>650</v>
      </c>
      <c r="U2092" s="134">
        <f>ROUNDUP(T2092,0)</f>
        <v>650</v>
      </c>
      <c r="V2092" s="396"/>
      <c r="W2092" s="130">
        <f>((X2093-X2091)/500)</f>
        <v>0.01</v>
      </c>
      <c r="X2092" s="116">
        <f>(((V2092-V2091)*W2092)+X2091)+V2092</f>
        <v>2840</v>
      </c>
      <c r="Y2092" s="135">
        <f t="shared" si="319"/>
        <v>240</v>
      </c>
      <c r="Z2092" s="106">
        <f>ROUNDUP(X2092,0)</f>
        <v>2840</v>
      </c>
      <c r="AA2092" s="136">
        <f>((AB2093-AB2091)/500)</f>
        <v>0.02</v>
      </c>
      <c r="AB2092" s="137">
        <f>(((V2092-V2091)*AA2092)+AB2091)+V2092</f>
        <v>5680</v>
      </c>
      <c r="AC2092" s="101">
        <f>ROUNDUP(AB2092,0)</f>
        <v>5680</v>
      </c>
      <c r="AD2092" s="137">
        <f>((AE2093-AE2091)/500)</f>
        <v>0.01</v>
      </c>
      <c r="AE2092" s="137">
        <f>(((V2092-V2091)*AD2092)+AE2091)+V2092</f>
        <v>2865</v>
      </c>
      <c r="AF2092" s="133">
        <f>ROUNDUP(AE2092,0)</f>
        <v>2865</v>
      </c>
      <c r="AG2092" s="137">
        <f>((AH2093-AH2091)/500)</f>
        <v>0.01</v>
      </c>
      <c r="AH2092" s="137">
        <f>(((V2092-V2091)*AG2092)+AH2091)+V2092</f>
        <v>2890</v>
      </c>
      <c r="AI2092" s="101">
        <f>ROUNDUP(AH2092,0)</f>
        <v>2890</v>
      </c>
      <c r="AJ2092" s="136">
        <f>((AK2093-AK2091)/500)</f>
        <v>0.01</v>
      </c>
      <c r="AK2092" s="138">
        <f>(((V2092-V2091)*AJ2092)+AK2091)+V2092</f>
        <v>2915</v>
      </c>
      <c r="AL2092" s="139">
        <f>ROUNDUP(AK2092,0)</f>
        <v>2915</v>
      </c>
    </row>
    <row r="2093" spans="1:38" ht="15.75" x14ac:dyDescent="0.25">
      <c r="A2093" s="93">
        <f t="shared" si="320"/>
        <v>0</v>
      </c>
      <c r="B2093" s="93">
        <f t="shared" si="315"/>
        <v>0</v>
      </c>
      <c r="C2093" s="112">
        <f>+$D$3*U2093</f>
        <v>5990270</v>
      </c>
      <c r="D2093" s="112">
        <f t="shared" si="316"/>
        <v>5990270</v>
      </c>
      <c r="E2093" s="112">
        <f>+$F$3*L2093</f>
        <v>5336100</v>
      </c>
      <c r="F2093" s="112">
        <f t="shared" si="317"/>
        <v>5336100</v>
      </c>
      <c r="G2093" s="113">
        <f>+$H$3*R2093</f>
        <v>1601880</v>
      </c>
      <c r="H2093" s="112">
        <f t="shared" si="318"/>
        <v>1601880</v>
      </c>
      <c r="I2093" s="140">
        <f>+I2091+500</f>
        <v>523000</v>
      </c>
      <c r="J2093" s="130"/>
      <c r="K2093" s="116">
        <f>+K2091+10</f>
        <v>10610</v>
      </c>
      <c r="L2093" s="117">
        <f>+I2093+K2093</f>
        <v>533610</v>
      </c>
      <c r="M2093" s="118"/>
      <c r="N2093" s="119">
        <f>+N2091+10</f>
        <v>10710</v>
      </c>
      <c r="O2093" s="119">
        <f>+N2093+I2093</f>
        <v>533710</v>
      </c>
      <c r="P2093" s="119"/>
      <c r="Q2093" s="119">
        <f>+Q2091+10</f>
        <v>10960</v>
      </c>
      <c r="R2093" s="120">
        <f>+Q2093+I2093</f>
        <v>533960</v>
      </c>
      <c r="S2093" s="121"/>
      <c r="T2093" s="122">
        <f>+T2091+20</f>
        <v>21570</v>
      </c>
      <c r="U2093" s="122">
        <f>+T2093+I2093</f>
        <v>544570</v>
      </c>
      <c r="V2093" s="141">
        <f>+V2091+500</f>
        <v>523000</v>
      </c>
      <c r="W2093" s="130"/>
      <c r="X2093" s="116">
        <f>+X2091+5</f>
        <v>8070</v>
      </c>
      <c r="Y2093" s="124">
        <f t="shared" si="319"/>
        <v>523240</v>
      </c>
      <c r="Z2093" s="125">
        <f>+V2093+X2093</f>
        <v>531070</v>
      </c>
      <c r="AA2093" s="126"/>
      <c r="AB2093" s="127">
        <f>+AB2091+10</f>
        <v>16140</v>
      </c>
      <c r="AC2093" s="119">
        <f>+V2093+AB2093</f>
        <v>539140</v>
      </c>
      <c r="AD2093" s="127"/>
      <c r="AE2093" s="127">
        <f>+AE2091+5</f>
        <v>8095</v>
      </c>
      <c r="AF2093" s="120">
        <f>+AE2093+V2093</f>
        <v>531095</v>
      </c>
      <c r="AG2093" s="127"/>
      <c r="AH2093" s="127">
        <f>+AH2091+5</f>
        <v>8120</v>
      </c>
      <c r="AI2093" s="119">
        <f>+AH2093+V2093</f>
        <v>531120</v>
      </c>
      <c r="AJ2093" s="126"/>
      <c r="AK2093" s="128">
        <f>+AK2091+5</f>
        <v>8145</v>
      </c>
      <c r="AL2093" s="129">
        <f>+AK2093+V2093</f>
        <v>531145</v>
      </c>
    </row>
    <row r="2094" spans="1:38" ht="15.75" x14ac:dyDescent="0.25">
      <c r="A2094" s="93">
        <f t="shared" si="320"/>
        <v>0</v>
      </c>
      <c r="B2094" s="94">
        <f t="shared" si="315"/>
        <v>0</v>
      </c>
      <c r="C2094" s="95">
        <f>+$D$3*T2094</f>
        <v>7150</v>
      </c>
      <c r="D2094" s="95">
        <f t="shared" si="316"/>
        <v>7150</v>
      </c>
      <c r="E2094" s="95">
        <f>+$F$3*K2094</f>
        <v>1500</v>
      </c>
      <c r="F2094" s="95">
        <f t="shared" si="317"/>
        <v>1500</v>
      </c>
      <c r="G2094" s="96">
        <f>+$H$3*Q2094</f>
        <v>1500</v>
      </c>
      <c r="H2094" s="95">
        <f t="shared" si="318"/>
        <v>1500</v>
      </c>
      <c r="I2094" s="395"/>
      <c r="J2094" s="130">
        <f>((K2095-K2093)/500)</f>
        <v>0.02</v>
      </c>
      <c r="K2094" s="116">
        <f>(((I2094-I2093)*J2094)+K2093)+I2094</f>
        <v>150</v>
      </c>
      <c r="L2094" s="131">
        <f>ROUNDUP(K2094,0)</f>
        <v>150</v>
      </c>
      <c r="M2094" s="132">
        <f>((N2095-N2093)/500)</f>
        <v>0.02</v>
      </c>
      <c r="N2094" s="101">
        <f>(((I2094-I2093)*M2094)+N2093)+I2094</f>
        <v>250</v>
      </c>
      <c r="O2094" s="101">
        <f>ROUNDUP(N2094,0)</f>
        <v>250</v>
      </c>
      <c r="P2094" s="101">
        <f>((Q2095-Q2093)/500)</f>
        <v>0.02</v>
      </c>
      <c r="Q2094" s="101">
        <f>(((I2094-I2093)*P2094)+Q2093)+I2094</f>
        <v>500</v>
      </c>
      <c r="R2094" s="133">
        <f>ROUNDUP(Q2094,0)</f>
        <v>500</v>
      </c>
      <c r="S2094" s="132">
        <f>((T2095-T2093)/500)</f>
        <v>0.04</v>
      </c>
      <c r="T2094" s="134">
        <f>(((I2094-I2093)*S2094)+T2093)+I2094</f>
        <v>650</v>
      </c>
      <c r="U2094" s="134">
        <f>ROUNDUP(T2094,0)</f>
        <v>650</v>
      </c>
      <c r="V2094" s="396"/>
      <c r="W2094" s="130">
        <f>((X2095-X2093)/500)</f>
        <v>0.02</v>
      </c>
      <c r="X2094" s="116">
        <f>(((V2094-V2093)*W2094)+X2093)+V2094</f>
        <v>-2390</v>
      </c>
      <c r="Y2094" s="135">
        <f t="shared" si="319"/>
        <v>240</v>
      </c>
      <c r="Z2094" s="106">
        <f>ROUNDUP(X2094,0)</f>
        <v>-2390</v>
      </c>
      <c r="AA2094" s="136">
        <f>((AB2095-AB2093)/500)</f>
        <v>0.04</v>
      </c>
      <c r="AB2094" s="137">
        <f>(((V2094-V2093)*AA2094)+AB2093)+V2094</f>
        <v>-4780</v>
      </c>
      <c r="AC2094" s="101">
        <f>ROUNDUP(AB2094,0)</f>
        <v>-4780</v>
      </c>
      <c r="AD2094" s="137">
        <f>((AE2095-AE2093)/500)</f>
        <v>0.02</v>
      </c>
      <c r="AE2094" s="137">
        <f>(((V2094-V2093)*AD2094)+AE2093)+V2094</f>
        <v>-2365</v>
      </c>
      <c r="AF2094" s="133">
        <f>ROUNDUP(AE2094,0)</f>
        <v>-2365</v>
      </c>
      <c r="AG2094" s="137">
        <f>((AH2095-AH2093)/500)</f>
        <v>0.02</v>
      </c>
      <c r="AH2094" s="137">
        <f>(((V2094-V2093)*AG2094)+AH2093)+V2094</f>
        <v>-2340</v>
      </c>
      <c r="AI2094" s="101">
        <f>ROUNDUP(AH2094,0)</f>
        <v>-2340</v>
      </c>
      <c r="AJ2094" s="136">
        <f>((AK2095-AK2093)/500)</f>
        <v>0.02</v>
      </c>
      <c r="AK2094" s="138">
        <f>(((V2094-V2093)*AJ2094)+AK2093)+V2094</f>
        <v>-2315</v>
      </c>
      <c r="AL2094" s="139">
        <f>ROUNDUP(AK2094,0)</f>
        <v>-2315</v>
      </c>
    </row>
    <row r="2095" spans="1:38" ht="15.75" x14ac:dyDescent="0.25">
      <c r="A2095" s="93">
        <f t="shared" si="320"/>
        <v>0</v>
      </c>
      <c r="B2095" s="93">
        <f t="shared" si="315"/>
        <v>0</v>
      </c>
      <c r="C2095" s="112">
        <f>+$D$3*U2095</f>
        <v>5995990</v>
      </c>
      <c r="D2095" s="112">
        <f t="shared" si="316"/>
        <v>5995990</v>
      </c>
      <c r="E2095" s="112">
        <f>+$F$3*L2095</f>
        <v>5341200</v>
      </c>
      <c r="F2095" s="112">
        <f t="shared" si="317"/>
        <v>5341200</v>
      </c>
      <c r="G2095" s="113">
        <f>+$H$3*R2095</f>
        <v>1603410</v>
      </c>
      <c r="H2095" s="112">
        <f t="shared" si="318"/>
        <v>1603410</v>
      </c>
      <c r="I2095" s="140">
        <f>+I2093+500</f>
        <v>523500</v>
      </c>
      <c r="J2095" s="130"/>
      <c r="K2095" s="116">
        <f>+K2093+10</f>
        <v>10620</v>
      </c>
      <c r="L2095" s="117">
        <f>+I2095+K2095</f>
        <v>534120</v>
      </c>
      <c r="M2095" s="118"/>
      <c r="N2095" s="119">
        <f>+N2093+10</f>
        <v>10720</v>
      </c>
      <c r="O2095" s="119">
        <f>+N2095+I2095</f>
        <v>534220</v>
      </c>
      <c r="P2095" s="119"/>
      <c r="Q2095" s="119">
        <f>+Q2093+10</f>
        <v>10970</v>
      </c>
      <c r="R2095" s="120">
        <f>+Q2095+I2095</f>
        <v>534470</v>
      </c>
      <c r="S2095" s="121"/>
      <c r="T2095" s="122">
        <f>+T2093+20</f>
        <v>21590</v>
      </c>
      <c r="U2095" s="122">
        <f>+T2095+I2095</f>
        <v>545090</v>
      </c>
      <c r="V2095" s="141">
        <f>+V2093+500</f>
        <v>523500</v>
      </c>
      <c r="W2095" s="130"/>
      <c r="X2095" s="116">
        <f>+X2093+10</f>
        <v>8080</v>
      </c>
      <c r="Y2095" s="124">
        <f t="shared" si="319"/>
        <v>523740</v>
      </c>
      <c r="Z2095" s="125">
        <f>+V2095+X2095</f>
        <v>531580</v>
      </c>
      <c r="AA2095" s="126"/>
      <c r="AB2095" s="127">
        <f>+AB2093+20</f>
        <v>16160</v>
      </c>
      <c r="AC2095" s="119">
        <f>+V2095+AB2095</f>
        <v>539660</v>
      </c>
      <c r="AD2095" s="127"/>
      <c r="AE2095" s="127">
        <f>+AE2093+10</f>
        <v>8105</v>
      </c>
      <c r="AF2095" s="120">
        <f>+AE2095+V2095</f>
        <v>531605</v>
      </c>
      <c r="AG2095" s="127"/>
      <c r="AH2095" s="127">
        <f>+AH2093+10</f>
        <v>8130</v>
      </c>
      <c r="AI2095" s="119">
        <f>+AH2095+V2095</f>
        <v>531630</v>
      </c>
      <c r="AJ2095" s="126"/>
      <c r="AK2095" s="128">
        <f>+AK2093+10</f>
        <v>8155</v>
      </c>
      <c r="AL2095" s="129">
        <f>+AK2095+V2095</f>
        <v>531655</v>
      </c>
    </row>
    <row r="2096" spans="1:38" ht="15.75" x14ac:dyDescent="0.25">
      <c r="A2096" s="93">
        <f t="shared" si="320"/>
        <v>0</v>
      </c>
      <c r="B2096" s="94">
        <f t="shared" si="315"/>
        <v>0</v>
      </c>
      <c r="C2096" s="95">
        <f>+$D$3*T2096</f>
        <v>7150</v>
      </c>
      <c r="D2096" s="95">
        <f t="shared" si="316"/>
        <v>7150</v>
      </c>
      <c r="E2096" s="95">
        <f>+$F$3*K2096</f>
        <v>1500</v>
      </c>
      <c r="F2096" s="95">
        <f t="shared" si="317"/>
        <v>1500</v>
      </c>
      <c r="G2096" s="96">
        <f>+$H$3*Q2096</f>
        <v>1500</v>
      </c>
      <c r="H2096" s="433">
        <f t="shared" si="318"/>
        <v>1500</v>
      </c>
      <c r="I2096" s="395"/>
      <c r="J2096" s="130">
        <f>((K2097-K2095)/500)</f>
        <v>0.02</v>
      </c>
      <c r="K2096" s="116">
        <f>(((I2096-I2095)*J2096)+K2095)+I2096</f>
        <v>150</v>
      </c>
      <c r="L2096" s="131">
        <f>ROUNDUP(K2096,0)</f>
        <v>150</v>
      </c>
      <c r="M2096" s="132">
        <f>((N2097-N2095)/500)</f>
        <v>0.02</v>
      </c>
      <c r="N2096" s="101">
        <f>(((I2096-I2095)*M2096)+N2095)+I2096</f>
        <v>250</v>
      </c>
      <c r="O2096" s="101">
        <f>ROUNDUP(N2096,0)</f>
        <v>250</v>
      </c>
      <c r="P2096" s="101">
        <f>((Q2097-Q2095)/500)</f>
        <v>0.02</v>
      </c>
      <c r="Q2096" s="101">
        <f>(((I2096-I2095)*P2096)+Q2095)+I2096</f>
        <v>500</v>
      </c>
      <c r="R2096" s="133">
        <f>ROUNDUP(Q2096,0)</f>
        <v>500</v>
      </c>
      <c r="S2096" s="132">
        <f>((T2097-T2095)/500)</f>
        <v>0.04</v>
      </c>
      <c r="T2096" s="134">
        <f>(((I2096-I2095)*S2096)+T2095)+I2096</f>
        <v>650</v>
      </c>
      <c r="U2096" s="134">
        <f>ROUNDUP(T2096,0)</f>
        <v>650</v>
      </c>
      <c r="V2096" s="396"/>
      <c r="W2096" s="130">
        <f>((X2097-X2095)/500)</f>
        <v>0.01</v>
      </c>
      <c r="X2096" s="116">
        <f>(((V2096-V2095)*W2096)+X2095)+V2096</f>
        <v>2845</v>
      </c>
      <c r="Y2096" s="135">
        <f t="shared" si="319"/>
        <v>240</v>
      </c>
      <c r="Z2096" s="106">
        <f>ROUNDUP(X2096,0)</f>
        <v>2845</v>
      </c>
      <c r="AA2096" s="136">
        <f>((AB2097-AB2095)/500)</f>
        <v>0.02</v>
      </c>
      <c r="AB2096" s="137">
        <f>(((V2096-V2095)*AA2096)+AB2095)+V2096</f>
        <v>5690</v>
      </c>
      <c r="AC2096" s="101">
        <f>ROUNDUP(AB2096,0)</f>
        <v>5690</v>
      </c>
      <c r="AD2096" s="137">
        <f>((AE2097-AE2095)/500)</f>
        <v>0.01</v>
      </c>
      <c r="AE2096" s="137">
        <f>(((V2096-V2095)*AD2096)+AE2095)+V2096</f>
        <v>2870</v>
      </c>
      <c r="AF2096" s="133">
        <f>ROUNDUP(AE2096,0)</f>
        <v>2870</v>
      </c>
      <c r="AG2096" s="137">
        <f>((AH2097-AH2095)/500)</f>
        <v>0.01</v>
      </c>
      <c r="AH2096" s="137">
        <f>(((V2096-V2095)*AG2096)+AH2095)+V2096</f>
        <v>2895</v>
      </c>
      <c r="AI2096" s="101">
        <f>ROUNDUP(AH2096,0)</f>
        <v>2895</v>
      </c>
      <c r="AJ2096" s="136">
        <f>((AK2097-AK2095)/500)</f>
        <v>0.01</v>
      </c>
      <c r="AK2096" s="138">
        <f>(((V2096-V2095)*AJ2096)+AK2095)+V2096</f>
        <v>2920</v>
      </c>
      <c r="AL2096" s="139">
        <f>ROUNDUP(AK2096,0)</f>
        <v>2920</v>
      </c>
    </row>
    <row r="2097" spans="1:38" ht="15.75" x14ac:dyDescent="0.25">
      <c r="A2097" s="93">
        <f t="shared" si="320"/>
        <v>0</v>
      </c>
      <c r="B2097" s="93">
        <f t="shared" si="315"/>
        <v>0</v>
      </c>
      <c r="C2097" s="112">
        <f>+$D$3*U2097</f>
        <v>6001710</v>
      </c>
      <c r="D2097" s="112">
        <f t="shared" si="316"/>
        <v>6001710</v>
      </c>
      <c r="E2097" s="112">
        <f>+$F$3*L2097</f>
        <v>5346300</v>
      </c>
      <c r="F2097" s="112">
        <f t="shared" si="317"/>
        <v>5346300</v>
      </c>
      <c r="G2097" s="113">
        <f>+$H$3*R2097</f>
        <v>1604940</v>
      </c>
      <c r="H2097" s="112">
        <f t="shared" si="318"/>
        <v>1604940</v>
      </c>
      <c r="I2097" s="140">
        <f>+I2095+500</f>
        <v>524000</v>
      </c>
      <c r="J2097" s="130"/>
      <c r="K2097" s="116">
        <f>+K2095+10</f>
        <v>10630</v>
      </c>
      <c r="L2097" s="117">
        <f>+I2097+K2097</f>
        <v>534630</v>
      </c>
      <c r="M2097" s="118"/>
      <c r="N2097" s="119">
        <f>+N2095+10</f>
        <v>10730</v>
      </c>
      <c r="O2097" s="119">
        <f>+N2097+I2097</f>
        <v>534730</v>
      </c>
      <c r="P2097" s="119"/>
      <c r="Q2097" s="119">
        <f>+Q2095+10</f>
        <v>10980</v>
      </c>
      <c r="R2097" s="120">
        <f>+Q2097+I2097</f>
        <v>534980</v>
      </c>
      <c r="S2097" s="121"/>
      <c r="T2097" s="122">
        <f>+T2095+20</f>
        <v>21610</v>
      </c>
      <c r="U2097" s="122">
        <f>+T2097+I2097</f>
        <v>545610</v>
      </c>
      <c r="V2097" s="141">
        <f>+V2095+500</f>
        <v>524000</v>
      </c>
      <c r="W2097" s="130"/>
      <c r="X2097" s="116">
        <f>+X2095+5</f>
        <v>8085</v>
      </c>
      <c r="Y2097" s="124">
        <f t="shared" si="319"/>
        <v>524240</v>
      </c>
      <c r="Z2097" s="125">
        <f>+V2097+X2097</f>
        <v>532085</v>
      </c>
      <c r="AA2097" s="126"/>
      <c r="AB2097" s="127">
        <f>+AB2095+10</f>
        <v>16170</v>
      </c>
      <c r="AC2097" s="119">
        <f>+V2097+AB2097</f>
        <v>540170</v>
      </c>
      <c r="AD2097" s="127"/>
      <c r="AE2097" s="127">
        <f>+AE2095+5</f>
        <v>8110</v>
      </c>
      <c r="AF2097" s="120">
        <f>+AE2097+V2097</f>
        <v>532110</v>
      </c>
      <c r="AG2097" s="127"/>
      <c r="AH2097" s="127">
        <f>+AH2095+5</f>
        <v>8135</v>
      </c>
      <c r="AI2097" s="119">
        <f>+AH2097+V2097</f>
        <v>532135</v>
      </c>
      <c r="AJ2097" s="126"/>
      <c r="AK2097" s="128">
        <f>+AK2095+5</f>
        <v>8160</v>
      </c>
      <c r="AL2097" s="129">
        <f>+AK2097+V2097</f>
        <v>532160</v>
      </c>
    </row>
    <row r="2098" spans="1:38" ht="15.75" x14ac:dyDescent="0.25">
      <c r="A2098" s="93">
        <f t="shared" si="320"/>
        <v>0</v>
      </c>
      <c r="B2098" s="94">
        <f t="shared" si="315"/>
        <v>0</v>
      </c>
      <c r="C2098" s="95">
        <f>+$D$3*T2098</f>
        <v>7150</v>
      </c>
      <c r="D2098" s="95">
        <f t="shared" si="316"/>
        <v>7150</v>
      </c>
      <c r="E2098" s="95">
        <f>+$F$3*K2098</f>
        <v>1500</v>
      </c>
      <c r="F2098" s="95">
        <f t="shared" si="317"/>
        <v>1500</v>
      </c>
      <c r="G2098" s="96">
        <f>+$H$3*Q2098</f>
        <v>1500</v>
      </c>
      <c r="H2098" s="95">
        <f t="shared" si="318"/>
        <v>1500</v>
      </c>
      <c r="I2098" s="395"/>
      <c r="J2098" s="130">
        <f>((K2099-K2097)/500)</f>
        <v>0.02</v>
      </c>
      <c r="K2098" s="116">
        <f>(((I2098-I2097)*J2098)+K2097)+I2098</f>
        <v>150</v>
      </c>
      <c r="L2098" s="131">
        <f>ROUNDUP(K2098,0)</f>
        <v>150</v>
      </c>
      <c r="M2098" s="132">
        <f>((N2099-N2097)/500)</f>
        <v>0.02</v>
      </c>
      <c r="N2098" s="101">
        <f>(((I2098-I2097)*M2098)+N2097)+I2098</f>
        <v>250</v>
      </c>
      <c r="O2098" s="101">
        <f>ROUNDUP(N2098,0)</f>
        <v>250</v>
      </c>
      <c r="P2098" s="101">
        <f>((Q2099-Q2097)/500)</f>
        <v>0.02</v>
      </c>
      <c r="Q2098" s="101">
        <f>(((I2098-I2097)*P2098)+Q2097)+I2098</f>
        <v>500</v>
      </c>
      <c r="R2098" s="133">
        <f>ROUNDUP(Q2098,0)</f>
        <v>500</v>
      </c>
      <c r="S2098" s="132">
        <f>((T2099-T2097)/500)</f>
        <v>0.04</v>
      </c>
      <c r="T2098" s="134">
        <f>(((I2098-I2097)*S2098)+T2097)+I2098</f>
        <v>650</v>
      </c>
      <c r="U2098" s="134">
        <f>ROUNDUP(T2098,0)</f>
        <v>650</v>
      </c>
      <c r="V2098" s="396"/>
      <c r="W2098" s="130">
        <f>((X2099-X2097)/500)</f>
        <v>0.02</v>
      </c>
      <c r="X2098" s="116">
        <f>(((V2098-V2097)*W2098)+X2097)+V2098</f>
        <v>-2395</v>
      </c>
      <c r="Y2098" s="135">
        <f t="shared" si="319"/>
        <v>240</v>
      </c>
      <c r="Z2098" s="106">
        <f>ROUNDUP(X2098,0)</f>
        <v>-2395</v>
      </c>
      <c r="AA2098" s="136">
        <f>((AB2099-AB2097)/500)</f>
        <v>0.04</v>
      </c>
      <c r="AB2098" s="137">
        <f>(((V2098-V2097)*AA2098)+AB2097)+V2098</f>
        <v>-4790</v>
      </c>
      <c r="AC2098" s="101">
        <f>ROUNDUP(AB2098,0)</f>
        <v>-4790</v>
      </c>
      <c r="AD2098" s="137">
        <f>((AE2099-AE2097)/500)</f>
        <v>0.02</v>
      </c>
      <c r="AE2098" s="137">
        <f>(((V2098-V2097)*AD2098)+AE2097)+V2098</f>
        <v>-2370</v>
      </c>
      <c r="AF2098" s="133">
        <f>ROUNDUP(AE2098,0)</f>
        <v>-2370</v>
      </c>
      <c r="AG2098" s="137">
        <f>((AH2099-AH2097)/500)</f>
        <v>0.02</v>
      </c>
      <c r="AH2098" s="137">
        <f>(((V2098-V2097)*AG2098)+AH2097)+V2098</f>
        <v>-2345</v>
      </c>
      <c r="AI2098" s="101">
        <f>ROUNDUP(AH2098,0)</f>
        <v>-2345</v>
      </c>
      <c r="AJ2098" s="136">
        <f>((AK2099-AK2097)/500)</f>
        <v>0.02</v>
      </c>
      <c r="AK2098" s="138">
        <f>(((V2098-V2097)*AJ2098)+AK2097)+V2098</f>
        <v>-2320</v>
      </c>
      <c r="AL2098" s="139">
        <f>ROUNDUP(AK2098,0)</f>
        <v>-2320</v>
      </c>
    </row>
    <row r="2099" spans="1:38" ht="15.75" x14ac:dyDescent="0.25">
      <c r="A2099" s="93">
        <f t="shared" si="320"/>
        <v>0</v>
      </c>
      <c r="B2099" s="93">
        <f t="shared" si="315"/>
        <v>0</v>
      </c>
      <c r="C2099" s="112">
        <f>+$D$3*U2099</f>
        <v>6007430</v>
      </c>
      <c r="D2099" s="112">
        <f t="shared" si="316"/>
        <v>6007430</v>
      </c>
      <c r="E2099" s="112">
        <f>+$F$3*L2099</f>
        <v>5351400</v>
      </c>
      <c r="F2099" s="112">
        <f t="shared" si="317"/>
        <v>5351400</v>
      </c>
      <c r="G2099" s="113">
        <f>+$H$3*R2099</f>
        <v>1606470</v>
      </c>
      <c r="H2099" s="112">
        <f t="shared" si="318"/>
        <v>1606470</v>
      </c>
      <c r="I2099" s="140">
        <f>+I2097+500</f>
        <v>524500</v>
      </c>
      <c r="J2099" s="130"/>
      <c r="K2099" s="116">
        <f>+K2097+10</f>
        <v>10640</v>
      </c>
      <c r="L2099" s="117">
        <f>+I2099+K2099</f>
        <v>535140</v>
      </c>
      <c r="M2099" s="118"/>
      <c r="N2099" s="119">
        <f>+N2097+10</f>
        <v>10740</v>
      </c>
      <c r="O2099" s="119">
        <f>+N2099+I2099</f>
        <v>535240</v>
      </c>
      <c r="P2099" s="119"/>
      <c r="Q2099" s="119">
        <f>+Q2097+10</f>
        <v>10990</v>
      </c>
      <c r="R2099" s="120">
        <f>+Q2099+I2099</f>
        <v>535490</v>
      </c>
      <c r="S2099" s="121"/>
      <c r="T2099" s="122">
        <f>+T2097+20</f>
        <v>21630</v>
      </c>
      <c r="U2099" s="122">
        <f>+T2099+I2099</f>
        <v>546130</v>
      </c>
      <c r="V2099" s="141">
        <f>+V2097+500</f>
        <v>524500</v>
      </c>
      <c r="W2099" s="130"/>
      <c r="X2099" s="116">
        <f>+X2097+10</f>
        <v>8095</v>
      </c>
      <c r="Y2099" s="124">
        <f t="shared" si="319"/>
        <v>524740</v>
      </c>
      <c r="Z2099" s="125">
        <f>+V2099+X2099</f>
        <v>532595</v>
      </c>
      <c r="AA2099" s="126"/>
      <c r="AB2099" s="127">
        <f>+AB2097+20</f>
        <v>16190</v>
      </c>
      <c r="AC2099" s="119">
        <f>+V2099+AB2099</f>
        <v>540690</v>
      </c>
      <c r="AD2099" s="127"/>
      <c r="AE2099" s="127">
        <f>+AE2097+10</f>
        <v>8120</v>
      </c>
      <c r="AF2099" s="120">
        <f>+AE2099+V2099</f>
        <v>532620</v>
      </c>
      <c r="AG2099" s="127"/>
      <c r="AH2099" s="127">
        <f>+AH2097+10</f>
        <v>8145</v>
      </c>
      <c r="AI2099" s="119">
        <f>+AH2099+V2099</f>
        <v>532645</v>
      </c>
      <c r="AJ2099" s="126"/>
      <c r="AK2099" s="128">
        <f>+AK2097+10</f>
        <v>8170</v>
      </c>
      <c r="AL2099" s="129">
        <f>+AK2099+V2099</f>
        <v>532670</v>
      </c>
    </row>
    <row r="2100" spans="1:38" ht="15.75" x14ac:dyDescent="0.25">
      <c r="A2100" s="93">
        <f t="shared" si="320"/>
        <v>0</v>
      </c>
      <c r="B2100" s="94">
        <f t="shared" si="315"/>
        <v>0</v>
      </c>
      <c r="C2100" s="95">
        <f>+$D$3*T2100</f>
        <v>7150</v>
      </c>
      <c r="D2100" s="95">
        <f t="shared" si="316"/>
        <v>7150</v>
      </c>
      <c r="E2100" s="95">
        <f>+$F$3*K2100</f>
        <v>1500</v>
      </c>
      <c r="F2100" s="95">
        <f t="shared" si="317"/>
        <v>1500</v>
      </c>
      <c r="G2100" s="96">
        <f>+$H$3*Q2100</f>
        <v>1500</v>
      </c>
      <c r="H2100" s="433">
        <f t="shared" si="318"/>
        <v>1500</v>
      </c>
      <c r="I2100" s="395"/>
      <c r="J2100" s="130">
        <f>((K2101-K2099)/500)</f>
        <v>0.02</v>
      </c>
      <c r="K2100" s="116">
        <f>(((I2100-I2099)*J2100)+K2099)+I2100</f>
        <v>150</v>
      </c>
      <c r="L2100" s="131">
        <f>ROUNDUP(K2100,0)</f>
        <v>150</v>
      </c>
      <c r="M2100" s="132">
        <f>((N2101-N2099)/500)</f>
        <v>0.02</v>
      </c>
      <c r="N2100" s="101">
        <f>(((I2100-I2099)*M2100)+N2099)+I2100</f>
        <v>250</v>
      </c>
      <c r="O2100" s="101">
        <f>ROUNDUP(N2100,0)</f>
        <v>250</v>
      </c>
      <c r="P2100" s="101">
        <f>((Q2101-Q2099)/500)</f>
        <v>0.02</v>
      </c>
      <c r="Q2100" s="101">
        <f>(((I2100-I2099)*P2100)+Q2099)+I2100</f>
        <v>500</v>
      </c>
      <c r="R2100" s="133">
        <f>ROUNDUP(Q2100,0)</f>
        <v>500</v>
      </c>
      <c r="S2100" s="132">
        <f>((T2101-T2099)/500)</f>
        <v>0.04</v>
      </c>
      <c r="T2100" s="134">
        <f>(((I2100-I2099)*S2100)+T2099)+I2100</f>
        <v>650</v>
      </c>
      <c r="U2100" s="134">
        <f>ROUNDUP(T2100,0)</f>
        <v>650</v>
      </c>
      <c r="V2100" s="396"/>
      <c r="W2100" s="130">
        <f>((X2101-X2099)/500)</f>
        <v>0.01</v>
      </c>
      <c r="X2100" s="116">
        <f>(((V2100-V2099)*W2100)+X2099)+V2100</f>
        <v>2850</v>
      </c>
      <c r="Y2100" s="135">
        <f t="shared" si="319"/>
        <v>240</v>
      </c>
      <c r="Z2100" s="106">
        <f>ROUNDUP(X2100,0)</f>
        <v>2850</v>
      </c>
      <c r="AA2100" s="136">
        <f>((AB2101-AB2099)/500)</f>
        <v>0.02</v>
      </c>
      <c r="AB2100" s="137">
        <f>(((V2100-V2099)*AA2100)+AB2099)+V2100</f>
        <v>5700</v>
      </c>
      <c r="AC2100" s="101">
        <f>ROUNDUP(AB2100,0)</f>
        <v>5700</v>
      </c>
      <c r="AD2100" s="137">
        <f>((AE2101-AE2099)/500)</f>
        <v>0.01</v>
      </c>
      <c r="AE2100" s="137">
        <f>(((V2100-V2099)*AD2100)+AE2099)+V2100</f>
        <v>2875</v>
      </c>
      <c r="AF2100" s="133">
        <f>ROUNDUP(AE2100,0)</f>
        <v>2875</v>
      </c>
      <c r="AG2100" s="137">
        <f>((AH2101-AH2099)/500)</f>
        <v>0.01</v>
      </c>
      <c r="AH2100" s="137">
        <f>(((V2100-V2099)*AG2100)+AH2099)+V2100</f>
        <v>2900</v>
      </c>
      <c r="AI2100" s="101">
        <f>ROUNDUP(AH2100,0)</f>
        <v>2900</v>
      </c>
      <c r="AJ2100" s="136">
        <f>((AK2101-AK2099)/500)</f>
        <v>0.01</v>
      </c>
      <c r="AK2100" s="138">
        <f>(((V2100-V2099)*AJ2100)+AK2099)+V2100</f>
        <v>2925</v>
      </c>
      <c r="AL2100" s="139">
        <f>ROUNDUP(AK2100,0)</f>
        <v>2925</v>
      </c>
    </row>
    <row r="2101" spans="1:38" ht="15.75" x14ac:dyDescent="0.25">
      <c r="A2101" s="93">
        <f t="shared" si="320"/>
        <v>0</v>
      </c>
      <c r="B2101" s="93">
        <f t="shared" si="315"/>
        <v>0</v>
      </c>
      <c r="C2101" s="112">
        <f>+$D$3*U2101</f>
        <v>6013150</v>
      </c>
      <c r="D2101" s="112">
        <f t="shared" si="316"/>
        <v>6013150</v>
      </c>
      <c r="E2101" s="112">
        <f>+$F$3*L2101</f>
        <v>5356500</v>
      </c>
      <c r="F2101" s="112">
        <f t="shared" si="317"/>
        <v>5356500</v>
      </c>
      <c r="G2101" s="113">
        <f>+$H$3*R2101</f>
        <v>1608000</v>
      </c>
      <c r="H2101" s="112">
        <f t="shared" si="318"/>
        <v>1608000</v>
      </c>
      <c r="I2101" s="140">
        <f>+I2099+500</f>
        <v>525000</v>
      </c>
      <c r="J2101" s="130"/>
      <c r="K2101" s="116">
        <f>+K2099+10</f>
        <v>10650</v>
      </c>
      <c r="L2101" s="117">
        <f>+I2101+K2101</f>
        <v>535650</v>
      </c>
      <c r="M2101" s="118"/>
      <c r="N2101" s="119">
        <f>+N2099+10</f>
        <v>10750</v>
      </c>
      <c r="O2101" s="119">
        <f>+N2101+I2101</f>
        <v>535750</v>
      </c>
      <c r="P2101" s="119"/>
      <c r="Q2101" s="119">
        <f>+Q2099+10</f>
        <v>11000</v>
      </c>
      <c r="R2101" s="120">
        <f>+Q2101+I2101</f>
        <v>536000</v>
      </c>
      <c r="S2101" s="121"/>
      <c r="T2101" s="122">
        <f>+T2099+20</f>
        <v>21650</v>
      </c>
      <c r="U2101" s="122">
        <f>+T2101+I2101</f>
        <v>546650</v>
      </c>
      <c r="V2101" s="141">
        <f>+V2099+500</f>
        <v>525000</v>
      </c>
      <c r="W2101" s="130"/>
      <c r="X2101" s="116">
        <f>+X2099+5</f>
        <v>8100</v>
      </c>
      <c r="Y2101" s="124">
        <f t="shared" si="319"/>
        <v>525240</v>
      </c>
      <c r="Z2101" s="125">
        <f>+V2101+X2101</f>
        <v>533100</v>
      </c>
      <c r="AA2101" s="126"/>
      <c r="AB2101" s="127">
        <f>+AB2099+10</f>
        <v>16200</v>
      </c>
      <c r="AC2101" s="119">
        <f>+V2101+AB2101</f>
        <v>541200</v>
      </c>
      <c r="AD2101" s="127"/>
      <c r="AE2101" s="127">
        <f>+AE2099+5</f>
        <v>8125</v>
      </c>
      <c r="AF2101" s="120">
        <f>+AE2101+V2101</f>
        <v>533125</v>
      </c>
      <c r="AG2101" s="127"/>
      <c r="AH2101" s="127">
        <f>+AH2099+5</f>
        <v>8150</v>
      </c>
      <c r="AI2101" s="119">
        <f>+AH2101+V2101</f>
        <v>533150</v>
      </c>
      <c r="AJ2101" s="126"/>
      <c r="AK2101" s="128">
        <f>+AK2099+5</f>
        <v>8175</v>
      </c>
      <c r="AL2101" s="129">
        <f>+AK2101+V2101</f>
        <v>533175</v>
      </c>
    </row>
    <row r="2102" spans="1:38" ht="15.75" x14ac:dyDescent="0.25">
      <c r="A2102" s="93">
        <f t="shared" si="320"/>
        <v>0</v>
      </c>
      <c r="B2102" s="94">
        <f t="shared" si="315"/>
        <v>0</v>
      </c>
      <c r="C2102" s="95">
        <f>+$D$3*T2102</f>
        <v>7150</v>
      </c>
      <c r="D2102" s="95">
        <f t="shared" si="316"/>
        <v>7150</v>
      </c>
      <c r="E2102" s="95">
        <f>+$F$3*K2102</f>
        <v>1500</v>
      </c>
      <c r="F2102" s="95">
        <f t="shared" si="317"/>
        <v>1500</v>
      </c>
      <c r="G2102" s="96">
        <f>+$H$3*Q2102</f>
        <v>1500</v>
      </c>
      <c r="H2102" s="95">
        <f t="shared" si="318"/>
        <v>1500</v>
      </c>
      <c r="I2102" s="395"/>
      <c r="J2102" s="130">
        <f>((K2103-K2101)/500)</f>
        <v>0.02</v>
      </c>
      <c r="K2102" s="116">
        <f>(((I2102-I2101)*J2102)+K2101)+I2102</f>
        <v>150</v>
      </c>
      <c r="L2102" s="131">
        <f>ROUNDUP(K2102,0)</f>
        <v>150</v>
      </c>
      <c r="M2102" s="132">
        <f>((N2103-N2101)/500)</f>
        <v>0.02</v>
      </c>
      <c r="N2102" s="101">
        <f>(((I2102-I2101)*M2102)+N2101)+I2102</f>
        <v>250</v>
      </c>
      <c r="O2102" s="101">
        <f>ROUNDUP(N2102,0)</f>
        <v>250</v>
      </c>
      <c r="P2102" s="101">
        <f>((Q2103-Q2101)/500)</f>
        <v>0.02</v>
      </c>
      <c r="Q2102" s="101">
        <f>(((I2102-I2101)*P2102)+Q2101)+I2102</f>
        <v>500</v>
      </c>
      <c r="R2102" s="133">
        <f>ROUNDUP(Q2102,0)</f>
        <v>500</v>
      </c>
      <c r="S2102" s="132">
        <f>((T2103-T2101)/500)</f>
        <v>0.04</v>
      </c>
      <c r="T2102" s="134">
        <f>(((I2102-I2101)*S2102)+T2101)+I2102</f>
        <v>650</v>
      </c>
      <c r="U2102" s="134">
        <f>ROUNDUP(T2102,0)</f>
        <v>650</v>
      </c>
      <c r="V2102" s="396"/>
      <c r="W2102" s="130">
        <f>((X2103-X2101)/500)</f>
        <v>0.02</v>
      </c>
      <c r="X2102" s="116">
        <f>(((V2102-V2101)*W2102)+X2101)+V2102</f>
        <v>-2400</v>
      </c>
      <c r="Y2102" s="135">
        <f t="shared" si="319"/>
        <v>240</v>
      </c>
      <c r="Z2102" s="106">
        <f>ROUNDUP(X2102,0)</f>
        <v>-2400</v>
      </c>
      <c r="AA2102" s="136">
        <f>((AB2103-AB2101)/500)</f>
        <v>0.04</v>
      </c>
      <c r="AB2102" s="137">
        <f>(((V2102-V2101)*AA2102)+AB2101)+V2102</f>
        <v>-4800</v>
      </c>
      <c r="AC2102" s="101">
        <f>ROUNDUP(AB2102,0)</f>
        <v>-4800</v>
      </c>
      <c r="AD2102" s="137">
        <f>((AE2103-AE2101)/500)</f>
        <v>0.02</v>
      </c>
      <c r="AE2102" s="137">
        <f>(((V2102-V2101)*AD2102)+AE2101)+V2102</f>
        <v>-2375</v>
      </c>
      <c r="AF2102" s="133">
        <f>ROUNDUP(AE2102,0)</f>
        <v>-2375</v>
      </c>
      <c r="AG2102" s="137">
        <f>((AH2103-AH2101)/500)</f>
        <v>0.02</v>
      </c>
      <c r="AH2102" s="137">
        <f>(((V2102-V2101)*AG2102)+AH2101)+V2102</f>
        <v>-2350</v>
      </c>
      <c r="AI2102" s="101">
        <f>ROUNDUP(AH2102,0)</f>
        <v>-2350</v>
      </c>
      <c r="AJ2102" s="136">
        <f>((AK2103-AK2101)/500)</f>
        <v>0.02</v>
      </c>
      <c r="AK2102" s="138">
        <f>(((V2102-V2101)*AJ2102)+AK2101)+V2102</f>
        <v>-2325</v>
      </c>
      <c r="AL2102" s="139">
        <f>ROUNDUP(AK2102,0)</f>
        <v>-2325</v>
      </c>
    </row>
    <row r="2103" spans="1:38" ht="15.75" x14ac:dyDescent="0.25">
      <c r="A2103" s="93">
        <f t="shared" si="320"/>
        <v>0</v>
      </c>
      <c r="B2103" s="93">
        <f t="shared" si="315"/>
        <v>0</v>
      </c>
      <c r="C2103" s="112">
        <f>+$D$3*U2103</f>
        <v>6018870</v>
      </c>
      <c r="D2103" s="112">
        <f t="shared" si="316"/>
        <v>6018870</v>
      </c>
      <c r="E2103" s="112">
        <f>+$F$3*L2103</f>
        <v>5361600</v>
      </c>
      <c r="F2103" s="112">
        <f t="shared" si="317"/>
        <v>5361600</v>
      </c>
      <c r="G2103" s="113">
        <f>+$H$3*R2103</f>
        <v>1609530</v>
      </c>
      <c r="H2103" s="112">
        <f t="shared" si="318"/>
        <v>1609530</v>
      </c>
      <c r="I2103" s="140">
        <f>+I2101+500</f>
        <v>525500</v>
      </c>
      <c r="J2103" s="130"/>
      <c r="K2103" s="116">
        <f>+K2101+10</f>
        <v>10660</v>
      </c>
      <c r="L2103" s="117">
        <f>+I2103+K2103</f>
        <v>536160</v>
      </c>
      <c r="M2103" s="118"/>
      <c r="N2103" s="119">
        <f>+N2101+10</f>
        <v>10760</v>
      </c>
      <c r="O2103" s="119">
        <f>+N2103+I2103</f>
        <v>536260</v>
      </c>
      <c r="P2103" s="119"/>
      <c r="Q2103" s="119">
        <f>+Q2101+10</f>
        <v>11010</v>
      </c>
      <c r="R2103" s="120">
        <f>+Q2103+I2103</f>
        <v>536510</v>
      </c>
      <c r="S2103" s="121"/>
      <c r="T2103" s="122">
        <f>+T2101+20</f>
        <v>21670</v>
      </c>
      <c r="U2103" s="122">
        <f>+T2103+I2103</f>
        <v>547170</v>
      </c>
      <c r="V2103" s="141">
        <f>+V2101+500</f>
        <v>525500</v>
      </c>
      <c r="W2103" s="130"/>
      <c r="X2103" s="116">
        <f>+X2101+10</f>
        <v>8110</v>
      </c>
      <c r="Y2103" s="124">
        <f t="shared" si="319"/>
        <v>525740</v>
      </c>
      <c r="Z2103" s="125">
        <f>+V2103+X2103</f>
        <v>533610</v>
      </c>
      <c r="AA2103" s="126"/>
      <c r="AB2103" s="127">
        <f>+AB2101+20</f>
        <v>16220</v>
      </c>
      <c r="AC2103" s="119">
        <f>+V2103+AB2103</f>
        <v>541720</v>
      </c>
      <c r="AD2103" s="127"/>
      <c r="AE2103" s="127">
        <f>+AE2101+10</f>
        <v>8135</v>
      </c>
      <c r="AF2103" s="120">
        <f>+AE2103+V2103</f>
        <v>533635</v>
      </c>
      <c r="AG2103" s="127"/>
      <c r="AH2103" s="127">
        <f>+AH2101+10</f>
        <v>8160</v>
      </c>
      <c r="AI2103" s="119">
        <f>+AH2103+V2103</f>
        <v>533660</v>
      </c>
      <c r="AJ2103" s="126"/>
      <c r="AK2103" s="128">
        <f>+AK2101+10</f>
        <v>8185</v>
      </c>
      <c r="AL2103" s="129">
        <f>+AK2103+V2103</f>
        <v>533685</v>
      </c>
    </row>
    <row r="2104" spans="1:38" ht="15.75" x14ac:dyDescent="0.25">
      <c r="A2104" s="93">
        <f t="shared" si="320"/>
        <v>0</v>
      </c>
      <c r="B2104" s="94">
        <f t="shared" si="315"/>
        <v>0</v>
      </c>
      <c r="C2104" s="95">
        <f>+$D$3*T2104</f>
        <v>7150</v>
      </c>
      <c r="D2104" s="95">
        <f t="shared" si="316"/>
        <v>7150</v>
      </c>
      <c r="E2104" s="95">
        <f>+$F$3*K2104</f>
        <v>1500</v>
      </c>
      <c r="F2104" s="95">
        <f t="shared" si="317"/>
        <v>1500</v>
      </c>
      <c r="G2104" s="96">
        <f>+$H$3*Q2104</f>
        <v>1500</v>
      </c>
      <c r="H2104" s="433">
        <f t="shared" si="318"/>
        <v>1500</v>
      </c>
      <c r="I2104" s="395"/>
      <c r="J2104" s="130">
        <f>((K2105-K2103)/500)</f>
        <v>0.02</v>
      </c>
      <c r="K2104" s="116">
        <f>(((I2104-I2103)*J2104)+K2103)+I2104</f>
        <v>150</v>
      </c>
      <c r="L2104" s="131">
        <f>ROUNDUP(K2104,0)</f>
        <v>150</v>
      </c>
      <c r="M2104" s="132">
        <f>((N2105-N2103)/500)</f>
        <v>0.02</v>
      </c>
      <c r="N2104" s="101">
        <f>(((I2104-I2103)*M2104)+N2103)+I2104</f>
        <v>250</v>
      </c>
      <c r="O2104" s="101">
        <f>ROUNDUP(N2104,0)</f>
        <v>250</v>
      </c>
      <c r="P2104" s="101">
        <f>((Q2105-Q2103)/500)</f>
        <v>0.02</v>
      </c>
      <c r="Q2104" s="101">
        <f>(((I2104-I2103)*P2104)+Q2103)+I2104</f>
        <v>500</v>
      </c>
      <c r="R2104" s="133">
        <f>ROUNDUP(Q2104,0)</f>
        <v>500</v>
      </c>
      <c r="S2104" s="132">
        <f>((T2105-T2103)/500)</f>
        <v>0.04</v>
      </c>
      <c r="T2104" s="134">
        <f>(((I2104-I2103)*S2104)+T2103)+I2104</f>
        <v>650</v>
      </c>
      <c r="U2104" s="134">
        <f>ROUNDUP(T2104,0)</f>
        <v>650</v>
      </c>
      <c r="V2104" s="396"/>
      <c r="W2104" s="130">
        <f>((X2105-X2103)/500)</f>
        <v>0.01</v>
      </c>
      <c r="X2104" s="116">
        <f>(((V2104-V2103)*W2104)+X2103)+V2104</f>
        <v>2855</v>
      </c>
      <c r="Y2104" s="135">
        <f t="shared" si="319"/>
        <v>240</v>
      </c>
      <c r="Z2104" s="106">
        <f>ROUNDUP(X2104,0)</f>
        <v>2855</v>
      </c>
      <c r="AA2104" s="136">
        <f>((AB2105-AB2103)/500)</f>
        <v>0.02</v>
      </c>
      <c r="AB2104" s="137">
        <f>(((V2104-V2103)*AA2104)+AB2103)+V2104</f>
        <v>5710</v>
      </c>
      <c r="AC2104" s="101">
        <f>ROUNDUP(AB2104,0)</f>
        <v>5710</v>
      </c>
      <c r="AD2104" s="137">
        <f>((AE2105-AE2103)/500)</f>
        <v>0.01</v>
      </c>
      <c r="AE2104" s="137">
        <f>(((V2104-V2103)*AD2104)+AE2103)+V2104</f>
        <v>2880</v>
      </c>
      <c r="AF2104" s="133">
        <f>ROUNDUP(AE2104,0)</f>
        <v>2880</v>
      </c>
      <c r="AG2104" s="137">
        <f>((AH2105-AH2103)/500)</f>
        <v>0.01</v>
      </c>
      <c r="AH2104" s="137">
        <f>(((V2104-V2103)*AG2104)+AH2103)+V2104</f>
        <v>2905</v>
      </c>
      <c r="AI2104" s="101">
        <f>ROUNDUP(AH2104,0)</f>
        <v>2905</v>
      </c>
      <c r="AJ2104" s="136">
        <f>((AK2105-AK2103)/500)</f>
        <v>0.01</v>
      </c>
      <c r="AK2104" s="138">
        <f>(((V2104-V2103)*AJ2104)+AK2103)+V2104</f>
        <v>2930</v>
      </c>
      <c r="AL2104" s="139">
        <f>ROUNDUP(AK2104,0)</f>
        <v>2930</v>
      </c>
    </row>
    <row r="2105" spans="1:38" ht="15.75" x14ac:dyDescent="0.25">
      <c r="A2105" s="93">
        <f t="shared" si="320"/>
        <v>0</v>
      </c>
      <c r="B2105" s="93">
        <f t="shared" si="315"/>
        <v>0</v>
      </c>
      <c r="C2105" s="112">
        <f>+$D$3*U2105</f>
        <v>6024590</v>
      </c>
      <c r="D2105" s="112">
        <f t="shared" si="316"/>
        <v>6024590</v>
      </c>
      <c r="E2105" s="112">
        <f>+$F$3*L2105</f>
        <v>5366700</v>
      </c>
      <c r="F2105" s="112">
        <f t="shared" si="317"/>
        <v>5366700</v>
      </c>
      <c r="G2105" s="113">
        <f>+$H$3*R2105</f>
        <v>1611060</v>
      </c>
      <c r="H2105" s="112">
        <f t="shared" si="318"/>
        <v>1611060</v>
      </c>
      <c r="I2105" s="140">
        <f>+I2103+500</f>
        <v>526000</v>
      </c>
      <c r="J2105" s="130"/>
      <c r="K2105" s="116">
        <f>+K2103+10</f>
        <v>10670</v>
      </c>
      <c r="L2105" s="117">
        <f>+I2105+K2105</f>
        <v>536670</v>
      </c>
      <c r="M2105" s="118"/>
      <c r="N2105" s="119">
        <f>+N2103+10</f>
        <v>10770</v>
      </c>
      <c r="O2105" s="119">
        <f>+N2105+I2105</f>
        <v>536770</v>
      </c>
      <c r="P2105" s="119"/>
      <c r="Q2105" s="119">
        <f>+Q2103+10</f>
        <v>11020</v>
      </c>
      <c r="R2105" s="120">
        <f>+Q2105+I2105</f>
        <v>537020</v>
      </c>
      <c r="S2105" s="121"/>
      <c r="T2105" s="122">
        <f>+T2103+20</f>
        <v>21690</v>
      </c>
      <c r="U2105" s="122">
        <f>+T2105+I2105</f>
        <v>547690</v>
      </c>
      <c r="V2105" s="141">
        <f>+V2103+500</f>
        <v>526000</v>
      </c>
      <c r="W2105" s="130"/>
      <c r="X2105" s="116">
        <f>+X2103+5</f>
        <v>8115</v>
      </c>
      <c r="Y2105" s="124">
        <f t="shared" si="319"/>
        <v>526240</v>
      </c>
      <c r="Z2105" s="125">
        <f>+V2105+X2105</f>
        <v>534115</v>
      </c>
      <c r="AA2105" s="126"/>
      <c r="AB2105" s="127">
        <f>+AB2103+10</f>
        <v>16230</v>
      </c>
      <c r="AC2105" s="119">
        <f>+V2105+AB2105</f>
        <v>542230</v>
      </c>
      <c r="AD2105" s="127"/>
      <c r="AE2105" s="127">
        <f>+AE2103+5</f>
        <v>8140</v>
      </c>
      <c r="AF2105" s="120">
        <f>+AE2105+V2105</f>
        <v>534140</v>
      </c>
      <c r="AG2105" s="127"/>
      <c r="AH2105" s="127">
        <f>+AH2103+5</f>
        <v>8165</v>
      </c>
      <c r="AI2105" s="119">
        <f>+AH2105+V2105</f>
        <v>534165</v>
      </c>
      <c r="AJ2105" s="126"/>
      <c r="AK2105" s="128">
        <f>+AK2103+5</f>
        <v>8190</v>
      </c>
      <c r="AL2105" s="129">
        <f>+AK2105+V2105</f>
        <v>534190</v>
      </c>
    </row>
    <row r="2106" spans="1:38" ht="15.75" x14ac:dyDescent="0.25">
      <c r="A2106" s="93">
        <f t="shared" si="320"/>
        <v>0</v>
      </c>
      <c r="B2106" s="94">
        <f t="shared" si="315"/>
        <v>0</v>
      </c>
      <c r="C2106" s="95">
        <f>+$D$3*T2106</f>
        <v>7150</v>
      </c>
      <c r="D2106" s="95">
        <f t="shared" si="316"/>
        <v>7150</v>
      </c>
      <c r="E2106" s="95">
        <f>+$F$3*K2106</f>
        <v>1500</v>
      </c>
      <c r="F2106" s="95">
        <f t="shared" si="317"/>
        <v>1500</v>
      </c>
      <c r="G2106" s="96">
        <f>+$H$3*Q2106</f>
        <v>1500</v>
      </c>
      <c r="H2106" s="95">
        <f t="shared" si="318"/>
        <v>1500</v>
      </c>
      <c r="I2106" s="395"/>
      <c r="J2106" s="130">
        <f>((K2107-K2105)/500)</f>
        <v>0.02</v>
      </c>
      <c r="K2106" s="116">
        <f>(((I2106-I2105)*J2106)+K2105)+I2106</f>
        <v>150</v>
      </c>
      <c r="L2106" s="131">
        <f>ROUNDUP(K2106,0)</f>
        <v>150</v>
      </c>
      <c r="M2106" s="132">
        <f>((N2107-N2105)/500)</f>
        <v>0.02</v>
      </c>
      <c r="N2106" s="101">
        <f>(((I2106-I2105)*M2106)+N2105)+I2106</f>
        <v>250</v>
      </c>
      <c r="O2106" s="101">
        <f>ROUNDUP(N2106,0)</f>
        <v>250</v>
      </c>
      <c r="P2106" s="101">
        <f>((Q2107-Q2105)/500)</f>
        <v>0.02</v>
      </c>
      <c r="Q2106" s="101">
        <f>(((I2106-I2105)*P2106)+Q2105)+I2106</f>
        <v>500</v>
      </c>
      <c r="R2106" s="133">
        <f>ROUNDUP(Q2106,0)</f>
        <v>500</v>
      </c>
      <c r="S2106" s="132">
        <f>((T2107-T2105)/500)</f>
        <v>0.04</v>
      </c>
      <c r="T2106" s="134">
        <f>(((I2106-I2105)*S2106)+T2105)+I2106</f>
        <v>650</v>
      </c>
      <c r="U2106" s="134">
        <f>ROUNDUP(T2106,0)</f>
        <v>650</v>
      </c>
      <c r="V2106" s="396"/>
      <c r="W2106" s="130">
        <f>((X2107-X2105)/500)</f>
        <v>0.02</v>
      </c>
      <c r="X2106" s="116">
        <f>(((V2106-V2105)*W2106)+X2105)+V2106</f>
        <v>-2405</v>
      </c>
      <c r="Y2106" s="135">
        <f t="shared" si="319"/>
        <v>240</v>
      </c>
      <c r="Z2106" s="106">
        <f>ROUNDUP(X2106,0)</f>
        <v>-2405</v>
      </c>
      <c r="AA2106" s="136">
        <f>((AB2107-AB2105)/500)</f>
        <v>0.04</v>
      </c>
      <c r="AB2106" s="137">
        <f>(((V2106-V2105)*AA2106)+AB2105)+V2106</f>
        <v>-4810</v>
      </c>
      <c r="AC2106" s="101">
        <f>ROUNDUP(AB2106,0)</f>
        <v>-4810</v>
      </c>
      <c r="AD2106" s="137">
        <f>((AE2107-AE2105)/500)</f>
        <v>0.02</v>
      </c>
      <c r="AE2106" s="137">
        <f>(((V2106-V2105)*AD2106)+AE2105)+V2106</f>
        <v>-2380</v>
      </c>
      <c r="AF2106" s="133">
        <f>ROUNDUP(AE2106,0)</f>
        <v>-2380</v>
      </c>
      <c r="AG2106" s="137">
        <f>((AH2107-AH2105)/500)</f>
        <v>0.02</v>
      </c>
      <c r="AH2106" s="137">
        <f>(((V2106-V2105)*AG2106)+AH2105)+V2106</f>
        <v>-2355</v>
      </c>
      <c r="AI2106" s="101">
        <f>ROUNDUP(AH2106,0)</f>
        <v>-2355</v>
      </c>
      <c r="AJ2106" s="136">
        <f>((AK2107-AK2105)/500)</f>
        <v>0.02</v>
      </c>
      <c r="AK2106" s="138">
        <f>(((V2106-V2105)*AJ2106)+AK2105)+V2106</f>
        <v>-2330</v>
      </c>
      <c r="AL2106" s="139">
        <f>ROUNDUP(AK2106,0)</f>
        <v>-2330</v>
      </c>
    </row>
    <row r="2107" spans="1:38" ht="15.75" x14ac:dyDescent="0.25">
      <c r="A2107" s="93">
        <f t="shared" si="320"/>
        <v>0</v>
      </c>
      <c r="B2107" s="93">
        <f t="shared" si="315"/>
        <v>0</v>
      </c>
      <c r="C2107" s="112">
        <f>+$D$3*U2107</f>
        <v>6030310</v>
      </c>
      <c r="D2107" s="112">
        <f t="shared" si="316"/>
        <v>6030310</v>
      </c>
      <c r="E2107" s="112">
        <f>+$F$3*L2107</f>
        <v>5371800</v>
      </c>
      <c r="F2107" s="112">
        <f t="shared" si="317"/>
        <v>5371800</v>
      </c>
      <c r="G2107" s="113">
        <f>+$H$3*R2107</f>
        <v>1612590</v>
      </c>
      <c r="H2107" s="112">
        <f t="shared" si="318"/>
        <v>1612590</v>
      </c>
      <c r="I2107" s="140">
        <f>+I2105+500</f>
        <v>526500</v>
      </c>
      <c r="J2107" s="130"/>
      <c r="K2107" s="116">
        <f>+K2105+10</f>
        <v>10680</v>
      </c>
      <c r="L2107" s="117">
        <f>+I2107+K2107</f>
        <v>537180</v>
      </c>
      <c r="M2107" s="118"/>
      <c r="N2107" s="119">
        <f>+N2105+10</f>
        <v>10780</v>
      </c>
      <c r="O2107" s="119">
        <f>+N2107+I2107</f>
        <v>537280</v>
      </c>
      <c r="P2107" s="119"/>
      <c r="Q2107" s="119">
        <f>+Q2105+10</f>
        <v>11030</v>
      </c>
      <c r="R2107" s="120">
        <f>+Q2107+I2107</f>
        <v>537530</v>
      </c>
      <c r="S2107" s="121"/>
      <c r="T2107" s="122">
        <f>+T2105+20</f>
        <v>21710</v>
      </c>
      <c r="U2107" s="122">
        <f>+T2107+I2107</f>
        <v>548210</v>
      </c>
      <c r="V2107" s="141">
        <f>+V2105+500</f>
        <v>526500</v>
      </c>
      <c r="W2107" s="130"/>
      <c r="X2107" s="116">
        <f>+X2105+10</f>
        <v>8125</v>
      </c>
      <c r="Y2107" s="124">
        <f t="shared" si="319"/>
        <v>526740</v>
      </c>
      <c r="Z2107" s="125">
        <f>+V2107+X2107</f>
        <v>534625</v>
      </c>
      <c r="AA2107" s="126"/>
      <c r="AB2107" s="127">
        <f>+AB2105+20</f>
        <v>16250</v>
      </c>
      <c r="AC2107" s="119">
        <f>+V2107+AB2107</f>
        <v>542750</v>
      </c>
      <c r="AD2107" s="127"/>
      <c r="AE2107" s="127">
        <f>+AE2105+10</f>
        <v>8150</v>
      </c>
      <c r="AF2107" s="120">
        <f>+AE2107+V2107</f>
        <v>534650</v>
      </c>
      <c r="AG2107" s="127"/>
      <c r="AH2107" s="127">
        <f>+AH2105+10</f>
        <v>8175</v>
      </c>
      <c r="AI2107" s="119">
        <f>+AH2107+V2107</f>
        <v>534675</v>
      </c>
      <c r="AJ2107" s="126"/>
      <c r="AK2107" s="128">
        <f>+AK2105+10</f>
        <v>8200</v>
      </c>
      <c r="AL2107" s="129">
        <f>+AK2107+V2107</f>
        <v>534700</v>
      </c>
    </row>
    <row r="2108" spans="1:38" ht="15.75" x14ac:dyDescent="0.25">
      <c r="A2108" s="93">
        <f t="shared" si="320"/>
        <v>0</v>
      </c>
      <c r="B2108" s="94">
        <f t="shared" si="315"/>
        <v>0</v>
      </c>
      <c r="C2108" s="95">
        <f>+$D$3*T2108</f>
        <v>7150</v>
      </c>
      <c r="D2108" s="95">
        <f t="shared" si="316"/>
        <v>7150</v>
      </c>
      <c r="E2108" s="95">
        <f>+$F$3*K2108</f>
        <v>1500</v>
      </c>
      <c r="F2108" s="95">
        <f t="shared" si="317"/>
        <v>1500</v>
      </c>
      <c r="G2108" s="96">
        <f>+$H$3*Q2108</f>
        <v>1500</v>
      </c>
      <c r="H2108" s="433">
        <f t="shared" si="318"/>
        <v>1500</v>
      </c>
      <c r="I2108" s="395"/>
      <c r="J2108" s="130">
        <f>((K2109-K2107)/500)</f>
        <v>0.02</v>
      </c>
      <c r="K2108" s="116">
        <f>(((I2108-I2107)*J2108)+K2107)+I2108</f>
        <v>150</v>
      </c>
      <c r="L2108" s="131">
        <f>ROUNDUP(K2108,0)</f>
        <v>150</v>
      </c>
      <c r="M2108" s="132">
        <f>((N2109-N2107)/500)</f>
        <v>0.02</v>
      </c>
      <c r="N2108" s="101">
        <f>(((I2108-I2107)*M2108)+N2107)+I2108</f>
        <v>250</v>
      </c>
      <c r="O2108" s="101">
        <f>ROUNDUP(N2108,0)</f>
        <v>250</v>
      </c>
      <c r="P2108" s="101">
        <f>((Q2109-Q2107)/500)</f>
        <v>0.02</v>
      </c>
      <c r="Q2108" s="101">
        <f>(((I2108-I2107)*P2108)+Q2107)+I2108</f>
        <v>500</v>
      </c>
      <c r="R2108" s="133">
        <f>ROUNDUP(Q2108,0)</f>
        <v>500</v>
      </c>
      <c r="S2108" s="132">
        <f>((T2109-T2107)/500)</f>
        <v>0.04</v>
      </c>
      <c r="T2108" s="134">
        <f>(((I2108-I2107)*S2108)+T2107)+I2108</f>
        <v>650</v>
      </c>
      <c r="U2108" s="134">
        <f>ROUNDUP(T2108,0)</f>
        <v>650</v>
      </c>
      <c r="V2108" s="396"/>
      <c r="W2108" s="130">
        <f>((X2109-X2107)/500)</f>
        <v>0.01</v>
      </c>
      <c r="X2108" s="116">
        <f>(((V2108-V2107)*W2108)+X2107)+V2108</f>
        <v>2860</v>
      </c>
      <c r="Y2108" s="135">
        <f t="shared" si="319"/>
        <v>240</v>
      </c>
      <c r="Z2108" s="106">
        <f>ROUNDUP(X2108,0)</f>
        <v>2860</v>
      </c>
      <c r="AA2108" s="136">
        <f>((AB2109-AB2107)/500)</f>
        <v>0.02</v>
      </c>
      <c r="AB2108" s="137">
        <f>(((V2108-V2107)*AA2108)+AB2107)+V2108</f>
        <v>5720</v>
      </c>
      <c r="AC2108" s="101">
        <f>ROUNDUP(AB2108,0)</f>
        <v>5720</v>
      </c>
      <c r="AD2108" s="137">
        <f>((AE2109-AE2107)/500)</f>
        <v>0.01</v>
      </c>
      <c r="AE2108" s="137">
        <f>(((V2108-V2107)*AD2108)+AE2107)+V2108</f>
        <v>2885</v>
      </c>
      <c r="AF2108" s="133">
        <f>ROUNDUP(AE2108,0)</f>
        <v>2885</v>
      </c>
      <c r="AG2108" s="137">
        <f>((AH2109-AH2107)/500)</f>
        <v>0.01</v>
      </c>
      <c r="AH2108" s="137">
        <f>(((V2108-V2107)*AG2108)+AH2107)+V2108</f>
        <v>2910</v>
      </c>
      <c r="AI2108" s="101">
        <f>ROUNDUP(AH2108,0)</f>
        <v>2910</v>
      </c>
      <c r="AJ2108" s="136">
        <f>((AK2109-AK2107)/500)</f>
        <v>0.01</v>
      </c>
      <c r="AK2108" s="138">
        <f>(((V2108-V2107)*AJ2108)+AK2107)+V2108</f>
        <v>2935</v>
      </c>
      <c r="AL2108" s="139">
        <f>ROUNDUP(AK2108,0)</f>
        <v>2935</v>
      </c>
    </row>
    <row r="2109" spans="1:38" ht="15.75" x14ac:dyDescent="0.25">
      <c r="A2109" s="93">
        <f t="shared" si="320"/>
        <v>0</v>
      </c>
      <c r="B2109" s="93">
        <f t="shared" si="315"/>
        <v>0</v>
      </c>
      <c r="C2109" s="112">
        <f>+$D$3*U2109</f>
        <v>6036030</v>
      </c>
      <c r="D2109" s="112">
        <f t="shared" si="316"/>
        <v>6036030</v>
      </c>
      <c r="E2109" s="112">
        <f>+$F$3*L2109</f>
        <v>5376900</v>
      </c>
      <c r="F2109" s="112">
        <f t="shared" si="317"/>
        <v>5376900</v>
      </c>
      <c r="G2109" s="113">
        <f>+$H$3*R2109</f>
        <v>1614120</v>
      </c>
      <c r="H2109" s="112">
        <f t="shared" si="318"/>
        <v>1614120</v>
      </c>
      <c r="I2109" s="140">
        <f>+I2107+500</f>
        <v>527000</v>
      </c>
      <c r="J2109" s="130"/>
      <c r="K2109" s="116">
        <f>+K2107+10</f>
        <v>10690</v>
      </c>
      <c r="L2109" s="117">
        <f>+I2109+K2109</f>
        <v>537690</v>
      </c>
      <c r="M2109" s="118"/>
      <c r="N2109" s="119">
        <f>+N2107+10</f>
        <v>10790</v>
      </c>
      <c r="O2109" s="119">
        <f>+N2109+I2109</f>
        <v>537790</v>
      </c>
      <c r="P2109" s="119"/>
      <c r="Q2109" s="119">
        <f>+Q2107+10</f>
        <v>11040</v>
      </c>
      <c r="R2109" s="120">
        <f>+Q2109+I2109</f>
        <v>538040</v>
      </c>
      <c r="S2109" s="121"/>
      <c r="T2109" s="122">
        <f>+T2107+20</f>
        <v>21730</v>
      </c>
      <c r="U2109" s="122">
        <f>+T2109+I2109</f>
        <v>548730</v>
      </c>
      <c r="V2109" s="141">
        <f>+V2107+500</f>
        <v>527000</v>
      </c>
      <c r="W2109" s="130"/>
      <c r="X2109" s="116">
        <f>+X2107+5</f>
        <v>8130</v>
      </c>
      <c r="Y2109" s="124">
        <f t="shared" si="319"/>
        <v>527240</v>
      </c>
      <c r="Z2109" s="125">
        <f>+V2109+X2109</f>
        <v>535130</v>
      </c>
      <c r="AA2109" s="126"/>
      <c r="AB2109" s="127">
        <f>+AB2107+10</f>
        <v>16260</v>
      </c>
      <c r="AC2109" s="119">
        <f>+V2109+AB2109</f>
        <v>543260</v>
      </c>
      <c r="AD2109" s="127"/>
      <c r="AE2109" s="127">
        <f>+AE2107+5</f>
        <v>8155</v>
      </c>
      <c r="AF2109" s="120">
        <f>+AE2109+V2109</f>
        <v>535155</v>
      </c>
      <c r="AG2109" s="127"/>
      <c r="AH2109" s="127">
        <f>+AH2107+5</f>
        <v>8180</v>
      </c>
      <c r="AI2109" s="119">
        <f>+AH2109+V2109</f>
        <v>535180</v>
      </c>
      <c r="AJ2109" s="126"/>
      <c r="AK2109" s="128">
        <f>+AK2107+5</f>
        <v>8205</v>
      </c>
      <c r="AL2109" s="129">
        <f>+AK2109+V2109</f>
        <v>535205</v>
      </c>
    </row>
    <row r="2110" spans="1:38" ht="15.75" x14ac:dyDescent="0.25">
      <c r="A2110" s="93">
        <f t="shared" si="320"/>
        <v>0</v>
      </c>
      <c r="B2110" s="94">
        <f t="shared" si="315"/>
        <v>0</v>
      </c>
      <c r="C2110" s="95">
        <f>+$D$3*T2110</f>
        <v>7150</v>
      </c>
      <c r="D2110" s="95">
        <f t="shared" si="316"/>
        <v>7150</v>
      </c>
      <c r="E2110" s="95">
        <f>+$F$3*K2110</f>
        <v>1500</v>
      </c>
      <c r="F2110" s="95">
        <f t="shared" si="317"/>
        <v>1500</v>
      </c>
      <c r="G2110" s="96">
        <f>+$H$3*Q2110</f>
        <v>1500</v>
      </c>
      <c r="H2110" s="95">
        <f t="shared" si="318"/>
        <v>1500</v>
      </c>
      <c r="I2110" s="395"/>
      <c r="J2110" s="130">
        <f>((K2111-K2109)/500)</f>
        <v>0.02</v>
      </c>
      <c r="K2110" s="116">
        <f>(((I2110-I2109)*J2110)+K2109)+I2110</f>
        <v>150</v>
      </c>
      <c r="L2110" s="131">
        <f>ROUNDUP(K2110,0)</f>
        <v>150</v>
      </c>
      <c r="M2110" s="132">
        <f>((N2111-N2109)/500)</f>
        <v>0.02</v>
      </c>
      <c r="N2110" s="101">
        <f>(((I2110-I2109)*M2110)+N2109)+I2110</f>
        <v>250</v>
      </c>
      <c r="O2110" s="101">
        <f>ROUNDUP(N2110,0)</f>
        <v>250</v>
      </c>
      <c r="P2110" s="101">
        <f>((Q2111-Q2109)/500)</f>
        <v>0.02</v>
      </c>
      <c r="Q2110" s="101">
        <f>(((I2110-I2109)*P2110)+Q2109)+I2110</f>
        <v>500</v>
      </c>
      <c r="R2110" s="133">
        <f>ROUNDUP(Q2110,0)</f>
        <v>500</v>
      </c>
      <c r="S2110" s="132">
        <f>((T2111-T2109)/500)</f>
        <v>0.04</v>
      </c>
      <c r="T2110" s="134">
        <f>(((I2110-I2109)*S2110)+T2109)+I2110</f>
        <v>650</v>
      </c>
      <c r="U2110" s="134">
        <f>ROUNDUP(T2110,0)</f>
        <v>650</v>
      </c>
      <c r="V2110" s="396"/>
      <c r="W2110" s="130">
        <f>((X2111-X2109)/500)</f>
        <v>0.02</v>
      </c>
      <c r="X2110" s="116">
        <f>(((V2110-V2109)*W2110)+X2109)+V2110</f>
        <v>-2410</v>
      </c>
      <c r="Y2110" s="135">
        <f t="shared" si="319"/>
        <v>240</v>
      </c>
      <c r="Z2110" s="106">
        <f>ROUNDUP(X2110,0)</f>
        <v>-2410</v>
      </c>
      <c r="AA2110" s="136">
        <f>((AB2111-AB2109)/500)</f>
        <v>0.04</v>
      </c>
      <c r="AB2110" s="137">
        <f>(((V2110-V2109)*AA2110)+AB2109)+V2110</f>
        <v>-4820</v>
      </c>
      <c r="AC2110" s="101">
        <f>ROUNDUP(AB2110,0)</f>
        <v>-4820</v>
      </c>
      <c r="AD2110" s="137">
        <f>((AE2111-AE2109)/500)</f>
        <v>0.02</v>
      </c>
      <c r="AE2110" s="137">
        <f>(((V2110-V2109)*AD2110)+AE2109)+V2110</f>
        <v>-2385</v>
      </c>
      <c r="AF2110" s="133">
        <f>ROUNDUP(AE2110,0)</f>
        <v>-2385</v>
      </c>
      <c r="AG2110" s="137">
        <f>((AH2111-AH2109)/500)</f>
        <v>0.02</v>
      </c>
      <c r="AH2110" s="137">
        <f>(((V2110-V2109)*AG2110)+AH2109)+V2110</f>
        <v>-2360</v>
      </c>
      <c r="AI2110" s="101">
        <f>ROUNDUP(AH2110,0)</f>
        <v>-2360</v>
      </c>
      <c r="AJ2110" s="136">
        <f>((AK2111-AK2109)/500)</f>
        <v>0.02</v>
      </c>
      <c r="AK2110" s="138">
        <f>(((V2110-V2109)*AJ2110)+AK2109)+V2110</f>
        <v>-2335</v>
      </c>
      <c r="AL2110" s="139">
        <f>ROUNDUP(AK2110,0)</f>
        <v>-2335</v>
      </c>
    </row>
    <row r="2111" spans="1:38" ht="15.75" x14ac:dyDescent="0.25">
      <c r="A2111" s="93">
        <f t="shared" si="320"/>
        <v>0</v>
      </c>
      <c r="B2111" s="93">
        <f t="shared" si="315"/>
        <v>0</v>
      </c>
      <c r="C2111" s="112">
        <f>+$D$3*U2111</f>
        <v>6041750</v>
      </c>
      <c r="D2111" s="112">
        <f t="shared" si="316"/>
        <v>6041750</v>
      </c>
      <c r="E2111" s="112">
        <f>+$F$3*L2111</f>
        <v>5382000</v>
      </c>
      <c r="F2111" s="112">
        <f t="shared" si="317"/>
        <v>5382000</v>
      </c>
      <c r="G2111" s="113">
        <f>+$H$3*R2111</f>
        <v>1615650</v>
      </c>
      <c r="H2111" s="112">
        <f t="shared" si="318"/>
        <v>1615650</v>
      </c>
      <c r="I2111" s="140">
        <f>+I2109+500</f>
        <v>527500</v>
      </c>
      <c r="J2111" s="130"/>
      <c r="K2111" s="116">
        <f>+K2109+10</f>
        <v>10700</v>
      </c>
      <c r="L2111" s="117">
        <f>+I2111+K2111</f>
        <v>538200</v>
      </c>
      <c r="M2111" s="118"/>
      <c r="N2111" s="119">
        <f>+N2109+10</f>
        <v>10800</v>
      </c>
      <c r="O2111" s="119">
        <f>+N2111+I2111</f>
        <v>538300</v>
      </c>
      <c r="P2111" s="119"/>
      <c r="Q2111" s="119">
        <f>+Q2109+10</f>
        <v>11050</v>
      </c>
      <c r="R2111" s="120">
        <f>+Q2111+I2111</f>
        <v>538550</v>
      </c>
      <c r="S2111" s="121"/>
      <c r="T2111" s="122">
        <f>+T2109+20</f>
        <v>21750</v>
      </c>
      <c r="U2111" s="122">
        <f>+T2111+I2111</f>
        <v>549250</v>
      </c>
      <c r="V2111" s="141">
        <f>+V2109+500</f>
        <v>527500</v>
      </c>
      <c r="W2111" s="130"/>
      <c r="X2111" s="116">
        <f>+X2109+10</f>
        <v>8140</v>
      </c>
      <c r="Y2111" s="124">
        <f t="shared" si="319"/>
        <v>527740</v>
      </c>
      <c r="Z2111" s="125">
        <f>+V2111+X2111</f>
        <v>535640</v>
      </c>
      <c r="AA2111" s="126"/>
      <c r="AB2111" s="127">
        <f>+AB2109+20</f>
        <v>16280</v>
      </c>
      <c r="AC2111" s="119">
        <f>+V2111+AB2111</f>
        <v>543780</v>
      </c>
      <c r="AD2111" s="127"/>
      <c r="AE2111" s="127">
        <f>+AE2109+10</f>
        <v>8165</v>
      </c>
      <c r="AF2111" s="120">
        <f>+AE2111+V2111</f>
        <v>535665</v>
      </c>
      <c r="AG2111" s="127"/>
      <c r="AH2111" s="127">
        <f>+AH2109+10</f>
        <v>8190</v>
      </c>
      <c r="AI2111" s="119">
        <f>+AH2111+V2111</f>
        <v>535690</v>
      </c>
      <c r="AJ2111" s="126"/>
      <c r="AK2111" s="128">
        <f>+AK2109+10</f>
        <v>8215</v>
      </c>
      <c r="AL2111" s="129">
        <f>+AK2111+V2111</f>
        <v>535715</v>
      </c>
    </row>
    <row r="2112" spans="1:38" ht="15.75" x14ac:dyDescent="0.25">
      <c r="A2112" s="93">
        <f t="shared" si="320"/>
        <v>0</v>
      </c>
      <c r="B2112" s="94">
        <f t="shared" si="315"/>
        <v>0</v>
      </c>
      <c r="C2112" s="95">
        <f>+$D$3*T2112</f>
        <v>7150</v>
      </c>
      <c r="D2112" s="95">
        <f t="shared" si="316"/>
        <v>7150</v>
      </c>
      <c r="E2112" s="95">
        <f>+$F$3*K2112</f>
        <v>1500</v>
      </c>
      <c r="F2112" s="95">
        <f t="shared" si="317"/>
        <v>1500</v>
      </c>
      <c r="G2112" s="96">
        <f>+$H$3*Q2112</f>
        <v>1500</v>
      </c>
      <c r="H2112" s="433">
        <f t="shared" si="318"/>
        <v>1500</v>
      </c>
      <c r="I2112" s="395"/>
      <c r="J2112" s="130">
        <f>((K2113-K2111)/500)</f>
        <v>0.02</v>
      </c>
      <c r="K2112" s="116">
        <f>(((I2112-I2111)*J2112)+K2111)+I2112</f>
        <v>150</v>
      </c>
      <c r="L2112" s="131">
        <f>ROUNDUP(K2112,0)</f>
        <v>150</v>
      </c>
      <c r="M2112" s="132">
        <f>((N2113-N2111)/500)</f>
        <v>0.02</v>
      </c>
      <c r="N2112" s="101">
        <f>(((I2112-I2111)*M2112)+N2111)+I2112</f>
        <v>250</v>
      </c>
      <c r="O2112" s="101">
        <f>ROUNDUP(N2112,0)</f>
        <v>250</v>
      </c>
      <c r="P2112" s="101">
        <f>((Q2113-Q2111)/500)</f>
        <v>0.02</v>
      </c>
      <c r="Q2112" s="101">
        <f>(((I2112-I2111)*P2112)+Q2111)+I2112</f>
        <v>500</v>
      </c>
      <c r="R2112" s="133">
        <f>ROUNDUP(Q2112,0)</f>
        <v>500</v>
      </c>
      <c r="S2112" s="132">
        <f>((T2113-T2111)/500)</f>
        <v>0.04</v>
      </c>
      <c r="T2112" s="134">
        <f>(((I2112-I2111)*S2112)+T2111)+I2112</f>
        <v>650</v>
      </c>
      <c r="U2112" s="134">
        <f>ROUNDUP(T2112,0)</f>
        <v>650</v>
      </c>
      <c r="V2112" s="396"/>
      <c r="W2112" s="130">
        <f>((X2113-X2111)/500)</f>
        <v>0.01</v>
      </c>
      <c r="X2112" s="116">
        <f>(((V2112-V2111)*W2112)+X2111)+V2112</f>
        <v>2865</v>
      </c>
      <c r="Y2112" s="135">
        <f t="shared" si="319"/>
        <v>240</v>
      </c>
      <c r="Z2112" s="106">
        <f>ROUNDUP(X2112,0)</f>
        <v>2865</v>
      </c>
      <c r="AA2112" s="136">
        <f>((AB2113-AB2111)/500)</f>
        <v>0.02</v>
      </c>
      <c r="AB2112" s="137">
        <f>(((V2112-V2111)*AA2112)+AB2111)+V2112</f>
        <v>5730</v>
      </c>
      <c r="AC2112" s="101">
        <f>ROUNDUP(AB2112,0)</f>
        <v>5730</v>
      </c>
      <c r="AD2112" s="137">
        <f>((AE2113-AE2111)/500)</f>
        <v>0.01</v>
      </c>
      <c r="AE2112" s="137">
        <f>(((V2112-V2111)*AD2112)+AE2111)+V2112</f>
        <v>2890</v>
      </c>
      <c r="AF2112" s="133">
        <f>ROUNDUP(AE2112,0)</f>
        <v>2890</v>
      </c>
      <c r="AG2112" s="137">
        <f>((AH2113-AH2111)/500)</f>
        <v>0.01</v>
      </c>
      <c r="AH2112" s="137">
        <f>(((V2112-V2111)*AG2112)+AH2111)+V2112</f>
        <v>2915</v>
      </c>
      <c r="AI2112" s="101">
        <f>ROUNDUP(AH2112,0)</f>
        <v>2915</v>
      </c>
      <c r="AJ2112" s="136">
        <f>((AK2113-AK2111)/500)</f>
        <v>0.01</v>
      </c>
      <c r="AK2112" s="138">
        <f>(((V2112-V2111)*AJ2112)+AK2111)+V2112</f>
        <v>2940</v>
      </c>
      <c r="AL2112" s="139">
        <f>ROUNDUP(AK2112,0)</f>
        <v>2940</v>
      </c>
    </row>
    <row r="2113" spans="1:38" ht="15.75" x14ac:dyDescent="0.25">
      <c r="A2113" s="93">
        <f t="shared" si="320"/>
        <v>0</v>
      </c>
      <c r="B2113" s="93">
        <f t="shared" si="315"/>
        <v>0</v>
      </c>
      <c r="C2113" s="112">
        <f>+$D$3*U2113</f>
        <v>6047470</v>
      </c>
      <c r="D2113" s="112">
        <f t="shared" si="316"/>
        <v>6047470</v>
      </c>
      <c r="E2113" s="112">
        <f>+$F$3*L2113</f>
        <v>5387100</v>
      </c>
      <c r="F2113" s="112">
        <f t="shared" si="317"/>
        <v>5387100</v>
      </c>
      <c r="G2113" s="113">
        <f>+$H$3*R2113</f>
        <v>1617180</v>
      </c>
      <c r="H2113" s="112">
        <f t="shared" si="318"/>
        <v>1617180</v>
      </c>
      <c r="I2113" s="140">
        <f>+I2111+500</f>
        <v>528000</v>
      </c>
      <c r="J2113" s="130"/>
      <c r="K2113" s="116">
        <f>+K2111+10</f>
        <v>10710</v>
      </c>
      <c r="L2113" s="117">
        <f>+I2113+K2113</f>
        <v>538710</v>
      </c>
      <c r="M2113" s="118"/>
      <c r="N2113" s="119">
        <f>+N2111+10</f>
        <v>10810</v>
      </c>
      <c r="O2113" s="119">
        <f>+N2113+I2113</f>
        <v>538810</v>
      </c>
      <c r="P2113" s="119"/>
      <c r="Q2113" s="119">
        <f>+Q2111+10</f>
        <v>11060</v>
      </c>
      <c r="R2113" s="120">
        <f>+Q2113+I2113</f>
        <v>539060</v>
      </c>
      <c r="S2113" s="121"/>
      <c r="T2113" s="122">
        <f>+T2111+20</f>
        <v>21770</v>
      </c>
      <c r="U2113" s="122">
        <f>+T2113+I2113</f>
        <v>549770</v>
      </c>
      <c r="V2113" s="141">
        <f>+V2111+500</f>
        <v>528000</v>
      </c>
      <c r="W2113" s="130"/>
      <c r="X2113" s="116">
        <f>+X2111+5</f>
        <v>8145</v>
      </c>
      <c r="Y2113" s="124">
        <f t="shared" si="319"/>
        <v>528240</v>
      </c>
      <c r="Z2113" s="125">
        <f>+V2113+X2113</f>
        <v>536145</v>
      </c>
      <c r="AA2113" s="126"/>
      <c r="AB2113" s="127">
        <f>+AB2111+10</f>
        <v>16290</v>
      </c>
      <c r="AC2113" s="119">
        <f>+V2113+AB2113</f>
        <v>544290</v>
      </c>
      <c r="AD2113" s="127"/>
      <c r="AE2113" s="127">
        <f>+AE2111+5</f>
        <v>8170</v>
      </c>
      <c r="AF2113" s="120">
        <f>+AE2113+V2113</f>
        <v>536170</v>
      </c>
      <c r="AG2113" s="127"/>
      <c r="AH2113" s="127">
        <f>+AH2111+5</f>
        <v>8195</v>
      </c>
      <c r="AI2113" s="119">
        <f>+AH2113+V2113</f>
        <v>536195</v>
      </c>
      <c r="AJ2113" s="126"/>
      <c r="AK2113" s="128">
        <f>+AK2111+5</f>
        <v>8220</v>
      </c>
      <c r="AL2113" s="129">
        <f>+AK2113+V2113</f>
        <v>536220</v>
      </c>
    </row>
    <row r="2114" spans="1:38" ht="15.75" x14ac:dyDescent="0.25">
      <c r="A2114" s="93">
        <f t="shared" si="320"/>
        <v>0</v>
      </c>
      <c r="B2114" s="94">
        <f t="shared" si="315"/>
        <v>0</v>
      </c>
      <c r="C2114" s="95">
        <f>+$D$3*T2114</f>
        <v>7150</v>
      </c>
      <c r="D2114" s="95">
        <f t="shared" si="316"/>
        <v>7150</v>
      </c>
      <c r="E2114" s="95">
        <f>+$F$3*K2114</f>
        <v>1500</v>
      </c>
      <c r="F2114" s="95">
        <f t="shared" si="317"/>
        <v>1500</v>
      </c>
      <c r="G2114" s="96">
        <f>+$H$3*Q2114</f>
        <v>1500</v>
      </c>
      <c r="H2114" s="95">
        <f t="shared" si="318"/>
        <v>1500</v>
      </c>
      <c r="I2114" s="395"/>
      <c r="J2114" s="130">
        <f>((K2115-K2113)/500)</f>
        <v>0.02</v>
      </c>
      <c r="K2114" s="116">
        <f>(((I2114-I2113)*J2114)+K2113)+I2114</f>
        <v>150</v>
      </c>
      <c r="L2114" s="131">
        <f>ROUNDUP(K2114,0)</f>
        <v>150</v>
      </c>
      <c r="M2114" s="132">
        <f>((N2115-N2113)/500)</f>
        <v>0.02</v>
      </c>
      <c r="N2114" s="101">
        <f>(((I2114-I2113)*M2114)+N2113)+I2114</f>
        <v>250</v>
      </c>
      <c r="O2114" s="101">
        <f>ROUNDUP(N2114,0)</f>
        <v>250</v>
      </c>
      <c r="P2114" s="101">
        <f>((Q2115-Q2113)/500)</f>
        <v>0.02</v>
      </c>
      <c r="Q2114" s="101">
        <f>(((I2114-I2113)*P2114)+Q2113)+I2114</f>
        <v>500</v>
      </c>
      <c r="R2114" s="133">
        <f>ROUNDUP(Q2114,0)</f>
        <v>500</v>
      </c>
      <c r="S2114" s="132">
        <f>((T2115-T2113)/500)</f>
        <v>0.04</v>
      </c>
      <c r="T2114" s="134">
        <f>(((I2114-I2113)*S2114)+T2113)+I2114</f>
        <v>650</v>
      </c>
      <c r="U2114" s="134">
        <f>ROUNDUP(T2114,0)</f>
        <v>650</v>
      </c>
      <c r="V2114" s="396"/>
      <c r="W2114" s="130">
        <f>((X2115-X2113)/500)</f>
        <v>0.02</v>
      </c>
      <c r="X2114" s="116">
        <f>(((V2114-V2113)*W2114)+X2113)+V2114</f>
        <v>-2415</v>
      </c>
      <c r="Y2114" s="135">
        <f t="shared" si="319"/>
        <v>240</v>
      </c>
      <c r="Z2114" s="106">
        <f>ROUNDUP(X2114,0)</f>
        <v>-2415</v>
      </c>
      <c r="AA2114" s="136">
        <f>((AB2115-AB2113)/500)</f>
        <v>0.04</v>
      </c>
      <c r="AB2114" s="137">
        <f>(((V2114-V2113)*AA2114)+AB2113)+V2114</f>
        <v>-4830</v>
      </c>
      <c r="AC2114" s="101">
        <f>ROUNDUP(AB2114,0)</f>
        <v>-4830</v>
      </c>
      <c r="AD2114" s="137">
        <f>((AE2115-AE2113)/500)</f>
        <v>0.02</v>
      </c>
      <c r="AE2114" s="137">
        <f>(((V2114-V2113)*AD2114)+AE2113)+V2114</f>
        <v>-2390</v>
      </c>
      <c r="AF2114" s="133">
        <f>ROUNDUP(AE2114,0)</f>
        <v>-2390</v>
      </c>
      <c r="AG2114" s="137">
        <f>((AH2115-AH2113)/500)</f>
        <v>0.02</v>
      </c>
      <c r="AH2114" s="137">
        <f>(((V2114-V2113)*AG2114)+AH2113)+V2114</f>
        <v>-2365</v>
      </c>
      <c r="AI2114" s="101">
        <f>ROUNDUP(AH2114,0)</f>
        <v>-2365</v>
      </c>
      <c r="AJ2114" s="136">
        <f>((AK2115-AK2113)/500)</f>
        <v>0.02</v>
      </c>
      <c r="AK2114" s="138">
        <f>(((V2114-V2113)*AJ2114)+AK2113)+V2114</f>
        <v>-2340</v>
      </c>
      <c r="AL2114" s="139">
        <f>ROUNDUP(AK2114,0)</f>
        <v>-2340</v>
      </c>
    </row>
    <row r="2115" spans="1:38" ht="15.75" x14ac:dyDescent="0.25">
      <c r="A2115" s="93">
        <f t="shared" si="320"/>
        <v>0</v>
      </c>
      <c r="B2115" s="93">
        <f t="shared" si="315"/>
        <v>0</v>
      </c>
      <c r="C2115" s="112">
        <f>+$D$3*U2115</f>
        <v>6053190</v>
      </c>
      <c r="D2115" s="112">
        <f t="shared" si="316"/>
        <v>6053190</v>
      </c>
      <c r="E2115" s="112">
        <f>+$F$3*L2115</f>
        <v>5392200</v>
      </c>
      <c r="F2115" s="112">
        <f t="shared" si="317"/>
        <v>5392200</v>
      </c>
      <c r="G2115" s="113">
        <f>+$H$3*R2115</f>
        <v>1618710</v>
      </c>
      <c r="H2115" s="112">
        <f t="shared" si="318"/>
        <v>1618710</v>
      </c>
      <c r="I2115" s="140">
        <f>+I2113+500</f>
        <v>528500</v>
      </c>
      <c r="J2115" s="130"/>
      <c r="K2115" s="116">
        <f>+K2113+10</f>
        <v>10720</v>
      </c>
      <c r="L2115" s="117">
        <f>+I2115+K2115</f>
        <v>539220</v>
      </c>
      <c r="M2115" s="118"/>
      <c r="N2115" s="119">
        <f>+N2113+10</f>
        <v>10820</v>
      </c>
      <c r="O2115" s="119">
        <f>+N2115+I2115</f>
        <v>539320</v>
      </c>
      <c r="P2115" s="119"/>
      <c r="Q2115" s="119">
        <f>+Q2113+10</f>
        <v>11070</v>
      </c>
      <c r="R2115" s="120">
        <f>+Q2115+I2115</f>
        <v>539570</v>
      </c>
      <c r="S2115" s="121"/>
      <c r="T2115" s="122">
        <f>+T2113+20</f>
        <v>21790</v>
      </c>
      <c r="U2115" s="122">
        <f>+T2115+I2115</f>
        <v>550290</v>
      </c>
      <c r="V2115" s="141">
        <f>+V2113+500</f>
        <v>528500</v>
      </c>
      <c r="W2115" s="130"/>
      <c r="X2115" s="116">
        <f>+X2113+10</f>
        <v>8155</v>
      </c>
      <c r="Y2115" s="124">
        <f t="shared" si="319"/>
        <v>528740</v>
      </c>
      <c r="Z2115" s="125">
        <f>+V2115+X2115</f>
        <v>536655</v>
      </c>
      <c r="AA2115" s="126"/>
      <c r="AB2115" s="127">
        <f>+AB2113+20</f>
        <v>16310</v>
      </c>
      <c r="AC2115" s="119">
        <f>+V2115+AB2115</f>
        <v>544810</v>
      </c>
      <c r="AD2115" s="127"/>
      <c r="AE2115" s="127">
        <f>+AE2113+10</f>
        <v>8180</v>
      </c>
      <c r="AF2115" s="120">
        <f>+AE2115+V2115</f>
        <v>536680</v>
      </c>
      <c r="AG2115" s="127"/>
      <c r="AH2115" s="127">
        <f>+AH2113+10</f>
        <v>8205</v>
      </c>
      <c r="AI2115" s="119">
        <f>+AH2115+V2115</f>
        <v>536705</v>
      </c>
      <c r="AJ2115" s="126"/>
      <c r="AK2115" s="128">
        <f>+AK2113+10</f>
        <v>8230</v>
      </c>
      <c r="AL2115" s="129">
        <f>+AK2115+V2115</f>
        <v>536730</v>
      </c>
    </row>
    <row r="2116" spans="1:38" ht="15.75" x14ac:dyDescent="0.25">
      <c r="A2116" s="93">
        <f t="shared" si="320"/>
        <v>0</v>
      </c>
      <c r="B2116" s="94">
        <f t="shared" si="315"/>
        <v>0</v>
      </c>
      <c r="C2116" s="95">
        <f>+$D$3*T2116</f>
        <v>7150</v>
      </c>
      <c r="D2116" s="95">
        <f t="shared" si="316"/>
        <v>7150</v>
      </c>
      <c r="E2116" s="95">
        <f>+$F$3*K2116</f>
        <v>1500</v>
      </c>
      <c r="F2116" s="95">
        <f t="shared" si="317"/>
        <v>1500</v>
      </c>
      <c r="G2116" s="96">
        <f>+$H$3*Q2116</f>
        <v>1500</v>
      </c>
      <c r="H2116" s="433">
        <f t="shared" si="318"/>
        <v>1500</v>
      </c>
      <c r="I2116" s="395"/>
      <c r="J2116" s="130">
        <f>((K2117-K2115)/500)</f>
        <v>0.02</v>
      </c>
      <c r="K2116" s="116">
        <f>(((I2116-I2115)*J2116)+K2115)+I2116</f>
        <v>150</v>
      </c>
      <c r="L2116" s="131">
        <f>ROUNDUP(K2116,0)</f>
        <v>150</v>
      </c>
      <c r="M2116" s="132">
        <f>((N2117-N2115)/500)</f>
        <v>0.02</v>
      </c>
      <c r="N2116" s="101">
        <f>(((I2116-I2115)*M2116)+N2115)+I2116</f>
        <v>250</v>
      </c>
      <c r="O2116" s="101">
        <f>ROUNDUP(N2116,0)</f>
        <v>250</v>
      </c>
      <c r="P2116" s="101">
        <f>((Q2117-Q2115)/500)</f>
        <v>0.02</v>
      </c>
      <c r="Q2116" s="101">
        <f>(((I2116-I2115)*P2116)+Q2115)+I2116</f>
        <v>500</v>
      </c>
      <c r="R2116" s="133">
        <f>ROUNDUP(Q2116,0)</f>
        <v>500</v>
      </c>
      <c r="S2116" s="132">
        <f>((T2117-T2115)/500)</f>
        <v>0.04</v>
      </c>
      <c r="T2116" s="134">
        <f>(((I2116-I2115)*S2116)+T2115)+I2116</f>
        <v>650</v>
      </c>
      <c r="U2116" s="134">
        <f>ROUNDUP(T2116,0)</f>
        <v>650</v>
      </c>
      <c r="V2116" s="396"/>
      <c r="W2116" s="130">
        <f>((X2117-X2115)/500)</f>
        <v>0.01</v>
      </c>
      <c r="X2116" s="116">
        <f>(((V2116-V2115)*W2116)+X2115)+V2116</f>
        <v>2870</v>
      </c>
      <c r="Y2116" s="135">
        <f t="shared" si="319"/>
        <v>240</v>
      </c>
      <c r="Z2116" s="106">
        <f>ROUNDUP(X2116,0)</f>
        <v>2870</v>
      </c>
      <c r="AA2116" s="136">
        <f>((AB2117-AB2115)/500)</f>
        <v>0.02</v>
      </c>
      <c r="AB2116" s="137">
        <f>(((V2116-V2115)*AA2116)+AB2115)+V2116</f>
        <v>5740</v>
      </c>
      <c r="AC2116" s="101">
        <f>ROUNDUP(AB2116,0)</f>
        <v>5740</v>
      </c>
      <c r="AD2116" s="137">
        <f>((AE2117-AE2115)/500)</f>
        <v>0.01</v>
      </c>
      <c r="AE2116" s="137">
        <f>(((V2116-V2115)*AD2116)+AE2115)+V2116</f>
        <v>2895</v>
      </c>
      <c r="AF2116" s="133">
        <f>ROUNDUP(AE2116,0)</f>
        <v>2895</v>
      </c>
      <c r="AG2116" s="137">
        <f>((AH2117-AH2115)/500)</f>
        <v>0.01</v>
      </c>
      <c r="AH2116" s="137">
        <f>(((V2116-V2115)*AG2116)+AH2115)+V2116</f>
        <v>2920</v>
      </c>
      <c r="AI2116" s="101">
        <f>ROUNDUP(AH2116,0)</f>
        <v>2920</v>
      </c>
      <c r="AJ2116" s="136">
        <f>((AK2117-AK2115)/500)</f>
        <v>0.01</v>
      </c>
      <c r="AK2116" s="138">
        <f>(((V2116-V2115)*AJ2116)+AK2115)+V2116</f>
        <v>2945</v>
      </c>
      <c r="AL2116" s="139">
        <f>ROUNDUP(AK2116,0)</f>
        <v>2945</v>
      </c>
    </row>
    <row r="2117" spans="1:38" ht="15.75" x14ac:dyDescent="0.25">
      <c r="A2117" s="93">
        <f t="shared" si="320"/>
        <v>0</v>
      </c>
      <c r="B2117" s="93">
        <f t="shared" si="315"/>
        <v>0</v>
      </c>
      <c r="C2117" s="112">
        <f>+$D$3*U2117</f>
        <v>6058910</v>
      </c>
      <c r="D2117" s="112">
        <f t="shared" si="316"/>
        <v>6058910</v>
      </c>
      <c r="E2117" s="112">
        <f>+$F$3*L2117</f>
        <v>5397300</v>
      </c>
      <c r="F2117" s="112">
        <f t="shared" si="317"/>
        <v>5397300</v>
      </c>
      <c r="G2117" s="113">
        <f>+$H$3*R2117</f>
        <v>1620240</v>
      </c>
      <c r="H2117" s="112">
        <f t="shared" si="318"/>
        <v>1620240</v>
      </c>
      <c r="I2117" s="140">
        <f>+I2115+500</f>
        <v>529000</v>
      </c>
      <c r="J2117" s="130"/>
      <c r="K2117" s="116">
        <f>+K2115+10</f>
        <v>10730</v>
      </c>
      <c r="L2117" s="117">
        <f>+I2117+K2117</f>
        <v>539730</v>
      </c>
      <c r="M2117" s="118"/>
      <c r="N2117" s="119">
        <f>+N2115+10</f>
        <v>10830</v>
      </c>
      <c r="O2117" s="119">
        <f>+N2117+I2117</f>
        <v>539830</v>
      </c>
      <c r="P2117" s="119"/>
      <c r="Q2117" s="119">
        <f>+Q2115+10</f>
        <v>11080</v>
      </c>
      <c r="R2117" s="120">
        <f>+Q2117+I2117</f>
        <v>540080</v>
      </c>
      <c r="S2117" s="121"/>
      <c r="T2117" s="122">
        <f>+T2115+20</f>
        <v>21810</v>
      </c>
      <c r="U2117" s="122">
        <f>+T2117+I2117</f>
        <v>550810</v>
      </c>
      <c r="V2117" s="141">
        <f>+V2115+500</f>
        <v>529000</v>
      </c>
      <c r="W2117" s="130"/>
      <c r="X2117" s="116">
        <f>+X2115+5</f>
        <v>8160</v>
      </c>
      <c r="Y2117" s="124">
        <f t="shared" si="319"/>
        <v>529240</v>
      </c>
      <c r="Z2117" s="125">
        <f>+V2117+X2117</f>
        <v>537160</v>
      </c>
      <c r="AA2117" s="126"/>
      <c r="AB2117" s="127">
        <f>+AB2115+10</f>
        <v>16320</v>
      </c>
      <c r="AC2117" s="119">
        <f>+V2117+AB2117</f>
        <v>545320</v>
      </c>
      <c r="AD2117" s="127"/>
      <c r="AE2117" s="127">
        <f>+AE2115+5</f>
        <v>8185</v>
      </c>
      <c r="AF2117" s="120">
        <f>+AE2117+V2117</f>
        <v>537185</v>
      </c>
      <c r="AG2117" s="127"/>
      <c r="AH2117" s="127">
        <f>+AH2115+5</f>
        <v>8210</v>
      </c>
      <c r="AI2117" s="119">
        <f>+AH2117+V2117</f>
        <v>537210</v>
      </c>
      <c r="AJ2117" s="126"/>
      <c r="AK2117" s="128">
        <f>+AK2115+5</f>
        <v>8235</v>
      </c>
      <c r="AL2117" s="129">
        <f>+AK2117+V2117</f>
        <v>537235</v>
      </c>
    </row>
    <row r="2118" spans="1:38" ht="15.75" x14ac:dyDescent="0.25">
      <c r="A2118" s="93">
        <f t="shared" si="320"/>
        <v>0</v>
      </c>
      <c r="B2118" s="94">
        <f t="shared" si="315"/>
        <v>0</v>
      </c>
      <c r="C2118" s="95">
        <f>+$D$3*T2118</f>
        <v>7150</v>
      </c>
      <c r="D2118" s="95">
        <f t="shared" si="316"/>
        <v>7150</v>
      </c>
      <c r="E2118" s="95">
        <f>+$F$3*K2118</f>
        <v>1500</v>
      </c>
      <c r="F2118" s="95">
        <f t="shared" si="317"/>
        <v>1500</v>
      </c>
      <c r="G2118" s="96">
        <f>+$H$3*Q2118</f>
        <v>1500</v>
      </c>
      <c r="H2118" s="95">
        <f t="shared" si="318"/>
        <v>1500</v>
      </c>
      <c r="I2118" s="395"/>
      <c r="J2118" s="130">
        <f>((K2119-K2117)/500)</f>
        <v>0.02</v>
      </c>
      <c r="K2118" s="116">
        <f>(((I2118-I2117)*J2118)+K2117)+I2118</f>
        <v>150</v>
      </c>
      <c r="L2118" s="131">
        <f>ROUNDUP(K2118,0)</f>
        <v>150</v>
      </c>
      <c r="M2118" s="132">
        <f>((N2119-N2117)/500)</f>
        <v>0.02</v>
      </c>
      <c r="N2118" s="101">
        <f>(((I2118-I2117)*M2118)+N2117)+I2118</f>
        <v>250</v>
      </c>
      <c r="O2118" s="101">
        <f>ROUNDUP(N2118,0)</f>
        <v>250</v>
      </c>
      <c r="P2118" s="101">
        <f>((Q2119-Q2117)/500)</f>
        <v>0.02</v>
      </c>
      <c r="Q2118" s="101">
        <f>(((I2118-I2117)*P2118)+Q2117)+I2118</f>
        <v>500</v>
      </c>
      <c r="R2118" s="133">
        <f>ROUNDUP(Q2118,0)</f>
        <v>500</v>
      </c>
      <c r="S2118" s="132">
        <f>((T2119-T2117)/500)</f>
        <v>0.04</v>
      </c>
      <c r="T2118" s="134">
        <f>(((I2118-I2117)*S2118)+T2117)+I2118</f>
        <v>650</v>
      </c>
      <c r="U2118" s="134">
        <f>ROUNDUP(T2118,0)</f>
        <v>650</v>
      </c>
      <c r="V2118" s="396"/>
      <c r="W2118" s="130">
        <f>((X2119-X2117)/500)</f>
        <v>0.02</v>
      </c>
      <c r="X2118" s="116">
        <f>(((V2118-V2117)*W2118)+X2117)+V2118</f>
        <v>-2420</v>
      </c>
      <c r="Y2118" s="135">
        <f t="shared" si="319"/>
        <v>240</v>
      </c>
      <c r="Z2118" s="106">
        <f>ROUNDUP(X2118,0)</f>
        <v>-2420</v>
      </c>
      <c r="AA2118" s="136">
        <f>((AB2119-AB2117)/500)</f>
        <v>0.04</v>
      </c>
      <c r="AB2118" s="137">
        <f>(((V2118-V2117)*AA2118)+AB2117)+V2118</f>
        <v>-4840</v>
      </c>
      <c r="AC2118" s="101">
        <f>ROUNDUP(AB2118,0)</f>
        <v>-4840</v>
      </c>
      <c r="AD2118" s="137">
        <f>((AE2119-AE2117)/500)</f>
        <v>0.02</v>
      </c>
      <c r="AE2118" s="137">
        <f>(((V2118-V2117)*AD2118)+AE2117)+V2118</f>
        <v>-2395</v>
      </c>
      <c r="AF2118" s="133">
        <f>ROUNDUP(AE2118,0)</f>
        <v>-2395</v>
      </c>
      <c r="AG2118" s="137">
        <f>((AH2119-AH2117)/500)</f>
        <v>0.02</v>
      </c>
      <c r="AH2118" s="137">
        <f>(((V2118-V2117)*AG2118)+AH2117)+V2118</f>
        <v>-2370</v>
      </c>
      <c r="AI2118" s="101">
        <f>ROUNDUP(AH2118,0)</f>
        <v>-2370</v>
      </c>
      <c r="AJ2118" s="136">
        <f>((AK2119-AK2117)/500)</f>
        <v>0.02</v>
      </c>
      <c r="AK2118" s="138">
        <f>(((V2118-V2117)*AJ2118)+AK2117)+V2118</f>
        <v>-2345</v>
      </c>
      <c r="AL2118" s="139">
        <f>ROUNDUP(AK2118,0)</f>
        <v>-2345</v>
      </c>
    </row>
    <row r="2119" spans="1:38" ht="15.75" x14ac:dyDescent="0.25">
      <c r="A2119" s="93">
        <f t="shared" si="320"/>
        <v>0</v>
      </c>
      <c r="B2119" s="93">
        <f t="shared" si="315"/>
        <v>0</v>
      </c>
      <c r="C2119" s="112">
        <f>+$D$3*U2119</f>
        <v>6064630</v>
      </c>
      <c r="D2119" s="112">
        <f t="shared" si="316"/>
        <v>6064630</v>
      </c>
      <c r="E2119" s="112">
        <f>+$F$3*L2119</f>
        <v>5402400</v>
      </c>
      <c r="F2119" s="112">
        <f t="shared" si="317"/>
        <v>5402400</v>
      </c>
      <c r="G2119" s="113">
        <f>+$H$3*R2119</f>
        <v>1621770</v>
      </c>
      <c r="H2119" s="112">
        <f t="shared" si="318"/>
        <v>1621770</v>
      </c>
      <c r="I2119" s="140">
        <f>+I2117+500</f>
        <v>529500</v>
      </c>
      <c r="J2119" s="130"/>
      <c r="K2119" s="116">
        <f>+K2117+10</f>
        <v>10740</v>
      </c>
      <c r="L2119" s="117">
        <f>+I2119+K2119</f>
        <v>540240</v>
      </c>
      <c r="M2119" s="118"/>
      <c r="N2119" s="119">
        <f>+N2117+10</f>
        <v>10840</v>
      </c>
      <c r="O2119" s="119">
        <f>+N2119+I2119</f>
        <v>540340</v>
      </c>
      <c r="P2119" s="119"/>
      <c r="Q2119" s="119">
        <f>+Q2117+10</f>
        <v>11090</v>
      </c>
      <c r="R2119" s="120">
        <f>+Q2119+I2119</f>
        <v>540590</v>
      </c>
      <c r="S2119" s="121"/>
      <c r="T2119" s="122">
        <f>+T2117+20</f>
        <v>21830</v>
      </c>
      <c r="U2119" s="122">
        <f>+T2119+I2119</f>
        <v>551330</v>
      </c>
      <c r="V2119" s="141">
        <f>+V2117+500</f>
        <v>529500</v>
      </c>
      <c r="W2119" s="130"/>
      <c r="X2119" s="116">
        <f>+X2117+10</f>
        <v>8170</v>
      </c>
      <c r="Y2119" s="124">
        <f t="shared" si="319"/>
        <v>529740</v>
      </c>
      <c r="Z2119" s="125">
        <f>+V2119+X2119</f>
        <v>537670</v>
      </c>
      <c r="AA2119" s="126"/>
      <c r="AB2119" s="127">
        <f>+AB2117+20</f>
        <v>16340</v>
      </c>
      <c r="AC2119" s="119">
        <f>+V2119+AB2119</f>
        <v>545840</v>
      </c>
      <c r="AD2119" s="127"/>
      <c r="AE2119" s="127">
        <f>+AE2117+10</f>
        <v>8195</v>
      </c>
      <c r="AF2119" s="120">
        <f>+AE2119+V2119</f>
        <v>537695</v>
      </c>
      <c r="AG2119" s="127"/>
      <c r="AH2119" s="127">
        <f>+AH2117+10</f>
        <v>8220</v>
      </c>
      <c r="AI2119" s="119">
        <f>+AH2119+V2119</f>
        <v>537720</v>
      </c>
      <c r="AJ2119" s="126"/>
      <c r="AK2119" s="128">
        <f>+AK2117+10</f>
        <v>8245</v>
      </c>
      <c r="AL2119" s="129">
        <f>+AK2119+V2119</f>
        <v>537745</v>
      </c>
    </row>
    <row r="2120" spans="1:38" ht="15.75" x14ac:dyDescent="0.25">
      <c r="A2120" s="93">
        <f t="shared" si="320"/>
        <v>0</v>
      </c>
      <c r="B2120" s="94">
        <f t="shared" si="315"/>
        <v>0</v>
      </c>
      <c r="C2120" s="95">
        <f>+$D$3*T2120</f>
        <v>7150</v>
      </c>
      <c r="D2120" s="95">
        <f t="shared" si="316"/>
        <v>7150</v>
      </c>
      <c r="E2120" s="95">
        <f>+$F$3*K2120</f>
        <v>1500</v>
      </c>
      <c r="F2120" s="95">
        <f t="shared" si="317"/>
        <v>1500</v>
      </c>
      <c r="G2120" s="96">
        <f>+$H$3*Q2120</f>
        <v>1500</v>
      </c>
      <c r="H2120" s="433">
        <f t="shared" si="318"/>
        <v>1500</v>
      </c>
      <c r="I2120" s="395"/>
      <c r="J2120" s="130">
        <f>((K2121-K2119)/500)</f>
        <v>0.02</v>
      </c>
      <c r="K2120" s="116">
        <f>(((I2120-I2119)*J2120)+K2119)+I2120</f>
        <v>150</v>
      </c>
      <c r="L2120" s="131">
        <f>ROUNDUP(K2120,0)</f>
        <v>150</v>
      </c>
      <c r="M2120" s="132">
        <f>((N2121-N2119)/500)</f>
        <v>0.02</v>
      </c>
      <c r="N2120" s="101">
        <f>(((I2120-I2119)*M2120)+N2119)+I2120</f>
        <v>250</v>
      </c>
      <c r="O2120" s="101">
        <f>ROUNDUP(N2120,0)</f>
        <v>250</v>
      </c>
      <c r="P2120" s="101">
        <f>((Q2121-Q2119)/500)</f>
        <v>0.02</v>
      </c>
      <c r="Q2120" s="101">
        <f>(((I2120-I2119)*P2120)+Q2119)+I2120</f>
        <v>500</v>
      </c>
      <c r="R2120" s="133">
        <f>ROUNDUP(Q2120,0)</f>
        <v>500</v>
      </c>
      <c r="S2120" s="132">
        <f>((T2121-T2119)/500)</f>
        <v>0.04</v>
      </c>
      <c r="T2120" s="134">
        <f>(((I2120-I2119)*S2120)+T2119)+I2120</f>
        <v>650</v>
      </c>
      <c r="U2120" s="134">
        <f>ROUNDUP(T2120,0)</f>
        <v>650</v>
      </c>
      <c r="V2120" s="396"/>
      <c r="W2120" s="130">
        <f>((X2121-X2119)/500)</f>
        <v>0.01</v>
      </c>
      <c r="X2120" s="116">
        <f>(((V2120-V2119)*W2120)+X2119)+V2120</f>
        <v>2875</v>
      </c>
      <c r="Y2120" s="135">
        <f t="shared" si="319"/>
        <v>240</v>
      </c>
      <c r="Z2120" s="106">
        <f>ROUNDUP(X2120,0)</f>
        <v>2875</v>
      </c>
      <c r="AA2120" s="136">
        <f>((AB2121-AB2119)/500)</f>
        <v>0.02</v>
      </c>
      <c r="AB2120" s="137">
        <f>(((V2120-V2119)*AA2120)+AB2119)+V2120</f>
        <v>5750</v>
      </c>
      <c r="AC2120" s="101">
        <f>ROUNDUP(AB2120,0)</f>
        <v>5750</v>
      </c>
      <c r="AD2120" s="137">
        <f>((AE2121-AE2119)/500)</f>
        <v>0.01</v>
      </c>
      <c r="AE2120" s="137">
        <f>(((V2120-V2119)*AD2120)+AE2119)+V2120</f>
        <v>2900</v>
      </c>
      <c r="AF2120" s="133">
        <f>ROUNDUP(AE2120,0)</f>
        <v>2900</v>
      </c>
      <c r="AG2120" s="137">
        <f>((AH2121-AH2119)/500)</f>
        <v>0.01</v>
      </c>
      <c r="AH2120" s="137">
        <f>(((V2120-V2119)*AG2120)+AH2119)+V2120</f>
        <v>2925</v>
      </c>
      <c r="AI2120" s="101">
        <f>ROUNDUP(AH2120,0)</f>
        <v>2925</v>
      </c>
      <c r="AJ2120" s="136">
        <f>((AK2121-AK2119)/500)</f>
        <v>0.01</v>
      </c>
      <c r="AK2120" s="138">
        <f>(((V2120-V2119)*AJ2120)+AK2119)+V2120</f>
        <v>2950</v>
      </c>
      <c r="AL2120" s="139">
        <f>ROUNDUP(AK2120,0)</f>
        <v>2950</v>
      </c>
    </row>
    <row r="2121" spans="1:38" ht="15.75" x14ac:dyDescent="0.25">
      <c r="A2121" s="93">
        <f t="shared" si="320"/>
        <v>0</v>
      </c>
      <c r="B2121" s="93">
        <f t="shared" si="315"/>
        <v>0</v>
      </c>
      <c r="C2121" s="112">
        <f>+$D$3*U2121</f>
        <v>6070350</v>
      </c>
      <c r="D2121" s="112">
        <f t="shared" si="316"/>
        <v>6070350</v>
      </c>
      <c r="E2121" s="112">
        <f>+$F$3*L2121</f>
        <v>5407500</v>
      </c>
      <c r="F2121" s="112">
        <f t="shared" si="317"/>
        <v>5407500</v>
      </c>
      <c r="G2121" s="113">
        <f>+$H$3*R2121</f>
        <v>1623300</v>
      </c>
      <c r="H2121" s="112">
        <f t="shared" si="318"/>
        <v>1623300</v>
      </c>
      <c r="I2121" s="140">
        <f>+I2119+500</f>
        <v>530000</v>
      </c>
      <c r="J2121" s="130"/>
      <c r="K2121" s="116">
        <f>+K2119+10</f>
        <v>10750</v>
      </c>
      <c r="L2121" s="117">
        <f>+I2121+K2121</f>
        <v>540750</v>
      </c>
      <c r="M2121" s="118"/>
      <c r="N2121" s="119">
        <f>+N2119+10</f>
        <v>10850</v>
      </c>
      <c r="O2121" s="119">
        <f>+N2121+I2121</f>
        <v>540850</v>
      </c>
      <c r="P2121" s="119"/>
      <c r="Q2121" s="119">
        <f>+Q2119+10</f>
        <v>11100</v>
      </c>
      <c r="R2121" s="120">
        <f>+Q2121+I2121</f>
        <v>541100</v>
      </c>
      <c r="S2121" s="121"/>
      <c r="T2121" s="122">
        <f>+T2119+20</f>
        <v>21850</v>
      </c>
      <c r="U2121" s="122">
        <f>+T2121+I2121</f>
        <v>551850</v>
      </c>
      <c r="V2121" s="141">
        <f>+V2119+500</f>
        <v>530000</v>
      </c>
      <c r="W2121" s="130"/>
      <c r="X2121" s="116">
        <f>+X2119+5</f>
        <v>8175</v>
      </c>
      <c r="Y2121" s="124">
        <f t="shared" si="319"/>
        <v>530240</v>
      </c>
      <c r="Z2121" s="125">
        <f>+V2121+X2121</f>
        <v>538175</v>
      </c>
      <c r="AA2121" s="126"/>
      <c r="AB2121" s="127">
        <f>+AB2119+10</f>
        <v>16350</v>
      </c>
      <c r="AC2121" s="119">
        <f>+V2121+AB2121</f>
        <v>546350</v>
      </c>
      <c r="AD2121" s="127"/>
      <c r="AE2121" s="127">
        <f>+AE2119+5</f>
        <v>8200</v>
      </c>
      <c r="AF2121" s="120">
        <f>+AE2121+V2121</f>
        <v>538200</v>
      </c>
      <c r="AG2121" s="127"/>
      <c r="AH2121" s="127">
        <f>+AH2119+5</f>
        <v>8225</v>
      </c>
      <c r="AI2121" s="119">
        <f>+AH2121+V2121</f>
        <v>538225</v>
      </c>
      <c r="AJ2121" s="126"/>
      <c r="AK2121" s="128">
        <f>+AK2119+5</f>
        <v>8250</v>
      </c>
      <c r="AL2121" s="129">
        <f>+AK2121+V2121</f>
        <v>538250</v>
      </c>
    </row>
    <row r="2122" spans="1:38" ht="15.75" x14ac:dyDescent="0.25">
      <c r="A2122" s="93">
        <f t="shared" si="320"/>
        <v>0</v>
      </c>
      <c r="B2122" s="94">
        <f t="shared" si="315"/>
        <v>0</v>
      </c>
      <c r="C2122" s="95">
        <f>+$D$3*T2122</f>
        <v>7150</v>
      </c>
      <c r="D2122" s="95">
        <f t="shared" si="316"/>
        <v>7150</v>
      </c>
      <c r="E2122" s="95">
        <f>+$F$3*K2122</f>
        <v>1500</v>
      </c>
      <c r="F2122" s="95">
        <f t="shared" si="317"/>
        <v>1500</v>
      </c>
      <c r="G2122" s="96">
        <f>+$H$3*Q2122</f>
        <v>1500</v>
      </c>
      <c r="H2122" s="95">
        <f t="shared" si="318"/>
        <v>1500</v>
      </c>
      <c r="I2122" s="395"/>
      <c r="J2122" s="130">
        <f>((K2123-K2121)/500)</f>
        <v>0.02</v>
      </c>
      <c r="K2122" s="116">
        <f>(((I2122-I2121)*J2122)+K2121)+I2122</f>
        <v>150</v>
      </c>
      <c r="L2122" s="131">
        <f>ROUNDUP(K2122,0)</f>
        <v>150</v>
      </c>
      <c r="M2122" s="132">
        <f>((N2123-N2121)/500)</f>
        <v>0.02</v>
      </c>
      <c r="N2122" s="101">
        <f>(((I2122-I2121)*M2122)+N2121)+I2122</f>
        <v>250</v>
      </c>
      <c r="O2122" s="101">
        <f>ROUNDUP(N2122,0)</f>
        <v>250</v>
      </c>
      <c r="P2122" s="101">
        <f>((Q2123-Q2121)/500)</f>
        <v>0.02</v>
      </c>
      <c r="Q2122" s="101">
        <f>(((I2122-I2121)*P2122)+Q2121)+I2122</f>
        <v>500</v>
      </c>
      <c r="R2122" s="133">
        <f>ROUNDUP(Q2122,0)</f>
        <v>500</v>
      </c>
      <c r="S2122" s="132">
        <f>((T2123-T2121)/500)</f>
        <v>0.04</v>
      </c>
      <c r="T2122" s="134">
        <f>(((I2122-I2121)*S2122)+T2121)+I2122</f>
        <v>650</v>
      </c>
      <c r="U2122" s="134">
        <f>ROUNDUP(T2122,0)</f>
        <v>650</v>
      </c>
      <c r="V2122" s="396"/>
      <c r="W2122" s="130">
        <f>((X2123-X2121)/500)</f>
        <v>0.02</v>
      </c>
      <c r="X2122" s="116">
        <f>(((V2122-V2121)*W2122)+X2121)+V2122</f>
        <v>-2425</v>
      </c>
      <c r="Y2122" s="135">
        <f t="shared" si="319"/>
        <v>240</v>
      </c>
      <c r="Z2122" s="106">
        <f>ROUNDUP(X2122,0)</f>
        <v>-2425</v>
      </c>
      <c r="AA2122" s="136">
        <f>((AB2123-AB2121)/500)</f>
        <v>0.04</v>
      </c>
      <c r="AB2122" s="137">
        <f>(((V2122-V2121)*AA2122)+AB2121)+V2122</f>
        <v>-4850</v>
      </c>
      <c r="AC2122" s="101">
        <f>ROUNDUP(AB2122,0)</f>
        <v>-4850</v>
      </c>
      <c r="AD2122" s="137">
        <f>((AE2123-AE2121)/500)</f>
        <v>0.02</v>
      </c>
      <c r="AE2122" s="137">
        <f>(((V2122-V2121)*AD2122)+AE2121)+V2122</f>
        <v>-2400</v>
      </c>
      <c r="AF2122" s="133">
        <f>ROUNDUP(AE2122,0)</f>
        <v>-2400</v>
      </c>
      <c r="AG2122" s="137">
        <f>((AH2123-AH2121)/500)</f>
        <v>0.02</v>
      </c>
      <c r="AH2122" s="137">
        <f>(((V2122-V2121)*AG2122)+AH2121)+V2122</f>
        <v>-2375</v>
      </c>
      <c r="AI2122" s="101">
        <f>ROUNDUP(AH2122,0)</f>
        <v>-2375</v>
      </c>
      <c r="AJ2122" s="136">
        <f>((AK2123-AK2121)/500)</f>
        <v>0.02</v>
      </c>
      <c r="AK2122" s="138">
        <f>(((V2122-V2121)*AJ2122)+AK2121)+V2122</f>
        <v>-2350</v>
      </c>
      <c r="AL2122" s="139">
        <f>ROUNDUP(AK2122,0)</f>
        <v>-2350</v>
      </c>
    </row>
    <row r="2123" spans="1:38" ht="15.75" x14ac:dyDescent="0.25">
      <c r="A2123" s="93">
        <f t="shared" si="320"/>
        <v>0</v>
      </c>
      <c r="B2123" s="93">
        <f t="shared" si="315"/>
        <v>0</v>
      </c>
      <c r="C2123" s="112">
        <f>+$D$3*U2123</f>
        <v>6076070</v>
      </c>
      <c r="D2123" s="112">
        <f t="shared" si="316"/>
        <v>6076070</v>
      </c>
      <c r="E2123" s="112">
        <f>+$F$3*L2123</f>
        <v>5412600</v>
      </c>
      <c r="F2123" s="112">
        <f t="shared" si="317"/>
        <v>5412600</v>
      </c>
      <c r="G2123" s="113">
        <f>+$H$3*R2123</f>
        <v>1624830</v>
      </c>
      <c r="H2123" s="112">
        <f t="shared" si="318"/>
        <v>1624830</v>
      </c>
      <c r="I2123" s="140">
        <f>+I2121+500</f>
        <v>530500</v>
      </c>
      <c r="J2123" s="130"/>
      <c r="K2123" s="116">
        <f>+K2121+10</f>
        <v>10760</v>
      </c>
      <c r="L2123" s="117">
        <f>+I2123+K2123</f>
        <v>541260</v>
      </c>
      <c r="M2123" s="118"/>
      <c r="N2123" s="119">
        <f>+N2121+10</f>
        <v>10860</v>
      </c>
      <c r="O2123" s="119">
        <f>+N2123+I2123</f>
        <v>541360</v>
      </c>
      <c r="P2123" s="119"/>
      <c r="Q2123" s="119">
        <f>+Q2121+10</f>
        <v>11110</v>
      </c>
      <c r="R2123" s="120">
        <f>+Q2123+I2123</f>
        <v>541610</v>
      </c>
      <c r="S2123" s="121"/>
      <c r="T2123" s="122">
        <f>+T2121+20</f>
        <v>21870</v>
      </c>
      <c r="U2123" s="122">
        <f>+T2123+I2123</f>
        <v>552370</v>
      </c>
      <c r="V2123" s="141">
        <f>+V2121+500</f>
        <v>530500</v>
      </c>
      <c r="W2123" s="130"/>
      <c r="X2123" s="116">
        <f>+X2121+10</f>
        <v>8185</v>
      </c>
      <c r="Y2123" s="124">
        <f t="shared" si="319"/>
        <v>530740</v>
      </c>
      <c r="Z2123" s="125">
        <f>+V2123+X2123</f>
        <v>538685</v>
      </c>
      <c r="AA2123" s="126"/>
      <c r="AB2123" s="127">
        <f>+AB2121+20</f>
        <v>16370</v>
      </c>
      <c r="AC2123" s="119">
        <f>+V2123+AB2123</f>
        <v>546870</v>
      </c>
      <c r="AD2123" s="127"/>
      <c r="AE2123" s="127">
        <f>+AE2121+10</f>
        <v>8210</v>
      </c>
      <c r="AF2123" s="120">
        <f>+AE2123+V2123</f>
        <v>538710</v>
      </c>
      <c r="AG2123" s="127"/>
      <c r="AH2123" s="127">
        <f>+AH2121+10</f>
        <v>8235</v>
      </c>
      <c r="AI2123" s="119">
        <f>+AH2123+V2123</f>
        <v>538735</v>
      </c>
      <c r="AJ2123" s="126"/>
      <c r="AK2123" s="128">
        <f>+AK2121+10</f>
        <v>8260</v>
      </c>
      <c r="AL2123" s="129">
        <f>+AK2123+V2123</f>
        <v>538760</v>
      </c>
    </row>
    <row r="2124" spans="1:38" ht="15.75" x14ac:dyDescent="0.25">
      <c r="A2124" s="93">
        <f t="shared" si="320"/>
        <v>0</v>
      </c>
      <c r="B2124" s="94">
        <f t="shared" si="315"/>
        <v>0</v>
      </c>
      <c r="C2124" s="95">
        <f>+$D$3*T2124</f>
        <v>7150</v>
      </c>
      <c r="D2124" s="95">
        <f t="shared" si="316"/>
        <v>7150</v>
      </c>
      <c r="E2124" s="95">
        <f>+$F$3*K2124</f>
        <v>1500</v>
      </c>
      <c r="F2124" s="95">
        <f t="shared" si="317"/>
        <v>1500</v>
      </c>
      <c r="G2124" s="96">
        <f>+$H$3*Q2124</f>
        <v>1500</v>
      </c>
      <c r="H2124" s="433">
        <f t="shared" si="318"/>
        <v>1500</v>
      </c>
      <c r="I2124" s="395"/>
      <c r="J2124" s="130">
        <f>((K2125-K2123)/500)</f>
        <v>0.02</v>
      </c>
      <c r="K2124" s="116">
        <f>(((I2124-I2123)*J2124)+K2123)+I2124</f>
        <v>150</v>
      </c>
      <c r="L2124" s="131">
        <f>ROUNDUP(K2124,0)</f>
        <v>150</v>
      </c>
      <c r="M2124" s="132">
        <f>((N2125-N2123)/500)</f>
        <v>0.02</v>
      </c>
      <c r="N2124" s="101">
        <f>(((I2124-I2123)*M2124)+N2123)+I2124</f>
        <v>250</v>
      </c>
      <c r="O2124" s="101">
        <f>ROUNDUP(N2124,0)</f>
        <v>250</v>
      </c>
      <c r="P2124" s="101">
        <f>((Q2125-Q2123)/500)</f>
        <v>0.02</v>
      </c>
      <c r="Q2124" s="101">
        <f>(((I2124-I2123)*P2124)+Q2123)+I2124</f>
        <v>500</v>
      </c>
      <c r="R2124" s="133">
        <f>ROUNDUP(Q2124,0)</f>
        <v>500</v>
      </c>
      <c r="S2124" s="132">
        <f>((T2125-T2123)/500)</f>
        <v>0.04</v>
      </c>
      <c r="T2124" s="134">
        <f>(((I2124-I2123)*S2124)+T2123)+I2124</f>
        <v>650</v>
      </c>
      <c r="U2124" s="134">
        <f>ROUNDUP(T2124,0)</f>
        <v>650</v>
      </c>
      <c r="V2124" s="396"/>
      <c r="W2124" s="130">
        <f>((X2125-X2123)/500)</f>
        <v>0.01</v>
      </c>
      <c r="X2124" s="116">
        <f>(((V2124-V2123)*W2124)+X2123)+V2124</f>
        <v>2880</v>
      </c>
      <c r="Y2124" s="135">
        <f t="shared" si="319"/>
        <v>240</v>
      </c>
      <c r="Z2124" s="106">
        <f>ROUNDUP(X2124,0)</f>
        <v>2880</v>
      </c>
      <c r="AA2124" s="136">
        <f>((AB2125-AB2123)/500)</f>
        <v>0.02</v>
      </c>
      <c r="AB2124" s="137">
        <f>(((V2124-V2123)*AA2124)+AB2123)+V2124</f>
        <v>5760</v>
      </c>
      <c r="AC2124" s="101">
        <f>ROUNDUP(AB2124,0)</f>
        <v>5760</v>
      </c>
      <c r="AD2124" s="137">
        <f>((AE2125-AE2123)/500)</f>
        <v>0.01</v>
      </c>
      <c r="AE2124" s="137">
        <f>(((V2124-V2123)*AD2124)+AE2123)+V2124</f>
        <v>2905</v>
      </c>
      <c r="AF2124" s="133">
        <f>ROUNDUP(AE2124,0)</f>
        <v>2905</v>
      </c>
      <c r="AG2124" s="137">
        <f>((AH2125-AH2123)/500)</f>
        <v>0.01</v>
      </c>
      <c r="AH2124" s="137">
        <f>(((V2124-V2123)*AG2124)+AH2123)+V2124</f>
        <v>2930</v>
      </c>
      <c r="AI2124" s="101">
        <f>ROUNDUP(AH2124,0)</f>
        <v>2930</v>
      </c>
      <c r="AJ2124" s="136">
        <f>((AK2125-AK2123)/500)</f>
        <v>0.01</v>
      </c>
      <c r="AK2124" s="138">
        <f>(((V2124-V2123)*AJ2124)+AK2123)+V2124</f>
        <v>2955</v>
      </c>
      <c r="AL2124" s="139">
        <f>ROUNDUP(AK2124,0)</f>
        <v>2955</v>
      </c>
    </row>
    <row r="2125" spans="1:38" ht="15.75" x14ac:dyDescent="0.25">
      <c r="A2125" s="93">
        <f t="shared" si="320"/>
        <v>0</v>
      </c>
      <c r="B2125" s="93">
        <f t="shared" si="315"/>
        <v>0</v>
      </c>
      <c r="C2125" s="112">
        <f>+$D$3*U2125</f>
        <v>6081790</v>
      </c>
      <c r="D2125" s="112">
        <f t="shared" si="316"/>
        <v>6081790</v>
      </c>
      <c r="E2125" s="112">
        <f>+$F$3*L2125</f>
        <v>5417700</v>
      </c>
      <c r="F2125" s="112">
        <f t="shared" si="317"/>
        <v>5417700</v>
      </c>
      <c r="G2125" s="113">
        <f>+$H$3*R2125</f>
        <v>1626360</v>
      </c>
      <c r="H2125" s="112">
        <f t="shared" si="318"/>
        <v>1626360</v>
      </c>
      <c r="I2125" s="140">
        <f>+I2123+500</f>
        <v>531000</v>
      </c>
      <c r="J2125" s="130"/>
      <c r="K2125" s="116">
        <f>+K2123+10</f>
        <v>10770</v>
      </c>
      <c r="L2125" s="117">
        <f>+I2125+K2125</f>
        <v>541770</v>
      </c>
      <c r="M2125" s="118"/>
      <c r="N2125" s="119">
        <f>+N2123+10</f>
        <v>10870</v>
      </c>
      <c r="O2125" s="119">
        <f>+N2125+I2125</f>
        <v>541870</v>
      </c>
      <c r="P2125" s="119"/>
      <c r="Q2125" s="119">
        <f>+Q2123+10</f>
        <v>11120</v>
      </c>
      <c r="R2125" s="120">
        <f>+Q2125+I2125</f>
        <v>542120</v>
      </c>
      <c r="S2125" s="121"/>
      <c r="T2125" s="122">
        <f>+T2123+20</f>
        <v>21890</v>
      </c>
      <c r="U2125" s="122">
        <f>+T2125+I2125</f>
        <v>552890</v>
      </c>
      <c r="V2125" s="141">
        <f>+V2123+500</f>
        <v>531000</v>
      </c>
      <c r="W2125" s="130"/>
      <c r="X2125" s="116">
        <f>+X2123+5</f>
        <v>8190</v>
      </c>
      <c r="Y2125" s="124">
        <f t="shared" si="319"/>
        <v>531240</v>
      </c>
      <c r="Z2125" s="125">
        <f>+V2125+X2125</f>
        <v>539190</v>
      </c>
      <c r="AA2125" s="126"/>
      <c r="AB2125" s="127">
        <f>+AB2123+10</f>
        <v>16380</v>
      </c>
      <c r="AC2125" s="119">
        <f>+V2125+AB2125</f>
        <v>547380</v>
      </c>
      <c r="AD2125" s="127"/>
      <c r="AE2125" s="127">
        <f>+AE2123+5</f>
        <v>8215</v>
      </c>
      <c r="AF2125" s="120">
        <f>+AE2125+V2125</f>
        <v>539215</v>
      </c>
      <c r="AG2125" s="127"/>
      <c r="AH2125" s="127">
        <f>+AH2123+5</f>
        <v>8240</v>
      </c>
      <c r="AI2125" s="119">
        <f>+AH2125+V2125</f>
        <v>539240</v>
      </c>
      <c r="AJ2125" s="126"/>
      <c r="AK2125" s="128">
        <f>+AK2123+5</f>
        <v>8265</v>
      </c>
      <c r="AL2125" s="129">
        <f>+AK2125+V2125</f>
        <v>539265</v>
      </c>
    </row>
    <row r="2126" spans="1:38" ht="15.75" x14ac:dyDescent="0.25">
      <c r="A2126" s="93">
        <f t="shared" si="320"/>
        <v>0</v>
      </c>
      <c r="B2126" s="94">
        <f t="shared" si="315"/>
        <v>0</v>
      </c>
      <c r="C2126" s="95">
        <f>+$D$3*T2126</f>
        <v>7150</v>
      </c>
      <c r="D2126" s="95">
        <f t="shared" si="316"/>
        <v>7150</v>
      </c>
      <c r="E2126" s="95">
        <f>+$F$3*K2126</f>
        <v>1500</v>
      </c>
      <c r="F2126" s="95">
        <f t="shared" si="317"/>
        <v>1500</v>
      </c>
      <c r="G2126" s="96">
        <f>+$H$3*Q2126</f>
        <v>1500</v>
      </c>
      <c r="H2126" s="95">
        <f t="shared" si="318"/>
        <v>1500</v>
      </c>
      <c r="I2126" s="395"/>
      <c r="J2126" s="130">
        <f>((K2127-K2125)/500)</f>
        <v>0.02</v>
      </c>
      <c r="K2126" s="116">
        <f>(((I2126-I2125)*J2126)+K2125)+I2126</f>
        <v>150</v>
      </c>
      <c r="L2126" s="131">
        <f>ROUNDUP(K2126,0)</f>
        <v>150</v>
      </c>
      <c r="M2126" s="132">
        <f>((N2127-N2125)/500)</f>
        <v>0.02</v>
      </c>
      <c r="N2126" s="101">
        <f>(((I2126-I2125)*M2126)+N2125)+I2126</f>
        <v>250</v>
      </c>
      <c r="O2126" s="101">
        <f>ROUNDUP(N2126,0)</f>
        <v>250</v>
      </c>
      <c r="P2126" s="101">
        <f>((Q2127-Q2125)/500)</f>
        <v>0.02</v>
      </c>
      <c r="Q2126" s="101">
        <f>(((I2126-I2125)*P2126)+Q2125)+I2126</f>
        <v>500</v>
      </c>
      <c r="R2126" s="133">
        <f>ROUNDUP(Q2126,0)</f>
        <v>500</v>
      </c>
      <c r="S2126" s="132">
        <f>((T2127-T2125)/500)</f>
        <v>0.04</v>
      </c>
      <c r="T2126" s="134">
        <f>(((I2126-I2125)*S2126)+T2125)+I2126</f>
        <v>650</v>
      </c>
      <c r="U2126" s="134">
        <f>ROUNDUP(T2126,0)</f>
        <v>650</v>
      </c>
      <c r="V2126" s="396"/>
      <c r="W2126" s="130">
        <f>((X2127-X2125)/500)</f>
        <v>0.02</v>
      </c>
      <c r="X2126" s="116">
        <f>(((V2126-V2125)*W2126)+X2125)+V2126</f>
        <v>-2430</v>
      </c>
      <c r="Y2126" s="135">
        <f t="shared" si="319"/>
        <v>240</v>
      </c>
      <c r="Z2126" s="106">
        <f>ROUNDUP(X2126,0)</f>
        <v>-2430</v>
      </c>
      <c r="AA2126" s="136">
        <f>((AB2127-AB2125)/500)</f>
        <v>0.04</v>
      </c>
      <c r="AB2126" s="137">
        <f>(((V2126-V2125)*AA2126)+AB2125)+V2126</f>
        <v>-4860</v>
      </c>
      <c r="AC2126" s="101">
        <f>ROUNDUP(AB2126,0)</f>
        <v>-4860</v>
      </c>
      <c r="AD2126" s="137">
        <f>((AE2127-AE2125)/500)</f>
        <v>0.02</v>
      </c>
      <c r="AE2126" s="137">
        <f>(((V2126-V2125)*AD2126)+AE2125)+V2126</f>
        <v>-2405</v>
      </c>
      <c r="AF2126" s="133">
        <f>ROUNDUP(AE2126,0)</f>
        <v>-2405</v>
      </c>
      <c r="AG2126" s="137">
        <f>((AH2127-AH2125)/500)</f>
        <v>0.02</v>
      </c>
      <c r="AH2126" s="137">
        <f>(((V2126-V2125)*AG2126)+AH2125)+V2126</f>
        <v>-2380</v>
      </c>
      <c r="AI2126" s="101">
        <f>ROUNDUP(AH2126,0)</f>
        <v>-2380</v>
      </c>
      <c r="AJ2126" s="136">
        <f>((AK2127-AK2125)/500)</f>
        <v>0.02</v>
      </c>
      <c r="AK2126" s="138">
        <f>(((V2126-V2125)*AJ2126)+AK2125)+V2126</f>
        <v>-2355</v>
      </c>
      <c r="AL2126" s="139">
        <f>ROUNDUP(AK2126,0)</f>
        <v>-2355</v>
      </c>
    </row>
    <row r="2127" spans="1:38" ht="15.75" x14ac:dyDescent="0.25">
      <c r="A2127" s="93">
        <f t="shared" si="320"/>
        <v>0</v>
      </c>
      <c r="B2127" s="93">
        <f t="shared" si="315"/>
        <v>0</v>
      </c>
      <c r="C2127" s="112">
        <f>+$D$3*U2127</f>
        <v>6087510</v>
      </c>
      <c r="D2127" s="112">
        <f t="shared" si="316"/>
        <v>6087510</v>
      </c>
      <c r="E2127" s="112">
        <f>+$F$3*L2127</f>
        <v>5422800</v>
      </c>
      <c r="F2127" s="112">
        <f t="shared" si="317"/>
        <v>5422800</v>
      </c>
      <c r="G2127" s="113">
        <f>+$H$3*R2127</f>
        <v>1627890</v>
      </c>
      <c r="H2127" s="112">
        <f t="shared" si="318"/>
        <v>1627890</v>
      </c>
      <c r="I2127" s="140">
        <f>+I2125+500</f>
        <v>531500</v>
      </c>
      <c r="J2127" s="130"/>
      <c r="K2127" s="116">
        <f>+K2125+10</f>
        <v>10780</v>
      </c>
      <c r="L2127" s="117">
        <f>+I2127+K2127</f>
        <v>542280</v>
      </c>
      <c r="M2127" s="118"/>
      <c r="N2127" s="119">
        <f>+N2125+10</f>
        <v>10880</v>
      </c>
      <c r="O2127" s="119">
        <f>+N2127+I2127</f>
        <v>542380</v>
      </c>
      <c r="P2127" s="119"/>
      <c r="Q2127" s="119">
        <f>+Q2125+10</f>
        <v>11130</v>
      </c>
      <c r="R2127" s="120">
        <f>+Q2127+I2127</f>
        <v>542630</v>
      </c>
      <c r="S2127" s="121"/>
      <c r="T2127" s="122">
        <f>+T2125+20</f>
        <v>21910</v>
      </c>
      <c r="U2127" s="122">
        <f>+T2127+I2127</f>
        <v>553410</v>
      </c>
      <c r="V2127" s="141">
        <f>+V2125+500</f>
        <v>531500</v>
      </c>
      <c r="W2127" s="130"/>
      <c r="X2127" s="116">
        <f>+X2125+10</f>
        <v>8200</v>
      </c>
      <c r="Y2127" s="124">
        <f t="shared" si="319"/>
        <v>531740</v>
      </c>
      <c r="Z2127" s="125">
        <f>+V2127+X2127</f>
        <v>539700</v>
      </c>
      <c r="AA2127" s="126"/>
      <c r="AB2127" s="127">
        <f>+AB2125+20</f>
        <v>16400</v>
      </c>
      <c r="AC2127" s="119">
        <f>+V2127+AB2127</f>
        <v>547900</v>
      </c>
      <c r="AD2127" s="127"/>
      <c r="AE2127" s="127">
        <f>+AE2125+10</f>
        <v>8225</v>
      </c>
      <c r="AF2127" s="120">
        <f>+AE2127+V2127</f>
        <v>539725</v>
      </c>
      <c r="AG2127" s="127"/>
      <c r="AH2127" s="127">
        <f>+AH2125+10</f>
        <v>8250</v>
      </c>
      <c r="AI2127" s="119">
        <f>+AH2127+V2127</f>
        <v>539750</v>
      </c>
      <c r="AJ2127" s="126"/>
      <c r="AK2127" s="128">
        <f>+AK2125+10</f>
        <v>8275</v>
      </c>
      <c r="AL2127" s="129">
        <f>+AK2127+V2127</f>
        <v>539775</v>
      </c>
    </row>
    <row r="2128" spans="1:38" ht="15.75" x14ac:dyDescent="0.25">
      <c r="A2128" s="93">
        <f t="shared" si="320"/>
        <v>0</v>
      </c>
      <c r="B2128" s="94">
        <f t="shared" si="315"/>
        <v>0</v>
      </c>
      <c r="C2128" s="95">
        <f>+$D$3*T2128</f>
        <v>7150</v>
      </c>
      <c r="D2128" s="95">
        <f t="shared" si="316"/>
        <v>7150</v>
      </c>
      <c r="E2128" s="95">
        <f>+$F$3*K2128</f>
        <v>1500</v>
      </c>
      <c r="F2128" s="95">
        <f t="shared" si="317"/>
        <v>1500</v>
      </c>
      <c r="G2128" s="96">
        <f>+$H$3*Q2128</f>
        <v>1500</v>
      </c>
      <c r="H2128" s="433">
        <f t="shared" si="318"/>
        <v>1500</v>
      </c>
      <c r="I2128" s="395"/>
      <c r="J2128" s="130">
        <f>((K2129-K2127)/500)</f>
        <v>0.02</v>
      </c>
      <c r="K2128" s="116">
        <f>(((I2128-I2127)*J2128)+K2127)+I2128</f>
        <v>150</v>
      </c>
      <c r="L2128" s="131">
        <f>ROUNDUP(K2128,0)</f>
        <v>150</v>
      </c>
      <c r="M2128" s="132">
        <f>((N2129-N2127)/500)</f>
        <v>0.02</v>
      </c>
      <c r="N2128" s="101">
        <f>(((I2128-I2127)*M2128)+N2127)+I2128</f>
        <v>250</v>
      </c>
      <c r="O2128" s="101">
        <f>ROUNDUP(N2128,0)</f>
        <v>250</v>
      </c>
      <c r="P2128" s="101">
        <f>((Q2129-Q2127)/500)</f>
        <v>0.02</v>
      </c>
      <c r="Q2128" s="101">
        <f>(((I2128-I2127)*P2128)+Q2127)+I2128</f>
        <v>500</v>
      </c>
      <c r="R2128" s="133">
        <f>ROUNDUP(Q2128,0)</f>
        <v>500</v>
      </c>
      <c r="S2128" s="132">
        <f>((T2129-T2127)/500)</f>
        <v>0.04</v>
      </c>
      <c r="T2128" s="134">
        <f>(((I2128-I2127)*S2128)+T2127)+I2128</f>
        <v>650</v>
      </c>
      <c r="U2128" s="134">
        <f>ROUNDUP(T2128,0)</f>
        <v>650</v>
      </c>
      <c r="V2128" s="396"/>
      <c r="W2128" s="130">
        <f>((X2129-X2127)/500)</f>
        <v>0.01</v>
      </c>
      <c r="X2128" s="116">
        <f>(((V2128-V2127)*W2128)+X2127)+V2128</f>
        <v>2885</v>
      </c>
      <c r="Y2128" s="135">
        <f t="shared" si="319"/>
        <v>240</v>
      </c>
      <c r="Z2128" s="106">
        <f>ROUNDUP(X2128,0)</f>
        <v>2885</v>
      </c>
      <c r="AA2128" s="136">
        <f>((AB2129-AB2127)/500)</f>
        <v>0.02</v>
      </c>
      <c r="AB2128" s="137">
        <f>(((V2128-V2127)*AA2128)+AB2127)+V2128</f>
        <v>5770</v>
      </c>
      <c r="AC2128" s="101">
        <f>ROUNDUP(AB2128,0)</f>
        <v>5770</v>
      </c>
      <c r="AD2128" s="137">
        <f>((AE2129-AE2127)/500)</f>
        <v>0.01</v>
      </c>
      <c r="AE2128" s="137">
        <f>(((V2128-V2127)*AD2128)+AE2127)+V2128</f>
        <v>2910</v>
      </c>
      <c r="AF2128" s="133">
        <f>ROUNDUP(AE2128,0)</f>
        <v>2910</v>
      </c>
      <c r="AG2128" s="137">
        <f>((AH2129-AH2127)/500)</f>
        <v>0.01</v>
      </c>
      <c r="AH2128" s="137">
        <f>(((V2128-V2127)*AG2128)+AH2127)+V2128</f>
        <v>2935</v>
      </c>
      <c r="AI2128" s="101">
        <f>ROUNDUP(AH2128,0)</f>
        <v>2935</v>
      </c>
      <c r="AJ2128" s="136">
        <f>((AK2129-AK2127)/500)</f>
        <v>0.01</v>
      </c>
      <c r="AK2128" s="138">
        <f>(((V2128-V2127)*AJ2128)+AK2127)+V2128</f>
        <v>2960</v>
      </c>
      <c r="AL2128" s="139">
        <f>ROUNDUP(AK2128,0)</f>
        <v>2960</v>
      </c>
    </row>
    <row r="2129" spans="1:38" ht="15.75" x14ac:dyDescent="0.25">
      <c r="A2129" s="93">
        <f t="shared" si="320"/>
        <v>0</v>
      </c>
      <c r="B2129" s="93">
        <f t="shared" si="315"/>
        <v>0</v>
      </c>
      <c r="C2129" s="112">
        <f>+$D$3*U2129</f>
        <v>6093230</v>
      </c>
      <c r="D2129" s="112">
        <f t="shared" si="316"/>
        <v>6093230</v>
      </c>
      <c r="E2129" s="112">
        <f>+$F$3*L2129</f>
        <v>5427900</v>
      </c>
      <c r="F2129" s="112">
        <f t="shared" si="317"/>
        <v>5427900</v>
      </c>
      <c r="G2129" s="113">
        <f>+$H$3*R2129</f>
        <v>1629420</v>
      </c>
      <c r="H2129" s="112">
        <f t="shared" si="318"/>
        <v>1629420</v>
      </c>
      <c r="I2129" s="140">
        <f>+I2127+500</f>
        <v>532000</v>
      </c>
      <c r="J2129" s="130"/>
      <c r="K2129" s="116">
        <f>+K2127+10</f>
        <v>10790</v>
      </c>
      <c r="L2129" s="117">
        <f>+I2129+K2129</f>
        <v>542790</v>
      </c>
      <c r="M2129" s="118"/>
      <c r="N2129" s="119">
        <f>+N2127+10</f>
        <v>10890</v>
      </c>
      <c r="O2129" s="119">
        <f>+N2129+I2129</f>
        <v>542890</v>
      </c>
      <c r="P2129" s="119"/>
      <c r="Q2129" s="119">
        <f>+Q2127+10</f>
        <v>11140</v>
      </c>
      <c r="R2129" s="120">
        <f>+Q2129+I2129</f>
        <v>543140</v>
      </c>
      <c r="S2129" s="121"/>
      <c r="T2129" s="122">
        <f>+T2127+20</f>
        <v>21930</v>
      </c>
      <c r="U2129" s="122">
        <f>+T2129+I2129</f>
        <v>553930</v>
      </c>
      <c r="V2129" s="141">
        <f>+V2127+500</f>
        <v>532000</v>
      </c>
      <c r="W2129" s="130"/>
      <c r="X2129" s="116">
        <f>+X2127+5</f>
        <v>8205</v>
      </c>
      <c r="Y2129" s="124">
        <f t="shared" si="319"/>
        <v>532240</v>
      </c>
      <c r="Z2129" s="125">
        <f>+V2129+X2129</f>
        <v>540205</v>
      </c>
      <c r="AA2129" s="126"/>
      <c r="AB2129" s="127">
        <f>+AB2127+10</f>
        <v>16410</v>
      </c>
      <c r="AC2129" s="119">
        <f>+V2129+AB2129</f>
        <v>548410</v>
      </c>
      <c r="AD2129" s="127"/>
      <c r="AE2129" s="127">
        <f>+AE2127+5</f>
        <v>8230</v>
      </c>
      <c r="AF2129" s="120">
        <f>+AE2129+V2129</f>
        <v>540230</v>
      </c>
      <c r="AG2129" s="127"/>
      <c r="AH2129" s="127">
        <f>+AH2127+5</f>
        <v>8255</v>
      </c>
      <c r="AI2129" s="119">
        <f>+AH2129+V2129</f>
        <v>540255</v>
      </c>
      <c r="AJ2129" s="126"/>
      <c r="AK2129" s="128">
        <f>+AK2127+5</f>
        <v>8280</v>
      </c>
      <c r="AL2129" s="129">
        <f>+AK2129+V2129</f>
        <v>540280</v>
      </c>
    </row>
    <row r="2130" spans="1:38" ht="15.75" x14ac:dyDescent="0.25">
      <c r="A2130" s="93">
        <f t="shared" si="320"/>
        <v>0</v>
      </c>
      <c r="B2130" s="94">
        <f t="shared" si="315"/>
        <v>0</v>
      </c>
      <c r="C2130" s="95">
        <f>+$D$3*T2130</f>
        <v>7150</v>
      </c>
      <c r="D2130" s="95">
        <f t="shared" si="316"/>
        <v>7150</v>
      </c>
      <c r="E2130" s="95">
        <f>+$F$3*K2130</f>
        <v>1500</v>
      </c>
      <c r="F2130" s="95">
        <f t="shared" si="317"/>
        <v>1500</v>
      </c>
      <c r="G2130" s="96">
        <f>+$H$3*Q2130</f>
        <v>1500</v>
      </c>
      <c r="H2130" s="95">
        <f t="shared" si="318"/>
        <v>1500</v>
      </c>
      <c r="I2130" s="395"/>
      <c r="J2130" s="130">
        <f>((K2131-K2129)/500)</f>
        <v>0.02</v>
      </c>
      <c r="K2130" s="116">
        <f>(((I2130-I2129)*J2130)+K2129)+I2130</f>
        <v>150</v>
      </c>
      <c r="L2130" s="131">
        <f>ROUNDUP(K2130,0)</f>
        <v>150</v>
      </c>
      <c r="M2130" s="132">
        <f>((N2131-N2129)/500)</f>
        <v>0.02</v>
      </c>
      <c r="N2130" s="101">
        <f>(((I2130-I2129)*M2130)+N2129)+I2130</f>
        <v>250</v>
      </c>
      <c r="O2130" s="101">
        <f>ROUNDUP(N2130,0)</f>
        <v>250</v>
      </c>
      <c r="P2130" s="101">
        <f>((Q2131-Q2129)/500)</f>
        <v>0.02</v>
      </c>
      <c r="Q2130" s="101">
        <f>(((I2130-I2129)*P2130)+Q2129)+I2130</f>
        <v>500</v>
      </c>
      <c r="R2130" s="133">
        <f>ROUNDUP(Q2130,0)</f>
        <v>500</v>
      </c>
      <c r="S2130" s="132">
        <f>((T2131-T2129)/500)</f>
        <v>0.04</v>
      </c>
      <c r="T2130" s="134">
        <f>(((I2130-I2129)*S2130)+T2129)+I2130</f>
        <v>650</v>
      </c>
      <c r="U2130" s="134">
        <f>ROUNDUP(T2130,0)</f>
        <v>650</v>
      </c>
      <c r="V2130" s="396"/>
      <c r="W2130" s="130">
        <f>((X2131-X2129)/500)</f>
        <v>0.02</v>
      </c>
      <c r="X2130" s="116">
        <f>(((V2130-V2129)*W2130)+X2129)+V2130</f>
        <v>-2435</v>
      </c>
      <c r="Y2130" s="135">
        <f t="shared" si="319"/>
        <v>240</v>
      </c>
      <c r="Z2130" s="106">
        <f>ROUNDUP(X2130,0)</f>
        <v>-2435</v>
      </c>
      <c r="AA2130" s="136">
        <f>((AB2131-AB2129)/500)</f>
        <v>0.04</v>
      </c>
      <c r="AB2130" s="137">
        <f>(((V2130-V2129)*AA2130)+AB2129)+V2130</f>
        <v>-4870</v>
      </c>
      <c r="AC2130" s="101">
        <f>ROUNDUP(AB2130,0)</f>
        <v>-4870</v>
      </c>
      <c r="AD2130" s="137">
        <f>((AE2131-AE2129)/500)</f>
        <v>0.02</v>
      </c>
      <c r="AE2130" s="137">
        <f>(((V2130-V2129)*AD2130)+AE2129)+V2130</f>
        <v>-2410</v>
      </c>
      <c r="AF2130" s="133">
        <f>ROUNDUP(AE2130,0)</f>
        <v>-2410</v>
      </c>
      <c r="AG2130" s="137">
        <f>((AH2131-AH2129)/500)</f>
        <v>0.02</v>
      </c>
      <c r="AH2130" s="137">
        <f>(((V2130-V2129)*AG2130)+AH2129)+V2130</f>
        <v>-2385</v>
      </c>
      <c r="AI2130" s="101">
        <f>ROUNDUP(AH2130,0)</f>
        <v>-2385</v>
      </c>
      <c r="AJ2130" s="136">
        <f>((AK2131-AK2129)/500)</f>
        <v>0.02</v>
      </c>
      <c r="AK2130" s="138">
        <f>(((V2130-V2129)*AJ2130)+AK2129)+V2130</f>
        <v>-2360</v>
      </c>
      <c r="AL2130" s="139">
        <f>ROUNDUP(AK2130,0)</f>
        <v>-2360</v>
      </c>
    </row>
    <row r="2131" spans="1:38" ht="15.75" x14ac:dyDescent="0.25">
      <c r="A2131" s="93">
        <f t="shared" si="320"/>
        <v>0</v>
      </c>
      <c r="B2131" s="93">
        <f t="shared" si="315"/>
        <v>0</v>
      </c>
      <c r="C2131" s="112">
        <f>+$D$3*U2131</f>
        <v>6098950</v>
      </c>
      <c r="D2131" s="112">
        <f t="shared" si="316"/>
        <v>6098950</v>
      </c>
      <c r="E2131" s="112">
        <f>+$F$3*L2131</f>
        <v>5433000</v>
      </c>
      <c r="F2131" s="112">
        <f t="shared" si="317"/>
        <v>5433000</v>
      </c>
      <c r="G2131" s="113">
        <f>+$H$3*R2131</f>
        <v>1630950</v>
      </c>
      <c r="H2131" s="112">
        <f t="shared" si="318"/>
        <v>1630950</v>
      </c>
      <c r="I2131" s="140">
        <f>+I2129+500</f>
        <v>532500</v>
      </c>
      <c r="J2131" s="130"/>
      <c r="K2131" s="116">
        <f>+K2129+10</f>
        <v>10800</v>
      </c>
      <c r="L2131" s="117">
        <f>+I2131+K2131</f>
        <v>543300</v>
      </c>
      <c r="M2131" s="118"/>
      <c r="N2131" s="119">
        <f>+N2129+10</f>
        <v>10900</v>
      </c>
      <c r="O2131" s="119">
        <f>+N2131+I2131</f>
        <v>543400</v>
      </c>
      <c r="P2131" s="119"/>
      <c r="Q2131" s="119">
        <f>+Q2129+10</f>
        <v>11150</v>
      </c>
      <c r="R2131" s="120">
        <f>+Q2131+I2131</f>
        <v>543650</v>
      </c>
      <c r="S2131" s="121"/>
      <c r="T2131" s="122">
        <f>+T2129+20</f>
        <v>21950</v>
      </c>
      <c r="U2131" s="122">
        <f>+T2131+I2131</f>
        <v>554450</v>
      </c>
      <c r="V2131" s="141">
        <f>+V2129+500</f>
        <v>532500</v>
      </c>
      <c r="W2131" s="130"/>
      <c r="X2131" s="116">
        <f>+X2129+10</f>
        <v>8215</v>
      </c>
      <c r="Y2131" s="124">
        <f t="shared" si="319"/>
        <v>532740</v>
      </c>
      <c r="Z2131" s="125">
        <f>+V2131+X2131</f>
        <v>540715</v>
      </c>
      <c r="AA2131" s="126"/>
      <c r="AB2131" s="127">
        <f>+AB2129+20</f>
        <v>16430</v>
      </c>
      <c r="AC2131" s="119">
        <f>+V2131+AB2131</f>
        <v>548930</v>
      </c>
      <c r="AD2131" s="127"/>
      <c r="AE2131" s="127">
        <f>+AE2129+10</f>
        <v>8240</v>
      </c>
      <c r="AF2131" s="120">
        <f>+AE2131+V2131</f>
        <v>540740</v>
      </c>
      <c r="AG2131" s="127"/>
      <c r="AH2131" s="127">
        <f>+AH2129+10</f>
        <v>8265</v>
      </c>
      <c r="AI2131" s="119">
        <f>+AH2131+V2131</f>
        <v>540765</v>
      </c>
      <c r="AJ2131" s="126"/>
      <c r="AK2131" s="128">
        <f>+AK2129+10</f>
        <v>8290</v>
      </c>
      <c r="AL2131" s="129">
        <f>+AK2131+V2131</f>
        <v>540790</v>
      </c>
    </row>
    <row r="2132" spans="1:38" ht="15.75" x14ac:dyDescent="0.25">
      <c r="A2132" s="93">
        <f t="shared" si="320"/>
        <v>0</v>
      </c>
      <c r="B2132" s="94">
        <f t="shared" si="315"/>
        <v>0</v>
      </c>
      <c r="C2132" s="95">
        <f>+$D$3*T2132</f>
        <v>7150</v>
      </c>
      <c r="D2132" s="95">
        <f t="shared" si="316"/>
        <v>7150</v>
      </c>
      <c r="E2132" s="95">
        <f>+$F$3*K2132</f>
        <v>1500</v>
      </c>
      <c r="F2132" s="95">
        <f t="shared" si="317"/>
        <v>1500</v>
      </c>
      <c r="G2132" s="96">
        <f>+$H$3*Q2132</f>
        <v>1500</v>
      </c>
      <c r="H2132" s="433">
        <f t="shared" si="318"/>
        <v>1500</v>
      </c>
      <c r="I2132" s="395"/>
      <c r="J2132" s="130">
        <f>((K2133-K2131)/500)</f>
        <v>0.02</v>
      </c>
      <c r="K2132" s="116">
        <f>(((I2132-I2131)*J2132)+K2131)+I2132</f>
        <v>150</v>
      </c>
      <c r="L2132" s="131">
        <f>ROUNDUP(K2132,0)</f>
        <v>150</v>
      </c>
      <c r="M2132" s="132">
        <f>((N2133-N2131)/500)</f>
        <v>0.02</v>
      </c>
      <c r="N2132" s="101">
        <f>(((I2132-I2131)*M2132)+N2131)+I2132</f>
        <v>250</v>
      </c>
      <c r="O2132" s="101">
        <f>ROUNDUP(N2132,0)</f>
        <v>250</v>
      </c>
      <c r="P2132" s="101">
        <f>((Q2133-Q2131)/500)</f>
        <v>0.02</v>
      </c>
      <c r="Q2132" s="101">
        <f>(((I2132-I2131)*P2132)+Q2131)+I2132</f>
        <v>500</v>
      </c>
      <c r="R2132" s="133">
        <f>ROUNDUP(Q2132,0)</f>
        <v>500</v>
      </c>
      <c r="S2132" s="132">
        <f>((T2133-T2131)/500)</f>
        <v>0.04</v>
      </c>
      <c r="T2132" s="134">
        <f>(((I2132-I2131)*S2132)+T2131)+I2132</f>
        <v>650</v>
      </c>
      <c r="U2132" s="134">
        <f>ROUNDUP(T2132,0)</f>
        <v>650</v>
      </c>
      <c r="V2132" s="396"/>
      <c r="W2132" s="130">
        <f>((X2133-X2131)/500)</f>
        <v>0.01</v>
      </c>
      <c r="X2132" s="116">
        <f>(((V2132-V2131)*W2132)+X2131)+V2132</f>
        <v>2890</v>
      </c>
      <c r="Y2132" s="135">
        <f t="shared" si="319"/>
        <v>240</v>
      </c>
      <c r="Z2132" s="106">
        <f>ROUNDUP(X2132,0)</f>
        <v>2890</v>
      </c>
      <c r="AA2132" s="136">
        <f>((AB2133-AB2131)/500)</f>
        <v>0.02</v>
      </c>
      <c r="AB2132" s="137">
        <f>(((V2132-V2131)*AA2132)+AB2131)+V2132</f>
        <v>5780</v>
      </c>
      <c r="AC2132" s="101">
        <f>ROUNDUP(AB2132,0)</f>
        <v>5780</v>
      </c>
      <c r="AD2132" s="137">
        <f>((AE2133-AE2131)/500)</f>
        <v>0.01</v>
      </c>
      <c r="AE2132" s="137">
        <f>(((V2132-V2131)*AD2132)+AE2131)+V2132</f>
        <v>2915</v>
      </c>
      <c r="AF2132" s="133">
        <f>ROUNDUP(AE2132,0)</f>
        <v>2915</v>
      </c>
      <c r="AG2132" s="137">
        <f>((AH2133-AH2131)/500)</f>
        <v>0.01</v>
      </c>
      <c r="AH2132" s="137">
        <f>(((V2132-V2131)*AG2132)+AH2131)+V2132</f>
        <v>2940</v>
      </c>
      <c r="AI2132" s="101">
        <f>ROUNDUP(AH2132,0)</f>
        <v>2940</v>
      </c>
      <c r="AJ2132" s="136">
        <f>((AK2133-AK2131)/500)</f>
        <v>0.01</v>
      </c>
      <c r="AK2132" s="138">
        <f>(((V2132-V2131)*AJ2132)+AK2131)+V2132</f>
        <v>2965</v>
      </c>
      <c r="AL2132" s="139">
        <f>ROUNDUP(AK2132,0)</f>
        <v>2965</v>
      </c>
    </row>
    <row r="2133" spans="1:38" ht="15.75" x14ac:dyDescent="0.25">
      <c r="A2133" s="93">
        <f t="shared" si="320"/>
        <v>0</v>
      </c>
      <c r="B2133" s="93">
        <f t="shared" si="315"/>
        <v>0</v>
      </c>
      <c r="C2133" s="112">
        <f>+$D$3*U2133</f>
        <v>6104670</v>
      </c>
      <c r="D2133" s="112">
        <f t="shared" si="316"/>
        <v>6104670</v>
      </c>
      <c r="E2133" s="112">
        <f>+$F$3*L2133</f>
        <v>5438100</v>
      </c>
      <c r="F2133" s="112">
        <f t="shared" si="317"/>
        <v>5438100</v>
      </c>
      <c r="G2133" s="113">
        <f>+$H$3*R2133</f>
        <v>1632480</v>
      </c>
      <c r="H2133" s="112">
        <f t="shared" si="318"/>
        <v>1632480</v>
      </c>
      <c r="I2133" s="140">
        <f>+I2131+500</f>
        <v>533000</v>
      </c>
      <c r="J2133" s="130"/>
      <c r="K2133" s="116">
        <f>+K2131+10</f>
        <v>10810</v>
      </c>
      <c r="L2133" s="117">
        <f>+I2133+K2133</f>
        <v>543810</v>
      </c>
      <c r="M2133" s="118"/>
      <c r="N2133" s="119">
        <f>+N2131+10</f>
        <v>10910</v>
      </c>
      <c r="O2133" s="119">
        <f>+N2133+I2133</f>
        <v>543910</v>
      </c>
      <c r="P2133" s="119"/>
      <c r="Q2133" s="119">
        <f>+Q2131+10</f>
        <v>11160</v>
      </c>
      <c r="R2133" s="120">
        <f>+Q2133+I2133</f>
        <v>544160</v>
      </c>
      <c r="S2133" s="121"/>
      <c r="T2133" s="122">
        <f>+T2131+20</f>
        <v>21970</v>
      </c>
      <c r="U2133" s="122">
        <f>+T2133+I2133</f>
        <v>554970</v>
      </c>
      <c r="V2133" s="141">
        <f>+V2131+500</f>
        <v>533000</v>
      </c>
      <c r="W2133" s="130"/>
      <c r="X2133" s="116">
        <f>+X2131+5</f>
        <v>8220</v>
      </c>
      <c r="Y2133" s="124">
        <f t="shared" si="319"/>
        <v>533240</v>
      </c>
      <c r="Z2133" s="125">
        <f>+V2133+X2133</f>
        <v>541220</v>
      </c>
      <c r="AA2133" s="126"/>
      <c r="AB2133" s="127">
        <f>+AB2131+10</f>
        <v>16440</v>
      </c>
      <c r="AC2133" s="119">
        <f>+V2133+AB2133</f>
        <v>549440</v>
      </c>
      <c r="AD2133" s="127"/>
      <c r="AE2133" s="127">
        <f>+AE2131+5</f>
        <v>8245</v>
      </c>
      <c r="AF2133" s="120">
        <f>+AE2133+V2133</f>
        <v>541245</v>
      </c>
      <c r="AG2133" s="127"/>
      <c r="AH2133" s="127">
        <f>+AH2131+5</f>
        <v>8270</v>
      </c>
      <c r="AI2133" s="119">
        <f>+AH2133+V2133</f>
        <v>541270</v>
      </c>
      <c r="AJ2133" s="126"/>
      <c r="AK2133" s="128">
        <f>+AK2131+5</f>
        <v>8295</v>
      </c>
      <c r="AL2133" s="129">
        <f>+AK2133+V2133</f>
        <v>541295</v>
      </c>
    </row>
    <row r="2134" spans="1:38" ht="15.75" x14ac:dyDescent="0.25">
      <c r="A2134" s="93">
        <f t="shared" si="320"/>
        <v>0</v>
      </c>
      <c r="B2134" s="94">
        <f t="shared" si="315"/>
        <v>0</v>
      </c>
      <c r="C2134" s="95">
        <f>+$D$3*T2134</f>
        <v>7150</v>
      </c>
      <c r="D2134" s="95">
        <f t="shared" si="316"/>
        <v>7150</v>
      </c>
      <c r="E2134" s="95">
        <f>+$F$3*K2134</f>
        <v>1500</v>
      </c>
      <c r="F2134" s="95">
        <f t="shared" si="317"/>
        <v>1500</v>
      </c>
      <c r="G2134" s="96">
        <f>+$H$3*Q2134</f>
        <v>1500</v>
      </c>
      <c r="H2134" s="95">
        <f t="shared" si="318"/>
        <v>1500</v>
      </c>
      <c r="I2134" s="395"/>
      <c r="J2134" s="130">
        <f>((K2135-K2133)/500)</f>
        <v>0.02</v>
      </c>
      <c r="K2134" s="116">
        <f>(((I2134-I2133)*J2134)+K2133)+I2134</f>
        <v>150</v>
      </c>
      <c r="L2134" s="131">
        <f>ROUNDUP(K2134,0)</f>
        <v>150</v>
      </c>
      <c r="M2134" s="132">
        <f>((N2135-N2133)/500)</f>
        <v>0.02</v>
      </c>
      <c r="N2134" s="101">
        <f>(((I2134-I2133)*M2134)+N2133)+I2134</f>
        <v>250</v>
      </c>
      <c r="O2134" s="101">
        <f>ROUNDUP(N2134,0)</f>
        <v>250</v>
      </c>
      <c r="P2134" s="101">
        <f>((Q2135-Q2133)/500)</f>
        <v>0.02</v>
      </c>
      <c r="Q2134" s="101">
        <f>(((I2134-I2133)*P2134)+Q2133)+I2134</f>
        <v>500</v>
      </c>
      <c r="R2134" s="133">
        <f>ROUNDUP(Q2134,0)</f>
        <v>500</v>
      </c>
      <c r="S2134" s="132">
        <f>((T2135-T2133)/500)</f>
        <v>0.04</v>
      </c>
      <c r="T2134" s="134">
        <f>(((I2134-I2133)*S2134)+T2133)+I2134</f>
        <v>650</v>
      </c>
      <c r="U2134" s="134">
        <f>ROUNDUP(T2134,0)</f>
        <v>650</v>
      </c>
      <c r="V2134" s="396"/>
      <c r="W2134" s="130">
        <f>((X2135-X2133)/500)</f>
        <v>0.02</v>
      </c>
      <c r="X2134" s="116">
        <f>(((V2134-V2133)*W2134)+X2133)+V2134</f>
        <v>-2440</v>
      </c>
      <c r="Y2134" s="135">
        <f t="shared" si="319"/>
        <v>240</v>
      </c>
      <c r="Z2134" s="106">
        <f>ROUNDUP(X2134,0)</f>
        <v>-2440</v>
      </c>
      <c r="AA2134" s="136">
        <f>((AB2135-AB2133)/500)</f>
        <v>0.04</v>
      </c>
      <c r="AB2134" s="137">
        <f>(((V2134-V2133)*AA2134)+AB2133)+V2134</f>
        <v>-4880</v>
      </c>
      <c r="AC2134" s="101">
        <f>ROUNDUP(AB2134,0)</f>
        <v>-4880</v>
      </c>
      <c r="AD2134" s="137">
        <f>((AE2135-AE2133)/500)</f>
        <v>0.02</v>
      </c>
      <c r="AE2134" s="137">
        <f>(((V2134-V2133)*AD2134)+AE2133)+V2134</f>
        <v>-2415</v>
      </c>
      <c r="AF2134" s="133">
        <f>ROUNDUP(AE2134,0)</f>
        <v>-2415</v>
      </c>
      <c r="AG2134" s="137">
        <f>((AH2135-AH2133)/500)</f>
        <v>0.02</v>
      </c>
      <c r="AH2134" s="137">
        <f>(((V2134-V2133)*AG2134)+AH2133)+V2134</f>
        <v>-2390</v>
      </c>
      <c r="AI2134" s="101">
        <f>ROUNDUP(AH2134,0)</f>
        <v>-2390</v>
      </c>
      <c r="AJ2134" s="136">
        <f>((AK2135-AK2133)/500)</f>
        <v>0.02</v>
      </c>
      <c r="AK2134" s="138">
        <f>(((V2134-V2133)*AJ2134)+AK2133)+V2134</f>
        <v>-2365</v>
      </c>
      <c r="AL2134" s="139">
        <f>ROUNDUP(AK2134,0)</f>
        <v>-2365</v>
      </c>
    </row>
    <row r="2135" spans="1:38" ht="15.75" x14ac:dyDescent="0.25">
      <c r="A2135" s="93">
        <f t="shared" si="320"/>
        <v>0</v>
      </c>
      <c r="B2135" s="93">
        <f t="shared" si="315"/>
        <v>0</v>
      </c>
      <c r="C2135" s="112">
        <f>+$D$3*U2135</f>
        <v>6110390</v>
      </c>
      <c r="D2135" s="112">
        <f t="shared" si="316"/>
        <v>6110390</v>
      </c>
      <c r="E2135" s="112">
        <f>+$F$3*L2135</f>
        <v>5443200</v>
      </c>
      <c r="F2135" s="112">
        <f t="shared" si="317"/>
        <v>5443200</v>
      </c>
      <c r="G2135" s="113">
        <f>+$H$3*R2135</f>
        <v>1634010</v>
      </c>
      <c r="H2135" s="112">
        <f t="shared" si="318"/>
        <v>1634010</v>
      </c>
      <c r="I2135" s="140">
        <f>+I2133+500</f>
        <v>533500</v>
      </c>
      <c r="J2135" s="130"/>
      <c r="K2135" s="116">
        <f>+K2133+10</f>
        <v>10820</v>
      </c>
      <c r="L2135" s="117">
        <f>+I2135+K2135</f>
        <v>544320</v>
      </c>
      <c r="M2135" s="118"/>
      <c r="N2135" s="119">
        <f>+N2133+10</f>
        <v>10920</v>
      </c>
      <c r="O2135" s="119">
        <f>+N2135+I2135</f>
        <v>544420</v>
      </c>
      <c r="P2135" s="119"/>
      <c r="Q2135" s="119">
        <f>+Q2133+10</f>
        <v>11170</v>
      </c>
      <c r="R2135" s="120">
        <f>+Q2135+I2135</f>
        <v>544670</v>
      </c>
      <c r="S2135" s="121"/>
      <c r="T2135" s="122">
        <f>+T2133+20</f>
        <v>21990</v>
      </c>
      <c r="U2135" s="122">
        <f>+T2135+I2135</f>
        <v>555490</v>
      </c>
      <c r="V2135" s="141">
        <f>+V2133+500</f>
        <v>533500</v>
      </c>
      <c r="W2135" s="130"/>
      <c r="X2135" s="116">
        <f>+X2133+10</f>
        <v>8230</v>
      </c>
      <c r="Y2135" s="124">
        <f t="shared" si="319"/>
        <v>533740</v>
      </c>
      <c r="Z2135" s="125">
        <f>+V2135+X2135</f>
        <v>541730</v>
      </c>
      <c r="AA2135" s="126"/>
      <c r="AB2135" s="127">
        <f>+AB2133+20</f>
        <v>16460</v>
      </c>
      <c r="AC2135" s="119">
        <f>+V2135+AB2135</f>
        <v>549960</v>
      </c>
      <c r="AD2135" s="127"/>
      <c r="AE2135" s="127">
        <f>+AE2133+10</f>
        <v>8255</v>
      </c>
      <c r="AF2135" s="120">
        <f>+AE2135+V2135</f>
        <v>541755</v>
      </c>
      <c r="AG2135" s="127"/>
      <c r="AH2135" s="127">
        <f>+AH2133+10</f>
        <v>8280</v>
      </c>
      <c r="AI2135" s="119">
        <f>+AH2135+V2135</f>
        <v>541780</v>
      </c>
      <c r="AJ2135" s="126"/>
      <c r="AK2135" s="128">
        <f>+AK2133+10</f>
        <v>8305</v>
      </c>
      <c r="AL2135" s="129">
        <f>+AK2135+V2135</f>
        <v>541805</v>
      </c>
    </row>
    <row r="2136" spans="1:38" ht="15.75" x14ac:dyDescent="0.25">
      <c r="A2136" s="93">
        <f t="shared" si="320"/>
        <v>0</v>
      </c>
      <c r="B2136" s="94">
        <f t="shared" si="315"/>
        <v>0</v>
      </c>
      <c r="C2136" s="95">
        <f>+$D$3*T2136</f>
        <v>7150</v>
      </c>
      <c r="D2136" s="95">
        <f t="shared" si="316"/>
        <v>7150</v>
      </c>
      <c r="E2136" s="95">
        <f>+$F$3*K2136</f>
        <v>1500</v>
      </c>
      <c r="F2136" s="95">
        <f t="shared" si="317"/>
        <v>1500</v>
      </c>
      <c r="G2136" s="96">
        <f>+$H$3*Q2136</f>
        <v>1500</v>
      </c>
      <c r="H2136" s="433">
        <f t="shared" si="318"/>
        <v>1500</v>
      </c>
      <c r="I2136" s="395"/>
      <c r="J2136" s="130">
        <f>((K2137-K2135)/500)</f>
        <v>0.02</v>
      </c>
      <c r="K2136" s="116">
        <f>(((I2136-I2135)*J2136)+K2135)+I2136</f>
        <v>150</v>
      </c>
      <c r="L2136" s="131">
        <f>ROUNDUP(K2136,0)</f>
        <v>150</v>
      </c>
      <c r="M2136" s="132">
        <f>((N2137-N2135)/500)</f>
        <v>0.02</v>
      </c>
      <c r="N2136" s="101">
        <f>(((I2136-I2135)*M2136)+N2135)+I2136</f>
        <v>250</v>
      </c>
      <c r="O2136" s="101">
        <f>ROUNDUP(N2136,0)</f>
        <v>250</v>
      </c>
      <c r="P2136" s="101">
        <f>((Q2137-Q2135)/500)</f>
        <v>0.02</v>
      </c>
      <c r="Q2136" s="101">
        <f>(((I2136-I2135)*P2136)+Q2135)+I2136</f>
        <v>500</v>
      </c>
      <c r="R2136" s="133">
        <f>ROUNDUP(Q2136,0)</f>
        <v>500</v>
      </c>
      <c r="S2136" s="132">
        <f>((T2137-T2135)/500)</f>
        <v>0.04</v>
      </c>
      <c r="T2136" s="134">
        <f>(((I2136-I2135)*S2136)+T2135)+I2136</f>
        <v>650</v>
      </c>
      <c r="U2136" s="134">
        <f>ROUNDUP(T2136,0)</f>
        <v>650</v>
      </c>
      <c r="V2136" s="396"/>
      <c r="W2136" s="130">
        <f>((X2137-X2135)/500)</f>
        <v>0.01</v>
      </c>
      <c r="X2136" s="116">
        <f>(((V2136-V2135)*W2136)+X2135)+V2136</f>
        <v>2895</v>
      </c>
      <c r="Y2136" s="135">
        <f t="shared" si="319"/>
        <v>240</v>
      </c>
      <c r="Z2136" s="106">
        <f>ROUNDUP(X2136,0)</f>
        <v>2895</v>
      </c>
      <c r="AA2136" s="136">
        <f>((AB2137-AB2135)/500)</f>
        <v>0.02</v>
      </c>
      <c r="AB2136" s="137">
        <f>(((V2136-V2135)*AA2136)+AB2135)+V2136</f>
        <v>5790</v>
      </c>
      <c r="AC2136" s="101">
        <f>ROUNDUP(AB2136,0)</f>
        <v>5790</v>
      </c>
      <c r="AD2136" s="137">
        <f>((AE2137-AE2135)/500)</f>
        <v>0.01</v>
      </c>
      <c r="AE2136" s="137">
        <f>(((V2136-V2135)*AD2136)+AE2135)+V2136</f>
        <v>2920</v>
      </c>
      <c r="AF2136" s="133">
        <f>ROUNDUP(AE2136,0)</f>
        <v>2920</v>
      </c>
      <c r="AG2136" s="137">
        <f>((AH2137-AH2135)/500)</f>
        <v>0.01</v>
      </c>
      <c r="AH2136" s="137">
        <f>(((V2136-V2135)*AG2136)+AH2135)+V2136</f>
        <v>2945</v>
      </c>
      <c r="AI2136" s="101">
        <f>ROUNDUP(AH2136,0)</f>
        <v>2945</v>
      </c>
      <c r="AJ2136" s="136">
        <f>((AK2137-AK2135)/500)</f>
        <v>0.01</v>
      </c>
      <c r="AK2136" s="138">
        <f>(((V2136-V2135)*AJ2136)+AK2135)+V2136</f>
        <v>2970</v>
      </c>
      <c r="AL2136" s="139">
        <f>ROUNDUP(AK2136,0)</f>
        <v>2970</v>
      </c>
    </row>
    <row r="2137" spans="1:38" ht="15.75" x14ac:dyDescent="0.25">
      <c r="A2137" s="93">
        <f t="shared" si="320"/>
        <v>0</v>
      </c>
      <c r="B2137" s="93">
        <f t="shared" si="315"/>
        <v>0</v>
      </c>
      <c r="C2137" s="112">
        <f>+$D$3*U2137</f>
        <v>6116110</v>
      </c>
      <c r="D2137" s="112">
        <f t="shared" si="316"/>
        <v>6116110</v>
      </c>
      <c r="E2137" s="112">
        <f>+$F$3*L2137</f>
        <v>5448300</v>
      </c>
      <c r="F2137" s="112">
        <f t="shared" si="317"/>
        <v>5448300</v>
      </c>
      <c r="G2137" s="113">
        <f>+$H$3*R2137</f>
        <v>1635540</v>
      </c>
      <c r="H2137" s="112">
        <f t="shared" si="318"/>
        <v>1635540</v>
      </c>
      <c r="I2137" s="140">
        <f>+I2135+500</f>
        <v>534000</v>
      </c>
      <c r="J2137" s="130"/>
      <c r="K2137" s="116">
        <f>+K2135+10</f>
        <v>10830</v>
      </c>
      <c r="L2137" s="117">
        <f>+I2137+K2137</f>
        <v>544830</v>
      </c>
      <c r="M2137" s="118"/>
      <c r="N2137" s="119">
        <f>+N2135+10</f>
        <v>10930</v>
      </c>
      <c r="O2137" s="119">
        <f>+N2137+I2137</f>
        <v>544930</v>
      </c>
      <c r="P2137" s="119"/>
      <c r="Q2137" s="119">
        <f>+Q2135+10</f>
        <v>11180</v>
      </c>
      <c r="R2137" s="120">
        <f>+Q2137+I2137</f>
        <v>545180</v>
      </c>
      <c r="S2137" s="121"/>
      <c r="T2137" s="122">
        <f>+T2135+20</f>
        <v>22010</v>
      </c>
      <c r="U2137" s="122">
        <f>+T2137+I2137</f>
        <v>556010</v>
      </c>
      <c r="V2137" s="141">
        <f>+V2135+500</f>
        <v>534000</v>
      </c>
      <c r="W2137" s="130"/>
      <c r="X2137" s="116">
        <f>+X2135+5</f>
        <v>8235</v>
      </c>
      <c r="Y2137" s="124">
        <f t="shared" si="319"/>
        <v>534240</v>
      </c>
      <c r="Z2137" s="125">
        <f>+V2137+X2137</f>
        <v>542235</v>
      </c>
      <c r="AA2137" s="126"/>
      <c r="AB2137" s="127">
        <f>+AB2135+10</f>
        <v>16470</v>
      </c>
      <c r="AC2137" s="119">
        <f>+V2137+AB2137</f>
        <v>550470</v>
      </c>
      <c r="AD2137" s="127"/>
      <c r="AE2137" s="127">
        <f>+AE2135+5</f>
        <v>8260</v>
      </c>
      <c r="AF2137" s="120">
        <f>+AE2137+V2137</f>
        <v>542260</v>
      </c>
      <c r="AG2137" s="127"/>
      <c r="AH2137" s="127">
        <f>+AH2135+5</f>
        <v>8285</v>
      </c>
      <c r="AI2137" s="119">
        <f>+AH2137+V2137</f>
        <v>542285</v>
      </c>
      <c r="AJ2137" s="126"/>
      <c r="AK2137" s="128">
        <f>+AK2135+5</f>
        <v>8310</v>
      </c>
      <c r="AL2137" s="129">
        <f>+AK2137+V2137</f>
        <v>542310</v>
      </c>
    </row>
    <row r="2138" spans="1:38" ht="15.75" x14ac:dyDescent="0.25">
      <c r="A2138" s="93">
        <f t="shared" si="320"/>
        <v>0</v>
      </c>
      <c r="B2138" s="94">
        <f t="shared" si="315"/>
        <v>0</v>
      </c>
      <c r="C2138" s="95">
        <f>+$D$3*T2138</f>
        <v>7150</v>
      </c>
      <c r="D2138" s="95">
        <f t="shared" si="316"/>
        <v>7150</v>
      </c>
      <c r="E2138" s="95">
        <f>+$F$3*K2138</f>
        <v>1500</v>
      </c>
      <c r="F2138" s="95">
        <f t="shared" si="317"/>
        <v>1500</v>
      </c>
      <c r="G2138" s="96">
        <f>+$H$3*Q2138</f>
        <v>1500</v>
      </c>
      <c r="H2138" s="95">
        <f t="shared" si="318"/>
        <v>1500</v>
      </c>
      <c r="I2138" s="395"/>
      <c r="J2138" s="130">
        <f>((K2139-K2137)/500)</f>
        <v>0.02</v>
      </c>
      <c r="K2138" s="116">
        <f>(((I2138-I2137)*J2138)+K2137)+I2138</f>
        <v>150</v>
      </c>
      <c r="L2138" s="131">
        <f>ROUNDUP(K2138,0)</f>
        <v>150</v>
      </c>
      <c r="M2138" s="132">
        <f>((N2139-N2137)/500)</f>
        <v>0.02</v>
      </c>
      <c r="N2138" s="101">
        <f>(((I2138-I2137)*M2138)+N2137)+I2138</f>
        <v>250</v>
      </c>
      <c r="O2138" s="101">
        <f>ROUNDUP(N2138,0)</f>
        <v>250</v>
      </c>
      <c r="P2138" s="101">
        <f>((Q2139-Q2137)/500)</f>
        <v>0.02</v>
      </c>
      <c r="Q2138" s="101">
        <f>(((I2138-I2137)*P2138)+Q2137)+I2138</f>
        <v>500</v>
      </c>
      <c r="R2138" s="133">
        <f>ROUNDUP(Q2138,0)</f>
        <v>500</v>
      </c>
      <c r="S2138" s="132">
        <f>((T2139-T2137)/500)</f>
        <v>0.04</v>
      </c>
      <c r="T2138" s="134">
        <f>(((I2138-I2137)*S2138)+T2137)+I2138</f>
        <v>650</v>
      </c>
      <c r="U2138" s="134">
        <f>ROUNDUP(T2138,0)</f>
        <v>650</v>
      </c>
      <c r="V2138" s="396"/>
      <c r="W2138" s="130">
        <f>((X2139-X2137)/500)</f>
        <v>0.02</v>
      </c>
      <c r="X2138" s="116">
        <f>(((V2138-V2137)*W2138)+X2137)+V2138</f>
        <v>-2445</v>
      </c>
      <c r="Y2138" s="135">
        <f t="shared" si="319"/>
        <v>240</v>
      </c>
      <c r="Z2138" s="106">
        <f>ROUNDUP(X2138,0)</f>
        <v>-2445</v>
      </c>
      <c r="AA2138" s="136">
        <f>((AB2139-AB2137)/500)</f>
        <v>0.04</v>
      </c>
      <c r="AB2138" s="137">
        <f>(((V2138-V2137)*AA2138)+AB2137)+V2138</f>
        <v>-4890</v>
      </c>
      <c r="AC2138" s="101">
        <f>ROUNDUP(AB2138,0)</f>
        <v>-4890</v>
      </c>
      <c r="AD2138" s="137">
        <f>((AE2139-AE2137)/500)</f>
        <v>0.02</v>
      </c>
      <c r="AE2138" s="137">
        <f>(((V2138-V2137)*AD2138)+AE2137)+V2138</f>
        <v>-2420</v>
      </c>
      <c r="AF2138" s="133">
        <f>ROUNDUP(AE2138,0)</f>
        <v>-2420</v>
      </c>
      <c r="AG2138" s="137">
        <f>((AH2139-AH2137)/500)</f>
        <v>0.02</v>
      </c>
      <c r="AH2138" s="137">
        <f>(((V2138-V2137)*AG2138)+AH2137)+V2138</f>
        <v>-2395</v>
      </c>
      <c r="AI2138" s="101">
        <f>ROUNDUP(AH2138,0)</f>
        <v>-2395</v>
      </c>
      <c r="AJ2138" s="136">
        <f>((AK2139-AK2137)/500)</f>
        <v>0.02</v>
      </c>
      <c r="AK2138" s="138">
        <f>(((V2138-V2137)*AJ2138)+AK2137)+V2138</f>
        <v>-2370</v>
      </c>
      <c r="AL2138" s="139">
        <f>ROUNDUP(AK2138,0)</f>
        <v>-2370</v>
      </c>
    </row>
    <row r="2139" spans="1:38" ht="15.75" x14ac:dyDescent="0.25">
      <c r="A2139" s="93">
        <f t="shared" si="320"/>
        <v>0</v>
      </c>
      <c r="B2139" s="93">
        <f t="shared" ref="B2139:B2202" si="321">ROUNDUP(A2139,0)</f>
        <v>0</v>
      </c>
      <c r="C2139" s="112">
        <f>+$D$3*U2139</f>
        <v>6121830</v>
      </c>
      <c r="D2139" s="112">
        <f t="shared" ref="D2139:D2202" si="322">ROUNDUP(C2139,0)</f>
        <v>6121830</v>
      </c>
      <c r="E2139" s="112">
        <f>+$F$3*L2139</f>
        <v>5453400</v>
      </c>
      <c r="F2139" s="112">
        <f t="shared" ref="F2139:F2202" si="323">ROUNDUP(E2139,0)</f>
        <v>5453400</v>
      </c>
      <c r="G2139" s="113">
        <f>+$H$3*R2139</f>
        <v>1637070</v>
      </c>
      <c r="H2139" s="112">
        <f t="shared" ref="H2139:H2202" si="324">ROUNDUP(G2139,0)</f>
        <v>1637070</v>
      </c>
      <c r="I2139" s="140">
        <f>+I2137+500</f>
        <v>534500</v>
      </c>
      <c r="J2139" s="130"/>
      <c r="K2139" s="116">
        <f>+K2137+10</f>
        <v>10840</v>
      </c>
      <c r="L2139" s="117">
        <f>+I2139+K2139</f>
        <v>545340</v>
      </c>
      <c r="M2139" s="118"/>
      <c r="N2139" s="119">
        <f>+N2137+10</f>
        <v>10940</v>
      </c>
      <c r="O2139" s="119">
        <f>+N2139+I2139</f>
        <v>545440</v>
      </c>
      <c r="P2139" s="119"/>
      <c r="Q2139" s="119">
        <f>+Q2137+10</f>
        <v>11190</v>
      </c>
      <c r="R2139" s="120">
        <f>+Q2139+I2139</f>
        <v>545690</v>
      </c>
      <c r="S2139" s="121"/>
      <c r="T2139" s="122">
        <f>+T2137+20</f>
        <v>22030</v>
      </c>
      <c r="U2139" s="122">
        <f>+T2139+I2139</f>
        <v>556530</v>
      </c>
      <c r="V2139" s="141">
        <f>+V2137+500</f>
        <v>534500</v>
      </c>
      <c r="W2139" s="130"/>
      <c r="X2139" s="116">
        <f>+X2137+10</f>
        <v>8245</v>
      </c>
      <c r="Y2139" s="124">
        <f t="shared" si="319"/>
        <v>534740</v>
      </c>
      <c r="Z2139" s="125">
        <f>+V2139+X2139</f>
        <v>542745</v>
      </c>
      <c r="AA2139" s="126"/>
      <c r="AB2139" s="127">
        <f>+AB2137+20</f>
        <v>16490</v>
      </c>
      <c r="AC2139" s="119">
        <f>+V2139+AB2139</f>
        <v>550990</v>
      </c>
      <c r="AD2139" s="127"/>
      <c r="AE2139" s="127">
        <f>+AE2137+10</f>
        <v>8270</v>
      </c>
      <c r="AF2139" s="120">
        <f>+AE2139+V2139</f>
        <v>542770</v>
      </c>
      <c r="AG2139" s="127"/>
      <c r="AH2139" s="127">
        <f>+AH2137+10</f>
        <v>8295</v>
      </c>
      <c r="AI2139" s="119">
        <f>+AH2139+V2139</f>
        <v>542795</v>
      </c>
      <c r="AJ2139" s="126"/>
      <c r="AK2139" s="128">
        <f>+AK2137+10</f>
        <v>8320</v>
      </c>
      <c r="AL2139" s="129">
        <f>+AK2139+V2139</f>
        <v>542820</v>
      </c>
    </row>
    <row r="2140" spans="1:38" ht="15.75" x14ac:dyDescent="0.25">
      <c r="A2140" s="93">
        <f t="shared" si="320"/>
        <v>0</v>
      </c>
      <c r="B2140" s="94">
        <f t="shared" si="321"/>
        <v>0</v>
      </c>
      <c r="C2140" s="95">
        <f>+$D$3*T2140</f>
        <v>7150</v>
      </c>
      <c r="D2140" s="95">
        <f t="shared" si="322"/>
        <v>7150</v>
      </c>
      <c r="E2140" s="95">
        <f>+$F$3*K2140</f>
        <v>1500</v>
      </c>
      <c r="F2140" s="95">
        <f t="shared" si="323"/>
        <v>1500</v>
      </c>
      <c r="G2140" s="96">
        <f>+$H$3*Q2140</f>
        <v>1500</v>
      </c>
      <c r="H2140" s="433">
        <f t="shared" si="324"/>
        <v>1500</v>
      </c>
      <c r="I2140" s="395"/>
      <c r="J2140" s="130">
        <f>((K2141-K2139)/500)</f>
        <v>0.02</v>
      </c>
      <c r="K2140" s="116">
        <f>(((I2140-I2139)*J2140)+K2139)+I2140</f>
        <v>150</v>
      </c>
      <c r="L2140" s="131">
        <f>ROUNDUP(K2140,0)</f>
        <v>150</v>
      </c>
      <c r="M2140" s="132">
        <f>((N2141-N2139)/500)</f>
        <v>0.02</v>
      </c>
      <c r="N2140" s="101">
        <f>(((I2140-I2139)*M2140)+N2139)+I2140</f>
        <v>250</v>
      </c>
      <c r="O2140" s="101">
        <f>ROUNDUP(N2140,0)</f>
        <v>250</v>
      </c>
      <c r="P2140" s="101">
        <f>((Q2141-Q2139)/500)</f>
        <v>0.02</v>
      </c>
      <c r="Q2140" s="101">
        <f>(((I2140-I2139)*P2140)+Q2139)+I2140</f>
        <v>500</v>
      </c>
      <c r="R2140" s="133">
        <f>ROUNDUP(Q2140,0)</f>
        <v>500</v>
      </c>
      <c r="S2140" s="132">
        <f>((T2141-T2139)/500)</f>
        <v>0.04</v>
      </c>
      <c r="T2140" s="134">
        <f>(((I2140-I2139)*S2140)+T2139)+I2140</f>
        <v>650</v>
      </c>
      <c r="U2140" s="134">
        <f>ROUNDUP(T2140,0)</f>
        <v>650</v>
      </c>
      <c r="V2140" s="396"/>
      <c r="W2140" s="130">
        <f>((X2141-X2139)/500)</f>
        <v>0.01</v>
      </c>
      <c r="X2140" s="116">
        <f>(((V2140-V2139)*W2140)+X2139)+V2140</f>
        <v>2900</v>
      </c>
      <c r="Y2140" s="135">
        <f t="shared" si="319"/>
        <v>240</v>
      </c>
      <c r="Z2140" s="106">
        <f>ROUNDUP(X2140,0)</f>
        <v>2900</v>
      </c>
      <c r="AA2140" s="136">
        <f>((AB2141-AB2139)/500)</f>
        <v>0.02</v>
      </c>
      <c r="AB2140" s="137">
        <f>(((V2140-V2139)*AA2140)+AB2139)+V2140</f>
        <v>5800</v>
      </c>
      <c r="AC2140" s="101">
        <f>ROUNDUP(AB2140,0)</f>
        <v>5800</v>
      </c>
      <c r="AD2140" s="137">
        <f>((AE2141-AE2139)/500)</f>
        <v>0.01</v>
      </c>
      <c r="AE2140" s="137">
        <f>(((V2140-V2139)*AD2140)+AE2139)+V2140</f>
        <v>2925</v>
      </c>
      <c r="AF2140" s="133">
        <f>ROUNDUP(AE2140,0)</f>
        <v>2925</v>
      </c>
      <c r="AG2140" s="137">
        <f>((AH2141-AH2139)/500)</f>
        <v>0.01</v>
      </c>
      <c r="AH2140" s="137">
        <f>(((V2140-V2139)*AG2140)+AH2139)+V2140</f>
        <v>2950</v>
      </c>
      <c r="AI2140" s="101">
        <f>ROUNDUP(AH2140,0)</f>
        <v>2950</v>
      </c>
      <c r="AJ2140" s="136">
        <f>((AK2141-AK2139)/500)</f>
        <v>0.01</v>
      </c>
      <c r="AK2140" s="138">
        <f>(((V2140-V2139)*AJ2140)+AK2139)+V2140</f>
        <v>2975</v>
      </c>
      <c r="AL2140" s="139">
        <f>ROUNDUP(AK2140,0)</f>
        <v>2975</v>
      </c>
    </row>
    <row r="2141" spans="1:38" ht="15.75" x14ac:dyDescent="0.25">
      <c r="A2141" s="93">
        <f t="shared" si="320"/>
        <v>0</v>
      </c>
      <c r="B2141" s="93">
        <f t="shared" si="321"/>
        <v>0</v>
      </c>
      <c r="C2141" s="112">
        <f>+$D$3*U2141</f>
        <v>6127550</v>
      </c>
      <c r="D2141" s="112">
        <f t="shared" si="322"/>
        <v>6127550</v>
      </c>
      <c r="E2141" s="112">
        <f>+$F$3*L2141</f>
        <v>5458500</v>
      </c>
      <c r="F2141" s="112">
        <f t="shared" si="323"/>
        <v>5458500</v>
      </c>
      <c r="G2141" s="113">
        <f>+$H$3*R2141</f>
        <v>1638600</v>
      </c>
      <c r="H2141" s="112">
        <f t="shared" si="324"/>
        <v>1638600</v>
      </c>
      <c r="I2141" s="140">
        <f>+I2139+500</f>
        <v>535000</v>
      </c>
      <c r="J2141" s="130"/>
      <c r="K2141" s="116">
        <f>+K2139+10</f>
        <v>10850</v>
      </c>
      <c r="L2141" s="117">
        <f>+I2141+K2141</f>
        <v>545850</v>
      </c>
      <c r="M2141" s="118"/>
      <c r="N2141" s="119">
        <f>+N2139+10</f>
        <v>10950</v>
      </c>
      <c r="O2141" s="119">
        <f>+N2141+I2141</f>
        <v>545950</v>
      </c>
      <c r="P2141" s="119"/>
      <c r="Q2141" s="119">
        <f>+Q2139+10</f>
        <v>11200</v>
      </c>
      <c r="R2141" s="120">
        <f>+Q2141+I2141</f>
        <v>546200</v>
      </c>
      <c r="S2141" s="121"/>
      <c r="T2141" s="122">
        <f>+T2139+20</f>
        <v>22050</v>
      </c>
      <c r="U2141" s="122">
        <f>+T2141+I2141</f>
        <v>557050</v>
      </c>
      <c r="V2141" s="141">
        <f>+V2139+500</f>
        <v>535000</v>
      </c>
      <c r="W2141" s="130"/>
      <c r="X2141" s="116">
        <f>+X2139+5</f>
        <v>8250</v>
      </c>
      <c r="Y2141" s="124">
        <f t="shared" si="319"/>
        <v>535240</v>
      </c>
      <c r="Z2141" s="125">
        <f>+V2141+X2141</f>
        <v>543250</v>
      </c>
      <c r="AA2141" s="126"/>
      <c r="AB2141" s="127">
        <f>+AB2139+10</f>
        <v>16500</v>
      </c>
      <c r="AC2141" s="119">
        <f>+V2141+AB2141</f>
        <v>551500</v>
      </c>
      <c r="AD2141" s="127"/>
      <c r="AE2141" s="127">
        <f>+AE2139+5</f>
        <v>8275</v>
      </c>
      <c r="AF2141" s="120">
        <f>+AE2141+V2141</f>
        <v>543275</v>
      </c>
      <c r="AG2141" s="127"/>
      <c r="AH2141" s="127">
        <f>+AH2139+5</f>
        <v>8300</v>
      </c>
      <c r="AI2141" s="119">
        <f>+AH2141+V2141</f>
        <v>543300</v>
      </c>
      <c r="AJ2141" s="126"/>
      <c r="AK2141" s="128">
        <f>+AK2139+5</f>
        <v>8325</v>
      </c>
      <c r="AL2141" s="129">
        <f>+AK2141+V2141</f>
        <v>543325</v>
      </c>
    </row>
    <row r="2142" spans="1:38" ht="15.75" x14ac:dyDescent="0.25">
      <c r="A2142" s="93">
        <f t="shared" si="320"/>
        <v>0</v>
      </c>
      <c r="B2142" s="94">
        <f t="shared" si="321"/>
        <v>0</v>
      </c>
      <c r="C2142" s="95">
        <f>+$D$3*T2142</f>
        <v>7150</v>
      </c>
      <c r="D2142" s="95">
        <f t="shared" si="322"/>
        <v>7150</v>
      </c>
      <c r="E2142" s="95">
        <f>+$F$3*K2142</f>
        <v>1500</v>
      </c>
      <c r="F2142" s="95">
        <f t="shared" si="323"/>
        <v>1500</v>
      </c>
      <c r="G2142" s="96">
        <f>+$H$3*Q2142</f>
        <v>1500</v>
      </c>
      <c r="H2142" s="95">
        <f t="shared" si="324"/>
        <v>1500</v>
      </c>
      <c r="I2142" s="395"/>
      <c r="J2142" s="130">
        <f>((K2143-K2141)/500)</f>
        <v>0.02</v>
      </c>
      <c r="K2142" s="116">
        <f>(((I2142-I2141)*J2142)+K2141)+I2142</f>
        <v>150</v>
      </c>
      <c r="L2142" s="131">
        <f>ROUNDUP(K2142,0)</f>
        <v>150</v>
      </c>
      <c r="M2142" s="132">
        <f>((N2143-N2141)/500)</f>
        <v>0.02</v>
      </c>
      <c r="N2142" s="101">
        <f>(((I2142-I2141)*M2142)+N2141)+I2142</f>
        <v>250</v>
      </c>
      <c r="O2142" s="101">
        <f>ROUNDUP(N2142,0)</f>
        <v>250</v>
      </c>
      <c r="P2142" s="101">
        <f>((Q2143-Q2141)/500)</f>
        <v>0.02</v>
      </c>
      <c r="Q2142" s="101">
        <f>(((I2142-I2141)*P2142)+Q2141)+I2142</f>
        <v>500</v>
      </c>
      <c r="R2142" s="133">
        <f>ROUNDUP(Q2142,0)</f>
        <v>500</v>
      </c>
      <c r="S2142" s="132">
        <f>((T2143-T2141)/500)</f>
        <v>0.04</v>
      </c>
      <c r="T2142" s="134">
        <f>(((I2142-I2141)*S2142)+T2141)+I2142</f>
        <v>650</v>
      </c>
      <c r="U2142" s="134">
        <f>ROUNDUP(T2142,0)</f>
        <v>650</v>
      </c>
      <c r="V2142" s="396"/>
      <c r="W2142" s="130">
        <f>((X2143-X2141)/500)</f>
        <v>0.02</v>
      </c>
      <c r="X2142" s="116">
        <f>(((V2142-V2141)*W2142)+X2141)+V2142</f>
        <v>-2450</v>
      </c>
      <c r="Y2142" s="135">
        <f t="shared" si="319"/>
        <v>240</v>
      </c>
      <c r="Z2142" s="106">
        <f>ROUNDUP(X2142,0)</f>
        <v>-2450</v>
      </c>
      <c r="AA2142" s="136">
        <f>((AB2143-AB2141)/500)</f>
        <v>0.04</v>
      </c>
      <c r="AB2142" s="137">
        <f>(((V2142-V2141)*AA2142)+AB2141)+V2142</f>
        <v>-4900</v>
      </c>
      <c r="AC2142" s="101">
        <f>ROUNDUP(AB2142,0)</f>
        <v>-4900</v>
      </c>
      <c r="AD2142" s="137">
        <f>((AE2143-AE2141)/500)</f>
        <v>0.02</v>
      </c>
      <c r="AE2142" s="137">
        <f>(((V2142-V2141)*AD2142)+AE2141)+V2142</f>
        <v>-2425</v>
      </c>
      <c r="AF2142" s="133">
        <f>ROUNDUP(AE2142,0)</f>
        <v>-2425</v>
      </c>
      <c r="AG2142" s="137">
        <f>((AH2143-AH2141)/500)</f>
        <v>0.02</v>
      </c>
      <c r="AH2142" s="137">
        <f>(((V2142-V2141)*AG2142)+AH2141)+V2142</f>
        <v>-2400</v>
      </c>
      <c r="AI2142" s="101">
        <f>ROUNDUP(AH2142,0)</f>
        <v>-2400</v>
      </c>
      <c r="AJ2142" s="136">
        <f>((AK2143-AK2141)/500)</f>
        <v>0.02</v>
      </c>
      <c r="AK2142" s="138">
        <f>(((V2142-V2141)*AJ2142)+AK2141)+V2142</f>
        <v>-2375</v>
      </c>
      <c r="AL2142" s="139">
        <f>ROUNDUP(AK2142,0)</f>
        <v>-2375</v>
      </c>
    </row>
    <row r="2143" spans="1:38" ht="15.75" x14ac:dyDescent="0.25">
      <c r="A2143" s="93">
        <f t="shared" si="320"/>
        <v>0</v>
      </c>
      <c r="B2143" s="93">
        <f t="shared" si="321"/>
        <v>0</v>
      </c>
      <c r="C2143" s="112">
        <f>+$D$3*U2143</f>
        <v>6133270</v>
      </c>
      <c r="D2143" s="112">
        <f t="shared" si="322"/>
        <v>6133270</v>
      </c>
      <c r="E2143" s="112">
        <f>+$F$3*L2143</f>
        <v>5463600</v>
      </c>
      <c r="F2143" s="112">
        <f t="shared" si="323"/>
        <v>5463600</v>
      </c>
      <c r="G2143" s="113">
        <f>+$H$3*R2143</f>
        <v>1640130</v>
      </c>
      <c r="H2143" s="112">
        <f t="shared" si="324"/>
        <v>1640130</v>
      </c>
      <c r="I2143" s="140">
        <f>+I2141+500</f>
        <v>535500</v>
      </c>
      <c r="J2143" s="130"/>
      <c r="K2143" s="116">
        <f>+K2141+10</f>
        <v>10860</v>
      </c>
      <c r="L2143" s="117">
        <f>+I2143+K2143</f>
        <v>546360</v>
      </c>
      <c r="M2143" s="118"/>
      <c r="N2143" s="119">
        <f>+N2141+10</f>
        <v>10960</v>
      </c>
      <c r="O2143" s="119">
        <f>+N2143+I2143</f>
        <v>546460</v>
      </c>
      <c r="P2143" s="119"/>
      <c r="Q2143" s="119">
        <f>+Q2141+10</f>
        <v>11210</v>
      </c>
      <c r="R2143" s="120">
        <f>+Q2143+I2143</f>
        <v>546710</v>
      </c>
      <c r="S2143" s="121"/>
      <c r="T2143" s="122">
        <f>+T2141+20</f>
        <v>22070</v>
      </c>
      <c r="U2143" s="122">
        <f>+T2143+I2143</f>
        <v>557570</v>
      </c>
      <c r="V2143" s="141">
        <f>+V2141+500</f>
        <v>535500</v>
      </c>
      <c r="W2143" s="130"/>
      <c r="X2143" s="116">
        <f>+X2141+10</f>
        <v>8260</v>
      </c>
      <c r="Y2143" s="124">
        <f t="shared" si="319"/>
        <v>535740</v>
      </c>
      <c r="Z2143" s="125">
        <f>+V2143+X2143</f>
        <v>543760</v>
      </c>
      <c r="AA2143" s="126"/>
      <c r="AB2143" s="127">
        <f>+AB2141+20</f>
        <v>16520</v>
      </c>
      <c r="AC2143" s="119">
        <f>+V2143+AB2143</f>
        <v>552020</v>
      </c>
      <c r="AD2143" s="127"/>
      <c r="AE2143" s="127">
        <f>+AE2141+10</f>
        <v>8285</v>
      </c>
      <c r="AF2143" s="120">
        <f>+AE2143+V2143</f>
        <v>543785</v>
      </c>
      <c r="AG2143" s="127"/>
      <c r="AH2143" s="127">
        <f>+AH2141+10</f>
        <v>8310</v>
      </c>
      <c r="AI2143" s="119">
        <f>+AH2143+V2143</f>
        <v>543810</v>
      </c>
      <c r="AJ2143" s="126"/>
      <c r="AK2143" s="128">
        <f>+AK2141+10</f>
        <v>8335</v>
      </c>
      <c r="AL2143" s="129">
        <f>+AK2143+V2143</f>
        <v>543835</v>
      </c>
    </row>
    <row r="2144" spans="1:38" ht="15.75" x14ac:dyDescent="0.25">
      <c r="A2144" s="93">
        <f t="shared" si="320"/>
        <v>0</v>
      </c>
      <c r="B2144" s="94">
        <f t="shared" si="321"/>
        <v>0</v>
      </c>
      <c r="C2144" s="95">
        <f>+$D$3*T2144</f>
        <v>7150</v>
      </c>
      <c r="D2144" s="95">
        <f t="shared" si="322"/>
        <v>7150</v>
      </c>
      <c r="E2144" s="95">
        <f>+$F$3*K2144</f>
        <v>1500</v>
      </c>
      <c r="F2144" s="95">
        <f t="shared" si="323"/>
        <v>1500</v>
      </c>
      <c r="G2144" s="96">
        <f>+$H$3*Q2144</f>
        <v>1500</v>
      </c>
      <c r="H2144" s="433">
        <f t="shared" si="324"/>
        <v>1500</v>
      </c>
      <c r="I2144" s="395"/>
      <c r="J2144" s="130">
        <f>((K2145-K2143)/500)</f>
        <v>0.02</v>
      </c>
      <c r="K2144" s="116">
        <f>(((I2144-I2143)*J2144)+K2143)+I2144</f>
        <v>150</v>
      </c>
      <c r="L2144" s="131">
        <f>ROUNDUP(K2144,0)</f>
        <v>150</v>
      </c>
      <c r="M2144" s="132">
        <f>((N2145-N2143)/500)</f>
        <v>0.02</v>
      </c>
      <c r="N2144" s="101">
        <f>(((I2144-I2143)*M2144)+N2143)+I2144</f>
        <v>250</v>
      </c>
      <c r="O2144" s="101">
        <f>ROUNDUP(N2144,0)</f>
        <v>250</v>
      </c>
      <c r="P2144" s="101">
        <f>((Q2145-Q2143)/500)</f>
        <v>0.02</v>
      </c>
      <c r="Q2144" s="101">
        <f>(((I2144-I2143)*P2144)+Q2143)+I2144</f>
        <v>500</v>
      </c>
      <c r="R2144" s="133">
        <f>ROUNDUP(Q2144,0)</f>
        <v>500</v>
      </c>
      <c r="S2144" s="132">
        <f>((T2145-T2143)/500)</f>
        <v>0.04</v>
      </c>
      <c r="T2144" s="134">
        <f>(((I2144-I2143)*S2144)+T2143)+I2144</f>
        <v>650</v>
      </c>
      <c r="U2144" s="134">
        <f>ROUNDUP(T2144,0)</f>
        <v>650</v>
      </c>
      <c r="V2144" s="396"/>
      <c r="W2144" s="130">
        <f>((X2145-X2143)/500)</f>
        <v>0.01</v>
      </c>
      <c r="X2144" s="116">
        <f>(((V2144-V2143)*W2144)+X2143)+V2144</f>
        <v>2905</v>
      </c>
      <c r="Y2144" s="135">
        <f t="shared" si="319"/>
        <v>240</v>
      </c>
      <c r="Z2144" s="106">
        <f>ROUNDUP(X2144,0)</f>
        <v>2905</v>
      </c>
      <c r="AA2144" s="136">
        <f>((AB2145-AB2143)/500)</f>
        <v>0.02</v>
      </c>
      <c r="AB2144" s="137">
        <f>(((V2144-V2143)*AA2144)+AB2143)+V2144</f>
        <v>5810</v>
      </c>
      <c r="AC2144" s="101">
        <f>ROUNDUP(AB2144,0)</f>
        <v>5810</v>
      </c>
      <c r="AD2144" s="137">
        <f>((AE2145-AE2143)/500)</f>
        <v>0.01</v>
      </c>
      <c r="AE2144" s="137">
        <f>(((V2144-V2143)*AD2144)+AE2143)+V2144</f>
        <v>2930</v>
      </c>
      <c r="AF2144" s="133">
        <f>ROUNDUP(AE2144,0)</f>
        <v>2930</v>
      </c>
      <c r="AG2144" s="137">
        <f>((AH2145-AH2143)/500)</f>
        <v>0.01</v>
      </c>
      <c r="AH2144" s="137">
        <f>(((V2144-V2143)*AG2144)+AH2143)+V2144</f>
        <v>2955</v>
      </c>
      <c r="AI2144" s="101">
        <f>ROUNDUP(AH2144,0)</f>
        <v>2955</v>
      </c>
      <c r="AJ2144" s="136">
        <f>((AK2145-AK2143)/500)</f>
        <v>0.01</v>
      </c>
      <c r="AK2144" s="138">
        <f>(((V2144-V2143)*AJ2144)+AK2143)+V2144</f>
        <v>2980</v>
      </c>
      <c r="AL2144" s="139">
        <f>ROUNDUP(AK2144,0)</f>
        <v>2980</v>
      </c>
    </row>
    <row r="2145" spans="1:38" ht="15.75" x14ac:dyDescent="0.25">
      <c r="A2145" s="93">
        <f t="shared" si="320"/>
        <v>0</v>
      </c>
      <c r="B2145" s="93">
        <f t="shared" si="321"/>
        <v>0</v>
      </c>
      <c r="C2145" s="112">
        <f>+$D$3*U2145</f>
        <v>6138990</v>
      </c>
      <c r="D2145" s="112">
        <f t="shared" si="322"/>
        <v>6138990</v>
      </c>
      <c r="E2145" s="112">
        <f>+$F$3*L2145</f>
        <v>5468700</v>
      </c>
      <c r="F2145" s="112">
        <f t="shared" si="323"/>
        <v>5468700</v>
      </c>
      <c r="G2145" s="113">
        <f>+$H$3*R2145</f>
        <v>1641660</v>
      </c>
      <c r="H2145" s="112">
        <f t="shared" si="324"/>
        <v>1641660</v>
      </c>
      <c r="I2145" s="140">
        <f>+I2143+500</f>
        <v>536000</v>
      </c>
      <c r="J2145" s="130"/>
      <c r="K2145" s="116">
        <f>+K2143+10</f>
        <v>10870</v>
      </c>
      <c r="L2145" s="117">
        <f>+I2145+K2145</f>
        <v>546870</v>
      </c>
      <c r="M2145" s="118"/>
      <c r="N2145" s="119">
        <f>+N2143+10</f>
        <v>10970</v>
      </c>
      <c r="O2145" s="119">
        <f>+N2145+I2145</f>
        <v>546970</v>
      </c>
      <c r="P2145" s="119"/>
      <c r="Q2145" s="119">
        <f>+Q2143+10</f>
        <v>11220</v>
      </c>
      <c r="R2145" s="120">
        <f>+Q2145+I2145</f>
        <v>547220</v>
      </c>
      <c r="S2145" s="121"/>
      <c r="T2145" s="122">
        <f>+T2143+20</f>
        <v>22090</v>
      </c>
      <c r="U2145" s="122">
        <f>+T2145+I2145</f>
        <v>558090</v>
      </c>
      <c r="V2145" s="141">
        <f>+V2143+500</f>
        <v>536000</v>
      </c>
      <c r="W2145" s="130"/>
      <c r="X2145" s="116">
        <f>+X2143+5</f>
        <v>8265</v>
      </c>
      <c r="Y2145" s="124">
        <f t="shared" ref="Y2145:Y2208" si="325">+V2145+240</f>
        <v>536240</v>
      </c>
      <c r="Z2145" s="125">
        <f>+V2145+X2145</f>
        <v>544265</v>
      </c>
      <c r="AA2145" s="126"/>
      <c r="AB2145" s="127">
        <f>+AB2143+10</f>
        <v>16530</v>
      </c>
      <c r="AC2145" s="119">
        <f>+V2145+AB2145</f>
        <v>552530</v>
      </c>
      <c r="AD2145" s="127"/>
      <c r="AE2145" s="127">
        <f>+AE2143+5</f>
        <v>8290</v>
      </c>
      <c r="AF2145" s="120">
        <f>+AE2145+V2145</f>
        <v>544290</v>
      </c>
      <c r="AG2145" s="127"/>
      <c r="AH2145" s="127">
        <f>+AH2143+5</f>
        <v>8315</v>
      </c>
      <c r="AI2145" s="119">
        <f>+AH2145+V2145</f>
        <v>544315</v>
      </c>
      <c r="AJ2145" s="126"/>
      <c r="AK2145" s="128">
        <f>+AK2143+5</f>
        <v>8340</v>
      </c>
      <c r="AL2145" s="129">
        <f>+AK2145+V2145</f>
        <v>544340</v>
      </c>
    </row>
    <row r="2146" spans="1:38" ht="15.75" x14ac:dyDescent="0.25">
      <c r="A2146" s="93">
        <f t="shared" si="320"/>
        <v>0</v>
      </c>
      <c r="B2146" s="94">
        <f t="shared" si="321"/>
        <v>0</v>
      </c>
      <c r="C2146" s="95">
        <f>+$D$3*T2146</f>
        <v>7150</v>
      </c>
      <c r="D2146" s="95">
        <f t="shared" si="322"/>
        <v>7150</v>
      </c>
      <c r="E2146" s="95">
        <f>+$F$3*K2146</f>
        <v>1500</v>
      </c>
      <c r="F2146" s="95">
        <f t="shared" si="323"/>
        <v>1500</v>
      </c>
      <c r="G2146" s="96">
        <f>+$H$3*Q2146</f>
        <v>1500</v>
      </c>
      <c r="H2146" s="95">
        <f t="shared" si="324"/>
        <v>1500</v>
      </c>
      <c r="I2146" s="395"/>
      <c r="J2146" s="130">
        <f>((K2147-K2145)/500)</f>
        <v>0.02</v>
      </c>
      <c r="K2146" s="116">
        <f>(((I2146-I2145)*J2146)+K2145)+I2146</f>
        <v>150</v>
      </c>
      <c r="L2146" s="131">
        <f>ROUNDUP(K2146,0)</f>
        <v>150</v>
      </c>
      <c r="M2146" s="132">
        <f>((N2147-N2145)/500)</f>
        <v>0.02</v>
      </c>
      <c r="N2146" s="101">
        <f>(((I2146-I2145)*M2146)+N2145)+I2146</f>
        <v>250</v>
      </c>
      <c r="O2146" s="101">
        <f>ROUNDUP(N2146,0)</f>
        <v>250</v>
      </c>
      <c r="P2146" s="101">
        <f>((Q2147-Q2145)/500)</f>
        <v>0.02</v>
      </c>
      <c r="Q2146" s="101">
        <f>(((I2146-I2145)*P2146)+Q2145)+I2146</f>
        <v>500</v>
      </c>
      <c r="R2146" s="133">
        <f>ROUNDUP(Q2146,0)</f>
        <v>500</v>
      </c>
      <c r="S2146" s="132">
        <f>((T2147-T2145)/500)</f>
        <v>0.04</v>
      </c>
      <c r="T2146" s="134">
        <f>(((I2146-I2145)*S2146)+T2145)+I2146</f>
        <v>650</v>
      </c>
      <c r="U2146" s="134">
        <f>ROUNDUP(T2146,0)</f>
        <v>650</v>
      </c>
      <c r="V2146" s="396"/>
      <c r="W2146" s="130">
        <f>((X2147-X2145)/500)</f>
        <v>0.02</v>
      </c>
      <c r="X2146" s="116">
        <f>(((V2146-V2145)*W2146)+X2145)+V2146</f>
        <v>-2455</v>
      </c>
      <c r="Y2146" s="135">
        <f t="shared" si="325"/>
        <v>240</v>
      </c>
      <c r="Z2146" s="106">
        <f>ROUNDUP(X2146,0)</f>
        <v>-2455</v>
      </c>
      <c r="AA2146" s="136">
        <f>((AB2147-AB2145)/500)</f>
        <v>0.04</v>
      </c>
      <c r="AB2146" s="137">
        <f>(((V2146-V2145)*AA2146)+AB2145)+V2146</f>
        <v>-4910</v>
      </c>
      <c r="AC2146" s="101">
        <f>ROUNDUP(AB2146,0)</f>
        <v>-4910</v>
      </c>
      <c r="AD2146" s="137">
        <f>((AE2147-AE2145)/500)</f>
        <v>0.02</v>
      </c>
      <c r="AE2146" s="137">
        <f>(((V2146-V2145)*AD2146)+AE2145)+V2146</f>
        <v>-2430</v>
      </c>
      <c r="AF2146" s="133">
        <f>ROUNDUP(AE2146,0)</f>
        <v>-2430</v>
      </c>
      <c r="AG2146" s="137">
        <f>((AH2147-AH2145)/500)</f>
        <v>0.02</v>
      </c>
      <c r="AH2146" s="137">
        <f>(((V2146-V2145)*AG2146)+AH2145)+V2146</f>
        <v>-2405</v>
      </c>
      <c r="AI2146" s="101">
        <f>ROUNDUP(AH2146,0)</f>
        <v>-2405</v>
      </c>
      <c r="AJ2146" s="136">
        <f>((AK2147-AK2145)/500)</f>
        <v>0.02</v>
      </c>
      <c r="AK2146" s="138">
        <f>(((V2146-V2145)*AJ2146)+AK2145)+V2146</f>
        <v>-2380</v>
      </c>
      <c r="AL2146" s="139">
        <f>ROUNDUP(AK2146,0)</f>
        <v>-2380</v>
      </c>
    </row>
    <row r="2147" spans="1:38" ht="15.75" x14ac:dyDescent="0.25">
      <c r="A2147" s="93">
        <f t="shared" si="320"/>
        <v>0</v>
      </c>
      <c r="B2147" s="93">
        <f t="shared" si="321"/>
        <v>0</v>
      </c>
      <c r="C2147" s="112">
        <f>+$D$3*U2147</f>
        <v>6144710</v>
      </c>
      <c r="D2147" s="112">
        <f t="shared" si="322"/>
        <v>6144710</v>
      </c>
      <c r="E2147" s="112">
        <f>+$F$3*L2147</f>
        <v>5473800</v>
      </c>
      <c r="F2147" s="112">
        <f t="shared" si="323"/>
        <v>5473800</v>
      </c>
      <c r="G2147" s="113">
        <f>+$H$3*R2147</f>
        <v>1643190</v>
      </c>
      <c r="H2147" s="112">
        <f t="shared" si="324"/>
        <v>1643190</v>
      </c>
      <c r="I2147" s="140">
        <f>+I2145+500</f>
        <v>536500</v>
      </c>
      <c r="J2147" s="130"/>
      <c r="K2147" s="116">
        <f>+K2145+10</f>
        <v>10880</v>
      </c>
      <c r="L2147" s="117">
        <f>+I2147+K2147</f>
        <v>547380</v>
      </c>
      <c r="M2147" s="118"/>
      <c r="N2147" s="119">
        <f>+N2145+10</f>
        <v>10980</v>
      </c>
      <c r="O2147" s="119">
        <f>+N2147+I2147</f>
        <v>547480</v>
      </c>
      <c r="P2147" s="119"/>
      <c r="Q2147" s="119">
        <f>+Q2145+10</f>
        <v>11230</v>
      </c>
      <c r="R2147" s="120">
        <f>+Q2147+I2147</f>
        <v>547730</v>
      </c>
      <c r="S2147" s="121"/>
      <c r="T2147" s="122">
        <f>+T2145+20</f>
        <v>22110</v>
      </c>
      <c r="U2147" s="122">
        <f>+T2147+I2147</f>
        <v>558610</v>
      </c>
      <c r="V2147" s="141">
        <f>+V2145+500</f>
        <v>536500</v>
      </c>
      <c r="W2147" s="130"/>
      <c r="X2147" s="116">
        <f>+X2145+10</f>
        <v>8275</v>
      </c>
      <c r="Y2147" s="124">
        <f t="shared" si="325"/>
        <v>536740</v>
      </c>
      <c r="Z2147" s="125">
        <f>+V2147+X2147</f>
        <v>544775</v>
      </c>
      <c r="AA2147" s="126"/>
      <c r="AB2147" s="127">
        <f>+AB2145+20</f>
        <v>16550</v>
      </c>
      <c r="AC2147" s="119">
        <f>+V2147+AB2147</f>
        <v>553050</v>
      </c>
      <c r="AD2147" s="127"/>
      <c r="AE2147" s="127">
        <f>+AE2145+10</f>
        <v>8300</v>
      </c>
      <c r="AF2147" s="120">
        <f>+AE2147+V2147</f>
        <v>544800</v>
      </c>
      <c r="AG2147" s="127"/>
      <c r="AH2147" s="127">
        <f>+AH2145+10</f>
        <v>8325</v>
      </c>
      <c r="AI2147" s="119">
        <f>+AH2147+V2147</f>
        <v>544825</v>
      </c>
      <c r="AJ2147" s="126"/>
      <c r="AK2147" s="128">
        <f>+AK2145+10</f>
        <v>8350</v>
      </c>
      <c r="AL2147" s="129">
        <f>+AK2147+V2147</f>
        <v>544850</v>
      </c>
    </row>
    <row r="2148" spans="1:38" ht="15.75" x14ac:dyDescent="0.25">
      <c r="A2148" s="93">
        <f t="shared" si="320"/>
        <v>0</v>
      </c>
      <c r="B2148" s="94">
        <f t="shared" si="321"/>
        <v>0</v>
      </c>
      <c r="C2148" s="95">
        <f>+$D$3*T2148</f>
        <v>7150</v>
      </c>
      <c r="D2148" s="95">
        <f t="shared" si="322"/>
        <v>7150</v>
      </c>
      <c r="E2148" s="95">
        <f>+$F$3*K2148</f>
        <v>1500</v>
      </c>
      <c r="F2148" s="95">
        <f t="shared" si="323"/>
        <v>1500</v>
      </c>
      <c r="G2148" s="96">
        <f>+$H$3*Q2148</f>
        <v>1500</v>
      </c>
      <c r="H2148" s="433">
        <f t="shared" si="324"/>
        <v>1500</v>
      </c>
      <c r="I2148" s="395"/>
      <c r="J2148" s="130">
        <f>((K2149-K2147)/500)</f>
        <v>0.02</v>
      </c>
      <c r="K2148" s="116">
        <f>(((I2148-I2147)*J2148)+K2147)+I2148</f>
        <v>150</v>
      </c>
      <c r="L2148" s="131">
        <f>ROUNDUP(K2148,0)</f>
        <v>150</v>
      </c>
      <c r="M2148" s="132">
        <f>((N2149-N2147)/500)</f>
        <v>0.02</v>
      </c>
      <c r="N2148" s="101">
        <f>(((I2148-I2147)*M2148)+N2147)+I2148</f>
        <v>250</v>
      </c>
      <c r="O2148" s="101">
        <f>ROUNDUP(N2148,0)</f>
        <v>250</v>
      </c>
      <c r="P2148" s="101">
        <f>((Q2149-Q2147)/500)</f>
        <v>0.02</v>
      </c>
      <c r="Q2148" s="101">
        <f>(((I2148-I2147)*P2148)+Q2147)+I2148</f>
        <v>500</v>
      </c>
      <c r="R2148" s="133">
        <f>ROUNDUP(Q2148,0)</f>
        <v>500</v>
      </c>
      <c r="S2148" s="132">
        <f>((T2149-T2147)/500)</f>
        <v>0.04</v>
      </c>
      <c r="T2148" s="134">
        <f>(((I2148-I2147)*S2148)+T2147)+I2148</f>
        <v>650</v>
      </c>
      <c r="U2148" s="134">
        <f>ROUNDUP(T2148,0)</f>
        <v>650</v>
      </c>
      <c r="V2148" s="396"/>
      <c r="W2148" s="130">
        <f>((X2149-X2147)/500)</f>
        <v>0.01</v>
      </c>
      <c r="X2148" s="116">
        <f>(((V2148-V2147)*W2148)+X2147)+V2148</f>
        <v>2910</v>
      </c>
      <c r="Y2148" s="135">
        <f t="shared" si="325"/>
        <v>240</v>
      </c>
      <c r="Z2148" s="106">
        <f>ROUNDUP(X2148,0)</f>
        <v>2910</v>
      </c>
      <c r="AA2148" s="136">
        <f>((AB2149-AB2147)/500)</f>
        <v>0.02</v>
      </c>
      <c r="AB2148" s="137">
        <f>(((V2148-V2147)*AA2148)+AB2147)+V2148</f>
        <v>5820</v>
      </c>
      <c r="AC2148" s="101">
        <f>ROUNDUP(AB2148,0)</f>
        <v>5820</v>
      </c>
      <c r="AD2148" s="137">
        <f>((AE2149-AE2147)/500)</f>
        <v>0.01</v>
      </c>
      <c r="AE2148" s="137">
        <f>(((V2148-V2147)*AD2148)+AE2147)+V2148</f>
        <v>2935</v>
      </c>
      <c r="AF2148" s="133">
        <f>ROUNDUP(AE2148,0)</f>
        <v>2935</v>
      </c>
      <c r="AG2148" s="137">
        <f>((AH2149-AH2147)/500)</f>
        <v>0.01</v>
      </c>
      <c r="AH2148" s="137">
        <f>(((V2148-V2147)*AG2148)+AH2147)+V2148</f>
        <v>2960</v>
      </c>
      <c r="AI2148" s="101">
        <f>ROUNDUP(AH2148,0)</f>
        <v>2960</v>
      </c>
      <c r="AJ2148" s="136">
        <f>((AK2149-AK2147)/500)</f>
        <v>0.01</v>
      </c>
      <c r="AK2148" s="138">
        <f>(((V2148-V2147)*AJ2148)+AK2147)+V2148</f>
        <v>2985</v>
      </c>
      <c r="AL2148" s="139">
        <f>ROUNDUP(AK2148,0)</f>
        <v>2985</v>
      </c>
    </row>
    <row r="2149" spans="1:38" ht="15.75" x14ac:dyDescent="0.25">
      <c r="A2149" s="93">
        <f t="shared" si="320"/>
        <v>0</v>
      </c>
      <c r="B2149" s="93">
        <f t="shared" si="321"/>
        <v>0</v>
      </c>
      <c r="C2149" s="112">
        <f>+$D$3*U2149</f>
        <v>6150430</v>
      </c>
      <c r="D2149" s="112">
        <f t="shared" si="322"/>
        <v>6150430</v>
      </c>
      <c r="E2149" s="112">
        <f>+$F$3*L2149</f>
        <v>5478900</v>
      </c>
      <c r="F2149" s="112">
        <f t="shared" si="323"/>
        <v>5478900</v>
      </c>
      <c r="G2149" s="113">
        <f>+$H$3*R2149</f>
        <v>1644720</v>
      </c>
      <c r="H2149" s="112">
        <f t="shared" si="324"/>
        <v>1644720</v>
      </c>
      <c r="I2149" s="140">
        <f>+I2147+500</f>
        <v>537000</v>
      </c>
      <c r="J2149" s="130"/>
      <c r="K2149" s="116">
        <f>+K2147+10</f>
        <v>10890</v>
      </c>
      <c r="L2149" s="117">
        <f>+I2149+K2149</f>
        <v>547890</v>
      </c>
      <c r="M2149" s="118"/>
      <c r="N2149" s="119">
        <f>+N2147+10</f>
        <v>10990</v>
      </c>
      <c r="O2149" s="119">
        <f>+N2149+I2149</f>
        <v>547990</v>
      </c>
      <c r="P2149" s="119"/>
      <c r="Q2149" s="119">
        <f>+Q2147+10</f>
        <v>11240</v>
      </c>
      <c r="R2149" s="120">
        <f>+Q2149+I2149</f>
        <v>548240</v>
      </c>
      <c r="S2149" s="121"/>
      <c r="T2149" s="122">
        <f>+T2147+20</f>
        <v>22130</v>
      </c>
      <c r="U2149" s="122">
        <f>+T2149+I2149</f>
        <v>559130</v>
      </c>
      <c r="V2149" s="141">
        <f>+V2147+500</f>
        <v>537000</v>
      </c>
      <c r="W2149" s="130"/>
      <c r="X2149" s="116">
        <f>+X2147+5</f>
        <v>8280</v>
      </c>
      <c r="Y2149" s="124">
        <f t="shared" si="325"/>
        <v>537240</v>
      </c>
      <c r="Z2149" s="125">
        <f>+V2149+X2149</f>
        <v>545280</v>
      </c>
      <c r="AA2149" s="126"/>
      <c r="AB2149" s="127">
        <f>+AB2147+10</f>
        <v>16560</v>
      </c>
      <c r="AC2149" s="119">
        <f>+V2149+AB2149</f>
        <v>553560</v>
      </c>
      <c r="AD2149" s="127"/>
      <c r="AE2149" s="127">
        <f>+AE2147+5</f>
        <v>8305</v>
      </c>
      <c r="AF2149" s="120">
        <f>+AE2149+V2149</f>
        <v>545305</v>
      </c>
      <c r="AG2149" s="127"/>
      <c r="AH2149" s="127">
        <f>+AH2147+5</f>
        <v>8330</v>
      </c>
      <c r="AI2149" s="119">
        <f>+AH2149+V2149</f>
        <v>545330</v>
      </c>
      <c r="AJ2149" s="126"/>
      <c r="AK2149" s="128">
        <f>+AK2147+5</f>
        <v>8355</v>
      </c>
      <c r="AL2149" s="129">
        <f>+AK2149+V2149</f>
        <v>545355</v>
      </c>
    </row>
    <row r="2150" spans="1:38" ht="15.75" x14ac:dyDescent="0.25">
      <c r="A2150" s="93">
        <f t="shared" si="320"/>
        <v>0</v>
      </c>
      <c r="B2150" s="94">
        <f t="shared" si="321"/>
        <v>0</v>
      </c>
      <c r="C2150" s="95">
        <f>+$D$3*T2150</f>
        <v>7150</v>
      </c>
      <c r="D2150" s="95">
        <f t="shared" si="322"/>
        <v>7150</v>
      </c>
      <c r="E2150" s="95">
        <f>+$F$3*K2150</f>
        <v>1500</v>
      </c>
      <c r="F2150" s="95">
        <f t="shared" si="323"/>
        <v>1500</v>
      </c>
      <c r="G2150" s="96">
        <f>+$H$3*Q2150</f>
        <v>1500</v>
      </c>
      <c r="H2150" s="95">
        <f t="shared" si="324"/>
        <v>1500</v>
      </c>
      <c r="I2150" s="395"/>
      <c r="J2150" s="130">
        <f>((K2151-K2149)/500)</f>
        <v>0.02</v>
      </c>
      <c r="K2150" s="116">
        <f>(((I2150-I2149)*J2150)+K2149)+I2150</f>
        <v>150</v>
      </c>
      <c r="L2150" s="131">
        <f>ROUNDUP(K2150,0)</f>
        <v>150</v>
      </c>
      <c r="M2150" s="132">
        <f>((N2151-N2149)/500)</f>
        <v>0.02</v>
      </c>
      <c r="N2150" s="101">
        <f>(((I2150-I2149)*M2150)+N2149)+I2150</f>
        <v>250</v>
      </c>
      <c r="O2150" s="101">
        <f>ROUNDUP(N2150,0)</f>
        <v>250</v>
      </c>
      <c r="P2150" s="101">
        <f>((Q2151-Q2149)/500)</f>
        <v>0.02</v>
      </c>
      <c r="Q2150" s="101">
        <f>(((I2150-I2149)*P2150)+Q2149)+I2150</f>
        <v>500</v>
      </c>
      <c r="R2150" s="133">
        <f>ROUNDUP(Q2150,0)</f>
        <v>500</v>
      </c>
      <c r="S2150" s="132">
        <f>((T2151-T2149)/500)</f>
        <v>0.04</v>
      </c>
      <c r="T2150" s="134">
        <f>(((I2150-I2149)*S2150)+T2149)+I2150</f>
        <v>650</v>
      </c>
      <c r="U2150" s="134">
        <f>ROUNDUP(T2150,0)</f>
        <v>650</v>
      </c>
      <c r="V2150" s="396"/>
      <c r="W2150" s="130">
        <f>((X2151-X2149)/500)</f>
        <v>0.02</v>
      </c>
      <c r="X2150" s="116">
        <f>(((V2150-V2149)*W2150)+X2149)+V2150</f>
        <v>-2460</v>
      </c>
      <c r="Y2150" s="135">
        <f t="shared" si="325"/>
        <v>240</v>
      </c>
      <c r="Z2150" s="106">
        <f>ROUNDUP(X2150,0)</f>
        <v>-2460</v>
      </c>
      <c r="AA2150" s="136">
        <f>((AB2151-AB2149)/500)</f>
        <v>0.04</v>
      </c>
      <c r="AB2150" s="137">
        <f>(((V2150-V2149)*AA2150)+AB2149)+V2150</f>
        <v>-4920</v>
      </c>
      <c r="AC2150" s="101">
        <f>ROUNDUP(AB2150,0)</f>
        <v>-4920</v>
      </c>
      <c r="AD2150" s="137">
        <f>((AE2151-AE2149)/500)</f>
        <v>0.02</v>
      </c>
      <c r="AE2150" s="137">
        <f>(((V2150-V2149)*AD2150)+AE2149)+V2150</f>
        <v>-2435</v>
      </c>
      <c r="AF2150" s="133">
        <f>ROUNDUP(AE2150,0)</f>
        <v>-2435</v>
      </c>
      <c r="AG2150" s="137">
        <f>((AH2151-AH2149)/500)</f>
        <v>0.02</v>
      </c>
      <c r="AH2150" s="137">
        <f>(((V2150-V2149)*AG2150)+AH2149)+V2150</f>
        <v>-2410</v>
      </c>
      <c r="AI2150" s="101">
        <f>ROUNDUP(AH2150,0)</f>
        <v>-2410</v>
      </c>
      <c r="AJ2150" s="136">
        <f>((AK2151-AK2149)/500)</f>
        <v>0.02</v>
      </c>
      <c r="AK2150" s="138">
        <f>(((V2150-V2149)*AJ2150)+AK2149)+V2150</f>
        <v>-2385</v>
      </c>
      <c r="AL2150" s="139">
        <f>ROUNDUP(AK2150,0)</f>
        <v>-2385</v>
      </c>
    </row>
    <row r="2151" spans="1:38" ht="15.75" x14ac:dyDescent="0.25">
      <c r="A2151" s="93">
        <f t="shared" si="320"/>
        <v>0</v>
      </c>
      <c r="B2151" s="93">
        <f t="shared" si="321"/>
        <v>0</v>
      </c>
      <c r="C2151" s="112">
        <f>+$D$3*U2151</f>
        <v>6156150</v>
      </c>
      <c r="D2151" s="112">
        <f t="shared" si="322"/>
        <v>6156150</v>
      </c>
      <c r="E2151" s="112">
        <f>+$F$3*L2151</f>
        <v>5484000</v>
      </c>
      <c r="F2151" s="112">
        <f t="shared" si="323"/>
        <v>5484000</v>
      </c>
      <c r="G2151" s="113">
        <f>+$H$3*R2151</f>
        <v>1646250</v>
      </c>
      <c r="H2151" s="112">
        <f t="shared" si="324"/>
        <v>1646250</v>
      </c>
      <c r="I2151" s="140">
        <f>+I2149+500</f>
        <v>537500</v>
      </c>
      <c r="J2151" s="130"/>
      <c r="K2151" s="116">
        <f>+K2149+10</f>
        <v>10900</v>
      </c>
      <c r="L2151" s="117">
        <f>+I2151+K2151</f>
        <v>548400</v>
      </c>
      <c r="M2151" s="118"/>
      <c r="N2151" s="119">
        <f>+N2149+10</f>
        <v>11000</v>
      </c>
      <c r="O2151" s="119">
        <f>+N2151+I2151</f>
        <v>548500</v>
      </c>
      <c r="P2151" s="119"/>
      <c r="Q2151" s="119">
        <f>+Q2149+10</f>
        <v>11250</v>
      </c>
      <c r="R2151" s="120">
        <f>+Q2151+I2151</f>
        <v>548750</v>
      </c>
      <c r="S2151" s="121"/>
      <c r="T2151" s="122">
        <f>+T2149+20</f>
        <v>22150</v>
      </c>
      <c r="U2151" s="122">
        <f>+T2151+I2151</f>
        <v>559650</v>
      </c>
      <c r="V2151" s="141">
        <f>+V2149+500</f>
        <v>537500</v>
      </c>
      <c r="W2151" s="130"/>
      <c r="X2151" s="116">
        <f>+X2149+10</f>
        <v>8290</v>
      </c>
      <c r="Y2151" s="124">
        <f t="shared" si="325"/>
        <v>537740</v>
      </c>
      <c r="Z2151" s="125">
        <f>+V2151+X2151</f>
        <v>545790</v>
      </c>
      <c r="AA2151" s="126"/>
      <c r="AB2151" s="127">
        <f>+AB2149+20</f>
        <v>16580</v>
      </c>
      <c r="AC2151" s="119">
        <f>+V2151+AB2151</f>
        <v>554080</v>
      </c>
      <c r="AD2151" s="127"/>
      <c r="AE2151" s="127">
        <f>+AE2149+10</f>
        <v>8315</v>
      </c>
      <c r="AF2151" s="120">
        <f>+AE2151+V2151</f>
        <v>545815</v>
      </c>
      <c r="AG2151" s="127"/>
      <c r="AH2151" s="127">
        <f>+AH2149+10</f>
        <v>8340</v>
      </c>
      <c r="AI2151" s="119">
        <f>+AH2151+V2151</f>
        <v>545840</v>
      </c>
      <c r="AJ2151" s="126"/>
      <c r="AK2151" s="128">
        <f>+AK2149+10</f>
        <v>8365</v>
      </c>
      <c r="AL2151" s="129">
        <f>+AK2151+V2151</f>
        <v>545865</v>
      </c>
    </row>
    <row r="2152" spans="1:38" ht="15.75" x14ac:dyDescent="0.25">
      <c r="A2152" s="93">
        <f t="shared" si="320"/>
        <v>0</v>
      </c>
      <c r="B2152" s="94">
        <f t="shared" si="321"/>
        <v>0</v>
      </c>
      <c r="C2152" s="95">
        <f>+$D$3*T2152</f>
        <v>7150</v>
      </c>
      <c r="D2152" s="95">
        <f t="shared" si="322"/>
        <v>7150</v>
      </c>
      <c r="E2152" s="95">
        <f>+$F$3*K2152</f>
        <v>1500</v>
      </c>
      <c r="F2152" s="95">
        <f t="shared" si="323"/>
        <v>1500</v>
      </c>
      <c r="G2152" s="96">
        <f>+$H$3*Q2152</f>
        <v>1500</v>
      </c>
      <c r="H2152" s="433">
        <f t="shared" si="324"/>
        <v>1500</v>
      </c>
      <c r="I2152" s="395"/>
      <c r="J2152" s="130">
        <f>((K2153-K2151)/500)</f>
        <v>0.02</v>
      </c>
      <c r="K2152" s="116">
        <f>(((I2152-I2151)*J2152)+K2151)+I2152</f>
        <v>150</v>
      </c>
      <c r="L2152" s="131">
        <f>ROUNDUP(K2152,0)</f>
        <v>150</v>
      </c>
      <c r="M2152" s="132">
        <f>((N2153-N2151)/500)</f>
        <v>0.02</v>
      </c>
      <c r="N2152" s="101">
        <f>(((I2152-I2151)*M2152)+N2151)+I2152</f>
        <v>250</v>
      </c>
      <c r="O2152" s="101">
        <f>ROUNDUP(N2152,0)</f>
        <v>250</v>
      </c>
      <c r="P2152" s="101">
        <f>((Q2153-Q2151)/500)</f>
        <v>0.02</v>
      </c>
      <c r="Q2152" s="101">
        <f>(((I2152-I2151)*P2152)+Q2151)+I2152</f>
        <v>500</v>
      </c>
      <c r="R2152" s="133">
        <f>ROUNDUP(Q2152,0)</f>
        <v>500</v>
      </c>
      <c r="S2152" s="132">
        <f>((T2153-T2151)/500)</f>
        <v>0.04</v>
      </c>
      <c r="T2152" s="134">
        <f>(((I2152-I2151)*S2152)+T2151)+I2152</f>
        <v>650</v>
      </c>
      <c r="U2152" s="134">
        <f>ROUNDUP(T2152,0)</f>
        <v>650</v>
      </c>
      <c r="V2152" s="396"/>
      <c r="W2152" s="130">
        <f>((X2153-X2151)/500)</f>
        <v>0.01</v>
      </c>
      <c r="X2152" s="116">
        <f>(((V2152-V2151)*W2152)+X2151)+V2152</f>
        <v>2915</v>
      </c>
      <c r="Y2152" s="135">
        <f t="shared" si="325"/>
        <v>240</v>
      </c>
      <c r="Z2152" s="106">
        <f>ROUNDUP(X2152,0)</f>
        <v>2915</v>
      </c>
      <c r="AA2152" s="136">
        <f>((AB2153-AB2151)/500)</f>
        <v>0.02</v>
      </c>
      <c r="AB2152" s="137">
        <f>(((V2152-V2151)*AA2152)+AB2151)+V2152</f>
        <v>5830</v>
      </c>
      <c r="AC2152" s="101">
        <f>ROUNDUP(AB2152,0)</f>
        <v>5830</v>
      </c>
      <c r="AD2152" s="137">
        <f>((AE2153-AE2151)/500)</f>
        <v>0.01</v>
      </c>
      <c r="AE2152" s="137">
        <f>(((V2152-V2151)*AD2152)+AE2151)+V2152</f>
        <v>2940</v>
      </c>
      <c r="AF2152" s="133">
        <f>ROUNDUP(AE2152,0)</f>
        <v>2940</v>
      </c>
      <c r="AG2152" s="137">
        <f>((AH2153-AH2151)/500)</f>
        <v>0.01</v>
      </c>
      <c r="AH2152" s="137">
        <f>(((V2152-V2151)*AG2152)+AH2151)+V2152</f>
        <v>2965</v>
      </c>
      <c r="AI2152" s="101">
        <f>ROUNDUP(AH2152,0)</f>
        <v>2965</v>
      </c>
      <c r="AJ2152" s="136">
        <f>((AK2153-AK2151)/500)</f>
        <v>0.01</v>
      </c>
      <c r="AK2152" s="138">
        <f>(((V2152-V2151)*AJ2152)+AK2151)+V2152</f>
        <v>2990</v>
      </c>
      <c r="AL2152" s="139">
        <f>ROUNDUP(AK2152,0)</f>
        <v>2990</v>
      </c>
    </row>
    <row r="2153" spans="1:38" ht="15.75" x14ac:dyDescent="0.25">
      <c r="A2153" s="93">
        <f t="shared" ref="A2153:A2216" si="326">+$B$3*O2153</f>
        <v>0</v>
      </c>
      <c r="B2153" s="93">
        <f t="shared" si="321"/>
        <v>0</v>
      </c>
      <c r="C2153" s="112">
        <f>+$D$3*U2153</f>
        <v>6161870</v>
      </c>
      <c r="D2153" s="112">
        <f t="shared" si="322"/>
        <v>6161870</v>
      </c>
      <c r="E2153" s="112">
        <f>+$F$3*L2153</f>
        <v>5489100</v>
      </c>
      <c r="F2153" s="112">
        <f t="shared" si="323"/>
        <v>5489100</v>
      </c>
      <c r="G2153" s="113">
        <f>+$H$3*R2153</f>
        <v>1647780</v>
      </c>
      <c r="H2153" s="112">
        <f t="shared" si="324"/>
        <v>1647780</v>
      </c>
      <c r="I2153" s="140">
        <f>+I2151+500</f>
        <v>538000</v>
      </c>
      <c r="J2153" s="130"/>
      <c r="K2153" s="116">
        <f>+K2151+10</f>
        <v>10910</v>
      </c>
      <c r="L2153" s="117">
        <f>+I2153+K2153</f>
        <v>548910</v>
      </c>
      <c r="M2153" s="118"/>
      <c r="N2153" s="119">
        <f>+N2151+10</f>
        <v>11010</v>
      </c>
      <c r="O2153" s="119">
        <f>+N2153+I2153</f>
        <v>549010</v>
      </c>
      <c r="P2153" s="119"/>
      <c r="Q2153" s="119">
        <f>+Q2151+10</f>
        <v>11260</v>
      </c>
      <c r="R2153" s="120">
        <f>+Q2153+I2153</f>
        <v>549260</v>
      </c>
      <c r="S2153" s="121"/>
      <c r="T2153" s="122">
        <f>+T2151+20</f>
        <v>22170</v>
      </c>
      <c r="U2153" s="122">
        <f>+T2153+I2153</f>
        <v>560170</v>
      </c>
      <c r="V2153" s="141">
        <f>+V2151+500</f>
        <v>538000</v>
      </c>
      <c r="W2153" s="130"/>
      <c r="X2153" s="116">
        <f>+X2151+5</f>
        <v>8295</v>
      </c>
      <c r="Y2153" s="124">
        <f t="shared" si="325"/>
        <v>538240</v>
      </c>
      <c r="Z2153" s="125">
        <f>+V2153+X2153</f>
        <v>546295</v>
      </c>
      <c r="AA2153" s="126"/>
      <c r="AB2153" s="127">
        <f>+AB2151+10</f>
        <v>16590</v>
      </c>
      <c r="AC2153" s="119">
        <f>+V2153+AB2153</f>
        <v>554590</v>
      </c>
      <c r="AD2153" s="127"/>
      <c r="AE2153" s="127">
        <f>+AE2151+5</f>
        <v>8320</v>
      </c>
      <c r="AF2153" s="120">
        <f>+AE2153+V2153</f>
        <v>546320</v>
      </c>
      <c r="AG2153" s="127"/>
      <c r="AH2153" s="127">
        <f>+AH2151+5</f>
        <v>8345</v>
      </c>
      <c r="AI2153" s="119">
        <f>+AH2153+V2153</f>
        <v>546345</v>
      </c>
      <c r="AJ2153" s="126"/>
      <c r="AK2153" s="128">
        <f>+AK2151+5</f>
        <v>8370</v>
      </c>
      <c r="AL2153" s="129">
        <f>+AK2153+V2153</f>
        <v>546370</v>
      </c>
    </row>
    <row r="2154" spans="1:38" ht="15.75" x14ac:dyDescent="0.25">
      <c r="A2154" s="93">
        <f t="shared" si="326"/>
        <v>0</v>
      </c>
      <c r="B2154" s="94">
        <f t="shared" si="321"/>
        <v>0</v>
      </c>
      <c r="C2154" s="95">
        <f>+$D$3*T2154</f>
        <v>7150</v>
      </c>
      <c r="D2154" s="95">
        <f t="shared" si="322"/>
        <v>7150</v>
      </c>
      <c r="E2154" s="95">
        <f>+$F$3*K2154</f>
        <v>1500</v>
      </c>
      <c r="F2154" s="95">
        <f t="shared" si="323"/>
        <v>1500</v>
      </c>
      <c r="G2154" s="96">
        <f>+$H$3*Q2154</f>
        <v>1500</v>
      </c>
      <c r="H2154" s="95">
        <f t="shared" si="324"/>
        <v>1500</v>
      </c>
      <c r="I2154" s="395"/>
      <c r="J2154" s="130">
        <f>((K2155-K2153)/500)</f>
        <v>0.02</v>
      </c>
      <c r="K2154" s="116">
        <f>(((I2154-I2153)*J2154)+K2153)+I2154</f>
        <v>150</v>
      </c>
      <c r="L2154" s="131">
        <f>ROUNDUP(K2154,0)</f>
        <v>150</v>
      </c>
      <c r="M2154" s="132">
        <f>((N2155-N2153)/500)</f>
        <v>0.02</v>
      </c>
      <c r="N2154" s="101">
        <f>(((I2154-I2153)*M2154)+N2153)+I2154</f>
        <v>250</v>
      </c>
      <c r="O2154" s="101">
        <f>ROUNDUP(N2154,0)</f>
        <v>250</v>
      </c>
      <c r="P2154" s="101">
        <f>((Q2155-Q2153)/500)</f>
        <v>0.02</v>
      </c>
      <c r="Q2154" s="101">
        <f>(((I2154-I2153)*P2154)+Q2153)+I2154</f>
        <v>500</v>
      </c>
      <c r="R2154" s="133">
        <f>ROUNDUP(Q2154,0)</f>
        <v>500</v>
      </c>
      <c r="S2154" s="132">
        <f>((T2155-T2153)/500)</f>
        <v>0.04</v>
      </c>
      <c r="T2154" s="134">
        <f>(((I2154-I2153)*S2154)+T2153)+I2154</f>
        <v>650</v>
      </c>
      <c r="U2154" s="134">
        <f>ROUNDUP(T2154,0)</f>
        <v>650</v>
      </c>
      <c r="V2154" s="396"/>
      <c r="W2154" s="130">
        <f>((X2155-X2153)/500)</f>
        <v>0.02</v>
      </c>
      <c r="X2154" s="116">
        <f>(((V2154-V2153)*W2154)+X2153)+V2154</f>
        <v>-2465</v>
      </c>
      <c r="Y2154" s="135">
        <f t="shared" si="325"/>
        <v>240</v>
      </c>
      <c r="Z2154" s="106">
        <f>ROUNDUP(X2154,0)</f>
        <v>-2465</v>
      </c>
      <c r="AA2154" s="136">
        <f>((AB2155-AB2153)/500)</f>
        <v>0.04</v>
      </c>
      <c r="AB2154" s="137">
        <f>(((V2154-V2153)*AA2154)+AB2153)+V2154</f>
        <v>-4930</v>
      </c>
      <c r="AC2154" s="101">
        <f>ROUNDUP(AB2154,0)</f>
        <v>-4930</v>
      </c>
      <c r="AD2154" s="137">
        <f>((AE2155-AE2153)/500)</f>
        <v>0.02</v>
      </c>
      <c r="AE2154" s="137">
        <f>(((V2154-V2153)*AD2154)+AE2153)+V2154</f>
        <v>-2440</v>
      </c>
      <c r="AF2154" s="133">
        <f>ROUNDUP(AE2154,0)</f>
        <v>-2440</v>
      </c>
      <c r="AG2154" s="137">
        <f>((AH2155-AH2153)/500)</f>
        <v>0.02</v>
      </c>
      <c r="AH2154" s="137">
        <f>(((V2154-V2153)*AG2154)+AH2153)+V2154</f>
        <v>-2415</v>
      </c>
      <c r="AI2154" s="101">
        <f>ROUNDUP(AH2154,0)</f>
        <v>-2415</v>
      </c>
      <c r="AJ2154" s="136">
        <f>((AK2155-AK2153)/500)</f>
        <v>0.02</v>
      </c>
      <c r="AK2154" s="138">
        <f>(((V2154-V2153)*AJ2154)+AK2153)+V2154</f>
        <v>-2390</v>
      </c>
      <c r="AL2154" s="139">
        <f>ROUNDUP(AK2154,0)</f>
        <v>-2390</v>
      </c>
    </row>
    <row r="2155" spans="1:38" ht="15.75" x14ac:dyDescent="0.25">
      <c r="A2155" s="93">
        <f t="shared" si="326"/>
        <v>0</v>
      </c>
      <c r="B2155" s="93">
        <f t="shared" si="321"/>
        <v>0</v>
      </c>
      <c r="C2155" s="112">
        <f>+$D$3*U2155</f>
        <v>6167590</v>
      </c>
      <c r="D2155" s="112">
        <f t="shared" si="322"/>
        <v>6167590</v>
      </c>
      <c r="E2155" s="112">
        <f>+$F$3*L2155</f>
        <v>5494200</v>
      </c>
      <c r="F2155" s="112">
        <f t="shared" si="323"/>
        <v>5494200</v>
      </c>
      <c r="G2155" s="113">
        <f>+$H$3*R2155</f>
        <v>1649310</v>
      </c>
      <c r="H2155" s="112">
        <f t="shared" si="324"/>
        <v>1649310</v>
      </c>
      <c r="I2155" s="140">
        <f>+I2153+500</f>
        <v>538500</v>
      </c>
      <c r="J2155" s="130"/>
      <c r="K2155" s="116">
        <f>+K2153+10</f>
        <v>10920</v>
      </c>
      <c r="L2155" s="117">
        <f>+I2155+K2155</f>
        <v>549420</v>
      </c>
      <c r="M2155" s="118"/>
      <c r="N2155" s="119">
        <f>+N2153+10</f>
        <v>11020</v>
      </c>
      <c r="O2155" s="119">
        <f>+N2155+I2155</f>
        <v>549520</v>
      </c>
      <c r="P2155" s="119"/>
      <c r="Q2155" s="119">
        <f>+Q2153+10</f>
        <v>11270</v>
      </c>
      <c r="R2155" s="120">
        <f>+Q2155+I2155</f>
        <v>549770</v>
      </c>
      <c r="S2155" s="121"/>
      <c r="T2155" s="122">
        <f>+T2153+20</f>
        <v>22190</v>
      </c>
      <c r="U2155" s="122">
        <f>+T2155+I2155</f>
        <v>560690</v>
      </c>
      <c r="V2155" s="141">
        <f>+V2153+500</f>
        <v>538500</v>
      </c>
      <c r="W2155" s="130"/>
      <c r="X2155" s="116">
        <f>+X2153+10</f>
        <v>8305</v>
      </c>
      <c r="Y2155" s="124">
        <f t="shared" si="325"/>
        <v>538740</v>
      </c>
      <c r="Z2155" s="125">
        <f>+V2155+X2155</f>
        <v>546805</v>
      </c>
      <c r="AA2155" s="126"/>
      <c r="AB2155" s="127">
        <f>+AB2153+20</f>
        <v>16610</v>
      </c>
      <c r="AC2155" s="119">
        <f>+V2155+AB2155</f>
        <v>555110</v>
      </c>
      <c r="AD2155" s="127"/>
      <c r="AE2155" s="127">
        <f>+AE2153+10</f>
        <v>8330</v>
      </c>
      <c r="AF2155" s="120">
        <f>+AE2155+V2155</f>
        <v>546830</v>
      </c>
      <c r="AG2155" s="127"/>
      <c r="AH2155" s="127">
        <f>+AH2153+10</f>
        <v>8355</v>
      </c>
      <c r="AI2155" s="119">
        <f>+AH2155+V2155</f>
        <v>546855</v>
      </c>
      <c r="AJ2155" s="126"/>
      <c r="AK2155" s="128">
        <f>+AK2153+10</f>
        <v>8380</v>
      </c>
      <c r="AL2155" s="129">
        <f>+AK2155+V2155</f>
        <v>546880</v>
      </c>
    </row>
    <row r="2156" spans="1:38" ht="15.75" x14ac:dyDescent="0.25">
      <c r="A2156" s="93">
        <f t="shared" si="326"/>
        <v>0</v>
      </c>
      <c r="B2156" s="94">
        <f t="shared" si="321"/>
        <v>0</v>
      </c>
      <c r="C2156" s="95">
        <f>+$D$3*T2156</f>
        <v>7150</v>
      </c>
      <c r="D2156" s="95">
        <f t="shared" si="322"/>
        <v>7150</v>
      </c>
      <c r="E2156" s="95">
        <f>+$F$3*K2156</f>
        <v>1500</v>
      </c>
      <c r="F2156" s="95">
        <f t="shared" si="323"/>
        <v>1500</v>
      </c>
      <c r="G2156" s="96">
        <f>+$H$3*Q2156</f>
        <v>1500</v>
      </c>
      <c r="H2156" s="433">
        <f t="shared" si="324"/>
        <v>1500</v>
      </c>
      <c r="I2156" s="395"/>
      <c r="J2156" s="130">
        <f>((K2157-K2155)/500)</f>
        <v>0.02</v>
      </c>
      <c r="K2156" s="116">
        <f>(((I2156-I2155)*J2156)+K2155)+I2156</f>
        <v>150</v>
      </c>
      <c r="L2156" s="131">
        <f>ROUNDUP(K2156,0)</f>
        <v>150</v>
      </c>
      <c r="M2156" s="132">
        <f>((N2157-N2155)/500)</f>
        <v>0.02</v>
      </c>
      <c r="N2156" s="101">
        <f>(((I2156-I2155)*M2156)+N2155)+I2156</f>
        <v>250</v>
      </c>
      <c r="O2156" s="101">
        <f>ROUNDUP(N2156,0)</f>
        <v>250</v>
      </c>
      <c r="P2156" s="101">
        <f>((Q2157-Q2155)/500)</f>
        <v>0.02</v>
      </c>
      <c r="Q2156" s="101">
        <f>(((I2156-I2155)*P2156)+Q2155)+I2156</f>
        <v>500</v>
      </c>
      <c r="R2156" s="133">
        <f>ROUNDUP(Q2156,0)</f>
        <v>500</v>
      </c>
      <c r="S2156" s="132">
        <f>((T2157-T2155)/500)</f>
        <v>0.04</v>
      </c>
      <c r="T2156" s="134">
        <f>(((I2156-I2155)*S2156)+T2155)+I2156</f>
        <v>650</v>
      </c>
      <c r="U2156" s="134">
        <f>ROUNDUP(T2156,0)</f>
        <v>650</v>
      </c>
      <c r="V2156" s="396"/>
      <c r="W2156" s="130">
        <f>((X2157-X2155)/500)</f>
        <v>0.01</v>
      </c>
      <c r="X2156" s="116">
        <f>(((V2156-V2155)*W2156)+X2155)+V2156</f>
        <v>2920</v>
      </c>
      <c r="Y2156" s="135">
        <f t="shared" si="325"/>
        <v>240</v>
      </c>
      <c r="Z2156" s="106">
        <f>ROUNDUP(X2156,0)</f>
        <v>2920</v>
      </c>
      <c r="AA2156" s="136">
        <f>((AB2157-AB2155)/500)</f>
        <v>0.02</v>
      </c>
      <c r="AB2156" s="137">
        <f>(((V2156-V2155)*AA2156)+AB2155)+V2156</f>
        <v>5840</v>
      </c>
      <c r="AC2156" s="101">
        <f>ROUNDUP(AB2156,0)</f>
        <v>5840</v>
      </c>
      <c r="AD2156" s="137">
        <f>((AE2157-AE2155)/500)</f>
        <v>0.01</v>
      </c>
      <c r="AE2156" s="137">
        <f>(((V2156-V2155)*AD2156)+AE2155)+V2156</f>
        <v>2945</v>
      </c>
      <c r="AF2156" s="133">
        <f>ROUNDUP(AE2156,0)</f>
        <v>2945</v>
      </c>
      <c r="AG2156" s="137">
        <f>((AH2157-AH2155)/500)</f>
        <v>0.01</v>
      </c>
      <c r="AH2156" s="137">
        <f>(((V2156-V2155)*AG2156)+AH2155)+V2156</f>
        <v>2970</v>
      </c>
      <c r="AI2156" s="101">
        <f>ROUNDUP(AH2156,0)</f>
        <v>2970</v>
      </c>
      <c r="AJ2156" s="136">
        <f>((AK2157-AK2155)/500)</f>
        <v>0.01</v>
      </c>
      <c r="AK2156" s="138">
        <f>(((V2156-V2155)*AJ2156)+AK2155)+V2156</f>
        <v>2995</v>
      </c>
      <c r="AL2156" s="139">
        <f>ROUNDUP(AK2156,0)</f>
        <v>2995</v>
      </c>
    </row>
    <row r="2157" spans="1:38" ht="15.75" x14ac:dyDescent="0.25">
      <c r="A2157" s="93">
        <f t="shared" si="326"/>
        <v>0</v>
      </c>
      <c r="B2157" s="93">
        <f t="shared" si="321"/>
        <v>0</v>
      </c>
      <c r="C2157" s="112">
        <f>+$D$3*U2157</f>
        <v>6173310</v>
      </c>
      <c r="D2157" s="112">
        <f t="shared" si="322"/>
        <v>6173310</v>
      </c>
      <c r="E2157" s="112">
        <f>+$F$3*L2157</f>
        <v>5499300</v>
      </c>
      <c r="F2157" s="112">
        <f t="shared" si="323"/>
        <v>5499300</v>
      </c>
      <c r="G2157" s="113">
        <f>+$H$3*R2157</f>
        <v>1650840</v>
      </c>
      <c r="H2157" s="112">
        <f t="shared" si="324"/>
        <v>1650840</v>
      </c>
      <c r="I2157" s="140">
        <f>+I2155+500</f>
        <v>539000</v>
      </c>
      <c r="J2157" s="130"/>
      <c r="K2157" s="116">
        <f>+K2155+10</f>
        <v>10930</v>
      </c>
      <c r="L2157" s="117">
        <f>+I2157+K2157</f>
        <v>549930</v>
      </c>
      <c r="M2157" s="118"/>
      <c r="N2157" s="119">
        <f>+N2155+10</f>
        <v>11030</v>
      </c>
      <c r="O2157" s="119">
        <f>+N2157+I2157</f>
        <v>550030</v>
      </c>
      <c r="P2157" s="119"/>
      <c r="Q2157" s="119">
        <f>+Q2155+10</f>
        <v>11280</v>
      </c>
      <c r="R2157" s="120">
        <f>+Q2157+I2157</f>
        <v>550280</v>
      </c>
      <c r="S2157" s="121"/>
      <c r="T2157" s="122">
        <f>+T2155+20</f>
        <v>22210</v>
      </c>
      <c r="U2157" s="122">
        <f>+T2157+I2157</f>
        <v>561210</v>
      </c>
      <c r="V2157" s="141">
        <f>+V2155+500</f>
        <v>539000</v>
      </c>
      <c r="W2157" s="130"/>
      <c r="X2157" s="116">
        <f>+X2155+5</f>
        <v>8310</v>
      </c>
      <c r="Y2157" s="124">
        <f t="shared" si="325"/>
        <v>539240</v>
      </c>
      <c r="Z2157" s="125">
        <f>+V2157+X2157</f>
        <v>547310</v>
      </c>
      <c r="AA2157" s="126"/>
      <c r="AB2157" s="127">
        <f>+AB2155+10</f>
        <v>16620</v>
      </c>
      <c r="AC2157" s="119">
        <f>+V2157+AB2157</f>
        <v>555620</v>
      </c>
      <c r="AD2157" s="127"/>
      <c r="AE2157" s="127">
        <f>+AE2155+5</f>
        <v>8335</v>
      </c>
      <c r="AF2157" s="120">
        <f>+AE2157+V2157</f>
        <v>547335</v>
      </c>
      <c r="AG2157" s="127"/>
      <c r="AH2157" s="127">
        <f>+AH2155+5</f>
        <v>8360</v>
      </c>
      <c r="AI2157" s="119">
        <f>+AH2157+V2157</f>
        <v>547360</v>
      </c>
      <c r="AJ2157" s="126"/>
      <c r="AK2157" s="128">
        <f>+AK2155+5</f>
        <v>8385</v>
      </c>
      <c r="AL2157" s="129">
        <f>+AK2157+V2157</f>
        <v>547385</v>
      </c>
    </row>
    <row r="2158" spans="1:38" ht="15.75" x14ac:dyDescent="0.25">
      <c r="A2158" s="93">
        <f t="shared" si="326"/>
        <v>0</v>
      </c>
      <c r="B2158" s="94">
        <f t="shared" si="321"/>
        <v>0</v>
      </c>
      <c r="C2158" s="95">
        <f>+$D$3*T2158</f>
        <v>7150</v>
      </c>
      <c r="D2158" s="95">
        <f t="shared" si="322"/>
        <v>7150</v>
      </c>
      <c r="E2158" s="95">
        <f>+$F$3*K2158</f>
        <v>1500</v>
      </c>
      <c r="F2158" s="95">
        <f t="shared" si="323"/>
        <v>1500</v>
      </c>
      <c r="G2158" s="96">
        <f>+$H$3*Q2158</f>
        <v>1500</v>
      </c>
      <c r="H2158" s="95">
        <f t="shared" si="324"/>
        <v>1500</v>
      </c>
      <c r="I2158" s="395"/>
      <c r="J2158" s="130">
        <f>((K2159-K2157)/500)</f>
        <v>0.02</v>
      </c>
      <c r="K2158" s="116">
        <f>(((I2158-I2157)*J2158)+K2157)+I2158</f>
        <v>150</v>
      </c>
      <c r="L2158" s="131">
        <f>ROUNDUP(K2158,0)</f>
        <v>150</v>
      </c>
      <c r="M2158" s="132">
        <f>((N2159-N2157)/500)</f>
        <v>0.02</v>
      </c>
      <c r="N2158" s="101">
        <f>(((I2158-I2157)*M2158)+N2157)+I2158</f>
        <v>250</v>
      </c>
      <c r="O2158" s="101">
        <f>ROUNDUP(N2158,0)</f>
        <v>250</v>
      </c>
      <c r="P2158" s="101">
        <f>((Q2159-Q2157)/500)</f>
        <v>0.02</v>
      </c>
      <c r="Q2158" s="101">
        <f>(((I2158-I2157)*P2158)+Q2157)+I2158</f>
        <v>500</v>
      </c>
      <c r="R2158" s="133">
        <f>ROUNDUP(Q2158,0)</f>
        <v>500</v>
      </c>
      <c r="S2158" s="132">
        <f>((T2159-T2157)/500)</f>
        <v>0.04</v>
      </c>
      <c r="T2158" s="134">
        <f>(((I2158-I2157)*S2158)+T2157)+I2158</f>
        <v>650</v>
      </c>
      <c r="U2158" s="134">
        <f>ROUNDUP(T2158,0)</f>
        <v>650</v>
      </c>
      <c r="V2158" s="396"/>
      <c r="W2158" s="130">
        <f>((X2159-X2157)/500)</f>
        <v>0.02</v>
      </c>
      <c r="X2158" s="116">
        <f>(((V2158-V2157)*W2158)+X2157)+V2158</f>
        <v>-2470</v>
      </c>
      <c r="Y2158" s="135">
        <f t="shared" si="325"/>
        <v>240</v>
      </c>
      <c r="Z2158" s="106">
        <f>ROUNDUP(X2158,0)</f>
        <v>-2470</v>
      </c>
      <c r="AA2158" s="136">
        <f>((AB2159-AB2157)/500)</f>
        <v>0.04</v>
      </c>
      <c r="AB2158" s="137">
        <f>(((V2158-V2157)*AA2158)+AB2157)+V2158</f>
        <v>-4940</v>
      </c>
      <c r="AC2158" s="101">
        <f>ROUNDUP(AB2158,0)</f>
        <v>-4940</v>
      </c>
      <c r="AD2158" s="137">
        <f>((AE2159-AE2157)/500)</f>
        <v>0.02</v>
      </c>
      <c r="AE2158" s="137">
        <f>(((V2158-V2157)*AD2158)+AE2157)+V2158</f>
        <v>-2445</v>
      </c>
      <c r="AF2158" s="133">
        <f>ROUNDUP(AE2158,0)</f>
        <v>-2445</v>
      </c>
      <c r="AG2158" s="137">
        <f>((AH2159-AH2157)/500)</f>
        <v>0.02</v>
      </c>
      <c r="AH2158" s="137">
        <f>(((V2158-V2157)*AG2158)+AH2157)+V2158</f>
        <v>-2420</v>
      </c>
      <c r="AI2158" s="101">
        <f>ROUNDUP(AH2158,0)</f>
        <v>-2420</v>
      </c>
      <c r="AJ2158" s="136">
        <f>((AK2159-AK2157)/500)</f>
        <v>0.02</v>
      </c>
      <c r="AK2158" s="138">
        <f>(((V2158-V2157)*AJ2158)+AK2157)+V2158</f>
        <v>-2395</v>
      </c>
      <c r="AL2158" s="139">
        <f>ROUNDUP(AK2158,0)</f>
        <v>-2395</v>
      </c>
    </row>
    <row r="2159" spans="1:38" ht="15.75" x14ac:dyDescent="0.25">
      <c r="A2159" s="93">
        <f t="shared" si="326"/>
        <v>0</v>
      </c>
      <c r="B2159" s="93">
        <f t="shared" si="321"/>
        <v>0</v>
      </c>
      <c r="C2159" s="112">
        <f>+$D$3*U2159</f>
        <v>6179030</v>
      </c>
      <c r="D2159" s="112">
        <f t="shared" si="322"/>
        <v>6179030</v>
      </c>
      <c r="E2159" s="112">
        <f>+$F$3*L2159</f>
        <v>5504400</v>
      </c>
      <c r="F2159" s="112">
        <f t="shared" si="323"/>
        <v>5504400</v>
      </c>
      <c r="G2159" s="113">
        <f>+$H$3*R2159</f>
        <v>1652370</v>
      </c>
      <c r="H2159" s="112">
        <f t="shared" si="324"/>
        <v>1652370</v>
      </c>
      <c r="I2159" s="140">
        <f>+I2157+500</f>
        <v>539500</v>
      </c>
      <c r="J2159" s="130"/>
      <c r="K2159" s="116">
        <f>+K2157+10</f>
        <v>10940</v>
      </c>
      <c r="L2159" s="117">
        <f>+I2159+K2159</f>
        <v>550440</v>
      </c>
      <c r="M2159" s="118"/>
      <c r="N2159" s="119">
        <f>+N2157+10</f>
        <v>11040</v>
      </c>
      <c r="O2159" s="119">
        <f>+N2159+I2159</f>
        <v>550540</v>
      </c>
      <c r="P2159" s="119"/>
      <c r="Q2159" s="119">
        <f>+Q2157+10</f>
        <v>11290</v>
      </c>
      <c r="R2159" s="120">
        <f>+Q2159+I2159</f>
        <v>550790</v>
      </c>
      <c r="S2159" s="121"/>
      <c r="T2159" s="122">
        <f>+T2157+20</f>
        <v>22230</v>
      </c>
      <c r="U2159" s="122">
        <f>+T2159+I2159</f>
        <v>561730</v>
      </c>
      <c r="V2159" s="141">
        <f>+V2157+500</f>
        <v>539500</v>
      </c>
      <c r="W2159" s="130"/>
      <c r="X2159" s="116">
        <f>+X2157+10</f>
        <v>8320</v>
      </c>
      <c r="Y2159" s="124">
        <f t="shared" si="325"/>
        <v>539740</v>
      </c>
      <c r="Z2159" s="125">
        <f>+V2159+X2159</f>
        <v>547820</v>
      </c>
      <c r="AA2159" s="126"/>
      <c r="AB2159" s="127">
        <f>+AB2157+20</f>
        <v>16640</v>
      </c>
      <c r="AC2159" s="119">
        <f>+V2159+AB2159</f>
        <v>556140</v>
      </c>
      <c r="AD2159" s="127"/>
      <c r="AE2159" s="127">
        <f>+AE2157+10</f>
        <v>8345</v>
      </c>
      <c r="AF2159" s="120">
        <f>+AE2159+V2159</f>
        <v>547845</v>
      </c>
      <c r="AG2159" s="127"/>
      <c r="AH2159" s="127">
        <f>+AH2157+10</f>
        <v>8370</v>
      </c>
      <c r="AI2159" s="119">
        <f>+AH2159+V2159</f>
        <v>547870</v>
      </c>
      <c r="AJ2159" s="126"/>
      <c r="AK2159" s="128">
        <f>+AK2157+10</f>
        <v>8395</v>
      </c>
      <c r="AL2159" s="129">
        <f>+AK2159+V2159</f>
        <v>547895</v>
      </c>
    </row>
    <row r="2160" spans="1:38" ht="15.75" x14ac:dyDescent="0.25">
      <c r="A2160" s="93">
        <f t="shared" si="326"/>
        <v>0</v>
      </c>
      <c r="B2160" s="94">
        <f t="shared" si="321"/>
        <v>0</v>
      </c>
      <c r="C2160" s="95">
        <f>+$D$3*T2160</f>
        <v>7150</v>
      </c>
      <c r="D2160" s="95">
        <f t="shared" si="322"/>
        <v>7150</v>
      </c>
      <c r="E2160" s="95">
        <f>+$F$3*K2160</f>
        <v>1500</v>
      </c>
      <c r="F2160" s="95">
        <f t="shared" si="323"/>
        <v>1500</v>
      </c>
      <c r="G2160" s="96">
        <f>+$H$3*Q2160</f>
        <v>1500</v>
      </c>
      <c r="H2160" s="433">
        <f t="shared" si="324"/>
        <v>1500</v>
      </c>
      <c r="I2160" s="395"/>
      <c r="J2160" s="130">
        <f>((K2161-K2159)/500)</f>
        <v>0.02</v>
      </c>
      <c r="K2160" s="116">
        <f>(((I2160-I2159)*J2160)+K2159)+I2160</f>
        <v>150</v>
      </c>
      <c r="L2160" s="131">
        <f>ROUNDUP(K2160,0)</f>
        <v>150</v>
      </c>
      <c r="M2160" s="132">
        <f>((N2161-N2159)/500)</f>
        <v>0.02</v>
      </c>
      <c r="N2160" s="101">
        <f>(((I2160-I2159)*M2160)+N2159)+I2160</f>
        <v>250</v>
      </c>
      <c r="O2160" s="101">
        <f>ROUNDUP(N2160,0)</f>
        <v>250</v>
      </c>
      <c r="P2160" s="101">
        <f>((Q2161-Q2159)/500)</f>
        <v>0.02</v>
      </c>
      <c r="Q2160" s="101">
        <f>(((I2160-I2159)*P2160)+Q2159)+I2160</f>
        <v>500</v>
      </c>
      <c r="R2160" s="133">
        <f>ROUNDUP(Q2160,0)</f>
        <v>500</v>
      </c>
      <c r="S2160" s="132">
        <f>((T2161-T2159)/500)</f>
        <v>0.04</v>
      </c>
      <c r="T2160" s="134">
        <f>(((I2160-I2159)*S2160)+T2159)+I2160</f>
        <v>650</v>
      </c>
      <c r="U2160" s="134">
        <f>ROUNDUP(T2160,0)</f>
        <v>650</v>
      </c>
      <c r="V2160" s="396"/>
      <c r="W2160" s="130">
        <f>((X2161-X2159)/500)</f>
        <v>0.01</v>
      </c>
      <c r="X2160" s="116">
        <f>(((V2160-V2159)*W2160)+X2159)+V2160</f>
        <v>2925</v>
      </c>
      <c r="Y2160" s="135">
        <f t="shared" si="325"/>
        <v>240</v>
      </c>
      <c r="Z2160" s="106">
        <f>ROUNDUP(X2160,0)</f>
        <v>2925</v>
      </c>
      <c r="AA2160" s="136">
        <f>((AB2161-AB2159)/500)</f>
        <v>0.02</v>
      </c>
      <c r="AB2160" s="137">
        <f>(((V2160-V2159)*AA2160)+AB2159)+V2160</f>
        <v>5850</v>
      </c>
      <c r="AC2160" s="101">
        <f>ROUNDUP(AB2160,0)</f>
        <v>5850</v>
      </c>
      <c r="AD2160" s="137">
        <f>((AE2161-AE2159)/500)</f>
        <v>0.01</v>
      </c>
      <c r="AE2160" s="137">
        <f>(((V2160-V2159)*AD2160)+AE2159)+V2160</f>
        <v>2950</v>
      </c>
      <c r="AF2160" s="133">
        <f>ROUNDUP(AE2160,0)</f>
        <v>2950</v>
      </c>
      <c r="AG2160" s="137">
        <f>((AH2161-AH2159)/500)</f>
        <v>0.01</v>
      </c>
      <c r="AH2160" s="137">
        <f>(((V2160-V2159)*AG2160)+AH2159)+V2160</f>
        <v>2975</v>
      </c>
      <c r="AI2160" s="101">
        <f>ROUNDUP(AH2160,0)</f>
        <v>2975</v>
      </c>
      <c r="AJ2160" s="136">
        <f>((AK2161-AK2159)/500)</f>
        <v>0.01</v>
      </c>
      <c r="AK2160" s="138">
        <f>(((V2160-V2159)*AJ2160)+AK2159)+V2160</f>
        <v>3000</v>
      </c>
      <c r="AL2160" s="139">
        <f>ROUNDUP(AK2160,0)</f>
        <v>3000</v>
      </c>
    </row>
    <row r="2161" spans="1:38" ht="15.75" x14ac:dyDescent="0.25">
      <c r="A2161" s="93">
        <f t="shared" si="326"/>
        <v>0</v>
      </c>
      <c r="B2161" s="93">
        <f t="shared" si="321"/>
        <v>0</v>
      </c>
      <c r="C2161" s="112">
        <f>+$D$3*U2161</f>
        <v>6184750</v>
      </c>
      <c r="D2161" s="112">
        <f t="shared" si="322"/>
        <v>6184750</v>
      </c>
      <c r="E2161" s="112">
        <f>+$F$3*L2161</f>
        <v>5509500</v>
      </c>
      <c r="F2161" s="112">
        <f t="shared" si="323"/>
        <v>5509500</v>
      </c>
      <c r="G2161" s="113">
        <f>+$H$3*R2161</f>
        <v>1653900</v>
      </c>
      <c r="H2161" s="112">
        <f t="shared" si="324"/>
        <v>1653900</v>
      </c>
      <c r="I2161" s="140">
        <f>+I2159+500</f>
        <v>540000</v>
      </c>
      <c r="J2161" s="130"/>
      <c r="K2161" s="116">
        <f>+K2159+10</f>
        <v>10950</v>
      </c>
      <c r="L2161" s="117">
        <f>+I2161+K2161</f>
        <v>550950</v>
      </c>
      <c r="M2161" s="118"/>
      <c r="N2161" s="119">
        <f>+N2159+10</f>
        <v>11050</v>
      </c>
      <c r="O2161" s="119">
        <f>+N2161+I2161</f>
        <v>551050</v>
      </c>
      <c r="P2161" s="119"/>
      <c r="Q2161" s="119">
        <f>+Q2159+10</f>
        <v>11300</v>
      </c>
      <c r="R2161" s="120">
        <f>+Q2161+I2161</f>
        <v>551300</v>
      </c>
      <c r="S2161" s="121"/>
      <c r="T2161" s="122">
        <f>+T2159+20</f>
        <v>22250</v>
      </c>
      <c r="U2161" s="122">
        <f>+T2161+I2161</f>
        <v>562250</v>
      </c>
      <c r="V2161" s="141">
        <f>+V2159+500</f>
        <v>540000</v>
      </c>
      <c r="W2161" s="130"/>
      <c r="X2161" s="116">
        <f>+X2159+5</f>
        <v>8325</v>
      </c>
      <c r="Y2161" s="124">
        <f t="shared" si="325"/>
        <v>540240</v>
      </c>
      <c r="Z2161" s="125">
        <f>+V2161+X2161</f>
        <v>548325</v>
      </c>
      <c r="AA2161" s="126"/>
      <c r="AB2161" s="127">
        <f>+AB2159+10</f>
        <v>16650</v>
      </c>
      <c r="AC2161" s="119">
        <f>+V2161+AB2161</f>
        <v>556650</v>
      </c>
      <c r="AD2161" s="127"/>
      <c r="AE2161" s="127">
        <f>+AE2159+5</f>
        <v>8350</v>
      </c>
      <c r="AF2161" s="120">
        <f>+AE2161+V2161</f>
        <v>548350</v>
      </c>
      <c r="AG2161" s="127"/>
      <c r="AH2161" s="127">
        <f>+AH2159+5</f>
        <v>8375</v>
      </c>
      <c r="AI2161" s="119">
        <f>+AH2161+V2161</f>
        <v>548375</v>
      </c>
      <c r="AJ2161" s="126"/>
      <c r="AK2161" s="128">
        <f>+AK2159+5</f>
        <v>8400</v>
      </c>
      <c r="AL2161" s="129">
        <f>+AK2161+V2161</f>
        <v>548400</v>
      </c>
    </row>
    <row r="2162" spans="1:38" ht="15.75" x14ac:dyDescent="0.25">
      <c r="A2162" s="93">
        <f t="shared" si="326"/>
        <v>0</v>
      </c>
      <c r="B2162" s="94">
        <f t="shared" si="321"/>
        <v>0</v>
      </c>
      <c r="C2162" s="95">
        <f>+$D$3*T2162</f>
        <v>7150</v>
      </c>
      <c r="D2162" s="95">
        <f t="shared" si="322"/>
        <v>7150</v>
      </c>
      <c r="E2162" s="95">
        <f>+$F$3*K2162</f>
        <v>1500</v>
      </c>
      <c r="F2162" s="95">
        <f t="shared" si="323"/>
        <v>1500</v>
      </c>
      <c r="G2162" s="96">
        <f>+$H$3*Q2162</f>
        <v>1500</v>
      </c>
      <c r="H2162" s="95">
        <f t="shared" si="324"/>
        <v>1500</v>
      </c>
      <c r="I2162" s="395"/>
      <c r="J2162" s="130">
        <f>((K2163-K2161)/500)</f>
        <v>0.02</v>
      </c>
      <c r="K2162" s="116">
        <f>(((I2162-I2161)*J2162)+K2161)+I2162</f>
        <v>150</v>
      </c>
      <c r="L2162" s="131">
        <f>ROUNDUP(K2162,0)</f>
        <v>150</v>
      </c>
      <c r="M2162" s="132">
        <f>((N2163-N2161)/500)</f>
        <v>0.02</v>
      </c>
      <c r="N2162" s="101">
        <f>(((I2162-I2161)*M2162)+N2161)+I2162</f>
        <v>250</v>
      </c>
      <c r="O2162" s="101">
        <f>ROUNDUP(N2162,0)</f>
        <v>250</v>
      </c>
      <c r="P2162" s="101">
        <f>((Q2163-Q2161)/500)</f>
        <v>0.02</v>
      </c>
      <c r="Q2162" s="101">
        <f>(((I2162-I2161)*P2162)+Q2161)+I2162</f>
        <v>500</v>
      </c>
      <c r="R2162" s="133">
        <f>ROUNDUP(Q2162,0)</f>
        <v>500</v>
      </c>
      <c r="S2162" s="132">
        <f>((T2163-T2161)/500)</f>
        <v>0.04</v>
      </c>
      <c r="T2162" s="134">
        <f>(((I2162-I2161)*S2162)+T2161)+I2162</f>
        <v>650</v>
      </c>
      <c r="U2162" s="134">
        <f>ROUNDUP(T2162,0)</f>
        <v>650</v>
      </c>
      <c r="V2162" s="396"/>
      <c r="W2162" s="130">
        <f>((X2163-X2161)/500)</f>
        <v>0.02</v>
      </c>
      <c r="X2162" s="116">
        <f>(((V2162-V2161)*W2162)+X2161)+V2162</f>
        <v>-2475</v>
      </c>
      <c r="Y2162" s="135">
        <f t="shared" si="325"/>
        <v>240</v>
      </c>
      <c r="Z2162" s="106">
        <f>ROUNDUP(X2162,0)</f>
        <v>-2475</v>
      </c>
      <c r="AA2162" s="136">
        <f>((AB2163-AB2161)/500)</f>
        <v>0.04</v>
      </c>
      <c r="AB2162" s="137">
        <f>(((V2162-V2161)*AA2162)+AB2161)+V2162</f>
        <v>-4950</v>
      </c>
      <c r="AC2162" s="101">
        <f>ROUNDUP(AB2162,0)</f>
        <v>-4950</v>
      </c>
      <c r="AD2162" s="137">
        <f>((AE2163-AE2161)/500)</f>
        <v>0.02</v>
      </c>
      <c r="AE2162" s="137">
        <f>(((V2162-V2161)*AD2162)+AE2161)+V2162</f>
        <v>-2450</v>
      </c>
      <c r="AF2162" s="133">
        <f>ROUNDUP(AE2162,0)</f>
        <v>-2450</v>
      </c>
      <c r="AG2162" s="137">
        <f>((AH2163-AH2161)/500)</f>
        <v>0.02</v>
      </c>
      <c r="AH2162" s="137">
        <f>(((V2162-V2161)*AG2162)+AH2161)+V2162</f>
        <v>-2425</v>
      </c>
      <c r="AI2162" s="101">
        <f>ROUNDUP(AH2162,0)</f>
        <v>-2425</v>
      </c>
      <c r="AJ2162" s="136">
        <f>((AK2163-AK2161)/500)</f>
        <v>0.02</v>
      </c>
      <c r="AK2162" s="138">
        <f>(((V2162-V2161)*AJ2162)+AK2161)+V2162</f>
        <v>-2400</v>
      </c>
      <c r="AL2162" s="139">
        <f>ROUNDUP(AK2162,0)</f>
        <v>-2400</v>
      </c>
    </row>
    <row r="2163" spans="1:38" ht="15.75" x14ac:dyDescent="0.25">
      <c r="A2163" s="93">
        <f t="shared" si="326"/>
        <v>0</v>
      </c>
      <c r="B2163" s="93">
        <f t="shared" si="321"/>
        <v>0</v>
      </c>
      <c r="C2163" s="112">
        <f>+$D$3*U2163</f>
        <v>6190470</v>
      </c>
      <c r="D2163" s="112">
        <f t="shared" si="322"/>
        <v>6190470</v>
      </c>
      <c r="E2163" s="112">
        <f>+$F$3*L2163</f>
        <v>5514600</v>
      </c>
      <c r="F2163" s="112">
        <f t="shared" si="323"/>
        <v>5514600</v>
      </c>
      <c r="G2163" s="113">
        <f>+$H$3*R2163</f>
        <v>1655430</v>
      </c>
      <c r="H2163" s="112">
        <f t="shared" si="324"/>
        <v>1655430</v>
      </c>
      <c r="I2163" s="140">
        <f>+I2161+500</f>
        <v>540500</v>
      </c>
      <c r="J2163" s="130"/>
      <c r="K2163" s="116">
        <f>+K2161+10</f>
        <v>10960</v>
      </c>
      <c r="L2163" s="117">
        <f>+I2163+K2163</f>
        <v>551460</v>
      </c>
      <c r="M2163" s="118"/>
      <c r="N2163" s="119">
        <f>+N2161+10</f>
        <v>11060</v>
      </c>
      <c r="O2163" s="119">
        <f>+N2163+I2163</f>
        <v>551560</v>
      </c>
      <c r="P2163" s="119"/>
      <c r="Q2163" s="119">
        <f>+Q2161+10</f>
        <v>11310</v>
      </c>
      <c r="R2163" s="120">
        <f>+Q2163+I2163</f>
        <v>551810</v>
      </c>
      <c r="S2163" s="121"/>
      <c r="T2163" s="122">
        <f>+T2161+20</f>
        <v>22270</v>
      </c>
      <c r="U2163" s="122">
        <f>+T2163+I2163</f>
        <v>562770</v>
      </c>
      <c r="V2163" s="141">
        <f>+V2161+500</f>
        <v>540500</v>
      </c>
      <c r="W2163" s="130"/>
      <c r="X2163" s="116">
        <f>+X2161+10</f>
        <v>8335</v>
      </c>
      <c r="Y2163" s="124">
        <f t="shared" si="325"/>
        <v>540740</v>
      </c>
      <c r="Z2163" s="125">
        <f>+V2163+X2163</f>
        <v>548835</v>
      </c>
      <c r="AA2163" s="126"/>
      <c r="AB2163" s="127">
        <f>+AB2161+20</f>
        <v>16670</v>
      </c>
      <c r="AC2163" s="119">
        <f>+V2163+AB2163</f>
        <v>557170</v>
      </c>
      <c r="AD2163" s="127"/>
      <c r="AE2163" s="127">
        <f>+AE2161+10</f>
        <v>8360</v>
      </c>
      <c r="AF2163" s="120">
        <f>+AE2163+V2163</f>
        <v>548860</v>
      </c>
      <c r="AG2163" s="127"/>
      <c r="AH2163" s="127">
        <f>+AH2161+10</f>
        <v>8385</v>
      </c>
      <c r="AI2163" s="119">
        <f>+AH2163+V2163</f>
        <v>548885</v>
      </c>
      <c r="AJ2163" s="126"/>
      <c r="AK2163" s="128">
        <f>+AK2161+10</f>
        <v>8410</v>
      </c>
      <c r="AL2163" s="129">
        <f>+AK2163+V2163</f>
        <v>548910</v>
      </c>
    </row>
    <row r="2164" spans="1:38" ht="15.75" x14ac:dyDescent="0.25">
      <c r="A2164" s="93">
        <f t="shared" si="326"/>
        <v>0</v>
      </c>
      <c r="B2164" s="94">
        <f t="shared" si="321"/>
        <v>0</v>
      </c>
      <c r="C2164" s="95">
        <f>+$D$3*T2164</f>
        <v>7150</v>
      </c>
      <c r="D2164" s="95">
        <f t="shared" si="322"/>
        <v>7150</v>
      </c>
      <c r="E2164" s="95">
        <f>+$F$3*K2164</f>
        <v>1500</v>
      </c>
      <c r="F2164" s="95">
        <f t="shared" si="323"/>
        <v>1500</v>
      </c>
      <c r="G2164" s="96">
        <f>+$H$3*Q2164</f>
        <v>1500</v>
      </c>
      <c r="H2164" s="433">
        <f t="shared" si="324"/>
        <v>1500</v>
      </c>
      <c r="I2164" s="395"/>
      <c r="J2164" s="130">
        <f>((K2165-K2163)/500)</f>
        <v>0.02</v>
      </c>
      <c r="K2164" s="116">
        <f>(((I2164-I2163)*J2164)+K2163)+I2164</f>
        <v>150</v>
      </c>
      <c r="L2164" s="131">
        <f>ROUNDUP(K2164,0)</f>
        <v>150</v>
      </c>
      <c r="M2164" s="132">
        <f>((N2165-N2163)/500)</f>
        <v>0.02</v>
      </c>
      <c r="N2164" s="101">
        <f>(((I2164-I2163)*M2164)+N2163)+I2164</f>
        <v>250</v>
      </c>
      <c r="O2164" s="101">
        <f>ROUNDUP(N2164,0)</f>
        <v>250</v>
      </c>
      <c r="P2164" s="101">
        <f>((Q2165-Q2163)/500)</f>
        <v>0.02</v>
      </c>
      <c r="Q2164" s="101">
        <f>(((I2164-I2163)*P2164)+Q2163)+I2164</f>
        <v>500</v>
      </c>
      <c r="R2164" s="133">
        <f>ROUNDUP(Q2164,0)</f>
        <v>500</v>
      </c>
      <c r="S2164" s="132">
        <f>((T2165-T2163)/500)</f>
        <v>0.04</v>
      </c>
      <c r="T2164" s="134">
        <f>(((I2164-I2163)*S2164)+T2163)+I2164</f>
        <v>650</v>
      </c>
      <c r="U2164" s="134">
        <f>ROUNDUP(T2164,0)</f>
        <v>650</v>
      </c>
      <c r="V2164" s="396"/>
      <c r="W2164" s="130">
        <f>((X2165-X2163)/500)</f>
        <v>0.01</v>
      </c>
      <c r="X2164" s="116">
        <f>(((V2164-V2163)*W2164)+X2163)+V2164</f>
        <v>2930</v>
      </c>
      <c r="Y2164" s="135">
        <f t="shared" si="325"/>
        <v>240</v>
      </c>
      <c r="Z2164" s="106">
        <f>ROUNDUP(X2164,0)</f>
        <v>2930</v>
      </c>
      <c r="AA2164" s="136">
        <f>((AB2165-AB2163)/500)</f>
        <v>0.02</v>
      </c>
      <c r="AB2164" s="137">
        <f>(((V2164-V2163)*AA2164)+AB2163)+V2164</f>
        <v>5860</v>
      </c>
      <c r="AC2164" s="101">
        <f>ROUNDUP(AB2164,0)</f>
        <v>5860</v>
      </c>
      <c r="AD2164" s="137">
        <f>((AE2165-AE2163)/500)</f>
        <v>0.01</v>
      </c>
      <c r="AE2164" s="137">
        <f>(((V2164-V2163)*AD2164)+AE2163)+V2164</f>
        <v>2955</v>
      </c>
      <c r="AF2164" s="133">
        <f>ROUNDUP(AE2164,0)</f>
        <v>2955</v>
      </c>
      <c r="AG2164" s="137">
        <f>((AH2165-AH2163)/500)</f>
        <v>0.01</v>
      </c>
      <c r="AH2164" s="137">
        <f>(((V2164-V2163)*AG2164)+AH2163)+V2164</f>
        <v>2980</v>
      </c>
      <c r="AI2164" s="101">
        <f>ROUNDUP(AH2164,0)</f>
        <v>2980</v>
      </c>
      <c r="AJ2164" s="136">
        <f>((AK2165-AK2163)/500)</f>
        <v>0.01</v>
      </c>
      <c r="AK2164" s="138">
        <f>(((V2164-V2163)*AJ2164)+AK2163)+V2164</f>
        <v>3005</v>
      </c>
      <c r="AL2164" s="139">
        <f>ROUNDUP(AK2164,0)</f>
        <v>3005</v>
      </c>
    </row>
    <row r="2165" spans="1:38" ht="15.75" x14ac:dyDescent="0.25">
      <c r="A2165" s="93">
        <f t="shared" si="326"/>
        <v>0</v>
      </c>
      <c r="B2165" s="93">
        <f t="shared" si="321"/>
        <v>0</v>
      </c>
      <c r="C2165" s="112">
        <f>+$D$3*U2165</f>
        <v>6196190</v>
      </c>
      <c r="D2165" s="112">
        <f t="shared" si="322"/>
        <v>6196190</v>
      </c>
      <c r="E2165" s="112">
        <f>+$F$3*L2165</f>
        <v>5519700</v>
      </c>
      <c r="F2165" s="112">
        <f t="shared" si="323"/>
        <v>5519700</v>
      </c>
      <c r="G2165" s="113">
        <f>+$H$3*R2165</f>
        <v>1656960</v>
      </c>
      <c r="H2165" s="112">
        <f t="shared" si="324"/>
        <v>1656960</v>
      </c>
      <c r="I2165" s="140">
        <f>+I2163+500</f>
        <v>541000</v>
      </c>
      <c r="J2165" s="130"/>
      <c r="K2165" s="116">
        <f>+K2163+10</f>
        <v>10970</v>
      </c>
      <c r="L2165" s="117">
        <f>+I2165+K2165</f>
        <v>551970</v>
      </c>
      <c r="M2165" s="118"/>
      <c r="N2165" s="119">
        <f>+N2163+10</f>
        <v>11070</v>
      </c>
      <c r="O2165" s="119">
        <f>+N2165+I2165</f>
        <v>552070</v>
      </c>
      <c r="P2165" s="119"/>
      <c r="Q2165" s="119">
        <f>+Q2163+10</f>
        <v>11320</v>
      </c>
      <c r="R2165" s="120">
        <f>+Q2165+I2165</f>
        <v>552320</v>
      </c>
      <c r="S2165" s="121"/>
      <c r="T2165" s="122">
        <f>+T2163+20</f>
        <v>22290</v>
      </c>
      <c r="U2165" s="122">
        <f>+T2165+I2165</f>
        <v>563290</v>
      </c>
      <c r="V2165" s="141">
        <f>+V2163+500</f>
        <v>541000</v>
      </c>
      <c r="W2165" s="130"/>
      <c r="X2165" s="116">
        <f>+X2163+5</f>
        <v>8340</v>
      </c>
      <c r="Y2165" s="124">
        <f t="shared" si="325"/>
        <v>541240</v>
      </c>
      <c r="Z2165" s="125">
        <f>+V2165+X2165</f>
        <v>549340</v>
      </c>
      <c r="AA2165" s="126"/>
      <c r="AB2165" s="127">
        <f>+AB2163+10</f>
        <v>16680</v>
      </c>
      <c r="AC2165" s="119">
        <f>+V2165+AB2165</f>
        <v>557680</v>
      </c>
      <c r="AD2165" s="127"/>
      <c r="AE2165" s="127">
        <f>+AE2163+5</f>
        <v>8365</v>
      </c>
      <c r="AF2165" s="120">
        <f>+AE2165+V2165</f>
        <v>549365</v>
      </c>
      <c r="AG2165" s="127"/>
      <c r="AH2165" s="127">
        <f>+AH2163+5</f>
        <v>8390</v>
      </c>
      <c r="AI2165" s="119">
        <f>+AH2165+V2165</f>
        <v>549390</v>
      </c>
      <c r="AJ2165" s="126"/>
      <c r="AK2165" s="128">
        <f>+AK2163+5</f>
        <v>8415</v>
      </c>
      <c r="AL2165" s="129">
        <f>+AK2165+V2165</f>
        <v>549415</v>
      </c>
    </row>
    <row r="2166" spans="1:38" ht="15.75" x14ac:dyDescent="0.25">
      <c r="A2166" s="93">
        <f t="shared" si="326"/>
        <v>0</v>
      </c>
      <c r="B2166" s="94">
        <f t="shared" si="321"/>
        <v>0</v>
      </c>
      <c r="C2166" s="95">
        <f>+$D$3*T2166</f>
        <v>7150</v>
      </c>
      <c r="D2166" s="95">
        <f t="shared" si="322"/>
        <v>7150</v>
      </c>
      <c r="E2166" s="95">
        <f>+$F$3*K2166</f>
        <v>1500</v>
      </c>
      <c r="F2166" s="95">
        <f t="shared" si="323"/>
        <v>1500</v>
      </c>
      <c r="G2166" s="96">
        <f>+$H$3*Q2166</f>
        <v>1500</v>
      </c>
      <c r="H2166" s="95">
        <f t="shared" si="324"/>
        <v>1500</v>
      </c>
      <c r="I2166" s="395"/>
      <c r="J2166" s="130">
        <f>((K2167-K2165)/500)</f>
        <v>0.02</v>
      </c>
      <c r="K2166" s="116">
        <f>(((I2166-I2165)*J2166)+K2165)+I2166</f>
        <v>150</v>
      </c>
      <c r="L2166" s="131">
        <f>ROUNDUP(K2166,0)</f>
        <v>150</v>
      </c>
      <c r="M2166" s="132">
        <f>((N2167-N2165)/500)</f>
        <v>0.02</v>
      </c>
      <c r="N2166" s="101">
        <f>(((I2166-I2165)*M2166)+N2165)+I2166</f>
        <v>250</v>
      </c>
      <c r="O2166" s="101">
        <f>ROUNDUP(N2166,0)</f>
        <v>250</v>
      </c>
      <c r="P2166" s="101">
        <f>((Q2167-Q2165)/500)</f>
        <v>0.02</v>
      </c>
      <c r="Q2166" s="101">
        <f>(((I2166-I2165)*P2166)+Q2165)+I2166</f>
        <v>500</v>
      </c>
      <c r="R2166" s="133">
        <f>ROUNDUP(Q2166,0)</f>
        <v>500</v>
      </c>
      <c r="S2166" s="132">
        <f>((T2167-T2165)/500)</f>
        <v>0.04</v>
      </c>
      <c r="T2166" s="134">
        <f>(((I2166-I2165)*S2166)+T2165)+I2166</f>
        <v>650</v>
      </c>
      <c r="U2166" s="134">
        <f>ROUNDUP(T2166,0)</f>
        <v>650</v>
      </c>
      <c r="V2166" s="396"/>
      <c r="W2166" s="130">
        <f>((X2167-X2165)/500)</f>
        <v>0.02</v>
      </c>
      <c r="X2166" s="116">
        <f>(((V2166-V2165)*W2166)+X2165)+V2166</f>
        <v>-2480</v>
      </c>
      <c r="Y2166" s="135">
        <f t="shared" si="325"/>
        <v>240</v>
      </c>
      <c r="Z2166" s="106">
        <f>ROUNDUP(X2166,0)</f>
        <v>-2480</v>
      </c>
      <c r="AA2166" s="136">
        <f>((AB2167-AB2165)/500)</f>
        <v>0.04</v>
      </c>
      <c r="AB2166" s="137">
        <f>(((V2166-V2165)*AA2166)+AB2165)+V2166</f>
        <v>-4960</v>
      </c>
      <c r="AC2166" s="101">
        <f>ROUNDUP(AB2166,0)</f>
        <v>-4960</v>
      </c>
      <c r="AD2166" s="137">
        <f>((AE2167-AE2165)/500)</f>
        <v>0.02</v>
      </c>
      <c r="AE2166" s="137">
        <f>(((V2166-V2165)*AD2166)+AE2165)+V2166</f>
        <v>-2455</v>
      </c>
      <c r="AF2166" s="133">
        <f>ROUNDUP(AE2166,0)</f>
        <v>-2455</v>
      </c>
      <c r="AG2166" s="137">
        <f>((AH2167-AH2165)/500)</f>
        <v>0.02</v>
      </c>
      <c r="AH2166" s="137">
        <f>(((V2166-V2165)*AG2166)+AH2165)+V2166</f>
        <v>-2430</v>
      </c>
      <c r="AI2166" s="101">
        <f>ROUNDUP(AH2166,0)</f>
        <v>-2430</v>
      </c>
      <c r="AJ2166" s="136">
        <f>((AK2167-AK2165)/500)</f>
        <v>0.02</v>
      </c>
      <c r="AK2166" s="138">
        <f>(((V2166-V2165)*AJ2166)+AK2165)+V2166</f>
        <v>-2405</v>
      </c>
      <c r="AL2166" s="139">
        <f>ROUNDUP(AK2166,0)</f>
        <v>-2405</v>
      </c>
    </row>
    <row r="2167" spans="1:38" ht="15.75" x14ac:dyDescent="0.25">
      <c r="A2167" s="93">
        <f t="shared" si="326"/>
        <v>0</v>
      </c>
      <c r="B2167" s="93">
        <f t="shared" si="321"/>
        <v>0</v>
      </c>
      <c r="C2167" s="112">
        <f>+$D$3*U2167</f>
        <v>6201910</v>
      </c>
      <c r="D2167" s="112">
        <f t="shared" si="322"/>
        <v>6201910</v>
      </c>
      <c r="E2167" s="112">
        <f>+$F$3*L2167</f>
        <v>5524800</v>
      </c>
      <c r="F2167" s="112">
        <f t="shared" si="323"/>
        <v>5524800</v>
      </c>
      <c r="G2167" s="113">
        <f>+$H$3*R2167</f>
        <v>1658490</v>
      </c>
      <c r="H2167" s="112">
        <f t="shared" si="324"/>
        <v>1658490</v>
      </c>
      <c r="I2167" s="140">
        <f>+I2165+500</f>
        <v>541500</v>
      </c>
      <c r="J2167" s="130"/>
      <c r="K2167" s="116">
        <f>+K2165+10</f>
        <v>10980</v>
      </c>
      <c r="L2167" s="117">
        <f>+I2167+K2167</f>
        <v>552480</v>
      </c>
      <c r="M2167" s="118"/>
      <c r="N2167" s="119">
        <f>+N2165+10</f>
        <v>11080</v>
      </c>
      <c r="O2167" s="119">
        <f>+N2167+I2167</f>
        <v>552580</v>
      </c>
      <c r="P2167" s="119"/>
      <c r="Q2167" s="119">
        <f>+Q2165+10</f>
        <v>11330</v>
      </c>
      <c r="R2167" s="120">
        <f>+Q2167+I2167</f>
        <v>552830</v>
      </c>
      <c r="S2167" s="121"/>
      <c r="T2167" s="122">
        <f>+T2165+20</f>
        <v>22310</v>
      </c>
      <c r="U2167" s="122">
        <f>+T2167+I2167</f>
        <v>563810</v>
      </c>
      <c r="V2167" s="141">
        <f>+V2165+500</f>
        <v>541500</v>
      </c>
      <c r="W2167" s="130"/>
      <c r="X2167" s="116">
        <f>+X2165+10</f>
        <v>8350</v>
      </c>
      <c r="Y2167" s="124">
        <f t="shared" si="325"/>
        <v>541740</v>
      </c>
      <c r="Z2167" s="125">
        <f>+V2167+X2167</f>
        <v>549850</v>
      </c>
      <c r="AA2167" s="126"/>
      <c r="AB2167" s="127">
        <f>+AB2165+20</f>
        <v>16700</v>
      </c>
      <c r="AC2167" s="119">
        <f>+V2167+AB2167</f>
        <v>558200</v>
      </c>
      <c r="AD2167" s="127"/>
      <c r="AE2167" s="127">
        <f>+AE2165+10</f>
        <v>8375</v>
      </c>
      <c r="AF2167" s="120">
        <f>+AE2167+V2167</f>
        <v>549875</v>
      </c>
      <c r="AG2167" s="127"/>
      <c r="AH2167" s="127">
        <f>+AH2165+10</f>
        <v>8400</v>
      </c>
      <c r="AI2167" s="119">
        <f>+AH2167+V2167</f>
        <v>549900</v>
      </c>
      <c r="AJ2167" s="126"/>
      <c r="AK2167" s="128">
        <f>+AK2165+10</f>
        <v>8425</v>
      </c>
      <c r="AL2167" s="129">
        <f>+AK2167+V2167</f>
        <v>549925</v>
      </c>
    </row>
    <row r="2168" spans="1:38" ht="15.75" x14ac:dyDescent="0.25">
      <c r="A2168" s="93">
        <f t="shared" si="326"/>
        <v>0</v>
      </c>
      <c r="B2168" s="94">
        <f t="shared" si="321"/>
        <v>0</v>
      </c>
      <c r="C2168" s="95">
        <f>+$D$3*T2168</f>
        <v>7150</v>
      </c>
      <c r="D2168" s="95">
        <f t="shared" si="322"/>
        <v>7150</v>
      </c>
      <c r="E2168" s="95">
        <f>+$F$3*K2168</f>
        <v>1500</v>
      </c>
      <c r="F2168" s="95">
        <f t="shared" si="323"/>
        <v>1500</v>
      </c>
      <c r="G2168" s="96">
        <f>+$H$3*Q2168</f>
        <v>1500</v>
      </c>
      <c r="H2168" s="433">
        <f t="shared" si="324"/>
        <v>1500</v>
      </c>
      <c r="I2168" s="395"/>
      <c r="J2168" s="130">
        <f>((K2169-K2167)/500)</f>
        <v>0.02</v>
      </c>
      <c r="K2168" s="116">
        <f>(((I2168-I2167)*J2168)+K2167)+I2168</f>
        <v>150</v>
      </c>
      <c r="L2168" s="131">
        <f>ROUNDUP(K2168,0)</f>
        <v>150</v>
      </c>
      <c r="M2168" s="132">
        <f>((N2169-N2167)/500)</f>
        <v>0.02</v>
      </c>
      <c r="N2168" s="101">
        <f>(((I2168-I2167)*M2168)+N2167)+I2168</f>
        <v>250</v>
      </c>
      <c r="O2168" s="101">
        <f>ROUNDUP(N2168,0)</f>
        <v>250</v>
      </c>
      <c r="P2168" s="101">
        <f>((Q2169-Q2167)/500)</f>
        <v>0.02</v>
      </c>
      <c r="Q2168" s="101">
        <f>(((I2168-I2167)*P2168)+Q2167)+I2168</f>
        <v>500</v>
      </c>
      <c r="R2168" s="133">
        <f>ROUNDUP(Q2168,0)</f>
        <v>500</v>
      </c>
      <c r="S2168" s="132">
        <f>((T2169-T2167)/500)</f>
        <v>0.04</v>
      </c>
      <c r="T2168" s="134">
        <f>(((I2168-I2167)*S2168)+T2167)+I2168</f>
        <v>650</v>
      </c>
      <c r="U2168" s="134">
        <f>ROUNDUP(T2168,0)</f>
        <v>650</v>
      </c>
      <c r="V2168" s="396"/>
      <c r="W2168" s="130">
        <f>((X2169-X2167)/500)</f>
        <v>0.01</v>
      </c>
      <c r="X2168" s="116">
        <f>(((V2168-V2167)*W2168)+X2167)+V2168</f>
        <v>2935</v>
      </c>
      <c r="Y2168" s="135">
        <f t="shared" si="325"/>
        <v>240</v>
      </c>
      <c r="Z2168" s="106">
        <f>ROUNDUP(X2168,0)</f>
        <v>2935</v>
      </c>
      <c r="AA2168" s="136">
        <f>((AB2169-AB2167)/500)</f>
        <v>0.02</v>
      </c>
      <c r="AB2168" s="137">
        <f>(((V2168-V2167)*AA2168)+AB2167)+V2168</f>
        <v>5870</v>
      </c>
      <c r="AC2168" s="101">
        <f>ROUNDUP(AB2168,0)</f>
        <v>5870</v>
      </c>
      <c r="AD2168" s="137">
        <f>((AE2169-AE2167)/500)</f>
        <v>0.01</v>
      </c>
      <c r="AE2168" s="137">
        <f>(((V2168-V2167)*AD2168)+AE2167)+V2168</f>
        <v>2960</v>
      </c>
      <c r="AF2168" s="133">
        <f>ROUNDUP(AE2168,0)</f>
        <v>2960</v>
      </c>
      <c r="AG2168" s="137">
        <f>((AH2169-AH2167)/500)</f>
        <v>0.01</v>
      </c>
      <c r="AH2168" s="137">
        <f>(((V2168-V2167)*AG2168)+AH2167)+V2168</f>
        <v>2985</v>
      </c>
      <c r="AI2168" s="101">
        <f>ROUNDUP(AH2168,0)</f>
        <v>2985</v>
      </c>
      <c r="AJ2168" s="136">
        <f>((AK2169-AK2167)/500)</f>
        <v>0.01</v>
      </c>
      <c r="AK2168" s="138">
        <f>(((V2168-V2167)*AJ2168)+AK2167)+V2168</f>
        <v>3010</v>
      </c>
      <c r="AL2168" s="139">
        <f>ROUNDUP(AK2168,0)</f>
        <v>3010</v>
      </c>
    </row>
    <row r="2169" spans="1:38" ht="15.75" x14ac:dyDescent="0.25">
      <c r="A2169" s="93">
        <f t="shared" si="326"/>
        <v>0</v>
      </c>
      <c r="B2169" s="93">
        <f t="shared" si="321"/>
        <v>0</v>
      </c>
      <c r="C2169" s="112">
        <f>+$D$3*U2169</f>
        <v>6207630</v>
      </c>
      <c r="D2169" s="112">
        <f t="shared" si="322"/>
        <v>6207630</v>
      </c>
      <c r="E2169" s="112">
        <f>+$F$3*L2169</f>
        <v>5529900</v>
      </c>
      <c r="F2169" s="112">
        <f t="shared" si="323"/>
        <v>5529900</v>
      </c>
      <c r="G2169" s="113">
        <f>+$H$3*R2169</f>
        <v>1660020</v>
      </c>
      <c r="H2169" s="112">
        <f t="shared" si="324"/>
        <v>1660020</v>
      </c>
      <c r="I2169" s="140">
        <f>+I2167+500</f>
        <v>542000</v>
      </c>
      <c r="J2169" s="130"/>
      <c r="K2169" s="116">
        <f>+K2167+10</f>
        <v>10990</v>
      </c>
      <c r="L2169" s="117">
        <f>+I2169+K2169</f>
        <v>552990</v>
      </c>
      <c r="M2169" s="118"/>
      <c r="N2169" s="119">
        <f>+N2167+10</f>
        <v>11090</v>
      </c>
      <c r="O2169" s="119">
        <f>+N2169+I2169</f>
        <v>553090</v>
      </c>
      <c r="P2169" s="119"/>
      <c r="Q2169" s="119">
        <f>+Q2167+10</f>
        <v>11340</v>
      </c>
      <c r="R2169" s="120">
        <f>+Q2169+I2169</f>
        <v>553340</v>
      </c>
      <c r="S2169" s="121"/>
      <c r="T2169" s="122">
        <f>+T2167+20</f>
        <v>22330</v>
      </c>
      <c r="U2169" s="122">
        <f>+T2169+I2169</f>
        <v>564330</v>
      </c>
      <c r="V2169" s="141">
        <f>+V2167+500</f>
        <v>542000</v>
      </c>
      <c r="W2169" s="130"/>
      <c r="X2169" s="116">
        <f>+X2167+5</f>
        <v>8355</v>
      </c>
      <c r="Y2169" s="124">
        <f t="shared" si="325"/>
        <v>542240</v>
      </c>
      <c r="Z2169" s="125">
        <f>+V2169+X2169</f>
        <v>550355</v>
      </c>
      <c r="AA2169" s="126"/>
      <c r="AB2169" s="127">
        <f>+AB2167+10</f>
        <v>16710</v>
      </c>
      <c r="AC2169" s="119">
        <f>+V2169+AB2169</f>
        <v>558710</v>
      </c>
      <c r="AD2169" s="127"/>
      <c r="AE2169" s="127">
        <f>+AE2167+5</f>
        <v>8380</v>
      </c>
      <c r="AF2169" s="120">
        <f>+AE2169+V2169</f>
        <v>550380</v>
      </c>
      <c r="AG2169" s="127"/>
      <c r="AH2169" s="127">
        <f>+AH2167+5</f>
        <v>8405</v>
      </c>
      <c r="AI2169" s="119">
        <f>+AH2169+V2169</f>
        <v>550405</v>
      </c>
      <c r="AJ2169" s="126"/>
      <c r="AK2169" s="128">
        <f>+AK2167+5</f>
        <v>8430</v>
      </c>
      <c r="AL2169" s="129">
        <f>+AK2169+V2169</f>
        <v>550430</v>
      </c>
    </row>
    <row r="2170" spans="1:38" ht="15.75" x14ac:dyDescent="0.25">
      <c r="A2170" s="93">
        <f t="shared" si="326"/>
        <v>0</v>
      </c>
      <c r="B2170" s="94">
        <f t="shared" si="321"/>
        <v>0</v>
      </c>
      <c r="C2170" s="95">
        <f>+$D$3*T2170</f>
        <v>7150</v>
      </c>
      <c r="D2170" s="95">
        <f t="shared" si="322"/>
        <v>7150</v>
      </c>
      <c r="E2170" s="95">
        <f>+$F$3*K2170</f>
        <v>1500</v>
      </c>
      <c r="F2170" s="95">
        <f t="shared" si="323"/>
        <v>1500</v>
      </c>
      <c r="G2170" s="96">
        <f>+$H$3*Q2170</f>
        <v>1500</v>
      </c>
      <c r="H2170" s="95">
        <f t="shared" si="324"/>
        <v>1500</v>
      </c>
      <c r="I2170" s="395"/>
      <c r="J2170" s="130">
        <f>((K2171-K2169)/500)</f>
        <v>0.02</v>
      </c>
      <c r="K2170" s="116">
        <f>(((I2170-I2169)*J2170)+K2169)+I2170</f>
        <v>150</v>
      </c>
      <c r="L2170" s="131">
        <f>ROUNDUP(K2170,0)</f>
        <v>150</v>
      </c>
      <c r="M2170" s="132">
        <f>((N2171-N2169)/500)</f>
        <v>0.02</v>
      </c>
      <c r="N2170" s="101">
        <f>(((I2170-I2169)*M2170)+N2169)+I2170</f>
        <v>250</v>
      </c>
      <c r="O2170" s="101">
        <f>ROUNDUP(N2170,0)</f>
        <v>250</v>
      </c>
      <c r="P2170" s="101">
        <f>((Q2171-Q2169)/500)</f>
        <v>0.02</v>
      </c>
      <c r="Q2170" s="101">
        <f>(((I2170-I2169)*P2170)+Q2169)+I2170</f>
        <v>500</v>
      </c>
      <c r="R2170" s="133">
        <f>ROUNDUP(Q2170,0)</f>
        <v>500</v>
      </c>
      <c r="S2170" s="132">
        <f>((T2171-T2169)/500)</f>
        <v>0.04</v>
      </c>
      <c r="T2170" s="134">
        <f>(((I2170-I2169)*S2170)+T2169)+I2170</f>
        <v>650</v>
      </c>
      <c r="U2170" s="134">
        <f>ROUNDUP(T2170,0)</f>
        <v>650</v>
      </c>
      <c r="V2170" s="396"/>
      <c r="W2170" s="130">
        <f>((X2171-X2169)/500)</f>
        <v>0.02</v>
      </c>
      <c r="X2170" s="116">
        <f>(((V2170-V2169)*W2170)+X2169)+V2170</f>
        <v>-2485</v>
      </c>
      <c r="Y2170" s="135">
        <f t="shared" si="325"/>
        <v>240</v>
      </c>
      <c r="Z2170" s="106">
        <f>ROUNDUP(X2170,0)</f>
        <v>-2485</v>
      </c>
      <c r="AA2170" s="136">
        <f>((AB2171-AB2169)/500)</f>
        <v>0.04</v>
      </c>
      <c r="AB2170" s="137">
        <f>(((V2170-V2169)*AA2170)+AB2169)+V2170</f>
        <v>-4970</v>
      </c>
      <c r="AC2170" s="101">
        <f>ROUNDUP(AB2170,0)</f>
        <v>-4970</v>
      </c>
      <c r="AD2170" s="137">
        <f>((AE2171-AE2169)/500)</f>
        <v>0.02</v>
      </c>
      <c r="AE2170" s="137">
        <f>(((V2170-V2169)*AD2170)+AE2169)+V2170</f>
        <v>-2460</v>
      </c>
      <c r="AF2170" s="133">
        <f>ROUNDUP(AE2170,0)</f>
        <v>-2460</v>
      </c>
      <c r="AG2170" s="137">
        <f>((AH2171-AH2169)/500)</f>
        <v>0.02</v>
      </c>
      <c r="AH2170" s="137">
        <f>(((V2170-V2169)*AG2170)+AH2169)+V2170</f>
        <v>-2435</v>
      </c>
      <c r="AI2170" s="101">
        <f>ROUNDUP(AH2170,0)</f>
        <v>-2435</v>
      </c>
      <c r="AJ2170" s="136">
        <f>((AK2171-AK2169)/500)</f>
        <v>0.02</v>
      </c>
      <c r="AK2170" s="138">
        <f>(((V2170-V2169)*AJ2170)+AK2169)+V2170</f>
        <v>-2410</v>
      </c>
      <c r="AL2170" s="139">
        <f>ROUNDUP(AK2170,0)</f>
        <v>-2410</v>
      </c>
    </row>
    <row r="2171" spans="1:38" ht="15.75" x14ac:dyDescent="0.25">
      <c r="A2171" s="93">
        <f t="shared" si="326"/>
        <v>0</v>
      </c>
      <c r="B2171" s="93">
        <f t="shared" si="321"/>
        <v>0</v>
      </c>
      <c r="C2171" s="112">
        <f>+$D$3*U2171</f>
        <v>6213350</v>
      </c>
      <c r="D2171" s="112">
        <f t="shared" si="322"/>
        <v>6213350</v>
      </c>
      <c r="E2171" s="112">
        <f>+$F$3*L2171</f>
        <v>5535000</v>
      </c>
      <c r="F2171" s="112">
        <f t="shared" si="323"/>
        <v>5535000</v>
      </c>
      <c r="G2171" s="113">
        <f>+$H$3*R2171</f>
        <v>1661550</v>
      </c>
      <c r="H2171" s="112">
        <f t="shared" si="324"/>
        <v>1661550</v>
      </c>
      <c r="I2171" s="140">
        <f>+I2169+500</f>
        <v>542500</v>
      </c>
      <c r="J2171" s="130"/>
      <c r="K2171" s="116">
        <f>+K2169+10</f>
        <v>11000</v>
      </c>
      <c r="L2171" s="117">
        <f>+I2171+K2171</f>
        <v>553500</v>
      </c>
      <c r="M2171" s="118"/>
      <c r="N2171" s="119">
        <f>+N2169+10</f>
        <v>11100</v>
      </c>
      <c r="O2171" s="119">
        <f>+N2171+I2171</f>
        <v>553600</v>
      </c>
      <c r="P2171" s="119"/>
      <c r="Q2171" s="119">
        <f>+Q2169+10</f>
        <v>11350</v>
      </c>
      <c r="R2171" s="120">
        <f>+Q2171+I2171</f>
        <v>553850</v>
      </c>
      <c r="S2171" s="121"/>
      <c r="T2171" s="122">
        <f>+T2169+20</f>
        <v>22350</v>
      </c>
      <c r="U2171" s="122">
        <f>+T2171+I2171</f>
        <v>564850</v>
      </c>
      <c r="V2171" s="141">
        <f>+V2169+500</f>
        <v>542500</v>
      </c>
      <c r="W2171" s="130"/>
      <c r="X2171" s="116">
        <f>+X2169+10</f>
        <v>8365</v>
      </c>
      <c r="Y2171" s="124">
        <f t="shared" si="325"/>
        <v>542740</v>
      </c>
      <c r="Z2171" s="125">
        <f>+V2171+X2171</f>
        <v>550865</v>
      </c>
      <c r="AA2171" s="126"/>
      <c r="AB2171" s="127">
        <f>+AB2169+20</f>
        <v>16730</v>
      </c>
      <c r="AC2171" s="119">
        <f>+V2171+AB2171</f>
        <v>559230</v>
      </c>
      <c r="AD2171" s="127"/>
      <c r="AE2171" s="127">
        <f>+AE2169+10</f>
        <v>8390</v>
      </c>
      <c r="AF2171" s="120">
        <f>+AE2171+V2171</f>
        <v>550890</v>
      </c>
      <c r="AG2171" s="127"/>
      <c r="AH2171" s="127">
        <f>+AH2169+10</f>
        <v>8415</v>
      </c>
      <c r="AI2171" s="119">
        <f>+AH2171+V2171</f>
        <v>550915</v>
      </c>
      <c r="AJ2171" s="126"/>
      <c r="AK2171" s="128">
        <f>+AK2169+10</f>
        <v>8440</v>
      </c>
      <c r="AL2171" s="129">
        <f>+AK2171+V2171</f>
        <v>550940</v>
      </c>
    </row>
    <row r="2172" spans="1:38" ht="15.75" x14ac:dyDescent="0.25">
      <c r="A2172" s="93">
        <f t="shared" si="326"/>
        <v>0</v>
      </c>
      <c r="B2172" s="94">
        <f t="shared" si="321"/>
        <v>0</v>
      </c>
      <c r="C2172" s="95">
        <f>+$D$3*T2172</f>
        <v>7150</v>
      </c>
      <c r="D2172" s="95">
        <f t="shared" si="322"/>
        <v>7150</v>
      </c>
      <c r="E2172" s="95">
        <f>+$F$3*K2172</f>
        <v>1500</v>
      </c>
      <c r="F2172" s="95">
        <f t="shared" si="323"/>
        <v>1500</v>
      </c>
      <c r="G2172" s="96">
        <f>+$H$3*Q2172</f>
        <v>1500</v>
      </c>
      <c r="H2172" s="433">
        <f t="shared" si="324"/>
        <v>1500</v>
      </c>
      <c r="I2172" s="395"/>
      <c r="J2172" s="130">
        <f>((K2173-K2171)/500)</f>
        <v>0.02</v>
      </c>
      <c r="K2172" s="116">
        <f>(((I2172-I2171)*J2172)+K2171)+I2172</f>
        <v>150</v>
      </c>
      <c r="L2172" s="131">
        <f>ROUNDUP(K2172,0)</f>
        <v>150</v>
      </c>
      <c r="M2172" s="132">
        <f>((N2173-N2171)/500)</f>
        <v>0.02</v>
      </c>
      <c r="N2172" s="101">
        <f>(((I2172-I2171)*M2172)+N2171)+I2172</f>
        <v>250</v>
      </c>
      <c r="O2172" s="101">
        <f>ROUNDUP(N2172,0)</f>
        <v>250</v>
      </c>
      <c r="P2172" s="101">
        <f>((Q2173-Q2171)/500)</f>
        <v>0.02</v>
      </c>
      <c r="Q2172" s="101">
        <f>(((I2172-I2171)*P2172)+Q2171)+I2172</f>
        <v>500</v>
      </c>
      <c r="R2172" s="133">
        <f>ROUNDUP(Q2172,0)</f>
        <v>500</v>
      </c>
      <c r="S2172" s="132">
        <f>((T2173-T2171)/500)</f>
        <v>0.04</v>
      </c>
      <c r="T2172" s="134">
        <f>(((I2172-I2171)*S2172)+T2171)+I2172</f>
        <v>650</v>
      </c>
      <c r="U2172" s="134">
        <f>ROUNDUP(T2172,0)</f>
        <v>650</v>
      </c>
      <c r="V2172" s="396"/>
      <c r="W2172" s="130">
        <f>((X2173-X2171)/500)</f>
        <v>0.01</v>
      </c>
      <c r="X2172" s="116">
        <f>(((V2172-V2171)*W2172)+X2171)+V2172</f>
        <v>2940</v>
      </c>
      <c r="Y2172" s="135">
        <f t="shared" si="325"/>
        <v>240</v>
      </c>
      <c r="Z2172" s="106">
        <f>ROUNDUP(X2172,0)</f>
        <v>2940</v>
      </c>
      <c r="AA2172" s="136">
        <f>((AB2173-AB2171)/500)</f>
        <v>0.02</v>
      </c>
      <c r="AB2172" s="137">
        <f>(((V2172-V2171)*AA2172)+AB2171)+V2172</f>
        <v>5880</v>
      </c>
      <c r="AC2172" s="101">
        <f>ROUNDUP(AB2172,0)</f>
        <v>5880</v>
      </c>
      <c r="AD2172" s="137">
        <f>((AE2173-AE2171)/500)</f>
        <v>0.01</v>
      </c>
      <c r="AE2172" s="137">
        <f>(((V2172-V2171)*AD2172)+AE2171)+V2172</f>
        <v>2965</v>
      </c>
      <c r="AF2172" s="133">
        <f>ROUNDUP(AE2172,0)</f>
        <v>2965</v>
      </c>
      <c r="AG2172" s="137">
        <f>((AH2173-AH2171)/500)</f>
        <v>0.01</v>
      </c>
      <c r="AH2172" s="137">
        <f>(((V2172-V2171)*AG2172)+AH2171)+V2172</f>
        <v>2990</v>
      </c>
      <c r="AI2172" s="101">
        <f>ROUNDUP(AH2172,0)</f>
        <v>2990</v>
      </c>
      <c r="AJ2172" s="136">
        <f>((AK2173-AK2171)/500)</f>
        <v>0.01</v>
      </c>
      <c r="AK2172" s="138">
        <f>(((V2172-V2171)*AJ2172)+AK2171)+V2172</f>
        <v>3015</v>
      </c>
      <c r="AL2172" s="139">
        <f>ROUNDUP(AK2172,0)</f>
        <v>3015</v>
      </c>
    </row>
    <row r="2173" spans="1:38" ht="15.75" x14ac:dyDescent="0.25">
      <c r="A2173" s="93">
        <f t="shared" si="326"/>
        <v>0</v>
      </c>
      <c r="B2173" s="93">
        <f t="shared" si="321"/>
        <v>0</v>
      </c>
      <c r="C2173" s="112">
        <f>+$D$3*U2173</f>
        <v>6219070</v>
      </c>
      <c r="D2173" s="112">
        <f t="shared" si="322"/>
        <v>6219070</v>
      </c>
      <c r="E2173" s="112">
        <f>+$F$3*L2173</f>
        <v>5540100</v>
      </c>
      <c r="F2173" s="112">
        <f t="shared" si="323"/>
        <v>5540100</v>
      </c>
      <c r="G2173" s="113">
        <f>+$H$3*R2173</f>
        <v>1663080</v>
      </c>
      <c r="H2173" s="112">
        <f t="shared" si="324"/>
        <v>1663080</v>
      </c>
      <c r="I2173" s="140">
        <f>+I2171+500</f>
        <v>543000</v>
      </c>
      <c r="J2173" s="130"/>
      <c r="K2173" s="116">
        <f>+K2171+10</f>
        <v>11010</v>
      </c>
      <c r="L2173" s="117">
        <f>+I2173+K2173</f>
        <v>554010</v>
      </c>
      <c r="M2173" s="118"/>
      <c r="N2173" s="119">
        <f>+N2171+10</f>
        <v>11110</v>
      </c>
      <c r="O2173" s="119">
        <f>+N2173+I2173</f>
        <v>554110</v>
      </c>
      <c r="P2173" s="119"/>
      <c r="Q2173" s="119">
        <f>+Q2171+10</f>
        <v>11360</v>
      </c>
      <c r="R2173" s="120">
        <f>+Q2173+I2173</f>
        <v>554360</v>
      </c>
      <c r="S2173" s="121"/>
      <c r="T2173" s="122">
        <f>+T2171+20</f>
        <v>22370</v>
      </c>
      <c r="U2173" s="122">
        <f>+T2173+I2173</f>
        <v>565370</v>
      </c>
      <c r="V2173" s="141">
        <f>+V2171+500</f>
        <v>543000</v>
      </c>
      <c r="W2173" s="130"/>
      <c r="X2173" s="116">
        <f>+X2171+5</f>
        <v>8370</v>
      </c>
      <c r="Y2173" s="124">
        <f t="shared" si="325"/>
        <v>543240</v>
      </c>
      <c r="Z2173" s="125">
        <f>+V2173+X2173</f>
        <v>551370</v>
      </c>
      <c r="AA2173" s="126"/>
      <c r="AB2173" s="127">
        <f>+AB2171+10</f>
        <v>16740</v>
      </c>
      <c r="AC2173" s="119">
        <f>+V2173+AB2173</f>
        <v>559740</v>
      </c>
      <c r="AD2173" s="127"/>
      <c r="AE2173" s="127">
        <f>+AE2171+5</f>
        <v>8395</v>
      </c>
      <c r="AF2173" s="120">
        <f>+AE2173+V2173</f>
        <v>551395</v>
      </c>
      <c r="AG2173" s="127"/>
      <c r="AH2173" s="127">
        <f>+AH2171+5</f>
        <v>8420</v>
      </c>
      <c r="AI2173" s="119">
        <f>+AH2173+V2173</f>
        <v>551420</v>
      </c>
      <c r="AJ2173" s="126"/>
      <c r="AK2173" s="128">
        <f>+AK2171+5</f>
        <v>8445</v>
      </c>
      <c r="AL2173" s="129">
        <f>+AK2173+V2173</f>
        <v>551445</v>
      </c>
    </row>
    <row r="2174" spans="1:38" ht="15.75" x14ac:dyDescent="0.25">
      <c r="A2174" s="93">
        <f t="shared" si="326"/>
        <v>0</v>
      </c>
      <c r="B2174" s="94">
        <f t="shared" si="321"/>
        <v>0</v>
      </c>
      <c r="C2174" s="95">
        <f>+$D$3*T2174</f>
        <v>7150</v>
      </c>
      <c r="D2174" s="95">
        <f t="shared" si="322"/>
        <v>7150</v>
      </c>
      <c r="E2174" s="95">
        <f>+$F$3*K2174</f>
        <v>1500</v>
      </c>
      <c r="F2174" s="95">
        <f t="shared" si="323"/>
        <v>1500</v>
      </c>
      <c r="G2174" s="96">
        <f>+$H$3*Q2174</f>
        <v>1500</v>
      </c>
      <c r="H2174" s="95">
        <f t="shared" si="324"/>
        <v>1500</v>
      </c>
      <c r="I2174" s="395"/>
      <c r="J2174" s="130">
        <f>((K2175-K2173)/500)</f>
        <v>0.02</v>
      </c>
      <c r="K2174" s="116">
        <f>(((I2174-I2173)*J2174)+K2173)+I2174</f>
        <v>150</v>
      </c>
      <c r="L2174" s="131">
        <f>ROUNDUP(K2174,0)</f>
        <v>150</v>
      </c>
      <c r="M2174" s="132">
        <f>((N2175-N2173)/500)</f>
        <v>0.02</v>
      </c>
      <c r="N2174" s="101">
        <f>(((I2174-I2173)*M2174)+N2173)+I2174</f>
        <v>250</v>
      </c>
      <c r="O2174" s="101">
        <f>ROUNDUP(N2174,0)</f>
        <v>250</v>
      </c>
      <c r="P2174" s="101">
        <f>((Q2175-Q2173)/500)</f>
        <v>0.02</v>
      </c>
      <c r="Q2174" s="101">
        <f>(((I2174-I2173)*P2174)+Q2173)+I2174</f>
        <v>500</v>
      </c>
      <c r="R2174" s="133">
        <f>ROUNDUP(Q2174,0)</f>
        <v>500</v>
      </c>
      <c r="S2174" s="132">
        <f>((T2175-T2173)/500)</f>
        <v>0.04</v>
      </c>
      <c r="T2174" s="134">
        <f>(((I2174-I2173)*S2174)+T2173)+I2174</f>
        <v>650</v>
      </c>
      <c r="U2174" s="134">
        <f>ROUNDUP(T2174,0)</f>
        <v>650</v>
      </c>
      <c r="V2174" s="396"/>
      <c r="W2174" s="130">
        <f>((X2175-X2173)/500)</f>
        <v>0.02</v>
      </c>
      <c r="X2174" s="116">
        <f>(((V2174-V2173)*W2174)+X2173)+V2174</f>
        <v>-2490</v>
      </c>
      <c r="Y2174" s="135">
        <f t="shared" si="325"/>
        <v>240</v>
      </c>
      <c r="Z2174" s="106">
        <f>ROUNDUP(X2174,0)</f>
        <v>-2490</v>
      </c>
      <c r="AA2174" s="136">
        <f>((AB2175-AB2173)/500)</f>
        <v>0.04</v>
      </c>
      <c r="AB2174" s="137">
        <f>(((V2174-V2173)*AA2174)+AB2173)+V2174</f>
        <v>-4980</v>
      </c>
      <c r="AC2174" s="101">
        <f>ROUNDUP(AB2174,0)</f>
        <v>-4980</v>
      </c>
      <c r="AD2174" s="137">
        <f>((AE2175-AE2173)/500)</f>
        <v>0.02</v>
      </c>
      <c r="AE2174" s="137">
        <f>(((V2174-V2173)*AD2174)+AE2173)+V2174</f>
        <v>-2465</v>
      </c>
      <c r="AF2174" s="133">
        <f>ROUNDUP(AE2174,0)</f>
        <v>-2465</v>
      </c>
      <c r="AG2174" s="137">
        <f>((AH2175-AH2173)/500)</f>
        <v>0.02</v>
      </c>
      <c r="AH2174" s="137">
        <f>(((V2174-V2173)*AG2174)+AH2173)+V2174</f>
        <v>-2440</v>
      </c>
      <c r="AI2174" s="101">
        <f>ROUNDUP(AH2174,0)</f>
        <v>-2440</v>
      </c>
      <c r="AJ2174" s="136">
        <f>((AK2175-AK2173)/500)</f>
        <v>0.02</v>
      </c>
      <c r="AK2174" s="138">
        <f>(((V2174-V2173)*AJ2174)+AK2173)+V2174</f>
        <v>-2415</v>
      </c>
      <c r="AL2174" s="139">
        <f>ROUNDUP(AK2174,0)</f>
        <v>-2415</v>
      </c>
    </row>
    <row r="2175" spans="1:38" ht="15.75" x14ac:dyDescent="0.25">
      <c r="A2175" s="93">
        <f t="shared" si="326"/>
        <v>0</v>
      </c>
      <c r="B2175" s="93">
        <f t="shared" si="321"/>
        <v>0</v>
      </c>
      <c r="C2175" s="112">
        <f>+$D$3*U2175</f>
        <v>6224790</v>
      </c>
      <c r="D2175" s="112">
        <f t="shared" si="322"/>
        <v>6224790</v>
      </c>
      <c r="E2175" s="112">
        <f>+$F$3*L2175</f>
        <v>5545200</v>
      </c>
      <c r="F2175" s="112">
        <f t="shared" si="323"/>
        <v>5545200</v>
      </c>
      <c r="G2175" s="113">
        <f>+$H$3*R2175</f>
        <v>1664610</v>
      </c>
      <c r="H2175" s="112">
        <f t="shared" si="324"/>
        <v>1664610</v>
      </c>
      <c r="I2175" s="140">
        <f>+I2173+500</f>
        <v>543500</v>
      </c>
      <c r="J2175" s="130"/>
      <c r="K2175" s="116">
        <f>+K2173+10</f>
        <v>11020</v>
      </c>
      <c r="L2175" s="117">
        <f>+I2175+K2175</f>
        <v>554520</v>
      </c>
      <c r="M2175" s="118"/>
      <c r="N2175" s="119">
        <f>+N2173+10</f>
        <v>11120</v>
      </c>
      <c r="O2175" s="119">
        <f>+N2175+I2175</f>
        <v>554620</v>
      </c>
      <c r="P2175" s="119"/>
      <c r="Q2175" s="119">
        <f>+Q2173+10</f>
        <v>11370</v>
      </c>
      <c r="R2175" s="120">
        <f>+Q2175+I2175</f>
        <v>554870</v>
      </c>
      <c r="S2175" s="121"/>
      <c r="T2175" s="122">
        <f>+T2173+20</f>
        <v>22390</v>
      </c>
      <c r="U2175" s="122">
        <f>+T2175+I2175</f>
        <v>565890</v>
      </c>
      <c r="V2175" s="141">
        <f>+V2173+500</f>
        <v>543500</v>
      </c>
      <c r="W2175" s="130"/>
      <c r="X2175" s="116">
        <f>+X2173+10</f>
        <v>8380</v>
      </c>
      <c r="Y2175" s="124">
        <f t="shared" si="325"/>
        <v>543740</v>
      </c>
      <c r="Z2175" s="125">
        <f>+V2175+X2175</f>
        <v>551880</v>
      </c>
      <c r="AA2175" s="126"/>
      <c r="AB2175" s="127">
        <f>+AB2173+20</f>
        <v>16760</v>
      </c>
      <c r="AC2175" s="119">
        <f>+V2175+AB2175</f>
        <v>560260</v>
      </c>
      <c r="AD2175" s="127"/>
      <c r="AE2175" s="127">
        <f>+AE2173+10</f>
        <v>8405</v>
      </c>
      <c r="AF2175" s="120">
        <f>+AE2175+V2175</f>
        <v>551905</v>
      </c>
      <c r="AG2175" s="127"/>
      <c r="AH2175" s="127">
        <f>+AH2173+10</f>
        <v>8430</v>
      </c>
      <c r="AI2175" s="119">
        <f>+AH2175+V2175</f>
        <v>551930</v>
      </c>
      <c r="AJ2175" s="126"/>
      <c r="AK2175" s="128">
        <f>+AK2173+10</f>
        <v>8455</v>
      </c>
      <c r="AL2175" s="129">
        <f>+AK2175+V2175</f>
        <v>551955</v>
      </c>
    </row>
    <row r="2176" spans="1:38" ht="15.75" x14ac:dyDescent="0.25">
      <c r="A2176" s="93">
        <f t="shared" si="326"/>
        <v>0</v>
      </c>
      <c r="B2176" s="94">
        <f t="shared" si="321"/>
        <v>0</v>
      </c>
      <c r="C2176" s="95">
        <f>+$D$3*T2176</f>
        <v>7150</v>
      </c>
      <c r="D2176" s="95">
        <f t="shared" si="322"/>
        <v>7150</v>
      </c>
      <c r="E2176" s="95">
        <f>+$F$3*K2176</f>
        <v>1500</v>
      </c>
      <c r="F2176" s="95">
        <f t="shared" si="323"/>
        <v>1500</v>
      </c>
      <c r="G2176" s="96">
        <f>+$H$3*Q2176</f>
        <v>1500</v>
      </c>
      <c r="H2176" s="433">
        <f t="shared" si="324"/>
        <v>1500</v>
      </c>
      <c r="I2176" s="395"/>
      <c r="J2176" s="130">
        <f>((K2177-K2175)/500)</f>
        <v>0.02</v>
      </c>
      <c r="K2176" s="116">
        <f>(((I2176-I2175)*J2176)+K2175)+I2176</f>
        <v>150</v>
      </c>
      <c r="L2176" s="131">
        <f>ROUNDUP(K2176,0)</f>
        <v>150</v>
      </c>
      <c r="M2176" s="132">
        <f>((N2177-N2175)/500)</f>
        <v>0.02</v>
      </c>
      <c r="N2176" s="101">
        <f>(((I2176-I2175)*M2176)+N2175)+I2176</f>
        <v>250</v>
      </c>
      <c r="O2176" s="101">
        <f>ROUNDUP(N2176,0)</f>
        <v>250</v>
      </c>
      <c r="P2176" s="101">
        <f>((Q2177-Q2175)/500)</f>
        <v>0.02</v>
      </c>
      <c r="Q2176" s="101">
        <f>(((I2176-I2175)*P2176)+Q2175)+I2176</f>
        <v>500</v>
      </c>
      <c r="R2176" s="133">
        <f>ROUNDUP(Q2176,0)</f>
        <v>500</v>
      </c>
      <c r="S2176" s="132">
        <f>((T2177-T2175)/500)</f>
        <v>0.04</v>
      </c>
      <c r="T2176" s="134">
        <f>(((I2176-I2175)*S2176)+T2175)+I2176</f>
        <v>650</v>
      </c>
      <c r="U2176" s="134">
        <f>ROUNDUP(T2176,0)</f>
        <v>650</v>
      </c>
      <c r="V2176" s="396"/>
      <c r="W2176" s="130">
        <f>((X2177-X2175)/500)</f>
        <v>0.01</v>
      </c>
      <c r="X2176" s="116">
        <f>(((V2176-V2175)*W2176)+X2175)+V2176</f>
        <v>2945</v>
      </c>
      <c r="Y2176" s="135">
        <f t="shared" si="325"/>
        <v>240</v>
      </c>
      <c r="Z2176" s="106">
        <f>ROUNDUP(X2176,0)</f>
        <v>2945</v>
      </c>
      <c r="AA2176" s="136">
        <f>((AB2177-AB2175)/500)</f>
        <v>0.02</v>
      </c>
      <c r="AB2176" s="137">
        <f>(((V2176-V2175)*AA2176)+AB2175)+V2176</f>
        <v>5890</v>
      </c>
      <c r="AC2176" s="101">
        <f>ROUNDUP(AB2176,0)</f>
        <v>5890</v>
      </c>
      <c r="AD2176" s="137">
        <f>((AE2177-AE2175)/500)</f>
        <v>0.01</v>
      </c>
      <c r="AE2176" s="137">
        <f>(((V2176-V2175)*AD2176)+AE2175)+V2176</f>
        <v>2970</v>
      </c>
      <c r="AF2176" s="133">
        <f>ROUNDUP(AE2176,0)</f>
        <v>2970</v>
      </c>
      <c r="AG2176" s="137">
        <f>((AH2177-AH2175)/500)</f>
        <v>0.01</v>
      </c>
      <c r="AH2176" s="137">
        <f>(((V2176-V2175)*AG2176)+AH2175)+V2176</f>
        <v>2995</v>
      </c>
      <c r="AI2176" s="101">
        <f>ROUNDUP(AH2176,0)</f>
        <v>2995</v>
      </c>
      <c r="AJ2176" s="136">
        <f>((AK2177-AK2175)/500)</f>
        <v>0.01</v>
      </c>
      <c r="AK2176" s="138">
        <f>(((V2176-V2175)*AJ2176)+AK2175)+V2176</f>
        <v>3020</v>
      </c>
      <c r="AL2176" s="139">
        <f>ROUNDUP(AK2176,0)</f>
        <v>3020</v>
      </c>
    </row>
    <row r="2177" spans="1:38" ht="15.75" x14ac:dyDescent="0.25">
      <c r="A2177" s="93">
        <f t="shared" si="326"/>
        <v>0</v>
      </c>
      <c r="B2177" s="93">
        <f t="shared" si="321"/>
        <v>0</v>
      </c>
      <c r="C2177" s="112">
        <f>+$D$3*U2177</f>
        <v>6230510</v>
      </c>
      <c r="D2177" s="112">
        <f t="shared" si="322"/>
        <v>6230510</v>
      </c>
      <c r="E2177" s="112">
        <f>+$F$3*L2177</f>
        <v>5550300</v>
      </c>
      <c r="F2177" s="112">
        <f t="shared" si="323"/>
        <v>5550300</v>
      </c>
      <c r="G2177" s="113">
        <f>+$H$3*R2177</f>
        <v>1666140</v>
      </c>
      <c r="H2177" s="112">
        <f t="shared" si="324"/>
        <v>1666140</v>
      </c>
      <c r="I2177" s="140">
        <f>+I2175+500</f>
        <v>544000</v>
      </c>
      <c r="J2177" s="130"/>
      <c r="K2177" s="116">
        <f>+K2175+10</f>
        <v>11030</v>
      </c>
      <c r="L2177" s="117">
        <f>+I2177+K2177</f>
        <v>555030</v>
      </c>
      <c r="M2177" s="118"/>
      <c r="N2177" s="119">
        <f>+N2175+10</f>
        <v>11130</v>
      </c>
      <c r="O2177" s="119">
        <f>+N2177+I2177</f>
        <v>555130</v>
      </c>
      <c r="P2177" s="119"/>
      <c r="Q2177" s="119">
        <f>+Q2175+10</f>
        <v>11380</v>
      </c>
      <c r="R2177" s="120">
        <f>+Q2177+I2177</f>
        <v>555380</v>
      </c>
      <c r="S2177" s="121"/>
      <c r="T2177" s="122">
        <f>+T2175+20</f>
        <v>22410</v>
      </c>
      <c r="U2177" s="122">
        <f>+T2177+I2177</f>
        <v>566410</v>
      </c>
      <c r="V2177" s="141">
        <f>+V2175+500</f>
        <v>544000</v>
      </c>
      <c r="W2177" s="130"/>
      <c r="X2177" s="116">
        <f>+X2175+5</f>
        <v>8385</v>
      </c>
      <c r="Y2177" s="124">
        <f t="shared" si="325"/>
        <v>544240</v>
      </c>
      <c r="Z2177" s="125">
        <f>+V2177+X2177</f>
        <v>552385</v>
      </c>
      <c r="AA2177" s="126"/>
      <c r="AB2177" s="127">
        <f>+AB2175+10</f>
        <v>16770</v>
      </c>
      <c r="AC2177" s="119">
        <f>+V2177+AB2177</f>
        <v>560770</v>
      </c>
      <c r="AD2177" s="127"/>
      <c r="AE2177" s="127">
        <f>+AE2175+5</f>
        <v>8410</v>
      </c>
      <c r="AF2177" s="120">
        <f>+AE2177+V2177</f>
        <v>552410</v>
      </c>
      <c r="AG2177" s="127"/>
      <c r="AH2177" s="127">
        <f>+AH2175+5</f>
        <v>8435</v>
      </c>
      <c r="AI2177" s="119">
        <f>+AH2177+V2177</f>
        <v>552435</v>
      </c>
      <c r="AJ2177" s="126"/>
      <c r="AK2177" s="128">
        <f>+AK2175+5</f>
        <v>8460</v>
      </c>
      <c r="AL2177" s="129">
        <f>+AK2177+V2177</f>
        <v>552460</v>
      </c>
    </row>
    <row r="2178" spans="1:38" ht="15.75" x14ac:dyDescent="0.25">
      <c r="A2178" s="93">
        <f t="shared" si="326"/>
        <v>0</v>
      </c>
      <c r="B2178" s="94">
        <f t="shared" si="321"/>
        <v>0</v>
      </c>
      <c r="C2178" s="95">
        <f>+$D$3*T2178</f>
        <v>7150</v>
      </c>
      <c r="D2178" s="95">
        <f t="shared" si="322"/>
        <v>7150</v>
      </c>
      <c r="E2178" s="95">
        <f>+$F$3*K2178</f>
        <v>1500</v>
      </c>
      <c r="F2178" s="95">
        <f t="shared" si="323"/>
        <v>1500</v>
      </c>
      <c r="G2178" s="96">
        <f>+$H$3*Q2178</f>
        <v>1500</v>
      </c>
      <c r="H2178" s="95">
        <f t="shared" si="324"/>
        <v>1500</v>
      </c>
      <c r="I2178" s="395"/>
      <c r="J2178" s="130">
        <f>((K2179-K2177)/500)</f>
        <v>0.02</v>
      </c>
      <c r="K2178" s="116">
        <f>(((I2178-I2177)*J2178)+K2177)+I2178</f>
        <v>150</v>
      </c>
      <c r="L2178" s="131">
        <f>ROUNDUP(K2178,0)</f>
        <v>150</v>
      </c>
      <c r="M2178" s="132">
        <f>((N2179-N2177)/500)</f>
        <v>0.02</v>
      </c>
      <c r="N2178" s="101">
        <f>(((I2178-I2177)*M2178)+N2177)+I2178</f>
        <v>250</v>
      </c>
      <c r="O2178" s="101">
        <f>ROUNDUP(N2178,0)</f>
        <v>250</v>
      </c>
      <c r="P2178" s="101">
        <f>((Q2179-Q2177)/500)</f>
        <v>0.02</v>
      </c>
      <c r="Q2178" s="101">
        <f>(((I2178-I2177)*P2178)+Q2177)+I2178</f>
        <v>500</v>
      </c>
      <c r="R2178" s="133">
        <f>ROUNDUP(Q2178,0)</f>
        <v>500</v>
      </c>
      <c r="S2178" s="132">
        <f>((T2179-T2177)/500)</f>
        <v>0.04</v>
      </c>
      <c r="T2178" s="134">
        <f>(((I2178-I2177)*S2178)+T2177)+I2178</f>
        <v>650</v>
      </c>
      <c r="U2178" s="134">
        <f>ROUNDUP(T2178,0)</f>
        <v>650</v>
      </c>
      <c r="V2178" s="396"/>
      <c r="W2178" s="130">
        <f>((X2179-X2177)/500)</f>
        <v>0.02</v>
      </c>
      <c r="X2178" s="116">
        <f>(((V2178-V2177)*W2178)+X2177)+V2178</f>
        <v>-2495</v>
      </c>
      <c r="Y2178" s="135">
        <f t="shared" si="325"/>
        <v>240</v>
      </c>
      <c r="Z2178" s="106">
        <f>ROUNDUP(X2178,0)</f>
        <v>-2495</v>
      </c>
      <c r="AA2178" s="136">
        <f>((AB2179-AB2177)/500)</f>
        <v>0.04</v>
      </c>
      <c r="AB2178" s="137">
        <f>(((V2178-V2177)*AA2178)+AB2177)+V2178</f>
        <v>-4990</v>
      </c>
      <c r="AC2178" s="101">
        <f>ROUNDUP(AB2178,0)</f>
        <v>-4990</v>
      </c>
      <c r="AD2178" s="137">
        <f>((AE2179-AE2177)/500)</f>
        <v>0.02</v>
      </c>
      <c r="AE2178" s="137">
        <f>(((V2178-V2177)*AD2178)+AE2177)+V2178</f>
        <v>-2470</v>
      </c>
      <c r="AF2178" s="133">
        <f>ROUNDUP(AE2178,0)</f>
        <v>-2470</v>
      </c>
      <c r="AG2178" s="137">
        <f>((AH2179-AH2177)/500)</f>
        <v>0.02</v>
      </c>
      <c r="AH2178" s="137">
        <f>(((V2178-V2177)*AG2178)+AH2177)+V2178</f>
        <v>-2445</v>
      </c>
      <c r="AI2178" s="101">
        <f>ROUNDUP(AH2178,0)</f>
        <v>-2445</v>
      </c>
      <c r="AJ2178" s="136">
        <f>((AK2179-AK2177)/500)</f>
        <v>0.02</v>
      </c>
      <c r="AK2178" s="138">
        <f>(((V2178-V2177)*AJ2178)+AK2177)+V2178</f>
        <v>-2420</v>
      </c>
      <c r="AL2178" s="139">
        <f>ROUNDUP(AK2178,0)</f>
        <v>-2420</v>
      </c>
    </row>
    <row r="2179" spans="1:38" ht="15.75" x14ac:dyDescent="0.25">
      <c r="A2179" s="93">
        <f t="shared" si="326"/>
        <v>0</v>
      </c>
      <c r="B2179" s="93">
        <f t="shared" si="321"/>
        <v>0</v>
      </c>
      <c r="C2179" s="112">
        <f>+$D$3*U2179</f>
        <v>6236230</v>
      </c>
      <c r="D2179" s="112">
        <f t="shared" si="322"/>
        <v>6236230</v>
      </c>
      <c r="E2179" s="112">
        <f>+$F$3*L2179</f>
        <v>5555400</v>
      </c>
      <c r="F2179" s="112">
        <f t="shared" si="323"/>
        <v>5555400</v>
      </c>
      <c r="G2179" s="113">
        <f>+$H$3*R2179</f>
        <v>1667670</v>
      </c>
      <c r="H2179" s="112">
        <f t="shared" si="324"/>
        <v>1667670</v>
      </c>
      <c r="I2179" s="140">
        <f>+I2177+500</f>
        <v>544500</v>
      </c>
      <c r="J2179" s="130"/>
      <c r="K2179" s="116">
        <f>+K2177+10</f>
        <v>11040</v>
      </c>
      <c r="L2179" s="117">
        <f>+I2179+K2179</f>
        <v>555540</v>
      </c>
      <c r="M2179" s="118"/>
      <c r="N2179" s="119">
        <f>+N2177+10</f>
        <v>11140</v>
      </c>
      <c r="O2179" s="119">
        <f>+N2179+I2179</f>
        <v>555640</v>
      </c>
      <c r="P2179" s="119"/>
      <c r="Q2179" s="119">
        <f>+Q2177+10</f>
        <v>11390</v>
      </c>
      <c r="R2179" s="120">
        <f>+Q2179+I2179</f>
        <v>555890</v>
      </c>
      <c r="S2179" s="121"/>
      <c r="T2179" s="122">
        <f>+T2177+20</f>
        <v>22430</v>
      </c>
      <c r="U2179" s="122">
        <f>+T2179+I2179</f>
        <v>566930</v>
      </c>
      <c r="V2179" s="141">
        <f>+V2177+500</f>
        <v>544500</v>
      </c>
      <c r="W2179" s="130"/>
      <c r="X2179" s="116">
        <f>+X2177+10</f>
        <v>8395</v>
      </c>
      <c r="Y2179" s="124">
        <f t="shared" si="325"/>
        <v>544740</v>
      </c>
      <c r="Z2179" s="125">
        <f>+V2179+X2179</f>
        <v>552895</v>
      </c>
      <c r="AA2179" s="126"/>
      <c r="AB2179" s="127">
        <f>+AB2177+20</f>
        <v>16790</v>
      </c>
      <c r="AC2179" s="119">
        <f>+V2179+AB2179</f>
        <v>561290</v>
      </c>
      <c r="AD2179" s="127"/>
      <c r="AE2179" s="127">
        <f>+AE2177+10</f>
        <v>8420</v>
      </c>
      <c r="AF2179" s="120">
        <f>+AE2179+V2179</f>
        <v>552920</v>
      </c>
      <c r="AG2179" s="127"/>
      <c r="AH2179" s="127">
        <f>+AH2177+10</f>
        <v>8445</v>
      </c>
      <c r="AI2179" s="119">
        <f>+AH2179+V2179</f>
        <v>552945</v>
      </c>
      <c r="AJ2179" s="126"/>
      <c r="AK2179" s="128">
        <f>+AK2177+10</f>
        <v>8470</v>
      </c>
      <c r="AL2179" s="129">
        <f>+AK2179+V2179</f>
        <v>552970</v>
      </c>
    </row>
    <row r="2180" spans="1:38" ht="15.75" x14ac:dyDescent="0.25">
      <c r="A2180" s="93">
        <f t="shared" si="326"/>
        <v>0</v>
      </c>
      <c r="B2180" s="94">
        <f t="shared" si="321"/>
        <v>0</v>
      </c>
      <c r="C2180" s="95">
        <f>+$D$3*T2180</f>
        <v>7150</v>
      </c>
      <c r="D2180" s="95">
        <f t="shared" si="322"/>
        <v>7150</v>
      </c>
      <c r="E2180" s="95">
        <f>+$F$3*K2180</f>
        <v>1500</v>
      </c>
      <c r="F2180" s="95">
        <f t="shared" si="323"/>
        <v>1500</v>
      </c>
      <c r="G2180" s="96">
        <f>+$H$3*Q2180</f>
        <v>1500</v>
      </c>
      <c r="H2180" s="433">
        <f t="shared" si="324"/>
        <v>1500</v>
      </c>
      <c r="I2180" s="395"/>
      <c r="J2180" s="130">
        <f>((K2181-K2179)/500)</f>
        <v>0.02</v>
      </c>
      <c r="K2180" s="116">
        <f>(((I2180-I2179)*J2180)+K2179)+I2180</f>
        <v>150</v>
      </c>
      <c r="L2180" s="131">
        <f>ROUNDUP(K2180,0)</f>
        <v>150</v>
      </c>
      <c r="M2180" s="132">
        <f>((N2181-N2179)/500)</f>
        <v>0.02</v>
      </c>
      <c r="N2180" s="101">
        <f>(((I2180-I2179)*M2180)+N2179)+I2180</f>
        <v>250</v>
      </c>
      <c r="O2180" s="101">
        <f>ROUNDUP(N2180,0)</f>
        <v>250</v>
      </c>
      <c r="P2180" s="101">
        <f>((Q2181-Q2179)/500)</f>
        <v>0.02</v>
      </c>
      <c r="Q2180" s="101">
        <f>(((I2180-I2179)*P2180)+Q2179)+I2180</f>
        <v>500</v>
      </c>
      <c r="R2180" s="133">
        <f>ROUNDUP(Q2180,0)</f>
        <v>500</v>
      </c>
      <c r="S2180" s="132">
        <f>((T2181-T2179)/500)</f>
        <v>0.04</v>
      </c>
      <c r="T2180" s="134">
        <f>(((I2180-I2179)*S2180)+T2179)+I2180</f>
        <v>650</v>
      </c>
      <c r="U2180" s="134">
        <f>ROUNDUP(T2180,0)</f>
        <v>650</v>
      </c>
      <c r="V2180" s="396"/>
      <c r="W2180" s="130">
        <f>((X2181-X2179)/500)</f>
        <v>0.01</v>
      </c>
      <c r="X2180" s="116">
        <f>(((V2180-V2179)*W2180)+X2179)+V2180</f>
        <v>2950</v>
      </c>
      <c r="Y2180" s="135">
        <f t="shared" si="325"/>
        <v>240</v>
      </c>
      <c r="Z2180" s="106">
        <f>ROUNDUP(X2180,0)</f>
        <v>2950</v>
      </c>
      <c r="AA2180" s="136">
        <f>((AB2181-AB2179)/500)</f>
        <v>0.02</v>
      </c>
      <c r="AB2180" s="137">
        <f>(((V2180-V2179)*AA2180)+AB2179)+V2180</f>
        <v>5900</v>
      </c>
      <c r="AC2180" s="101">
        <f>ROUNDUP(AB2180,0)</f>
        <v>5900</v>
      </c>
      <c r="AD2180" s="137">
        <f>((AE2181-AE2179)/500)</f>
        <v>0.01</v>
      </c>
      <c r="AE2180" s="137">
        <f>(((V2180-V2179)*AD2180)+AE2179)+V2180</f>
        <v>2975</v>
      </c>
      <c r="AF2180" s="133">
        <f>ROUNDUP(AE2180,0)</f>
        <v>2975</v>
      </c>
      <c r="AG2180" s="137">
        <f>((AH2181-AH2179)/500)</f>
        <v>0.01</v>
      </c>
      <c r="AH2180" s="137">
        <f>(((V2180-V2179)*AG2180)+AH2179)+V2180</f>
        <v>3000</v>
      </c>
      <c r="AI2180" s="101">
        <f>ROUNDUP(AH2180,0)</f>
        <v>3000</v>
      </c>
      <c r="AJ2180" s="136">
        <f>((AK2181-AK2179)/500)</f>
        <v>0.01</v>
      </c>
      <c r="AK2180" s="138">
        <f>(((V2180-V2179)*AJ2180)+AK2179)+V2180</f>
        <v>3025</v>
      </c>
      <c r="AL2180" s="139">
        <f>ROUNDUP(AK2180,0)</f>
        <v>3025</v>
      </c>
    </row>
    <row r="2181" spans="1:38" ht="15.75" x14ac:dyDescent="0.25">
      <c r="A2181" s="93">
        <f t="shared" si="326"/>
        <v>0</v>
      </c>
      <c r="B2181" s="93">
        <f t="shared" si="321"/>
        <v>0</v>
      </c>
      <c r="C2181" s="112">
        <f>+$D$3*U2181</f>
        <v>6241950</v>
      </c>
      <c r="D2181" s="112">
        <f t="shared" si="322"/>
        <v>6241950</v>
      </c>
      <c r="E2181" s="112">
        <f>+$F$3*L2181</f>
        <v>5560500</v>
      </c>
      <c r="F2181" s="112">
        <f t="shared" si="323"/>
        <v>5560500</v>
      </c>
      <c r="G2181" s="113">
        <f>+$H$3*R2181</f>
        <v>1669200</v>
      </c>
      <c r="H2181" s="112">
        <f t="shared" si="324"/>
        <v>1669200</v>
      </c>
      <c r="I2181" s="140">
        <f>+I2179+500</f>
        <v>545000</v>
      </c>
      <c r="J2181" s="130"/>
      <c r="K2181" s="116">
        <f>+K2179+10</f>
        <v>11050</v>
      </c>
      <c r="L2181" s="117">
        <f>+I2181+K2181</f>
        <v>556050</v>
      </c>
      <c r="M2181" s="118"/>
      <c r="N2181" s="119">
        <f>+N2179+10</f>
        <v>11150</v>
      </c>
      <c r="O2181" s="119">
        <f>+N2181+I2181</f>
        <v>556150</v>
      </c>
      <c r="P2181" s="119"/>
      <c r="Q2181" s="119">
        <f>+Q2179+10</f>
        <v>11400</v>
      </c>
      <c r="R2181" s="120">
        <f>+Q2181+I2181</f>
        <v>556400</v>
      </c>
      <c r="S2181" s="121"/>
      <c r="T2181" s="122">
        <f>+T2179+20</f>
        <v>22450</v>
      </c>
      <c r="U2181" s="122">
        <f>+T2181+I2181</f>
        <v>567450</v>
      </c>
      <c r="V2181" s="141">
        <f>+V2179+500</f>
        <v>545000</v>
      </c>
      <c r="W2181" s="130"/>
      <c r="X2181" s="116">
        <f>+X2179+5</f>
        <v>8400</v>
      </c>
      <c r="Y2181" s="124">
        <f t="shared" si="325"/>
        <v>545240</v>
      </c>
      <c r="Z2181" s="125">
        <f>+V2181+X2181</f>
        <v>553400</v>
      </c>
      <c r="AA2181" s="126"/>
      <c r="AB2181" s="127">
        <f>+AB2179+10</f>
        <v>16800</v>
      </c>
      <c r="AC2181" s="119">
        <f>+V2181+AB2181</f>
        <v>561800</v>
      </c>
      <c r="AD2181" s="127"/>
      <c r="AE2181" s="127">
        <f>+AE2179+5</f>
        <v>8425</v>
      </c>
      <c r="AF2181" s="120">
        <f>+AE2181+V2181</f>
        <v>553425</v>
      </c>
      <c r="AG2181" s="127"/>
      <c r="AH2181" s="127">
        <f>+AH2179+5</f>
        <v>8450</v>
      </c>
      <c r="AI2181" s="119">
        <f>+AH2181+V2181</f>
        <v>553450</v>
      </c>
      <c r="AJ2181" s="126"/>
      <c r="AK2181" s="128">
        <f>+AK2179+5</f>
        <v>8475</v>
      </c>
      <c r="AL2181" s="129">
        <f>+AK2181+V2181</f>
        <v>553475</v>
      </c>
    </row>
    <row r="2182" spans="1:38" ht="15.75" x14ac:dyDescent="0.25">
      <c r="A2182" s="93">
        <f t="shared" si="326"/>
        <v>0</v>
      </c>
      <c r="B2182" s="94">
        <f t="shared" si="321"/>
        <v>0</v>
      </c>
      <c r="C2182" s="95">
        <f>+$D$3*T2182</f>
        <v>7150</v>
      </c>
      <c r="D2182" s="95">
        <f t="shared" si="322"/>
        <v>7150</v>
      </c>
      <c r="E2182" s="95">
        <f>+$F$3*K2182</f>
        <v>1500</v>
      </c>
      <c r="F2182" s="95">
        <f t="shared" si="323"/>
        <v>1500</v>
      </c>
      <c r="G2182" s="96">
        <f>+$H$3*Q2182</f>
        <v>1500</v>
      </c>
      <c r="H2182" s="95">
        <f t="shared" si="324"/>
        <v>1500</v>
      </c>
      <c r="I2182" s="395"/>
      <c r="J2182" s="130">
        <f>((K2183-K2181)/500)</f>
        <v>0.02</v>
      </c>
      <c r="K2182" s="116">
        <f>(((I2182-I2181)*J2182)+K2181)+I2182</f>
        <v>150</v>
      </c>
      <c r="L2182" s="131">
        <f>ROUNDUP(K2182,0)</f>
        <v>150</v>
      </c>
      <c r="M2182" s="132">
        <f>((N2183-N2181)/500)</f>
        <v>0.02</v>
      </c>
      <c r="N2182" s="101">
        <f>(((I2182-I2181)*M2182)+N2181)+I2182</f>
        <v>250</v>
      </c>
      <c r="O2182" s="101">
        <f>ROUNDUP(N2182,0)</f>
        <v>250</v>
      </c>
      <c r="P2182" s="101">
        <f>((Q2183-Q2181)/500)</f>
        <v>0.02</v>
      </c>
      <c r="Q2182" s="101">
        <f>(((I2182-I2181)*P2182)+Q2181)+I2182</f>
        <v>500</v>
      </c>
      <c r="R2182" s="133">
        <f>ROUNDUP(Q2182,0)</f>
        <v>500</v>
      </c>
      <c r="S2182" s="132">
        <f>((T2183-T2181)/500)</f>
        <v>0.04</v>
      </c>
      <c r="T2182" s="134">
        <f>(((I2182-I2181)*S2182)+T2181)+I2182</f>
        <v>650</v>
      </c>
      <c r="U2182" s="134">
        <f>ROUNDUP(T2182,0)</f>
        <v>650</v>
      </c>
      <c r="V2182" s="396"/>
      <c r="W2182" s="130">
        <f>((X2183-X2181)/500)</f>
        <v>0.02</v>
      </c>
      <c r="X2182" s="116">
        <f>(((V2182-V2181)*W2182)+X2181)+V2182</f>
        <v>-2500</v>
      </c>
      <c r="Y2182" s="135">
        <f t="shared" si="325"/>
        <v>240</v>
      </c>
      <c r="Z2182" s="106">
        <f>ROUNDUP(X2182,0)</f>
        <v>-2500</v>
      </c>
      <c r="AA2182" s="136">
        <f>((AB2183-AB2181)/500)</f>
        <v>0.04</v>
      </c>
      <c r="AB2182" s="137">
        <f>(((V2182-V2181)*AA2182)+AB2181)+V2182</f>
        <v>-5000</v>
      </c>
      <c r="AC2182" s="101">
        <f>ROUNDUP(AB2182,0)</f>
        <v>-5000</v>
      </c>
      <c r="AD2182" s="137">
        <f>((AE2183-AE2181)/500)</f>
        <v>0.02</v>
      </c>
      <c r="AE2182" s="137">
        <f>(((V2182-V2181)*AD2182)+AE2181)+V2182</f>
        <v>-2475</v>
      </c>
      <c r="AF2182" s="133">
        <f>ROUNDUP(AE2182,0)</f>
        <v>-2475</v>
      </c>
      <c r="AG2182" s="137">
        <f>((AH2183-AH2181)/500)</f>
        <v>0.02</v>
      </c>
      <c r="AH2182" s="137">
        <f>(((V2182-V2181)*AG2182)+AH2181)+V2182</f>
        <v>-2450</v>
      </c>
      <c r="AI2182" s="101">
        <f>ROUNDUP(AH2182,0)</f>
        <v>-2450</v>
      </c>
      <c r="AJ2182" s="136">
        <f>((AK2183-AK2181)/500)</f>
        <v>0.02</v>
      </c>
      <c r="AK2182" s="138">
        <f>(((V2182-V2181)*AJ2182)+AK2181)+V2182</f>
        <v>-2425</v>
      </c>
      <c r="AL2182" s="139">
        <f>ROUNDUP(AK2182,0)</f>
        <v>-2425</v>
      </c>
    </row>
    <row r="2183" spans="1:38" ht="15.75" x14ac:dyDescent="0.25">
      <c r="A2183" s="93">
        <f t="shared" si="326"/>
        <v>0</v>
      </c>
      <c r="B2183" s="93">
        <f t="shared" si="321"/>
        <v>0</v>
      </c>
      <c r="C2183" s="112">
        <f>+$D$3*U2183</f>
        <v>6247670</v>
      </c>
      <c r="D2183" s="112">
        <f t="shared" si="322"/>
        <v>6247670</v>
      </c>
      <c r="E2183" s="112">
        <f>+$F$3*L2183</f>
        <v>5565600</v>
      </c>
      <c r="F2183" s="112">
        <f t="shared" si="323"/>
        <v>5565600</v>
      </c>
      <c r="G2183" s="113">
        <f>+$H$3*R2183</f>
        <v>1670730</v>
      </c>
      <c r="H2183" s="112">
        <f t="shared" si="324"/>
        <v>1670730</v>
      </c>
      <c r="I2183" s="140">
        <f>+I2181+500</f>
        <v>545500</v>
      </c>
      <c r="J2183" s="130"/>
      <c r="K2183" s="116">
        <f>+K2181+10</f>
        <v>11060</v>
      </c>
      <c r="L2183" s="117">
        <f>+I2183+K2183</f>
        <v>556560</v>
      </c>
      <c r="M2183" s="118"/>
      <c r="N2183" s="119">
        <f>+N2181+10</f>
        <v>11160</v>
      </c>
      <c r="O2183" s="119">
        <f>+N2183+I2183</f>
        <v>556660</v>
      </c>
      <c r="P2183" s="119"/>
      <c r="Q2183" s="119">
        <f>+Q2181+10</f>
        <v>11410</v>
      </c>
      <c r="R2183" s="120">
        <f>+Q2183+I2183</f>
        <v>556910</v>
      </c>
      <c r="S2183" s="121"/>
      <c r="T2183" s="122">
        <f>+T2181+20</f>
        <v>22470</v>
      </c>
      <c r="U2183" s="122">
        <f>+T2183+I2183</f>
        <v>567970</v>
      </c>
      <c r="V2183" s="141">
        <f>+V2181+500</f>
        <v>545500</v>
      </c>
      <c r="W2183" s="130"/>
      <c r="X2183" s="116">
        <f>+X2181+10</f>
        <v>8410</v>
      </c>
      <c r="Y2183" s="124">
        <f t="shared" si="325"/>
        <v>545740</v>
      </c>
      <c r="Z2183" s="125">
        <f>+V2183+X2183</f>
        <v>553910</v>
      </c>
      <c r="AA2183" s="126"/>
      <c r="AB2183" s="127">
        <f>+AB2181+20</f>
        <v>16820</v>
      </c>
      <c r="AC2183" s="119">
        <f>+V2183+AB2183</f>
        <v>562320</v>
      </c>
      <c r="AD2183" s="127"/>
      <c r="AE2183" s="127">
        <f>+AE2181+10</f>
        <v>8435</v>
      </c>
      <c r="AF2183" s="120">
        <f>+AE2183+V2183</f>
        <v>553935</v>
      </c>
      <c r="AG2183" s="127"/>
      <c r="AH2183" s="127">
        <f>+AH2181+10</f>
        <v>8460</v>
      </c>
      <c r="AI2183" s="119">
        <f>+AH2183+V2183</f>
        <v>553960</v>
      </c>
      <c r="AJ2183" s="126"/>
      <c r="AK2183" s="128">
        <f>+AK2181+10</f>
        <v>8485</v>
      </c>
      <c r="AL2183" s="129">
        <f>+AK2183+V2183</f>
        <v>553985</v>
      </c>
    </row>
    <row r="2184" spans="1:38" ht="15.75" x14ac:dyDescent="0.25">
      <c r="A2184" s="93">
        <f t="shared" si="326"/>
        <v>0</v>
      </c>
      <c r="B2184" s="94">
        <f t="shared" si="321"/>
        <v>0</v>
      </c>
      <c r="C2184" s="95">
        <f>+$D$3*T2184</f>
        <v>7150</v>
      </c>
      <c r="D2184" s="95">
        <f t="shared" si="322"/>
        <v>7150</v>
      </c>
      <c r="E2184" s="95">
        <f>+$F$3*K2184</f>
        <v>1500</v>
      </c>
      <c r="F2184" s="95">
        <f t="shared" si="323"/>
        <v>1500</v>
      </c>
      <c r="G2184" s="96">
        <f>+$H$3*Q2184</f>
        <v>1500</v>
      </c>
      <c r="H2184" s="433">
        <f t="shared" si="324"/>
        <v>1500</v>
      </c>
      <c r="I2184" s="395"/>
      <c r="J2184" s="130">
        <f>((K2185-K2183)/500)</f>
        <v>0.02</v>
      </c>
      <c r="K2184" s="116">
        <f>(((I2184-I2183)*J2184)+K2183)+I2184</f>
        <v>150</v>
      </c>
      <c r="L2184" s="131">
        <f>ROUNDUP(K2184,0)</f>
        <v>150</v>
      </c>
      <c r="M2184" s="132">
        <f>((N2185-N2183)/500)</f>
        <v>0.02</v>
      </c>
      <c r="N2184" s="101">
        <f>(((I2184-I2183)*M2184)+N2183)+I2184</f>
        <v>250</v>
      </c>
      <c r="O2184" s="101">
        <f>ROUNDUP(N2184,0)</f>
        <v>250</v>
      </c>
      <c r="P2184" s="101">
        <f>((Q2185-Q2183)/500)</f>
        <v>0.02</v>
      </c>
      <c r="Q2184" s="101">
        <f>(((I2184-I2183)*P2184)+Q2183)+I2184</f>
        <v>500</v>
      </c>
      <c r="R2184" s="133">
        <f>ROUNDUP(Q2184,0)</f>
        <v>500</v>
      </c>
      <c r="S2184" s="132">
        <f>((T2185-T2183)/500)</f>
        <v>0.04</v>
      </c>
      <c r="T2184" s="134">
        <f>(((I2184-I2183)*S2184)+T2183)+I2184</f>
        <v>650</v>
      </c>
      <c r="U2184" s="134">
        <f>ROUNDUP(T2184,0)</f>
        <v>650</v>
      </c>
      <c r="V2184" s="396"/>
      <c r="W2184" s="130">
        <f>((X2185-X2183)/500)</f>
        <v>0.01</v>
      </c>
      <c r="X2184" s="116">
        <f>(((V2184-V2183)*W2184)+X2183)+V2184</f>
        <v>2955</v>
      </c>
      <c r="Y2184" s="135">
        <f t="shared" si="325"/>
        <v>240</v>
      </c>
      <c r="Z2184" s="106">
        <f>ROUNDUP(X2184,0)</f>
        <v>2955</v>
      </c>
      <c r="AA2184" s="136">
        <f>((AB2185-AB2183)/500)</f>
        <v>0.02</v>
      </c>
      <c r="AB2184" s="137">
        <f>(((V2184-V2183)*AA2184)+AB2183)+V2184</f>
        <v>5910</v>
      </c>
      <c r="AC2184" s="101">
        <f>ROUNDUP(AB2184,0)</f>
        <v>5910</v>
      </c>
      <c r="AD2184" s="137">
        <f>((AE2185-AE2183)/500)</f>
        <v>0.01</v>
      </c>
      <c r="AE2184" s="137">
        <f>(((V2184-V2183)*AD2184)+AE2183)+V2184</f>
        <v>2980</v>
      </c>
      <c r="AF2184" s="133">
        <f>ROUNDUP(AE2184,0)</f>
        <v>2980</v>
      </c>
      <c r="AG2184" s="137">
        <f>((AH2185-AH2183)/500)</f>
        <v>0.01</v>
      </c>
      <c r="AH2184" s="137">
        <f>(((V2184-V2183)*AG2184)+AH2183)+V2184</f>
        <v>3005</v>
      </c>
      <c r="AI2184" s="101">
        <f>ROUNDUP(AH2184,0)</f>
        <v>3005</v>
      </c>
      <c r="AJ2184" s="136">
        <f>((AK2185-AK2183)/500)</f>
        <v>0.01</v>
      </c>
      <c r="AK2184" s="138">
        <f>(((V2184-V2183)*AJ2184)+AK2183)+V2184</f>
        <v>3030</v>
      </c>
      <c r="AL2184" s="139">
        <f>ROUNDUP(AK2184,0)</f>
        <v>3030</v>
      </c>
    </row>
    <row r="2185" spans="1:38" ht="15.75" x14ac:dyDescent="0.25">
      <c r="A2185" s="93">
        <f t="shared" si="326"/>
        <v>0</v>
      </c>
      <c r="B2185" s="93">
        <f t="shared" si="321"/>
        <v>0</v>
      </c>
      <c r="C2185" s="112">
        <f>+$D$3*U2185</f>
        <v>6253390</v>
      </c>
      <c r="D2185" s="112">
        <f t="shared" si="322"/>
        <v>6253390</v>
      </c>
      <c r="E2185" s="112">
        <f>+$F$3*L2185</f>
        <v>5570700</v>
      </c>
      <c r="F2185" s="112">
        <f t="shared" si="323"/>
        <v>5570700</v>
      </c>
      <c r="G2185" s="113">
        <f>+$H$3*R2185</f>
        <v>1672260</v>
      </c>
      <c r="H2185" s="112">
        <f t="shared" si="324"/>
        <v>1672260</v>
      </c>
      <c r="I2185" s="140">
        <f>+I2183+500</f>
        <v>546000</v>
      </c>
      <c r="J2185" s="130"/>
      <c r="K2185" s="116">
        <f>+K2183+10</f>
        <v>11070</v>
      </c>
      <c r="L2185" s="117">
        <f>+I2185+K2185</f>
        <v>557070</v>
      </c>
      <c r="M2185" s="118"/>
      <c r="N2185" s="119">
        <f>+N2183+10</f>
        <v>11170</v>
      </c>
      <c r="O2185" s="119">
        <f>+N2185+I2185</f>
        <v>557170</v>
      </c>
      <c r="P2185" s="119"/>
      <c r="Q2185" s="119">
        <f>+Q2183+10</f>
        <v>11420</v>
      </c>
      <c r="R2185" s="120">
        <f>+Q2185+I2185</f>
        <v>557420</v>
      </c>
      <c r="S2185" s="121"/>
      <c r="T2185" s="122">
        <f>+T2183+20</f>
        <v>22490</v>
      </c>
      <c r="U2185" s="122">
        <f>+T2185+I2185</f>
        <v>568490</v>
      </c>
      <c r="V2185" s="141">
        <f>+V2183+500</f>
        <v>546000</v>
      </c>
      <c r="W2185" s="130"/>
      <c r="X2185" s="116">
        <f>+X2183+5</f>
        <v>8415</v>
      </c>
      <c r="Y2185" s="124">
        <f t="shared" si="325"/>
        <v>546240</v>
      </c>
      <c r="Z2185" s="125">
        <f>+V2185+X2185</f>
        <v>554415</v>
      </c>
      <c r="AA2185" s="126"/>
      <c r="AB2185" s="127">
        <f>+AB2183+10</f>
        <v>16830</v>
      </c>
      <c r="AC2185" s="119">
        <f>+V2185+AB2185</f>
        <v>562830</v>
      </c>
      <c r="AD2185" s="127"/>
      <c r="AE2185" s="127">
        <f>+AE2183+5</f>
        <v>8440</v>
      </c>
      <c r="AF2185" s="120">
        <f>+AE2185+V2185</f>
        <v>554440</v>
      </c>
      <c r="AG2185" s="127"/>
      <c r="AH2185" s="127">
        <f>+AH2183+5</f>
        <v>8465</v>
      </c>
      <c r="AI2185" s="119">
        <f>+AH2185+V2185</f>
        <v>554465</v>
      </c>
      <c r="AJ2185" s="126"/>
      <c r="AK2185" s="128">
        <f>+AK2183+5</f>
        <v>8490</v>
      </c>
      <c r="AL2185" s="129">
        <f>+AK2185+V2185</f>
        <v>554490</v>
      </c>
    </row>
    <row r="2186" spans="1:38" ht="15.75" x14ac:dyDescent="0.25">
      <c r="A2186" s="93">
        <f t="shared" si="326"/>
        <v>0</v>
      </c>
      <c r="B2186" s="94">
        <f t="shared" si="321"/>
        <v>0</v>
      </c>
      <c r="C2186" s="95">
        <f>+$D$3*T2186</f>
        <v>7150</v>
      </c>
      <c r="D2186" s="95">
        <f t="shared" si="322"/>
        <v>7150</v>
      </c>
      <c r="E2186" s="95">
        <f>+$F$3*K2186</f>
        <v>1500</v>
      </c>
      <c r="F2186" s="95">
        <f t="shared" si="323"/>
        <v>1500</v>
      </c>
      <c r="G2186" s="96">
        <f>+$H$3*Q2186</f>
        <v>1500</v>
      </c>
      <c r="H2186" s="95">
        <f t="shared" si="324"/>
        <v>1500</v>
      </c>
      <c r="I2186" s="395"/>
      <c r="J2186" s="130">
        <f>((K2187-K2185)/500)</f>
        <v>0.02</v>
      </c>
      <c r="K2186" s="116">
        <f>(((I2186-I2185)*J2186)+K2185)+I2186</f>
        <v>150</v>
      </c>
      <c r="L2186" s="131">
        <f>ROUNDUP(K2186,0)</f>
        <v>150</v>
      </c>
      <c r="M2186" s="132">
        <f>((N2187-N2185)/500)</f>
        <v>0.02</v>
      </c>
      <c r="N2186" s="101">
        <f>(((I2186-I2185)*M2186)+N2185)+I2186</f>
        <v>250</v>
      </c>
      <c r="O2186" s="101">
        <f>ROUNDUP(N2186,0)</f>
        <v>250</v>
      </c>
      <c r="P2186" s="101">
        <f>((Q2187-Q2185)/500)</f>
        <v>0.02</v>
      </c>
      <c r="Q2186" s="101">
        <f>(((I2186-I2185)*P2186)+Q2185)+I2186</f>
        <v>500</v>
      </c>
      <c r="R2186" s="133">
        <f>ROUNDUP(Q2186,0)</f>
        <v>500</v>
      </c>
      <c r="S2186" s="132">
        <f>((T2187-T2185)/500)</f>
        <v>0.04</v>
      </c>
      <c r="T2186" s="134">
        <f>(((I2186-I2185)*S2186)+T2185)+I2186</f>
        <v>650</v>
      </c>
      <c r="U2186" s="134">
        <f>ROUNDUP(T2186,0)</f>
        <v>650</v>
      </c>
      <c r="V2186" s="396"/>
      <c r="W2186" s="130">
        <f>((X2187-X2185)/500)</f>
        <v>0.02</v>
      </c>
      <c r="X2186" s="116">
        <f>(((V2186-V2185)*W2186)+X2185)+V2186</f>
        <v>-2505</v>
      </c>
      <c r="Y2186" s="135">
        <f t="shared" si="325"/>
        <v>240</v>
      </c>
      <c r="Z2186" s="106">
        <f>ROUNDUP(X2186,0)</f>
        <v>-2505</v>
      </c>
      <c r="AA2186" s="136">
        <f>((AB2187-AB2185)/500)</f>
        <v>0.04</v>
      </c>
      <c r="AB2186" s="137">
        <f>(((V2186-V2185)*AA2186)+AB2185)+V2186</f>
        <v>-5010</v>
      </c>
      <c r="AC2186" s="101">
        <f>ROUNDUP(AB2186,0)</f>
        <v>-5010</v>
      </c>
      <c r="AD2186" s="137">
        <f>((AE2187-AE2185)/500)</f>
        <v>0.02</v>
      </c>
      <c r="AE2186" s="137">
        <f>(((V2186-V2185)*AD2186)+AE2185)+V2186</f>
        <v>-2480</v>
      </c>
      <c r="AF2186" s="133">
        <f>ROUNDUP(AE2186,0)</f>
        <v>-2480</v>
      </c>
      <c r="AG2186" s="137">
        <f>((AH2187-AH2185)/500)</f>
        <v>0.02</v>
      </c>
      <c r="AH2186" s="137">
        <f>(((V2186-V2185)*AG2186)+AH2185)+V2186</f>
        <v>-2455</v>
      </c>
      <c r="AI2186" s="101">
        <f>ROUNDUP(AH2186,0)</f>
        <v>-2455</v>
      </c>
      <c r="AJ2186" s="136">
        <f>((AK2187-AK2185)/500)</f>
        <v>0.02</v>
      </c>
      <c r="AK2186" s="138">
        <f>(((V2186-V2185)*AJ2186)+AK2185)+V2186</f>
        <v>-2430</v>
      </c>
      <c r="AL2186" s="139">
        <f>ROUNDUP(AK2186,0)</f>
        <v>-2430</v>
      </c>
    </row>
    <row r="2187" spans="1:38" ht="15.75" x14ac:dyDescent="0.25">
      <c r="A2187" s="93">
        <f t="shared" si="326"/>
        <v>0</v>
      </c>
      <c r="B2187" s="93">
        <f t="shared" si="321"/>
        <v>0</v>
      </c>
      <c r="C2187" s="112">
        <f>+$D$3*U2187</f>
        <v>6259110</v>
      </c>
      <c r="D2187" s="112">
        <f t="shared" si="322"/>
        <v>6259110</v>
      </c>
      <c r="E2187" s="112">
        <f>+$F$3*L2187</f>
        <v>5575800</v>
      </c>
      <c r="F2187" s="112">
        <f t="shared" si="323"/>
        <v>5575800</v>
      </c>
      <c r="G2187" s="113">
        <f>+$H$3*R2187</f>
        <v>1673790</v>
      </c>
      <c r="H2187" s="112">
        <f t="shared" si="324"/>
        <v>1673790</v>
      </c>
      <c r="I2187" s="140">
        <f>+I2185+500</f>
        <v>546500</v>
      </c>
      <c r="J2187" s="130"/>
      <c r="K2187" s="116">
        <f>+K2185+10</f>
        <v>11080</v>
      </c>
      <c r="L2187" s="117">
        <f>+I2187+K2187</f>
        <v>557580</v>
      </c>
      <c r="M2187" s="118"/>
      <c r="N2187" s="119">
        <f>+N2185+10</f>
        <v>11180</v>
      </c>
      <c r="O2187" s="119">
        <f>+N2187+I2187</f>
        <v>557680</v>
      </c>
      <c r="P2187" s="119"/>
      <c r="Q2187" s="119">
        <f>+Q2185+10</f>
        <v>11430</v>
      </c>
      <c r="R2187" s="120">
        <f>+Q2187+I2187</f>
        <v>557930</v>
      </c>
      <c r="S2187" s="121"/>
      <c r="T2187" s="122">
        <f>+T2185+20</f>
        <v>22510</v>
      </c>
      <c r="U2187" s="122">
        <f>+T2187+I2187</f>
        <v>569010</v>
      </c>
      <c r="V2187" s="141">
        <f>+V2185+500</f>
        <v>546500</v>
      </c>
      <c r="W2187" s="130"/>
      <c r="X2187" s="116">
        <f>+X2185+10</f>
        <v>8425</v>
      </c>
      <c r="Y2187" s="124">
        <f t="shared" si="325"/>
        <v>546740</v>
      </c>
      <c r="Z2187" s="125">
        <f>+V2187+X2187</f>
        <v>554925</v>
      </c>
      <c r="AA2187" s="126"/>
      <c r="AB2187" s="127">
        <f>+AB2185+20</f>
        <v>16850</v>
      </c>
      <c r="AC2187" s="119">
        <f>+V2187+AB2187</f>
        <v>563350</v>
      </c>
      <c r="AD2187" s="127"/>
      <c r="AE2187" s="127">
        <f>+AE2185+10</f>
        <v>8450</v>
      </c>
      <c r="AF2187" s="120">
        <f>+AE2187+V2187</f>
        <v>554950</v>
      </c>
      <c r="AG2187" s="127"/>
      <c r="AH2187" s="127">
        <f>+AH2185+10</f>
        <v>8475</v>
      </c>
      <c r="AI2187" s="119">
        <f>+AH2187+V2187</f>
        <v>554975</v>
      </c>
      <c r="AJ2187" s="126"/>
      <c r="AK2187" s="128">
        <f>+AK2185+10</f>
        <v>8500</v>
      </c>
      <c r="AL2187" s="129">
        <f>+AK2187+V2187</f>
        <v>555000</v>
      </c>
    </row>
    <row r="2188" spans="1:38" ht="15.75" x14ac:dyDescent="0.25">
      <c r="A2188" s="93">
        <f t="shared" si="326"/>
        <v>0</v>
      </c>
      <c r="B2188" s="94">
        <f t="shared" si="321"/>
        <v>0</v>
      </c>
      <c r="C2188" s="95">
        <f>+$D$3*T2188</f>
        <v>7150</v>
      </c>
      <c r="D2188" s="95">
        <f t="shared" si="322"/>
        <v>7150</v>
      </c>
      <c r="E2188" s="95">
        <f>+$F$3*K2188</f>
        <v>1500</v>
      </c>
      <c r="F2188" s="95">
        <f t="shared" si="323"/>
        <v>1500</v>
      </c>
      <c r="G2188" s="96">
        <f>+$H$3*Q2188</f>
        <v>1500</v>
      </c>
      <c r="H2188" s="433">
        <f t="shared" si="324"/>
        <v>1500</v>
      </c>
      <c r="I2188" s="395"/>
      <c r="J2188" s="130">
        <f>((K2189-K2187)/500)</f>
        <v>0.02</v>
      </c>
      <c r="K2188" s="116">
        <f>(((I2188-I2187)*J2188)+K2187)+I2188</f>
        <v>150</v>
      </c>
      <c r="L2188" s="131">
        <f>ROUNDUP(K2188,0)</f>
        <v>150</v>
      </c>
      <c r="M2188" s="132">
        <f>((N2189-N2187)/500)</f>
        <v>0.02</v>
      </c>
      <c r="N2188" s="101">
        <f>(((I2188-I2187)*M2188)+N2187)+I2188</f>
        <v>250</v>
      </c>
      <c r="O2188" s="101">
        <f>ROUNDUP(N2188,0)</f>
        <v>250</v>
      </c>
      <c r="P2188" s="101">
        <f>((Q2189-Q2187)/500)</f>
        <v>0.02</v>
      </c>
      <c r="Q2188" s="101">
        <f>(((I2188-I2187)*P2188)+Q2187)+I2188</f>
        <v>500</v>
      </c>
      <c r="R2188" s="133">
        <f>ROUNDUP(Q2188,0)</f>
        <v>500</v>
      </c>
      <c r="S2188" s="132">
        <f>((T2189-T2187)/500)</f>
        <v>0.04</v>
      </c>
      <c r="T2188" s="134">
        <f>(((I2188-I2187)*S2188)+T2187)+I2188</f>
        <v>650</v>
      </c>
      <c r="U2188" s="134">
        <f>ROUNDUP(T2188,0)</f>
        <v>650</v>
      </c>
      <c r="V2188" s="396"/>
      <c r="W2188" s="130">
        <f>((X2189-X2187)/500)</f>
        <v>0.01</v>
      </c>
      <c r="X2188" s="116">
        <f>(((V2188-V2187)*W2188)+X2187)+V2188</f>
        <v>2960</v>
      </c>
      <c r="Y2188" s="135">
        <f t="shared" si="325"/>
        <v>240</v>
      </c>
      <c r="Z2188" s="106">
        <f>ROUNDUP(X2188,0)</f>
        <v>2960</v>
      </c>
      <c r="AA2188" s="136">
        <f>((AB2189-AB2187)/500)</f>
        <v>0.02</v>
      </c>
      <c r="AB2188" s="137">
        <f>(((V2188-V2187)*AA2188)+AB2187)+V2188</f>
        <v>5920</v>
      </c>
      <c r="AC2188" s="101">
        <f>ROUNDUP(AB2188,0)</f>
        <v>5920</v>
      </c>
      <c r="AD2188" s="137">
        <f>((AE2189-AE2187)/500)</f>
        <v>0.01</v>
      </c>
      <c r="AE2188" s="137">
        <f>(((V2188-V2187)*AD2188)+AE2187)+V2188</f>
        <v>2985</v>
      </c>
      <c r="AF2188" s="133">
        <f>ROUNDUP(AE2188,0)</f>
        <v>2985</v>
      </c>
      <c r="AG2188" s="137">
        <f>((AH2189-AH2187)/500)</f>
        <v>0.01</v>
      </c>
      <c r="AH2188" s="137">
        <f>(((V2188-V2187)*AG2188)+AH2187)+V2188</f>
        <v>3010</v>
      </c>
      <c r="AI2188" s="101">
        <f>ROUNDUP(AH2188,0)</f>
        <v>3010</v>
      </c>
      <c r="AJ2188" s="136">
        <f>((AK2189-AK2187)/500)</f>
        <v>0.01</v>
      </c>
      <c r="AK2188" s="138">
        <f>(((V2188-V2187)*AJ2188)+AK2187)+V2188</f>
        <v>3035</v>
      </c>
      <c r="AL2188" s="139">
        <f>ROUNDUP(AK2188,0)</f>
        <v>3035</v>
      </c>
    </row>
    <row r="2189" spans="1:38" ht="15.75" x14ac:dyDescent="0.25">
      <c r="A2189" s="93">
        <f t="shared" si="326"/>
        <v>0</v>
      </c>
      <c r="B2189" s="93">
        <f t="shared" si="321"/>
        <v>0</v>
      </c>
      <c r="C2189" s="112">
        <f>+$D$3*U2189</f>
        <v>6264830</v>
      </c>
      <c r="D2189" s="112">
        <f t="shared" si="322"/>
        <v>6264830</v>
      </c>
      <c r="E2189" s="112">
        <f>+$F$3*L2189</f>
        <v>5580900</v>
      </c>
      <c r="F2189" s="112">
        <f t="shared" si="323"/>
        <v>5580900</v>
      </c>
      <c r="G2189" s="113">
        <f>+$H$3*R2189</f>
        <v>1675320</v>
      </c>
      <c r="H2189" s="112">
        <f t="shared" si="324"/>
        <v>1675320</v>
      </c>
      <c r="I2189" s="140">
        <f>+I2187+500</f>
        <v>547000</v>
      </c>
      <c r="J2189" s="130"/>
      <c r="K2189" s="116">
        <f>+K2187+10</f>
        <v>11090</v>
      </c>
      <c r="L2189" s="117">
        <f>+I2189+K2189</f>
        <v>558090</v>
      </c>
      <c r="M2189" s="118"/>
      <c r="N2189" s="119">
        <f>+N2187+10</f>
        <v>11190</v>
      </c>
      <c r="O2189" s="119">
        <f>+N2189+I2189</f>
        <v>558190</v>
      </c>
      <c r="P2189" s="119"/>
      <c r="Q2189" s="119">
        <f>+Q2187+10</f>
        <v>11440</v>
      </c>
      <c r="R2189" s="120">
        <f>+Q2189+I2189</f>
        <v>558440</v>
      </c>
      <c r="S2189" s="121"/>
      <c r="T2189" s="122">
        <f>+T2187+20</f>
        <v>22530</v>
      </c>
      <c r="U2189" s="122">
        <f>+T2189+I2189</f>
        <v>569530</v>
      </c>
      <c r="V2189" s="141">
        <f>+V2187+500</f>
        <v>547000</v>
      </c>
      <c r="W2189" s="130"/>
      <c r="X2189" s="116">
        <f>+X2187+5</f>
        <v>8430</v>
      </c>
      <c r="Y2189" s="124">
        <f t="shared" si="325"/>
        <v>547240</v>
      </c>
      <c r="Z2189" s="125">
        <f>+V2189+X2189</f>
        <v>555430</v>
      </c>
      <c r="AA2189" s="126"/>
      <c r="AB2189" s="127">
        <f>+AB2187+10</f>
        <v>16860</v>
      </c>
      <c r="AC2189" s="119">
        <f>+V2189+AB2189</f>
        <v>563860</v>
      </c>
      <c r="AD2189" s="127"/>
      <c r="AE2189" s="127">
        <f>+AE2187+5</f>
        <v>8455</v>
      </c>
      <c r="AF2189" s="120">
        <f>+AE2189+V2189</f>
        <v>555455</v>
      </c>
      <c r="AG2189" s="127"/>
      <c r="AH2189" s="127">
        <f>+AH2187+5</f>
        <v>8480</v>
      </c>
      <c r="AI2189" s="119">
        <f>+AH2189+V2189</f>
        <v>555480</v>
      </c>
      <c r="AJ2189" s="126"/>
      <c r="AK2189" s="128">
        <f>+AK2187+5</f>
        <v>8505</v>
      </c>
      <c r="AL2189" s="129">
        <f>+AK2189+V2189</f>
        <v>555505</v>
      </c>
    </row>
    <row r="2190" spans="1:38" ht="15.75" x14ac:dyDescent="0.25">
      <c r="A2190" s="93">
        <f t="shared" si="326"/>
        <v>0</v>
      </c>
      <c r="B2190" s="94">
        <f t="shared" si="321"/>
        <v>0</v>
      </c>
      <c r="C2190" s="95">
        <f>+$D$3*T2190</f>
        <v>7150</v>
      </c>
      <c r="D2190" s="95">
        <f t="shared" si="322"/>
        <v>7150</v>
      </c>
      <c r="E2190" s="95">
        <f>+$F$3*K2190</f>
        <v>1500</v>
      </c>
      <c r="F2190" s="95">
        <f t="shared" si="323"/>
        <v>1500</v>
      </c>
      <c r="G2190" s="96">
        <f>+$H$3*Q2190</f>
        <v>1500</v>
      </c>
      <c r="H2190" s="95">
        <f t="shared" si="324"/>
        <v>1500</v>
      </c>
      <c r="I2190" s="395"/>
      <c r="J2190" s="130">
        <f>((K2191-K2189)/500)</f>
        <v>0.02</v>
      </c>
      <c r="K2190" s="116">
        <f>(((I2190-I2189)*J2190)+K2189)+I2190</f>
        <v>150</v>
      </c>
      <c r="L2190" s="131">
        <f>ROUNDUP(K2190,0)</f>
        <v>150</v>
      </c>
      <c r="M2190" s="132">
        <f>((N2191-N2189)/500)</f>
        <v>0.02</v>
      </c>
      <c r="N2190" s="101">
        <f>(((I2190-I2189)*M2190)+N2189)+I2190</f>
        <v>250</v>
      </c>
      <c r="O2190" s="101">
        <f>ROUNDUP(N2190,0)</f>
        <v>250</v>
      </c>
      <c r="P2190" s="101">
        <f>((Q2191-Q2189)/500)</f>
        <v>0.02</v>
      </c>
      <c r="Q2190" s="101">
        <f>(((I2190-I2189)*P2190)+Q2189)+I2190</f>
        <v>500</v>
      </c>
      <c r="R2190" s="133">
        <f>ROUNDUP(Q2190,0)</f>
        <v>500</v>
      </c>
      <c r="S2190" s="132">
        <f>((T2191-T2189)/500)</f>
        <v>0.04</v>
      </c>
      <c r="T2190" s="134">
        <f>(((I2190-I2189)*S2190)+T2189)+I2190</f>
        <v>650</v>
      </c>
      <c r="U2190" s="134">
        <f>ROUNDUP(T2190,0)</f>
        <v>650</v>
      </c>
      <c r="V2190" s="396"/>
      <c r="W2190" s="130">
        <f>((X2191-X2189)/500)</f>
        <v>0.02</v>
      </c>
      <c r="X2190" s="116">
        <f>(((V2190-V2189)*W2190)+X2189)+V2190</f>
        <v>-2510</v>
      </c>
      <c r="Y2190" s="135">
        <f t="shared" si="325"/>
        <v>240</v>
      </c>
      <c r="Z2190" s="106">
        <f>ROUNDUP(X2190,0)</f>
        <v>-2510</v>
      </c>
      <c r="AA2190" s="136">
        <f>((AB2191-AB2189)/500)</f>
        <v>0.04</v>
      </c>
      <c r="AB2190" s="137">
        <f>(((V2190-V2189)*AA2190)+AB2189)+V2190</f>
        <v>-5020</v>
      </c>
      <c r="AC2190" s="101">
        <f>ROUNDUP(AB2190,0)</f>
        <v>-5020</v>
      </c>
      <c r="AD2190" s="137">
        <f>((AE2191-AE2189)/500)</f>
        <v>0.02</v>
      </c>
      <c r="AE2190" s="137">
        <f>(((V2190-V2189)*AD2190)+AE2189)+V2190</f>
        <v>-2485</v>
      </c>
      <c r="AF2190" s="133">
        <f>ROUNDUP(AE2190,0)</f>
        <v>-2485</v>
      </c>
      <c r="AG2190" s="137">
        <f>((AH2191-AH2189)/500)</f>
        <v>0.02</v>
      </c>
      <c r="AH2190" s="137">
        <f>(((V2190-V2189)*AG2190)+AH2189)+V2190</f>
        <v>-2460</v>
      </c>
      <c r="AI2190" s="101">
        <f>ROUNDUP(AH2190,0)</f>
        <v>-2460</v>
      </c>
      <c r="AJ2190" s="136">
        <f>((AK2191-AK2189)/500)</f>
        <v>0.02</v>
      </c>
      <c r="AK2190" s="138">
        <f>(((V2190-V2189)*AJ2190)+AK2189)+V2190</f>
        <v>-2435</v>
      </c>
      <c r="AL2190" s="139">
        <f>ROUNDUP(AK2190,0)</f>
        <v>-2435</v>
      </c>
    </row>
    <row r="2191" spans="1:38" ht="15.75" x14ac:dyDescent="0.25">
      <c r="A2191" s="93">
        <f t="shared" si="326"/>
        <v>0</v>
      </c>
      <c r="B2191" s="93">
        <f t="shared" si="321"/>
        <v>0</v>
      </c>
      <c r="C2191" s="112">
        <f>+$D$3*U2191</f>
        <v>6270550</v>
      </c>
      <c r="D2191" s="112">
        <f t="shared" si="322"/>
        <v>6270550</v>
      </c>
      <c r="E2191" s="112">
        <f>+$F$3*L2191</f>
        <v>5586000</v>
      </c>
      <c r="F2191" s="112">
        <f t="shared" si="323"/>
        <v>5586000</v>
      </c>
      <c r="G2191" s="113">
        <f>+$H$3*R2191</f>
        <v>1676850</v>
      </c>
      <c r="H2191" s="112">
        <f t="shared" si="324"/>
        <v>1676850</v>
      </c>
      <c r="I2191" s="140">
        <f>+I2189+500</f>
        <v>547500</v>
      </c>
      <c r="J2191" s="130"/>
      <c r="K2191" s="116">
        <f>+K2189+10</f>
        <v>11100</v>
      </c>
      <c r="L2191" s="117">
        <f>+I2191+K2191</f>
        <v>558600</v>
      </c>
      <c r="M2191" s="118"/>
      <c r="N2191" s="119">
        <f>+N2189+10</f>
        <v>11200</v>
      </c>
      <c r="O2191" s="119">
        <f>+N2191+I2191</f>
        <v>558700</v>
      </c>
      <c r="P2191" s="119"/>
      <c r="Q2191" s="119">
        <f>+Q2189+10</f>
        <v>11450</v>
      </c>
      <c r="R2191" s="120">
        <f>+Q2191+I2191</f>
        <v>558950</v>
      </c>
      <c r="S2191" s="121"/>
      <c r="T2191" s="122">
        <f>+T2189+20</f>
        <v>22550</v>
      </c>
      <c r="U2191" s="122">
        <f>+T2191+I2191</f>
        <v>570050</v>
      </c>
      <c r="V2191" s="141">
        <f>+V2189+500</f>
        <v>547500</v>
      </c>
      <c r="W2191" s="130"/>
      <c r="X2191" s="116">
        <f>+X2189+10</f>
        <v>8440</v>
      </c>
      <c r="Y2191" s="124">
        <f t="shared" si="325"/>
        <v>547740</v>
      </c>
      <c r="Z2191" s="125">
        <f>+V2191+X2191</f>
        <v>555940</v>
      </c>
      <c r="AA2191" s="126"/>
      <c r="AB2191" s="127">
        <f>+AB2189+20</f>
        <v>16880</v>
      </c>
      <c r="AC2191" s="119">
        <f>+V2191+AB2191</f>
        <v>564380</v>
      </c>
      <c r="AD2191" s="127"/>
      <c r="AE2191" s="127">
        <f>+AE2189+10</f>
        <v>8465</v>
      </c>
      <c r="AF2191" s="120">
        <f>+AE2191+V2191</f>
        <v>555965</v>
      </c>
      <c r="AG2191" s="127"/>
      <c r="AH2191" s="127">
        <f>+AH2189+10</f>
        <v>8490</v>
      </c>
      <c r="AI2191" s="119">
        <f>+AH2191+V2191</f>
        <v>555990</v>
      </c>
      <c r="AJ2191" s="126"/>
      <c r="AK2191" s="128">
        <f>+AK2189+10</f>
        <v>8515</v>
      </c>
      <c r="AL2191" s="129">
        <f>+AK2191+V2191</f>
        <v>556015</v>
      </c>
    </row>
    <row r="2192" spans="1:38" ht="15.75" x14ac:dyDescent="0.25">
      <c r="A2192" s="93">
        <f t="shared" si="326"/>
        <v>0</v>
      </c>
      <c r="B2192" s="94">
        <f t="shared" si="321"/>
        <v>0</v>
      </c>
      <c r="C2192" s="95">
        <f>+$D$3*T2192</f>
        <v>7150</v>
      </c>
      <c r="D2192" s="95">
        <f t="shared" si="322"/>
        <v>7150</v>
      </c>
      <c r="E2192" s="95">
        <f>+$F$3*K2192</f>
        <v>1500</v>
      </c>
      <c r="F2192" s="95">
        <f t="shared" si="323"/>
        <v>1500</v>
      </c>
      <c r="G2192" s="96">
        <f>+$H$3*Q2192</f>
        <v>1500</v>
      </c>
      <c r="H2192" s="433">
        <f t="shared" si="324"/>
        <v>1500</v>
      </c>
      <c r="I2192" s="395"/>
      <c r="J2192" s="130">
        <f>((K2193-K2191)/500)</f>
        <v>0.02</v>
      </c>
      <c r="K2192" s="116">
        <f>(((I2192-I2191)*J2192)+K2191)+I2192</f>
        <v>150</v>
      </c>
      <c r="L2192" s="131">
        <f>ROUNDUP(K2192,0)</f>
        <v>150</v>
      </c>
      <c r="M2192" s="132">
        <f>((N2193-N2191)/500)</f>
        <v>0.02</v>
      </c>
      <c r="N2192" s="101">
        <f>(((I2192-I2191)*M2192)+N2191)+I2192</f>
        <v>250</v>
      </c>
      <c r="O2192" s="101">
        <f>ROUNDUP(N2192,0)</f>
        <v>250</v>
      </c>
      <c r="P2192" s="101">
        <f>((Q2193-Q2191)/500)</f>
        <v>0.02</v>
      </c>
      <c r="Q2192" s="101">
        <f>(((I2192-I2191)*P2192)+Q2191)+I2192</f>
        <v>500</v>
      </c>
      <c r="R2192" s="133">
        <f>ROUNDUP(Q2192,0)</f>
        <v>500</v>
      </c>
      <c r="S2192" s="132">
        <f>((T2193-T2191)/500)</f>
        <v>0.04</v>
      </c>
      <c r="T2192" s="134">
        <f>(((I2192-I2191)*S2192)+T2191)+I2192</f>
        <v>650</v>
      </c>
      <c r="U2192" s="134">
        <f>ROUNDUP(T2192,0)</f>
        <v>650</v>
      </c>
      <c r="V2192" s="396"/>
      <c r="W2192" s="130">
        <f>((X2193-X2191)/500)</f>
        <v>0.01</v>
      </c>
      <c r="X2192" s="116">
        <f>(((V2192-V2191)*W2192)+X2191)+V2192</f>
        <v>2965</v>
      </c>
      <c r="Y2192" s="135">
        <f t="shared" si="325"/>
        <v>240</v>
      </c>
      <c r="Z2192" s="106">
        <f>ROUNDUP(X2192,0)</f>
        <v>2965</v>
      </c>
      <c r="AA2192" s="136">
        <f>((AB2193-AB2191)/500)</f>
        <v>0.02</v>
      </c>
      <c r="AB2192" s="137">
        <f>(((V2192-V2191)*AA2192)+AB2191)+V2192</f>
        <v>5930</v>
      </c>
      <c r="AC2192" s="101">
        <f>ROUNDUP(AB2192,0)</f>
        <v>5930</v>
      </c>
      <c r="AD2192" s="137">
        <f>((AE2193-AE2191)/500)</f>
        <v>0.01</v>
      </c>
      <c r="AE2192" s="137">
        <f>(((V2192-V2191)*AD2192)+AE2191)+V2192</f>
        <v>2990</v>
      </c>
      <c r="AF2192" s="133">
        <f>ROUNDUP(AE2192,0)</f>
        <v>2990</v>
      </c>
      <c r="AG2192" s="137">
        <f>((AH2193-AH2191)/500)</f>
        <v>0.01</v>
      </c>
      <c r="AH2192" s="137">
        <f>(((V2192-V2191)*AG2192)+AH2191)+V2192</f>
        <v>3015</v>
      </c>
      <c r="AI2192" s="101">
        <f>ROUNDUP(AH2192,0)</f>
        <v>3015</v>
      </c>
      <c r="AJ2192" s="136">
        <f>((AK2193-AK2191)/500)</f>
        <v>0.01</v>
      </c>
      <c r="AK2192" s="138">
        <f>(((V2192-V2191)*AJ2192)+AK2191)+V2192</f>
        <v>3040</v>
      </c>
      <c r="AL2192" s="139">
        <f>ROUNDUP(AK2192,0)</f>
        <v>3040</v>
      </c>
    </row>
    <row r="2193" spans="1:38" ht="15.75" x14ac:dyDescent="0.25">
      <c r="A2193" s="93">
        <f t="shared" si="326"/>
        <v>0</v>
      </c>
      <c r="B2193" s="93">
        <f t="shared" si="321"/>
        <v>0</v>
      </c>
      <c r="C2193" s="112">
        <f>+$D$3*U2193</f>
        <v>6276270</v>
      </c>
      <c r="D2193" s="112">
        <f t="shared" si="322"/>
        <v>6276270</v>
      </c>
      <c r="E2193" s="112">
        <f>+$F$3*L2193</f>
        <v>5591100</v>
      </c>
      <c r="F2193" s="112">
        <f t="shared" si="323"/>
        <v>5591100</v>
      </c>
      <c r="G2193" s="113">
        <f>+$H$3*R2193</f>
        <v>1678380</v>
      </c>
      <c r="H2193" s="112">
        <f t="shared" si="324"/>
        <v>1678380</v>
      </c>
      <c r="I2193" s="140">
        <f>+I2191+500</f>
        <v>548000</v>
      </c>
      <c r="J2193" s="130"/>
      <c r="K2193" s="116">
        <f>+K2191+10</f>
        <v>11110</v>
      </c>
      <c r="L2193" s="117">
        <f>+I2193+K2193</f>
        <v>559110</v>
      </c>
      <c r="M2193" s="118"/>
      <c r="N2193" s="119">
        <f>+N2191+10</f>
        <v>11210</v>
      </c>
      <c r="O2193" s="119">
        <f>+N2193+I2193</f>
        <v>559210</v>
      </c>
      <c r="P2193" s="119"/>
      <c r="Q2193" s="119">
        <f>+Q2191+10</f>
        <v>11460</v>
      </c>
      <c r="R2193" s="120">
        <f>+Q2193+I2193</f>
        <v>559460</v>
      </c>
      <c r="S2193" s="121"/>
      <c r="T2193" s="122">
        <f>+T2191+20</f>
        <v>22570</v>
      </c>
      <c r="U2193" s="122">
        <f>+T2193+I2193</f>
        <v>570570</v>
      </c>
      <c r="V2193" s="141">
        <f>+V2191+500</f>
        <v>548000</v>
      </c>
      <c r="W2193" s="130"/>
      <c r="X2193" s="116">
        <f>+X2191+5</f>
        <v>8445</v>
      </c>
      <c r="Y2193" s="124">
        <f t="shared" si="325"/>
        <v>548240</v>
      </c>
      <c r="Z2193" s="125">
        <f>+V2193+X2193</f>
        <v>556445</v>
      </c>
      <c r="AA2193" s="126"/>
      <c r="AB2193" s="127">
        <f>+AB2191+10</f>
        <v>16890</v>
      </c>
      <c r="AC2193" s="119">
        <f>+V2193+AB2193</f>
        <v>564890</v>
      </c>
      <c r="AD2193" s="127"/>
      <c r="AE2193" s="127">
        <f>+AE2191+5</f>
        <v>8470</v>
      </c>
      <c r="AF2193" s="120">
        <f>+AE2193+V2193</f>
        <v>556470</v>
      </c>
      <c r="AG2193" s="127"/>
      <c r="AH2193" s="127">
        <f>+AH2191+5</f>
        <v>8495</v>
      </c>
      <c r="AI2193" s="119">
        <f>+AH2193+V2193</f>
        <v>556495</v>
      </c>
      <c r="AJ2193" s="126"/>
      <c r="AK2193" s="128">
        <f>+AK2191+5</f>
        <v>8520</v>
      </c>
      <c r="AL2193" s="129">
        <f>+AK2193+V2193</f>
        <v>556520</v>
      </c>
    </row>
    <row r="2194" spans="1:38" ht="15.75" x14ac:dyDescent="0.25">
      <c r="A2194" s="93">
        <f t="shared" si="326"/>
        <v>0</v>
      </c>
      <c r="B2194" s="94">
        <f t="shared" si="321"/>
        <v>0</v>
      </c>
      <c r="C2194" s="95">
        <f>+$D$3*T2194</f>
        <v>7150</v>
      </c>
      <c r="D2194" s="95">
        <f t="shared" si="322"/>
        <v>7150</v>
      </c>
      <c r="E2194" s="95">
        <f>+$F$3*K2194</f>
        <v>1500</v>
      </c>
      <c r="F2194" s="95">
        <f t="shared" si="323"/>
        <v>1500</v>
      </c>
      <c r="G2194" s="96">
        <f>+$H$3*Q2194</f>
        <v>1500</v>
      </c>
      <c r="H2194" s="95">
        <f t="shared" si="324"/>
        <v>1500</v>
      </c>
      <c r="I2194" s="395"/>
      <c r="J2194" s="130">
        <f>((K2195-K2193)/500)</f>
        <v>0.02</v>
      </c>
      <c r="K2194" s="116">
        <f>(((I2194-I2193)*J2194)+K2193)+I2194</f>
        <v>150</v>
      </c>
      <c r="L2194" s="131">
        <f>ROUNDUP(K2194,0)</f>
        <v>150</v>
      </c>
      <c r="M2194" s="132">
        <f>((N2195-N2193)/500)</f>
        <v>0.02</v>
      </c>
      <c r="N2194" s="101">
        <f>(((I2194-I2193)*M2194)+N2193)+I2194</f>
        <v>250</v>
      </c>
      <c r="O2194" s="101">
        <f>ROUNDUP(N2194,0)</f>
        <v>250</v>
      </c>
      <c r="P2194" s="101">
        <f>((Q2195-Q2193)/500)</f>
        <v>0.02</v>
      </c>
      <c r="Q2194" s="101">
        <f>(((I2194-I2193)*P2194)+Q2193)+I2194</f>
        <v>500</v>
      </c>
      <c r="R2194" s="133">
        <f>ROUNDUP(Q2194,0)</f>
        <v>500</v>
      </c>
      <c r="S2194" s="132">
        <f>((T2195-T2193)/500)</f>
        <v>0.04</v>
      </c>
      <c r="T2194" s="134">
        <f>(((I2194-I2193)*S2194)+T2193)+I2194</f>
        <v>650</v>
      </c>
      <c r="U2194" s="134">
        <f>ROUNDUP(T2194,0)</f>
        <v>650</v>
      </c>
      <c r="V2194" s="396"/>
      <c r="W2194" s="130">
        <f>((X2195-X2193)/500)</f>
        <v>0.02</v>
      </c>
      <c r="X2194" s="116">
        <f>(((V2194-V2193)*W2194)+X2193)+V2194</f>
        <v>-2515</v>
      </c>
      <c r="Y2194" s="135">
        <f t="shared" si="325"/>
        <v>240</v>
      </c>
      <c r="Z2194" s="106">
        <f>ROUNDUP(X2194,0)</f>
        <v>-2515</v>
      </c>
      <c r="AA2194" s="136">
        <f>((AB2195-AB2193)/500)</f>
        <v>0.04</v>
      </c>
      <c r="AB2194" s="137">
        <f>(((V2194-V2193)*AA2194)+AB2193)+V2194</f>
        <v>-5030</v>
      </c>
      <c r="AC2194" s="101">
        <f>ROUNDUP(AB2194,0)</f>
        <v>-5030</v>
      </c>
      <c r="AD2194" s="137">
        <f>((AE2195-AE2193)/500)</f>
        <v>0.02</v>
      </c>
      <c r="AE2194" s="137">
        <f>(((V2194-V2193)*AD2194)+AE2193)+V2194</f>
        <v>-2490</v>
      </c>
      <c r="AF2194" s="133">
        <f>ROUNDUP(AE2194,0)</f>
        <v>-2490</v>
      </c>
      <c r="AG2194" s="137">
        <f>((AH2195-AH2193)/500)</f>
        <v>0.02</v>
      </c>
      <c r="AH2194" s="137">
        <f>(((V2194-V2193)*AG2194)+AH2193)+V2194</f>
        <v>-2465</v>
      </c>
      <c r="AI2194" s="101">
        <f>ROUNDUP(AH2194,0)</f>
        <v>-2465</v>
      </c>
      <c r="AJ2194" s="136">
        <f>((AK2195-AK2193)/500)</f>
        <v>0.02</v>
      </c>
      <c r="AK2194" s="138">
        <f>(((V2194-V2193)*AJ2194)+AK2193)+V2194</f>
        <v>-2440</v>
      </c>
      <c r="AL2194" s="139">
        <f>ROUNDUP(AK2194,0)</f>
        <v>-2440</v>
      </c>
    </row>
    <row r="2195" spans="1:38" ht="15.75" x14ac:dyDescent="0.25">
      <c r="A2195" s="93">
        <f t="shared" si="326"/>
        <v>0</v>
      </c>
      <c r="B2195" s="93">
        <f t="shared" si="321"/>
        <v>0</v>
      </c>
      <c r="C2195" s="112">
        <f>+$D$3*U2195</f>
        <v>6281990</v>
      </c>
      <c r="D2195" s="112">
        <f t="shared" si="322"/>
        <v>6281990</v>
      </c>
      <c r="E2195" s="112">
        <f>+$F$3*L2195</f>
        <v>5596200</v>
      </c>
      <c r="F2195" s="112">
        <f t="shared" si="323"/>
        <v>5596200</v>
      </c>
      <c r="G2195" s="113">
        <f>+$H$3*R2195</f>
        <v>1679910</v>
      </c>
      <c r="H2195" s="112">
        <f t="shared" si="324"/>
        <v>1679910</v>
      </c>
      <c r="I2195" s="140">
        <f>+I2193+500</f>
        <v>548500</v>
      </c>
      <c r="J2195" s="130"/>
      <c r="K2195" s="116">
        <f>+K2193+10</f>
        <v>11120</v>
      </c>
      <c r="L2195" s="117">
        <f>+I2195+K2195</f>
        <v>559620</v>
      </c>
      <c r="M2195" s="118"/>
      <c r="N2195" s="119">
        <f>+N2193+10</f>
        <v>11220</v>
      </c>
      <c r="O2195" s="119">
        <f>+N2195+I2195</f>
        <v>559720</v>
      </c>
      <c r="P2195" s="119"/>
      <c r="Q2195" s="119">
        <f>+Q2193+10</f>
        <v>11470</v>
      </c>
      <c r="R2195" s="120">
        <f>+Q2195+I2195</f>
        <v>559970</v>
      </c>
      <c r="S2195" s="121"/>
      <c r="T2195" s="122">
        <f>+T2193+20</f>
        <v>22590</v>
      </c>
      <c r="U2195" s="122">
        <f>+T2195+I2195</f>
        <v>571090</v>
      </c>
      <c r="V2195" s="141">
        <f>+V2193+500</f>
        <v>548500</v>
      </c>
      <c r="W2195" s="130"/>
      <c r="X2195" s="116">
        <f>+X2193+10</f>
        <v>8455</v>
      </c>
      <c r="Y2195" s="124">
        <f t="shared" si="325"/>
        <v>548740</v>
      </c>
      <c r="Z2195" s="125">
        <f>+V2195+X2195</f>
        <v>556955</v>
      </c>
      <c r="AA2195" s="126"/>
      <c r="AB2195" s="127">
        <f>+AB2193+20</f>
        <v>16910</v>
      </c>
      <c r="AC2195" s="119">
        <f>+V2195+AB2195</f>
        <v>565410</v>
      </c>
      <c r="AD2195" s="127"/>
      <c r="AE2195" s="127">
        <f>+AE2193+10</f>
        <v>8480</v>
      </c>
      <c r="AF2195" s="120">
        <f>+AE2195+V2195</f>
        <v>556980</v>
      </c>
      <c r="AG2195" s="127"/>
      <c r="AH2195" s="127">
        <f>+AH2193+10</f>
        <v>8505</v>
      </c>
      <c r="AI2195" s="119">
        <f>+AH2195+V2195</f>
        <v>557005</v>
      </c>
      <c r="AJ2195" s="126"/>
      <c r="AK2195" s="128">
        <f>+AK2193+10</f>
        <v>8530</v>
      </c>
      <c r="AL2195" s="129">
        <f>+AK2195+V2195</f>
        <v>557030</v>
      </c>
    </row>
    <row r="2196" spans="1:38" ht="15.75" x14ac:dyDescent="0.25">
      <c r="A2196" s="93">
        <f t="shared" si="326"/>
        <v>0</v>
      </c>
      <c r="B2196" s="94">
        <f t="shared" si="321"/>
        <v>0</v>
      </c>
      <c r="C2196" s="95">
        <f>+$D$3*T2196</f>
        <v>7150</v>
      </c>
      <c r="D2196" s="95">
        <f t="shared" si="322"/>
        <v>7150</v>
      </c>
      <c r="E2196" s="95">
        <f>+$F$3*K2196</f>
        <v>1500</v>
      </c>
      <c r="F2196" s="95">
        <f t="shared" si="323"/>
        <v>1500</v>
      </c>
      <c r="G2196" s="96">
        <f>+$H$3*Q2196</f>
        <v>1500</v>
      </c>
      <c r="H2196" s="433">
        <f t="shared" si="324"/>
        <v>1500</v>
      </c>
      <c r="I2196" s="395"/>
      <c r="J2196" s="130">
        <f>((K2197-K2195)/500)</f>
        <v>0.02</v>
      </c>
      <c r="K2196" s="116">
        <f>(((I2196-I2195)*J2196)+K2195)+I2196</f>
        <v>150</v>
      </c>
      <c r="L2196" s="131">
        <f>ROUNDUP(K2196,0)</f>
        <v>150</v>
      </c>
      <c r="M2196" s="132">
        <f>((N2197-N2195)/500)</f>
        <v>0.02</v>
      </c>
      <c r="N2196" s="101">
        <f>(((I2196-I2195)*M2196)+N2195)+I2196</f>
        <v>250</v>
      </c>
      <c r="O2196" s="101">
        <f>ROUNDUP(N2196,0)</f>
        <v>250</v>
      </c>
      <c r="P2196" s="101">
        <f>((Q2197-Q2195)/500)</f>
        <v>0.02</v>
      </c>
      <c r="Q2196" s="101">
        <f>(((I2196-I2195)*P2196)+Q2195)+I2196</f>
        <v>500</v>
      </c>
      <c r="R2196" s="133">
        <f>ROUNDUP(Q2196,0)</f>
        <v>500</v>
      </c>
      <c r="S2196" s="132">
        <f>((T2197-T2195)/500)</f>
        <v>0.04</v>
      </c>
      <c r="T2196" s="134">
        <f>(((I2196-I2195)*S2196)+T2195)+I2196</f>
        <v>650</v>
      </c>
      <c r="U2196" s="134">
        <f>ROUNDUP(T2196,0)</f>
        <v>650</v>
      </c>
      <c r="V2196" s="396"/>
      <c r="W2196" s="130">
        <f>((X2197-X2195)/500)</f>
        <v>0.01</v>
      </c>
      <c r="X2196" s="116">
        <f>(((V2196-V2195)*W2196)+X2195)+V2196</f>
        <v>2970</v>
      </c>
      <c r="Y2196" s="135">
        <f t="shared" si="325"/>
        <v>240</v>
      </c>
      <c r="Z2196" s="106">
        <f>ROUNDUP(X2196,0)</f>
        <v>2970</v>
      </c>
      <c r="AA2196" s="136">
        <f>((AB2197-AB2195)/500)</f>
        <v>0.02</v>
      </c>
      <c r="AB2196" s="137">
        <f>(((V2196-V2195)*AA2196)+AB2195)+V2196</f>
        <v>5940</v>
      </c>
      <c r="AC2196" s="101">
        <f>ROUNDUP(AB2196,0)</f>
        <v>5940</v>
      </c>
      <c r="AD2196" s="137">
        <f>((AE2197-AE2195)/500)</f>
        <v>0.01</v>
      </c>
      <c r="AE2196" s="137">
        <f>(((V2196-V2195)*AD2196)+AE2195)+V2196</f>
        <v>2995</v>
      </c>
      <c r="AF2196" s="133">
        <f>ROUNDUP(AE2196,0)</f>
        <v>2995</v>
      </c>
      <c r="AG2196" s="137">
        <f>((AH2197-AH2195)/500)</f>
        <v>0.01</v>
      </c>
      <c r="AH2196" s="137">
        <f>(((V2196-V2195)*AG2196)+AH2195)+V2196</f>
        <v>3020</v>
      </c>
      <c r="AI2196" s="101">
        <f>ROUNDUP(AH2196,0)</f>
        <v>3020</v>
      </c>
      <c r="AJ2196" s="136">
        <f>((AK2197-AK2195)/500)</f>
        <v>0.01</v>
      </c>
      <c r="AK2196" s="138">
        <f>(((V2196-V2195)*AJ2196)+AK2195)+V2196</f>
        <v>3045</v>
      </c>
      <c r="AL2196" s="139">
        <f>ROUNDUP(AK2196,0)</f>
        <v>3045</v>
      </c>
    </row>
    <row r="2197" spans="1:38" ht="15.75" x14ac:dyDescent="0.25">
      <c r="A2197" s="93">
        <f t="shared" si="326"/>
        <v>0</v>
      </c>
      <c r="B2197" s="93">
        <f t="shared" si="321"/>
        <v>0</v>
      </c>
      <c r="C2197" s="112">
        <f>+$D$3*U2197</f>
        <v>6287710</v>
      </c>
      <c r="D2197" s="112">
        <f t="shared" si="322"/>
        <v>6287710</v>
      </c>
      <c r="E2197" s="112">
        <f>+$F$3*L2197</f>
        <v>5601300</v>
      </c>
      <c r="F2197" s="112">
        <f t="shared" si="323"/>
        <v>5601300</v>
      </c>
      <c r="G2197" s="113">
        <f>+$H$3*R2197</f>
        <v>1681440</v>
      </c>
      <c r="H2197" s="112">
        <f t="shared" si="324"/>
        <v>1681440</v>
      </c>
      <c r="I2197" s="140">
        <f>+I2195+500</f>
        <v>549000</v>
      </c>
      <c r="J2197" s="130"/>
      <c r="K2197" s="116">
        <f>+K2195+10</f>
        <v>11130</v>
      </c>
      <c r="L2197" s="117">
        <f>+I2197+K2197</f>
        <v>560130</v>
      </c>
      <c r="M2197" s="118"/>
      <c r="N2197" s="119">
        <f>+N2195+10</f>
        <v>11230</v>
      </c>
      <c r="O2197" s="119">
        <f>+N2197+I2197</f>
        <v>560230</v>
      </c>
      <c r="P2197" s="119"/>
      <c r="Q2197" s="119">
        <f>+Q2195+10</f>
        <v>11480</v>
      </c>
      <c r="R2197" s="120">
        <f>+Q2197+I2197</f>
        <v>560480</v>
      </c>
      <c r="S2197" s="121"/>
      <c r="T2197" s="122">
        <f>+T2195+20</f>
        <v>22610</v>
      </c>
      <c r="U2197" s="122">
        <f>+T2197+I2197</f>
        <v>571610</v>
      </c>
      <c r="V2197" s="141">
        <f>+V2195+500</f>
        <v>549000</v>
      </c>
      <c r="W2197" s="130"/>
      <c r="X2197" s="116">
        <f>+X2195+5</f>
        <v>8460</v>
      </c>
      <c r="Y2197" s="124">
        <f t="shared" si="325"/>
        <v>549240</v>
      </c>
      <c r="Z2197" s="125">
        <f>+V2197+X2197</f>
        <v>557460</v>
      </c>
      <c r="AA2197" s="126"/>
      <c r="AB2197" s="127">
        <f>+AB2195+10</f>
        <v>16920</v>
      </c>
      <c r="AC2197" s="119">
        <f>+V2197+AB2197</f>
        <v>565920</v>
      </c>
      <c r="AD2197" s="127"/>
      <c r="AE2197" s="127">
        <f>+AE2195+5</f>
        <v>8485</v>
      </c>
      <c r="AF2197" s="120">
        <f>+AE2197+V2197</f>
        <v>557485</v>
      </c>
      <c r="AG2197" s="127"/>
      <c r="AH2197" s="127">
        <f>+AH2195+5</f>
        <v>8510</v>
      </c>
      <c r="AI2197" s="119">
        <f>+AH2197+V2197</f>
        <v>557510</v>
      </c>
      <c r="AJ2197" s="126"/>
      <c r="AK2197" s="128">
        <f>+AK2195+5</f>
        <v>8535</v>
      </c>
      <c r="AL2197" s="129">
        <f>+AK2197+V2197</f>
        <v>557535</v>
      </c>
    </row>
    <row r="2198" spans="1:38" ht="15.75" x14ac:dyDescent="0.25">
      <c r="A2198" s="93">
        <f t="shared" si="326"/>
        <v>0</v>
      </c>
      <c r="B2198" s="94">
        <f t="shared" si="321"/>
        <v>0</v>
      </c>
      <c r="C2198" s="95">
        <f>+$D$3*T2198</f>
        <v>7150</v>
      </c>
      <c r="D2198" s="95">
        <f t="shared" si="322"/>
        <v>7150</v>
      </c>
      <c r="E2198" s="95">
        <f>+$F$3*K2198</f>
        <v>1500</v>
      </c>
      <c r="F2198" s="95">
        <f t="shared" si="323"/>
        <v>1500</v>
      </c>
      <c r="G2198" s="96">
        <f>+$H$3*Q2198</f>
        <v>1500</v>
      </c>
      <c r="H2198" s="95">
        <f t="shared" si="324"/>
        <v>1500</v>
      </c>
      <c r="I2198" s="395"/>
      <c r="J2198" s="130">
        <f>((K2199-K2197)/500)</f>
        <v>0.02</v>
      </c>
      <c r="K2198" s="116">
        <f>(((I2198-I2197)*J2198)+K2197)+I2198</f>
        <v>150</v>
      </c>
      <c r="L2198" s="131">
        <f>ROUNDUP(K2198,0)</f>
        <v>150</v>
      </c>
      <c r="M2198" s="132">
        <f>((N2199-N2197)/500)</f>
        <v>0.02</v>
      </c>
      <c r="N2198" s="101">
        <f>(((I2198-I2197)*M2198)+N2197)+I2198</f>
        <v>250</v>
      </c>
      <c r="O2198" s="101">
        <f>ROUNDUP(N2198,0)</f>
        <v>250</v>
      </c>
      <c r="P2198" s="101">
        <f>((Q2199-Q2197)/500)</f>
        <v>0.02</v>
      </c>
      <c r="Q2198" s="101">
        <f>(((I2198-I2197)*P2198)+Q2197)+I2198</f>
        <v>500</v>
      </c>
      <c r="R2198" s="133">
        <f>ROUNDUP(Q2198,0)</f>
        <v>500</v>
      </c>
      <c r="S2198" s="132">
        <f>((T2199-T2197)/500)</f>
        <v>0.04</v>
      </c>
      <c r="T2198" s="134">
        <f>(((I2198-I2197)*S2198)+T2197)+I2198</f>
        <v>650</v>
      </c>
      <c r="U2198" s="134">
        <f>ROUNDUP(T2198,0)</f>
        <v>650</v>
      </c>
      <c r="V2198" s="396"/>
      <c r="W2198" s="130">
        <f>((X2199-X2197)/500)</f>
        <v>0.02</v>
      </c>
      <c r="X2198" s="116">
        <f>(((V2198-V2197)*W2198)+X2197)+V2198</f>
        <v>-2520</v>
      </c>
      <c r="Y2198" s="135">
        <f t="shared" si="325"/>
        <v>240</v>
      </c>
      <c r="Z2198" s="106">
        <f>ROUNDUP(X2198,0)</f>
        <v>-2520</v>
      </c>
      <c r="AA2198" s="136">
        <f>((AB2199-AB2197)/500)</f>
        <v>0.04</v>
      </c>
      <c r="AB2198" s="137">
        <f>(((V2198-V2197)*AA2198)+AB2197)+V2198</f>
        <v>-5040</v>
      </c>
      <c r="AC2198" s="101">
        <f>ROUNDUP(AB2198,0)</f>
        <v>-5040</v>
      </c>
      <c r="AD2198" s="137">
        <f>((AE2199-AE2197)/500)</f>
        <v>0.02</v>
      </c>
      <c r="AE2198" s="137">
        <f>(((V2198-V2197)*AD2198)+AE2197)+V2198</f>
        <v>-2495</v>
      </c>
      <c r="AF2198" s="133">
        <f>ROUNDUP(AE2198,0)</f>
        <v>-2495</v>
      </c>
      <c r="AG2198" s="137">
        <f>((AH2199-AH2197)/500)</f>
        <v>0.02</v>
      </c>
      <c r="AH2198" s="137">
        <f>(((V2198-V2197)*AG2198)+AH2197)+V2198</f>
        <v>-2470</v>
      </c>
      <c r="AI2198" s="101">
        <f>ROUNDUP(AH2198,0)</f>
        <v>-2470</v>
      </c>
      <c r="AJ2198" s="136">
        <f>((AK2199-AK2197)/500)</f>
        <v>0.02</v>
      </c>
      <c r="AK2198" s="138">
        <f>(((V2198-V2197)*AJ2198)+AK2197)+V2198</f>
        <v>-2445</v>
      </c>
      <c r="AL2198" s="139">
        <f>ROUNDUP(AK2198,0)</f>
        <v>-2445</v>
      </c>
    </row>
    <row r="2199" spans="1:38" ht="15.75" x14ac:dyDescent="0.25">
      <c r="A2199" s="93">
        <f t="shared" si="326"/>
        <v>0</v>
      </c>
      <c r="B2199" s="93">
        <f t="shared" si="321"/>
        <v>0</v>
      </c>
      <c r="C2199" s="112">
        <f>+$D$3*U2199</f>
        <v>6293430</v>
      </c>
      <c r="D2199" s="112">
        <f t="shared" si="322"/>
        <v>6293430</v>
      </c>
      <c r="E2199" s="112">
        <f>+$F$3*L2199</f>
        <v>5606400</v>
      </c>
      <c r="F2199" s="112">
        <f t="shared" si="323"/>
        <v>5606400</v>
      </c>
      <c r="G2199" s="113">
        <f>+$H$3*R2199</f>
        <v>1682970</v>
      </c>
      <c r="H2199" s="112">
        <f t="shared" si="324"/>
        <v>1682970</v>
      </c>
      <c r="I2199" s="140">
        <f>+I2197+500</f>
        <v>549500</v>
      </c>
      <c r="J2199" s="130"/>
      <c r="K2199" s="116">
        <f>+K2197+10</f>
        <v>11140</v>
      </c>
      <c r="L2199" s="117">
        <f>+I2199+K2199</f>
        <v>560640</v>
      </c>
      <c r="M2199" s="118"/>
      <c r="N2199" s="119">
        <f>+N2197+10</f>
        <v>11240</v>
      </c>
      <c r="O2199" s="119">
        <f>+N2199+I2199</f>
        <v>560740</v>
      </c>
      <c r="P2199" s="119"/>
      <c r="Q2199" s="119">
        <f>+Q2197+10</f>
        <v>11490</v>
      </c>
      <c r="R2199" s="120">
        <f>+Q2199+I2199</f>
        <v>560990</v>
      </c>
      <c r="S2199" s="121"/>
      <c r="T2199" s="122">
        <f>+T2197+20</f>
        <v>22630</v>
      </c>
      <c r="U2199" s="122">
        <f>+T2199+I2199</f>
        <v>572130</v>
      </c>
      <c r="V2199" s="141">
        <f>+V2197+500</f>
        <v>549500</v>
      </c>
      <c r="W2199" s="130"/>
      <c r="X2199" s="116">
        <f>+X2197+10</f>
        <v>8470</v>
      </c>
      <c r="Y2199" s="124">
        <f t="shared" si="325"/>
        <v>549740</v>
      </c>
      <c r="Z2199" s="125">
        <f>+V2199+X2199</f>
        <v>557970</v>
      </c>
      <c r="AA2199" s="126"/>
      <c r="AB2199" s="127">
        <f>+AB2197+20</f>
        <v>16940</v>
      </c>
      <c r="AC2199" s="119">
        <f>+V2199+AB2199</f>
        <v>566440</v>
      </c>
      <c r="AD2199" s="127"/>
      <c r="AE2199" s="127">
        <f>+AE2197+10</f>
        <v>8495</v>
      </c>
      <c r="AF2199" s="120">
        <f>+AE2199+V2199</f>
        <v>557995</v>
      </c>
      <c r="AG2199" s="127"/>
      <c r="AH2199" s="127">
        <f>+AH2197+10</f>
        <v>8520</v>
      </c>
      <c r="AI2199" s="119">
        <f>+AH2199+V2199</f>
        <v>558020</v>
      </c>
      <c r="AJ2199" s="126"/>
      <c r="AK2199" s="128">
        <f>+AK2197+10</f>
        <v>8545</v>
      </c>
      <c r="AL2199" s="129">
        <f>+AK2199+V2199</f>
        <v>558045</v>
      </c>
    </row>
    <row r="2200" spans="1:38" ht="15.75" x14ac:dyDescent="0.25">
      <c r="A2200" s="93">
        <f t="shared" si="326"/>
        <v>0</v>
      </c>
      <c r="B2200" s="94">
        <f t="shared" si="321"/>
        <v>0</v>
      </c>
      <c r="C2200" s="95">
        <f>+$D$3*T2200</f>
        <v>7150</v>
      </c>
      <c r="D2200" s="95">
        <f t="shared" si="322"/>
        <v>7150</v>
      </c>
      <c r="E2200" s="95">
        <f>+$F$3*K2200</f>
        <v>1500</v>
      </c>
      <c r="F2200" s="95">
        <f t="shared" si="323"/>
        <v>1500</v>
      </c>
      <c r="G2200" s="96">
        <f>+$H$3*Q2200</f>
        <v>1500</v>
      </c>
      <c r="H2200" s="433">
        <f t="shared" si="324"/>
        <v>1500</v>
      </c>
      <c r="I2200" s="395"/>
      <c r="J2200" s="130">
        <f>((K2201-K2199)/500)</f>
        <v>0.02</v>
      </c>
      <c r="K2200" s="116">
        <f>(((I2200-I2199)*J2200)+K2199)+I2200</f>
        <v>150</v>
      </c>
      <c r="L2200" s="131">
        <f>ROUNDUP(K2200,0)</f>
        <v>150</v>
      </c>
      <c r="M2200" s="132">
        <f>((N2201-N2199)/500)</f>
        <v>0.02</v>
      </c>
      <c r="N2200" s="101">
        <f>(((I2200-I2199)*M2200)+N2199)+I2200</f>
        <v>250</v>
      </c>
      <c r="O2200" s="101">
        <f>ROUNDUP(N2200,0)</f>
        <v>250</v>
      </c>
      <c r="P2200" s="101">
        <f>((Q2201-Q2199)/500)</f>
        <v>0.02</v>
      </c>
      <c r="Q2200" s="101">
        <f>(((I2200-I2199)*P2200)+Q2199)+I2200</f>
        <v>500</v>
      </c>
      <c r="R2200" s="133">
        <f>ROUNDUP(Q2200,0)</f>
        <v>500</v>
      </c>
      <c r="S2200" s="132">
        <f>((T2201-T2199)/500)</f>
        <v>0.04</v>
      </c>
      <c r="T2200" s="134">
        <f>(((I2200-I2199)*S2200)+T2199)+I2200</f>
        <v>650</v>
      </c>
      <c r="U2200" s="134">
        <f>ROUNDUP(T2200,0)</f>
        <v>650</v>
      </c>
      <c r="V2200" s="396"/>
      <c r="W2200" s="130">
        <f>((X2201-X2199)/500)</f>
        <v>0.01</v>
      </c>
      <c r="X2200" s="116">
        <f>(((V2200-V2199)*W2200)+X2199)+V2200</f>
        <v>2975</v>
      </c>
      <c r="Y2200" s="135">
        <f t="shared" si="325"/>
        <v>240</v>
      </c>
      <c r="Z2200" s="106">
        <f>ROUNDUP(X2200,0)</f>
        <v>2975</v>
      </c>
      <c r="AA2200" s="136">
        <f>((AB2201-AB2199)/500)</f>
        <v>0.02</v>
      </c>
      <c r="AB2200" s="137">
        <f>(((V2200-V2199)*AA2200)+AB2199)+V2200</f>
        <v>5950</v>
      </c>
      <c r="AC2200" s="101">
        <f>ROUNDUP(AB2200,0)</f>
        <v>5950</v>
      </c>
      <c r="AD2200" s="137">
        <f>((AE2201-AE2199)/500)</f>
        <v>0.01</v>
      </c>
      <c r="AE2200" s="137">
        <f>(((V2200-V2199)*AD2200)+AE2199)+V2200</f>
        <v>3000</v>
      </c>
      <c r="AF2200" s="133">
        <f>ROUNDUP(AE2200,0)</f>
        <v>3000</v>
      </c>
      <c r="AG2200" s="137">
        <f>((AH2201-AH2199)/500)</f>
        <v>0.01</v>
      </c>
      <c r="AH2200" s="137">
        <f>(((V2200-V2199)*AG2200)+AH2199)+V2200</f>
        <v>3025</v>
      </c>
      <c r="AI2200" s="101">
        <f>ROUNDUP(AH2200,0)</f>
        <v>3025</v>
      </c>
      <c r="AJ2200" s="136">
        <f>((AK2201-AK2199)/500)</f>
        <v>0.01</v>
      </c>
      <c r="AK2200" s="138">
        <f>(((V2200-V2199)*AJ2200)+AK2199)+V2200</f>
        <v>3050</v>
      </c>
      <c r="AL2200" s="139">
        <f>ROUNDUP(AK2200,0)</f>
        <v>3050</v>
      </c>
    </row>
    <row r="2201" spans="1:38" ht="15.75" x14ac:dyDescent="0.25">
      <c r="A2201" s="93">
        <f t="shared" si="326"/>
        <v>0</v>
      </c>
      <c r="B2201" s="93">
        <f t="shared" si="321"/>
        <v>0</v>
      </c>
      <c r="C2201" s="112">
        <f>+$D$3*U2201</f>
        <v>6299150</v>
      </c>
      <c r="D2201" s="112">
        <f t="shared" si="322"/>
        <v>6299150</v>
      </c>
      <c r="E2201" s="112">
        <f>+$F$3*L2201</f>
        <v>5611500</v>
      </c>
      <c r="F2201" s="112">
        <f t="shared" si="323"/>
        <v>5611500</v>
      </c>
      <c r="G2201" s="113">
        <f>+$H$3*R2201</f>
        <v>1684500</v>
      </c>
      <c r="H2201" s="112">
        <f t="shared" si="324"/>
        <v>1684500</v>
      </c>
      <c r="I2201" s="140">
        <f>+I2199+500</f>
        <v>550000</v>
      </c>
      <c r="J2201" s="130"/>
      <c r="K2201" s="116">
        <f>+K2199+10</f>
        <v>11150</v>
      </c>
      <c r="L2201" s="117">
        <f>+I2201+K2201</f>
        <v>561150</v>
      </c>
      <c r="M2201" s="118"/>
      <c r="N2201" s="119">
        <f>+N2199+10</f>
        <v>11250</v>
      </c>
      <c r="O2201" s="119">
        <f>+N2201+I2201</f>
        <v>561250</v>
      </c>
      <c r="P2201" s="119"/>
      <c r="Q2201" s="119">
        <f>+Q2199+10</f>
        <v>11500</v>
      </c>
      <c r="R2201" s="120">
        <f>+Q2201+I2201</f>
        <v>561500</v>
      </c>
      <c r="S2201" s="121"/>
      <c r="T2201" s="122">
        <f>+T2199+20</f>
        <v>22650</v>
      </c>
      <c r="U2201" s="122">
        <f>+T2201+I2201</f>
        <v>572650</v>
      </c>
      <c r="V2201" s="141">
        <f>+V2199+500</f>
        <v>550000</v>
      </c>
      <c r="W2201" s="130"/>
      <c r="X2201" s="116">
        <f>+X2199+5</f>
        <v>8475</v>
      </c>
      <c r="Y2201" s="124">
        <f t="shared" si="325"/>
        <v>550240</v>
      </c>
      <c r="Z2201" s="125">
        <f>+V2201+X2201</f>
        <v>558475</v>
      </c>
      <c r="AA2201" s="126"/>
      <c r="AB2201" s="127">
        <f>+AB2199+10</f>
        <v>16950</v>
      </c>
      <c r="AC2201" s="119">
        <f>+V2201+AB2201</f>
        <v>566950</v>
      </c>
      <c r="AD2201" s="127"/>
      <c r="AE2201" s="127">
        <f>+AE2199+5</f>
        <v>8500</v>
      </c>
      <c r="AF2201" s="120">
        <f>+AE2201+V2201</f>
        <v>558500</v>
      </c>
      <c r="AG2201" s="127"/>
      <c r="AH2201" s="127">
        <f>+AH2199+5</f>
        <v>8525</v>
      </c>
      <c r="AI2201" s="119">
        <f>+AH2201+V2201</f>
        <v>558525</v>
      </c>
      <c r="AJ2201" s="126"/>
      <c r="AK2201" s="128">
        <f>+AK2199+5</f>
        <v>8550</v>
      </c>
      <c r="AL2201" s="129">
        <f>+AK2201+V2201</f>
        <v>558550</v>
      </c>
    </row>
    <row r="2202" spans="1:38" ht="15.75" x14ac:dyDescent="0.25">
      <c r="A2202" s="93">
        <f t="shared" si="326"/>
        <v>0</v>
      </c>
      <c r="B2202" s="94">
        <f t="shared" si="321"/>
        <v>0</v>
      </c>
      <c r="C2202" s="95">
        <f>+$D$3*T2202</f>
        <v>7150</v>
      </c>
      <c r="D2202" s="95">
        <f t="shared" si="322"/>
        <v>7150</v>
      </c>
      <c r="E2202" s="95">
        <f>+$F$3*K2202</f>
        <v>1500</v>
      </c>
      <c r="F2202" s="95">
        <f t="shared" si="323"/>
        <v>1500</v>
      </c>
      <c r="G2202" s="96">
        <f>+$H$3*Q2202</f>
        <v>1500</v>
      </c>
      <c r="H2202" s="95">
        <f t="shared" si="324"/>
        <v>1500</v>
      </c>
      <c r="I2202" s="395"/>
      <c r="J2202" s="130">
        <f>((K2203-K2201)/500)</f>
        <v>0.02</v>
      </c>
      <c r="K2202" s="116">
        <f>(((I2202-I2201)*J2202)+K2201)+I2202</f>
        <v>150</v>
      </c>
      <c r="L2202" s="131">
        <f>ROUNDUP(K2202,0)</f>
        <v>150</v>
      </c>
      <c r="M2202" s="132">
        <f>((N2203-N2201)/500)</f>
        <v>0.02</v>
      </c>
      <c r="N2202" s="101">
        <f>(((I2202-I2201)*M2202)+N2201)+I2202</f>
        <v>250</v>
      </c>
      <c r="O2202" s="101">
        <f>ROUNDUP(N2202,0)</f>
        <v>250</v>
      </c>
      <c r="P2202" s="101">
        <f>((Q2203-Q2201)/500)</f>
        <v>0.02</v>
      </c>
      <c r="Q2202" s="101">
        <f>(((I2202-I2201)*P2202)+Q2201)+I2202</f>
        <v>500</v>
      </c>
      <c r="R2202" s="133">
        <f>ROUNDUP(Q2202,0)</f>
        <v>500</v>
      </c>
      <c r="S2202" s="132">
        <f>((T2203-T2201)/500)</f>
        <v>0.04</v>
      </c>
      <c r="T2202" s="134">
        <f>(((I2202-I2201)*S2202)+T2201)+I2202</f>
        <v>650</v>
      </c>
      <c r="U2202" s="134">
        <f>ROUNDUP(T2202,0)</f>
        <v>650</v>
      </c>
      <c r="V2202" s="396"/>
      <c r="W2202" s="130">
        <f>((X2203-X2201)/500)</f>
        <v>0.02</v>
      </c>
      <c r="X2202" s="116">
        <f>(((V2202-V2201)*W2202)+X2201)+V2202</f>
        <v>-2525</v>
      </c>
      <c r="Y2202" s="135">
        <f t="shared" si="325"/>
        <v>240</v>
      </c>
      <c r="Z2202" s="106">
        <f>ROUNDUP(X2202,0)</f>
        <v>-2525</v>
      </c>
      <c r="AA2202" s="136">
        <f>((AB2203-AB2201)/500)</f>
        <v>0.04</v>
      </c>
      <c r="AB2202" s="137">
        <f>(((V2202-V2201)*AA2202)+AB2201)+V2202</f>
        <v>-5050</v>
      </c>
      <c r="AC2202" s="101">
        <f>ROUNDUP(AB2202,0)</f>
        <v>-5050</v>
      </c>
      <c r="AD2202" s="137">
        <f>((AE2203-AE2201)/500)</f>
        <v>0.02</v>
      </c>
      <c r="AE2202" s="137">
        <f>(((V2202-V2201)*AD2202)+AE2201)+V2202</f>
        <v>-2500</v>
      </c>
      <c r="AF2202" s="133">
        <f>ROUNDUP(AE2202,0)</f>
        <v>-2500</v>
      </c>
      <c r="AG2202" s="137">
        <f>((AH2203-AH2201)/500)</f>
        <v>0.02</v>
      </c>
      <c r="AH2202" s="137">
        <f>(((V2202-V2201)*AG2202)+AH2201)+V2202</f>
        <v>-2475</v>
      </c>
      <c r="AI2202" s="101">
        <f>ROUNDUP(AH2202,0)</f>
        <v>-2475</v>
      </c>
      <c r="AJ2202" s="136">
        <f>((AK2203-AK2201)/500)</f>
        <v>0.02</v>
      </c>
      <c r="AK2202" s="138">
        <f>(((V2202-V2201)*AJ2202)+AK2201)+V2202</f>
        <v>-2450</v>
      </c>
      <c r="AL2202" s="139">
        <f>ROUNDUP(AK2202,0)</f>
        <v>-2450</v>
      </c>
    </row>
    <row r="2203" spans="1:38" ht="15.75" x14ac:dyDescent="0.25">
      <c r="A2203" s="93">
        <f t="shared" si="326"/>
        <v>0</v>
      </c>
      <c r="B2203" s="93">
        <f t="shared" ref="B2203:B2266" si="327">ROUNDUP(A2203,0)</f>
        <v>0</v>
      </c>
      <c r="C2203" s="112">
        <f>+$D$3*U2203</f>
        <v>6304870</v>
      </c>
      <c r="D2203" s="112">
        <f t="shared" ref="D2203:D2266" si="328">ROUNDUP(C2203,0)</f>
        <v>6304870</v>
      </c>
      <c r="E2203" s="112">
        <f>+$F$3*L2203</f>
        <v>5616600</v>
      </c>
      <c r="F2203" s="112">
        <f t="shared" ref="F2203:F2266" si="329">ROUNDUP(E2203,0)</f>
        <v>5616600</v>
      </c>
      <c r="G2203" s="113">
        <f>+$H$3*R2203</f>
        <v>1686030</v>
      </c>
      <c r="H2203" s="112">
        <f t="shared" ref="H2203:H2266" si="330">ROUNDUP(G2203,0)</f>
        <v>1686030</v>
      </c>
      <c r="I2203" s="140">
        <f>+I2201+500</f>
        <v>550500</v>
      </c>
      <c r="J2203" s="130"/>
      <c r="K2203" s="116">
        <f>+K2201+10</f>
        <v>11160</v>
      </c>
      <c r="L2203" s="117">
        <f>+I2203+K2203</f>
        <v>561660</v>
      </c>
      <c r="M2203" s="118"/>
      <c r="N2203" s="119">
        <f>+N2201+10</f>
        <v>11260</v>
      </c>
      <c r="O2203" s="119">
        <f>+N2203+I2203</f>
        <v>561760</v>
      </c>
      <c r="P2203" s="119"/>
      <c r="Q2203" s="119">
        <f>+Q2201+10</f>
        <v>11510</v>
      </c>
      <c r="R2203" s="120">
        <f>+Q2203+I2203</f>
        <v>562010</v>
      </c>
      <c r="S2203" s="121"/>
      <c r="T2203" s="122">
        <f>+T2201+20</f>
        <v>22670</v>
      </c>
      <c r="U2203" s="122">
        <f>+T2203+I2203</f>
        <v>573170</v>
      </c>
      <c r="V2203" s="141">
        <f>+V2201+500</f>
        <v>550500</v>
      </c>
      <c r="W2203" s="130"/>
      <c r="X2203" s="116">
        <f>+X2201+10</f>
        <v>8485</v>
      </c>
      <c r="Y2203" s="124">
        <f t="shared" si="325"/>
        <v>550740</v>
      </c>
      <c r="Z2203" s="125">
        <f>+V2203+X2203</f>
        <v>558985</v>
      </c>
      <c r="AA2203" s="126"/>
      <c r="AB2203" s="127">
        <f>+AB2201+20</f>
        <v>16970</v>
      </c>
      <c r="AC2203" s="119">
        <f>+V2203+AB2203</f>
        <v>567470</v>
      </c>
      <c r="AD2203" s="127"/>
      <c r="AE2203" s="127">
        <f>+AE2201+10</f>
        <v>8510</v>
      </c>
      <c r="AF2203" s="120">
        <f>+AE2203+V2203</f>
        <v>559010</v>
      </c>
      <c r="AG2203" s="127"/>
      <c r="AH2203" s="127">
        <f>+AH2201+10</f>
        <v>8535</v>
      </c>
      <c r="AI2203" s="119">
        <f>+AH2203+V2203</f>
        <v>559035</v>
      </c>
      <c r="AJ2203" s="126"/>
      <c r="AK2203" s="128">
        <f>+AK2201+10</f>
        <v>8560</v>
      </c>
      <c r="AL2203" s="129">
        <f>+AK2203+V2203</f>
        <v>559060</v>
      </c>
    </row>
    <row r="2204" spans="1:38" ht="15.75" x14ac:dyDescent="0.25">
      <c r="A2204" s="93">
        <f t="shared" si="326"/>
        <v>0</v>
      </c>
      <c r="B2204" s="94">
        <f t="shared" si="327"/>
        <v>0</v>
      </c>
      <c r="C2204" s="95">
        <f>+$D$3*T2204</f>
        <v>7150</v>
      </c>
      <c r="D2204" s="95">
        <f t="shared" si="328"/>
        <v>7150</v>
      </c>
      <c r="E2204" s="95">
        <f>+$F$3*K2204</f>
        <v>1500</v>
      </c>
      <c r="F2204" s="95">
        <f t="shared" si="329"/>
        <v>1500</v>
      </c>
      <c r="G2204" s="96">
        <f>+$H$3*Q2204</f>
        <v>1500</v>
      </c>
      <c r="H2204" s="433">
        <f t="shared" si="330"/>
        <v>1500</v>
      </c>
      <c r="I2204" s="395"/>
      <c r="J2204" s="130">
        <f>((K2205-K2203)/500)</f>
        <v>0.02</v>
      </c>
      <c r="K2204" s="116">
        <f>(((I2204-I2203)*J2204)+K2203)+I2204</f>
        <v>150</v>
      </c>
      <c r="L2204" s="131">
        <f>ROUNDUP(K2204,0)</f>
        <v>150</v>
      </c>
      <c r="M2204" s="132">
        <f>((N2205-N2203)/500)</f>
        <v>0.02</v>
      </c>
      <c r="N2204" s="101">
        <f>(((I2204-I2203)*M2204)+N2203)+I2204</f>
        <v>250</v>
      </c>
      <c r="O2204" s="101">
        <f>ROUNDUP(N2204,0)</f>
        <v>250</v>
      </c>
      <c r="P2204" s="101">
        <f>((Q2205-Q2203)/500)</f>
        <v>0.02</v>
      </c>
      <c r="Q2204" s="101">
        <f>(((I2204-I2203)*P2204)+Q2203)+I2204</f>
        <v>500</v>
      </c>
      <c r="R2204" s="133">
        <f>ROUNDUP(Q2204,0)</f>
        <v>500</v>
      </c>
      <c r="S2204" s="132">
        <f>((T2205-T2203)/500)</f>
        <v>0.04</v>
      </c>
      <c r="T2204" s="134">
        <f>(((I2204-I2203)*S2204)+T2203)+I2204</f>
        <v>650</v>
      </c>
      <c r="U2204" s="134">
        <f>ROUNDUP(T2204,0)</f>
        <v>650</v>
      </c>
      <c r="V2204" s="396"/>
      <c r="W2204" s="130">
        <f>((X2205-X2203)/500)</f>
        <v>0.01</v>
      </c>
      <c r="X2204" s="116">
        <f>(((V2204-V2203)*W2204)+X2203)+V2204</f>
        <v>2980</v>
      </c>
      <c r="Y2204" s="135">
        <f t="shared" si="325"/>
        <v>240</v>
      </c>
      <c r="Z2204" s="106">
        <f>ROUNDUP(X2204,0)</f>
        <v>2980</v>
      </c>
      <c r="AA2204" s="136">
        <f>((AB2205-AB2203)/500)</f>
        <v>0.02</v>
      </c>
      <c r="AB2204" s="137">
        <f>(((V2204-V2203)*AA2204)+AB2203)+V2204</f>
        <v>5960</v>
      </c>
      <c r="AC2204" s="101">
        <f>ROUNDUP(AB2204,0)</f>
        <v>5960</v>
      </c>
      <c r="AD2204" s="137">
        <f>((AE2205-AE2203)/500)</f>
        <v>0.01</v>
      </c>
      <c r="AE2204" s="137">
        <f>(((V2204-V2203)*AD2204)+AE2203)+V2204</f>
        <v>3005</v>
      </c>
      <c r="AF2204" s="133">
        <f>ROUNDUP(AE2204,0)</f>
        <v>3005</v>
      </c>
      <c r="AG2204" s="137">
        <f>((AH2205-AH2203)/500)</f>
        <v>0.01</v>
      </c>
      <c r="AH2204" s="137">
        <f>(((V2204-V2203)*AG2204)+AH2203)+V2204</f>
        <v>3030</v>
      </c>
      <c r="AI2204" s="101">
        <f>ROUNDUP(AH2204,0)</f>
        <v>3030</v>
      </c>
      <c r="AJ2204" s="136">
        <f>((AK2205-AK2203)/500)</f>
        <v>0.01</v>
      </c>
      <c r="AK2204" s="138">
        <f>(((V2204-V2203)*AJ2204)+AK2203)+V2204</f>
        <v>3055</v>
      </c>
      <c r="AL2204" s="139">
        <f>ROUNDUP(AK2204,0)</f>
        <v>3055</v>
      </c>
    </row>
    <row r="2205" spans="1:38" ht="15.75" x14ac:dyDescent="0.25">
      <c r="A2205" s="93">
        <f t="shared" si="326"/>
        <v>0</v>
      </c>
      <c r="B2205" s="93">
        <f t="shared" si="327"/>
        <v>0</v>
      </c>
      <c r="C2205" s="112">
        <f>+$D$3*U2205</f>
        <v>6310590</v>
      </c>
      <c r="D2205" s="112">
        <f t="shared" si="328"/>
        <v>6310590</v>
      </c>
      <c r="E2205" s="112">
        <f>+$F$3*L2205</f>
        <v>5621700</v>
      </c>
      <c r="F2205" s="112">
        <f t="shared" si="329"/>
        <v>5621700</v>
      </c>
      <c r="G2205" s="113">
        <f>+$H$3*R2205</f>
        <v>1687560</v>
      </c>
      <c r="H2205" s="112">
        <f t="shared" si="330"/>
        <v>1687560</v>
      </c>
      <c r="I2205" s="140">
        <f>+I2203+500</f>
        <v>551000</v>
      </c>
      <c r="J2205" s="130"/>
      <c r="K2205" s="116">
        <f>+K2203+10</f>
        <v>11170</v>
      </c>
      <c r="L2205" s="117">
        <f>+I2205+K2205</f>
        <v>562170</v>
      </c>
      <c r="M2205" s="118"/>
      <c r="N2205" s="119">
        <f>+N2203+10</f>
        <v>11270</v>
      </c>
      <c r="O2205" s="119">
        <f>+N2205+I2205</f>
        <v>562270</v>
      </c>
      <c r="P2205" s="119"/>
      <c r="Q2205" s="119">
        <f>+Q2203+10</f>
        <v>11520</v>
      </c>
      <c r="R2205" s="120">
        <f>+Q2205+I2205</f>
        <v>562520</v>
      </c>
      <c r="S2205" s="121"/>
      <c r="T2205" s="122">
        <f>+T2203+20</f>
        <v>22690</v>
      </c>
      <c r="U2205" s="122">
        <f>+T2205+I2205</f>
        <v>573690</v>
      </c>
      <c r="V2205" s="141">
        <f>+V2203+500</f>
        <v>551000</v>
      </c>
      <c r="W2205" s="130"/>
      <c r="X2205" s="116">
        <f>+X2203+5</f>
        <v>8490</v>
      </c>
      <c r="Y2205" s="124">
        <f t="shared" si="325"/>
        <v>551240</v>
      </c>
      <c r="Z2205" s="125">
        <f>+V2205+X2205</f>
        <v>559490</v>
      </c>
      <c r="AA2205" s="126"/>
      <c r="AB2205" s="127">
        <f>+AB2203+10</f>
        <v>16980</v>
      </c>
      <c r="AC2205" s="119">
        <f>+V2205+AB2205</f>
        <v>567980</v>
      </c>
      <c r="AD2205" s="127"/>
      <c r="AE2205" s="127">
        <f>+AE2203+5</f>
        <v>8515</v>
      </c>
      <c r="AF2205" s="120">
        <f>+AE2205+V2205</f>
        <v>559515</v>
      </c>
      <c r="AG2205" s="127"/>
      <c r="AH2205" s="127">
        <f>+AH2203+5</f>
        <v>8540</v>
      </c>
      <c r="AI2205" s="119">
        <f>+AH2205+V2205</f>
        <v>559540</v>
      </c>
      <c r="AJ2205" s="126"/>
      <c r="AK2205" s="128">
        <f>+AK2203+5</f>
        <v>8565</v>
      </c>
      <c r="AL2205" s="129">
        <f>+AK2205+V2205</f>
        <v>559565</v>
      </c>
    </row>
    <row r="2206" spans="1:38" ht="15.75" x14ac:dyDescent="0.25">
      <c r="A2206" s="93">
        <f t="shared" si="326"/>
        <v>0</v>
      </c>
      <c r="B2206" s="94">
        <f t="shared" si="327"/>
        <v>0</v>
      </c>
      <c r="C2206" s="95">
        <f>+$D$3*T2206</f>
        <v>7150</v>
      </c>
      <c r="D2206" s="95">
        <f t="shared" si="328"/>
        <v>7150</v>
      </c>
      <c r="E2206" s="95">
        <f>+$F$3*K2206</f>
        <v>1500</v>
      </c>
      <c r="F2206" s="95">
        <f t="shared" si="329"/>
        <v>1500</v>
      </c>
      <c r="G2206" s="96">
        <f>+$H$3*Q2206</f>
        <v>1500</v>
      </c>
      <c r="H2206" s="95">
        <f t="shared" si="330"/>
        <v>1500</v>
      </c>
      <c r="I2206" s="395"/>
      <c r="J2206" s="130">
        <f>((K2207-K2205)/500)</f>
        <v>0.02</v>
      </c>
      <c r="K2206" s="116">
        <f>(((I2206-I2205)*J2206)+K2205)+I2206</f>
        <v>150</v>
      </c>
      <c r="L2206" s="131">
        <f>ROUNDUP(K2206,0)</f>
        <v>150</v>
      </c>
      <c r="M2206" s="132">
        <f>((N2207-N2205)/500)</f>
        <v>0.02</v>
      </c>
      <c r="N2206" s="101">
        <f>(((I2206-I2205)*M2206)+N2205)+I2206</f>
        <v>250</v>
      </c>
      <c r="O2206" s="101">
        <f>ROUNDUP(N2206,0)</f>
        <v>250</v>
      </c>
      <c r="P2206" s="101">
        <f>((Q2207-Q2205)/500)</f>
        <v>0.02</v>
      </c>
      <c r="Q2206" s="101">
        <f>(((I2206-I2205)*P2206)+Q2205)+I2206</f>
        <v>500</v>
      </c>
      <c r="R2206" s="133">
        <f>ROUNDUP(Q2206,0)</f>
        <v>500</v>
      </c>
      <c r="S2206" s="132">
        <f>((T2207-T2205)/500)</f>
        <v>0.04</v>
      </c>
      <c r="T2206" s="134">
        <f>(((I2206-I2205)*S2206)+T2205)+I2206</f>
        <v>650</v>
      </c>
      <c r="U2206" s="134">
        <f>ROUNDUP(T2206,0)</f>
        <v>650</v>
      </c>
      <c r="V2206" s="396"/>
      <c r="W2206" s="130">
        <f>((X2207-X2205)/500)</f>
        <v>0.02</v>
      </c>
      <c r="X2206" s="116">
        <f>(((V2206-V2205)*W2206)+X2205)+V2206</f>
        <v>-2530</v>
      </c>
      <c r="Y2206" s="135">
        <f t="shared" si="325"/>
        <v>240</v>
      </c>
      <c r="Z2206" s="106">
        <f>ROUNDUP(X2206,0)</f>
        <v>-2530</v>
      </c>
      <c r="AA2206" s="136">
        <f>((AB2207-AB2205)/500)</f>
        <v>0.04</v>
      </c>
      <c r="AB2206" s="137">
        <f>(((V2206-V2205)*AA2206)+AB2205)+V2206</f>
        <v>-5060</v>
      </c>
      <c r="AC2206" s="101">
        <f>ROUNDUP(AB2206,0)</f>
        <v>-5060</v>
      </c>
      <c r="AD2206" s="137">
        <f>((AE2207-AE2205)/500)</f>
        <v>0.02</v>
      </c>
      <c r="AE2206" s="137">
        <f>(((V2206-V2205)*AD2206)+AE2205)+V2206</f>
        <v>-2505</v>
      </c>
      <c r="AF2206" s="133">
        <f>ROUNDUP(AE2206,0)</f>
        <v>-2505</v>
      </c>
      <c r="AG2206" s="137">
        <f>((AH2207-AH2205)/500)</f>
        <v>0.02</v>
      </c>
      <c r="AH2206" s="137">
        <f>(((V2206-V2205)*AG2206)+AH2205)+V2206</f>
        <v>-2480</v>
      </c>
      <c r="AI2206" s="101">
        <f>ROUNDUP(AH2206,0)</f>
        <v>-2480</v>
      </c>
      <c r="AJ2206" s="136">
        <f>((AK2207-AK2205)/500)</f>
        <v>0.02</v>
      </c>
      <c r="AK2206" s="138">
        <f>(((V2206-V2205)*AJ2206)+AK2205)+V2206</f>
        <v>-2455</v>
      </c>
      <c r="AL2206" s="139">
        <f>ROUNDUP(AK2206,0)</f>
        <v>-2455</v>
      </c>
    </row>
    <row r="2207" spans="1:38" ht="15.75" x14ac:dyDescent="0.25">
      <c r="A2207" s="93">
        <f t="shared" si="326"/>
        <v>0</v>
      </c>
      <c r="B2207" s="93">
        <f t="shared" si="327"/>
        <v>0</v>
      </c>
      <c r="C2207" s="112">
        <f>+$D$3*U2207</f>
        <v>6316310</v>
      </c>
      <c r="D2207" s="112">
        <f t="shared" si="328"/>
        <v>6316310</v>
      </c>
      <c r="E2207" s="112">
        <f>+$F$3*L2207</f>
        <v>5626800</v>
      </c>
      <c r="F2207" s="112">
        <f t="shared" si="329"/>
        <v>5626800</v>
      </c>
      <c r="G2207" s="113">
        <f>+$H$3*R2207</f>
        <v>1689090</v>
      </c>
      <c r="H2207" s="112">
        <f t="shared" si="330"/>
        <v>1689090</v>
      </c>
      <c r="I2207" s="140">
        <f>+I2205+500</f>
        <v>551500</v>
      </c>
      <c r="J2207" s="130"/>
      <c r="K2207" s="116">
        <f>+K2205+10</f>
        <v>11180</v>
      </c>
      <c r="L2207" s="117">
        <f>+I2207+K2207</f>
        <v>562680</v>
      </c>
      <c r="M2207" s="118"/>
      <c r="N2207" s="119">
        <f>+N2205+10</f>
        <v>11280</v>
      </c>
      <c r="O2207" s="119">
        <f>+N2207+I2207</f>
        <v>562780</v>
      </c>
      <c r="P2207" s="119"/>
      <c r="Q2207" s="119">
        <f>+Q2205+10</f>
        <v>11530</v>
      </c>
      <c r="R2207" s="120">
        <f>+Q2207+I2207</f>
        <v>563030</v>
      </c>
      <c r="S2207" s="121"/>
      <c r="T2207" s="122">
        <f>+T2205+20</f>
        <v>22710</v>
      </c>
      <c r="U2207" s="122">
        <f>+T2207+I2207</f>
        <v>574210</v>
      </c>
      <c r="V2207" s="141">
        <f>+V2205+500</f>
        <v>551500</v>
      </c>
      <c r="W2207" s="130"/>
      <c r="X2207" s="116">
        <f>+X2205+10</f>
        <v>8500</v>
      </c>
      <c r="Y2207" s="124">
        <f t="shared" si="325"/>
        <v>551740</v>
      </c>
      <c r="Z2207" s="125">
        <f>+V2207+X2207</f>
        <v>560000</v>
      </c>
      <c r="AA2207" s="126"/>
      <c r="AB2207" s="127">
        <f>+AB2205+20</f>
        <v>17000</v>
      </c>
      <c r="AC2207" s="119">
        <f>+V2207+AB2207</f>
        <v>568500</v>
      </c>
      <c r="AD2207" s="127"/>
      <c r="AE2207" s="127">
        <f>+AE2205+10</f>
        <v>8525</v>
      </c>
      <c r="AF2207" s="120">
        <f>+AE2207+V2207</f>
        <v>560025</v>
      </c>
      <c r="AG2207" s="127"/>
      <c r="AH2207" s="127">
        <f>+AH2205+10</f>
        <v>8550</v>
      </c>
      <c r="AI2207" s="119">
        <f>+AH2207+V2207</f>
        <v>560050</v>
      </c>
      <c r="AJ2207" s="126"/>
      <c r="AK2207" s="128">
        <f>+AK2205+10</f>
        <v>8575</v>
      </c>
      <c r="AL2207" s="129">
        <f>+AK2207+V2207</f>
        <v>560075</v>
      </c>
    </row>
    <row r="2208" spans="1:38" ht="15.75" x14ac:dyDescent="0.25">
      <c r="A2208" s="93">
        <f t="shared" si="326"/>
        <v>0</v>
      </c>
      <c r="B2208" s="94">
        <f t="shared" si="327"/>
        <v>0</v>
      </c>
      <c r="C2208" s="95">
        <f>+$D$3*T2208</f>
        <v>7150</v>
      </c>
      <c r="D2208" s="95">
        <f t="shared" si="328"/>
        <v>7150</v>
      </c>
      <c r="E2208" s="95">
        <f>+$F$3*K2208</f>
        <v>1500</v>
      </c>
      <c r="F2208" s="95">
        <f t="shared" si="329"/>
        <v>1500</v>
      </c>
      <c r="G2208" s="96">
        <f>+$H$3*Q2208</f>
        <v>1500</v>
      </c>
      <c r="H2208" s="433">
        <f t="shared" si="330"/>
        <v>1500</v>
      </c>
      <c r="I2208" s="395"/>
      <c r="J2208" s="130">
        <f>((K2209-K2207)/500)</f>
        <v>0.02</v>
      </c>
      <c r="K2208" s="116">
        <f>(((I2208-I2207)*J2208)+K2207)+I2208</f>
        <v>150</v>
      </c>
      <c r="L2208" s="131">
        <f>ROUNDUP(K2208,0)</f>
        <v>150</v>
      </c>
      <c r="M2208" s="132">
        <f>((N2209-N2207)/500)</f>
        <v>0.02</v>
      </c>
      <c r="N2208" s="101">
        <f>(((I2208-I2207)*M2208)+N2207)+I2208</f>
        <v>250</v>
      </c>
      <c r="O2208" s="101">
        <f>ROUNDUP(N2208,0)</f>
        <v>250</v>
      </c>
      <c r="P2208" s="101">
        <f>((Q2209-Q2207)/500)</f>
        <v>0.02</v>
      </c>
      <c r="Q2208" s="101">
        <f>(((I2208-I2207)*P2208)+Q2207)+I2208</f>
        <v>500</v>
      </c>
      <c r="R2208" s="133">
        <f>ROUNDUP(Q2208,0)</f>
        <v>500</v>
      </c>
      <c r="S2208" s="132">
        <f>((T2209-T2207)/500)</f>
        <v>0.04</v>
      </c>
      <c r="T2208" s="134">
        <f>(((I2208-I2207)*S2208)+T2207)+I2208</f>
        <v>650</v>
      </c>
      <c r="U2208" s="134">
        <f>ROUNDUP(T2208,0)</f>
        <v>650</v>
      </c>
      <c r="V2208" s="396"/>
      <c r="W2208" s="130">
        <f>((X2209-X2207)/500)</f>
        <v>0.01</v>
      </c>
      <c r="X2208" s="116">
        <f>(((V2208-V2207)*W2208)+X2207)+V2208</f>
        <v>2985</v>
      </c>
      <c r="Y2208" s="135">
        <f t="shared" si="325"/>
        <v>240</v>
      </c>
      <c r="Z2208" s="106">
        <f>ROUNDUP(X2208,0)</f>
        <v>2985</v>
      </c>
      <c r="AA2208" s="136">
        <f>((AB2209-AB2207)/500)</f>
        <v>0.02</v>
      </c>
      <c r="AB2208" s="137">
        <f>(((V2208-V2207)*AA2208)+AB2207)+V2208</f>
        <v>5970</v>
      </c>
      <c r="AC2208" s="101">
        <f>ROUNDUP(AB2208,0)</f>
        <v>5970</v>
      </c>
      <c r="AD2208" s="137">
        <f>((AE2209-AE2207)/500)</f>
        <v>0.01</v>
      </c>
      <c r="AE2208" s="137">
        <f>(((V2208-V2207)*AD2208)+AE2207)+V2208</f>
        <v>3010</v>
      </c>
      <c r="AF2208" s="133">
        <f>ROUNDUP(AE2208,0)</f>
        <v>3010</v>
      </c>
      <c r="AG2208" s="137">
        <f>((AH2209-AH2207)/500)</f>
        <v>0.01</v>
      </c>
      <c r="AH2208" s="137">
        <f>(((V2208-V2207)*AG2208)+AH2207)+V2208</f>
        <v>3035</v>
      </c>
      <c r="AI2208" s="101">
        <f>ROUNDUP(AH2208,0)</f>
        <v>3035</v>
      </c>
      <c r="AJ2208" s="136">
        <f>((AK2209-AK2207)/500)</f>
        <v>0.01</v>
      </c>
      <c r="AK2208" s="138">
        <f>(((V2208-V2207)*AJ2208)+AK2207)+V2208</f>
        <v>3060</v>
      </c>
      <c r="AL2208" s="139">
        <f>ROUNDUP(AK2208,0)</f>
        <v>3060</v>
      </c>
    </row>
    <row r="2209" spans="1:38" ht="15.75" x14ac:dyDescent="0.25">
      <c r="A2209" s="93">
        <f t="shared" si="326"/>
        <v>0</v>
      </c>
      <c r="B2209" s="93">
        <f t="shared" si="327"/>
        <v>0</v>
      </c>
      <c r="C2209" s="112">
        <f>+$D$3*U2209</f>
        <v>6322030</v>
      </c>
      <c r="D2209" s="112">
        <f t="shared" si="328"/>
        <v>6322030</v>
      </c>
      <c r="E2209" s="112">
        <f>+$F$3*L2209</f>
        <v>5631900</v>
      </c>
      <c r="F2209" s="112">
        <f t="shared" si="329"/>
        <v>5631900</v>
      </c>
      <c r="G2209" s="113">
        <f>+$H$3*R2209</f>
        <v>1690620</v>
      </c>
      <c r="H2209" s="112">
        <f t="shared" si="330"/>
        <v>1690620</v>
      </c>
      <c r="I2209" s="140">
        <f>+I2207+500</f>
        <v>552000</v>
      </c>
      <c r="J2209" s="130"/>
      <c r="K2209" s="116">
        <f>+K2207+10</f>
        <v>11190</v>
      </c>
      <c r="L2209" s="117">
        <f>+I2209+K2209</f>
        <v>563190</v>
      </c>
      <c r="M2209" s="118"/>
      <c r="N2209" s="119">
        <f>+N2207+10</f>
        <v>11290</v>
      </c>
      <c r="O2209" s="119">
        <f>+N2209+I2209</f>
        <v>563290</v>
      </c>
      <c r="P2209" s="119"/>
      <c r="Q2209" s="119">
        <f>+Q2207+10</f>
        <v>11540</v>
      </c>
      <c r="R2209" s="120">
        <f>+Q2209+I2209</f>
        <v>563540</v>
      </c>
      <c r="S2209" s="121"/>
      <c r="T2209" s="122">
        <f>+T2207+20</f>
        <v>22730</v>
      </c>
      <c r="U2209" s="122">
        <f>+T2209+I2209</f>
        <v>574730</v>
      </c>
      <c r="V2209" s="141">
        <f>+V2207+500</f>
        <v>552000</v>
      </c>
      <c r="W2209" s="130"/>
      <c r="X2209" s="116">
        <f>+X2207+5</f>
        <v>8505</v>
      </c>
      <c r="Y2209" s="124">
        <f t="shared" ref="Y2209:Y2272" si="331">+V2209+240</f>
        <v>552240</v>
      </c>
      <c r="Z2209" s="125">
        <f>+V2209+X2209</f>
        <v>560505</v>
      </c>
      <c r="AA2209" s="126"/>
      <c r="AB2209" s="127">
        <f>+AB2207+10</f>
        <v>17010</v>
      </c>
      <c r="AC2209" s="119">
        <f>+V2209+AB2209</f>
        <v>569010</v>
      </c>
      <c r="AD2209" s="127"/>
      <c r="AE2209" s="127">
        <f>+AE2207+5</f>
        <v>8530</v>
      </c>
      <c r="AF2209" s="120">
        <f>+AE2209+V2209</f>
        <v>560530</v>
      </c>
      <c r="AG2209" s="127"/>
      <c r="AH2209" s="127">
        <f>+AH2207+5</f>
        <v>8555</v>
      </c>
      <c r="AI2209" s="119">
        <f>+AH2209+V2209</f>
        <v>560555</v>
      </c>
      <c r="AJ2209" s="126"/>
      <c r="AK2209" s="128">
        <f>+AK2207+5</f>
        <v>8580</v>
      </c>
      <c r="AL2209" s="129">
        <f>+AK2209+V2209</f>
        <v>560580</v>
      </c>
    </row>
    <row r="2210" spans="1:38" ht="15.75" x14ac:dyDescent="0.25">
      <c r="A2210" s="93">
        <f t="shared" si="326"/>
        <v>0</v>
      </c>
      <c r="B2210" s="94">
        <f t="shared" si="327"/>
        <v>0</v>
      </c>
      <c r="C2210" s="95">
        <f>+$D$3*T2210</f>
        <v>7150</v>
      </c>
      <c r="D2210" s="95">
        <f t="shared" si="328"/>
        <v>7150</v>
      </c>
      <c r="E2210" s="95">
        <f>+$F$3*K2210</f>
        <v>1500</v>
      </c>
      <c r="F2210" s="95">
        <f t="shared" si="329"/>
        <v>1500</v>
      </c>
      <c r="G2210" s="96">
        <f>+$H$3*Q2210</f>
        <v>1500</v>
      </c>
      <c r="H2210" s="95">
        <f t="shared" si="330"/>
        <v>1500</v>
      </c>
      <c r="I2210" s="395"/>
      <c r="J2210" s="130">
        <f>((K2211-K2209)/500)</f>
        <v>0.02</v>
      </c>
      <c r="K2210" s="116">
        <f>(((I2210-I2209)*J2210)+K2209)+I2210</f>
        <v>150</v>
      </c>
      <c r="L2210" s="131">
        <f>ROUNDUP(K2210,0)</f>
        <v>150</v>
      </c>
      <c r="M2210" s="132">
        <f>((N2211-N2209)/500)</f>
        <v>0.02</v>
      </c>
      <c r="N2210" s="101">
        <f>(((I2210-I2209)*M2210)+N2209)+I2210</f>
        <v>250</v>
      </c>
      <c r="O2210" s="101">
        <f>ROUNDUP(N2210,0)</f>
        <v>250</v>
      </c>
      <c r="P2210" s="101">
        <f>((Q2211-Q2209)/500)</f>
        <v>0.02</v>
      </c>
      <c r="Q2210" s="101">
        <f>(((I2210-I2209)*P2210)+Q2209)+I2210</f>
        <v>500</v>
      </c>
      <c r="R2210" s="133">
        <f>ROUNDUP(Q2210,0)</f>
        <v>500</v>
      </c>
      <c r="S2210" s="132">
        <f>((T2211-T2209)/500)</f>
        <v>0.04</v>
      </c>
      <c r="T2210" s="134">
        <f>(((I2210-I2209)*S2210)+T2209)+I2210</f>
        <v>650</v>
      </c>
      <c r="U2210" s="134">
        <f>ROUNDUP(T2210,0)</f>
        <v>650</v>
      </c>
      <c r="V2210" s="396"/>
      <c r="W2210" s="130">
        <f>((X2211-X2209)/500)</f>
        <v>0.02</v>
      </c>
      <c r="X2210" s="116">
        <f>(((V2210-V2209)*W2210)+X2209)+V2210</f>
        <v>-2535</v>
      </c>
      <c r="Y2210" s="135">
        <f t="shared" si="331"/>
        <v>240</v>
      </c>
      <c r="Z2210" s="106">
        <f>ROUNDUP(X2210,0)</f>
        <v>-2535</v>
      </c>
      <c r="AA2210" s="136">
        <f>((AB2211-AB2209)/500)</f>
        <v>0.04</v>
      </c>
      <c r="AB2210" s="137">
        <f>(((V2210-V2209)*AA2210)+AB2209)+V2210</f>
        <v>-5070</v>
      </c>
      <c r="AC2210" s="101">
        <f>ROUNDUP(AB2210,0)</f>
        <v>-5070</v>
      </c>
      <c r="AD2210" s="137">
        <f>((AE2211-AE2209)/500)</f>
        <v>0.02</v>
      </c>
      <c r="AE2210" s="137">
        <f>(((V2210-V2209)*AD2210)+AE2209)+V2210</f>
        <v>-2510</v>
      </c>
      <c r="AF2210" s="133">
        <f>ROUNDUP(AE2210,0)</f>
        <v>-2510</v>
      </c>
      <c r="AG2210" s="137">
        <f>((AH2211-AH2209)/500)</f>
        <v>0.02</v>
      </c>
      <c r="AH2210" s="137">
        <f>(((V2210-V2209)*AG2210)+AH2209)+V2210</f>
        <v>-2485</v>
      </c>
      <c r="AI2210" s="101">
        <f>ROUNDUP(AH2210,0)</f>
        <v>-2485</v>
      </c>
      <c r="AJ2210" s="136">
        <f>((AK2211-AK2209)/500)</f>
        <v>0.02</v>
      </c>
      <c r="AK2210" s="138">
        <f>(((V2210-V2209)*AJ2210)+AK2209)+V2210</f>
        <v>-2460</v>
      </c>
      <c r="AL2210" s="139">
        <f>ROUNDUP(AK2210,0)</f>
        <v>-2460</v>
      </c>
    </row>
    <row r="2211" spans="1:38" ht="15.75" x14ac:dyDescent="0.25">
      <c r="A2211" s="93">
        <f t="shared" si="326"/>
        <v>0</v>
      </c>
      <c r="B2211" s="93">
        <f t="shared" si="327"/>
        <v>0</v>
      </c>
      <c r="C2211" s="112">
        <f>+$D$3*U2211</f>
        <v>6327750</v>
      </c>
      <c r="D2211" s="112">
        <f t="shared" si="328"/>
        <v>6327750</v>
      </c>
      <c r="E2211" s="112">
        <f>+$F$3*L2211</f>
        <v>5637000</v>
      </c>
      <c r="F2211" s="112">
        <f t="shared" si="329"/>
        <v>5637000</v>
      </c>
      <c r="G2211" s="113">
        <f>+$H$3*R2211</f>
        <v>1692150</v>
      </c>
      <c r="H2211" s="112">
        <f t="shared" si="330"/>
        <v>1692150</v>
      </c>
      <c r="I2211" s="140">
        <f>+I2209+500</f>
        <v>552500</v>
      </c>
      <c r="J2211" s="130"/>
      <c r="K2211" s="116">
        <f>+K2209+10</f>
        <v>11200</v>
      </c>
      <c r="L2211" s="117">
        <f>+I2211+K2211</f>
        <v>563700</v>
      </c>
      <c r="M2211" s="118"/>
      <c r="N2211" s="119">
        <f>+N2209+10</f>
        <v>11300</v>
      </c>
      <c r="O2211" s="119">
        <f>+N2211+I2211</f>
        <v>563800</v>
      </c>
      <c r="P2211" s="119"/>
      <c r="Q2211" s="119">
        <f>+Q2209+10</f>
        <v>11550</v>
      </c>
      <c r="R2211" s="120">
        <f>+Q2211+I2211</f>
        <v>564050</v>
      </c>
      <c r="S2211" s="121"/>
      <c r="T2211" s="122">
        <f>+T2209+20</f>
        <v>22750</v>
      </c>
      <c r="U2211" s="122">
        <f>+T2211+I2211</f>
        <v>575250</v>
      </c>
      <c r="V2211" s="141">
        <f>+V2209+500</f>
        <v>552500</v>
      </c>
      <c r="W2211" s="130"/>
      <c r="X2211" s="116">
        <f>+X2209+10</f>
        <v>8515</v>
      </c>
      <c r="Y2211" s="124">
        <f t="shared" si="331"/>
        <v>552740</v>
      </c>
      <c r="Z2211" s="125">
        <f>+V2211+X2211</f>
        <v>561015</v>
      </c>
      <c r="AA2211" s="126"/>
      <c r="AB2211" s="127">
        <f>+AB2209+20</f>
        <v>17030</v>
      </c>
      <c r="AC2211" s="119">
        <f>+V2211+AB2211</f>
        <v>569530</v>
      </c>
      <c r="AD2211" s="127"/>
      <c r="AE2211" s="127">
        <f>+AE2209+10</f>
        <v>8540</v>
      </c>
      <c r="AF2211" s="120">
        <f>+AE2211+V2211</f>
        <v>561040</v>
      </c>
      <c r="AG2211" s="127"/>
      <c r="AH2211" s="127">
        <f>+AH2209+10</f>
        <v>8565</v>
      </c>
      <c r="AI2211" s="119">
        <f>+AH2211+V2211</f>
        <v>561065</v>
      </c>
      <c r="AJ2211" s="126"/>
      <c r="AK2211" s="128">
        <f>+AK2209+10</f>
        <v>8590</v>
      </c>
      <c r="AL2211" s="129">
        <f>+AK2211+V2211</f>
        <v>561090</v>
      </c>
    </row>
    <row r="2212" spans="1:38" ht="15.75" x14ac:dyDescent="0.25">
      <c r="A2212" s="93">
        <f t="shared" si="326"/>
        <v>0</v>
      </c>
      <c r="B2212" s="94">
        <f t="shared" si="327"/>
        <v>0</v>
      </c>
      <c r="C2212" s="95">
        <f>+$D$3*T2212</f>
        <v>7150</v>
      </c>
      <c r="D2212" s="95">
        <f t="shared" si="328"/>
        <v>7150</v>
      </c>
      <c r="E2212" s="95">
        <f>+$F$3*K2212</f>
        <v>1500</v>
      </c>
      <c r="F2212" s="95">
        <f t="shared" si="329"/>
        <v>1500</v>
      </c>
      <c r="G2212" s="96">
        <f>+$H$3*Q2212</f>
        <v>1500</v>
      </c>
      <c r="H2212" s="433">
        <f t="shared" si="330"/>
        <v>1500</v>
      </c>
      <c r="I2212" s="395"/>
      <c r="J2212" s="130">
        <f>((K2213-K2211)/500)</f>
        <v>0.02</v>
      </c>
      <c r="K2212" s="116">
        <f>(((I2212-I2211)*J2212)+K2211)+I2212</f>
        <v>150</v>
      </c>
      <c r="L2212" s="131">
        <f>ROUNDUP(K2212,0)</f>
        <v>150</v>
      </c>
      <c r="M2212" s="132">
        <f>((N2213-N2211)/500)</f>
        <v>0.02</v>
      </c>
      <c r="N2212" s="101">
        <f>(((I2212-I2211)*M2212)+N2211)+I2212</f>
        <v>250</v>
      </c>
      <c r="O2212" s="101">
        <f>ROUNDUP(N2212,0)</f>
        <v>250</v>
      </c>
      <c r="P2212" s="101">
        <f>((Q2213-Q2211)/500)</f>
        <v>0.02</v>
      </c>
      <c r="Q2212" s="101">
        <f>(((I2212-I2211)*P2212)+Q2211)+I2212</f>
        <v>500</v>
      </c>
      <c r="R2212" s="133">
        <f>ROUNDUP(Q2212,0)</f>
        <v>500</v>
      </c>
      <c r="S2212" s="132">
        <f>((T2213-T2211)/500)</f>
        <v>0.04</v>
      </c>
      <c r="T2212" s="134">
        <f>(((I2212-I2211)*S2212)+T2211)+I2212</f>
        <v>650</v>
      </c>
      <c r="U2212" s="134">
        <f>ROUNDUP(T2212,0)</f>
        <v>650</v>
      </c>
      <c r="V2212" s="396"/>
      <c r="W2212" s="130">
        <f>((X2213-X2211)/500)</f>
        <v>0.01</v>
      </c>
      <c r="X2212" s="116">
        <f>(((V2212-V2211)*W2212)+X2211)+V2212</f>
        <v>2990</v>
      </c>
      <c r="Y2212" s="135">
        <f t="shared" si="331"/>
        <v>240</v>
      </c>
      <c r="Z2212" s="106">
        <f>ROUNDUP(X2212,0)</f>
        <v>2990</v>
      </c>
      <c r="AA2212" s="136">
        <f>((AB2213-AB2211)/500)</f>
        <v>0.02</v>
      </c>
      <c r="AB2212" s="137">
        <f>(((V2212-V2211)*AA2212)+AB2211)+V2212</f>
        <v>5980</v>
      </c>
      <c r="AC2212" s="101">
        <f>ROUNDUP(AB2212,0)</f>
        <v>5980</v>
      </c>
      <c r="AD2212" s="137">
        <f>((AE2213-AE2211)/500)</f>
        <v>0.01</v>
      </c>
      <c r="AE2212" s="137">
        <f>(((V2212-V2211)*AD2212)+AE2211)+V2212</f>
        <v>3015</v>
      </c>
      <c r="AF2212" s="133">
        <f>ROUNDUP(AE2212,0)</f>
        <v>3015</v>
      </c>
      <c r="AG2212" s="137">
        <f>((AH2213-AH2211)/500)</f>
        <v>0.01</v>
      </c>
      <c r="AH2212" s="137">
        <f>(((V2212-V2211)*AG2212)+AH2211)+V2212</f>
        <v>3040</v>
      </c>
      <c r="AI2212" s="101">
        <f>ROUNDUP(AH2212,0)</f>
        <v>3040</v>
      </c>
      <c r="AJ2212" s="136">
        <f>((AK2213-AK2211)/500)</f>
        <v>0.01</v>
      </c>
      <c r="AK2212" s="138">
        <f>(((V2212-V2211)*AJ2212)+AK2211)+V2212</f>
        <v>3065</v>
      </c>
      <c r="AL2212" s="139">
        <f>ROUNDUP(AK2212,0)</f>
        <v>3065</v>
      </c>
    </row>
    <row r="2213" spans="1:38" ht="15.75" x14ac:dyDescent="0.25">
      <c r="A2213" s="93">
        <f t="shared" si="326"/>
        <v>0</v>
      </c>
      <c r="B2213" s="93">
        <f t="shared" si="327"/>
        <v>0</v>
      </c>
      <c r="C2213" s="112">
        <f>+$D$3*U2213</f>
        <v>6333470</v>
      </c>
      <c r="D2213" s="112">
        <f t="shared" si="328"/>
        <v>6333470</v>
      </c>
      <c r="E2213" s="112">
        <f>+$F$3*L2213</f>
        <v>5642100</v>
      </c>
      <c r="F2213" s="112">
        <f t="shared" si="329"/>
        <v>5642100</v>
      </c>
      <c r="G2213" s="113">
        <f>+$H$3*R2213</f>
        <v>1693680</v>
      </c>
      <c r="H2213" s="112">
        <f t="shared" si="330"/>
        <v>1693680</v>
      </c>
      <c r="I2213" s="140">
        <f>+I2211+500</f>
        <v>553000</v>
      </c>
      <c r="J2213" s="130"/>
      <c r="K2213" s="116">
        <f>+K2211+10</f>
        <v>11210</v>
      </c>
      <c r="L2213" s="117">
        <f>+I2213+K2213</f>
        <v>564210</v>
      </c>
      <c r="M2213" s="118"/>
      <c r="N2213" s="119">
        <f>+N2211+10</f>
        <v>11310</v>
      </c>
      <c r="O2213" s="119">
        <f>+N2213+I2213</f>
        <v>564310</v>
      </c>
      <c r="P2213" s="119"/>
      <c r="Q2213" s="119">
        <f>+Q2211+10</f>
        <v>11560</v>
      </c>
      <c r="R2213" s="120">
        <f>+Q2213+I2213</f>
        <v>564560</v>
      </c>
      <c r="S2213" s="121"/>
      <c r="T2213" s="122">
        <f>+T2211+20</f>
        <v>22770</v>
      </c>
      <c r="U2213" s="122">
        <f>+T2213+I2213</f>
        <v>575770</v>
      </c>
      <c r="V2213" s="141">
        <f>+V2211+500</f>
        <v>553000</v>
      </c>
      <c r="W2213" s="130"/>
      <c r="X2213" s="116">
        <f>+X2211+5</f>
        <v>8520</v>
      </c>
      <c r="Y2213" s="124">
        <f t="shared" si="331"/>
        <v>553240</v>
      </c>
      <c r="Z2213" s="125">
        <f>+V2213+X2213</f>
        <v>561520</v>
      </c>
      <c r="AA2213" s="126"/>
      <c r="AB2213" s="127">
        <f>+AB2211+10</f>
        <v>17040</v>
      </c>
      <c r="AC2213" s="119">
        <f>+V2213+AB2213</f>
        <v>570040</v>
      </c>
      <c r="AD2213" s="127"/>
      <c r="AE2213" s="127">
        <f>+AE2211+5</f>
        <v>8545</v>
      </c>
      <c r="AF2213" s="120">
        <f>+AE2213+V2213</f>
        <v>561545</v>
      </c>
      <c r="AG2213" s="127"/>
      <c r="AH2213" s="127">
        <f>+AH2211+5</f>
        <v>8570</v>
      </c>
      <c r="AI2213" s="119">
        <f>+AH2213+V2213</f>
        <v>561570</v>
      </c>
      <c r="AJ2213" s="126"/>
      <c r="AK2213" s="128">
        <f>+AK2211+5</f>
        <v>8595</v>
      </c>
      <c r="AL2213" s="129">
        <f>+AK2213+V2213</f>
        <v>561595</v>
      </c>
    </row>
    <row r="2214" spans="1:38" ht="15.75" x14ac:dyDescent="0.25">
      <c r="A2214" s="93">
        <f t="shared" si="326"/>
        <v>0</v>
      </c>
      <c r="B2214" s="94">
        <f t="shared" si="327"/>
        <v>0</v>
      </c>
      <c r="C2214" s="95">
        <f>+$D$3*T2214</f>
        <v>7150</v>
      </c>
      <c r="D2214" s="95">
        <f t="shared" si="328"/>
        <v>7150</v>
      </c>
      <c r="E2214" s="95">
        <f>+$F$3*K2214</f>
        <v>1500</v>
      </c>
      <c r="F2214" s="95">
        <f t="shared" si="329"/>
        <v>1500</v>
      </c>
      <c r="G2214" s="96">
        <f>+$H$3*Q2214</f>
        <v>1500</v>
      </c>
      <c r="H2214" s="95">
        <f t="shared" si="330"/>
        <v>1500</v>
      </c>
      <c r="I2214" s="395"/>
      <c r="J2214" s="130">
        <f>((K2215-K2213)/500)</f>
        <v>0.02</v>
      </c>
      <c r="K2214" s="116">
        <f>(((I2214-I2213)*J2214)+K2213)+I2214</f>
        <v>150</v>
      </c>
      <c r="L2214" s="131">
        <f>ROUNDUP(K2214,0)</f>
        <v>150</v>
      </c>
      <c r="M2214" s="132">
        <f>((N2215-N2213)/500)</f>
        <v>0.02</v>
      </c>
      <c r="N2214" s="101">
        <f>(((I2214-I2213)*M2214)+N2213)+I2214</f>
        <v>250</v>
      </c>
      <c r="O2214" s="101">
        <f>ROUNDUP(N2214,0)</f>
        <v>250</v>
      </c>
      <c r="P2214" s="101">
        <f>((Q2215-Q2213)/500)</f>
        <v>0.02</v>
      </c>
      <c r="Q2214" s="101">
        <f>(((I2214-I2213)*P2214)+Q2213)+I2214</f>
        <v>500</v>
      </c>
      <c r="R2214" s="133">
        <f>ROUNDUP(Q2214,0)</f>
        <v>500</v>
      </c>
      <c r="S2214" s="132">
        <f>((T2215-T2213)/500)</f>
        <v>0.04</v>
      </c>
      <c r="T2214" s="134">
        <f>(((I2214-I2213)*S2214)+T2213)+I2214</f>
        <v>650</v>
      </c>
      <c r="U2214" s="134">
        <f>ROUNDUP(T2214,0)</f>
        <v>650</v>
      </c>
      <c r="V2214" s="396"/>
      <c r="W2214" s="130">
        <f>((X2215-X2213)/500)</f>
        <v>0.02</v>
      </c>
      <c r="X2214" s="116">
        <f>(((V2214-V2213)*W2214)+X2213)+V2214</f>
        <v>-2540</v>
      </c>
      <c r="Y2214" s="135">
        <f t="shared" si="331"/>
        <v>240</v>
      </c>
      <c r="Z2214" s="106">
        <f>ROUNDUP(X2214,0)</f>
        <v>-2540</v>
      </c>
      <c r="AA2214" s="136">
        <f>((AB2215-AB2213)/500)</f>
        <v>0.04</v>
      </c>
      <c r="AB2214" s="137">
        <f>(((V2214-V2213)*AA2214)+AB2213)+V2214</f>
        <v>-5080</v>
      </c>
      <c r="AC2214" s="101">
        <f>ROUNDUP(AB2214,0)</f>
        <v>-5080</v>
      </c>
      <c r="AD2214" s="137">
        <f>((AE2215-AE2213)/500)</f>
        <v>0.02</v>
      </c>
      <c r="AE2214" s="137">
        <f>(((V2214-V2213)*AD2214)+AE2213)+V2214</f>
        <v>-2515</v>
      </c>
      <c r="AF2214" s="133">
        <f>ROUNDUP(AE2214,0)</f>
        <v>-2515</v>
      </c>
      <c r="AG2214" s="137">
        <f>((AH2215-AH2213)/500)</f>
        <v>0.02</v>
      </c>
      <c r="AH2214" s="137">
        <f>(((V2214-V2213)*AG2214)+AH2213)+V2214</f>
        <v>-2490</v>
      </c>
      <c r="AI2214" s="101">
        <f>ROUNDUP(AH2214,0)</f>
        <v>-2490</v>
      </c>
      <c r="AJ2214" s="136">
        <f>((AK2215-AK2213)/500)</f>
        <v>0.02</v>
      </c>
      <c r="AK2214" s="138">
        <f>(((V2214-V2213)*AJ2214)+AK2213)+V2214</f>
        <v>-2465</v>
      </c>
      <c r="AL2214" s="139">
        <f>ROUNDUP(AK2214,0)</f>
        <v>-2465</v>
      </c>
    </row>
    <row r="2215" spans="1:38" ht="15.75" x14ac:dyDescent="0.25">
      <c r="A2215" s="93">
        <f t="shared" si="326"/>
        <v>0</v>
      </c>
      <c r="B2215" s="93">
        <f t="shared" si="327"/>
        <v>0</v>
      </c>
      <c r="C2215" s="112">
        <f>+$D$3*U2215</f>
        <v>6339190</v>
      </c>
      <c r="D2215" s="112">
        <f t="shared" si="328"/>
        <v>6339190</v>
      </c>
      <c r="E2215" s="112">
        <f>+$F$3*L2215</f>
        <v>5647200</v>
      </c>
      <c r="F2215" s="112">
        <f t="shared" si="329"/>
        <v>5647200</v>
      </c>
      <c r="G2215" s="113">
        <f>+$H$3*R2215</f>
        <v>1695210</v>
      </c>
      <c r="H2215" s="112">
        <f t="shared" si="330"/>
        <v>1695210</v>
      </c>
      <c r="I2215" s="140">
        <f>+I2213+500</f>
        <v>553500</v>
      </c>
      <c r="J2215" s="130"/>
      <c r="K2215" s="116">
        <f>+K2213+10</f>
        <v>11220</v>
      </c>
      <c r="L2215" s="117">
        <f>+I2215+K2215</f>
        <v>564720</v>
      </c>
      <c r="M2215" s="118"/>
      <c r="N2215" s="119">
        <f>+N2213+10</f>
        <v>11320</v>
      </c>
      <c r="O2215" s="119">
        <f>+N2215+I2215</f>
        <v>564820</v>
      </c>
      <c r="P2215" s="119"/>
      <c r="Q2215" s="119">
        <f>+Q2213+10</f>
        <v>11570</v>
      </c>
      <c r="R2215" s="120">
        <f>+Q2215+I2215</f>
        <v>565070</v>
      </c>
      <c r="S2215" s="121"/>
      <c r="T2215" s="122">
        <f>+T2213+20</f>
        <v>22790</v>
      </c>
      <c r="U2215" s="122">
        <f>+T2215+I2215</f>
        <v>576290</v>
      </c>
      <c r="V2215" s="141">
        <f>+V2213+500</f>
        <v>553500</v>
      </c>
      <c r="W2215" s="130"/>
      <c r="X2215" s="116">
        <f>+X2213+10</f>
        <v>8530</v>
      </c>
      <c r="Y2215" s="124">
        <f t="shared" si="331"/>
        <v>553740</v>
      </c>
      <c r="Z2215" s="125">
        <f>+V2215+X2215</f>
        <v>562030</v>
      </c>
      <c r="AA2215" s="126"/>
      <c r="AB2215" s="127">
        <f>+AB2213+20</f>
        <v>17060</v>
      </c>
      <c r="AC2215" s="119">
        <f>+V2215+AB2215</f>
        <v>570560</v>
      </c>
      <c r="AD2215" s="127"/>
      <c r="AE2215" s="127">
        <f>+AE2213+10</f>
        <v>8555</v>
      </c>
      <c r="AF2215" s="120">
        <f>+AE2215+V2215</f>
        <v>562055</v>
      </c>
      <c r="AG2215" s="127"/>
      <c r="AH2215" s="127">
        <f>+AH2213+10</f>
        <v>8580</v>
      </c>
      <c r="AI2215" s="119">
        <f>+AH2215+V2215</f>
        <v>562080</v>
      </c>
      <c r="AJ2215" s="126"/>
      <c r="AK2215" s="128">
        <f>+AK2213+10</f>
        <v>8605</v>
      </c>
      <c r="AL2215" s="129">
        <f>+AK2215+V2215</f>
        <v>562105</v>
      </c>
    </row>
    <row r="2216" spans="1:38" ht="15.75" x14ac:dyDescent="0.25">
      <c r="A2216" s="93">
        <f t="shared" si="326"/>
        <v>0</v>
      </c>
      <c r="B2216" s="94">
        <f t="shared" si="327"/>
        <v>0</v>
      </c>
      <c r="C2216" s="95">
        <f>+$D$3*T2216</f>
        <v>7150</v>
      </c>
      <c r="D2216" s="95">
        <f t="shared" si="328"/>
        <v>7150</v>
      </c>
      <c r="E2216" s="95">
        <f>+$F$3*K2216</f>
        <v>1500</v>
      </c>
      <c r="F2216" s="95">
        <f t="shared" si="329"/>
        <v>1500</v>
      </c>
      <c r="G2216" s="96">
        <f>+$H$3*Q2216</f>
        <v>1500</v>
      </c>
      <c r="H2216" s="433">
        <f t="shared" si="330"/>
        <v>1500</v>
      </c>
      <c r="I2216" s="395"/>
      <c r="J2216" s="130">
        <f>((K2217-K2215)/500)</f>
        <v>0.02</v>
      </c>
      <c r="K2216" s="116">
        <f>(((I2216-I2215)*J2216)+K2215)+I2216</f>
        <v>150</v>
      </c>
      <c r="L2216" s="131">
        <f>ROUNDUP(K2216,0)</f>
        <v>150</v>
      </c>
      <c r="M2216" s="132">
        <f>((N2217-N2215)/500)</f>
        <v>0.02</v>
      </c>
      <c r="N2216" s="101">
        <f>(((I2216-I2215)*M2216)+N2215)+I2216</f>
        <v>250</v>
      </c>
      <c r="O2216" s="101">
        <f>ROUNDUP(N2216,0)</f>
        <v>250</v>
      </c>
      <c r="P2216" s="101">
        <f>((Q2217-Q2215)/500)</f>
        <v>0.02</v>
      </c>
      <c r="Q2216" s="101">
        <f>(((I2216-I2215)*P2216)+Q2215)+I2216</f>
        <v>500</v>
      </c>
      <c r="R2216" s="133">
        <f>ROUNDUP(Q2216,0)</f>
        <v>500</v>
      </c>
      <c r="S2216" s="132">
        <f>((T2217-T2215)/500)</f>
        <v>0.04</v>
      </c>
      <c r="T2216" s="134">
        <f>(((I2216-I2215)*S2216)+T2215)+I2216</f>
        <v>650</v>
      </c>
      <c r="U2216" s="134">
        <f>ROUNDUP(T2216,0)</f>
        <v>650</v>
      </c>
      <c r="V2216" s="396"/>
      <c r="W2216" s="130">
        <f>((X2217-X2215)/500)</f>
        <v>0.01</v>
      </c>
      <c r="X2216" s="116">
        <f>(((V2216-V2215)*W2216)+X2215)+V2216</f>
        <v>2995</v>
      </c>
      <c r="Y2216" s="135">
        <f t="shared" si="331"/>
        <v>240</v>
      </c>
      <c r="Z2216" s="106">
        <f>ROUNDUP(X2216,0)</f>
        <v>2995</v>
      </c>
      <c r="AA2216" s="136">
        <f>((AB2217-AB2215)/500)</f>
        <v>0.02</v>
      </c>
      <c r="AB2216" s="137">
        <f>(((V2216-V2215)*AA2216)+AB2215)+V2216</f>
        <v>5990</v>
      </c>
      <c r="AC2216" s="101">
        <f>ROUNDUP(AB2216,0)</f>
        <v>5990</v>
      </c>
      <c r="AD2216" s="137">
        <f>((AE2217-AE2215)/500)</f>
        <v>0.01</v>
      </c>
      <c r="AE2216" s="137">
        <f>(((V2216-V2215)*AD2216)+AE2215)+V2216</f>
        <v>3020</v>
      </c>
      <c r="AF2216" s="133">
        <f>ROUNDUP(AE2216,0)</f>
        <v>3020</v>
      </c>
      <c r="AG2216" s="137">
        <f>((AH2217-AH2215)/500)</f>
        <v>0.01</v>
      </c>
      <c r="AH2216" s="137">
        <f>(((V2216-V2215)*AG2216)+AH2215)+V2216</f>
        <v>3045</v>
      </c>
      <c r="AI2216" s="101">
        <f>ROUNDUP(AH2216,0)</f>
        <v>3045</v>
      </c>
      <c r="AJ2216" s="136">
        <f>((AK2217-AK2215)/500)</f>
        <v>0.01</v>
      </c>
      <c r="AK2216" s="138">
        <f>(((V2216-V2215)*AJ2216)+AK2215)+V2216</f>
        <v>3070</v>
      </c>
      <c r="AL2216" s="139">
        <f>ROUNDUP(AK2216,0)</f>
        <v>3070</v>
      </c>
    </row>
    <row r="2217" spans="1:38" ht="15.75" x14ac:dyDescent="0.25">
      <c r="A2217" s="93">
        <f t="shared" ref="A2217:A2280" si="332">+$B$3*O2217</f>
        <v>0</v>
      </c>
      <c r="B2217" s="93">
        <f t="shared" si="327"/>
        <v>0</v>
      </c>
      <c r="C2217" s="112">
        <f>+$D$3*U2217</f>
        <v>6344910</v>
      </c>
      <c r="D2217" s="112">
        <f t="shared" si="328"/>
        <v>6344910</v>
      </c>
      <c r="E2217" s="112">
        <f>+$F$3*L2217</f>
        <v>5652300</v>
      </c>
      <c r="F2217" s="112">
        <f t="shared" si="329"/>
        <v>5652300</v>
      </c>
      <c r="G2217" s="113">
        <f>+$H$3*R2217</f>
        <v>1696740</v>
      </c>
      <c r="H2217" s="112">
        <f t="shared" si="330"/>
        <v>1696740</v>
      </c>
      <c r="I2217" s="140">
        <f>+I2215+500</f>
        <v>554000</v>
      </c>
      <c r="J2217" s="130"/>
      <c r="K2217" s="116">
        <f>+K2215+10</f>
        <v>11230</v>
      </c>
      <c r="L2217" s="117">
        <f>+I2217+K2217</f>
        <v>565230</v>
      </c>
      <c r="M2217" s="118"/>
      <c r="N2217" s="119">
        <f>+N2215+10</f>
        <v>11330</v>
      </c>
      <c r="O2217" s="119">
        <f>+N2217+I2217</f>
        <v>565330</v>
      </c>
      <c r="P2217" s="119"/>
      <c r="Q2217" s="119">
        <f>+Q2215+10</f>
        <v>11580</v>
      </c>
      <c r="R2217" s="120">
        <f>+Q2217+I2217</f>
        <v>565580</v>
      </c>
      <c r="S2217" s="121"/>
      <c r="T2217" s="122">
        <f>+T2215+20</f>
        <v>22810</v>
      </c>
      <c r="U2217" s="122">
        <f>+T2217+I2217</f>
        <v>576810</v>
      </c>
      <c r="V2217" s="141">
        <f>+V2215+500</f>
        <v>554000</v>
      </c>
      <c r="W2217" s="130"/>
      <c r="X2217" s="116">
        <f>+X2215+5</f>
        <v>8535</v>
      </c>
      <c r="Y2217" s="124">
        <f t="shared" si="331"/>
        <v>554240</v>
      </c>
      <c r="Z2217" s="125">
        <f>+V2217+X2217</f>
        <v>562535</v>
      </c>
      <c r="AA2217" s="126"/>
      <c r="AB2217" s="127">
        <f>+AB2215+10</f>
        <v>17070</v>
      </c>
      <c r="AC2217" s="119">
        <f>+V2217+AB2217</f>
        <v>571070</v>
      </c>
      <c r="AD2217" s="127"/>
      <c r="AE2217" s="127">
        <f>+AE2215+5</f>
        <v>8560</v>
      </c>
      <c r="AF2217" s="120">
        <f>+AE2217+V2217</f>
        <v>562560</v>
      </c>
      <c r="AG2217" s="127"/>
      <c r="AH2217" s="127">
        <f>+AH2215+5</f>
        <v>8585</v>
      </c>
      <c r="AI2217" s="119">
        <f>+AH2217+V2217</f>
        <v>562585</v>
      </c>
      <c r="AJ2217" s="126"/>
      <c r="AK2217" s="128">
        <f>+AK2215+5</f>
        <v>8610</v>
      </c>
      <c r="AL2217" s="129">
        <f>+AK2217+V2217</f>
        <v>562610</v>
      </c>
    </row>
    <row r="2218" spans="1:38" ht="15.75" x14ac:dyDescent="0.25">
      <c r="A2218" s="93">
        <f t="shared" si="332"/>
        <v>0</v>
      </c>
      <c r="B2218" s="94">
        <f t="shared" si="327"/>
        <v>0</v>
      </c>
      <c r="C2218" s="95">
        <f>+$D$3*T2218</f>
        <v>7150</v>
      </c>
      <c r="D2218" s="95">
        <f t="shared" si="328"/>
        <v>7150</v>
      </c>
      <c r="E2218" s="95">
        <f>+$F$3*K2218</f>
        <v>1500</v>
      </c>
      <c r="F2218" s="95">
        <f t="shared" si="329"/>
        <v>1500</v>
      </c>
      <c r="G2218" s="96">
        <f>+$H$3*Q2218</f>
        <v>1500</v>
      </c>
      <c r="H2218" s="95">
        <f t="shared" si="330"/>
        <v>1500</v>
      </c>
      <c r="I2218" s="395"/>
      <c r="J2218" s="130">
        <f>((K2219-K2217)/500)</f>
        <v>0.02</v>
      </c>
      <c r="K2218" s="116">
        <f>(((I2218-I2217)*J2218)+K2217)+I2218</f>
        <v>150</v>
      </c>
      <c r="L2218" s="131">
        <f>ROUNDUP(K2218,0)</f>
        <v>150</v>
      </c>
      <c r="M2218" s="132">
        <f>((N2219-N2217)/500)</f>
        <v>0.02</v>
      </c>
      <c r="N2218" s="101">
        <f>(((I2218-I2217)*M2218)+N2217)+I2218</f>
        <v>250</v>
      </c>
      <c r="O2218" s="101">
        <f>ROUNDUP(N2218,0)</f>
        <v>250</v>
      </c>
      <c r="P2218" s="101">
        <f>((Q2219-Q2217)/500)</f>
        <v>0.02</v>
      </c>
      <c r="Q2218" s="101">
        <f>(((I2218-I2217)*P2218)+Q2217)+I2218</f>
        <v>500</v>
      </c>
      <c r="R2218" s="133">
        <f>ROUNDUP(Q2218,0)</f>
        <v>500</v>
      </c>
      <c r="S2218" s="132">
        <f>((T2219-T2217)/500)</f>
        <v>0.04</v>
      </c>
      <c r="T2218" s="134">
        <f>(((I2218-I2217)*S2218)+T2217)+I2218</f>
        <v>650</v>
      </c>
      <c r="U2218" s="134">
        <f>ROUNDUP(T2218,0)</f>
        <v>650</v>
      </c>
      <c r="V2218" s="396"/>
      <c r="W2218" s="130">
        <f>((X2219-X2217)/500)</f>
        <v>0.02</v>
      </c>
      <c r="X2218" s="116">
        <f>(((V2218-V2217)*W2218)+X2217)+V2218</f>
        <v>-2545</v>
      </c>
      <c r="Y2218" s="135">
        <f t="shared" si="331"/>
        <v>240</v>
      </c>
      <c r="Z2218" s="106">
        <f>ROUNDUP(X2218,0)</f>
        <v>-2545</v>
      </c>
      <c r="AA2218" s="136">
        <f>((AB2219-AB2217)/500)</f>
        <v>0.04</v>
      </c>
      <c r="AB2218" s="137">
        <f>(((V2218-V2217)*AA2218)+AB2217)+V2218</f>
        <v>-5090</v>
      </c>
      <c r="AC2218" s="101">
        <f>ROUNDUP(AB2218,0)</f>
        <v>-5090</v>
      </c>
      <c r="AD2218" s="137">
        <f>((AE2219-AE2217)/500)</f>
        <v>0.02</v>
      </c>
      <c r="AE2218" s="137">
        <f>(((V2218-V2217)*AD2218)+AE2217)+V2218</f>
        <v>-2520</v>
      </c>
      <c r="AF2218" s="133">
        <f>ROUNDUP(AE2218,0)</f>
        <v>-2520</v>
      </c>
      <c r="AG2218" s="137">
        <f>((AH2219-AH2217)/500)</f>
        <v>0.02</v>
      </c>
      <c r="AH2218" s="137">
        <f>(((V2218-V2217)*AG2218)+AH2217)+V2218</f>
        <v>-2495</v>
      </c>
      <c r="AI2218" s="101">
        <f>ROUNDUP(AH2218,0)</f>
        <v>-2495</v>
      </c>
      <c r="AJ2218" s="136">
        <f>((AK2219-AK2217)/500)</f>
        <v>0.02</v>
      </c>
      <c r="AK2218" s="138">
        <f>(((V2218-V2217)*AJ2218)+AK2217)+V2218</f>
        <v>-2470</v>
      </c>
      <c r="AL2218" s="139">
        <f>ROUNDUP(AK2218,0)</f>
        <v>-2470</v>
      </c>
    </row>
    <row r="2219" spans="1:38" ht="15.75" x14ac:dyDescent="0.25">
      <c r="A2219" s="93">
        <f t="shared" si="332"/>
        <v>0</v>
      </c>
      <c r="B2219" s="93">
        <f t="shared" si="327"/>
        <v>0</v>
      </c>
      <c r="C2219" s="112">
        <f>+$D$3*U2219</f>
        <v>6350630</v>
      </c>
      <c r="D2219" s="112">
        <f t="shared" si="328"/>
        <v>6350630</v>
      </c>
      <c r="E2219" s="112">
        <f>+$F$3*L2219</f>
        <v>5657400</v>
      </c>
      <c r="F2219" s="112">
        <f t="shared" si="329"/>
        <v>5657400</v>
      </c>
      <c r="G2219" s="113">
        <f>+$H$3*R2219</f>
        <v>1698270</v>
      </c>
      <c r="H2219" s="112">
        <f t="shared" si="330"/>
        <v>1698270</v>
      </c>
      <c r="I2219" s="140">
        <f>+I2217+500</f>
        <v>554500</v>
      </c>
      <c r="J2219" s="130"/>
      <c r="K2219" s="116">
        <f>+K2217+10</f>
        <v>11240</v>
      </c>
      <c r="L2219" s="117">
        <f>+I2219+K2219</f>
        <v>565740</v>
      </c>
      <c r="M2219" s="118"/>
      <c r="N2219" s="119">
        <f>+N2217+10</f>
        <v>11340</v>
      </c>
      <c r="O2219" s="119">
        <f>+N2219+I2219</f>
        <v>565840</v>
      </c>
      <c r="P2219" s="119"/>
      <c r="Q2219" s="119">
        <f>+Q2217+10</f>
        <v>11590</v>
      </c>
      <c r="R2219" s="120">
        <f>+Q2219+I2219</f>
        <v>566090</v>
      </c>
      <c r="S2219" s="121"/>
      <c r="T2219" s="122">
        <f>+T2217+20</f>
        <v>22830</v>
      </c>
      <c r="U2219" s="122">
        <f>+T2219+I2219</f>
        <v>577330</v>
      </c>
      <c r="V2219" s="141">
        <f>+V2217+500</f>
        <v>554500</v>
      </c>
      <c r="W2219" s="130"/>
      <c r="X2219" s="116">
        <f>+X2217+10</f>
        <v>8545</v>
      </c>
      <c r="Y2219" s="124">
        <f t="shared" si="331"/>
        <v>554740</v>
      </c>
      <c r="Z2219" s="125">
        <f>+V2219+X2219</f>
        <v>563045</v>
      </c>
      <c r="AA2219" s="126"/>
      <c r="AB2219" s="127">
        <f>+AB2217+20</f>
        <v>17090</v>
      </c>
      <c r="AC2219" s="119">
        <f>+V2219+AB2219</f>
        <v>571590</v>
      </c>
      <c r="AD2219" s="127"/>
      <c r="AE2219" s="127">
        <f>+AE2217+10</f>
        <v>8570</v>
      </c>
      <c r="AF2219" s="120">
        <f>+AE2219+V2219</f>
        <v>563070</v>
      </c>
      <c r="AG2219" s="127"/>
      <c r="AH2219" s="127">
        <f>+AH2217+10</f>
        <v>8595</v>
      </c>
      <c r="AI2219" s="119">
        <f>+AH2219+V2219</f>
        <v>563095</v>
      </c>
      <c r="AJ2219" s="126"/>
      <c r="AK2219" s="128">
        <f>+AK2217+10</f>
        <v>8620</v>
      </c>
      <c r="AL2219" s="129">
        <f>+AK2219+V2219</f>
        <v>563120</v>
      </c>
    </row>
    <row r="2220" spans="1:38" ht="15.75" x14ac:dyDescent="0.25">
      <c r="A2220" s="93">
        <f t="shared" si="332"/>
        <v>0</v>
      </c>
      <c r="B2220" s="94">
        <f t="shared" si="327"/>
        <v>0</v>
      </c>
      <c r="C2220" s="95">
        <f>+$D$3*T2220</f>
        <v>7150</v>
      </c>
      <c r="D2220" s="95">
        <f t="shared" si="328"/>
        <v>7150</v>
      </c>
      <c r="E2220" s="95">
        <f>+$F$3*K2220</f>
        <v>1500</v>
      </c>
      <c r="F2220" s="95">
        <f t="shared" si="329"/>
        <v>1500</v>
      </c>
      <c r="G2220" s="96">
        <f>+$H$3*Q2220</f>
        <v>1500</v>
      </c>
      <c r="H2220" s="433">
        <f t="shared" si="330"/>
        <v>1500</v>
      </c>
      <c r="I2220" s="395"/>
      <c r="J2220" s="130">
        <f>((K2221-K2219)/500)</f>
        <v>0.02</v>
      </c>
      <c r="K2220" s="116">
        <f>(((I2220-I2219)*J2220)+K2219)+I2220</f>
        <v>150</v>
      </c>
      <c r="L2220" s="131">
        <f>ROUNDUP(K2220,0)</f>
        <v>150</v>
      </c>
      <c r="M2220" s="132">
        <f>((N2221-N2219)/500)</f>
        <v>0.02</v>
      </c>
      <c r="N2220" s="101">
        <f>(((I2220-I2219)*M2220)+N2219)+I2220</f>
        <v>250</v>
      </c>
      <c r="O2220" s="101">
        <f>ROUNDUP(N2220,0)</f>
        <v>250</v>
      </c>
      <c r="P2220" s="101">
        <f>((Q2221-Q2219)/500)</f>
        <v>0.02</v>
      </c>
      <c r="Q2220" s="101">
        <f>(((I2220-I2219)*P2220)+Q2219)+I2220</f>
        <v>500</v>
      </c>
      <c r="R2220" s="133">
        <f>ROUNDUP(Q2220,0)</f>
        <v>500</v>
      </c>
      <c r="S2220" s="132">
        <f>((T2221-T2219)/500)</f>
        <v>0.04</v>
      </c>
      <c r="T2220" s="134">
        <f>(((I2220-I2219)*S2220)+T2219)+I2220</f>
        <v>650</v>
      </c>
      <c r="U2220" s="134">
        <f>ROUNDUP(T2220,0)</f>
        <v>650</v>
      </c>
      <c r="V2220" s="396"/>
      <c r="W2220" s="130">
        <f>((X2221-X2219)/500)</f>
        <v>0.01</v>
      </c>
      <c r="X2220" s="116">
        <f>(((V2220-V2219)*W2220)+X2219)+V2220</f>
        <v>3000</v>
      </c>
      <c r="Y2220" s="135">
        <f t="shared" si="331"/>
        <v>240</v>
      </c>
      <c r="Z2220" s="106">
        <f>ROUNDUP(X2220,0)</f>
        <v>3000</v>
      </c>
      <c r="AA2220" s="136">
        <f>((AB2221-AB2219)/500)</f>
        <v>0.02</v>
      </c>
      <c r="AB2220" s="137">
        <f>(((V2220-V2219)*AA2220)+AB2219)+V2220</f>
        <v>6000</v>
      </c>
      <c r="AC2220" s="101">
        <f>ROUNDUP(AB2220,0)</f>
        <v>6000</v>
      </c>
      <c r="AD2220" s="137">
        <f>((AE2221-AE2219)/500)</f>
        <v>0.01</v>
      </c>
      <c r="AE2220" s="137">
        <f>(((V2220-V2219)*AD2220)+AE2219)+V2220</f>
        <v>3025</v>
      </c>
      <c r="AF2220" s="133">
        <f>ROUNDUP(AE2220,0)</f>
        <v>3025</v>
      </c>
      <c r="AG2220" s="137">
        <f>((AH2221-AH2219)/500)</f>
        <v>0.01</v>
      </c>
      <c r="AH2220" s="137">
        <f>(((V2220-V2219)*AG2220)+AH2219)+V2220</f>
        <v>3050</v>
      </c>
      <c r="AI2220" s="101">
        <f>ROUNDUP(AH2220,0)</f>
        <v>3050</v>
      </c>
      <c r="AJ2220" s="136">
        <f>((AK2221-AK2219)/500)</f>
        <v>0.01</v>
      </c>
      <c r="AK2220" s="138">
        <f>(((V2220-V2219)*AJ2220)+AK2219)+V2220</f>
        <v>3075</v>
      </c>
      <c r="AL2220" s="139">
        <f>ROUNDUP(AK2220,0)</f>
        <v>3075</v>
      </c>
    </row>
    <row r="2221" spans="1:38" ht="15.75" x14ac:dyDescent="0.25">
      <c r="A2221" s="93">
        <f t="shared" si="332"/>
        <v>0</v>
      </c>
      <c r="B2221" s="93">
        <f t="shared" si="327"/>
        <v>0</v>
      </c>
      <c r="C2221" s="112">
        <f>+$D$3*U2221</f>
        <v>6356350</v>
      </c>
      <c r="D2221" s="112">
        <f t="shared" si="328"/>
        <v>6356350</v>
      </c>
      <c r="E2221" s="112">
        <f>+$F$3*L2221</f>
        <v>5662500</v>
      </c>
      <c r="F2221" s="112">
        <f t="shared" si="329"/>
        <v>5662500</v>
      </c>
      <c r="G2221" s="113">
        <f>+$H$3*R2221</f>
        <v>1699800</v>
      </c>
      <c r="H2221" s="112">
        <f t="shared" si="330"/>
        <v>1699800</v>
      </c>
      <c r="I2221" s="140">
        <f>+I2219+500</f>
        <v>555000</v>
      </c>
      <c r="J2221" s="130"/>
      <c r="K2221" s="116">
        <f>+K2219+10</f>
        <v>11250</v>
      </c>
      <c r="L2221" s="117">
        <f>+I2221+K2221</f>
        <v>566250</v>
      </c>
      <c r="M2221" s="118"/>
      <c r="N2221" s="119">
        <f>+N2219+10</f>
        <v>11350</v>
      </c>
      <c r="O2221" s="119">
        <f>+N2221+I2221</f>
        <v>566350</v>
      </c>
      <c r="P2221" s="119"/>
      <c r="Q2221" s="119">
        <f>+Q2219+10</f>
        <v>11600</v>
      </c>
      <c r="R2221" s="120">
        <f>+Q2221+I2221</f>
        <v>566600</v>
      </c>
      <c r="S2221" s="121"/>
      <c r="T2221" s="122">
        <f>+T2219+20</f>
        <v>22850</v>
      </c>
      <c r="U2221" s="122">
        <f>+T2221+I2221</f>
        <v>577850</v>
      </c>
      <c r="V2221" s="141">
        <f>+V2219+500</f>
        <v>555000</v>
      </c>
      <c r="W2221" s="130"/>
      <c r="X2221" s="116">
        <f>+X2219+5</f>
        <v>8550</v>
      </c>
      <c r="Y2221" s="124">
        <f t="shared" si="331"/>
        <v>555240</v>
      </c>
      <c r="Z2221" s="125">
        <f>+V2221+X2221</f>
        <v>563550</v>
      </c>
      <c r="AA2221" s="126"/>
      <c r="AB2221" s="127">
        <f>+AB2219+10</f>
        <v>17100</v>
      </c>
      <c r="AC2221" s="119">
        <f>+V2221+AB2221</f>
        <v>572100</v>
      </c>
      <c r="AD2221" s="127"/>
      <c r="AE2221" s="127">
        <f>+AE2219+5</f>
        <v>8575</v>
      </c>
      <c r="AF2221" s="120">
        <f>+AE2221+V2221</f>
        <v>563575</v>
      </c>
      <c r="AG2221" s="127"/>
      <c r="AH2221" s="127">
        <f>+AH2219+5</f>
        <v>8600</v>
      </c>
      <c r="AI2221" s="119">
        <f>+AH2221+V2221</f>
        <v>563600</v>
      </c>
      <c r="AJ2221" s="126"/>
      <c r="AK2221" s="128">
        <f>+AK2219+5</f>
        <v>8625</v>
      </c>
      <c r="AL2221" s="129">
        <f>+AK2221+V2221</f>
        <v>563625</v>
      </c>
    </row>
    <row r="2222" spans="1:38" ht="15.75" x14ac:dyDescent="0.25">
      <c r="A2222" s="93">
        <f t="shared" si="332"/>
        <v>0</v>
      </c>
      <c r="B2222" s="94">
        <f t="shared" si="327"/>
        <v>0</v>
      </c>
      <c r="C2222" s="95">
        <f>+$D$3*T2222</f>
        <v>7150</v>
      </c>
      <c r="D2222" s="95">
        <f t="shared" si="328"/>
        <v>7150</v>
      </c>
      <c r="E2222" s="95">
        <f>+$F$3*K2222</f>
        <v>1500</v>
      </c>
      <c r="F2222" s="95">
        <f t="shared" si="329"/>
        <v>1500</v>
      </c>
      <c r="G2222" s="96">
        <f>+$H$3*Q2222</f>
        <v>1500</v>
      </c>
      <c r="H2222" s="95">
        <f t="shared" si="330"/>
        <v>1500</v>
      </c>
      <c r="I2222" s="395"/>
      <c r="J2222" s="130">
        <f>((K2223-K2221)/500)</f>
        <v>0.02</v>
      </c>
      <c r="K2222" s="116">
        <f>(((I2222-I2221)*J2222)+K2221)+I2222</f>
        <v>150</v>
      </c>
      <c r="L2222" s="131">
        <f>ROUNDUP(K2222,0)</f>
        <v>150</v>
      </c>
      <c r="M2222" s="132">
        <f>((N2223-N2221)/500)</f>
        <v>0.02</v>
      </c>
      <c r="N2222" s="101">
        <f>(((I2222-I2221)*M2222)+N2221)+I2222</f>
        <v>250</v>
      </c>
      <c r="O2222" s="101">
        <f>ROUNDUP(N2222,0)</f>
        <v>250</v>
      </c>
      <c r="P2222" s="101">
        <f>((Q2223-Q2221)/500)</f>
        <v>0.02</v>
      </c>
      <c r="Q2222" s="101">
        <f>(((I2222-I2221)*P2222)+Q2221)+I2222</f>
        <v>500</v>
      </c>
      <c r="R2222" s="133">
        <f>ROUNDUP(Q2222,0)</f>
        <v>500</v>
      </c>
      <c r="S2222" s="132">
        <f>((T2223-T2221)/500)</f>
        <v>0.04</v>
      </c>
      <c r="T2222" s="134">
        <f>(((I2222-I2221)*S2222)+T2221)+I2222</f>
        <v>650</v>
      </c>
      <c r="U2222" s="134">
        <f>ROUNDUP(T2222,0)</f>
        <v>650</v>
      </c>
      <c r="V2222" s="396"/>
      <c r="W2222" s="130">
        <f>((X2223-X2221)/500)</f>
        <v>0.02</v>
      </c>
      <c r="X2222" s="116">
        <f>(((V2222-V2221)*W2222)+X2221)+V2222</f>
        <v>-2550</v>
      </c>
      <c r="Y2222" s="135">
        <f t="shared" si="331"/>
        <v>240</v>
      </c>
      <c r="Z2222" s="106">
        <f>ROUNDUP(X2222,0)</f>
        <v>-2550</v>
      </c>
      <c r="AA2222" s="136">
        <f>((AB2223-AB2221)/500)</f>
        <v>0.04</v>
      </c>
      <c r="AB2222" s="137">
        <f>(((V2222-V2221)*AA2222)+AB2221)+V2222</f>
        <v>-5100</v>
      </c>
      <c r="AC2222" s="101">
        <f>ROUNDUP(AB2222,0)</f>
        <v>-5100</v>
      </c>
      <c r="AD2222" s="137">
        <f>((AE2223-AE2221)/500)</f>
        <v>0.02</v>
      </c>
      <c r="AE2222" s="137">
        <f>(((V2222-V2221)*AD2222)+AE2221)+V2222</f>
        <v>-2525</v>
      </c>
      <c r="AF2222" s="133">
        <f>ROUNDUP(AE2222,0)</f>
        <v>-2525</v>
      </c>
      <c r="AG2222" s="137">
        <f>((AH2223-AH2221)/500)</f>
        <v>0.02</v>
      </c>
      <c r="AH2222" s="137">
        <f>(((V2222-V2221)*AG2222)+AH2221)+V2222</f>
        <v>-2500</v>
      </c>
      <c r="AI2222" s="101">
        <f>ROUNDUP(AH2222,0)</f>
        <v>-2500</v>
      </c>
      <c r="AJ2222" s="136">
        <f>((AK2223-AK2221)/500)</f>
        <v>0.02</v>
      </c>
      <c r="AK2222" s="138">
        <f>(((V2222-V2221)*AJ2222)+AK2221)+V2222</f>
        <v>-2475</v>
      </c>
      <c r="AL2222" s="139">
        <f>ROUNDUP(AK2222,0)</f>
        <v>-2475</v>
      </c>
    </row>
    <row r="2223" spans="1:38" ht="15.75" x14ac:dyDescent="0.25">
      <c r="A2223" s="93">
        <f t="shared" si="332"/>
        <v>0</v>
      </c>
      <c r="B2223" s="93">
        <f t="shared" si="327"/>
        <v>0</v>
      </c>
      <c r="C2223" s="112">
        <f>+$D$3*U2223</f>
        <v>6362070</v>
      </c>
      <c r="D2223" s="112">
        <f t="shared" si="328"/>
        <v>6362070</v>
      </c>
      <c r="E2223" s="112">
        <f>+$F$3*L2223</f>
        <v>5667600</v>
      </c>
      <c r="F2223" s="112">
        <f t="shared" si="329"/>
        <v>5667600</v>
      </c>
      <c r="G2223" s="113">
        <f>+$H$3*R2223</f>
        <v>1701330</v>
      </c>
      <c r="H2223" s="112">
        <f t="shared" si="330"/>
        <v>1701330</v>
      </c>
      <c r="I2223" s="140">
        <f>+I2221+500</f>
        <v>555500</v>
      </c>
      <c r="J2223" s="130"/>
      <c r="K2223" s="116">
        <f>+K2221+10</f>
        <v>11260</v>
      </c>
      <c r="L2223" s="117">
        <f>+I2223+K2223</f>
        <v>566760</v>
      </c>
      <c r="M2223" s="118"/>
      <c r="N2223" s="119">
        <f>+N2221+10</f>
        <v>11360</v>
      </c>
      <c r="O2223" s="119">
        <f>+N2223+I2223</f>
        <v>566860</v>
      </c>
      <c r="P2223" s="119"/>
      <c r="Q2223" s="119">
        <f>+Q2221+10</f>
        <v>11610</v>
      </c>
      <c r="R2223" s="120">
        <f>+Q2223+I2223</f>
        <v>567110</v>
      </c>
      <c r="S2223" s="121"/>
      <c r="T2223" s="122">
        <f>+T2221+20</f>
        <v>22870</v>
      </c>
      <c r="U2223" s="122">
        <f>+T2223+I2223</f>
        <v>578370</v>
      </c>
      <c r="V2223" s="141">
        <f>+V2221+500</f>
        <v>555500</v>
      </c>
      <c r="W2223" s="130"/>
      <c r="X2223" s="116">
        <f>+X2221+10</f>
        <v>8560</v>
      </c>
      <c r="Y2223" s="124">
        <f t="shared" si="331"/>
        <v>555740</v>
      </c>
      <c r="Z2223" s="125">
        <f>+V2223+X2223</f>
        <v>564060</v>
      </c>
      <c r="AA2223" s="126"/>
      <c r="AB2223" s="127">
        <f>+AB2221+20</f>
        <v>17120</v>
      </c>
      <c r="AC2223" s="119">
        <f>+V2223+AB2223</f>
        <v>572620</v>
      </c>
      <c r="AD2223" s="127"/>
      <c r="AE2223" s="127">
        <f>+AE2221+10</f>
        <v>8585</v>
      </c>
      <c r="AF2223" s="120">
        <f>+AE2223+V2223</f>
        <v>564085</v>
      </c>
      <c r="AG2223" s="127"/>
      <c r="AH2223" s="127">
        <f>+AH2221+10</f>
        <v>8610</v>
      </c>
      <c r="AI2223" s="119">
        <f>+AH2223+V2223</f>
        <v>564110</v>
      </c>
      <c r="AJ2223" s="126"/>
      <c r="AK2223" s="128">
        <f>+AK2221+10</f>
        <v>8635</v>
      </c>
      <c r="AL2223" s="129">
        <f>+AK2223+V2223</f>
        <v>564135</v>
      </c>
    </row>
    <row r="2224" spans="1:38" ht="15.75" x14ac:dyDescent="0.25">
      <c r="A2224" s="93">
        <f t="shared" si="332"/>
        <v>0</v>
      </c>
      <c r="B2224" s="94">
        <f t="shared" si="327"/>
        <v>0</v>
      </c>
      <c r="C2224" s="95">
        <f>+$D$3*T2224</f>
        <v>7150</v>
      </c>
      <c r="D2224" s="95">
        <f t="shared" si="328"/>
        <v>7150</v>
      </c>
      <c r="E2224" s="95">
        <f>+$F$3*K2224</f>
        <v>1500</v>
      </c>
      <c r="F2224" s="95">
        <f t="shared" si="329"/>
        <v>1500</v>
      </c>
      <c r="G2224" s="96">
        <f>+$H$3*Q2224</f>
        <v>1500</v>
      </c>
      <c r="H2224" s="433">
        <f t="shared" si="330"/>
        <v>1500</v>
      </c>
      <c r="I2224" s="395"/>
      <c r="J2224" s="130">
        <f>((K2225-K2223)/500)</f>
        <v>0.02</v>
      </c>
      <c r="K2224" s="116">
        <f>(((I2224-I2223)*J2224)+K2223)+I2224</f>
        <v>150</v>
      </c>
      <c r="L2224" s="131">
        <f>ROUNDUP(K2224,0)</f>
        <v>150</v>
      </c>
      <c r="M2224" s="132">
        <f>((N2225-N2223)/500)</f>
        <v>0.02</v>
      </c>
      <c r="N2224" s="101">
        <f>(((I2224-I2223)*M2224)+N2223)+I2224</f>
        <v>250</v>
      </c>
      <c r="O2224" s="101">
        <f>ROUNDUP(N2224,0)</f>
        <v>250</v>
      </c>
      <c r="P2224" s="101">
        <f>((Q2225-Q2223)/500)</f>
        <v>0.02</v>
      </c>
      <c r="Q2224" s="101">
        <f>(((I2224-I2223)*P2224)+Q2223)+I2224</f>
        <v>500</v>
      </c>
      <c r="R2224" s="133">
        <f>ROUNDUP(Q2224,0)</f>
        <v>500</v>
      </c>
      <c r="S2224" s="132">
        <f>((T2225-T2223)/500)</f>
        <v>0.04</v>
      </c>
      <c r="T2224" s="134">
        <f>(((I2224-I2223)*S2224)+T2223)+I2224</f>
        <v>650</v>
      </c>
      <c r="U2224" s="134">
        <f>ROUNDUP(T2224,0)</f>
        <v>650</v>
      </c>
      <c r="V2224" s="396"/>
      <c r="W2224" s="130">
        <f>((X2225-X2223)/500)</f>
        <v>0.01</v>
      </c>
      <c r="X2224" s="116">
        <f>(((V2224-V2223)*W2224)+X2223)+V2224</f>
        <v>3005</v>
      </c>
      <c r="Y2224" s="135">
        <f t="shared" si="331"/>
        <v>240</v>
      </c>
      <c r="Z2224" s="106">
        <f>ROUNDUP(X2224,0)</f>
        <v>3005</v>
      </c>
      <c r="AA2224" s="136">
        <f>((AB2225-AB2223)/500)</f>
        <v>0.02</v>
      </c>
      <c r="AB2224" s="137">
        <f>(((V2224-V2223)*AA2224)+AB2223)+V2224</f>
        <v>6010</v>
      </c>
      <c r="AC2224" s="101">
        <f>ROUNDUP(AB2224,0)</f>
        <v>6010</v>
      </c>
      <c r="AD2224" s="137">
        <f>((AE2225-AE2223)/500)</f>
        <v>0.01</v>
      </c>
      <c r="AE2224" s="137">
        <f>(((V2224-V2223)*AD2224)+AE2223)+V2224</f>
        <v>3030</v>
      </c>
      <c r="AF2224" s="133">
        <f>ROUNDUP(AE2224,0)</f>
        <v>3030</v>
      </c>
      <c r="AG2224" s="137">
        <f>((AH2225-AH2223)/500)</f>
        <v>0.01</v>
      </c>
      <c r="AH2224" s="137">
        <f>(((V2224-V2223)*AG2224)+AH2223)+V2224</f>
        <v>3055</v>
      </c>
      <c r="AI2224" s="101">
        <f>ROUNDUP(AH2224,0)</f>
        <v>3055</v>
      </c>
      <c r="AJ2224" s="136">
        <f>((AK2225-AK2223)/500)</f>
        <v>0.01</v>
      </c>
      <c r="AK2224" s="138">
        <f>(((V2224-V2223)*AJ2224)+AK2223)+V2224</f>
        <v>3080</v>
      </c>
      <c r="AL2224" s="139">
        <f>ROUNDUP(AK2224,0)</f>
        <v>3080</v>
      </c>
    </row>
    <row r="2225" spans="1:38" ht="15.75" x14ac:dyDescent="0.25">
      <c r="A2225" s="93">
        <f t="shared" si="332"/>
        <v>0</v>
      </c>
      <c r="B2225" s="93">
        <f t="shared" si="327"/>
        <v>0</v>
      </c>
      <c r="C2225" s="112">
        <f>+$D$3*U2225</f>
        <v>6367790</v>
      </c>
      <c r="D2225" s="112">
        <f t="shared" si="328"/>
        <v>6367790</v>
      </c>
      <c r="E2225" s="112">
        <f>+$F$3*L2225</f>
        <v>5672700</v>
      </c>
      <c r="F2225" s="112">
        <f t="shared" si="329"/>
        <v>5672700</v>
      </c>
      <c r="G2225" s="113">
        <f>+$H$3*R2225</f>
        <v>1702860</v>
      </c>
      <c r="H2225" s="112">
        <f t="shared" si="330"/>
        <v>1702860</v>
      </c>
      <c r="I2225" s="140">
        <f>+I2223+500</f>
        <v>556000</v>
      </c>
      <c r="J2225" s="130"/>
      <c r="K2225" s="116">
        <f>+K2223+10</f>
        <v>11270</v>
      </c>
      <c r="L2225" s="117">
        <f>+I2225+K2225</f>
        <v>567270</v>
      </c>
      <c r="M2225" s="118"/>
      <c r="N2225" s="119">
        <f>+N2223+10</f>
        <v>11370</v>
      </c>
      <c r="O2225" s="119">
        <f>+N2225+I2225</f>
        <v>567370</v>
      </c>
      <c r="P2225" s="119"/>
      <c r="Q2225" s="119">
        <f>+Q2223+10</f>
        <v>11620</v>
      </c>
      <c r="R2225" s="120">
        <f>+Q2225+I2225</f>
        <v>567620</v>
      </c>
      <c r="S2225" s="121"/>
      <c r="T2225" s="122">
        <f>+T2223+20</f>
        <v>22890</v>
      </c>
      <c r="U2225" s="122">
        <f>+T2225+I2225</f>
        <v>578890</v>
      </c>
      <c r="V2225" s="141">
        <f>+V2223+500</f>
        <v>556000</v>
      </c>
      <c r="W2225" s="130"/>
      <c r="X2225" s="116">
        <f>+X2223+5</f>
        <v>8565</v>
      </c>
      <c r="Y2225" s="124">
        <f t="shared" si="331"/>
        <v>556240</v>
      </c>
      <c r="Z2225" s="125">
        <f>+V2225+X2225</f>
        <v>564565</v>
      </c>
      <c r="AA2225" s="126"/>
      <c r="AB2225" s="127">
        <f>+AB2223+10</f>
        <v>17130</v>
      </c>
      <c r="AC2225" s="119">
        <f>+V2225+AB2225</f>
        <v>573130</v>
      </c>
      <c r="AD2225" s="127"/>
      <c r="AE2225" s="127">
        <f>+AE2223+5</f>
        <v>8590</v>
      </c>
      <c r="AF2225" s="120">
        <f>+AE2225+V2225</f>
        <v>564590</v>
      </c>
      <c r="AG2225" s="127"/>
      <c r="AH2225" s="127">
        <f>+AH2223+5</f>
        <v>8615</v>
      </c>
      <c r="AI2225" s="119">
        <f>+AH2225+V2225</f>
        <v>564615</v>
      </c>
      <c r="AJ2225" s="126"/>
      <c r="AK2225" s="128">
        <f>+AK2223+5</f>
        <v>8640</v>
      </c>
      <c r="AL2225" s="129">
        <f>+AK2225+V2225</f>
        <v>564640</v>
      </c>
    </row>
    <row r="2226" spans="1:38" ht="15.75" x14ac:dyDescent="0.25">
      <c r="A2226" s="93">
        <f t="shared" si="332"/>
        <v>0</v>
      </c>
      <c r="B2226" s="94">
        <f t="shared" si="327"/>
        <v>0</v>
      </c>
      <c r="C2226" s="95">
        <f>+$D$3*T2226</f>
        <v>7150</v>
      </c>
      <c r="D2226" s="95">
        <f t="shared" si="328"/>
        <v>7150</v>
      </c>
      <c r="E2226" s="95">
        <f>+$F$3*K2226</f>
        <v>1500</v>
      </c>
      <c r="F2226" s="95">
        <f t="shared" si="329"/>
        <v>1500</v>
      </c>
      <c r="G2226" s="96">
        <f>+$H$3*Q2226</f>
        <v>1500</v>
      </c>
      <c r="H2226" s="95">
        <f t="shared" si="330"/>
        <v>1500</v>
      </c>
      <c r="I2226" s="395"/>
      <c r="J2226" s="130">
        <f>((K2227-K2225)/500)</f>
        <v>0.02</v>
      </c>
      <c r="K2226" s="116">
        <f>(((I2226-I2225)*J2226)+K2225)+I2226</f>
        <v>150</v>
      </c>
      <c r="L2226" s="131">
        <f>ROUNDUP(K2226,0)</f>
        <v>150</v>
      </c>
      <c r="M2226" s="132">
        <f>((N2227-N2225)/500)</f>
        <v>0.02</v>
      </c>
      <c r="N2226" s="101">
        <f>(((I2226-I2225)*M2226)+N2225)+I2226</f>
        <v>250</v>
      </c>
      <c r="O2226" s="101">
        <f>ROUNDUP(N2226,0)</f>
        <v>250</v>
      </c>
      <c r="P2226" s="101">
        <f>((Q2227-Q2225)/500)</f>
        <v>0.02</v>
      </c>
      <c r="Q2226" s="101">
        <f>(((I2226-I2225)*P2226)+Q2225)+I2226</f>
        <v>500</v>
      </c>
      <c r="R2226" s="133">
        <f>ROUNDUP(Q2226,0)</f>
        <v>500</v>
      </c>
      <c r="S2226" s="132">
        <f>((T2227-T2225)/500)</f>
        <v>0.04</v>
      </c>
      <c r="T2226" s="134">
        <f>(((I2226-I2225)*S2226)+T2225)+I2226</f>
        <v>650</v>
      </c>
      <c r="U2226" s="134">
        <f>ROUNDUP(T2226,0)</f>
        <v>650</v>
      </c>
      <c r="V2226" s="396"/>
      <c r="W2226" s="130">
        <f>((X2227-X2225)/500)</f>
        <v>0.02</v>
      </c>
      <c r="X2226" s="116">
        <f>(((V2226-V2225)*W2226)+X2225)+V2226</f>
        <v>-2555</v>
      </c>
      <c r="Y2226" s="135">
        <f t="shared" si="331"/>
        <v>240</v>
      </c>
      <c r="Z2226" s="106">
        <f>ROUNDUP(X2226,0)</f>
        <v>-2555</v>
      </c>
      <c r="AA2226" s="136">
        <f>((AB2227-AB2225)/500)</f>
        <v>0.04</v>
      </c>
      <c r="AB2226" s="137">
        <f>(((V2226-V2225)*AA2226)+AB2225)+V2226</f>
        <v>-5110</v>
      </c>
      <c r="AC2226" s="101">
        <f>ROUNDUP(AB2226,0)</f>
        <v>-5110</v>
      </c>
      <c r="AD2226" s="137">
        <f>((AE2227-AE2225)/500)</f>
        <v>0.02</v>
      </c>
      <c r="AE2226" s="137">
        <f>(((V2226-V2225)*AD2226)+AE2225)+V2226</f>
        <v>-2530</v>
      </c>
      <c r="AF2226" s="133">
        <f>ROUNDUP(AE2226,0)</f>
        <v>-2530</v>
      </c>
      <c r="AG2226" s="137">
        <f>((AH2227-AH2225)/500)</f>
        <v>0.02</v>
      </c>
      <c r="AH2226" s="137">
        <f>(((V2226-V2225)*AG2226)+AH2225)+V2226</f>
        <v>-2505</v>
      </c>
      <c r="AI2226" s="101">
        <f>ROUNDUP(AH2226,0)</f>
        <v>-2505</v>
      </c>
      <c r="AJ2226" s="136">
        <f>((AK2227-AK2225)/500)</f>
        <v>0.02</v>
      </c>
      <c r="AK2226" s="138">
        <f>(((V2226-V2225)*AJ2226)+AK2225)+V2226</f>
        <v>-2480</v>
      </c>
      <c r="AL2226" s="139">
        <f>ROUNDUP(AK2226,0)</f>
        <v>-2480</v>
      </c>
    </row>
    <row r="2227" spans="1:38" ht="15.75" x14ac:dyDescent="0.25">
      <c r="A2227" s="93">
        <f t="shared" si="332"/>
        <v>0</v>
      </c>
      <c r="B2227" s="93">
        <f t="shared" si="327"/>
        <v>0</v>
      </c>
      <c r="C2227" s="112">
        <f>+$D$3*U2227</f>
        <v>6373510</v>
      </c>
      <c r="D2227" s="112">
        <f t="shared" si="328"/>
        <v>6373510</v>
      </c>
      <c r="E2227" s="112">
        <f>+$F$3*L2227</f>
        <v>5677800</v>
      </c>
      <c r="F2227" s="112">
        <f t="shared" si="329"/>
        <v>5677800</v>
      </c>
      <c r="G2227" s="113">
        <f>+$H$3*R2227</f>
        <v>1704390</v>
      </c>
      <c r="H2227" s="112">
        <f t="shared" si="330"/>
        <v>1704390</v>
      </c>
      <c r="I2227" s="140">
        <f>+I2225+500</f>
        <v>556500</v>
      </c>
      <c r="J2227" s="130"/>
      <c r="K2227" s="116">
        <f>+K2225+10</f>
        <v>11280</v>
      </c>
      <c r="L2227" s="117">
        <f>+I2227+K2227</f>
        <v>567780</v>
      </c>
      <c r="M2227" s="118"/>
      <c r="N2227" s="119">
        <f>+N2225+10</f>
        <v>11380</v>
      </c>
      <c r="O2227" s="119">
        <f>+N2227+I2227</f>
        <v>567880</v>
      </c>
      <c r="P2227" s="119"/>
      <c r="Q2227" s="119">
        <f>+Q2225+10</f>
        <v>11630</v>
      </c>
      <c r="R2227" s="120">
        <f>+Q2227+I2227</f>
        <v>568130</v>
      </c>
      <c r="S2227" s="121"/>
      <c r="T2227" s="122">
        <f>+T2225+20</f>
        <v>22910</v>
      </c>
      <c r="U2227" s="122">
        <f>+T2227+I2227</f>
        <v>579410</v>
      </c>
      <c r="V2227" s="141">
        <f>+V2225+500</f>
        <v>556500</v>
      </c>
      <c r="W2227" s="130"/>
      <c r="X2227" s="116">
        <f>+X2225+10</f>
        <v>8575</v>
      </c>
      <c r="Y2227" s="124">
        <f t="shared" si="331"/>
        <v>556740</v>
      </c>
      <c r="Z2227" s="125">
        <f>+V2227+X2227</f>
        <v>565075</v>
      </c>
      <c r="AA2227" s="126"/>
      <c r="AB2227" s="127">
        <f>+AB2225+20</f>
        <v>17150</v>
      </c>
      <c r="AC2227" s="119">
        <f>+V2227+AB2227</f>
        <v>573650</v>
      </c>
      <c r="AD2227" s="127"/>
      <c r="AE2227" s="127">
        <f>+AE2225+10</f>
        <v>8600</v>
      </c>
      <c r="AF2227" s="120">
        <f>+AE2227+V2227</f>
        <v>565100</v>
      </c>
      <c r="AG2227" s="127"/>
      <c r="AH2227" s="127">
        <f>+AH2225+10</f>
        <v>8625</v>
      </c>
      <c r="AI2227" s="119">
        <f>+AH2227+V2227</f>
        <v>565125</v>
      </c>
      <c r="AJ2227" s="126"/>
      <c r="AK2227" s="128">
        <f>+AK2225+10</f>
        <v>8650</v>
      </c>
      <c r="AL2227" s="129">
        <f>+AK2227+V2227</f>
        <v>565150</v>
      </c>
    </row>
    <row r="2228" spans="1:38" ht="15.75" x14ac:dyDescent="0.25">
      <c r="A2228" s="93">
        <f t="shared" si="332"/>
        <v>0</v>
      </c>
      <c r="B2228" s="94">
        <f t="shared" si="327"/>
        <v>0</v>
      </c>
      <c r="C2228" s="95">
        <f>+$D$3*T2228</f>
        <v>7150</v>
      </c>
      <c r="D2228" s="95">
        <f t="shared" si="328"/>
        <v>7150</v>
      </c>
      <c r="E2228" s="95">
        <f>+$F$3*K2228</f>
        <v>1500</v>
      </c>
      <c r="F2228" s="95">
        <f t="shared" si="329"/>
        <v>1500</v>
      </c>
      <c r="G2228" s="96">
        <f>+$H$3*Q2228</f>
        <v>1500</v>
      </c>
      <c r="H2228" s="433">
        <f t="shared" si="330"/>
        <v>1500</v>
      </c>
      <c r="I2228" s="395"/>
      <c r="J2228" s="130">
        <f>((K2229-K2227)/500)</f>
        <v>0.02</v>
      </c>
      <c r="K2228" s="116">
        <f>(((I2228-I2227)*J2228)+K2227)+I2228</f>
        <v>150</v>
      </c>
      <c r="L2228" s="131">
        <f>ROUNDUP(K2228,0)</f>
        <v>150</v>
      </c>
      <c r="M2228" s="132">
        <f>((N2229-N2227)/500)</f>
        <v>0.02</v>
      </c>
      <c r="N2228" s="101">
        <f>(((I2228-I2227)*M2228)+N2227)+I2228</f>
        <v>250</v>
      </c>
      <c r="O2228" s="101">
        <f>ROUNDUP(N2228,0)</f>
        <v>250</v>
      </c>
      <c r="P2228" s="101">
        <f>((Q2229-Q2227)/500)</f>
        <v>0.02</v>
      </c>
      <c r="Q2228" s="101">
        <f>(((I2228-I2227)*P2228)+Q2227)+I2228</f>
        <v>500</v>
      </c>
      <c r="R2228" s="133">
        <f>ROUNDUP(Q2228,0)</f>
        <v>500</v>
      </c>
      <c r="S2228" s="132">
        <f>((T2229-T2227)/500)</f>
        <v>0.04</v>
      </c>
      <c r="T2228" s="134">
        <f>(((I2228-I2227)*S2228)+T2227)+I2228</f>
        <v>650</v>
      </c>
      <c r="U2228" s="134">
        <f>ROUNDUP(T2228,0)</f>
        <v>650</v>
      </c>
      <c r="V2228" s="396"/>
      <c r="W2228" s="130">
        <f>((X2229-X2227)/500)</f>
        <v>0.01</v>
      </c>
      <c r="X2228" s="116">
        <f>(((V2228-V2227)*W2228)+X2227)+V2228</f>
        <v>3010</v>
      </c>
      <c r="Y2228" s="135">
        <f t="shared" si="331"/>
        <v>240</v>
      </c>
      <c r="Z2228" s="106">
        <f>ROUNDUP(X2228,0)</f>
        <v>3010</v>
      </c>
      <c r="AA2228" s="136">
        <f>((AB2229-AB2227)/500)</f>
        <v>0.02</v>
      </c>
      <c r="AB2228" s="137">
        <f>(((V2228-V2227)*AA2228)+AB2227)+V2228</f>
        <v>6020</v>
      </c>
      <c r="AC2228" s="101">
        <f>ROUNDUP(AB2228,0)</f>
        <v>6020</v>
      </c>
      <c r="AD2228" s="137">
        <f>((AE2229-AE2227)/500)</f>
        <v>0.01</v>
      </c>
      <c r="AE2228" s="137">
        <f>(((V2228-V2227)*AD2228)+AE2227)+V2228</f>
        <v>3035</v>
      </c>
      <c r="AF2228" s="133">
        <f>ROUNDUP(AE2228,0)</f>
        <v>3035</v>
      </c>
      <c r="AG2228" s="137">
        <f>((AH2229-AH2227)/500)</f>
        <v>0.01</v>
      </c>
      <c r="AH2228" s="137">
        <f>(((V2228-V2227)*AG2228)+AH2227)+V2228</f>
        <v>3060</v>
      </c>
      <c r="AI2228" s="101">
        <f>ROUNDUP(AH2228,0)</f>
        <v>3060</v>
      </c>
      <c r="AJ2228" s="136">
        <f>((AK2229-AK2227)/500)</f>
        <v>0.01</v>
      </c>
      <c r="AK2228" s="138">
        <f>(((V2228-V2227)*AJ2228)+AK2227)+V2228</f>
        <v>3085</v>
      </c>
      <c r="AL2228" s="139">
        <f>ROUNDUP(AK2228,0)</f>
        <v>3085</v>
      </c>
    </row>
    <row r="2229" spans="1:38" ht="15.75" x14ac:dyDescent="0.25">
      <c r="A2229" s="93">
        <f t="shared" si="332"/>
        <v>0</v>
      </c>
      <c r="B2229" s="93">
        <f t="shared" si="327"/>
        <v>0</v>
      </c>
      <c r="C2229" s="112">
        <f>+$D$3*U2229</f>
        <v>6379230</v>
      </c>
      <c r="D2229" s="112">
        <f t="shared" si="328"/>
        <v>6379230</v>
      </c>
      <c r="E2229" s="112">
        <f>+$F$3*L2229</f>
        <v>5682900</v>
      </c>
      <c r="F2229" s="112">
        <f t="shared" si="329"/>
        <v>5682900</v>
      </c>
      <c r="G2229" s="113">
        <f>+$H$3*R2229</f>
        <v>1705920</v>
      </c>
      <c r="H2229" s="112">
        <f t="shared" si="330"/>
        <v>1705920</v>
      </c>
      <c r="I2229" s="140">
        <f>+I2227+500</f>
        <v>557000</v>
      </c>
      <c r="J2229" s="130"/>
      <c r="K2229" s="116">
        <f>+K2227+10</f>
        <v>11290</v>
      </c>
      <c r="L2229" s="117">
        <f>+I2229+K2229</f>
        <v>568290</v>
      </c>
      <c r="M2229" s="118"/>
      <c r="N2229" s="119">
        <f>+N2227+10</f>
        <v>11390</v>
      </c>
      <c r="O2229" s="119">
        <f>+N2229+I2229</f>
        <v>568390</v>
      </c>
      <c r="P2229" s="119"/>
      <c r="Q2229" s="119">
        <f>+Q2227+10</f>
        <v>11640</v>
      </c>
      <c r="R2229" s="120">
        <f>+Q2229+I2229</f>
        <v>568640</v>
      </c>
      <c r="S2229" s="121"/>
      <c r="T2229" s="122">
        <f>+T2227+20</f>
        <v>22930</v>
      </c>
      <c r="U2229" s="122">
        <f>+T2229+I2229</f>
        <v>579930</v>
      </c>
      <c r="V2229" s="141">
        <f>+V2227+500</f>
        <v>557000</v>
      </c>
      <c r="W2229" s="130"/>
      <c r="X2229" s="116">
        <f>+X2227+5</f>
        <v>8580</v>
      </c>
      <c r="Y2229" s="124">
        <f t="shared" si="331"/>
        <v>557240</v>
      </c>
      <c r="Z2229" s="125">
        <f>+V2229+X2229</f>
        <v>565580</v>
      </c>
      <c r="AA2229" s="126"/>
      <c r="AB2229" s="127">
        <f>+AB2227+10</f>
        <v>17160</v>
      </c>
      <c r="AC2229" s="119">
        <f>+V2229+AB2229</f>
        <v>574160</v>
      </c>
      <c r="AD2229" s="127"/>
      <c r="AE2229" s="127">
        <f>+AE2227+5</f>
        <v>8605</v>
      </c>
      <c r="AF2229" s="120">
        <f>+AE2229+V2229</f>
        <v>565605</v>
      </c>
      <c r="AG2229" s="127"/>
      <c r="AH2229" s="127">
        <f>+AH2227+5</f>
        <v>8630</v>
      </c>
      <c r="AI2229" s="119">
        <f>+AH2229+V2229</f>
        <v>565630</v>
      </c>
      <c r="AJ2229" s="126"/>
      <c r="AK2229" s="128">
        <f>+AK2227+5</f>
        <v>8655</v>
      </c>
      <c r="AL2229" s="129">
        <f>+AK2229+V2229</f>
        <v>565655</v>
      </c>
    </row>
    <row r="2230" spans="1:38" ht="15.75" x14ac:dyDescent="0.25">
      <c r="A2230" s="93">
        <f t="shared" si="332"/>
        <v>0</v>
      </c>
      <c r="B2230" s="94">
        <f t="shared" si="327"/>
        <v>0</v>
      </c>
      <c r="C2230" s="95">
        <f>+$D$3*T2230</f>
        <v>7150</v>
      </c>
      <c r="D2230" s="95">
        <f t="shared" si="328"/>
        <v>7150</v>
      </c>
      <c r="E2230" s="95">
        <f>+$F$3*K2230</f>
        <v>1500</v>
      </c>
      <c r="F2230" s="95">
        <f t="shared" si="329"/>
        <v>1500</v>
      </c>
      <c r="G2230" s="96">
        <f>+$H$3*Q2230</f>
        <v>1500</v>
      </c>
      <c r="H2230" s="95">
        <f t="shared" si="330"/>
        <v>1500</v>
      </c>
      <c r="I2230" s="395"/>
      <c r="J2230" s="130">
        <f>((K2231-K2229)/500)</f>
        <v>0.02</v>
      </c>
      <c r="K2230" s="116">
        <f>(((I2230-I2229)*J2230)+K2229)+I2230</f>
        <v>150</v>
      </c>
      <c r="L2230" s="131">
        <f>ROUNDUP(K2230,0)</f>
        <v>150</v>
      </c>
      <c r="M2230" s="132">
        <f>((N2231-N2229)/500)</f>
        <v>0.02</v>
      </c>
      <c r="N2230" s="101">
        <f>(((I2230-I2229)*M2230)+N2229)+I2230</f>
        <v>250</v>
      </c>
      <c r="O2230" s="101">
        <f>ROUNDUP(N2230,0)</f>
        <v>250</v>
      </c>
      <c r="P2230" s="101">
        <f>((Q2231-Q2229)/500)</f>
        <v>0.02</v>
      </c>
      <c r="Q2230" s="101">
        <f>(((I2230-I2229)*P2230)+Q2229)+I2230</f>
        <v>500</v>
      </c>
      <c r="R2230" s="133">
        <f>ROUNDUP(Q2230,0)</f>
        <v>500</v>
      </c>
      <c r="S2230" s="132">
        <f>((T2231-T2229)/500)</f>
        <v>0.04</v>
      </c>
      <c r="T2230" s="134">
        <f>(((I2230-I2229)*S2230)+T2229)+I2230</f>
        <v>650</v>
      </c>
      <c r="U2230" s="134">
        <f>ROUNDUP(T2230,0)</f>
        <v>650</v>
      </c>
      <c r="V2230" s="396"/>
      <c r="W2230" s="130">
        <f>((X2231-X2229)/500)</f>
        <v>0.02</v>
      </c>
      <c r="X2230" s="116">
        <f>(((V2230-V2229)*W2230)+X2229)+V2230</f>
        <v>-2560</v>
      </c>
      <c r="Y2230" s="135">
        <f t="shared" si="331"/>
        <v>240</v>
      </c>
      <c r="Z2230" s="106">
        <f>ROUNDUP(X2230,0)</f>
        <v>-2560</v>
      </c>
      <c r="AA2230" s="136">
        <f>((AB2231-AB2229)/500)</f>
        <v>0.04</v>
      </c>
      <c r="AB2230" s="137">
        <f>(((V2230-V2229)*AA2230)+AB2229)+V2230</f>
        <v>-5120</v>
      </c>
      <c r="AC2230" s="101">
        <f>ROUNDUP(AB2230,0)</f>
        <v>-5120</v>
      </c>
      <c r="AD2230" s="137">
        <f>((AE2231-AE2229)/500)</f>
        <v>0.02</v>
      </c>
      <c r="AE2230" s="137">
        <f>(((V2230-V2229)*AD2230)+AE2229)+V2230</f>
        <v>-2535</v>
      </c>
      <c r="AF2230" s="133">
        <f>ROUNDUP(AE2230,0)</f>
        <v>-2535</v>
      </c>
      <c r="AG2230" s="137">
        <f>((AH2231-AH2229)/500)</f>
        <v>0.02</v>
      </c>
      <c r="AH2230" s="137">
        <f>(((V2230-V2229)*AG2230)+AH2229)+V2230</f>
        <v>-2510</v>
      </c>
      <c r="AI2230" s="101">
        <f>ROUNDUP(AH2230,0)</f>
        <v>-2510</v>
      </c>
      <c r="AJ2230" s="136">
        <f>((AK2231-AK2229)/500)</f>
        <v>0.02</v>
      </c>
      <c r="AK2230" s="138">
        <f>(((V2230-V2229)*AJ2230)+AK2229)+V2230</f>
        <v>-2485</v>
      </c>
      <c r="AL2230" s="139">
        <f>ROUNDUP(AK2230,0)</f>
        <v>-2485</v>
      </c>
    </row>
    <row r="2231" spans="1:38" ht="15.75" x14ac:dyDescent="0.25">
      <c r="A2231" s="93">
        <f t="shared" si="332"/>
        <v>0</v>
      </c>
      <c r="B2231" s="93">
        <f t="shared" si="327"/>
        <v>0</v>
      </c>
      <c r="C2231" s="112">
        <f>+$D$3*U2231</f>
        <v>6384950</v>
      </c>
      <c r="D2231" s="112">
        <f t="shared" si="328"/>
        <v>6384950</v>
      </c>
      <c r="E2231" s="112">
        <f>+$F$3*L2231</f>
        <v>5688000</v>
      </c>
      <c r="F2231" s="112">
        <f t="shared" si="329"/>
        <v>5688000</v>
      </c>
      <c r="G2231" s="113">
        <f>+$H$3*R2231</f>
        <v>1707450</v>
      </c>
      <c r="H2231" s="112">
        <f t="shared" si="330"/>
        <v>1707450</v>
      </c>
      <c r="I2231" s="140">
        <f>+I2229+500</f>
        <v>557500</v>
      </c>
      <c r="J2231" s="130"/>
      <c r="K2231" s="116">
        <f>+K2229+10</f>
        <v>11300</v>
      </c>
      <c r="L2231" s="117">
        <f>+I2231+K2231</f>
        <v>568800</v>
      </c>
      <c r="M2231" s="118"/>
      <c r="N2231" s="119">
        <f>+N2229+10</f>
        <v>11400</v>
      </c>
      <c r="O2231" s="119">
        <f>+N2231+I2231</f>
        <v>568900</v>
      </c>
      <c r="P2231" s="119"/>
      <c r="Q2231" s="119">
        <f>+Q2229+10</f>
        <v>11650</v>
      </c>
      <c r="R2231" s="120">
        <f>+Q2231+I2231</f>
        <v>569150</v>
      </c>
      <c r="S2231" s="121"/>
      <c r="T2231" s="122">
        <f>+T2229+20</f>
        <v>22950</v>
      </c>
      <c r="U2231" s="122">
        <f>+T2231+I2231</f>
        <v>580450</v>
      </c>
      <c r="V2231" s="141">
        <f>+V2229+500</f>
        <v>557500</v>
      </c>
      <c r="W2231" s="130"/>
      <c r="X2231" s="116">
        <f>+X2229+10</f>
        <v>8590</v>
      </c>
      <c r="Y2231" s="124">
        <f t="shared" si="331"/>
        <v>557740</v>
      </c>
      <c r="Z2231" s="125">
        <f>+V2231+X2231</f>
        <v>566090</v>
      </c>
      <c r="AA2231" s="126"/>
      <c r="AB2231" s="127">
        <f>+AB2229+20</f>
        <v>17180</v>
      </c>
      <c r="AC2231" s="119">
        <f>+V2231+AB2231</f>
        <v>574680</v>
      </c>
      <c r="AD2231" s="127"/>
      <c r="AE2231" s="127">
        <f>+AE2229+10</f>
        <v>8615</v>
      </c>
      <c r="AF2231" s="120">
        <f>+AE2231+V2231</f>
        <v>566115</v>
      </c>
      <c r="AG2231" s="127"/>
      <c r="AH2231" s="127">
        <f>+AH2229+10</f>
        <v>8640</v>
      </c>
      <c r="AI2231" s="119">
        <f>+AH2231+V2231</f>
        <v>566140</v>
      </c>
      <c r="AJ2231" s="126"/>
      <c r="AK2231" s="128">
        <f>+AK2229+10</f>
        <v>8665</v>
      </c>
      <c r="AL2231" s="129">
        <f>+AK2231+V2231</f>
        <v>566165</v>
      </c>
    </row>
    <row r="2232" spans="1:38" ht="15.75" x14ac:dyDescent="0.25">
      <c r="A2232" s="93">
        <f t="shared" si="332"/>
        <v>0</v>
      </c>
      <c r="B2232" s="94">
        <f t="shared" si="327"/>
        <v>0</v>
      </c>
      <c r="C2232" s="95">
        <f>+$D$3*T2232</f>
        <v>7150</v>
      </c>
      <c r="D2232" s="95">
        <f t="shared" si="328"/>
        <v>7150</v>
      </c>
      <c r="E2232" s="95">
        <f>+$F$3*K2232</f>
        <v>1500</v>
      </c>
      <c r="F2232" s="95">
        <f t="shared" si="329"/>
        <v>1500</v>
      </c>
      <c r="G2232" s="96">
        <f>+$H$3*Q2232</f>
        <v>1500</v>
      </c>
      <c r="H2232" s="433">
        <f t="shared" si="330"/>
        <v>1500</v>
      </c>
      <c r="I2232" s="395"/>
      <c r="J2232" s="130">
        <f>((K2233-K2231)/500)</f>
        <v>0.02</v>
      </c>
      <c r="K2232" s="116">
        <f>(((I2232-I2231)*J2232)+K2231)+I2232</f>
        <v>150</v>
      </c>
      <c r="L2232" s="131">
        <f>ROUNDUP(K2232,0)</f>
        <v>150</v>
      </c>
      <c r="M2232" s="132">
        <f>((N2233-N2231)/500)</f>
        <v>0.02</v>
      </c>
      <c r="N2232" s="101">
        <f>(((I2232-I2231)*M2232)+N2231)+I2232</f>
        <v>250</v>
      </c>
      <c r="O2232" s="101">
        <f>ROUNDUP(N2232,0)</f>
        <v>250</v>
      </c>
      <c r="P2232" s="101">
        <f>((Q2233-Q2231)/500)</f>
        <v>0.02</v>
      </c>
      <c r="Q2232" s="101">
        <f>(((I2232-I2231)*P2232)+Q2231)+I2232</f>
        <v>500</v>
      </c>
      <c r="R2232" s="133">
        <f>ROUNDUP(Q2232,0)</f>
        <v>500</v>
      </c>
      <c r="S2232" s="132">
        <f>((T2233-T2231)/500)</f>
        <v>0.04</v>
      </c>
      <c r="T2232" s="134">
        <f>(((I2232-I2231)*S2232)+T2231)+I2232</f>
        <v>650</v>
      </c>
      <c r="U2232" s="134">
        <f>ROUNDUP(T2232,0)</f>
        <v>650</v>
      </c>
      <c r="V2232" s="396"/>
      <c r="W2232" s="130">
        <f>((X2233-X2231)/500)</f>
        <v>0.01</v>
      </c>
      <c r="X2232" s="116">
        <f>(((V2232-V2231)*W2232)+X2231)+V2232</f>
        <v>3015</v>
      </c>
      <c r="Y2232" s="135">
        <f t="shared" si="331"/>
        <v>240</v>
      </c>
      <c r="Z2232" s="106">
        <f>ROUNDUP(X2232,0)</f>
        <v>3015</v>
      </c>
      <c r="AA2232" s="136">
        <f>((AB2233-AB2231)/500)</f>
        <v>0.02</v>
      </c>
      <c r="AB2232" s="137">
        <f>(((V2232-V2231)*AA2232)+AB2231)+V2232</f>
        <v>6030</v>
      </c>
      <c r="AC2232" s="101">
        <f>ROUNDUP(AB2232,0)</f>
        <v>6030</v>
      </c>
      <c r="AD2232" s="137">
        <f>((AE2233-AE2231)/500)</f>
        <v>0.01</v>
      </c>
      <c r="AE2232" s="137">
        <f>(((V2232-V2231)*AD2232)+AE2231)+V2232</f>
        <v>3040</v>
      </c>
      <c r="AF2232" s="133">
        <f>ROUNDUP(AE2232,0)</f>
        <v>3040</v>
      </c>
      <c r="AG2232" s="137">
        <f>((AH2233-AH2231)/500)</f>
        <v>0.01</v>
      </c>
      <c r="AH2232" s="137">
        <f>(((V2232-V2231)*AG2232)+AH2231)+V2232</f>
        <v>3065</v>
      </c>
      <c r="AI2232" s="101">
        <f>ROUNDUP(AH2232,0)</f>
        <v>3065</v>
      </c>
      <c r="AJ2232" s="136">
        <f>((AK2233-AK2231)/500)</f>
        <v>0.01</v>
      </c>
      <c r="AK2232" s="138">
        <f>(((V2232-V2231)*AJ2232)+AK2231)+V2232</f>
        <v>3090</v>
      </c>
      <c r="AL2232" s="139">
        <f>ROUNDUP(AK2232,0)</f>
        <v>3090</v>
      </c>
    </row>
    <row r="2233" spans="1:38" ht="15.75" x14ac:dyDescent="0.25">
      <c r="A2233" s="93">
        <f t="shared" si="332"/>
        <v>0</v>
      </c>
      <c r="B2233" s="93">
        <f t="shared" si="327"/>
        <v>0</v>
      </c>
      <c r="C2233" s="112">
        <f>+$D$3*U2233</f>
        <v>6390670</v>
      </c>
      <c r="D2233" s="112">
        <f t="shared" si="328"/>
        <v>6390670</v>
      </c>
      <c r="E2233" s="112">
        <f>+$F$3*L2233</f>
        <v>5693100</v>
      </c>
      <c r="F2233" s="112">
        <f t="shared" si="329"/>
        <v>5693100</v>
      </c>
      <c r="G2233" s="113">
        <f>+$H$3*R2233</f>
        <v>1708980</v>
      </c>
      <c r="H2233" s="112">
        <f t="shared" si="330"/>
        <v>1708980</v>
      </c>
      <c r="I2233" s="140">
        <f>+I2231+500</f>
        <v>558000</v>
      </c>
      <c r="J2233" s="130"/>
      <c r="K2233" s="116">
        <f>+K2231+10</f>
        <v>11310</v>
      </c>
      <c r="L2233" s="117">
        <f>+I2233+K2233</f>
        <v>569310</v>
      </c>
      <c r="M2233" s="118"/>
      <c r="N2233" s="119">
        <f>+N2231+10</f>
        <v>11410</v>
      </c>
      <c r="O2233" s="119">
        <f>+N2233+I2233</f>
        <v>569410</v>
      </c>
      <c r="P2233" s="119"/>
      <c r="Q2233" s="119">
        <f>+Q2231+10</f>
        <v>11660</v>
      </c>
      <c r="R2233" s="120">
        <f>+Q2233+I2233</f>
        <v>569660</v>
      </c>
      <c r="S2233" s="121"/>
      <c r="T2233" s="122">
        <f>+T2231+20</f>
        <v>22970</v>
      </c>
      <c r="U2233" s="122">
        <f>+T2233+I2233</f>
        <v>580970</v>
      </c>
      <c r="V2233" s="141">
        <f>+V2231+500</f>
        <v>558000</v>
      </c>
      <c r="W2233" s="130"/>
      <c r="X2233" s="116">
        <f>+X2231+5</f>
        <v>8595</v>
      </c>
      <c r="Y2233" s="124">
        <f t="shared" si="331"/>
        <v>558240</v>
      </c>
      <c r="Z2233" s="125">
        <f>+V2233+X2233</f>
        <v>566595</v>
      </c>
      <c r="AA2233" s="126"/>
      <c r="AB2233" s="127">
        <f>+AB2231+10</f>
        <v>17190</v>
      </c>
      <c r="AC2233" s="119">
        <f>+V2233+AB2233</f>
        <v>575190</v>
      </c>
      <c r="AD2233" s="127"/>
      <c r="AE2233" s="127">
        <f>+AE2231+5</f>
        <v>8620</v>
      </c>
      <c r="AF2233" s="120">
        <f>+AE2233+V2233</f>
        <v>566620</v>
      </c>
      <c r="AG2233" s="127"/>
      <c r="AH2233" s="127">
        <f>+AH2231+5</f>
        <v>8645</v>
      </c>
      <c r="AI2233" s="119">
        <f>+AH2233+V2233</f>
        <v>566645</v>
      </c>
      <c r="AJ2233" s="126"/>
      <c r="AK2233" s="128">
        <f>+AK2231+5</f>
        <v>8670</v>
      </c>
      <c r="AL2233" s="129">
        <f>+AK2233+V2233</f>
        <v>566670</v>
      </c>
    </row>
    <row r="2234" spans="1:38" ht="15.75" x14ac:dyDescent="0.25">
      <c r="A2234" s="93">
        <f t="shared" si="332"/>
        <v>0</v>
      </c>
      <c r="B2234" s="94">
        <f t="shared" si="327"/>
        <v>0</v>
      </c>
      <c r="C2234" s="95">
        <f>+$D$3*T2234</f>
        <v>7150</v>
      </c>
      <c r="D2234" s="95">
        <f t="shared" si="328"/>
        <v>7150</v>
      </c>
      <c r="E2234" s="95">
        <f>+$F$3*K2234</f>
        <v>1500</v>
      </c>
      <c r="F2234" s="95">
        <f t="shared" si="329"/>
        <v>1500</v>
      </c>
      <c r="G2234" s="96">
        <f>+$H$3*Q2234</f>
        <v>1500</v>
      </c>
      <c r="H2234" s="95">
        <f t="shared" si="330"/>
        <v>1500</v>
      </c>
      <c r="I2234" s="395"/>
      <c r="J2234" s="130">
        <f>((K2235-K2233)/500)</f>
        <v>0.02</v>
      </c>
      <c r="K2234" s="116">
        <f>(((I2234-I2233)*J2234)+K2233)+I2234</f>
        <v>150</v>
      </c>
      <c r="L2234" s="131">
        <f>ROUNDUP(K2234,0)</f>
        <v>150</v>
      </c>
      <c r="M2234" s="132">
        <f>((N2235-N2233)/500)</f>
        <v>0.02</v>
      </c>
      <c r="N2234" s="101">
        <f>(((I2234-I2233)*M2234)+N2233)+I2234</f>
        <v>250</v>
      </c>
      <c r="O2234" s="101">
        <f>ROUNDUP(N2234,0)</f>
        <v>250</v>
      </c>
      <c r="P2234" s="101">
        <f>((Q2235-Q2233)/500)</f>
        <v>0.02</v>
      </c>
      <c r="Q2234" s="101">
        <f>(((I2234-I2233)*P2234)+Q2233)+I2234</f>
        <v>500</v>
      </c>
      <c r="R2234" s="133">
        <f>ROUNDUP(Q2234,0)</f>
        <v>500</v>
      </c>
      <c r="S2234" s="132">
        <f>((T2235-T2233)/500)</f>
        <v>0.04</v>
      </c>
      <c r="T2234" s="134">
        <f>(((I2234-I2233)*S2234)+T2233)+I2234</f>
        <v>650</v>
      </c>
      <c r="U2234" s="134">
        <f>ROUNDUP(T2234,0)</f>
        <v>650</v>
      </c>
      <c r="V2234" s="396"/>
      <c r="W2234" s="130">
        <f>((X2235-X2233)/500)</f>
        <v>0.02</v>
      </c>
      <c r="X2234" s="116">
        <f>(((V2234-V2233)*W2234)+X2233)+V2234</f>
        <v>-2565</v>
      </c>
      <c r="Y2234" s="135">
        <f t="shared" si="331"/>
        <v>240</v>
      </c>
      <c r="Z2234" s="106">
        <f>ROUNDUP(X2234,0)</f>
        <v>-2565</v>
      </c>
      <c r="AA2234" s="136">
        <f>((AB2235-AB2233)/500)</f>
        <v>0.04</v>
      </c>
      <c r="AB2234" s="137">
        <f>(((V2234-V2233)*AA2234)+AB2233)+V2234</f>
        <v>-5130</v>
      </c>
      <c r="AC2234" s="101">
        <f>ROUNDUP(AB2234,0)</f>
        <v>-5130</v>
      </c>
      <c r="AD2234" s="137">
        <f>((AE2235-AE2233)/500)</f>
        <v>0.02</v>
      </c>
      <c r="AE2234" s="137">
        <f>(((V2234-V2233)*AD2234)+AE2233)+V2234</f>
        <v>-2540</v>
      </c>
      <c r="AF2234" s="133">
        <f>ROUNDUP(AE2234,0)</f>
        <v>-2540</v>
      </c>
      <c r="AG2234" s="137">
        <f>((AH2235-AH2233)/500)</f>
        <v>0.02</v>
      </c>
      <c r="AH2234" s="137">
        <f>(((V2234-V2233)*AG2234)+AH2233)+V2234</f>
        <v>-2515</v>
      </c>
      <c r="AI2234" s="101">
        <f>ROUNDUP(AH2234,0)</f>
        <v>-2515</v>
      </c>
      <c r="AJ2234" s="136">
        <f>((AK2235-AK2233)/500)</f>
        <v>0.02</v>
      </c>
      <c r="AK2234" s="138">
        <f>(((V2234-V2233)*AJ2234)+AK2233)+V2234</f>
        <v>-2490</v>
      </c>
      <c r="AL2234" s="139">
        <f>ROUNDUP(AK2234,0)</f>
        <v>-2490</v>
      </c>
    </row>
    <row r="2235" spans="1:38" ht="15.75" x14ac:dyDescent="0.25">
      <c r="A2235" s="93">
        <f t="shared" si="332"/>
        <v>0</v>
      </c>
      <c r="B2235" s="93">
        <f t="shared" si="327"/>
        <v>0</v>
      </c>
      <c r="C2235" s="112">
        <f>+$D$3*U2235</f>
        <v>6396390</v>
      </c>
      <c r="D2235" s="112">
        <f t="shared" si="328"/>
        <v>6396390</v>
      </c>
      <c r="E2235" s="112">
        <f>+$F$3*L2235</f>
        <v>5698200</v>
      </c>
      <c r="F2235" s="112">
        <f t="shared" si="329"/>
        <v>5698200</v>
      </c>
      <c r="G2235" s="113">
        <f>+$H$3*R2235</f>
        <v>1710510</v>
      </c>
      <c r="H2235" s="112">
        <f t="shared" si="330"/>
        <v>1710510</v>
      </c>
      <c r="I2235" s="140">
        <f>+I2233+500</f>
        <v>558500</v>
      </c>
      <c r="J2235" s="130"/>
      <c r="K2235" s="116">
        <f>+K2233+10</f>
        <v>11320</v>
      </c>
      <c r="L2235" s="117">
        <f>+I2235+K2235</f>
        <v>569820</v>
      </c>
      <c r="M2235" s="118"/>
      <c r="N2235" s="119">
        <f>+N2233+10</f>
        <v>11420</v>
      </c>
      <c r="O2235" s="119">
        <f>+N2235+I2235</f>
        <v>569920</v>
      </c>
      <c r="P2235" s="119"/>
      <c r="Q2235" s="119">
        <f>+Q2233+10</f>
        <v>11670</v>
      </c>
      <c r="R2235" s="120">
        <f>+Q2235+I2235</f>
        <v>570170</v>
      </c>
      <c r="S2235" s="121"/>
      <c r="T2235" s="122">
        <f>+T2233+20</f>
        <v>22990</v>
      </c>
      <c r="U2235" s="122">
        <f>+T2235+I2235</f>
        <v>581490</v>
      </c>
      <c r="V2235" s="141">
        <f>+V2233+500</f>
        <v>558500</v>
      </c>
      <c r="W2235" s="130"/>
      <c r="X2235" s="116">
        <f>+X2233+10</f>
        <v>8605</v>
      </c>
      <c r="Y2235" s="124">
        <f t="shared" si="331"/>
        <v>558740</v>
      </c>
      <c r="Z2235" s="125">
        <f>+V2235+X2235</f>
        <v>567105</v>
      </c>
      <c r="AA2235" s="126"/>
      <c r="AB2235" s="127">
        <f>+AB2233+20</f>
        <v>17210</v>
      </c>
      <c r="AC2235" s="119">
        <f>+V2235+AB2235</f>
        <v>575710</v>
      </c>
      <c r="AD2235" s="127"/>
      <c r="AE2235" s="127">
        <f>+AE2233+10</f>
        <v>8630</v>
      </c>
      <c r="AF2235" s="120">
        <f>+AE2235+V2235</f>
        <v>567130</v>
      </c>
      <c r="AG2235" s="127"/>
      <c r="AH2235" s="127">
        <f>+AH2233+10</f>
        <v>8655</v>
      </c>
      <c r="AI2235" s="119">
        <f>+AH2235+V2235</f>
        <v>567155</v>
      </c>
      <c r="AJ2235" s="126"/>
      <c r="AK2235" s="128">
        <f>+AK2233+10</f>
        <v>8680</v>
      </c>
      <c r="AL2235" s="129">
        <f>+AK2235+V2235</f>
        <v>567180</v>
      </c>
    </row>
    <row r="2236" spans="1:38" ht="15.75" x14ac:dyDescent="0.25">
      <c r="A2236" s="93">
        <f t="shared" si="332"/>
        <v>0</v>
      </c>
      <c r="B2236" s="94">
        <f t="shared" si="327"/>
        <v>0</v>
      </c>
      <c r="C2236" s="95">
        <f>+$D$3*T2236</f>
        <v>7150</v>
      </c>
      <c r="D2236" s="95">
        <f t="shared" si="328"/>
        <v>7150</v>
      </c>
      <c r="E2236" s="95">
        <f>+$F$3*K2236</f>
        <v>1500</v>
      </c>
      <c r="F2236" s="95">
        <f t="shared" si="329"/>
        <v>1500</v>
      </c>
      <c r="G2236" s="96">
        <f>+$H$3*Q2236</f>
        <v>1500</v>
      </c>
      <c r="H2236" s="433">
        <f t="shared" si="330"/>
        <v>1500</v>
      </c>
      <c r="I2236" s="395"/>
      <c r="J2236" s="130">
        <f>((K2237-K2235)/500)</f>
        <v>0.02</v>
      </c>
      <c r="K2236" s="116">
        <f>(((I2236-I2235)*J2236)+K2235)+I2236</f>
        <v>150</v>
      </c>
      <c r="L2236" s="131">
        <f>ROUNDUP(K2236,0)</f>
        <v>150</v>
      </c>
      <c r="M2236" s="132">
        <f>((N2237-N2235)/500)</f>
        <v>0.02</v>
      </c>
      <c r="N2236" s="101">
        <f>(((I2236-I2235)*M2236)+N2235)+I2236</f>
        <v>250</v>
      </c>
      <c r="O2236" s="101">
        <f>ROUNDUP(N2236,0)</f>
        <v>250</v>
      </c>
      <c r="P2236" s="101">
        <f>((Q2237-Q2235)/500)</f>
        <v>0.02</v>
      </c>
      <c r="Q2236" s="101">
        <f>(((I2236-I2235)*P2236)+Q2235)+I2236</f>
        <v>500</v>
      </c>
      <c r="R2236" s="133">
        <f>ROUNDUP(Q2236,0)</f>
        <v>500</v>
      </c>
      <c r="S2236" s="132">
        <f>((T2237-T2235)/500)</f>
        <v>0.04</v>
      </c>
      <c r="T2236" s="134">
        <f>(((I2236-I2235)*S2236)+T2235)+I2236</f>
        <v>650</v>
      </c>
      <c r="U2236" s="134">
        <f>ROUNDUP(T2236,0)</f>
        <v>650</v>
      </c>
      <c r="V2236" s="396"/>
      <c r="W2236" s="130">
        <f>((X2237-X2235)/500)</f>
        <v>0.01</v>
      </c>
      <c r="X2236" s="116">
        <f>(((V2236-V2235)*W2236)+X2235)+V2236</f>
        <v>3020</v>
      </c>
      <c r="Y2236" s="135">
        <f t="shared" si="331"/>
        <v>240</v>
      </c>
      <c r="Z2236" s="106">
        <f>ROUNDUP(X2236,0)</f>
        <v>3020</v>
      </c>
      <c r="AA2236" s="136">
        <f>((AB2237-AB2235)/500)</f>
        <v>0.02</v>
      </c>
      <c r="AB2236" s="137">
        <f>(((V2236-V2235)*AA2236)+AB2235)+V2236</f>
        <v>6040</v>
      </c>
      <c r="AC2236" s="101">
        <f>ROUNDUP(AB2236,0)</f>
        <v>6040</v>
      </c>
      <c r="AD2236" s="137">
        <f>((AE2237-AE2235)/500)</f>
        <v>0.01</v>
      </c>
      <c r="AE2236" s="137">
        <f>(((V2236-V2235)*AD2236)+AE2235)+V2236</f>
        <v>3045</v>
      </c>
      <c r="AF2236" s="133">
        <f>ROUNDUP(AE2236,0)</f>
        <v>3045</v>
      </c>
      <c r="AG2236" s="137">
        <f>((AH2237-AH2235)/500)</f>
        <v>0.01</v>
      </c>
      <c r="AH2236" s="137">
        <f>(((V2236-V2235)*AG2236)+AH2235)+V2236</f>
        <v>3070</v>
      </c>
      <c r="AI2236" s="101">
        <f>ROUNDUP(AH2236,0)</f>
        <v>3070</v>
      </c>
      <c r="AJ2236" s="136">
        <f>((AK2237-AK2235)/500)</f>
        <v>0.01</v>
      </c>
      <c r="AK2236" s="138">
        <f>(((V2236-V2235)*AJ2236)+AK2235)+V2236</f>
        <v>3095</v>
      </c>
      <c r="AL2236" s="139">
        <f>ROUNDUP(AK2236,0)</f>
        <v>3095</v>
      </c>
    </row>
    <row r="2237" spans="1:38" ht="15.75" x14ac:dyDescent="0.25">
      <c r="A2237" s="93">
        <f t="shared" si="332"/>
        <v>0</v>
      </c>
      <c r="B2237" s="93">
        <f t="shared" si="327"/>
        <v>0</v>
      </c>
      <c r="C2237" s="112">
        <f>+$D$3*U2237</f>
        <v>6402110</v>
      </c>
      <c r="D2237" s="112">
        <f t="shared" si="328"/>
        <v>6402110</v>
      </c>
      <c r="E2237" s="112">
        <f>+$F$3*L2237</f>
        <v>5703300</v>
      </c>
      <c r="F2237" s="112">
        <f t="shared" si="329"/>
        <v>5703300</v>
      </c>
      <c r="G2237" s="113">
        <f>+$H$3*R2237</f>
        <v>1712040</v>
      </c>
      <c r="H2237" s="112">
        <f t="shared" si="330"/>
        <v>1712040</v>
      </c>
      <c r="I2237" s="140">
        <f>+I2235+500</f>
        <v>559000</v>
      </c>
      <c r="J2237" s="130"/>
      <c r="K2237" s="116">
        <f>+K2235+10</f>
        <v>11330</v>
      </c>
      <c r="L2237" s="117">
        <f>+I2237+K2237</f>
        <v>570330</v>
      </c>
      <c r="M2237" s="118"/>
      <c r="N2237" s="119">
        <f>+N2235+10</f>
        <v>11430</v>
      </c>
      <c r="O2237" s="119">
        <f>+N2237+I2237</f>
        <v>570430</v>
      </c>
      <c r="P2237" s="119"/>
      <c r="Q2237" s="119">
        <f>+Q2235+10</f>
        <v>11680</v>
      </c>
      <c r="R2237" s="120">
        <f>+Q2237+I2237</f>
        <v>570680</v>
      </c>
      <c r="S2237" s="121"/>
      <c r="T2237" s="122">
        <f>+T2235+20</f>
        <v>23010</v>
      </c>
      <c r="U2237" s="122">
        <f>+T2237+I2237</f>
        <v>582010</v>
      </c>
      <c r="V2237" s="141">
        <f>+V2235+500</f>
        <v>559000</v>
      </c>
      <c r="W2237" s="130"/>
      <c r="X2237" s="116">
        <f>+X2235+5</f>
        <v>8610</v>
      </c>
      <c r="Y2237" s="124">
        <f t="shared" si="331"/>
        <v>559240</v>
      </c>
      <c r="Z2237" s="125">
        <f>+V2237+X2237</f>
        <v>567610</v>
      </c>
      <c r="AA2237" s="126"/>
      <c r="AB2237" s="127">
        <f>+AB2235+10</f>
        <v>17220</v>
      </c>
      <c r="AC2237" s="119">
        <f>+V2237+AB2237</f>
        <v>576220</v>
      </c>
      <c r="AD2237" s="127"/>
      <c r="AE2237" s="127">
        <f>+AE2235+5</f>
        <v>8635</v>
      </c>
      <c r="AF2237" s="120">
        <f>+AE2237+V2237</f>
        <v>567635</v>
      </c>
      <c r="AG2237" s="127"/>
      <c r="AH2237" s="127">
        <f>+AH2235+5</f>
        <v>8660</v>
      </c>
      <c r="AI2237" s="119">
        <f>+AH2237+V2237</f>
        <v>567660</v>
      </c>
      <c r="AJ2237" s="126"/>
      <c r="AK2237" s="128">
        <f>+AK2235+5</f>
        <v>8685</v>
      </c>
      <c r="AL2237" s="129">
        <f>+AK2237+V2237</f>
        <v>567685</v>
      </c>
    </row>
    <row r="2238" spans="1:38" ht="15.75" x14ac:dyDescent="0.25">
      <c r="A2238" s="93">
        <f t="shared" si="332"/>
        <v>0</v>
      </c>
      <c r="B2238" s="94">
        <f t="shared" si="327"/>
        <v>0</v>
      </c>
      <c r="C2238" s="95">
        <f>+$D$3*T2238</f>
        <v>7150</v>
      </c>
      <c r="D2238" s="95">
        <f t="shared" si="328"/>
        <v>7150</v>
      </c>
      <c r="E2238" s="95">
        <f>+$F$3*K2238</f>
        <v>1500</v>
      </c>
      <c r="F2238" s="95">
        <f t="shared" si="329"/>
        <v>1500</v>
      </c>
      <c r="G2238" s="96">
        <f>+$H$3*Q2238</f>
        <v>1500</v>
      </c>
      <c r="H2238" s="95">
        <f t="shared" si="330"/>
        <v>1500</v>
      </c>
      <c r="I2238" s="395"/>
      <c r="J2238" s="130">
        <f>((K2239-K2237)/500)</f>
        <v>0.02</v>
      </c>
      <c r="K2238" s="116">
        <f>(((I2238-I2237)*J2238)+K2237)+I2238</f>
        <v>150</v>
      </c>
      <c r="L2238" s="131">
        <f>ROUNDUP(K2238,0)</f>
        <v>150</v>
      </c>
      <c r="M2238" s="132">
        <f>((N2239-N2237)/500)</f>
        <v>0.02</v>
      </c>
      <c r="N2238" s="101">
        <f>(((I2238-I2237)*M2238)+N2237)+I2238</f>
        <v>250</v>
      </c>
      <c r="O2238" s="101">
        <f>ROUNDUP(N2238,0)</f>
        <v>250</v>
      </c>
      <c r="P2238" s="101">
        <f>((Q2239-Q2237)/500)</f>
        <v>0.02</v>
      </c>
      <c r="Q2238" s="101">
        <f>(((I2238-I2237)*P2238)+Q2237)+I2238</f>
        <v>500</v>
      </c>
      <c r="R2238" s="133">
        <f>ROUNDUP(Q2238,0)</f>
        <v>500</v>
      </c>
      <c r="S2238" s="132">
        <f>((T2239-T2237)/500)</f>
        <v>0.04</v>
      </c>
      <c r="T2238" s="134">
        <f>(((I2238-I2237)*S2238)+T2237)+I2238</f>
        <v>650</v>
      </c>
      <c r="U2238" s="134">
        <f>ROUNDUP(T2238,0)</f>
        <v>650</v>
      </c>
      <c r="V2238" s="396"/>
      <c r="W2238" s="130">
        <f>((X2239-X2237)/500)</f>
        <v>0.02</v>
      </c>
      <c r="X2238" s="116">
        <f>(((V2238-V2237)*W2238)+X2237)+V2238</f>
        <v>-2570</v>
      </c>
      <c r="Y2238" s="135">
        <f t="shared" si="331"/>
        <v>240</v>
      </c>
      <c r="Z2238" s="106">
        <f>ROUNDUP(X2238,0)</f>
        <v>-2570</v>
      </c>
      <c r="AA2238" s="136">
        <f>((AB2239-AB2237)/500)</f>
        <v>0.04</v>
      </c>
      <c r="AB2238" s="137">
        <f>(((V2238-V2237)*AA2238)+AB2237)+V2238</f>
        <v>-5140</v>
      </c>
      <c r="AC2238" s="101">
        <f>ROUNDUP(AB2238,0)</f>
        <v>-5140</v>
      </c>
      <c r="AD2238" s="137">
        <f>((AE2239-AE2237)/500)</f>
        <v>0.02</v>
      </c>
      <c r="AE2238" s="137">
        <f>(((V2238-V2237)*AD2238)+AE2237)+V2238</f>
        <v>-2545</v>
      </c>
      <c r="AF2238" s="133">
        <f>ROUNDUP(AE2238,0)</f>
        <v>-2545</v>
      </c>
      <c r="AG2238" s="137">
        <f>((AH2239-AH2237)/500)</f>
        <v>0.02</v>
      </c>
      <c r="AH2238" s="137">
        <f>(((V2238-V2237)*AG2238)+AH2237)+V2238</f>
        <v>-2520</v>
      </c>
      <c r="AI2238" s="101">
        <f>ROUNDUP(AH2238,0)</f>
        <v>-2520</v>
      </c>
      <c r="AJ2238" s="136">
        <f>((AK2239-AK2237)/500)</f>
        <v>0.02</v>
      </c>
      <c r="AK2238" s="138">
        <f>(((V2238-V2237)*AJ2238)+AK2237)+V2238</f>
        <v>-2495</v>
      </c>
      <c r="AL2238" s="139">
        <f>ROUNDUP(AK2238,0)</f>
        <v>-2495</v>
      </c>
    </row>
    <row r="2239" spans="1:38" ht="15.75" x14ac:dyDescent="0.25">
      <c r="A2239" s="93">
        <f t="shared" si="332"/>
        <v>0</v>
      </c>
      <c r="B2239" s="93">
        <f t="shared" si="327"/>
        <v>0</v>
      </c>
      <c r="C2239" s="112">
        <f>+$D$3*U2239</f>
        <v>6407830</v>
      </c>
      <c r="D2239" s="112">
        <f t="shared" si="328"/>
        <v>6407830</v>
      </c>
      <c r="E2239" s="112">
        <f>+$F$3*L2239</f>
        <v>5708400</v>
      </c>
      <c r="F2239" s="112">
        <f t="shared" si="329"/>
        <v>5708400</v>
      </c>
      <c r="G2239" s="113">
        <f>+$H$3*R2239</f>
        <v>1713570</v>
      </c>
      <c r="H2239" s="112">
        <f t="shared" si="330"/>
        <v>1713570</v>
      </c>
      <c r="I2239" s="140">
        <f>+I2237+500</f>
        <v>559500</v>
      </c>
      <c r="J2239" s="130"/>
      <c r="K2239" s="116">
        <f>+K2237+10</f>
        <v>11340</v>
      </c>
      <c r="L2239" s="117">
        <f>+I2239+K2239</f>
        <v>570840</v>
      </c>
      <c r="M2239" s="118"/>
      <c r="N2239" s="119">
        <f>+N2237+10</f>
        <v>11440</v>
      </c>
      <c r="O2239" s="119">
        <f>+N2239+I2239</f>
        <v>570940</v>
      </c>
      <c r="P2239" s="119"/>
      <c r="Q2239" s="119">
        <f>+Q2237+10</f>
        <v>11690</v>
      </c>
      <c r="R2239" s="120">
        <f>+Q2239+I2239</f>
        <v>571190</v>
      </c>
      <c r="S2239" s="121"/>
      <c r="T2239" s="122">
        <f>+T2237+20</f>
        <v>23030</v>
      </c>
      <c r="U2239" s="122">
        <f>+T2239+I2239</f>
        <v>582530</v>
      </c>
      <c r="V2239" s="141">
        <f>+V2237+500</f>
        <v>559500</v>
      </c>
      <c r="W2239" s="130"/>
      <c r="X2239" s="116">
        <f>+X2237+10</f>
        <v>8620</v>
      </c>
      <c r="Y2239" s="124">
        <f t="shared" si="331"/>
        <v>559740</v>
      </c>
      <c r="Z2239" s="125">
        <f>+V2239+X2239</f>
        <v>568120</v>
      </c>
      <c r="AA2239" s="126"/>
      <c r="AB2239" s="127">
        <f>+AB2237+20</f>
        <v>17240</v>
      </c>
      <c r="AC2239" s="119">
        <f>+V2239+AB2239</f>
        <v>576740</v>
      </c>
      <c r="AD2239" s="127"/>
      <c r="AE2239" s="127">
        <f>+AE2237+10</f>
        <v>8645</v>
      </c>
      <c r="AF2239" s="120">
        <f>+AE2239+V2239</f>
        <v>568145</v>
      </c>
      <c r="AG2239" s="127"/>
      <c r="AH2239" s="127">
        <f>+AH2237+10</f>
        <v>8670</v>
      </c>
      <c r="AI2239" s="119">
        <f>+AH2239+V2239</f>
        <v>568170</v>
      </c>
      <c r="AJ2239" s="126"/>
      <c r="AK2239" s="128">
        <f>+AK2237+10</f>
        <v>8695</v>
      </c>
      <c r="AL2239" s="129">
        <f>+AK2239+V2239</f>
        <v>568195</v>
      </c>
    </row>
    <row r="2240" spans="1:38" ht="15.75" x14ac:dyDescent="0.25">
      <c r="A2240" s="93">
        <f t="shared" si="332"/>
        <v>0</v>
      </c>
      <c r="B2240" s="94">
        <f t="shared" si="327"/>
        <v>0</v>
      </c>
      <c r="C2240" s="95">
        <f>+$D$3*T2240</f>
        <v>7150</v>
      </c>
      <c r="D2240" s="95">
        <f t="shared" si="328"/>
        <v>7150</v>
      </c>
      <c r="E2240" s="95">
        <f>+$F$3*K2240</f>
        <v>1500</v>
      </c>
      <c r="F2240" s="95">
        <f t="shared" si="329"/>
        <v>1500</v>
      </c>
      <c r="G2240" s="96">
        <f>+$H$3*Q2240</f>
        <v>1500</v>
      </c>
      <c r="H2240" s="433">
        <f t="shared" si="330"/>
        <v>1500</v>
      </c>
      <c r="I2240" s="395"/>
      <c r="J2240" s="130">
        <f>((K2241-K2239)/500)</f>
        <v>0.02</v>
      </c>
      <c r="K2240" s="116">
        <f>(((I2240-I2239)*J2240)+K2239)+I2240</f>
        <v>150</v>
      </c>
      <c r="L2240" s="131">
        <f>ROUNDUP(K2240,0)</f>
        <v>150</v>
      </c>
      <c r="M2240" s="132">
        <f>((N2241-N2239)/500)</f>
        <v>0.02</v>
      </c>
      <c r="N2240" s="101">
        <f>(((I2240-I2239)*M2240)+N2239)+I2240</f>
        <v>250</v>
      </c>
      <c r="O2240" s="101">
        <f>ROUNDUP(N2240,0)</f>
        <v>250</v>
      </c>
      <c r="P2240" s="101">
        <f>((Q2241-Q2239)/500)</f>
        <v>0.02</v>
      </c>
      <c r="Q2240" s="101">
        <f>(((I2240-I2239)*P2240)+Q2239)+I2240</f>
        <v>500</v>
      </c>
      <c r="R2240" s="133">
        <f>ROUNDUP(Q2240,0)</f>
        <v>500</v>
      </c>
      <c r="S2240" s="132">
        <f>((T2241-T2239)/500)</f>
        <v>0.04</v>
      </c>
      <c r="T2240" s="134">
        <f>(((I2240-I2239)*S2240)+T2239)+I2240</f>
        <v>650</v>
      </c>
      <c r="U2240" s="134">
        <f>ROUNDUP(T2240,0)</f>
        <v>650</v>
      </c>
      <c r="V2240" s="396"/>
      <c r="W2240" s="130">
        <f>((X2241-X2239)/500)</f>
        <v>0.01</v>
      </c>
      <c r="X2240" s="116">
        <f>(((V2240-V2239)*W2240)+X2239)+V2240</f>
        <v>3025</v>
      </c>
      <c r="Y2240" s="135">
        <f t="shared" si="331"/>
        <v>240</v>
      </c>
      <c r="Z2240" s="106">
        <f>ROUNDUP(X2240,0)</f>
        <v>3025</v>
      </c>
      <c r="AA2240" s="136">
        <f>((AB2241-AB2239)/500)</f>
        <v>0.02</v>
      </c>
      <c r="AB2240" s="137">
        <f>(((V2240-V2239)*AA2240)+AB2239)+V2240</f>
        <v>6050</v>
      </c>
      <c r="AC2240" s="101">
        <f>ROUNDUP(AB2240,0)</f>
        <v>6050</v>
      </c>
      <c r="AD2240" s="137">
        <f>((AE2241-AE2239)/500)</f>
        <v>0.01</v>
      </c>
      <c r="AE2240" s="137">
        <f>(((V2240-V2239)*AD2240)+AE2239)+V2240</f>
        <v>3050</v>
      </c>
      <c r="AF2240" s="133">
        <f>ROUNDUP(AE2240,0)</f>
        <v>3050</v>
      </c>
      <c r="AG2240" s="137">
        <f>((AH2241-AH2239)/500)</f>
        <v>0.01</v>
      </c>
      <c r="AH2240" s="137">
        <f>(((V2240-V2239)*AG2240)+AH2239)+V2240</f>
        <v>3075</v>
      </c>
      <c r="AI2240" s="101">
        <f>ROUNDUP(AH2240,0)</f>
        <v>3075</v>
      </c>
      <c r="AJ2240" s="136">
        <f>((AK2241-AK2239)/500)</f>
        <v>0.01</v>
      </c>
      <c r="AK2240" s="138">
        <f>(((V2240-V2239)*AJ2240)+AK2239)+V2240</f>
        <v>3100</v>
      </c>
      <c r="AL2240" s="139">
        <f>ROUNDUP(AK2240,0)</f>
        <v>3100</v>
      </c>
    </row>
    <row r="2241" spans="1:38" ht="15.75" x14ac:dyDescent="0.25">
      <c r="A2241" s="93">
        <f t="shared" si="332"/>
        <v>0</v>
      </c>
      <c r="B2241" s="93">
        <f t="shared" si="327"/>
        <v>0</v>
      </c>
      <c r="C2241" s="112">
        <f>+$D$3*U2241</f>
        <v>6413550</v>
      </c>
      <c r="D2241" s="112">
        <f t="shared" si="328"/>
        <v>6413550</v>
      </c>
      <c r="E2241" s="112">
        <f>+$F$3*L2241</f>
        <v>5713500</v>
      </c>
      <c r="F2241" s="112">
        <f t="shared" si="329"/>
        <v>5713500</v>
      </c>
      <c r="G2241" s="113">
        <f>+$H$3*R2241</f>
        <v>1715100</v>
      </c>
      <c r="H2241" s="112">
        <f t="shared" si="330"/>
        <v>1715100</v>
      </c>
      <c r="I2241" s="140">
        <f>+I2239+500</f>
        <v>560000</v>
      </c>
      <c r="J2241" s="130"/>
      <c r="K2241" s="116">
        <f>+K2239+10</f>
        <v>11350</v>
      </c>
      <c r="L2241" s="117">
        <f>+I2241+K2241</f>
        <v>571350</v>
      </c>
      <c r="M2241" s="118"/>
      <c r="N2241" s="119">
        <f>+N2239+10</f>
        <v>11450</v>
      </c>
      <c r="O2241" s="119">
        <f>+N2241+I2241</f>
        <v>571450</v>
      </c>
      <c r="P2241" s="119"/>
      <c r="Q2241" s="119">
        <f>+Q2239+10</f>
        <v>11700</v>
      </c>
      <c r="R2241" s="120">
        <f>+Q2241+I2241</f>
        <v>571700</v>
      </c>
      <c r="S2241" s="121"/>
      <c r="T2241" s="122">
        <f>+T2239+20</f>
        <v>23050</v>
      </c>
      <c r="U2241" s="122">
        <f>+T2241+I2241</f>
        <v>583050</v>
      </c>
      <c r="V2241" s="141">
        <f>+V2239+500</f>
        <v>560000</v>
      </c>
      <c r="W2241" s="130"/>
      <c r="X2241" s="116">
        <f>+X2239+5</f>
        <v>8625</v>
      </c>
      <c r="Y2241" s="124">
        <f t="shared" si="331"/>
        <v>560240</v>
      </c>
      <c r="Z2241" s="125">
        <f>+V2241+X2241</f>
        <v>568625</v>
      </c>
      <c r="AA2241" s="126"/>
      <c r="AB2241" s="127">
        <f>+AB2239+10</f>
        <v>17250</v>
      </c>
      <c r="AC2241" s="119">
        <f>+V2241+AB2241</f>
        <v>577250</v>
      </c>
      <c r="AD2241" s="127"/>
      <c r="AE2241" s="127">
        <f>+AE2239+5</f>
        <v>8650</v>
      </c>
      <c r="AF2241" s="120">
        <f>+AE2241+V2241</f>
        <v>568650</v>
      </c>
      <c r="AG2241" s="127"/>
      <c r="AH2241" s="127">
        <f>+AH2239+5</f>
        <v>8675</v>
      </c>
      <c r="AI2241" s="119">
        <f>+AH2241+V2241</f>
        <v>568675</v>
      </c>
      <c r="AJ2241" s="126"/>
      <c r="AK2241" s="128">
        <f>+AK2239+5</f>
        <v>8700</v>
      </c>
      <c r="AL2241" s="129">
        <f>+AK2241+V2241</f>
        <v>568700</v>
      </c>
    </row>
    <row r="2242" spans="1:38" ht="15.75" x14ac:dyDescent="0.25">
      <c r="A2242" s="93">
        <f t="shared" si="332"/>
        <v>0</v>
      </c>
      <c r="B2242" s="94">
        <f t="shared" si="327"/>
        <v>0</v>
      </c>
      <c r="C2242" s="95">
        <f>+$D$3*T2242</f>
        <v>7150</v>
      </c>
      <c r="D2242" s="95">
        <f t="shared" si="328"/>
        <v>7150</v>
      </c>
      <c r="E2242" s="95">
        <f>+$F$3*K2242</f>
        <v>1500</v>
      </c>
      <c r="F2242" s="95">
        <f t="shared" si="329"/>
        <v>1500</v>
      </c>
      <c r="G2242" s="96">
        <f>+$H$3*Q2242</f>
        <v>1500</v>
      </c>
      <c r="H2242" s="95">
        <f t="shared" si="330"/>
        <v>1500</v>
      </c>
      <c r="I2242" s="395"/>
      <c r="J2242" s="130">
        <f>((K2243-K2241)/500)</f>
        <v>0.02</v>
      </c>
      <c r="K2242" s="116">
        <f>(((I2242-I2241)*J2242)+K2241)+I2242</f>
        <v>150</v>
      </c>
      <c r="L2242" s="131">
        <f>ROUNDUP(K2242,0)</f>
        <v>150</v>
      </c>
      <c r="M2242" s="132">
        <f>((N2243-N2241)/500)</f>
        <v>0.02</v>
      </c>
      <c r="N2242" s="101">
        <f>(((I2242-I2241)*M2242)+N2241)+I2242</f>
        <v>250</v>
      </c>
      <c r="O2242" s="101">
        <f>ROUNDUP(N2242,0)</f>
        <v>250</v>
      </c>
      <c r="P2242" s="101">
        <f>((Q2243-Q2241)/500)</f>
        <v>0.02</v>
      </c>
      <c r="Q2242" s="101">
        <f>(((I2242-I2241)*P2242)+Q2241)+I2242</f>
        <v>500</v>
      </c>
      <c r="R2242" s="133">
        <f>ROUNDUP(Q2242,0)</f>
        <v>500</v>
      </c>
      <c r="S2242" s="132">
        <f>((T2243-T2241)/500)</f>
        <v>0.04</v>
      </c>
      <c r="T2242" s="134">
        <f>(((I2242-I2241)*S2242)+T2241)+I2242</f>
        <v>650</v>
      </c>
      <c r="U2242" s="134">
        <f>ROUNDUP(T2242,0)</f>
        <v>650</v>
      </c>
      <c r="V2242" s="396"/>
      <c r="W2242" s="130">
        <f>((X2243-X2241)/500)</f>
        <v>0.02</v>
      </c>
      <c r="X2242" s="116">
        <f>(((V2242-V2241)*W2242)+X2241)+V2242</f>
        <v>-2575</v>
      </c>
      <c r="Y2242" s="135">
        <f t="shared" si="331"/>
        <v>240</v>
      </c>
      <c r="Z2242" s="106">
        <f>ROUNDUP(X2242,0)</f>
        <v>-2575</v>
      </c>
      <c r="AA2242" s="136">
        <f>((AB2243-AB2241)/500)</f>
        <v>0.04</v>
      </c>
      <c r="AB2242" s="137">
        <f>(((V2242-V2241)*AA2242)+AB2241)+V2242</f>
        <v>-5150</v>
      </c>
      <c r="AC2242" s="101">
        <f>ROUNDUP(AB2242,0)</f>
        <v>-5150</v>
      </c>
      <c r="AD2242" s="137">
        <f>((AE2243-AE2241)/500)</f>
        <v>0.02</v>
      </c>
      <c r="AE2242" s="137">
        <f>(((V2242-V2241)*AD2242)+AE2241)+V2242</f>
        <v>-2550</v>
      </c>
      <c r="AF2242" s="133">
        <f>ROUNDUP(AE2242,0)</f>
        <v>-2550</v>
      </c>
      <c r="AG2242" s="137">
        <f>((AH2243-AH2241)/500)</f>
        <v>0.02</v>
      </c>
      <c r="AH2242" s="137">
        <f>(((V2242-V2241)*AG2242)+AH2241)+V2242</f>
        <v>-2525</v>
      </c>
      <c r="AI2242" s="101">
        <f>ROUNDUP(AH2242,0)</f>
        <v>-2525</v>
      </c>
      <c r="AJ2242" s="136">
        <f>((AK2243-AK2241)/500)</f>
        <v>0.02</v>
      </c>
      <c r="AK2242" s="138">
        <f>(((V2242-V2241)*AJ2242)+AK2241)+V2242</f>
        <v>-2500</v>
      </c>
      <c r="AL2242" s="139">
        <f>ROUNDUP(AK2242,0)</f>
        <v>-2500</v>
      </c>
    </row>
    <row r="2243" spans="1:38" ht="15.75" x14ac:dyDescent="0.25">
      <c r="A2243" s="93">
        <f t="shared" si="332"/>
        <v>0</v>
      </c>
      <c r="B2243" s="93">
        <f t="shared" si="327"/>
        <v>0</v>
      </c>
      <c r="C2243" s="112">
        <f>+$D$3*U2243</f>
        <v>6419270</v>
      </c>
      <c r="D2243" s="112">
        <f t="shared" si="328"/>
        <v>6419270</v>
      </c>
      <c r="E2243" s="112">
        <f>+$F$3*L2243</f>
        <v>5718600</v>
      </c>
      <c r="F2243" s="112">
        <f t="shared" si="329"/>
        <v>5718600</v>
      </c>
      <c r="G2243" s="113">
        <f>+$H$3*R2243</f>
        <v>1716630</v>
      </c>
      <c r="H2243" s="112">
        <f t="shared" si="330"/>
        <v>1716630</v>
      </c>
      <c r="I2243" s="140">
        <f>+I2241+500</f>
        <v>560500</v>
      </c>
      <c r="J2243" s="130"/>
      <c r="K2243" s="116">
        <f>+K2241+10</f>
        <v>11360</v>
      </c>
      <c r="L2243" s="117">
        <f>+I2243+K2243</f>
        <v>571860</v>
      </c>
      <c r="M2243" s="118"/>
      <c r="N2243" s="119">
        <f>+N2241+10</f>
        <v>11460</v>
      </c>
      <c r="O2243" s="119">
        <f>+N2243+I2243</f>
        <v>571960</v>
      </c>
      <c r="P2243" s="119"/>
      <c r="Q2243" s="119">
        <f>+Q2241+10</f>
        <v>11710</v>
      </c>
      <c r="R2243" s="120">
        <f>+Q2243+I2243</f>
        <v>572210</v>
      </c>
      <c r="S2243" s="121"/>
      <c r="T2243" s="122">
        <f>+T2241+20</f>
        <v>23070</v>
      </c>
      <c r="U2243" s="122">
        <f>+T2243+I2243</f>
        <v>583570</v>
      </c>
      <c r="V2243" s="141">
        <f>+V2241+500</f>
        <v>560500</v>
      </c>
      <c r="W2243" s="130"/>
      <c r="X2243" s="116">
        <f>+X2241+10</f>
        <v>8635</v>
      </c>
      <c r="Y2243" s="124">
        <f t="shared" si="331"/>
        <v>560740</v>
      </c>
      <c r="Z2243" s="125">
        <f>+V2243+X2243</f>
        <v>569135</v>
      </c>
      <c r="AA2243" s="126"/>
      <c r="AB2243" s="127">
        <f>+AB2241+20</f>
        <v>17270</v>
      </c>
      <c r="AC2243" s="119">
        <f>+V2243+AB2243</f>
        <v>577770</v>
      </c>
      <c r="AD2243" s="127"/>
      <c r="AE2243" s="127">
        <f>+AE2241+10</f>
        <v>8660</v>
      </c>
      <c r="AF2243" s="120">
        <f>+AE2243+V2243</f>
        <v>569160</v>
      </c>
      <c r="AG2243" s="127"/>
      <c r="AH2243" s="127">
        <f>+AH2241+10</f>
        <v>8685</v>
      </c>
      <c r="AI2243" s="119">
        <f>+AH2243+V2243</f>
        <v>569185</v>
      </c>
      <c r="AJ2243" s="126"/>
      <c r="AK2243" s="128">
        <f>+AK2241+10</f>
        <v>8710</v>
      </c>
      <c r="AL2243" s="129">
        <f>+AK2243+V2243</f>
        <v>569210</v>
      </c>
    </row>
    <row r="2244" spans="1:38" ht="15.75" x14ac:dyDescent="0.25">
      <c r="A2244" s="93">
        <f t="shared" si="332"/>
        <v>0</v>
      </c>
      <c r="B2244" s="94">
        <f t="shared" si="327"/>
        <v>0</v>
      </c>
      <c r="C2244" s="95">
        <f>+$D$3*T2244</f>
        <v>7150</v>
      </c>
      <c r="D2244" s="95">
        <f t="shared" si="328"/>
        <v>7150</v>
      </c>
      <c r="E2244" s="95">
        <f>+$F$3*K2244</f>
        <v>1500</v>
      </c>
      <c r="F2244" s="95">
        <f t="shared" si="329"/>
        <v>1500</v>
      </c>
      <c r="G2244" s="96">
        <f>+$H$3*Q2244</f>
        <v>1500</v>
      </c>
      <c r="H2244" s="433">
        <f t="shared" si="330"/>
        <v>1500</v>
      </c>
      <c r="I2244" s="395"/>
      <c r="J2244" s="130">
        <f>((K2245-K2243)/500)</f>
        <v>0.02</v>
      </c>
      <c r="K2244" s="116">
        <f>(((I2244-I2243)*J2244)+K2243)+I2244</f>
        <v>150</v>
      </c>
      <c r="L2244" s="131">
        <f>ROUNDUP(K2244,0)</f>
        <v>150</v>
      </c>
      <c r="M2244" s="132">
        <f>((N2245-N2243)/500)</f>
        <v>0.02</v>
      </c>
      <c r="N2244" s="101">
        <f>(((I2244-I2243)*M2244)+N2243)+I2244</f>
        <v>250</v>
      </c>
      <c r="O2244" s="101">
        <f>ROUNDUP(N2244,0)</f>
        <v>250</v>
      </c>
      <c r="P2244" s="101">
        <f>((Q2245-Q2243)/500)</f>
        <v>0.02</v>
      </c>
      <c r="Q2244" s="101">
        <f>(((I2244-I2243)*P2244)+Q2243)+I2244</f>
        <v>500</v>
      </c>
      <c r="R2244" s="133">
        <f>ROUNDUP(Q2244,0)</f>
        <v>500</v>
      </c>
      <c r="S2244" s="132">
        <f>((T2245-T2243)/500)</f>
        <v>0.04</v>
      </c>
      <c r="T2244" s="134">
        <f>(((I2244-I2243)*S2244)+T2243)+I2244</f>
        <v>650</v>
      </c>
      <c r="U2244" s="134">
        <f>ROUNDUP(T2244,0)</f>
        <v>650</v>
      </c>
      <c r="V2244" s="396"/>
      <c r="W2244" s="130">
        <f>((X2245-X2243)/500)</f>
        <v>0.01</v>
      </c>
      <c r="X2244" s="116">
        <f>(((V2244-V2243)*W2244)+X2243)+V2244</f>
        <v>3030</v>
      </c>
      <c r="Y2244" s="135">
        <f t="shared" si="331"/>
        <v>240</v>
      </c>
      <c r="Z2244" s="106">
        <f>ROUNDUP(X2244,0)</f>
        <v>3030</v>
      </c>
      <c r="AA2244" s="136">
        <f>((AB2245-AB2243)/500)</f>
        <v>0.02</v>
      </c>
      <c r="AB2244" s="137">
        <f>(((V2244-V2243)*AA2244)+AB2243)+V2244</f>
        <v>6060</v>
      </c>
      <c r="AC2244" s="101">
        <f>ROUNDUP(AB2244,0)</f>
        <v>6060</v>
      </c>
      <c r="AD2244" s="137">
        <f>((AE2245-AE2243)/500)</f>
        <v>0.01</v>
      </c>
      <c r="AE2244" s="137">
        <f>(((V2244-V2243)*AD2244)+AE2243)+V2244</f>
        <v>3055</v>
      </c>
      <c r="AF2244" s="133">
        <f>ROUNDUP(AE2244,0)</f>
        <v>3055</v>
      </c>
      <c r="AG2244" s="137">
        <f>((AH2245-AH2243)/500)</f>
        <v>0.01</v>
      </c>
      <c r="AH2244" s="137">
        <f>(((V2244-V2243)*AG2244)+AH2243)+V2244</f>
        <v>3080</v>
      </c>
      <c r="AI2244" s="101">
        <f>ROUNDUP(AH2244,0)</f>
        <v>3080</v>
      </c>
      <c r="AJ2244" s="136">
        <f>((AK2245-AK2243)/500)</f>
        <v>0.01</v>
      </c>
      <c r="AK2244" s="138">
        <f>(((V2244-V2243)*AJ2244)+AK2243)+V2244</f>
        <v>3105</v>
      </c>
      <c r="AL2244" s="139">
        <f>ROUNDUP(AK2244,0)</f>
        <v>3105</v>
      </c>
    </row>
    <row r="2245" spans="1:38" ht="15.75" x14ac:dyDescent="0.25">
      <c r="A2245" s="93">
        <f t="shared" si="332"/>
        <v>0</v>
      </c>
      <c r="B2245" s="93">
        <f t="shared" si="327"/>
        <v>0</v>
      </c>
      <c r="C2245" s="112">
        <f>+$D$3*U2245</f>
        <v>6424990</v>
      </c>
      <c r="D2245" s="112">
        <f t="shared" si="328"/>
        <v>6424990</v>
      </c>
      <c r="E2245" s="112">
        <f>+$F$3*L2245</f>
        <v>5723700</v>
      </c>
      <c r="F2245" s="112">
        <f t="shared" si="329"/>
        <v>5723700</v>
      </c>
      <c r="G2245" s="113">
        <f>+$H$3*R2245</f>
        <v>1718160</v>
      </c>
      <c r="H2245" s="112">
        <f t="shared" si="330"/>
        <v>1718160</v>
      </c>
      <c r="I2245" s="140">
        <f>+I2243+500</f>
        <v>561000</v>
      </c>
      <c r="J2245" s="130"/>
      <c r="K2245" s="116">
        <f>+K2243+10</f>
        <v>11370</v>
      </c>
      <c r="L2245" s="117">
        <f>+I2245+K2245</f>
        <v>572370</v>
      </c>
      <c r="M2245" s="118"/>
      <c r="N2245" s="119">
        <f>+N2243+10</f>
        <v>11470</v>
      </c>
      <c r="O2245" s="119">
        <f>+N2245+I2245</f>
        <v>572470</v>
      </c>
      <c r="P2245" s="119"/>
      <c r="Q2245" s="119">
        <f>+Q2243+10</f>
        <v>11720</v>
      </c>
      <c r="R2245" s="120">
        <f>+Q2245+I2245</f>
        <v>572720</v>
      </c>
      <c r="S2245" s="121"/>
      <c r="T2245" s="122">
        <f>+T2243+20</f>
        <v>23090</v>
      </c>
      <c r="U2245" s="122">
        <f>+T2245+I2245</f>
        <v>584090</v>
      </c>
      <c r="V2245" s="141">
        <f>+V2243+500</f>
        <v>561000</v>
      </c>
      <c r="W2245" s="130"/>
      <c r="X2245" s="116">
        <f>+X2243+5</f>
        <v>8640</v>
      </c>
      <c r="Y2245" s="124">
        <f t="shared" si="331"/>
        <v>561240</v>
      </c>
      <c r="Z2245" s="125">
        <f>+V2245+X2245</f>
        <v>569640</v>
      </c>
      <c r="AA2245" s="126"/>
      <c r="AB2245" s="127">
        <f>+AB2243+10</f>
        <v>17280</v>
      </c>
      <c r="AC2245" s="119">
        <f>+V2245+AB2245</f>
        <v>578280</v>
      </c>
      <c r="AD2245" s="127"/>
      <c r="AE2245" s="127">
        <f>+AE2243+5</f>
        <v>8665</v>
      </c>
      <c r="AF2245" s="120">
        <f>+AE2245+V2245</f>
        <v>569665</v>
      </c>
      <c r="AG2245" s="127"/>
      <c r="AH2245" s="127">
        <f>+AH2243+5</f>
        <v>8690</v>
      </c>
      <c r="AI2245" s="119">
        <f>+AH2245+V2245</f>
        <v>569690</v>
      </c>
      <c r="AJ2245" s="126"/>
      <c r="AK2245" s="128">
        <f>+AK2243+5</f>
        <v>8715</v>
      </c>
      <c r="AL2245" s="129">
        <f>+AK2245+V2245</f>
        <v>569715</v>
      </c>
    </row>
    <row r="2246" spans="1:38" ht="15.75" x14ac:dyDescent="0.25">
      <c r="A2246" s="93">
        <f t="shared" si="332"/>
        <v>0</v>
      </c>
      <c r="B2246" s="94">
        <f t="shared" si="327"/>
        <v>0</v>
      </c>
      <c r="C2246" s="95">
        <f>+$D$3*T2246</f>
        <v>7150</v>
      </c>
      <c r="D2246" s="95">
        <f t="shared" si="328"/>
        <v>7150</v>
      </c>
      <c r="E2246" s="95">
        <f>+$F$3*K2246</f>
        <v>1500</v>
      </c>
      <c r="F2246" s="95">
        <f t="shared" si="329"/>
        <v>1500</v>
      </c>
      <c r="G2246" s="96">
        <f>+$H$3*Q2246</f>
        <v>1500</v>
      </c>
      <c r="H2246" s="95">
        <f t="shared" si="330"/>
        <v>1500</v>
      </c>
      <c r="I2246" s="395"/>
      <c r="J2246" s="130">
        <f>((K2247-K2245)/500)</f>
        <v>0.02</v>
      </c>
      <c r="K2246" s="116">
        <f>(((I2246-I2245)*J2246)+K2245)+I2246</f>
        <v>150</v>
      </c>
      <c r="L2246" s="131">
        <f>ROUNDUP(K2246,0)</f>
        <v>150</v>
      </c>
      <c r="M2246" s="132">
        <f>((N2247-N2245)/500)</f>
        <v>0.02</v>
      </c>
      <c r="N2246" s="101">
        <f>(((I2246-I2245)*M2246)+N2245)+I2246</f>
        <v>250</v>
      </c>
      <c r="O2246" s="101">
        <f>ROUNDUP(N2246,0)</f>
        <v>250</v>
      </c>
      <c r="P2246" s="101">
        <f>((Q2247-Q2245)/500)</f>
        <v>0.02</v>
      </c>
      <c r="Q2246" s="101">
        <f>(((I2246-I2245)*P2246)+Q2245)+I2246</f>
        <v>500</v>
      </c>
      <c r="R2246" s="133">
        <f>ROUNDUP(Q2246,0)</f>
        <v>500</v>
      </c>
      <c r="S2246" s="132">
        <f>((T2247-T2245)/500)</f>
        <v>0.04</v>
      </c>
      <c r="T2246" s="134">
        <f>(((I2246-I2245)*S2246)+T2245)+I2246</f>
        <v>650</v>
      </c>
      <c r="U2246" s="134">
        <f>ROUNDUP(T2246,0)</f>
        <v>650</v>
      </c>
      <c r="V2246" s="396"/>
      <c r="W2246" s="130">
        <f>((X2247-X2245)/500)</f>
        <v>0.02</v>
      </c>
      <c r="X2246" s="116">
        <f>(((V2246-V2245)*W2246)+X2245)+V2246</f>
        <v>-2580</v>
      </c>
      <c r="Y2246" s="135">
        <f t="shared" si="331"/>
        <v>240</v>
      </c>
      <c r="Z2246" s="106">
        <f>ROUNDUP(X2246,0)</f>
        <v>-2580</v>
      </c>
      <c r="AA2246" s="136">
        <f>((AB2247-AB2245)/500)</f>
        <v>0.04</v>
      </c>
      <c r="AB2246" s="137">
        <f>(((V2246-V2245)*AA2246)+AB2245)+V2246</f>
        <v>-5160</v>
      </c>
      <c r="AC2246" s="101">
        <f>ROUNDUP(AB2246,0)</f>
        <v>-5160</v>
      </c>
      <c r="AD2246" s="137">
        <f>((AE2247-AE2245)/500)</f>
        <v>0.02</v>
      </c>
      <c r="AE2246" s="137">
        <f>(((V2246-V2245)*AD2246)+AE2245)+V2246</f>
        <v>-2555</v>
      </c>
      <c r="AF2246" s="133">
        <f>ROUNDUP(AE2246,0)</f>
        <v>-2555</v>
      </c>
      <c r="AG2246" s="137">
        <f>((AH2247-AH2245)/500)</f>
        <v>0.02</v>
      </c>
      <c r="AH2246" s="137">
        <f>(((V2246-V2245)*AG2246)+AH2245)+V2246</f>
        <v>-2530</v>
      </c>
      <c r="AI2246" s="101">
        <f>ROUNDUP(AH2246,0)</f>
        <v>-2530</v>
      </c>
      <c r="AJ2246" s="136">
        <f>((AK2247-AK2245)/500)</f>
        <v>0.02</v>
      </c>
      <c r="AK2246" s="138">
        <f>(((V2246-V2245)*AJ2246)+AK2245)+V2246</f>
        <v>-2505</v>
      </c>
      <c r="AL2246" s="139">
        <f>ROUNDUP(AK2246,0)</f>
        <v>-2505</v>
      </c>
    </row>
    <row r="2247" spans="1:38" ht="15.75" x14ac:dyDescent="0.25">
      <c r="A2247" s="93">
        <f t="shared" si="332"/>
        <v>0</v>
      </c>
      <c r="B2247" s="93">
        <f t="shared" si="327"/>
        <v>0</v>
      </c>
      <c r="C2247" s="112">
        <f>+$D$3*U2247</f>
        <v>6430710</v>
      </c>
      <c r="D2247" s="112">
        <f t="shared" si="328"/>
        <v>6430710</v>
      </c>
      <c r="E2247" s="112">
        <f>+$F$3*L2247</f>
        <v>5728800</v>
      </c>
      <c r="F2247" s="112">
        <f t="shared" si="329"/>
        <v>5728800</v>
      </c>
      <c r="G2247" s="113">
        <f>+$H$3*R2247</f>
        <v>1719690</v>
      </c>
      <c r="H2247" s="112">
        <f t="shared" si="330"/>
        <v>1719690</v>
      </c>
      <c r="I2247" s="140">
        <f>+I2245+500</f>
        <v>561500</v>
      </c>
      <c r="J2247" s="130"/>
      <c r="K2247" s="116">
        <f>+K2245+10</f>
        <v>11380</v>
      </c>
      <c r="L2247" s="117">
        <f>+I2247+K2247</f>
        <v>572880</v>
      </c>
      <c r="M2247" s="118"/>
      <c r="N2247" s="119">
        <f>+N2245+10</f>
        <v>11480</v>
      </c>
      <c r="O2247" s="119">
        <f>+N2247+I2247</f>
        <v>572980</v>
      </c>
      <c r="P2247" s="119"/>
      <c r="Q2247" s="119">
        <f>+Q2245+10</f>
        <v>11730</v>
      </c>
      <c r="R2247" s="120">
        <f>+Q2247+I2247</f>
        <v>573230</v>
      </c>
      <c r="S2247" s="121"/>
      <c r="T2247" s="122">
        <f>+T2245+20</f>
        <v>23110</v>
      </c>
      <c r="U2247" s="122">
        <f>+T2247+I2247</f>
        <v>584610</v>
      </c>
      <c r="V2247" s="141">
        <f>+V2245+500</f>
        <v>561500</v>
      </c>
      <c r="W2247" s="130"/>
      <c r="X2247" s="116">
        <f>+X2245+10</f>
        <v>8650</v>
      </c>
      <c r="Y2247" s="124">
        <f t="shared" si="331"/>
        <v>561740</v>
      </c>
      <c r="Z2247" s="125">
        <f>+V2247+X2247</f>
        <v>570150</v>
      </c>
      <c r="AA2247" s="126"/>
      <c r="AB2247" s="127">
        <f>+AB2245+20</f>
        <v>17300</v>
      </c>
      <c r="AC2247" s="119">
        <f>+V2247+AB2247</f>
        <v>578800</v>
      </c>
      <c r="AD2247" s="127"/>
      <c r="AE2247" s="127">
        <f>+AE2245+10</f>
        <v>8675</v>
      </c>
      <c r="AF2247" s="120">
        <f>+AE2247+V2247</f>
        <v>570175</v>
      </c>
      <c r="AG2247" s="127"/>
      <c r="AH2247" s="127">
        <f>+AH2245+10</f>
        <v>8700</v>
      </c>
      <c r="AI2247" s="119">
        <f>+AH2247+V2247</f>
        <v>570200</v>
      </c>
      <c r="AJ2247" s="126"/>
      <c r="AK2247" s="128">
        <f>+AK2245+10</f>
        <v>8725</v>
      </c>
      <c r="AL2247" s="129">
        <f>+AK2247+V2247</f>
        <v>570225</v>
      </c>
    </row>
    <row r="2248" spans="1:38" ht="15.75" x14ac:dyDescent="0.25">
      <c r="A2248" s="93">
        <f t="shared" si="332"/>
        <v>0</v>
      </c>
      <c r="B2248" s="94">
        <f t="shared" si="327"/>
        <v>0</v>
      </c>
      <c r="C2248" s="95">
        <f>+$D$3*T2248</f>
        <v>7150</v>
      </c>
      <c r="D2248" s="95">
        <f t="shared" si="328"/>
        <v>7150</v>
      </c>
      <c r="E2248" s="95">
        <f>+$F$3*K2248</f>
        <v>1500</v>
      </c>
      <c r="F2248" s="95">
        <f t="shared" si="329"/>
        <v>1500</v>
      </c>
      <c r="G2248" s="96">
        <f>+$H$3*Q2248</f>
        <v>1500</v>
      </c>
      <c r="H2248" s="433">
        <f t="shared" si="330"/>
        <v>1500</v>
      </c>
      <c r="I2248" s="395"/>
      <c r="J2248" s="130">
        <f>((K2249-K2247)/500)</f>
        <v>0.02</v>
      </c>
      <c r="K2248" s="116">
        <f>(((I2248-I2247)*J2248)+K2247)+I2248</f>
        <v>150</v>
      </c>
      <c r="L2248" s="131">
        <f>ROUNDUP(K2248,0)</f>
        <v>150</v>
      </c>
      <c r="M2248" s="132">
        <f>((N2249-N2247)/500)</f>
        <v>0.02</v>
      </c>
      <c r="N2248" s="101">
        <f>(((I2248-I2247)*M2248)+N2247)+I2248</f>
        <v>250</v>
      </c>
      <c r="O2248" s="101">
        <f>ROUNDUP(N2248,0)</f>
        <v>250</v>
      </c>
      <c r="P2248" s="101">
        <f>((Q2249-Q2247)/500)</f>
        <v>0.02</v>
      </c>
      <c r="Q2248" s="101">
        <f>(((I2248-I2247)*P2248)+Q2247)+I2248</f>
        <v>500</v>
      </c>
      <c r="R2248" s="133">
        <f>ROUNDUP(Q2248,0)</f>
        <v>500</v>
      </c>
      <c r="S2248" s="132">
        <f>((T2249-T2247)/500)</f>
        <v>0.04</v>
      </c>
      <c r="T2248" s="134">
        <f>(((I2248-I2247)*S2248)+T2247)+I2248</f>
        <v>650</v>
      </c>
      <c r="U2248" s="134">
        <f>ROUNDUP(T2248,0)</f>
        <v>650</v>
      </c>
      <c r="V2248" s="396"/>
      <c r="W2248" s="130">
        <f>((X2249-X2247)/500)</f>
        <v>0.01</v>
      </c>
      <c r="X2248" s="116">
        <f>(((V2248-V2247)*W2248)+X2247)+V2248</f>
        <v>3035</v>
      </c>
      <c r="Y2248" s="135">
        <f t="shared" si="331"/>
        <v>240</v>
      </c>
      <c r="Z2248" s="106">
        <f>ROUNDUP(X2248,0)</f>
        <v>3035</v>
      </c>
      <c r="AA2248" s="136">
        <f>((AB2249-AB2247)/500)</f>
        <v>0.02</v>
      </c>
      <c r="AB2248" s="137">
        <f>(((V2248-V2247)*AA2248)+AB2247)+V2248</f>
        <v>6070</v>
      </c>
      <c r="AC2248" s="101">
        <f>ROUNDUP(AB2248,0)</f>
        <v>6070</v>
      </c>
      <c r="AD2248" s="137">
        <f>((AE2249-AE2247)/500)</f>
        <v>0.01</v>
      </c>
      <c r="AE2248" s="137">
        <f>(((V2248-V2247)*AD2248)+AE2247)+V2248</f>
        <v>3060</v>
      </c>
      <c r="AF2248" s="133">
        <f>ROUNDUP(AE2248,0)</f>
        <v>3060</v>
      </c>
      <c r="AG2248" s="137">
        <f>((AH2249-AH2247)/500)</f>
        <v>0.01</v>
      </c>
      <c r="AH2248" s="137">
        <f>(((V2248-V2247)*AG2248)+AH2247)+V2248</f>
        <v>3085</v>
      </c>
      <c r="AI2248" s="101">
        <f>ROUNDUP(AH2248,0)</f>
        <v>3085</v>
      </c>
      <c r="AJ2248" s="136">
        <f>((AK2249-AK2247)/500)</f>
        <v>0.01</v>
      </c>
      <c r="AK2248" s="138">
        <f>(((V2248-V2247)*AJ2248)+AK2247)+V2248</f>
        <v>3110</v>
      </c>
      <c r="AL2248" s="139">
        <f>ROUNDUP(AK2248,0)</f>
        <v>3110</v>
      </c>
    </row>
    <row r="2249" spans="1:38" ht="15.75" x14ac:dyDescent="0.25">
      <c r="A2249" s="93">
        <f t="shared" si="332"/>
        <v>0</v>
      </c>
      <c r="B2249" s="93">
        <f t="shared" si="327"/>
        <v>0</v>
      </c>
      <c r="C2249" s="112">
        <f>+$D$3*U2249</f>
        <v>6436430</v>
      </c>
      <c r="D2249" s="112">
        <f t="shared" si="328"/>
        <v>6436430</v>
      </c>
      <c r="E2249" s="112">
        <f>+$F$3*L2249</f>
        <v>5733900</v>
      </c>
      <c r="F2249" s="112">
        <f t="shared" si="329"/>
        <v>5733900</v>
      </c>
      <c r="G2249" s="113">
        <f>+$H$3*R2249</f>
        <v>1721220</v>
      </c>
      <c r="H2249" s="112">
        <f t="shared" si="330"/>
        <v>1721220</v>
      </c>
      <c r="I2249" s="140">
        <f>+I2247+500</f>
        <v>562000</v>
      </c>
      <c r="J2249" s="130"/>
      <c r="K2249" s="116">
        <f>+K2247+10</f>
        <v>11390</v>
      </c>
      <c r="L2249" s="117">
        <f>+I2249+K2249</f>
        <v>573390</v>
      </c>
      <c r="M2249" s="118"/>
      <c r="N2249" s="119">
        <f>+N2247+10</f>
        <v>11490</v>
      </c>
      <c r="O2249" s="119">
        <f>+N2249+I2249</f>
        <v>573490</v>
      </c>
      <c r="P2249" s="119"/>
      <c r="Q2249" s="119">
        <f>+Q2247+10</f>
        <v>11740</v>
      </c>
      <c r="R2249" s="120">
        <f>+Q2249+I2249</f>
        <v>573740</v>
      </c>
      <c r="S2249" s="121"/>
      <c r="T2249" s="122">
        <f>+T2247+20</f>
        <v>23130</v>
      </c>
      <c r="U2249" s="122">
        <f>+T2249+I2249</f>
        <v>585130</v>
      </c>
      <c r="V2249" s="141">
        <f>+V2247+500</f>
        <v>562000</v>
      </c>
      <c r="W2249" s="130"/>
      <c r="X2249" s="116">
        <f>+X2247+5</f>
        <v>8655</v>
      </c>
      <c r="Y2249" s="124">
        <f t="shared" si="331"/>
        <v>562240</v>
      </c>
      <c r="Z2249" s="125">
        <f>+V2249+X2249</f>
        <v>570655</v>
      </c>
      <c r="AA2249" s="126"/>
      <c r="AB2249" s="127">
        <f>+AB2247+10</f>
        <v>17310</v>
      </c>
      <c r="AC2249" s="119">
        <f>+V2249+AB2249</f>
        <v>579310</v>
      </c>
      <c r="AD2249" s="127"/>
      <c r="AE2249" s="127">
        <f>+AE2247+5</f>
        <v>8680</v>
      </c>
      <c r="AF2249" s="120">
        <f>+AE2249+V2249</f>
        <v>570680</v>
      </c>
      <c r="AG2249" s="127"/>
      <c r="AH2249" s="127">
        <f>+AH2247+5</f>
        <v>8705</v>
      </c>
      <c r="AI2249" s="119">
        <f>+AH2249+V2249</f>
        <v>570705</v>
      </c>
      <c r="AJ2249" s="126"/>
      <c r="AK2249" s="128">
        <f>+AK2247+5</f>
        <v>8730</v>
      </c>
      <c r="AL2249" s="129">
        <f>+AK2249+V2249</f>
        <v>570730</v>
      </c>
    </row>
    <row r="2250" spans="1:38" ht="15.75" x14ac:dyDescent="0.25">
      <c r="A2250" s="93">
        <f t="shared" si="332"/>
        <v>0</v>
      </c>
      <c r="B2250" s="94">
        <f t="shared" si="327"/>
        <v>0</v>
      </c>
      <c r="C2250" s="95">
        <f>+$D$3*T2250</f>
        <v>7150</v>
      </c>
      <c r="D2250" s="95">
        <f t="shared" si="328"/>
        <v>7150</v>
      </c>
      <c r="E2250" s="95">
        <f>+$F$3*K2250</f>
        <v>1500</v>
      </c>
      <c r="F2250" s="95">
        <f t="shared" si="329"/>
        <v>1500</v>
      </c>
      <c r="G2250" s="96">
        <f>+$H$3*Q2250</f>
        <v>1500</v>
      </c>
      <c r="H2250" s="95">
        <f t="shared" si="330"/>
        <v>1500</v>
      </c>
      <c r="I2250" s="395"/>
      <c r="J2250" s="130">
        <f>((K2251-K2249)/500)</f>
        <v>0.02</v>
      </c>
      <c r="K2250" s="116">
        <f>(((I2250-I2249)*J2250)+K2249)+I2250</f>
        <v>150</v>
      </c>
      <c r="L2250" s="131">
        <f>ROUNDUP(K2250,0)</f>
        <v>150</v>
      </c>
      <c r="M2250" s="132">
        <f>((N2251-N2249)/500)</f>
        <v>0.02</v>
      </c>
      <c r="N2250" s="101">
        <f>(((I2250-I2249)*M2250)+N2249)+I2250</f>
        <v>250</v>
      </c>
      <c r="O2250" s="101">
        <f>ROUNDUP(N2250,0)</f>
        <v>250</v>
      </c>
      <c r="P2250" s="101">
        <f>((Q2251-Q2249)/500)</f>
        <v>0.02</v>
      </c>
      <c r="Q2250" s="101">
        <f>(((I2250-I2249)*P2250)+Q2249)+I2250</f>
        <v>500</v>
      </c>
      <c r="R2250" s="133">
        <f>ROUNDUP(Q2250,0)</f>
        <v>500</v>
      </c>
      <c r="S2250" s="132">
        <f>((T2251-T2249)/500)</f>
        <v>0.04</v>
      </c>
      <c r="T2250" s="134">
        <f>(((I2250-I2249)*S2250)+T2249)+I2250</f>
        <v>650</v>
      </c>
      <c r="U2250" s="134">
        <f>ROUNDUP(T2250,0)</f>
        <v>650</v>
      </c>
      <c r="V2250" s="396"/>
      <c r="W2250" s="130">
        <f>((X2251-X2249)/500)</f>
        <v>0.02</v>
      </c>
      <c r="X2250" s="116">
        <f>(((V2250-V2249)*W2250)+X2249)+V2250</f>
        <v>-2585</v>
      </c>
      <c r="Y2250" s="135">
        <f t="shared" si="331"/>
        <v>240</v>
      </c>
      <c r="Z2250" s="106">
        <f>ROUNDUP(X2250,0)</f>
        <v>-2585</v>
      </c>
      <c r="AA2250" s="136">
        <f>((AB2251-AB2249)/500)</f>
        <v>0.04</v>
      </c>
      <c r="AB2250" s="137">
        <f>(((V2250-V2249)*AA2250)+AB2249)+V2250</f>
        <v>-5170</v>
      </c>
      <c r="AC2250" s="101">
        <f>ROUNDUP(AB2250,0)</f>
        <v>-5170</v>
      </c>
      <c r="AD2250" s="137">
        <f>((AE2251-AE2249)/500)</f>
        <v>0.02</v>
      </c>
      <c r="AE2250" s="137">
        <f>(((V2250-V2249)*AD2250)+AE2249)+V2250</f>
        <v>-2560</v>
      </c>
      <c r="AF2250" s="133">
        <f>ROUNDUP(AE2250,0)</f>
        <v>-2560</v>
      </c>
      <c r="AG2250" s="137">
        <f>((AH2251-AH2249)/500)</f>
        <v>0.02</v>
      </c>
      <c r="AH2250" s="137">
        <f>(((V2250-V2249)*AG2250)+AH2249)+V2250</f>
        <v>-2535</v>
      </c>
      <c r="AI2250" s="101">
        <f>ROUNDUP(AH2250,0)</f>
        <v>-2535</v>
      </c>
      <c r="AJ2250" s="136">
        <f>((AK2251-AK2249)/500)</f>
        <v>0.02</v>
      </c>
      <c r="AK2250" s="138">
        <f>(((V2250-V2249)*AJ2250)+AK2249)+V2250</f>
        <v>-2510</v>
      </c>
      <c r="AL2250" s="139">
        <f>ROUNDUP(AK2250,0)</f>
        <v>-2510</v>
      </c>
    </row>
    <row r="2251" spans="1:38" ht="15.75" x14ac:dyDescent="0.25">
      <c r="A2251" s="93">
        <f t="shared" si="332"/>
        <v>0</v>
      </c>
      <c r="B2251" s="93">
        <f t="shared" si="327"/>
        <v>0</v>
      </c>
      <c r="C2251" s="112">
        <f>+$D$3*U2251</f>
        <v>6442150</v>
      </c>
      <c r="D2251" s="112">
        <f t="shared" si="328"/>
        <v>6442150</v>
      </c>
      <c r="E2251" s="112">
        <f>+$F$3*L2251</f>
        <v>5739000</v>
      </c>
      <c r="F2251" s="112">
        <f t="shared" si="329"/>
        <v>5739000</v>
      </c>
      <c r="G2251" s="113">
        <f>+$H$3*R2251</f>
        <v>1722750</v>
      </c>
      <c r="H2251" s="112">
        <f t="shared" si="330"/>
        <v>1722750</v>
      </c>
      <c r="I2251" s="140">
        <f>+I2249+500</f>
        <v>562500</v>
      </c>
      <c r="J2251" s="130"/>
      <c r="K2251" s="116">
        <f>+K2249+10</f>
        <v>11400</v>
      </c>
      <c r="L2251" s="117">
        <f>+I2251+K2251</f>
        <v>573900</v>
      </c>
      <c r="M2251" s="118"/>
      <c r="N2251" s="119">
        <f>+N2249+10</f>
        <v>11500</v>
      </c>
      <c r="O2251" s="119">
        <f>+N2251+I2251</f>
        <v>574000</v>
      </c>
      <c r="P2251" s="119"/>
      <c r="Q2251" s="119">
        <f>+Q2249+10</f>
        <v>11750</v>
      </c>
      <c r="R2251" s="120">
        <f>+Q2251+I2251</f>
        <v>574250</v>
      </c>
      <c r="S2251" s="121"/>
      <c r="T2251" s="122">
        <f>+T2249+20</f>
        <v>23150</v>
      </c>
      <c r="U2251" s="122">
        <f>+T2251+I2251</f>
        <v>585650</v>
      </c>
      <c r="V2251" s="141">
        <f>+V2249+500</f>
        <v>562500</v>
      </c>
      <c r="W2251" s="130"/>
      <c r="X2251" s="116">
        <f>+X2249+10</f>
        <v>8665</v>
      </c>
      <c r="Y2251" s="124">
        <f t="shared" si="331"/>
        <v>562740</v>
      </c>
      <c r="Z2251" s="125">
        <f>+V2251+X2251</f>
        <v>571165</v>
      </c>
      <c r="AA2251" s="126"/>
      <c r="AB2251" s="127">
        <f>+AB2249+20</f>
        <v>17330</v>
      </c>
      <c r="AC2251" s="119">
        <f>+V2251+AB2251</f>
        <v>579830</v>
      </c>
      <c r="AD2251" s="127"/>
      <c r="AE2251" s="127">
        <f>+AE2249+10</f>
        <v>8690</v>
      </c>
      <c r="AF2251" s="120">
        <f>+AE2251+V2251</f>
        <v>571190</v>
      </c>
      <c r="AG2251" s="127"/>
      <c r="AH2251" s="127">
        <f>+AH2249+10</f>
        <v>8715</v>
      </c>
      <c r="AI2251" s="119">
        <f>+AH2251+V2251</f>
        <v>571215</v>
      </c>
      <c r="AJ2251" s="126"/>
      <c r="AK2251" s="128">
        <f>+AK2249+10</f>
        <v>8740</v>
      </c>
      <c r="AL2251" s="129">
        <f>+AK2251+V2251</f>
        <v>571240</v>
      </c>
    </row>
    <row r="2252" spans="1:38" ht="15.75" x14ac:dyDescent="0.25">
      <c r="A2252" s="93">
        <f t="shared" si="332"/>
        <v>0</v>
      </c>
      <c r="B2252" s="94">
        <f t="shared" si="327"/>
        <v>0</v>
      </c>
      <c r="C2252" s="95">
        <f>+$D$3*T2252</f>
        <v>7150</v>
      </c>
      <c r="D2252" s="95">
        <f t="shared" si="328"/>
        <v>7150</v>
      </c>
      <c r="E2252" s="95">
        <f>+$F$3*K2252</f>
        <v>1500</v>
      </c>
      <c r="F2252" s="95">
        <f t="shared" si="329"/>
        <v>1500</v>
      </c>
      <c r="G2252" s="96">
        <f>+$H$3*Q2252</f>
        <v>1500</v>
      </c>
      <c r="H2252" s="433">
        <f t="shared" si="330"/>
        <v>1500</v>
      </c>
      <c r="I2252" s="395"/>
      <c r="J2252" s="130">
        <f>((K2253-K2251)/500)</f>
        <v>0.02</v>
      </c>
      <c r="K2252" s="116">
        <f>(((I2252-I2251)*J2252)+K2251)+I2252</f>
        <v>150</v>
      </c>
      <c r="L2252" s="131">
        <f>ROUNDUP(K2252,0)</f>
        <v>150</v>
      </c>
      <c r="M2252" s="132">
        <f>((N2253-N2251)/500)</f>
        <v>0.02</v>
      </c>
      <c r="N2252" s="101">
        <f>(((I2252-I2251)*M2252)+N2251)+I2252</f>
        <v>250</v>
      </c>
      <c r="O2252" s="101">
        <f>ROUNDUP(N2252,0)</f>
        <v>250</v>
      </c>
      <c r="P2252" s="101">
        <f>((Q2253-Q2251)/500)</f>
        <v>0.02</v>
      </c>
      <c r="Q2252" s="101">
        <f>(((I2252-I2251)*P2252)+Q2251)+I2252</f>
        <v>500</v>
      </c>
      <c r="R2252" s="133">
        <f>ROUNDUP(Q2252,0)</f>
        <v>500</v>
      </c>
      <c r="S2252" s="132">
        <f>((T2253-T2251)/500)</f>
        <v>0.04</v>
      </c>
      <c r="T2252" s="134">
        <f>(((I2252-I2251)*S2252)+T2251)+I2252</f>
        <v>650</v>
      </c>
      <c r="U2252" s="134">
        <f>ROUNDUP(T2252,0)</f>
        <v>650</v>
      </c>
      <c r="V2252" s="396"/>
      <c r="W2252" s="130">
        <f>((X2253-X2251)/500)</f>
        <v>0.01</v>
      </c>
      <c r="X2252" s="116">
        <f>(((V2252-V2251)*W2252)+X2251)+V2252</f>
        <v>3040</v>
      </c>
      <c r="Y2252" s="135">
        <f t="shared" si="331"/>
        <v>240</v>
      </c>
      <c r="Z2252" s="106">
        <f>ROUNDUP(X2252,0)</f>
        <v>3040</v>
      </c>
      <c r="AA2252" s="136">
        <f>((AB2253-AB2251)/500)</f>
        <v>0.02</v>
      </c>
      <c r="AB2252" s="137">
        <f>(((V2252-V2251)*AA2252)+AB2251)+V2252</f>
        <v>6080</v>
      </c>
      <c r="AC2252" s="101">
        <f>ROUNDUP(AB2252,0)</f>
        <v>6080</v>
      </c>
      <c r="AD2252" s="137">
        <f>((AE2253-AE2251)/500)</f>
        <v>0.01</v>
      </c>
      <c r="AE2252" s="137">
        <f>(((V2252-V2251)*AD2252)+AE2251)+V2252</f>
        <v>3065</v>
      </c>
      <c r="AF2252" s="133">
        <f>ROUNDUP(AE2252,0)</f>
        <v>3065</v>
      </c>
      <c r="AG2252" s="137">
        <f>((AH2253-AH2251)/500)</f>
        <v>0.01</v>
      </c>
      <c r="AH2252" s="137">
        <f>(((V2252-V2251)*AG2252)+AH2251)+V2252</f>
        <v>3090</v>
      </c>
      <c r="AI2252" s="101">
        <f>ROUNDUP(AH2252,0)</f>
        <v>3090</v>
      </c>
      <c r="AJ2252" s="136">
        <f>((AK2253-AK2251)/500)</f>
        <v>0.01</v>
      </c>
      <c r="AK2252" s="138">
        <f>(((V2252-V2251)*AJ2252)+AK2251)+V2252</f>
        <v>3115</v>
      </c>
      <c r="AL2252" s="139">
        <f>ROUNDUP(AK2252,0)</f>
        <v>3115</v>
      </c>
    </row>
    <row r="2253" spans="1:38" ht="15.75" x14ac:dyDescent="0.25">
      <c r="A2253" s="93">
        <f t="shared" si="332"/>
        <v>0</v>
      </c>
      <c r="B2253" s="93">
        <f t="shared" si="327"/>
        <v>0</v>
      </c>
      <c r="C2253" s="112">
        <f>+$D$3*U2253</f>
        <v>6447870</v>
      </c>
      <c r="D2253" s="112">
        <f t="shared" si="328"/>
        <v>6447870</v>
      </c>
      <c r="E2253" s="112">
        <f>+$F$3*L2253</f>
        <v>5744100</v>
      </c>
      <c r="F2253" s="112">
        <f t="shared" si="329"/>
        <v>5744100</v>
      </c>
      <c r="G2253" s="113">
        <f>+$H$3*R2253</f>
        <v>1724280</v>
      </c>
      <c r="H2253" s="112">
        <f t="shared" si="330"/>
        <v>1724280</v>
      </c>
      <c r="I2253" s="140">
        <f>+I2251+500</f>
        <v>563000</v>
      </c>
      <c r="J2253" s="130"/>
      <c r="K2253" s="116">
        <f>+K2251+10</f>
        <v>11410</v>
      </c>
      <c r="L2253" s="117">
        <f>+I2253+K2253</f>
        <v>574410</v>
      </c>
      <c r="M2253" s="118"/>
      <c r="N2253" s="119">
        <f>+N2251+10</f>
        <v>11510</v>
      </c>
      <c r="O2253" s="119">
        <f>+N2253+I2253</f>
        <v>574510</v>
      </c>
      <c r="P2253" s="119"/>
      <c r="Q2253" s="119">
        <f>+Q2251+10</f>
        <v>11760</v>
      </c>
      <c r="R2253" s="120">
        <f>+Q2253+I2253</f>
        <v>574760</v>
      </c>
      <c r="S2253" s="121"/>
      <c r="T2253" s="122">
        <f>+T2251+20</f>
        <v>23170</v>
      </c>
      <c r="U2253" s="122">
        <f>+T2253+I2253</f>
        <v>586170</v>
      </c>
      <c r="V2253" s="141">
        <f>+V2251+500</f>
        <v>563000</v>
      </c>
      <c r="W2253" s="130"/>
      <c r="X2253" s="116">
        <f>+X2251+5</f>
        <v>8670</v>
      </c>
      <c r="Y2253" s="124">
        <f t="shared" si="331"/>
        <v>563240</v>
      </c>
      <c r="Z2253" s="125">
        <f>+V2253+X2253</f>
        <v>571670</v>
      </c>
      <c r="AA2253" s="126"/>
      <c r="AB2253" s="127">
        <f>+AB2251+10</f>
        <v>17340</v>
      </c>
      <c r="AC2253" s="119">
        <f>+V2253+AB2253</f>
        <v>580340</v>
      </c>
      <c r="AD2253" s="127"/>
      <c r="AE2253" s="127">
        <f>+AE2251+5</f>
        <v>8695</v>
      </c>
      <c r="AF2253" s="120">
        <f>+AE2253+V2253</f>
        <v>571695</v>
      </c>
      <c r="AG2253" s="127"/>
      <c r="AH2253" s="127">
        <f>+AH2251+5</f>
        <v>8720</v>
      </c>
      <c r="AI2253" s="119">
        <f>+AH2253+V2253</f>
        <v>571720</v>
      </c>
      <c r="AJ2253" s="126"/>
      <c r="AK2253" s="128">
        <f>+AK2251+5</f>
        <v>8745</v>
      </c>
      <c r="AL2253" s="129">
        <f>+AK2253+V2253</f>
        <v>571745</v>
      </c>
    </row>
    <row r="2254" spans="1:38" ht="15.75" x14ac:dyDescent="0.25">
      <c r="A2254" s="93">
        <f t="shared" si="332"/>
        <v>0</v>
      </c>
      <c r="B2254" s="94">
        <f t="shared" si="327"/>
        <v>0</v>
      </c>
      <c r="C2254" s="95">
        <f>+$D$3*T2254</f>
        <v>7150</v>
      </c>
      <c r="D2254" s="95">
        <f t="shared" si="328"/>
        <v>7150</v>
      </c>
      <c r="E2254" s="95">
        <f>+$F$3*K2254</f>
        <v>1500</v>
      </c>
      <c r="F2254" s="95">
        <f t="shared" si="329"/>
        <v>1500</v>
      </c>
      <c r="G2254" s="96">
        <f>+$H$3*Q2254</f>
        <v>1500</v>
      </c>
      <c r="H2254" s="95">
        <f t="shared" si="330"/>
        <v>1500</v>
      </c>
      <c r="I2254" s="395"/>
      <c r="J2254" s="130">
        <f>((K2255-K2253)/500)</f>
        <v>0.02</v>
      </c>
      <c r="K2254" s="116">
        <f>(((I2254-I2253)*J2254)+K2253)+I2254</f>
        <v>150</v>
      </c>
      <c r="L2254" s="131">
        <f>ROUNDUP(K2254,0)</f>
        <v>150</v>
      </c>
      <c r="M2254" s="132">
        <f>((N2255-N2253)/500)</f>
        <v>0.02</v>
      </c>
      <c r="N2254" s="101">
        <f>(((I2254-I2253)*M2254)+N2253)+I2254</f>
        <v>250</v>
      </c>
      <c r="O2254" s="101">
        <f>ROUNDUP(N2254,0)</f>
        <v>250</v>
      </c>
      <c r="P2254" s="101">
        <f>((Q2255-Q2253)/500)</f>
        <v>0.02</v>
      </c>
      <c r="Q2254" s="101">
        <f>(((I2254-I2253)*P2254)+Q2253)+I2254</f>
        <v>500</v>
      </c>
      <c r="R2254" s="133">
        <f>ROUNDUP(Q2254,0)</f>
        <v>500</v>
      </c>
      <c r="S2254" s="132">
        <f>((T2255-T2253)/500)</f>
        <v>0.04</v>
      </c>
      <c r="T2254" s="134">
        <f>(((I2254-I2253)*S2254)+T2253)+I2254</f>
        <v>650</v>
      </c>
      <c r="U2254" s="134">
        <f>ROUNDUP(T2254,0)</f>
        <v>650</v>
      </c>
      <c r="V2254" s="396"/>
      <c r="W2254" s="130">
        <f>((X2255-X2253)/500)</f>
        <v>0.02</v>
      </c>
      <c r="X2254" s="116">
        <f>(((V2254-V2253)*W2254)+X2253)+V2254</f>
        <v>-2590</v>
      </c>
      <c r="Y2254" s="135">
        <f t="shared" si="331"/>
        <v>240</v>
      </c>
      <c r="Z2254" s="106">
        <f>ROUNDUP(X2254,0)</f>
        <v>-2590</v>
      </c>
      <c r="AA2254" s="136">
        <f>((AB2255-AB2253)/500)</f>
        <v>0.04</v>
      </c>
      <c r="AB2254" s="137">
        <f>(((V2254-V2253)*AA2254)+AB2253)+V2254</f>
        <v>-5180</v>
      </c>
      <c r="AC2254" s="101">
        <f>ROUNDUP(AB2254,0)</f>
        <v>-5180</v>
      </c>
      <c r="AD2254" s="137">
        <f>((AE2255-AE2253)/500)</f>
        <v>0.02</v>
      </c>
      <c r="AE2254" s="137">
        <f>(((V2254-V2253)*AD2254)+AE2253)+V2254</f>
        <v>-2565</v>
      </c>
      <c r="AF2254" s="133">
        <f>ROUNDUP(AE2254,0)</f>
        <v>-2565</v>
      </c>
      <c r="AG2254" s="137">
        <f>((AH2255-AH2253)/500)</f>
        <v>0.02</v>
      </c>
      <c r="AH2254" s="137">
        <f>(((V2254-V2253)*AG2254)+AH2253)+V2254</f>
        <v>-2540</v>
      </c>
      <c r="AI2254" s="101">
        <f>ROUNDUP(AH2254,0)</f>
        <v>-2540</v>
      </c>
      <c r="AJ2254" s="136">
        <f>((AK2255-AK2253)/500)</f>
        <v>0.02</v>
      </c>
      <c r="AK2254" s="138">
        <f>(((V2254-V2253)*AJ2254)+AK2253)+V2254</f>
        <v>-2515</v>
      </c>
      <c r="AL2254" s="139">
        <f>ROUNDUP(AK2254,0)</f>
        <v>-2515</v>
      </c>
    </row>
    <row r="2255" spans="1:38" ht="15.75" x14ac:dyDescent="0.25">
      <c r="A2255" s="93">
        <f t="shared" si="332"/>
        <v>0</v>
      </c>
      <c r="B2255" s="93">
        <f t="shared" si="327"/>
        <v>0</v>
      </c>
      <c r="C2255" s="112">
        <f>+$D$3*U2255</f>
        <v>6453590</v>
      </c>
      <c r="D2255" s="112">
        <f t="shared" si="328"/>
        <v>6453590</v>
      </c>
      <c r="E2255" s="112">
        <f>+$F$3*L2255</f>
        <v>5749200</v>
      </c>
      <c r="F2255" s="112">
        <f t="shared" si="329"/>
        <v>5749200</v>
      </c>
      <c r="G2255" s="113">
        <f>+$H$3*R2255</f>
        <v>1725810</v>
      </c>
      <c r="H2255" s="112">
        <f t="shared" si="330"/>
        <v>1725810</v>
      </c>
      <c r="I2255" s="140">
        <f>+I2253+500</f>
        <v>563500</v>
      </c>
      <c r="J2255" s="130"/>
      <c r="K2255" s="116">
        <f>+K2253+10</f>
        <v>11420</v>
      </c>
      <c r="L2255" s="117">
        <f>+I2255+K2255</f>
        <v>574920</v>
      </c>
      <c r="M2255" s="118"/>
      <c r="N2255" s="119">
        <f>+N2253+10</f>
        <v>11520</v>
      </c>
      <c r="O2255" s="119">
        <f>+N2255+I2255</f>
        <v>575020</v>
      </c>
      <c r="P2255" s="119"/>
      <c r="Q2255" s="119">
        <f>+Q2253+10</f>
        <v>11770</v>
      </c>
      <c r="R2255" s="120">
        <f>+Q2255+I2255</f>
        <v>575270</v>
      </c>
      <c r="S2255" s="121"/>
      <c r="T2255" s="122">
        <f>+T2253+20</f>
        <v>23190</v>
      </c>
      <c r="U2255" s="122">
        <f>+T2255+I2255</f>
        <v>586690</v>
      </c>
      <c r="V2255" s="141">
        <f>+V2253+500</f>
        <v>563500</v>
      </c>
      <c r="W2255" s="130"/>
      <c r="X2255" s="116">
        <f>+X2253+10</f>
        <v>8680</v>
      </c>
      <c r="Y2255" s="124">
        <f t="shared" si="331"/>
        <v>563740</v>
      </c>
      <c r="Z2255" s="125">
        <f>+V2255+X2255</f>
        <v>572180</v>
      </c>
      <c r="AA2255" s="126"/>
      <c r="AB2255" s="127">
        <f>+AB2253+20</f>
        <v>17360</v>
      </c>
      <c r="AC2255" s="119">
        <f>+V2255+AB2255</f>
        <v>580860</v>
      </c>
      <c r="AD2255" s="127"/>
      <c r="AE2255" s="127">
        <f>+AE2253+10</f>
        <v>8705</v>
      </c>
      <c r="AF2255" s="120">
        <f>+AE2255+V2255</f>
        <v>572205</v>
      </c>
      <c r="AG2255" s="127"/>
      <c r="AH2255" s="127">
        <f>+AH2253+10</f>
        <v>8730</v>
      </c>
      <c r="AI2255" s="119">
        <f>+AH2255+V2255</f>
        <v>572230</v>
      </c>
      <c r="AJ2255" s="126"/>
      <c r="AK2255" s="128">
        <f>+AK2253+10</f>
        <v>8755</v>
      </c>
      <c r="AL2255" s="129">
        <f>+AK2255+V2255</f>
        <v>572255</v>
      </c>
    </row>
    <row r="2256" spans="1:38" ht="15.75" x14ac:dyDescent="0.25">
      <c r="A2256" s="93">
        <f t="shared" si="332"/>
        <v>0</v>
      </c>
      <c r="B2256" s="94">
        <f t="shared" si="327"/>
        <v>0</v>
      </c>
      <c r="C2256" s="95">
        <f>+$D$3*T2256</f>
        <v>7150</v>
      </c>
      <c r="D2256" s="95">
        <f t="shared" si="328"/>
        <v>7150</v>
      </c>
      <c r="E2256" s="95">
        <f>+$F$3*K2256</f>
        <v>1500</v>
      </c>
      <c r="F2256" s="95">
        <f t="shared" si="329"/>
        <v>1500</v>
      </c>
      <c r="G2256" s="96">
        <f>+$H$3*Q2256</f>
        <v>1500</v>
      </c>
      <c r="H2256" s="433">
        <f t="shared" si="330"/>
        <v>1500</v>
      </c>
      <c r="I2256" s="395"/>
      <c r="J2256" s="130">
        <f>((K2257-K2255)/500)</f>
        <v>0.02</v>
      </c>
      <c r="K2256" s="116">
        <f>(((I2256-I2255)*J2256)+K2255)+I2256</f>
        <v>150</v>
      </c>
      <c r="L2256" s="131">
        <f>ROUNDUP(K2256,0)</f>
        <v>150</v>
      </c>
      <c r="M2256" s="132">
        <f>((N2257-N2255)/500)</f>
        <v>0.02</v>
      </c>
      <c r="N2256" s="101">
        <f>(((I2256-I2255)*M2256)+N2255)+I2256</f>
        <v>250</v>
      </c>
      <c r="O2256" s="101">
        <f>ROUNDUP(N2256,0)</f>
        <v>250</v>
      </c>
      <c r="P2256" s="101">
        <f>((Q2257-Q2255)/500)</f>
        <v>0.02</v>
      </c>
      <c r="Q2256" s="101">
        <f>(((I2256-I2255)*P2256)+Q2255)+I2256</f>
        <v>500</v>
      </c>
      <c r="R2256" s="133">
        <f>ROUNDUP(Q2256,0)</f>
        <v>500</v>
      </c>
      <c r="S2256" s="132">
        <f>((T2257-T2255)/500)</f>
        <v>0.04</v>
      </c>
      <c r="T2256" s="134">
        <f>(((I2256-I2255)*S2256)+T2255)+I2256</f>
        <v>650</v>
      </c>
      <c r="U2256" s="134">
        <f>ROUNDUP(T2256,0)</f>
        <v>650</v>
      </c>
      <c r="V2256" s="396"/>
      <c r="W2256" s="130">
        <f>((X2257-X2255)/500)</f>
        <v>0.01</v>
      </c>
      <c r="X2256" s="116">
        <f>(((V2256-V2255)*W2256)+X2255)+V2256</f>
        <v>3045</v>
      </c>
      <c r="Y2256" s="135">
        <f t="shared" si="331"/>
        <v>240</v>
      </c>
      <c r="Z2256" s="106">
        <f>ROUNDUP(X2256,0)</f>
        <v>3045</v>
      </c>
      <c r="AA2256" s="136">
        <f>((AB2257-AB2255)/500)</f>
        <v>0.02</v>
      </c>
      <c r="AB2256" s="137">
        <f>(((V2256-V2255)*AA2256)+AB2255)+V2256</f>
        <v>6090</v>
      </c>
      <c r="AC2256" s="101">
        <f>ROUNDUP(AB2256,0)</f>
        <v>6090</v>
      </c>
      <c r="AD2256" s="137">
        <f>((AE2257-AE2255)/500)</f>
        <v>0.01</v>
      </c>
      <c r="AE2256" s="137">
        <f>(((V2256-V2255)*AD2256)+AE2255)+V2256</f>
        <v>3070</v>
      </c>
      <c r="AF2256" s="133">
        <f>ROUNDUP(AE2256,0)</f>
        <v>3070</v>
      </c>
      <c r="AG2256" s="137">
        <f>((AH2257-AH2255)/500)</f>
        <v>0.01</v>
      </c>
      <c r="AH2256" s="137">
        <f>(((V2256-V2255)*AG2256)+AH2255)+V2256</f>
        <v>3095</v>
      </c>
      <c r="AI2256" s="101">
        <f>ROUNDUP(AH2256,0)</f>
        <v>3095</v>
      </c>
      <c r="AJ2256" s="136">
        <f>((AK2257-AK2255)/500)</f>
        <v>0.01</v>
      </c>
      <c r="AK2256" s="138">
        <f>(((V2256-V2255)*AJ2256)+AK2255)+V2256</f>
        <v>3120</v>
      </c>
      <c r="AL2256" s="139">
        <f>ROUNDUP(AK2256,0)</f>
        <v>3120</v>
      </c>
    </row>
    <row r="2257" spans="1:38" ht="15.75" x14ac:dyDescent="0.25">
      <c r="A2257" s="93">
        <f t="shared" si="332"/>
        <v>0</v>
      </c>
      <c r="B2257" s="93">
        <f t="shared" si="327"/>
        <v>0</v>
      </c>
      <c r="C2257" s="112">
        <f>+$D$3*U2257</f>
        <v>6459310</v>
      </c>
      <c r="D2257" s="112">
        <f t="shared" si="328"/>
        <v>6459310</v>
      </c>
      <c r="E2257" s="112">
        <f>+$F$3*L2257</f>
        <v>5754300</v>
      </c>
      <c r="F2257" s="112">
        <f t="shared" si="329"/>
        <v>5754300</v>
      </c>
      <c r="G2257" s="113">
        <f>+$H$3*R2257</f>
        <v>1727340</v>
      </c>
      <c r="H2257" s="112">
        <f t="shared" si="330"/>
        <v>1727340</v>
      </c>
      <c r="I2257" s="140">
        <f>+I2255+500</f>
        <v>564000</v>
      </c>
      <c r="J2257" s="130"/>
      <c r="K2257" s="116">
        <f>+K2255+10</f>
        <v>11430</v>
      </c>
      <c r="L2257" s="117">
        <f>+I2257+K2257</f>
        <v>575430</v>
      </c>
      <c r="M2257" s="118"/>
      <c r="N2257" s="119">
        <f>+N2255+10</f>
        <v>11530</v>
      </c>
      <c r="O2257" s="119">
        <f>+N2257+I2257</f>
        <v>575530</v>
      </c>
      <c r="P2257" s="119"/>
      <c r="Q2257" s="119">
        <f>+Q2255+10</f>
        <v>11780</v>
      </c>
      <c r="R2257" s="120">
        <f>+Q2257+I2257</f>
        <v>575780</v>
      </c>
      <c r="S2257" s="121"/>
      <c r="T2257" s="122">
        <f>+T2255+20</f>
        <v>23210</v>
      </c>
      <c r="U2257" s="122">
        <f>+T2257+I2257</f>
        <v>587210</v>
      </c>
      <c r="V2257" s="141">
        <f>+V2255+500</f>
        <v>564000</v>
      </c>
      <c r="W2257" s="130"/>
      <c r="X2257" s="116">
        <f>+X2255+5</f>
        <v>8685</v>
      </c>
      <c r="Y2257" s="124">
        <f t="shared" si="331"/>
        <v>564240</v>
      </c>
      <c r="Z2257" s="125">
        <f>+V2257+X2257</f>
        <v>572685</v>
      </c>
      <c r="AA2257" s="126"/>
      <c r="AB2257" s="127">
        <f>+AB2255+10</f>
        <v>17370</v>
      </c>
      <c r="AC2257" s="119">
        <f>+V2257+AB2257</f>
        <v>581370</v>
      </c>
      <c r="AD2257" s="127"/>
      <c r="AE2257" s="127">
        <f>+AE2255+5</f>
        <v>8710</v>
      </c>
      <c r="AF2257" s="120">
        <f>+AE2257+V2257</f>
        <v>572710</v>
      </c>
      <c r="AG2257" s="127"/>
      <c r="AH2257" s="127">
        <f>+AH2255+5</f>
        <v>8735</v>
      </c>
      <c r="AI2257" s="119">
        <f>+AH2257+V2257</f>
        <v>572735</v>
      </c>
      <c r="AJ2257" s="126"/>
      <c r="AK2257" s="128">
        <f>+AK2255+5</f>
        <v>8760</v>
      </c>
      <c r="AL2257" s="129">
        <f>+AK2257+V2257</f>
        <v>572760</v>
      </c>
    </row>
    <row r="2258" spans="1:38" ht="15.75" x14ac:dyDescent="0.25">
      <c r="A2258" s="93">
        <f t="shared" si="332"/>
        <v>0</v>
      </c>
      <c r="B2258" s="94">
        <f t="shared" si="327"/>
        <v>0</v>
      </c>
      <c r="C2258" s="95">
        <f>+$D$3*T2258</f>
        <v>7150</v>
      </c>
      <c r="D2258" s="95">
        <f t="shared" si="328"/>
        <v>7150</v>
      </c>
      <c r="E2258" s="95">
        <f>+$F$3*K2258</f>
        <v>1500</v>
      </c>
      <c r="F2258" s="95">
        <f t="shared" si="329"/>
        <v>1500</v>
      </c>
      <c r="G2258" s="96">
        <f>+$H$3*Q2258</f>
        <v>1500</v>
      </c>
      <c r="H2258" s="95">
        <f t="shared" si="330"/>
        <v>1500</v>
      </c>
      <c r="I2258" s="395"/>
      <c r="J2258" s="130">
        <f>((K2259-K2257)/500)</f>
        <v>0.02</v>
      </c>
      <c r="K2258" s="116">
        <f>(((I2258-I2257)*J2258)+K2257)+I2258</f>
        <v>150</v>
      </c>
      <c r="L2258" s="131">
        <f>ROUNDUP(K2258,0)</f>
        <v>150</v>
      </c>
      <c r="M2258" s="132">
        <f>((N2259-N2257)/500)</f>
        <v>0.02</v>
      </c>
      <c r="N2258" s="101">
        <f>(((I2258-I2257)*M2258)+N2257)+I2258</f>
        <v>250</v>
      </c>
      <c r="O2258" s="101">
        <f>ROUNDUP(N2258,0)</f>
        <v>250</v>
      </c>
      <c r="P2258" s="101">
        <f>((Q2259-Q2257)/500)</f>
        <v>0.02</v>
      </c>
      <c r="Q2258" s="101">
        <f>(((I2258-I2257)*P2258)+Q2257)+I2258</f>
        <v>500</v>
      </c>
      <c r="R2258" s="133">
        <f>ROUNDUP(Q2258,0)</f>
        <v>500</v>
      </c>
      <c r="S2258" s="132">
        <f>((T2259-T2257)/500)</f>
        <v>0.04</v>
      </c>
      <c r="T2258" s="134">
        <f>(((I2258-I2257)*S2258)+T2257)+I2258</f>
        <v>650</v>
      </c>
      <c r="U2258" s="134">
        <f>ROUNDUP(T2258,0)</f>
        <v>650</v>
      </c>
      <c r="V2258" s="396"/>
      <c r="W2258" s="130">
        <f>((X2259-X2257)/500)</f>
        <v>0.02</v>
      </c>
      <c r="X2258" s="116">
        <f>(((V2258-V2257)*W2258)+X2257)+V2258</f>
        <v>-2595</v>
      </c>
      <c r="Y2258" s="135">
        <f t="shared" si="331"/>
        <v>240</v>
      </c>
      <c r="Z2258" s="106">
        <f>ROUNDUP(X2258,0)</f>
        <v>-2595</v>
      </c>
      <c r="AA2258" s="136">
        <f>((AB2259-AB2257)/500)</f>
        <v>0.04</v>
      </c>
      <c r="AB2258" s="137">
        <f>(((V2258-V2257)*AA2258)+AB2257)+V2258</f>
        <v>-5190</v>
      </c>
      <c r="AC2258" s="101">
        <f>ROUNDUP(AB2258,0)</f>
        <v>-5190</v>
      </c>
      <c r="AD2258" s="137">
        <f>((AE2259-AE2257)/500)</f>
        <v>0.02</v>
      </c>
      <c r="AE2258" s="137">
        <f>(((V2258-V2257)*AD2258)+AE2257)+V2258</f>
        <v>-2570</v>
      </c>
      <c r="AF2258" s="133">
        <f>ROUNDUP(AE2258,0)</f>
        <v>-2570</v>
      </c>
      <c r="AG2258" s="137">
        <f>((AH2259-AH2257)/500)</f>
        <v>0.02</v>
      </c>
      <c r="AH2258" s="137">
        <f>(((V2258-V2257)*AG2258)+AH2257)+V2258</f>
        <v>-2545</v>
      </c>
      <c r="AI2258" s="101">
        <f>ROUNDUP(AH2258,0)</f>
        <v>-2545</v>
      </c>
      <c r="AJ2258" s="136">
        <f>((AK2259-AK2257)/500)</f>
        <v>0.02</v>
      </c>
      <c r="AK2258" s="138">
        <f>(((V2258-V2257)*AJ2258)+AK2257)+V2258</f>
        <v>-2520</v>
      </c>
      <c r="AL2258" s="139">
        <f>ROUNDUP(AK2258,0)</f>
        <v>-2520</v>
      </c>
    </row>
    <row r="2259" spans="1:38" ht="15.75" x14ac:dyDescent="0.25">
      <c r="A2259" s="93">
        <f t="shared" si="332"/>
        <v>0</v>
      </c>
      <c r="B2259" s="93">
        <f t="shared" si="327"/>
        <v>0</v>
      </c>
      <c r="C2259" s="112">
        <f>+$D$3*U2259</f>
        <v>6465030</v>
      </c>
      <c r="D2259" s="112">
        <f t="shared" si="328"/>
        <v>6465030</v>
      </c>
      <c r="E2259" s="112">
        <f>+$F$3*L2259</f>
        <v>5759400</v>
      </c>
      <c r="F2259" s="112">
        <f t="shared" si="329"/>
        <v>5759400</v>
      </c>
      <c r="G2259" s="113">
        <f>+$H$3*R2259</f>
        <v>1728870</v>
      </c>
      <c r="H2259" s="112">
        <f t="shared" si="330"/>
        <v>1728870</v>
      </c>
      <c r="I2259" s="140">
        <f>+I2257+500</f>
        <v>564500</v>
      </c>
      <c r="J2259" s="130"/>
      <c r="K2259" s="116">
        <f>+K2257+10</f>
        <v>11440</v>
      </c>
      <c r="L2259" s="117">
        <f>+I2259+K2259</f>
        <v>575940</v>
      </c>
      <c r="M2259" s="118"/>
      <c r="N2259" s="119">
        <f>+N2257+10</f>
        <v>11540</v>
      </c>
      <c r="O2259" s="119">
        <f>+N2259+I2259</f>
        <v>576040</v>
      </c>
      <c r="P2259" s="119"/>
      <c r="Q2259" s="119">
        <f>+Q2257+10</f>
        <v>11790</v>
      </c>
      <c r="R2259" s="120">
        <f>+Q2259+I2259</f>
        <v>576290</v>
      </c>
      <c r="S2259" s="121"/>
      <c r="T2259" s="122">
        <f>+T2257+20</f>
        <v>23230</v>
      </c>
      <c r="U2259" s="122">
        <f>+T2259+I2259</f>
        <v>587730</v>
      </c>
      <c r="V2259" s="141">
        <f>+V2257+500</f>
        <v>564500</v>
      </c>
      <c r="W2259" s="130"/>
      <c r="X2259" s="116">
        <f>+X2257+10</f>
        <v>8695</v>
      </c>
      <c r="Y2259" s="124">
        <f t="shared" si="331"/>
        <v>564740</v>
      </c>
      <c r="Z2259" s="125">
        <f>+V2259+X2259</f>
        <v>573195</v>
      </c>
      <c r="AA2259" s="126"/>
      <c r="AB2259" s="127">
        <f>+AB2257+20</f>
        <v>17390</v>
      </c>
      <c r="AC2259" s="119">
        <f>+V2259+AB2259</f>
        <v>581890</v>
      </c>
      <c r="AD2259" s="127"/>
      <c r="AE2259" s="127">
        <f>+AE2257+10</f>
        <v>8720</v>
      </c>
      <c r="AF2259" s="120">
        <f>+AE2259+V2259</f>
        <v>573220</v>
      </c>
      <c r="AG2259" s="127"/>
      <c r="AH2259" s="127">
        <f>+AH2257+10</f>
        <v>8745</v>
      </c>
      <c r="AI2259" s="119">
        <f>+AH2259+V2259</f>
        <v>573245</v>
      </c>
      <c r="AJ2259" s="126"/>
      <c r="AK2259" s="128">
        <f>+AK2257+10</f>
        <v>8770</v>
      </c>
      <c r="AL2259" s="129">
        <f>+AK2259+V2259</f>
        <v>573270</v>
      </c>
    </row>
    <row r="2260" spans="1:38" ht="15.75" x14ac:dyDescent="0.25">
      <c r="A2260" s="93">
        <f t="shared" si="332"/>
        <v>0</v>
      </c>
      <c r="B2260" s="94">
        <f t="shared" si="327"/>
        <v>0</v>
      </c>
      <c r="C2260" s="95">
        <f>+$D$3*T2260</f>
        <v>7150</v>
      </c>
      <c r="D2260" s="95">
        <f t="shared" si="328"/>
        <v>7150</v>
      </c>
      <c r="E2260" s="95">
        <f>+$F$3*K2260</f>
        <v>1500</v>
      </c>
      <c r="F2260" s="95">
        <f t="shared" si="329"/>
        <v>1500</v>
      </c>
      <c r="G2260" s="96">
        <f>+$H$3*Q2260</f>
        <v>1500</v>
      </c>
      <c r="H2260" s="433">
        <f t="shared" si="330"/>
        <v>1500</v>
      </c>
      <c r="I2260" s="395"/>
      <c r="J2260" s="130">
        <f>((K2261-K2259)/500)</f>
        <v>0.02</v>
      </c>
      <c r="K2260" s="116">
        <f>(((I2260-I2259)*J2260)+K2259)+I2260</f>
        <v>150</v>
      </c>
      <c r="L2260" s="131">
        <f>ROUNDUP(K2260,0)</f>
        <v>150</v>
      </c>
      <c r="M2260" s="132">
        <f>((N2261-N2259)/500)</f>
        <v>0.02</v>
      </c>
      <c r="N2260" s="101">
        <f>(((I2260-I2259)*M2260)+N2259)+I2260</f>
        <v>250</v>
      </c>
      <c r="O2260" s="101">
        <f>ROUNDUP(N2260,0)</f>
        <v>250</v>
      </c>
      <c r="P2260" s="101">
        <f>((Q2261-Q2259)/500)</f>
        <v>0.02</v>
      </c>
      <c r="Q2260" s="101">
        <f>(((I2260-I2259)*P2260)+Q2259)+I2260</f>
        <v>500</v>
      </c>
      <c r="R2260" s="133">
        <f>ROUNDUP(Q2260,0)</f>
        <v>500</v>
      </c>
      <c r="S2260" s="132">
        <f>((T2261-T2259)/500)</f>
        <v>0.04</v>
      </c>
      <c r="T2260" s="134">
        <f>(((I2260-I2259)*S2260)+T2259)+I2260</f>
        <v>650</v>
      </c>
      <c r="U2260" s="134">
        <f>ROUNDUP(T2260,0)</f>
        <v>650</v>
      </c>
      <c r="V2260" s="396"/>
      <c r="W2260" s="130">
        <f>((X2261-X2259)/500)</f>
        <v>0.01</v>
      </c>
      <c r="X2260" s="116">
        <f>(((V2260-V2259)*W2260)+X2259)+V2260</f>
        <v>3050</v>
      </c>
      <c r="Y2260" s="135">
        <f t="shared" si="331"/>
        <v>240</v>
      </c>
      <c r="Z2260" s="106">
        <f>ROUNDUP(X2260,0)</f>
        <v>3050</v>
      </c>
      <c r="AA2260" s="136">
        <f>((AB2261-AB2259)/500)</f>
        <v>0.02</v>
      </c>
      <c r="AB2260" s="137">
        <f>(((V2260-V2259)*AA2260)+AB2259)+V2260</f>
        <v>6100</v>
      </c>
      <c r="AC2260" s="101">
        <f>ROUNDUP(AB2260,0)</f>
        <v>6100</v>
      </c>
      <c r="AD2260" s="137">
        <f>((AE2261-AE2259)/500)</f>
        <v>0.01</v>
      </c>
      <c r="AE2260" s="137">
        <f>(((V2260-V2259)*AD2260)+AE2259)+V2260</f>
        <v>3075</v>
      </c>
      <c r="AF2260" s="133">
        <f>ROUNDUP(AE2260,0)</f>
        <v>3075</v>
      </c>
      <c r="AG2260" s="137">
        <f>((AH2261-AH2259)/500)</f>
        <v>0.01</v>
      </c>
      <c r="AH2260" s="137">
        <f>(((V2260-V2259)*AG2260)+AH2259)+V2260</f>
        <v>3100</v>
      </c>
      <c r="AI2260" s="101">
        <f>ROUNDUP(AH2260,0)</f>
        <v>3100</v>
      </c>
      <c r="AJ2260" s="136">
        <f>((AK2261-AK2259)/500)</f>
        <v>0.01</v>
      </c>
      <c r="AK2260" s="138">
        <f>(((V2260-V2259)*AJ2260)+AK2259)+V2260</f>
        <v>3125</v>
      </c>
      <c r="AL2260" s="139">
        <f>ROUNDUP(AK2260,0)</f>
        <v>3125</v>
      </c>
    </row>
    <row r="2261" spans="1:38" ht="15.75" x14ac:dyDescent="0.25">
      <c r="A2261" s="93">
        <f t="shared" si="332"/>
        <v>0</v>
      </c>
      <c r="B2261" s="93">
        <f t="shared" si="327"/>
        <v>0</v>
      </c>
      <c r="C2261" s="112">
        <f>+$D$3*U2261</f>
        <v>6470750</v>
      </c>
      <c r="D2261" s="112">
        <f t="shared" si="328"/>
        <v>6470750</v>
      </c>
      <c r="E2261" s="112">
        <f>+$F$3*L2261</f>
        <v>5764500</v>
      </c>
      <c r="F2261" s="112">
        <f t="shared" si="329"/>
        <v>5764500</v>
      </c>
      <c r="G2261" s="113">
        <f>+$H$3*R2261</f>
        <v>1730400</v>
      </c>
      <c r="H2261" s="112">
        <f t="shared" si="330"/>
        <v>1730400</v>
      </c>
      <c r="I2261" s="140">
        <f>+I2259+500</f>
        <v>565000</v>
      </c>
      <c r="J2261" s="130"/>
      <c r="K2261" s="116">
        <f>+K2259+10</f>
        <v>11450</v>
      </c>
      <c r="L2261" s="117">
        <f>+I2261+K2261</f>
        <v>576450</v>
      </c>
      <c r="M2261" s="118"/>
      <c r="N2261" s="119">
        <f>+N2259+10</f>
        <v>11550</v>
      </c>
      <c r="O2261" s="119">
        <f>+N2261+I2261</f>
        <v>576550</v>
      </c>
      <c r="P2261" s="119"/>
      <c r="Q2261" s="119">
        <f>+Q2259+10</f>
        <v>11800</v>
      </c>
      <c r="R2261" s="120">
        <f>+Q2261+I2261</f>
        <v>576800</v>
      </c>
      <c r="S2261" s="121"/>
      <c r="T2261" s="122">
        <f>+T2259+20</f>
        <v>23250</v>
      </c>
      <c r="U2261" s="122">
        <f>+T2261+I2261</f>
        <v>588250</v>
      </c>
      <c r="V2261" s="141">
        <f>+V2259+500</f>
        <v>565000</v>
      </c>
      <c r="W2261" s="130"/>
      <c r="X2261" s="116">
        <f>+X2259+5</f>
        <v>8700</v>
      </c>
      <c r="Y2261" s="124">
        <f t="shared" si="331"/>
        <v>565240</v>
      </c>
      <c r="Z2261" s="125">
        <f>+V2261+X2261</f>
        <v>573700</v>
      </c>
      <c r="AA2261" s="126"/>
      <c r="AB2261" s="127">
        <f>+AB2259+10</f>
        <v>17400</v>
      </c>
      <c r="AC2261" s="119">
        <f>+V2261+AB2261</f>
        <v>582400</v>
      </c>
      <c r="AD2261" s="127"/>
      <c r="AE2261" s="127">
        <f>+AE2259+5</f>
        <v>8725</v>
      </c>
      <c r="AF2261" s="120">
        <f>+AE2261+V2261</f>
        <v>573725</v>
      </c>
      <c r="AG2261" s="127"/>
      <c r="AH2261" s="127">
        <f>+AH2259+5</f>
        <v>8750</v>
      </c>
      <c r="AI2261" s="119">
        <f>+AH2261+V2261</f>
        <v>573750</v>
      </c>
      <c r="AJ2261" s="126"/>
      <c r="AK2261" s="128">
        <f>+AK2259+5</f>
        <v>8775</v>
      </c>
      <c r="AL2261" s="129">
        <f>+AK2261+V2261</f>
        <v>573775</v>
      </c>
    </row>
    <row r="2262" spans="1:38" ht="15.75" x14ac:dyDescent="0.25">
      <c r="A2262" s="93">
        <f t="shared" si="332"/>
        <v>0</v>
      </c>
      <c r="B2262" s="94">
        <f t="shared" si="327"/>
        <v>0</v>
      </c>
      <c r="C2262" s="95">
        <f>+$D$3*T2262</f>
        <v>7150</v>
      </c>
      <c r="D2262" s="95">
        <f t="shared" si="328"/>
        <v>7150</v>
      </c>
      <c r="E2262" s="95">
        <f>+$F$3*K2262</f>
        <v>1500</v>
      </c>
      <c r="F2262" s="95">
        <f t="shared" si="329"/>
        <v>1500</v>
      </c>
      <c r="G2262" s="96">
        <f>+$H$3*Q2262</f>
        <v>1500</v>
      </c>
      <c r="H2262" s="95">
        <f t="shared" si="330"/>
        <v>1500</v>
      </c>
      <c r="I2262" s="395"/>
      <c r="J2262" s="130">
        <f>((K2263-K2261)/500)</f>
        <v>0.02</v>
      </c>
      <c r="K2262" s="116">
        <f>(((I2262-I2261)*J2262)+K2261)+I2262</f>
        <v>150</v>
      </c>
      <c r="L2262" s="131">
        <f>ROUNDUP(K2262,0)</f>
        <v>150</v>
      </c>
      <c r="M2262" s="132">
        <f>((N2263-N2261)/500)</f>
        <v>0.02</v>
      </c>
      <c r="N2262" s="101">
        <f>(((I2262-I2261)*M2262)+N2261)+I2262</f>
        <v>250</v>
      </c>
      <c r="O2262" s="101">
        <f>ROUNDUP(N2262,0)</f>
        <v>250</v>
      </c>
      <c r="P2262" s="101">
        <f>((Q2263-Q2261)/500)</f>
        <v>0.02</v>
      </c>
      <c r="Q2262" s="101">
        <f>(((I2262-I2261)*P2262)+Q2261)+I2262</f>
        <v>500</v>
      </c>
      <c r="R2262" s="133">
        <f>ROUNDUP(Q2262,0)</f>
        <v>500</v>
      </c>
      <c r="S2262" s="132">
        <f>((T2263-T2261)/500)</f>
        <v>0.04</v>
      </c>
      <c r="T2262" s="134">
        <f>(((I2262-I2261)*S2262)+T2261)+I2262</f>
        <v>650</v>
      </c>
      <c r="U2262" s="134">
        <f>ROUNDUP(T2262,0)</f>
        <v>650</v>
      </c>
      <c r="V2262" s="396"/>
      <c r="W2262" s="130">
        <f>((X2263-X2261)/500)</f>
        <v>0.02</v>
      </c>
      <c r="X2262" s="116">
        <f>(((V2262-V2261)*W2262)+X2261)+V2262</f>
        <v>-2600</v>
      </c>
      <c r="Y2262" s="135">
        <f t="shared" si="331"/>
        <v>240</v>
      </c>
      <c r="Z2262" s="106">
        <f>ROUNDUP(X2262,0)</f>
        <v>-2600</v>
      </c>
      <c r="AA2262" s="136">
        <f>((AB2263-AB2261)/500)</f>
        <v>0.04</v>
      </c>
      <c r="AB2262" s="137">
        <f>(((V2262-V2261)*AA2262)+AB2261)+V2262</f>
        <v>-5200</v>
      </c>
      <c r="AC2262" s="101">
        <f>ROUNDUP(AB2262,0)</f>
        <v>-5200</v>
      </c>
      <c r="AD2262" s="137">
        <f>((AE2263-AE2261)/500)</f>
        <v>0.02</v>
      </c>
      <c r="AE2262" s="137">
        <f>(((V2262-V2261)*AD2262)+AE2261)+V2262</f>
        <v>-2575</v>
      </c>
      <c r="AF2262" s="133">
        <f>ROUNDUP(AE2262,0)</f>
        <v>-2575</v>
      </c>
      <c r="AG2262" s="137">
        <f>((AH2263-AH2261)/500)</f>
        <v>0.02</v>
      </c>
      <c r="AH2262" s="137">
        <f>(((V2262-V2261)*AG2262)+AH2261)+V2262</f>
        <v>-2550</v>
      </c>
      <c r="AI2262" s="101">
        <f>ROUNDUP(AH2262,0)</f>
        <v>-2550</v>
      </c>
      <c r="AJ2262" s="136">
        <f>((AK2263-AK2261)/500)</f>
        <v>0.02</v>
      </c>
      <c r="AK2262" s="138">
        <f>(((V2262-V2261)*AJ2262)+AK2261)+V2262</f>
        <v>-2525</v>
      </c>
      <c r="AL2262" s="139">
        <f>ROUNDUP(AK2262,0)</f>
        <v>-2525</v>
      </c>
    </row>
    <row r="2263" spans="1:38" ht="15.75" x14ac:dyDescent="0.25">
      <c r="A2263" s="93">
        <f t="shared" si="332"/>
        <v>0</v>
      </c>
      <c r="B2263" s="93">
        <f t="shared" si="327"/>
        <v>0</v>
      </c>
      <c r="C2263" s="112">
        <f>+$D$3*U2263</f>
        <v>6476470</v>
      </c>
      <c r="D2263" s="112">
        <f t="shared" si="328"/>
        <v>6476470</v>
      </c>
      <c r="E2263" s="112">
        <f>+$F$3*L2263</f>
        <v>5769600</v>
      </c>
      <c r="F2263" s="112">
        <f t="shared" si="329"/>
        <v>5769600</v>
      </c>
      <c r="G2263" s="113">
        <f>+$H$3*R2263</f>
        <v>1731930</v>
      </c>
      <c r="H2263" s="112">
        <f t="shared" si="330"/>
        <v>1731930</v>
      </c>
      <c r="I2263" s="140">
        <f>+I2261+500</f>
        <v>565500</v>
      </c>
      <c r="J2263" s="130"/>
      <c r="K2263" s="116">
        <f>+K2261+10</f>
        <v>11460</v>
      </c>
      <c r="L2263" s="117">
        <f>+I2263+K2263</f>
        <v>576960</v>
      </c>
      <c r="M2263" s="118"/>
      <c r="N2263" s="119">
        <f>+N2261+10</f>
        <v>11560</v>
      </c>
      <c r="O2263" s="119">
        <f>+N2263+I2263</f>
        <v>577060</v>
      </c>
      <c r="P2263" s="119"/>
      <c r="Q2263" s="119">
        <f>+Q2261+10</f>
        <v>11810</v>
      </c>
      <c r="R2263" s="120">
        <f>+Q2263+I2263</f>
        <v>577310</v>
      </c>
      <c r="S2263" s="121"/>
      <c r="T2263" s="122">
        <f>+T2261+20</f>
        <v>23270</v>
      </c>
      <c r="U2263" s="122">
        <f>+T2263+I2263</f>
        <v>588770</v>
      </c>
      <c r="V2263" s="141">
        <f>+V2261+500</f>
        <v>565500</v>
      </c>
      <c r="W2263" s="130"/>
      <c r="X2263" s="116">
        <f>+X2261+10</f>
        <v>8710</v>
      </c>
      <c r="Y2263" s="124">
        <f t="shared" si="331"/>
        <v>565740</v>
      </c>
      <c r="Z2263" s="125">
        <f>+V2263+X2263</f>
        <v>574210</v>
      </c>
      <c r="AA2263" s="126"/>
      <c r="AB2263" s="127">
        <f>+AB2261+20</f>
        <v>17420</v>
      </c>
      <c r="AC2263" s="119">
        <f>+V2263+AB2263</f>
        <v>582920</v>
      </c>
      <c r="AD2263" s="127"/>
      <c r="AE2263" s="127">
        <f>+AE2261+10</f>
        <v>8735</v>
      </c>
      <c r="AF2263" s="120">
        <f>+AE2263+V2263</f>
        <v>574235</v>
      </c>
      <c r="AG2263" s="127"/>
      <c r="AH2263" s="127">
        <f>+AH2261+10</f>
        <v>8760</v>
      </c>
      <c r="AI2263" s="119">
        <f>+AH2263+V2263</f>
        <v>574260</v>
      </c>
      <c r="AJ2263" s="126"/>
      <c r="AK2263" s="128">
        <f>+AK2261+10</f>
        <v>8785</v>
      </c>
      <c r="AL2263" s="129">
        <f>+AK2263+V2263</f>
        <v>574285</v>
      </c>
    </row>
    <row r="2264" spans="1:38" ht="15.75" x14ac:dyDescent="0.25">
      <c r="A2264" s="93">
        <f t="shared" si="332"/>
        <v>0</v>
      </c>
      <c r="B2264" s="94">
        <f t="shared" si="327"/>
        <v>0</v>
      </c>
      <c r="C2264" s="95">
        <f>+$D$3*T2264</f>
        <v>7150</v>
      </c>
      <c r="D2264" s="95">
        <f t="shared" si="328"/>
        <v>7150</v>
      </c>
      <c r="E2264" s="95">
        <f>+$F$3*K2264</f>
        <v>1500</v>
      </c>
      <c r="F2264" s="95">
        <f t="shared" si="329"/>
        <v>1500</v>
      </c>
      <c r="G2264" s="96">
        <f>+$H$3*Q2264</f>
        <v>1500</v>
      </c>
      <c r="H2264" s="433">
        <f t="shared" si="330"/>
        <v>1500</v>
      </c>
      <c r="I2264" s="395"/>
      <c r="J2264" s="130">
        <f>((K2265-K2263)/500)</f>
        <v>0.02</v>
      </c>
      <c r="K2264" s="116">
        <f>(((I2264-I2263)*J2264)+K2263)+I2264</f>
        <v>150</v>
      </c>
      <c r="L2264" s="131">
        <f>ROUNDUP(K2264,0)</f>
        <v>150</v>
      </c>
      <c r="M2264" s="132">
        <f>((N2265-N2263)/500)</f>
        <v>0.02</v>
      </c>
      <c r="N2264" s="101">
        <f>(((I2264-I2263)*M2264)+N2263)+I2264</f>
        <v>250</v>
      </c>
      <c r="O2264" s="101">
        <f>ROUNDUP(N2264,0)</f>
        <v>250</v>
      </c>
      <c r="P2264" s="101">
        <f>((Q2265-Q2263)/500)</f>
        <v>0.02</v>
      </c>
      <c r="Q2264" s="101">
        <f>(((I2264-I2263)*P2264)+Q2263)+I2264</f>
        <v>500</v>
      </c>
      <c r="R2264" s="133">
        <f>ROUNDUP(Q2264,0)</f>
        <v>500</v>
      </c>
      <c r="S2264" s="132">
        <f>((T2265-T2263)/500)</f>
        <v>0.04</v>
      </c>
      <c r="T2264" s="134">
        <f>(((I2264-I2263)*S2264)+T2263)+I2264</f>
        <v>650</v>
      </c>
      <c r="U2264" s="134">
        <f>ROUNDUP(T2264,0)</f>
        <v>650</v>
      </c>
      <c r="V2264" s="396"/>
      <c r="W2264" s="130">
        <f>((X2265-X2263)/500)</f>
        <v>0.01</v>
      </c>
      <c r="X2264" s="116">
        <f>(((V2264-V2263)*W2264)+X2263)+V2264</f>
        <v>3055</v>
      </c>
      <c r="Y2264" s="135">
        <f t="shared" si="331"/>
        <v>240</v>
      </c>
      <c r="Z2264" s="106">
        <f>ROUNDUP(X2264,0)</f>
        <v>3055</v>
      </c>
      <c r="AA2264" s="136">
        <f>((AB2265-AB2263)/500)</f>
        <v>0.02</v>
      </c>
      <c r="AB2264" s="137">
        <f>(((V2264-V2263)*AA2264)+AB2263)+V2264</f>
        <v>6110</v>
      </c>
      <c r="AC2264" s="101">
        <f>ROUNDUP(AB2264,0)</f>
        <v>6110</v>
      </c>
      <c r="AD2264" s="137">
        <f>((AE2265-AE2263)/500)</f>
        <v>0.01</v>
      </c>
      <c r="AE2264" s="137">
        <f>(((V2264-V2263)*AD2264)+AE2263)+V2264</f>
        <v>3080</v>
      </c>
      <c r="AF2264" s="133">
        <f>ROUNDUP(AE2264,0)</f>
        <v>3080</v>
      </c>
      <c r="AG2264" s="137">
        <f>((AH2265-AH2263)/500)</f>
        <v>0.01</v>
      </c>
      <c r="AH2264" s="137">
        <f>(((V2264-V2263)*AG2264)+AH2263)+V2264</f>
        <v>3105</v>
      </c>
      <c r="AI2264" s="101">
        <f>ROUNDUP(AH2264,0)</f>
        <v>3105</v>
      </c>
      <c r="AJ2264" s="136">
        <f>((AK2265-AK2263)/500)</f>
        <v>0.01</v>
      </c>
      <c r="AK2264" s="138">
        <f>(((V2264-V2263)*AJ2264)+AK2263)+V2264</f>
        <v>3130</v>
      </c>
      <c r="AL2264" s="139">
        <f>ROUNDUP(AK2264,0)</f>
        <v>3130</v>
      </c>
    </row>
    <row r="2265" spans="1:38" ht="15.75" x14ac:dyDescent="0.25">
      <c r="A2265" s="93">
        <f t="shared" si="332"/>
        <v>0</v>
      </c>
      <c r="B2265" s="93">
        <f t="shared" si="327"/>
        <v>0</v>
      </c>
      <c r="C2265" s="112">
        <f>+$D$3*U2265</f>
        <v>6482190</v>
      </c>
      <c r="D2265" s="112">
        <f t="shared" si="328"/>
        <v>6482190</v>
      </c>
      <c r="E2265" s="112">
        <f>+$F$3*L2265</f>
        <v>5774700</v>
      </c>
      <c r="F2265" s="112">
        <f t="shared" si="329"/>
        <v>5774700</v>
      </c>
      <c r="G2265" s="113">
        <f>+$H$3*R2265</f>
        <v>1733460</v>
      </c>
      <c r="H2265" s="112">
        <f t="shared" si="330"/>
        <v>1733460</v>
      </c>
      <c r="I2265" s="140">
        <f>+I2263+500</f>
        <v>566000</v>
      </c>
      <c r="J2265" s="130"/>
      <c r="K2265" s="116">
        <f>+K2263+10</f>
        <v>11470</v>
      </c>
      <c r="L2265" s="117">
        <f>+I2265+K2265</f>
        <v>577470</v>
      </c>
      <c r="M2265" s="118"/>
      <c r="N2265" s="119">
        <f>+N2263+10</f>
        <v>11570</v>
      </c>
      <c r="O2265" s="119">
        <f>+N2265+I2265</f>
        <v>577570</v>
      </c>
      <c r="P2265" s="119"/>
      <c r="Q2265" s="119">
        <f>+Q2263+10</f>
        <v>11820</v>
      </c>
      <c r="R2265" s="120">
        <f>+Q2265+I2265</f>
        <v>577820</v>
      </c>
      <c r="S2265" s="121"/>
      <c r="T2265" s="122">
        <f>+T2263+20</f>
        <v>23290</v>
      </c>
      <c r="U2265" s="122">
        <f>+T2265+I2265</f>
        <v>589290</v>
      </c>
      <c r="V2265" s="141">
        <f>+V2263+500</f>
        <v>566000</v>
      </c>
      <c r="W2265" s="130"/>
      <c r="X2265" s="116">
        <f>+X2263+5</f>
        <v>8715</v>
      </c>
      <c r="Y2265" s="124">
        <f t="shared" si="331"/>
        <v>566240</v>
      </c>
      <c r="Z2265" s="125">
        <f>+V2265+X2265</f>
        <v>574715</v>
      </c>
      <c r="AA2265" s="126"/>
      <c r="AB2265" s="127">
        <f>+AB2263+10</f>
        <v>17430</v>
      </c>
      <c r="AC2265" s="119">
        <f>+V2265+AB2265</f>
        <v>583430</v>
      </c>
      <c r="AD2265" s="127"/>
      <c r="AE2265" s="127">
        <f>+AE2263+5</f>
        <v>8740</v>
      </c>
      <c r="AF2265" s="120">
        <f>+AE2265+V2265</f>
        <v>574740</v>
      </c>
      <c r="AG2265" s="127"/>
      <c r="AH2265" s="127">
        <f>+AH2263+5</f>
        <v>8765</v>
      </c>
      <c r="AI2265" s="119">
        <f>+AH2265+V2265</f>
        <v>574765</v>
      </c>
      <c r="AJ2265" s="126"/>
      <c r="AK2265" s="128">
        <f>+AK2263+5</f>
        <v>8790</v>
      </c>
      <c r="AL2265" s="129">
        <f>+AK2265+V2265</f>
        <v>574790</v>
      </c>
    </row>
    <row r="2266" spans="1:38" ht="15.75" x14ac:dyDescent="0.25">
      <c r="A2266" s="93">
        <f t="shared" si="332"/>
        <v>0</v>
      </c>
      <c r="B2266" s="94">
        <f t="shared" si="327"/>
        <v>0</v>
      </c>
      <c r="C2266" s="95">
        <f>+$D$3*T2266</f>
        <v>7150</v>
      </c>
      <c r="D2266" s="95">
        <f t="shared" si="328"/>
        <v>7150</v>
      </c>
      <c r="E2266" s="95">
        <f>+$F$3*K2266</f>
        <v>1500</v>
      </c>
      <c r="F2266" s="95">
        <f t="shared" si="329"/>
        <v>1500</v>
      </c>
      <c r="G2266" s="96">
        <f>+$H$3*Q2266</f>
        <v>1500</v>
      </c>
      <c r="H2266" s="95">
        <f t="shared" si="330"/>
        <v>1500</v>
      </c>
      <c r="I2266" s="395"/>
      <c r="J2266" s="130">
        <f>((K2267-K2265)/500)</f>
        <v>0.02</v>
      </c>
      <c r="K2266" s="116">
        <f>(((I2266-I2265)*J2266)+K2265)+I2266</f>
        <v>150</v>
      </c>
      <c r="L2266" s="131">
        <f>ROUNDUP(K2266,0)</f>
        <v>150</v>
      </c>
      <c r="M2266" s="132">
        <f>((N2267-N2265)/500)</f>
        <v>0.02</v>
      </c>
      <c r="N2266" s="101">
        <f>(((I2266-I2265)*M2266)+N2265)+I2266</f>
        <v>250</v>
      </c>
      <c r="O2266" s="101">
        <f>ROUNDUP(N2266,0)</f>
        <v>250</v>
      </c>
      <c r="P2266" s="101">
        <f>((Q2267-Q2265)/500)</f>
        <v>0.02</v>
      </c>
      <c r="Q2266" s="101">
        <f>(((I2266-I2265)*P2266)+Q2265)+I2266</f>
        <v>500</v>
      </c>
      <c r="R2266" s="133">
        <f>ROUNDUP(Q2266,0)</f>
        <v>500</v>
      </c>
      <c r="S2266" s="132">
        <f>((T2267-T2265)/500)</f>
        <v>0.04</v>
      </c>
      <c r="T2266" s="134">
        <f>(((I2266-I2265)*S2266)+T2265)+I2266</f>
        <v>650</v>
      </c>
      <c r="U2266" s="134">
        <f>ROUNDUP(T2266,0)</f>
        <v>650</v>
      </c>
      <c r="V2266" s="396"/>
      <c r="W2266" s="130">
        <f>((X2267-X2265)/500)</f>
        <v>0.02</v>
      </c>
      <c r="X2266" s="116">
        <f>(((V2266-V2265)*W2266)+X2265)+V2266</f>
        <v>-2605</v>
      </c>
      <c r="Y2266" s="135">
        <f t="shared" si="331"/>
        <v>240</v>
      </c>
      <c r="Z2266" s="106">
        <f>ROUNDUP(X2266,0)</f>
        <v>-2605</v>
      </c>
      <c r="AA2266" s="136">
        <f>((AB2267-AB2265)/500)</f>
        <v>0.04</v>
      </c>
      <c r="AB2266" s="137">
        <f>(((V2266-V2265)*AA2266)+AB2265)+V2266</f>
        <v>-5210</v>
      </c>
      <c r="AC2266" s="101">
        <f>ROUNDUP(AB2266,0)</f>
        <v>-5210</v>
      </c>
      <c r="AD2266" s="137">
        <f>((AE2267-AE2265)/500)</f>
        <v>0.02</v>
      </c>
      <c r="AE2266" s="137">
        <f>(((V2266-V2265)*AD2266)+AE2265)+V2266</f>
        <v>-2580</v>
      </c>
      <c r="AF2266" s="133">
        <f>ROUNDUP(AE2266,0)</f>
        <v>-2580</v>
      </c>
      <c r="AG2266" s="137">
        <f>((AH2267-AH2265)/500)</f>
        <v>0.02</v>
      </c>
      <c r="AH2266" s="137">
        <f>(((V2266-V2265)*AG2266)+AH2265)+V2266</f>
        <v>-2555</v>
      </c>
      <c r="AI2266" s="101">
        <f>ROUNDUP(AH2266,0)</f>
        <v>-2555</v>
      </c>
      <c r="AJ2266" s="136">
        <f>((AK2267-AK2265)/500)</f>
        <v>0.02</v>
      </c>
      <c r="AK2266" s="138">
        <f>(((V2266-V2265)*AJ2266)+AK2265)+V2266</f>
        <v>-2530</v>
      </c>
      <c r="AL2266" s="139">
        <f>ROUNDUP(AK2266,0)</f>
        <v>-2530</v>
      </c>
    </row>
    <row r="2267" spans="1:38" ht="15.75" x14ac:dyDescent="0.25">
      <c r="A2267" s="93">
        <f t="shared" si="332"/>
        <v>0</v>
      </c>
      <c r="B2267" s="93">
        <f t="shared" ref="B2267:B2330" si="333">ROUNDUP(A2267,0)</f>
        <v>0</v>
      </c>
      <c r="C2267" s="112">
        <f>+$D$3*U2267</f>
        <v>6487910</v>
      </c>
      <c r="D2267" s="112">
        <f t="shared" ref="D2267:D2330" si="334">ROUNDUP(C2267,0)</f>
        <v>6487910</v>
      </c>
      <c r="E2267" s="112">
        <f>+$F$3*L2267</f>
        <v>5779800</v>
      </c>
      <c r="F2267" s="112">
        <f t="shared" ref="F2267:F2330" si="335">ROUNDUP(E2267,0)</f>
        <v>5779800</v>
      </c>
      <c r="G2267" s="113">
        <f>+$H$3*R2267</f>
        <v>1734990</v>
      </c>
      <c r="H2267" s="112">
        <f t="shared" ref="H2267:H2330" si="336">ROUNDUP(G2267,0)</f>
        <v>1734990</v>
      </c>
      <c r="I2267" s="140">
        <f>+I2265+500</f>
        <v>566500</v>
      </c>
      <c r="J2267" s="130"/>
      <c r="K2267" s="116">
        <f>+K2265+10</f>
        <v>11480</v>
      </c>
      <c r="L2267" s="117">
        <f>+I2267+K2267</f>
        <v>577980</v>
      </c>
      <c r="M2267" s="118"/>
      <c r="N2267" s="119">
        <f>+N2265+10</f>
        <v>11580</v>
      </c>
      <c r="O2267" s="119">
        <f>+N2267+I2267</f>
        <v>578080</v>
      </c>
      <c r="P2267" s="119"/>
      <c r="Q2267" s="119">
        <f>+Q2265+10</f>
        <v>11830</v>
      </c>
      <c r="R2267" s="120">
        <f>+Q2267+I2267</f>
        <v>578330</v>
      </c>
      <c r="S2267" s="121"/>
      <c r="T2267" s="122">
        <f>+T2265+20</f>
        <v>23310</v>
      </c>
      <c r="U2267" s="122">
        <f>+T2267+I2267</f>
        <v>589810</v>
      </c>
      <c r="V2267" s="141">
        <f>+V2265+500</f>
        <v>566500</v>
      </c>
      <c r="W2267" s="130"/>
      <c r="X2267" s="116">
        <f>+X2265+10</f>
        <v>8725</v>
      </c>
      <c r="Y2267" s="124">
        <f t="shared" si="331"/>
        <v>566740</v>
      </c>
      <c r="Z2267" s="125">
        <f>+V2267+X2267</f>
        <v>575225</v>
      </c>
      <c r="AA2267" s="126"/>
      <c r="AB2267" s="127">
        <f>+AB2265+20</f>
        <v>17450</v>
      </c>
      <c r="AC2267" s="119">
        <f>+V2267+AB2267</f>
        <v>583950</v>
      </c>
      <c r="AD2267" s="127"/>
      <c r="AE2267" s="127">
        <f>+AE2265+10</f>
        <v>8750</v>
      </c>
      <c r="AF2267" s="120">
        <f>+AE2267+V2267</f>
        <v>575250</v>
      </c>
      <c r="AG2267" s="127"/>
      <c r="AH2267" s="127">
        <f>+AH2265+10</f>
        <v>8775</v>
      </c>
      <c r="AI2267" s="119">
        <f>+AH2267+V2267</f>
        <v>575275</v>
      </c>
      <c r="AJ2267" s="126"/>
      <c r="AK2267" s="128">
        <f>+AK2265+10</f>
        <v>8800</v>
      </c>
      <c r="AL2267" s="129">
        <f>+AK2267+V2267</f>
        <v>575300</v>
      </c>
    </row>
    <row r="2268" spans="1:38" ht="15.75" x14ac:dyDescent="0.25">
      <c r="A2268" s="93">
        <f t="shared" si="332"/>
        <v>0</v>
      </c>
      <c r="B2268" s="94">
        <f t="shared" si="333"/>
        <v>0</v>
      </c>
      <c r="C2268" s="95">
        <f>+$D$3*T2268</f>
        <v>7150</v>
      </c>
      <c r="D2268" s="95">
        <f t="shared" si="334"/>
        <v>7150</v>
      </c>
      <c r="E2268" s="95">
        <f>+$F$3*K2268</f>
        <v>1500</v>
      </c>
      <c r="F2268" s="95">
        <f t="shared" si="335"/>
        <v>1500</v>
      </c>
      <c r="G2268" s="96">
        <f>+$H$3*Q2268</f>
        <v>1500</v>
      </c>
      <c r="H2268" s="433">
        <f t="shared" si="336"/>
        <v>1500</v>
      </c>
      <c r="I2268" s="395"/>
      <c r="J2268" s="130">
        <f>((K2269-K2267)/500)</f>
        <v>0.02</v>
      </c>
      <c r="K2268" s="116">
        <f>(((I2268-I2267)*J2268)+K2267)+I2268</f>
        <v>150</v>
      </c>
      <c r="L2268" s="131">
        <f>ROUNDUP(K2268,0)</f>
        <v>150</v>
      </c>
      <c r="M2268" s="132">
        <f>((N2269-N2267)/500)</f>
        <v>0.02</v>
      </c>
      <c r="N2268" s="101">
        <f>(((I2268-I2267)*M2268)+N2267)+I2268</f>
        <v>250</v>
      </c>
      <c r="O2268" s="101">
        <f>ROUNDUP(N2268,0)</f>
        <v>250</v>
      </c>
      <c r="P2268" s="101">
        <f>((Q2269-Q2267)/500)</f>
        <v>0.02</v>
      </c>
      <c r="Q2268" s="101">
        <f>(((I2268-I2267)*P2268)+Q2267)+I2268</f>
        <v>500</v>
      </c>
      <c r="R2268" s="133">
        <f>ROUNDUP(Q2268,0)</f>
        <v>500</v>
      </c>
      <c r="S2268" s="132">
        <f>((T2269-T2267)/500)</f>
        <v>0.04</v>
      </c>
      <c r="T2268" s="134">
        <f>(((I2268-I2267)*S2268)+T2267)+I2268</f>
        <v>650</v>
      </c>
      <c r="U2268" s="134">
        <f>ROUNDUP(T2268,0)</f>
        <v>650</v>
      </c>
      <c r="V2268" s="396"/>
      <c r="W2268" s="130">
        <f>((X2269-X2267)/500)</f>
        <v>0.01</v>
      </c>
      <c r="X2268" s="116">
        <f>(((V2268-V2267)*W2268)+X2267)+V2268</f>
        <v>3060</v>
      </c>
      <c r="Y2268" s="135">
        <f t="shared" si="331"/>
        <v>240</v>
      </c>
      <c r="Z2268" s="106">
        <f>ROUNDUP(X2268,0)</f>
        <v>3060</v>
      </c>
      <c r="AA2268" s="136">
        <f>((AB2269-AB2267)/500)</f>
        <v>0.02</v>
      </c>
      <c r="AB2268" s="137">
        <f>(((V2268-V2267)*AA2268)+AB2267)+V2268</f>
        <v>6120</v>
      </c>
      <c r="AC2268" s="101">
        <f>ROUNDUP(AB2268,0)</f>
        <v>6120</v>
      </c>
      <c r="AD2268" s="137">
        <f>((AE2269-AE2267)/500)</f>
        <v>0.01</v>
      </c>
      <c r="AE2268" s="137">
        <f>(((V2268-V2267)*AD2268)+AE2267)+V2268</f>
        <v>3085</v>
      </c>
      <c r="AF2268" s="133">
        <f>ROUNDUP(AE2268,0)</f>
        <v>3085</v>
      </c>
      <c r="AG2268" s="137">
        <f>((AH2269-AH2267)/500)</f>
        <v>0.01</v>
      </c>
      <c r="AH2268" s="137">
        <f>(((V2268-V2267)*AG2268)+AH2267)+V2268</f>
        <v>3110</v>
      </c>
      <c r="AI2268" s="101">
        <f>ROUNDUP(AH2268,0)</f>
        <v>3110</v>
      </c>
      <c r="AJ2268" s="136">
        <f>((AK2269-AK2267)/500)</f>
        <v>0.01</v>
      </c>
      <c r="AK2268" s="138">
        <f>(((V2268-V2267)*AJ2268)+AK2267)+V2268</f>
        <v>3135</v>
      </c>
      <c r="AL2268" s="139">
        <f>ROUNDUP(AK2268,0)</f>
        <v>3135</v>
      </c>
    </row>
    <row r="2269" spans="1:38" ht="15.75" x14ac:dyDescent="0.25">
      <c r="A2269" s="93">
        <f t="shared" si="332"/>
        <v>0</v>
      </c>
      <c r="B2269" s="93">
        <f t="shared" si="333"/>
        <v>0</v>
      </c>
      <c r="C2269" s="112">
        <f>+$D$3*U2269</f>
        <v>6493630</v>
      </c>
      <c r="D2269" s="112">
        <f t="shared" si="334"/>
        <v>6493630</v>
      </c>
      <c r="E2269" s="112">
        <f>+$F$3*L2269</f>
        <v>5784900</v>
      </c>
      <c r="F2269" s="112">
        <f t="shared" si="335"/>
        <v>5784900</v>
      </c>
      <c r="G2269" s="113">
        <f>+$H$3*R2269</f>
        <v>1736520</v>
      </c>
      <c r="H2269" s="112">
        <f t="shared" si="336"/>
        <v>1736520</v>
      </c>
      <c r="I2269" s="140">
        <f>+I2267+500</f>
        <v>567000</v>
      </c>
      <c r="J2269" s="130"/>
      <c r="K2269" s="116">
        <f>+K2267+10</f>
        <v>11490</v>
      </c>
      <c r="L2269" s="117">
        <f>+I2269+K2269</f>
        <v>578490</v>
      </c>
      <c r="M2269" s="118"/>
      <c r="N2269" s="119">
        <f>+N2267+10</f>
        <v>11590</v>
      </c>
      <c r="O2269" s="119">
        <f>+N2269+I2269</f>
        <v>578590</v>
      </c>
      <c r="P2269" s="119"/>
      <c r="Q2269" s="119">
        <f>+Q2267+10</f>
        <v>11840</v>
      </c>
      <c r="R2269" s="120">
        <f>+Q2269+I2269</f>
        <v>578840</v>
      </c>
      <c r="S2269" s="121"/>
      <c r="T2269" s="122">
        <f>+T2267+20</f>
        <v>23330</v>
      </c>
      <c r="U2269" s="122">
        <f>+T2269+I2269</f>
        <v>590330</v>
      </c>
      <c r="V2269" s="141">
        <f>+V2267+500</f>
        <v>567000</v>
      </c>
      <c r="W2269" s="130"/>
      <c r="X2269" s="116">
        <f>+X2267+5</f>
        <v>8730</v>
      </c>
      <c r="Y2269" s="124">
        <f t="shared" si="331"/>
        <v>567240</v>
      </c>
      <c r="Z2269" s="125">
        <f>+V2269+X2269</f>
        <v>575730</v>
      </c>
      <c r="AA2269" s="126"/>
      <c r="AB2269" s="127">
        <f>+AB2267+10</f>
        <v>17460</v>
      </c>
      <c r="AC2269" s="119">
        <f>+V2269+AB2269</f>
        <v>584460</v>
      </c>
      <c r="AD2269" s="127"/>
      <c r="AE2269" s="127">
        <f>+AE2267+5</f>
        <v>8755</v>
      </c>
      <c r="AF2269" s="120">
        <f>+AE2269+V2269</f>
        <v>575755</v>
      </c>
      <c r="AG2269" s="127"/>
      <c r="AH2269" s="127">
        <f>+AH2267+5</f>
        <v>8780</v>
      </c>
      <c r="AI2269" s="119">
        <f>+AH2269+V2269</f>
        <v>575780</v>
      </c>
      <c r="AJ2269" s="126"/>
      <c r="AK2269" s="128">
        <f>+AK2267+5</f>
        <v>8805</v>
      </c>
      <c r="AL2269" s="129">
        <f>+AK2269+V2269</f>
        <v>575805</v>
      </c>
    </row>
    <row r="2270" spans="1:38" ht="15.75" x14ac:dyDescent="0.25">
      <c r="A2270" s="93">
        <f t="shared" si="332"/>
        <v>0</v>
      </c>
      <c r="B2270" s="94">
        <f t="shared" si="333"/>
        <v>0</v>
      </c>
      <c r="C2270" s="95">
        <f>+$D$3*T2270</f>
        <v>7150</v>
      </c>
      <c r="D2270" s="95">
        <f t="shared" si="334"/>
        <v>7150</v>
      </c>
      <c r="E2270" s="95">
        <f>+$F$3*K2270</f>
        <v>1500</v>
      </c>
      <c r="F2270" s="95">
        <f t="shared" si="335"/>
        <v>1500</v>
      </c>
      <c r="G2270" s="96">
        <f>+$H$3*Q2270</f>
        <v>1500</v>
      </c>
      <c r="H2270" s="95">
        <f t="shared" si="336"/>
        <v>1500</v>
      </c>
      <c r="I2270" s="395"/>
      <c r="J2270" s="130">
        <f>((K2271-K2269)/500)</f>
        <v>0.02</v>
      </c>
      <c r="K2270" s="116">
        <f>(((I2270-I2269)*J2270)+K2269)+I2270</f>
        <v>150</v>
      </c>
      <c r="L2270" s="131">
        <f>ROUNDUP(K2270,0)</f>
        <v>150</v>
      </c>
      <c r="M2270" s="132">
        <f>((N2271-N2269)/500)</f>
        <v>0.02</v>
      </c>
      <c r="N2270" s="101">
        <f>(((I2270-I2269)*M2270)+N2269)+I2270</f>
        <v>250</v>
      </c>
      <c r="O2270" s="101">
        <f>ROUNDUP(N2270,0)</f>
        <v>250</v>
      </c>
      <c r="P2270" s="101">
        <f>((Q2271-Q2269)/500)</f>
        <v>0.02</v>
      </c>
      <c r="Q2270" s="101">
        <f>(((I2270-I2269)*P2270)+Q2269)+I2270</f>
        <v>500</v>
      </c>
      <c r="R2270" s="133">
        <f>ROUNDUP(Q2270,0)</f>
        <v>500</v>
      </c>
      <c r="S2270" s="132">
        <f>((T2271-T2269)/500)</f>
        <v>0.04</v>
      </c>
      <c r="T2270" s="134">
        <f>(((I2270-I2269)*S2270)+T2269)+I2270</f>
        <v>650</v>
      </c>
      <c r="U2270" s="134">
        <f>ROUNDUP(T2270,0)</f>
        <v>650</v>
      </c>
      <c r="V2270" s="396"/>
      <c r="W2270" s="130">
        <f>((X2271-X2269)/500)</f>
        <v>0.02</v>
      </c>
      <c r="X2270" s="116">
        <f>(((V2270-V2269)*W2270)+X2269)+V2270</f>
        <v>-2610</v>
      </c>
      <c r="Y2270" s="135">
        <f t="shared" si="331"/>
        <v>240</v>
      </c>
      <c r="Z2270" s="106">
        <f>ROUNDUP(X2270,0)</f>
        <v>-2610</v>
      </c>
      <c r="AA2270" s="136">
        <f>((AB2271-AB2269)/500)</f>
        <v>0.04</v>
      </c>
      <c r="AB2270" s="137">
        <f>(((V2270-V2269)*AA2270)+AB2269)+V2270</f>
        <v>-5220</v>
      </c>
      <c r="AC2270" s="101">
        <f>ROUNDUP(AB2270,0)</f>
        <v>-5220</v>
      </c>
      <c r="AD2270" s="137">
        <f>((AE2271-AE2269)/500)</f>
        <v>0.02</v>
      </c>
      <c r="AE2270" s="137">
        <f>(((V2270-V2269)*AD2270)+AE2269)+V2270</f>
        <v>-2585</v>
      </c>
      <c r="AF2270" s="133">
        <f>ROUNDUP(AE2270,0)</f>
        <v>-2585</v>
      </c>
      <c r="AG2270" s="137">
        <f>((AH2271-AH2269)/500)</f>
        <v>0.02</v>
      </c>
      <c r="AH2270" s="137">
        <f>(((V2270-V2269)*AG2270)+AH2269)+V2270</f>
        <v>-2560</v>
      </c>
      <c r="AI2270" s="101">
        <f>ROUNDUP(AH2270,0)</f>
        <v>-2560</v>
      </c>
      <c r="AJ2270" s="136">
        <f>((AK2271-AK2269)/500)</f>
        <v>0.02</v>
      </c>
      <c r="AK2270" s="138">
        <f>(((V2270-V2269)*AJ2270)+AK2269)+V2270</f>
        <v>-2535</v>
      </c>
      <c r="AL2270" s="139">
        <f>ROUNDUP(AK2270,0)</f>
        <v>-2535</v>
      </c>
    </row>
    <row r="2271" spans="1:38" ht="15.75" x14ac:dyDescent="0.25">
      <c r="A2271" s="93">
        <f t="shared" si="332"/>
        <v>0</v>
      </c>
      <c r="B2271" s="93">
        <f t="shared" si="333"/>
        <v>0</v>
      </c>
      <c r="C2271" s="112">
        <f>+$D$3*U2271</f>
        <v>6499350</v>
      </c>
      <c r="D2271" s="112">
        <f t="shared" si="334"/>
        <v>6499350</v>
      </c>
      <c r="E2271" s="112">
        <f>+$F$3*L2271</f>
        <v>5790000</v>
      </c>
      <c r="F2271" s="112">
        <f t="shared" si="335"/>
        <v>5790000</v>
      </c>
      <c r="G2271" s="113">
        <f>+$H$3*R2271</f>
        <v>1738050</v>
      </c>
      <c r="H2271" s="112">
        <f t="shared" si="336"/>
        <v>1738050</v>
      </c>
      <c r="I2271" s="140">
        <f>+I2269+500</f>
        <v>567500</v>
      </c>
      <c r="J2271" s="130"/>
      <c r="K2271" s="116">
        <f>+K2269+10</f>
        <v>11500</v>
      </c>
      <c r="L2271" s="117">
        <f>+I2271+K2271</f>
        <v>579000</v>
      </c>
      <c r="M2271" s="118"/>
      <c r="N2271" s="119">
        <f>+N2269+10</f>
        <v>11600</v>
      </c>
      <c r="O2271" s="119">
        <f>+N2271+I2271</f>
        <v>579100</v>
      </c>
      <c r="P2271" s="119"/>
      <c r="Q2271" s="119">
        <f>+Q2269+10</f>
        <v>11850</v>
      </c>
      <c r="R2271" s="120">
        <f>+Q2271+I2271</f>
        <v>579350</v>
      </c>
      <c r="S2271" s="121"/>
      <c r="T2271" s="122">
        <f>+T2269+20</f>
        <v>23350</v>
      </c>
      <c r="U2271" s="122">
        <f>+T2271+I2271</f>
        <v>590850</v>
      </c>
      <c r="V2271" s="141">
        <f>+V2269+500</f>
        <v>567500</v>
      </c>
      <c r="W2271" s="130"/>
      <c r="X2271" s="116">
        <f>+X2269+10</f>
        <v>8740</v>
      </c>
      <c r="Y2271" s="124">
        <f t="shared" si="331"/>
        <v>567740</v>
      </c>
      <c r="Z2271" s="125">
        <f>+V2271+X2271</f>
        <v>576240</v>
      </c>
      <c r="AA2271" s="126"/>
      <c r="AB2271" s="127">
        <f>+AB2269+20</f>
        <v>17480</v>
      </c>
      <c r="AC2271" s="119">
        <f>+V2271+AB2271</f>
        <v>584980</v>
      </c>
      <c r="AD2271" s="127"/>
      <c r="AE2271" s="127">
        <f>+AE2269+10</f>
        <v>8765</v>
      </c>
      <c r="AF2271" s="120">
        <f>+AE2271+V2271</f>
        <v>576265</v>
      </c>
      <c r="AG2271" s="127"/>
      <c r="AH2271" s="127">
        <f>+AH2269+10</f>
        <v>8790</v>
      </c>
      <c r="AI2271" s="119">
        <f>+AH2271+V2271</f>
        <v>576290</v>
      </c>
      <c r="AJ2271" s="126"/>
      <c r="AK2271" s="128">
        <f>+AK2269+10</f>
        <v>8815</v>
      </c>
      <c r="AL2271" s="129">
        <f>+AK2271+V2271</f>
        <v>576315</v>
      </c>
    </row>
    <row r="2272" spans="1:38" ht="15.75" x14ac:dyDescent="0.25">
      <c r="A2272" s="93">
        <f t="shared" si="332"/>
        <v>0</v>
      </c>
      <c r="B2272" s="94">
        <f t="shared" si="333"/>
        <v>0</v>
      </c>
      <c r="C2272" s="95">
        <f>+$D$3*T2272</f>
        <v>7150</v>
      </c>
      <c r="D2272" s="95">
        <f t="shared" si="334"/>
        <v>7150</v>
      </c>
      <c r="E2272" s="95">
        <f>+$F$3*K2272</f>
        <v>1500</v>
      </c>
      <c r="F2272" s="95">
        <f t="shared" si="335"/>
        <v>1500</v>
      </c>
      <c r="G2272" s="96">
        <f>+$H$3*Q2272</f>
        <v>1500</v>
      </c>
      <c r="H2272" s="433">
        <f t="shared" si="336"/>
        <v>1500</v>
      </c>
      <c r="I2272" s="395"/>
      <c r="J2272" s="130">
        <f>((K2273-K2271)/500)</f>
        <v>0.02</v>
      </c>
      <c r="K2272" s="116">
        <f>(((I2272-I2271)*J2272)+K2271)+I2272</f>
        <v>150</v>
      </c>
      <c r="L2272" s="131">
        <f>ROUNDUP(K2272,0)</f>
        <v>150</v>
      </c>
      <c r="M2272" s="132">
        <f>((N2273-N2271)/500)</f>
        <v>0.02</v>
      </c>
      <c r="N2272" s="101">
        <f>(((I2272-I2271)*M2272)+N2271)+I2272</f>
        <v>250</v>
      </c>
      <c r="O2272" s="101">
        <f>ROUNDUP(N2272,0)</f>
        <v>250</v>
      </c>
      <c r="P2272" s="101">
        <f>((Q2273-Q2271)/500)</f>
        <v>0.02</v>
      </c>
      <c r="Q2272" s="101">
        <f>(((I2272-I2271)*P2272)+Q2271)+I2272</f>
        <v>500</v>
      </c>
      <c r="R2272" s="133">
        <f>ROUNDUP(Q2272,0)</f>
        <v>500</v>
      </c>
      <c r="S2272" s="132">
        <f>((T2273-T2271)/500)</f>
        <v>0.04</v>
      </c>
      <c r="T2272" s="134">
        <f>(((I2272-I2271)*S2272)+T2271)+I2272</f>
        <v>650</v>
      </c>
      <c r="U2272" s="134">
        <f>ROUNDUP(T2272,0)</f>
        <v>650</v>
      </c>
      <c r="V2272" s="396"/>
      <c r="W2272" s="130">
        <f>((X2273-X2271)/500)</f>
        <v>0.01</v>
      </c>
      <c r="X2272" s="116">
        <f>(((V2272-V2271)*W2272)+X2271)+V2272</f>
        <v>3065</v>
      </c>
      <c r="Y2272" s="135">
        <f t="shared" si="331"/>
        <v>240</v>
      </c>
      <c r="Z2272" s="106">
        <f>ROUNDUP(X2272,0)</f>
        <v>3065</v>
      </c>
      <c r="AA2272" s="136">
        <f>((AB2273-AB2271)/500)</f>
        <v>0.02</v>
      </c>
      <c r="AB2272" s="137">
        <f>(((V2272-V2271)*AA2272)+AB2271)+V2272</f>
        <v>6130</v>
      </c>
      <c r="AC2272" s="101">
        <f>ROUNDUP(AB2272,0)</f>
        <v>6130</v>
      </c>
      <c r="AD2272" s="137">
        <f>((AE2273-AE2271)/500)</f>
        <v>0.01</v>
      </c>
      <c r="AE2272" s="137">
        <f>(((V2272-V2271)*AD2272)+AE2271)+V2272</f>
        <v>3090</v>
      </c>
      <c r="AF2272" s="133">
        <f>ROUNDUP(AE2272,0)</f>
        <v>3090</v>
      </c>
      <c r="AG2272" s="137">
        <f>((AH2273-AH2271)/500)</f>
        <v>0.01</v>
      </c>
      <c r="AH2272" s="137">
        <f>(((V2272-V2271)*AG2272)+AH2271)+V2272</f>
        <v>3115</v>
      </c>
      <c r="AI2272" s="101">
        <f>ROUNDUP(AH2272,0)</f>
        <v>3115</v>
      </c>
      <c r="AJ2272" s="136">
        <f>((AK2273-AK2271)/500)</f>
        <v>0.01</v>
      </c>
      <c r="AK2272" s="138">
        <f>(((V2272-V2271)*AJ2272)+AK2271)+V2272</f>
        <v>3140</v>
      </c>
      <c r="AL2272" s="139">
        <f>ROUNDUP(AK2272,0)</f>
        <v>3140</v>
      </c>
    </row>
    <row r="2273" spans="1:38" ht="15.75" x14ac:dyDescent="0.25">
      <c r="A2273" s="93">
        <f t="shared" si="332"/>
        <v>0</v>
      </c>
      <c r="B2273" s="93">
        <f t="shared" si="333"/>
        <v>0</v>
      </c>
      <c r="C2273" s="112">
        <f>+$D$3*U2273</f>
        <v>6505070</v>
      </c>
      <c r="D2273" s="112">
        <f t="shared" si="334"/>
        <v>6505070</v>
      </c>
      <c r="E2273" s="112">
        <f>+$F$3*L2273</f>
        <v>5795100</v>
      </c>
      <c r="F2273" s="112">
        <f t="shared" si="335"/>
        <v>5795100</v>
      </c>
      <c r="G2273" s="113">
        <f>+$H$3*R2273</f>
        <v>1739580</v>
      </c>
      <c r="H2273" s="112">
        <f t="shared" si="336"/>
        <v>1739580</v>
      </c>
      <c r="I2273" s="140">
        <f>+I2271+500</f>
        <v>568000</v>
      </c>
      <c r="J2273" s="130"/>
      <c r="K2273" s="116">
        <f>+K2271+10</f>
        <v>11510</v>
      </c>
      <c r="L2273" s="117">
        <f>+I2273+K2273</f>
        <v>579510</v>
      </c>
      <c r="M2273" s="118"/>
      <c r="N2273" s="119">
        <f>+N2271+10</f>
        <v>11610</v>
      </c>
      <c r="O2273" s="119">
        <f>+N2273+I2273</f>
        <v>579610</v>
      </c>
      <c r="P2273" s="119"/>
      <c r="Q2273" s="119">
        <f>+Q2271+10</f>
        <v>11860</v>
      </c>
      <c r="R2273" s="120">
        <f>+Q2273+I2273</f>
        <v>579860</v>
      </c>
      <c r="S2273" s="121"/>
      <c r="T2273" s="122">
        <f>+T2271+20</f>
        <v>23370</v>
      </c>
      <c r="U2273" s="122">
        <f>+T2273+I2273</f>
        <v>591370</v>
      </c>
      <c r="V2273" s="141">
        <f>+V2271+500</f>
        <v>568000</v>
      </c>
      <c r="W2273" s="130"/>
      <c r="X2273" s="116">
        <f>+X2271+5</f>
        <v>8745</v>
      </c>
      <c r="Y2273" s="124">
        <f t="shared" ref="Y2273:Y2336" si="337">+V2273+240</f>
        <v>568240</v>
      </c>
      <c r="Z2273" s="125">
        <f>+V2273+X2273</f>
        <v>576745</v>
      </c>
      <c r="AA2273" s="126"/>
      <c r="AB2273" s="127">
        <f>+AB2271+10</f>
        <v>17490</v>
      </c>
      <c r="AC2273" s="119">
        <f>+V2273+AB2273</f>
        <v>585490</v>
      </c>
      <c r="AD2273" s="127"/>
      <c r="AE2273" s="127">
        <f>+AE2271+5</f>
        <v>8770</v>
      </c>
      <c r="AF2273" s="120">
        <f>+AE2273+V2273</f>
        <v>576770</v>
      </c>
      <c r="AG2273" s="127"/>
      <c r="AH2273" s="127">
        <f>+AH2271+5</f>
        <v>8795</v>
      </c>
      <c r="AI2273" s="119">
        <f>+AH2273+V2273</f>
        <v>576795</v>
      </c>
      <c r="AJ2273" s="126"/>
      <c r="AK2273" s="128">
        <f>+AK2271+5</f>
        <v>8820</v>
      </c>
      <c r="AL2273" s="129">
        <f>+AK2273+V2273</f>
        <v>576820</v>
      </c>
    </row>
    <row r="2274" spans="1:38" ht="15.75" x14ac:dyDescent="0.25">
      <c r="A2274" s="93">
        <f t="shared" si="332"/>
        <v>0</v>
      </c>
      <c r="B2274" s="94">
        <f t="shared" si="333"/>
        <v>0</v>
      </c>
      <c r="C2274" s="95">
        <f>+$D$3*T2274</f>
        <v>7150</v>
      </c>
      <c r="D2274" s="95">
        <f t="shared" si="334"/>
        <v>7150</v>
      </c>
      <c r="E2274" s="95">
        <f>+$F$3*K2274</f>
        <v>1500</v>
      </c>
      <c r="F2274" s="95">
        <f t="shared" si="335"/>
        <v>1500</v>
      </c>
      <c r="G2274" s="96">
        <f>+$H$3*Q2274</f>
        <v>1500</v>
      </c>
      <c r="H2274" s="95">
        <f t="shared" si="336"/>
        <v>1500</v>
      </c>
      <c r="I2274" s="395"/>
      <c r="J2274" s="130">
        <f>((K2275-K2273)/500)</f>
        <v>0.02</v>
      </c>
      <c r="K2274" s="116">
        <f>(((I2274-I2273)*J2274)+K2273)+I2274</f>
        <v>150</v>
      </c>
      <c r="L2274" s="131">
        <f>ROUNDUP(K2274,0)</f>
        <v>150</v>
      </c>
      <c r="M2274" s="132">
        <f>((N2275-N2273)/500)</f>
        <v>0.02</v>
      </c>
      <c r="N2274" s="101">
        <f>(((I2274-I2273)*M2274)+N2273)+I2274</f>
        <v>250</v>
      </c>
      <c r="O2274" s="101">
        <f>ROUNDUP(N2274,0)</f>
        <v>250</v>
      </c>
      <c r="P2274" s="101">
        <f>((Q2275-Q2273)/500)</f>
        <v>0.02</v>
      </c>
      <c r="Q2274" s="101">
        <f>(((I2274-I2273)*P2274)+Q2273)+I2274</f>
        <v>500</v>
      </c>
      <c r="R2274" s="133">
        <f>ROUNDUP(Q2274,0)</f>
        <v>500</v>
      </c>
      <c r="S2274" s="132">
        <f>((T2275-T2273)/500)</f>
        <v>0.04</v>
      </c>
      <c r="T2274" s="134">
        <f>(((I2274-I2273)*S2274)+T2273)+I2274</f>
        <v>650</v>
      </c>
      <c r="U2274" s="134">
        <f>ROUNDUP(T2274,0)</f>
        <v>650</v>
      </c>
      <c r="V2274" s="396"/>
      <c r="W2274" s="130">
        <f>((X2275-X2273)/500)</f>
        <v>0.02</v>
      </c>
      <c r="X2274" s="116">
        <f>(((V2274-V2273)*W2274)+X2273)+V2274</f>
        <v>-2615</v>
      </c>
      <c r="Y2274" s="135">
        <f t="shared" si="337"/>
        <v>240</v>
      </c>
      <c r="Z2274" s="106">
        <f>ROUNDUP(X2274,0)</f>
        <v>-2615</v>
      </c>
      <c r="AA2274" s="136">
        <f>((AB2275-AB2273)/500)</f>
        <v>0.04</v>
      </c>
      <c r="AB2274" s="137">
        <f>(((V2274-V2273)*AA2274)+AB2273)+V2274</f>
        <v>-5230</v>
      </c>
      <c r="AC2274" s="101">
        <f>ROUNDUP(AB2274,0)</f>
        <v>-5230</v>
      </c>
      <c r="AD2274" s="137">
        <f>((AE2275-AE2273)/500)</f>
        <v>0.02</v>
      </c>
      <c r="AE2274" s="137">
        <f>(((V2274-V2273)*AD2274)+AE2273)+V2274</f>
        <v>-2590</v>
      </c>
      <c r="AF2274" s="133">
        <f>ROUNDUP(AE2274,0)</f>
        <v>-2590</v>
      </c>
      <c r="AG2274" s="137">
        <f>((AH2275-AH2273)/500)</f>
        <v>0.02</v>
      </c>
      <c r="AH2274" s="137">
        <f>(((V2274-V2273)*AG2274)+AH2273)+V2274</f>
        <v>-2565</v>
      </c>
      <c r="AI2274" s="101">
        <f>ROUNDUP(AH2274,0)</f>
        <v>-2565</v>
      </c>
      <c r="AJ2274" s="136">
        <f>((AK2275-AK2273)/500)</f>
        <v>0.02</v>
      </c>
      <c r="AK2274" s="138">
        <f>(((V2274-V2273)*AJ2274)+AK2273)+V2274</f>
        <v>-2540</v>
      </c>
      <c r="AL2274" s="139">
        <f>ROUNDUP(AK2274,0)</f>
        <v>-2540</v>
      </c>
    </row>
    <row r="2275" spans="1:38" ht="15.75" x14ac:dyDescent="0.25">
      <c r="A2275" s="93">
        <f t="shared" si="332"/>
        <v>0</v>
      </c>
      <c r="B2275" s="93">
        <f t="shared" si="333"/>
        <v>0</v>
      </c>
      <c r="C2275" s="112">
        <f>+$D$3*U2275</f>
        <v>6510790</v>
      </c>
      <c r="D2275" s="112">
        <f t="shared" si="334"/>
        <v>6510790</v>
      </c>
      <c r="E2275" s="112">
        <f>+$F$3*L2275</f>
        <v>5800200</v>
      </c>
      <c r="F2275" s="112">
        <f t="shared" si="335"/>
        <v>5800200</v>
      </c>
      <c r="G2275" s="113">
        <f>+$H$3*R2275</f>
        <v>1741110</v>
      </c>
      <c r="H2275" s="112">
        <f t="shared" si="336"/>
        <v>1741110</v>
      </c>
      <c r="I2275" s="140">
        <f>+I2273+500</f>
        <v>568500</v>
      </c>
      <c r="J2275" s="130"/>
      <c r="K2275" s="116">
        <f>+K2273+10</f>
        <v>11520</v>
      </c>
      <c r="L2275" s="117">
        <f>+I2275+K2275</f>
        <v>580020</v>
      </c>
      <c r="M2275" s="118"/>
      <c r="N2275" s="119">
        <f>+N2273+10</f>
        <v>11620</v>
      </c>
      <c r="O2275" s="119">
        <f>+N2275+I2275</f>
        <v>580120</v>
      </c>
      <c r="P2275" s="119"/>
      <c r="Q2275" s="119">
        <f>+Q2273+10</f>
        <v>11870</v>
      </c>
      <c r="R2275" s="120">
        <f>+Q2275+I2275</f>
        <v>580370</v>
      </c>
      <c r="S2275" s="121"/>
      <c r="T2275" s="122">
        <f>+T2273+20</f>
        <v>23390</v>
      </c>
      <c r="U2275" s="122">
        <f>+T2275+I2275</f>
        <v>591890</v>
      </c>
      <c r="V2275" s="141">
        <f>+V2273+500</f>
        <v>568500</v>
      </c>
      <c r="W2275" s="130"/>
      <c r="X2275" s="116">
        <f>+X2273+10</f>
        <v>8755</v>
      </c>
      <c r="Y2275" s="124">
        <f t="shared" si="337"/>
        <v>568740</v>
      </c>
      <c r="Z2275" s="125">
        <f>+V2275+X2275</f>
        <v>577255</v>
      </c>
      <c r="AA2275" s="126"/>
      <c r="AB2275" s="127">
        <f>+AB2273+20</f>
        <v>17510</v>
      </c>
      <c r="AC2275" s="119">
        <f>+V2275+AB2275</f>
        <v>586010</v>
      </c>
      <c r="AD2275" s="127"/>
      <c r="AE2275" s="127">
        <f>+AE2273+10</f>
        <v>8780</v>
      </c>
      <c r="AF2275" s="120">
        <f>+AE2275+V2275</f>
        <v>577280</v>
      </c>
      <c r="AG2275" s="127"/>
      <c r="AH2275" s="127">
        <f>+AH2273+10</f>
        <v>8805</v>
      </c>
      <c r="AI2275" s="119">
        <f>+AH2275+V2275</f>
        <v>577305</v>
      </c>
      <c r="AJ2275" s="126"/>
      <c r="AK2275" s="128">
        <f>+AK2273+10</f>
        <v>8830</v>
      </c>
      <c r="AL2275" s="129">
        <f>+AK2275+V2275</f>
        <v>577330</v>
      </c>
    </row>
    <row r="2276" spans="1:38" ht="15.75" x14ac:dyDescent="0.25">
      <c r="A2276" s="93">
        <f t="shared" si="332"/>
        <v>0</v>
      </c>
      <c r="B2276" s="94">
        <f t="shared" si="333"/>
        <v>0</v>
      </c>
      <c r="C2276" s="95">
        <f>+$D$3*T2276</f>
        <v>7150</v>
      </c>
      <c r="D2276" s="95">
        <f t="shared" si="334"/>
        <v>7150</v>
      </c>
      <c r="E2276" s="95">
        <f>+$F$3*K2276</f>
        <v>1500</v>
      </c>
      <c r="F2276" s="95">
        <f t="shared" si="335"/>
        <v>1500</v>
      </c>
      <c r="G2276" s="96">
        <f>+$H$3*Q2276</f>
        <v>1500</v>
      </c>
      <c r="H2276" s="433">
        <f t="shared" si="336"/>
        <v>1500</v>
      </c>
      <c r="I2276" s="395"/>
      <c r="J2276" s="130">
        <f>((K2277-K2275)/500)</f>
        <v>0.02</v>
      </c>
      <c r="K2276" s="116">
        <f>(((I2276-I2275)*J2276)+K2275)+I2276</f>
        <v>150</v>
      </c>
      <c r="L2276" s="131">
        <f>ROUNDUP(K2276,0)</f>
        <v>150</v>
      </c>
      <c r="M2276" s="132">
        <f>((N2277-N2275)/500)</f>
        <v>0.02</v>
      </c>
      <c r="N2276" s="101">
        <f>(((I2276-I2275)*M2276)+N2275)+I2276</f>
        <v>250</v>
      </c>
      <c r="O2276" s="101">
        <f>ROUNDUP(N2276,0)</f>
        <v>250</v>
      </c>
      <c r="P2276" s="101">
        <f>((Q2277-Q2275)/500)</f>
        <v>0.02</v>
      </c>
      <c r="Q2276" s="101">
        <f>(((I2276-I2275)*P2276)+Q2275)+I2276</f>
        <v>500</v>
      </c>
      <c r="R2276" s="133">
        <f>ROUNDUP(Q2276,0)</f>
        <v>500</v>
      </c>
      <c r="S2276" s="132">
        <f>((T2277-T2275)/500)</f>
        <v>0.04</v>
      </c>
      <c r="T2276" s="134">
        <f>(((I2276-I2275)*S2276)+T2275)+I2276</f>
        <v>650</v>
      </c>
      <c r="U2276" s="134">
        <f>ROUNDUP(T2276,0)</f>
        <v>650</v>
      </c>
      <c r="V2276" s="396"/>
      <c r="W2276" s="130">
        <f>((X2277-X2275)/500)</f>
        <v>0.01</v>
      </c>
      <c r="X2276" s="116">
        <f>(((V2276-V2275)*W2276)+X2275)+V2276</f>
        <v>3070</v>
      </c>
      <c r="Y2276" s="135">
        <f t="shared" si="337"/>
        <v>240</v>
      </c>
      <c r="Z2276" s="106">
        <f>ROUNDUP(X2276,0)</f>
        <v>3070</v>
      </c>
      <c r="AA2276" s="136">
        <f>((AB2277-AB2275)/500)</f>
        <v>0.02</v>
      </c>
      <c r="AB2276" s="137">
        <f>(((V2276-V2275)*AA2276)+AB2275)+V2276</f>
        <v>6140</v>
      </c>
      <c r="AC2276" s="101">
        <f>ROUNDUP(AB2276,0)</f>
        <v>6140</v>
      </c>
      <c r="AD2276" s="137">
        <f>((AE2277-AE2275)/500)</f>
        <v>0.01</v>
      </c>
      <c r="AE2276" s="137">
        <f>(((V2276-V2275)*AD2276)+AE2275)+V2276</f>
        <v>3095</v>
      </c>
      <c r="AF2276" s="133">
        <f>ROUNDUP(AE2276,0)</f>
        <v>3095</v>
      </c>
      <c r="AG2276" s="137">
        <f>((AH2277-AH2275)/500)</f>
        <v>0.01</v>
      </c>
      <c r="AH2276" s="137">
        <f>(((V2276-V2275)*AG2276)+AH2275)+V2276</f>
        <v>3120</v>
      </c>
      <c r="AI2276" s="101">
        <f>ROUNDUP(AH2276,0)</f>
        <v>3120</v>
      </c>
      <c r="AJ2276" s="136">
        <f>((AK2277-AK2275)/500)</f>
        <v>0.01</v>
      </c>
      <c r="AK2276" s="138">
        <f>(((V2276-V2275)*AJ2276)+AK2275)+V2276</f>
        <v>3145</v>
      </c>
      <c r="AL2276" s="139">
        <f>ROUNDUP(AK2276,0)</f>
        <v>3145</v>
      </c>
    </row>
    <row r="2277" spans="1:38" ht="15.75" x14ac:dyDescent="0.25">
      <c r="A2277" s="93">
        <f t="shared" si="332"/>
        <v>0</v>
      </c>
      <c r="B2277" s="93">
        <f t="shared" si="333"/>
        <v>0</v>
      </c>
      <c r="C2277" s="112">
        <f>+$D$3*U2277</f>
        <v>6516510</v>
      </c>
      <c r="D2277" s="112">
        <f t="shared" si="334"/>
        <v>6516510</v>
      </c>
      <c r="E2277" s="112">
        <f>+$F$3*L2277</f>
        <v>5805300</v>
      </c>
      <c r="F2277" s="112">
        <f t="shared" si="335"/>
        <v>5805300</v>
      </c>
      <c r="G2277" s="113">
        <f>+$H$3*R2277</f>
        <v>1742640</v>
      </c>
      <c r="H2277" s="112">
        <f t="shared" si="336"/>
        <v>1742640</v>
      </c>
      <c r="I2277" s="140">
        <f>+I2275+500</f>
        <v>569000</v>
      </c>
      <c r="J2277" s="130"/>
      <c r="K2277" s="116">
        <f>+K2275+10</f>
        <v>11530</v>
      </c>
      <c r="L2277" s="117">
        <f>+I2277+K2277</f>
        <v>580530</v>
      </c>
      <c r="M2277" s="118"/>
      <c r="N2277" s="119">
        <f>+N2275+10</f>
        <v>11630</v>
      </c>
      <c r="O2277" s="119">
        <f>+N2277+I2277</f>
        <v>580630</v>
      </c>
      <c r="P2277" s="119"/>
      <c r="Q2277" s="119">
        <f>+Q2275+10</f>
        <v>11880</v>
      </c>
      <c r="R2277" s="120">
        <f>+Q2277+I2277</f>
        <v>580880</v>
      </c>
      <c r="S2277" s="121"/>
      <c r="T2277" s="122">
        <f>+T2275+20</f>
        <v>23410</v>
      </c>
      <c r="U2277" s="122">
        <f>+T2277+I2277</f>
        <v>592410</v>
      </c>
      <c r="V2277" s="141">
        <f>+V2275+500</f>
        <v>569000</v>
      </c>
      <c r="W2277" s="130"/>
      <c r="X2277" s="116">
        <f>+X2275+5</f>
        <v>8760</v>
      </c>
      <c r="Y2277" s="124">
        <f t="shared" si="337"/>
        <v>569240</v>
      </c>
      <c r="Z2277" s="125">
        <f>+V2277+X2277</f>
        <v>577760</v>
      </c>
      <c r="AA2277" s="126"/>
      <c r="AB2277" s="127">
        <f>+AB2275+10</f>
        <v>17520</v>
      </c>
      <c r="AC2277" s="119">
        <f>+V2277+AB2277</f>
        <v>586520</v>
      </c>
      <c r="AD2277" s="127"/>
      <c r="AE2277" s="127">
        <f>+AE2275+5</f>
        <v>8785</v>
      </c>
      <c r="AF2277" s="120">
        <f>+AE2277+V2277</f>
        <v>577785</v>
      </c>
      <c r="AG2277" s="127"/>
      <c r="AH2277" s="127">
        <f>+AH2275+5</f>
        <v>8810</v>
      </c>
      <c r="AI2277" s="119">
        <f>+AH2277+V2277</f>
        <v>577810</v>
      </c>
      <c r="AJ2277" s="126"/>
      <c r="AK2277" s="128">
        <f>+AK2275+5</f>
        <v>8835</v>
      </c>
      <c r="AL2277" s="129">
        <f>+AK2277+V2277</f>
        <v>577835</v>
      </c>
    </row>
    <row r="2278" spans="1:38" ht="15.75" x14ac:dyDescent="0.25">
      <c r="A2278" s="93">
        <f t="shared" si="332"/>
        <v>0</v>
      </c>
      <c r="B2278" s="94">
        <f t="shared" si="333"/>
        <v>0</v>
      </c>
      <c r="C2278" s="95">
        <f>+$D$3*T2278</f>
        <v>7150</v>
      </c>
      <c r="D2278" s="95">
        <f t="shared" si="334"/>
        <v>7150</v>
      </c>
      <c r="E2278" s="95">
        <f>+$F$3*K2278</f>
        <v>1500</v>
      </c>
      <c r="F2278" s="95">
        <f t="shared" si="335"/>
        <v>1500</v>
      </c>
      <c r="G2278" s="96">
        <f>+$H$3*Q2278</f>
        <v>1500</v>
      </c>
      <c r="H2278" s="95">
        <f t="shared" si="336"/>
        <v>1500</v>
      </c>
      <c r="I2278" s="395"/>
      <c r="J2278" s="130">
        <f>((K2279-K2277)/500)</f>
        <v>0.02</v>
      </c>
      <c r="K2278" s="116">
        <f>(((I2278-I2277)*J2278)+K2277)+I2278</f>
        <v>150</v>
      </c>
      <c r="L2278" s="131">
        <f>ROUNDUP(K2278,0)</f>
        <v>150</v>
      </c>
      <c r="M2278" s="132">
        <f>((N2279-N2277)/500)</f>
        <v>0.02</v>
      </c>
      <c r="N2278" s="101">
        <f>(((I2278-I2277)*M2278)+N2277)+I2278</f>
        <v>250</v>
      </c>
      <c r="O2278" s="101">
        <f>ROUNDUP(N2278,0)</f>
        <v>250</v>
      </c>
      <c r="P2278" s="101">
        <f>((Q2279-Q2277)/500)</f>
        <v>0.02</v>
      </c>
      <c r="Q2278" s="101">
        <f>(((I2278-I2277)*P2278)+Q2277)+I2278</f>
        <v>500</v>
      </c>
      <c r="R2278" s="133">
        <f>ROUNDUP(Q2278,0)</f>
        <v>500</v>
      </c>
      <c r="S2278" s="132">
        <f>((T2279-T2277)/500)</f>
        <v>0.04</v>
      </c>
      <c r="T2278" s="134">
        <f>(((I2278-I2277)*S2278)+T2277)+I2278</f>
        <v>650</v>
      </c>
      <c r="U2278" s="134">
        <f>ROUNDUP(T2278,0)</f>
        <v>650</v>
      </c>
      <c r="V2278" s="396"/>
      <c r="W2278" s="130">
        <f>((X2279-X2277)/500)</f>
        <v>0.02</v>
      </c>
      <c r="X2278" s="116">
        <f>(((V2278-V2277)*W2278)+X2277)+V2278</f>
        <v>-2620</v>
      </c>
      <c r="Y2278" s="135">
        <f t="shared" si="337"/>
        <v>240</v>
      </c>
      <c r="Z2278" s="106">
        <f>ROUNDUP(X2278,0)</f>
        <v>-2620</v>
      </c>
      <c r="AA2278" s="136">
        <f>((AB2279-AB2277)/500)</f>
        <v>0.04</v>
      </c>
      <c r="AB2278" s="137">
        <f>(((V2278-V2277)*AA2278)+AB2277)+V2278</f>
        <v>-5240</v>
      </c>
      <c r="AC2278" s="101">
        <f>ROUNDUP(AB2278,0)</f>
        <v>-5240</v>
      </c>
      <c r="AD2278" s="137">
        <f>((AE2279-AE2277)/500)</f>
        <v>0.02</v>
      </c>
      <c r="AE2278" s="137">
        <f>(((V2278-V2277)*AD2278)+AE2277)+V2278</f>
        <v>-2595</v>
      </c>
      <c r="AF2278" s="133">
        <f>ROUNDUP(AE2278,0)</f>
        <v>-2595</v>
      </c>
      <c r="AG2278" s="137">
        <f>((AH2279-AH2277)/500)</f>
        <v>0.02</v>
      </c>
      <c r="AH2278" s="137">
        <f>(((V2278-V2277)*AG2278)+AH2277)+V2278</f>
        <v>-2570</v>
      </c>
      <c r="AI2278" s="101">
        <f>ROUNDUP(AH2278,0)</f>
        <v>-2570</v>
      </c>
      <c r="AJ2278" s="136">
        <f>((AK2279-AK2277)/500)</f>
        <v>0.02</v>
      </c>
      <c r="AK2278" s="138">
        <f>(((V2278-V2277)*AJ2278)+AK2277)+V2278</f>
        <v>-2545</v>
      </c>
      <c r="AL2278" s="139">
        <f>ROUNDUP(AK2278,0)</f>
        <v>-2545</v>
      </c>
    </row>
    <row r="2279" spans="1:38" ht="15.75" x14ac:dyDescent="0.25">
      <c r="A2279" s="93">
        <f t="shared" si="332"/>
        <v>0</v>
      </c>
      <c r="B2279" s="93">
        <f t="shared" si="333"/>
        <v>0</v>
      </c>
      <c r="C2279" s="112">
        <f>+$D$3*U2279</f>
        <v>6522230</v>
      </c>
      <c r="D2279" s="112">
        <f t="shared" si="334"/>
        <v>6522230</v>
      </c>
      <c r="E2279" s="112">
        <f>+$F$3*L2279</f>
        <v>5810400</v>
      </c>
      <c r="F2279" s="112">
        <f t="shared" si="335"/>
        <v>5810400</v>
      </c>
      <c r="G2279" s="113">
        <f>+$H$3*R2279</f>
        <v>1744170</v>
      </c>
      <c r="H2279" s="112">
        <f t="shared" si="336"/>
        <v>1744170</v>
      </c>
      <c r="I2279" s="140">
        <f>+I2277+500</f>
        <v>569500</v>
      </c>
      <c r="J2279" s="130"/>
      <c r="K2279" s="116">
        <f>+K2277+10</f>
        <v>11540</v>
      </c>
      <c r="L2279" s="117">
        <f>+I2279+K2279</f>
        <v>581040</v>
      </c>
      <c r="M2279" s="118"/>
      <c r="N2279" s="119">
        <f>+N2277+10</f>
        <v>11640</v>
      </c>
      <c r="O2279" s="119">
        <f>+N2279+I2279</f>
        <v>581140</v>
      </c>
      <c r="P2279" s="119"/>
      <c r="Q2279" s="119">
        <f>+Q2277+10</f>
        <v>11890</v>
      </c>
      <c r="R2279" s="120">
        <f>+Q2279+I2279</f>
        <v>581390</v>
      </c>
      <c r="S2279" s="121"/>
      <c r="T2279" s="122">
        <f>+T2277+20</f>
        <v>23430</v>
      </c>
      <c r="U2279" s="122">
        <f>+T2279+I2279</f>
        <v>592930</v>
      </c>
      <c r="V2279" s="141">
        <f>+V2277+500</f>
        <v>569500</v>
      </c>
      <c r="W2279" s="130"/>
      <c r="X2279" s="116">
        <f>+X2277+10</f>
        <v>8770</v>
      </c>
      <c r="Y2279" s="124">
        <f t="shared" si="337"/>
        <v>569740</v>
      </c>
      <c r="Z2279" s="125">
        <f>+V2279+X2279</f>
        <v>578270</v>
      </c>
      <c r="AA2279" s="126"/>
      <c r="AB2279" s="127">
        <f>+AB2277+20</f>
        <v>17540</v>
      </c>
      <c r="AC2279" s="119">
        <f>+V2279+AB2279</f>
        <v>587040</v>
      </c>
      <c r="AD2279" s="127"/>
      <c r="AE2279" s="127">
        <f>+AE2277+10</f>
        <v>8795</v>
      </c>
      <c r="AF2279" s="120">
        <f>+AE2279+V2279</f>
        <v>578295</v>
      </c>
      <c r="AG2279" s="127"/>
      <c r="AH2279" s="127">
        <f>+AH2277+10</f>
        <v>8820</v>
      </c>
      <c r="AI2279" s="119">
        <f>+AH2279+V2279</f>
        <v>578320</v>
      </c>
      <c r="AJ2279" s="126"/>
      <c r="AK2279" s="128">
        <f>+AK2277+10</f>
        <v>8845</v>
      </c>
      <c r="AL2279" s="129">
        <f>+AK2279+V2279</f>
        <v>578345</v>
      </c>
    </row>
    <row r="2280" spans="1:38" ht="15.75" x14ac:dyDescent="0.25">
      <c r="A2280" s="93">
        <f t="shared" si="332"/>
        <v>0</v>
      </c>
      <c r="B2280" s="94">
        <f t="shared" si="333"/>
        <v>0</v>
      </c>
      <c r="C2280" s="95">
        <f>+$D$3*T2280</f>
        <v>7150</v>
      </c>
      <c r="D2280" s="95">
        <f t="shared" si="334"/>
        <v>7150</v>
      </c>
      <c r="E2280" s="95">
        <f>+$F$3*K2280</f>
        <v>1500</v>
      </c>
      <c r="F2280" s="95">
        <f t="shared" si="335"/>
        <v>1500</v>
      </c>
      <c r="G2280" s="96">
        <f>+$H$3*Q2280</f>
        <v>1500</v>
      </c>
      <c r="H2280" s="433">
        <f t="shared" si="336"/>
        <v>1500</v>
      </c>
      <c r="I2280" s="395"/>
      <c r="J2280" s="130">
        <f>((K2281-K2279)/500)</f>
        <v>0.02</v>
      </c>
      <c r="K2280" s="116">
        <f>(((I2280-I2279)*J2280)+K2279)+I2280</f>
        <v>150</v>
      </c>
      <c r="L2280" s="131">
        <f>ROUNDUP(K2280,0)</f>
        <v>150</v>
      </c>
      <c r="M2280" s="132">
        <f>((N2281-N2279)/500)</f>
        <v>0.02</v>
      </c>
      <c r="N2280" s="101">
        <f>(((I2280-I2279)*M2280)+N2279)+I2280</f>
        <v>250</v>
      </c>
      <c r="O2280" s="101">
        <f>ROUNDUP(N2280,0)</f>
        <v>250</v>
      </c>
      <c r="P2280" s="101">
        <f>((Q2281-Q2279)/500)</f>
        <v>0.02</v>
      </c>
      <c r="Q2280" s="101">
        <f>(((I2280-I2279)*P2280)+Q2279)+I2280</f>
        <v>500</v>
      </c>
      <c r="R2280" s="133">
        <f>ROUNDUP(Q2280,0)</f>
        <v>500</v>
      </c>
      <c r="S2280" s="132">
        <f>((T2281-T2279)/500)</f>
        <v>0.04</v>
      </c>
      <c r="T2280" s="134">
        <f>(((I2280-I2279)*S2280)+T2279)+I2280</f>
        <v>650</v>
      </c>
      <c r="U2280" s="134">
        <f>ROUNDUP(T2280,0)</f>
        <v>650</v>
      </c>
      <c r="V2280" s="396"/>
      <c r="W2280" s="130">
        <f>((X2281-X2279)/500)</f>
        <v>0.01</v>
      </c>
      <c r="X2280" s="116">
        <f>(((V2280-V2279)*W2280)+X2279)+V2280</f>
        <v>3075</v>
      </c>
      <c r="Y2280" s="135">
        <f t="shared" si="337"/>
        <v>240</v>
      </c>
      <c r="Z2280" s="106">
        <f>ROUNDUP(X2280,0)</f>
        <v>3075</v>
      </c>
      <c r="AA2280" s="136">
        <f>((AB2281-AB2279)/500)</f>
        <v>0.02</v>
      </c>
      <c r="AB2280" s="137">
        <f>(((V2280-V2279)*AA2280)+AB2279)+V2280</f>
        <v>6150</v>
      </c>
      <c r="AC2280" s="101">
        <f>ROUNDUP(AB2280,0)</f>
        <v>6150</v>
      </c>
      <c r="AD2280" s="137">
        <f>((AE2281-AE2279)/500)</f>
        <v>0.01</v>
      </c>
      <c r="AE2280" s="137">
        <f>(((V2280-V2279)*AD2280)+AE2279)+V2280</f>
        <v>3100</v>
      </c>
      <c r="AF2280" s="133">
        <f>ROUNDUP(AE2280,0)</f>
        <v>3100</v>
      </c>
      <c r="AG2280" s="137">
        <f>((AH2281-AH2279)/500)</f>
        <v>0.01</v>
      </c>
      <c r="AH2280" s="137">
        <f>(((V2280-V2279)*AG2280)+AH2279)+V2280</f>
        <v>3125</v>
      </c>
      <c r="AI2280" s="101">
        <f>ROUNDUP(AH2280,0)</f>
        <v>3125</v>
      </c>
      <c r="AJ2280" s="136">
        <f>((AK2281-AK2279)/500)</f>
        <v>0.01</v>
      </c>
      <c r="AK2280" s="138">
        <f>(((V2280-V2279)*AJ2280)+AK2279)+V2280</f>
        <v>3150</v>
      </c>
      <c r="AL2280" s="139">
        <f>ROUNDUP(AK2280,0)</f>
        <v>3150</v>
      </c>
    </row>
    <row r="2281" spans="1:38" ht="15.75" x14ac:dyDescent="0.25">
      <c r="A2281" s="93">
        <f t="shared" ref="A2281:A2344" si="338">+$B$3*O2281</f>
        <v>0</v>
      </c>
      <c r="B2281" s="93">
        <f t="shared" si="333"/>
        <v>0</v>
      </c>
      <c r="C2281" s="112">
        <f>+$D$3*U2281</f>
        <v>6527950</v>
      </c>
      <c r="D2281" s="112">
        <f t="shared" si="334"/>
        <v>6527950</v>
      </c>
      <c r="E2281" s="112">
        <f>+$F$3*L2281</f>
        <v>5815500</v>
      </c>
      <c r="F2281" s="112">
        <f t="shared" si="335"/>
        <v>5815500</v>
      </c>
      <c r="G2281" s="113">
        <f>+$H$3*R2281</f>
        <v>1745700</v>
      </c>
      <c r="H2281" s="112">
        <f t="shared" si="336"/>
        <v>1745700</v>
      </c>
      <c r="I2281" s="140">
        <f>+I2279+500</f>
        <v>570000</v>
      </c>
      <c r="J2281" s="130"/>
      <c r="K2281" s="116">
        <f>+K2279+10</f>
        <v>11550</v>
      </c>
      <c r="L2281" s="117">
        <f>+I2281+K2281</f>
        <v>581550</v>
      </c>
      <c r="M2281" s="118"/>
      <c r="N2281" s="119">
        <f>+N2279+10</f>
        <v>11650</v>
      </c>
      <c r="O2281" s="119">
        <f>+N2281+I2281</f>
        <v>581650</v>
      </c>
      <c r="P2281" s="119"/>
      <c r="Q2281" s="119">
        <f>+Q2279+10</f>
        <v>11900</v>
      </c>
      <c r="R2281" s="120">
        <f>+Q2281+I2281</f>
        <v>581900</v>
      </c>
      <c r="S2281" s="121"/>
      <c r="T2281" s="122">
        <f>+T2279+20</f>
        <v>23450</v>
      </c>
      <c r="U2281" s="122">
        <f>+T2281+I2281</f>
        <v>593450</v>
      </c>
      <c r="V2281" s="141">
        <f>+V2279+500</f>
        <v>570000</v>
      </c>
      <c r="W2281" s="130"/>
      <c r="X2281" s="116">
        <f>+X2279+5</f>
        <v>8775</v>
      </c>
      <c r="Y2281" s="124">
        <f t="shared" si="337"/>
        <v>570240</v>
      </c>
      <c r="Z2281" s="125">
        <f>+V2281+X2281</f>
        <v>578775</v>
      </c>
      <c r="AA2281" s="126"/>
      <c r="AB2281" s="127">
        <f>+AB2279+10</f>
        <v>17550</v>
      </c>
      <c r="AC2281" s="119">
        <f>+V2281+AB2281</f>
        <v>587550</v>
      </c>
      <c r="AD2281" s="127"/>
      <c r="AE2281" s="127">
        <f>+AE2279+5</f>
        <v>8800</v>
      </c>
      <c r="AF2281" s="120">
        <f>+AE2281+V2281</f>
        <v>578800</v>
      </c>
      <c r="AG2281" s="127"/>
      <c r="AH2281" s="127">
        <f>+AH2279+5</f>
        <v>8825</v>
      </c>
      <c r="AI2281" s="119">
        <f>+AH2281+V2281</f>
        <v>578825</v>
      </c>
      <c r="AJ2281" s="126"/>
      <c r="AK2281" s="128">
        <f>+AK2279+5</f>
        <v>8850</v>
      </c>
      <c r="AL2281" s="129">
        <f>+AK2281+V2281</f>
        <v>578850</v>
      </c>
    </row>
    <row r="2282" spans="1:38" ht="15.75" x14ac:dyDescent="0.25">
      <c r="A2282" s="93">
        <f t="shared" si="338"/>
        <v>0</v>
      </c>
      <c r="B2282" s="94">
        <f t="shared" si="333"/>
        <v>0</v>
      </c>
      <c r="C2282" s="95">
        <f>+$D$3*T2282</f>
        <v>7150</v>
      </c>
      <c r="D2282" s="95">
        <f t="shared" si="334"/>
        <v>7150</v>
      </c>
      <c r="E2282" s="95">
        <f>+$F$3*K2282</f>
        <v>1500</v>
      </c>
      <c r="F2282" s="95">
        <f t="shared" si="335"/>
        <v>1500</v>
      </c>
      <c r="G2282" s="96">
        <f>+$H$3*Q2282</f>
        <v>1500</v>
      </c>
      <c r="H2282" s="95">
        <f t="shared" si="336"/>
        <v>1500</v>
      </c>
      <c r="I2282" s="395"/>
      <c r="J2282" s="130">
        <f>((K2283-K2281)/500)</f>
        <v>0.02</v>
      </c>
      <c r="K2282" s="116">
        <f>(((I2282-I2281)*J2282)+K2281)+I2282</f>
        <v>150</v>
      </c>
      <c r="L2282" s="131">
        <f>ROUNDUP(K2282,0)</f>
        <v>150</v>
      </c>
      <c r="M2282" s="132">
        <f>((N2283-N2281)/500)</f>
        <v>0.02</v>
      </c>
      <c r="N2282" s="101">
        <f>(((I2282-I2281)*M2282)+N2281)+I2282</f>
        <v>250</v>
      </c>
      <c r="O2282" s="101">
        <f>ROUNDUP(N2282,0)</f>
        <v>250</v>
      </c>
      <c r="P2282" s="101">
        <f>((Q2283-Q2281)/500)</f>
        <v>0.02</v>
      </c>
      <c r="Q2282" s="101">
        <f>(((I2282-I2281)*P2282)+Q2281)+I2282</f>
        <v>500</v>
      </c>
      <c r="R2282" s="133">
        <f>ROUNDUP(Q2282,0)</f>
        <v>500</v>
      </c>
      <c r="S2282" s="132">
        <f>((T2283-T2281)/500)</f>
        <v>0.04</v>
      </c>
      <c r="T2282" s="134">
        <f>(((I2282-I2281)*S2282)+T2281)+I2282</f>
        <v>650</v>
      </c>
      <c r="U2282" s="134">
        <f>ROUNDUP(T2282,0)</f>
        <v>650</v>
      </c>
      <c r="V2282" s="396"/>
      <c r="W2282" s="130">
        <f>((X2283-X2281)/500)</f>
        <v>0.02</v>
      </c>
      <c r="X2282" s="116">
        <f>(((V2282-V2281)*W2282)+X2281)+V2282</f>
        <v>-2625</v>
      </c>
      <c r="Y2282" s="135">
        <f t="shared" si="337"/>
        <v>240</v>
      </c>
      <c r="Z2282" s="106">
        <f>ROUNDUP(X2282,0)</f>
        <v>-2625</v>
      </c>
      <c r="AA2282" s="136">
        <f>((AB2283-AB2281)/500)</f>
        <v>0.04</v>
      </c>
      <c r="AB2282" s="137">
        <f>(((V2282-V2281)*AA2282)+AB2281)+V2282</f>
        <v>-5250</v>
      </c>
      <c r="AC2282" s="101">
        <f>ROUNDUP(AB2282,0)</f>
        <v>-5250</v>
      </c>
      <c r="AD2282" s="137">
        <f>((AE2283-AE2281)/500)</f>
        <v>0.02</v>
      </c>
      <c r="AE2282" s="137">
        <f>(((V2282-V2281)*AD2282)+AE2281)+V2282</f>
        <v>-2600</v>
      </c>
      <c r="AF2282" s="133">
        <f>ROUNDUP(AE2282,0)</f>
        <v>-2600</v>
      </c>
      <c r="AG2282" s="137">
        <f>((AH2283-AH2281)/500)</f>
        <v>0.02</v>
      </c>
      <c r="AH2282" s="137">
        <f>(((V2282-V2281)*AG2282)+AH2281)+V2282</f>
        <v>-2575</v>
      </c>
      <c r="AI2282" s="101">
        <f>ROUNDUP(AH2282,0)</f>
        <v>-2575</v>
      </c>
      <c r="AJ2282" s="136">
        <f>((AK2283-AK2281)/500)</f>
        <v>0.02</v>
      </c>
      <c r="AK2282" s="138">
        <f>(((V2282-V2281)*AJ2282)+AK2281)+V2282</f>
        <v>-2550</v>
      </c>
      <c r="AL2282" s="139">
        <f>ROUNDUP(AK2282,0)</f>
        <v>-2550</v>
      </c>
    </row>
    <row r="2283" spans="1:38" ht="15.75" x14ac:dyDescent="0.25">
      <c r="A2283" s="93">
        <f t="shared" si="338"/>
        <v>0</v>
      </c>
      <c r="B2283" s="93">
        <f t="shared" si="333"/>
        <v>0</v>
      </c>
      <c r="C2283" s="112">
        <f>+$D$3*U2283</f>
        <v>6533670</v>
      </c>
      <c r="D2283" s="112">
        <f t="shared" si="334"/>
        <v>6533670</v>
      </c>
      <c r="E2283" s="112">
        <f>+$F$3*L2283</f>
        <v>5820600</v>
      </c>
      <c r="F2283" s="112">
        <f t="shared" si="335"/>
        <v>5820600</v>
      </c>
      <c r="G2283" s="113">
        <f>+$H$3*R2283</f>
        <v>1747230</v>
      </c>
      <c r="H2283" s="112">
        <f t="shared" si="336"/>
        <v>1747230</v>
      </c>
      <c r="I2283" s="140">
        <f>+I2281+500</f>
        <v>570500</v>
      </c>
      <c r="J2283" s="130"/>
      <c r="K2283" s="116">
        <f>+K2281+10</f>
        <v>11560</v>
      </c>
      <c r="L2283" s="117">
        <f>+I2283+K2283</f>
        <v>582060</v>
      </c>
      <c r="M2283" s="118"/>
      <c r="N2283" s="119">
        <f>+N2281+10</f>
        <v>11660</v>
      </c>
      <c r="O2283" s="119">
        <f>+N2283+I2283</f>
        <v>582160</v>
      </c>
      <c r="P2283" s="119"/>
      <c r="Q2283" s="119">
        <f>+Q2281+10</f>
        <v>11910</v>
      </c>
      <c r="R2283" s="120">
        <f>+Q2283+I2283</f>
        <v>582410</v>
      </c>
      <c r="S2283" s="121"/>
      <c r="T2283" s="122">
        <f>+T2281+20</f>
        <v>23470</v>
      </c>
      <c r="U2283" s="122">
        <f>+T2283+I2283</f>
        <v>593970</v>
      </c>
      <c r="V2283" s="141">
        <f>+V2281+500</f>
        <v>570500</v>
      </c>
      <c r="W2283" s="130"/>
      <c r="X2283" s="116">
        <f>+X2281+10</f>
        <v>8785</v>
      </c>
      <c r="Y2283" s="124">
        <f t="shared" si="337"/>
        <v>570740</v>
      </c>
      <c r="Z2283" s="125">
        <f>+V2283+X2283</f>
        <v>579285</v>
      </c>
      <c r="AA2283" s="126"/>
      <c r="AB2283" s="127">
        <f>+AB2281+20</f>
        <v>17570</v>
      </c>
      <c r="AC2283" s="119">
        <f>+V2283+AB2283</f>
        <v>588070</v>
      </c>
      <c r="AD2283" s="127"/>
      <c r="AE2283" s="127">
        <f>+AE2281+10</f>
        <v>8810</v>
      </c>
      <c r="AF2283" s="120">
        <f>+AE2283+V2283</f>
        <v>579310</v>
      </c>
      <c r="AG2283" s="127"/>
      <c r="AH2283" s="127">
        <f>+AH2281+10</f>
        <v>8835</v>
      </c>
      <c r="AI2283" s="119">
        <f>+AH2283+V2283</f>
        <v>579335</v>
      </c>
      <c r="AJ2283" s="126"/>
      <c r="AK2283" s="128">
        <f>+AK2281+10</f>
        <v>8860</v>
      </c>
      <c r="AL2283" s="129">
        <f>+AK2283+V2283</f>
        <v>579360</v>
      </c>
    </row>
    <row r="2284" spans="1:38" ht="15.75" x14ac:dyDescent="0.25">
      <c r="A2284" s="93">
        <f t="shared" si="338"/>
        <v>0</v>
      </c>
      <c r="B2284" s="94">
        <f t="shared" si="333"/>
        <v>0</v>
      </c>
      <c r="C2284" s="95">
        <f>+$D$3*T2284</f>
        <v>7150</v>
      </c>
      <c r="D2284" s="95">
        <f t="shared" si="334"/>
        <v>7150</v>
      </c>
      <c r="E2284" s="95">
        <f>+$F$3*K2284</f>
        <v>1500</v>
      </c>
      <c r="F2284" s="95">
        <f t="shared" si="335"/>
        <v>1500</v>
      </c>
      <c r="G2284" s="96">
        <f>+$H$3*Q2284</f>
        <v>1500</v>
      </c>
      <c r="H2284" s="433">
        <f t="shared" si="336"/>
        <v>1500</v>
      </c>
      <c r="I2284" s="395"/>
      <c r="J2284" s="130">
        <f>((K2285-K2283)/500)</f>
        <v>0.02</v>
      </c>
      <c r="K2284" s="116">
        <f>(((I2284-I2283)*J2284)+K2283)+I2284</f>
        <v>150</v>
      </c>
      <c r="L2284" s="131">
        <f>ROUNDUP(K2284,0)</f>
        <v>150</v>
      </c>
      <c r="M2284" s="132">
        <f>((N2285-N2283)/500)</f>
        <v>0.02</v>
      </c>
      <c r="N2284" s="101">
        <f>(((I2284-I2283)*M2284)+N2283)+I2284</f>
        <v>250</v>
      </c>
      <c r="O2284" s="101">
        <f>ROUNDUP(N2284,0)</f>
        <v>250</v>
      </c>
      <c r="P2284" s="101">
        <f>((Q2285-Q2283)/500)</f>
        <v>0.02</v>
      </c>
      <c r="Q2284" s="101">
        <f>(((I2284-I2283)*P2284)+Q2283)+I2284</f>
        <v>500</v>
      </c>
      <c r="R2284" s="133">
        <f>ROUNDUP(Q2284,0)</f>
        <v>500</v>
      </c>
      <c r="S2284" s="132">
        <f>((T2285-T2283)/500)</f>
        <v>0.04</v>
      </c>
      <c r="T2284" s="134">
        <f>(((I2284-I2283)*S2284)+T2283)+I2284</f>
        <v>650</v>
      </c>
      <c r="U2284" s="134">
        <f>ROUNDUP(T2284,0)</f>
        <v>650</v>
      </c>
      <c r="V2284" s="396"/>
      <c r="W2284" s="130">
        <f>((X2285-X2283)/500)</f>
        <v>0.01</v>
      </c>
      <c r="X2284" s="116">
        <f>(((V2284-V2283)*W2284)+X2283)+V2284</f>
        <v>3080</v>
      </c>
      <c r="Y2284" s="135">
        <f t="shared" si="337"/>
        <v>240</v>
      </c>
      <c r="Z2284" s="106">
        <f>ROUNDUP(X2284,0)</f>
        <v>3080</v>
      </c>
      <c r="AA2284" s="136">
        <f>((AB2285-AB2283)/500)</f>
        <v>0.02</v>
      </c>
      <c r="AB2284" s="137">
        <f>(((V2284-V2283)*AA2284)+AB2283)+V2284</f>
        <v>6160</v>
      </c>
      <c r="AC2284" s="101">
        <f>ROUNDUP(AB2284,0)</f>
        <v>6160</v>
      </c>
      <c r="AD2284" s="137">
        <f>((AE2285-AE2283)/500)</f>
        <v>0.01</v>
      </c>
      <c r="AE2284" s="137">
        <f>(((V2284-V2283)*AD2284)+AE2283)+V2284</f>
        <v>3105</v>
      </c>
      <c r="AF2284" s="133">
        <f>ROUNDUP(AE2284,0)</f>
        <v>3105</v>
      </c>
      <c r="AG2284" s="137">
        <f>((AH2285-AH2283)/500)</f>
        <v>0.01</v>
      </c>
      <c r="AH2284" s="137">
        <f>(((V2284-V2283)*AG2284)+AH2283)+V2284</f>
        <v>3130</v>
      </c>
      <c r="AI2284" s="101">
        <f>ROUNDUP(AH2284,0)</f>
        <v>3130</v>
      </c>
      <c r="AJ2284" s="136">
        <f>((AK2285-AK2283)/500)</f>
        <v>0.01</v>
      </c>
      <c r="AK2284" s="138">
        <f>(((V2284-V2283)*AJ2284)+AK2283)+V2284</f>
        <v>3155</v>
      </c>
      <c r="AL2284" s="139">
        <f>ROUNDUP(AK2284,0)</f>
        <v>3155</v>
      </c>
    </row>
    <row r="2285" spans="1:38" ht="15.75" x14ac:dyDescent="0.25">
      <c r="A2285" s="93">
        <f t="shared" si="338"/>
        <v>0</v>
      </c>
      <c r="B2285" s="93">
        <f t="shared" si="333"/>
        <v>0</v>
      </c>
      <c r="C2285" s="112">
        <f>+$D$3*U2285</f>
        <v>6539390</v>
      </c>
      <c r="D2285" s="112">
        <f t="shared" si="334"/>
        <v>6539390</v>
      </c>
      <c r="E2285" s="112">
        <f>+$F$3*L2285</f>
        <v>5825700</v>
      </c>
      <c r="F2285" s="112">
        <f t="shared" si="335"/>
        <v>5825700</v>
      </c>
      <c r="G2285" s="113">
        <f>+$H$3*R2285</f>
        <v>1748760</v>
      </c>
      <c r="H2285" s="112">
        <f t="shared" si="336"/>
        <v>1748760</v>
      </c>
      <c r="I2285" s="140">
        <f>+I2283+500</f>
        <v>571000</v>
      </c>
      <c r="J2285" s="130"/>
      <c r="K2285" s="116">
        <f>+K2283+10</f>
        <v>11570</v>
      </c>
      <c r="L2285" s="117">
        <f>+I2285+K2285</f>
        <v>582570</v>
      </c>
      <c r="M2285" s="118"/>
      <c r="N2285" s="119">
        <f>+N2283+10</f>
        <v>11670</v>
      </c>
      <c r="O2285" s="119">
        <f>+N2285+I2285</f>
        <v>582670</v>
      </c>
      <c r="P2285" s="119"/>
      <c r="Q2285" s="119">
        <f>+Q2283+10</f>
        <v>11920</v>
      </c>
      <c r="R2285" s="120">
        <f>+Q2285+I2285</f>
        <v>582920</v>
      </c>
      <c r="S2285" s="121"/>
      <c r="T2285" s="122">
        <f>+T2283+20</f>
        <v>23490</v>
      </c>
      <c r="U2285" s="122">
        <f>+T2285+I2285</f>
        <v>594490</v>
      </c>
      <c r="V2285" s="141">
        <f>+V2283+500</f>
        <v>571000</v>
      </c>
      <c r="W2285" s="130"/>
      <c r="X2285" s="116">
        <f>+X2283+5</f>
        <v>8790</v>
      </c>
      <c r="Y2285" s="124">
        <f t="shared" si="337"/>
        <v>571240</v>
      </c>
      <c r="Z2285" s="125">
        <f>+V2285+X2285</f>
        <v>579790</v>
      </c>
      <c r="AA2285" s="126"/>
      <c r="AB2285" s="127">
        <f>+AB2283+10</f>
        <v>17580</v>
      </c>
      <c r="AC2285" s="119">
        <f>+V2285+AB2285</f>
        <v>588580</v>
      </c>
      <c r="AD2285" s="127"/>
      <c r="AE2285" s="127">
        <f>+AE2283+5</f>
        <v>8815</v>
      </c>
      <c r="AF2285" s="120">
        <f>+AE2285+V2285</f>
        <v>579815</v>
      </c>
      <c r="AG2285" s="127"/>
      <c r="AH2285" s="127">
        <f>+AH2283+5</f>
        <v>8840</v>
      </c>
      <c r="AI2285" s="119">
        <f>+AH2285+V2285</f>
        <v>579840</v>
      </c>
      <c r="AJ2285" s="126"/>
      <c r="AK2285" s="128">
        <f>+AK2283+5</f>
        <v>8865</v>
      </c>
      <c r="AL2285" s="129">
        <f>+AK2285+V2285</f>
        <v>579865</v>
      </c>
    </row>
    <row r="2286" spans="1:38" ht="15.75" x14ac:dyDescent="0.25">
      <c r="A2286" s="93">
        <f t="shared" si="338"/>
        <v>0</v>
      </c>
      <c r="B2286" s="94">
        <f t="shared" si="333"/>
        <v>0</v>
      </c>
      <c r="C2286" s="95">
        <f>+$D$3*T2286</f>
        <v>7150</v>
      </c>
      <c r="D2286" s="95">
        <f t="shared" si="334"/>
        <v>7150</v>
      </c>
      <c r="E2286" s="95">
        <f>+$F$3*K2286</f>
        <v>1500</v>
      </c>
      <c r="F2286" s="95">
        <f t="shared" si="335"/>
        <v>1500</v>
      </c>
      <c r="G2286" s="96">
        <f>+$H$3*Q2286</f>
        <v>1500</v>
      </c>
      <c r="H2286" s="95">
        <f t="shared" si="336"/>
        <v>1500</v>
      </c>
      <c r="I2286" s="395"/>
      <c r="J2286" s="130">
        <f>((K2287-K2285)/500)</f>
        <v>0.02</v>
      </c>
      <c r="K2286" s="116">
        <f>(((I2286-I2285)*J2286)+K2285)+I2286</f>
        <v>150</v>
      </c>
      <c r="L2286" s="131">
        <f>ROUNDUP(K2286,0)</f>
        <v>150</v>
      </c>
      <c r="M2286" s="132">
        <f>((N2287-N2285)/500)</f>
        <v>0.02</v>
      </c>
      <c r="N2286" s="101">
        <f>(((I2286-I2285)*M2286)+N2285)+I2286</f>
        <v>250</v>
      </c>
      <c r="O2286" s="101">
        <f>ROUNDUP(N2286,0)</f>
        <v>250</v>
      </c>
      <c r="P2286" s="101">
        <f>((Q2287-Q2285)/500)</f>
        <v>0.02</v>
      </c>
      <c r="Q2286" s="101">
        <f>(((I2286-I2285)*P2286)+Q2285)+I2286</f>
        <v>500</v>
      </c>
      <c r="R2286" s="133">
        <f>ROUNDUP(Q2286,0)</f>
        <v>500</v>
      </c>
      <c r="S2286" s="132">
        <f>((T2287-T2285)/500)</f>
        <v>0.04</v>
      </c>
      <c r="T2286" s="134">
        <f>(((I2286-I2285)*S2286)+T2285)+I2286</f>
        <v>650</v>
      </c>
      <c r="U2286" s="134">
        <f>ROUNDUP(T2286,0)</f>
        <v>650</v>
      </c>
      <c r="V2286" s="396"/>
      <c r="W2286" s="130">
        <f>((X2287-X2285)/500)</f>
        <v>0.02</v>
      </c>
      <c r="X2286" s="116">
        <f>(((V2286-V2285)*W2286)+X2285)+V2286</f>
        <v>-2630</v>
      </c>
      <c r="Y2286" s="135">
        <f t="shared" si="337"/>
        <v>240</v>
      </c>
      <c r="Z2286" s="106">
        <f>ROUNDUP(X2286,0)</f>
        <v>-2630</v>
      </c>
      <c r="AA2286" s="136">
        <f>((AB2287-AB2285)/500)</f>
        <v>0.04</v>
      </c>
      <c r="AB2286" s="137">
        <f>(((V2286-V2285)*AA2286)+AB2285)+V2286</f>
        <v>-5260</v>
      </c>
      <c r="AC2286" s="101">
        <f>ROUNDUP(AB2286,0)</f>
        <v>-5260</v>
      </c>
      <c r="AD2286" s="137">
        <f>((AE2287-AE2285)/500)</f>
        <v>0.02</v>
      </c>
      <c r="AE2286" s="137">
        <f>(((V2286-V2285)*AD2286)+AE2285)+V2286</f>
        <v>-2605</v>
      </c>
      <c r="AF2286" s="133">
        <f>ROUNDUP(AE2286,0)</f>
        <v>-2605</v>
      </c>
      <c r="AG2286" s="137">
        <f>((AH2287-AH2285)/500)</f>
        <v>0.02</v>
      </c>
      <c r="AH2286" s="137">
        <f>(((V2286-V2285)*AG2286)+AH2285)+V2286</f>
        <v>-2580</v>
      </c>
      <c r="AI2286" s="101">
        <f>ROUNDUP(AH2286,0)</f>
        <v>-2580</v>
      </c>
      <c r="AJ2286" s="136">
        <f>((AK2287-AK2285)/500)</f>
        <v>0.02</v>
      </c>
      <c r="AK2286" s="138">
        <f>(((V2286-V2285)*AJ2286)+AK2285)+V2286</f>
        <v>-2555</v>
      </c>
      <c r="AL2286" s="139">
        <f>ROUNDUP(AK2286,0)</f>
        <v>-2555</v>
      </c>
    </row>
    <row r="2287" spans="1:38" ht="15.75" x14ac:dyDescent="0.25">
      <c r="A2287" s="93">
        <f t="shared" si="338"/>
        <v>0</v>
      </c>
      <c r="B2287" s="93">
        <f t="shared" si="333"/>
        <v>0</v>
      </c>
      <c r="C2287" s="112">
        <f>+$D$3*U2287</f>
        <v>6545110</v>
      </c>
      <c r="D2287" s="112">
        <f t="shared" si="334"/>
        <v>6545110</v>
      </c>
      <c r="E2287" s="112">
        <f>+$F$3*L2287</f>
        <v>5830800</v>
      </c>
      <c r="F2287" s="112">
        <f t="shared" si="335"/>
        <v>5830800</v>
      </c>
      <c r="G2287" s="113">
        <f>+$H$3*R2287</f>
        <v>1750290</v>
      </c>
      <c r="H2287" s="112">
        <f t="shared" si="336"/>
        <v>1750290</v>
      </c>
      <c r="I2287" s="140">
        <f>+I2285+500</f>
        <v>571500</v>
      </c>
      <c r="J2287" s="130"/>
      <c r="K2287" s="116">
        <f>+K2285+10</f>
        <v>11580</v>
      </c>
      <c r="L2287" s="117">
        <f>+I2287+K2287</f>
        <v>583080</v>
      </c>
      <c r="M2287" s="118"/>
      <c r="N2287" s="119">
        <f>+N2285+10</f>
        <v>11680</v>
      </c>
      <c r="O2287" s="119">
        <f>+N2287+I2287</f>
        <v>583180</v>
      </c>
      <c r="P2287" s="119"/>
      <c r="Q2287" s="119">
        <f>+Q2285+10</f>
        <v>11930</v>
      </c>
      <c r="R2287" s="120">
        <f>+Q2287+I2287</f>
        <v>583430</v>
      </c>
      <c r="S2287" s="121"/>
      <c r="T2287" s="122">
        <f>+T2285+20</f>
        <v>23510</v>
      </c>
      <c r="U2287" s="122">
        <f>+T2287+I2287</f>
        <v>595010</v>
      </c>
      <c r="V2287" s="141">
        <f>+V2285+500</f>
        <v>571500</v>
      </c>
      <c r="W2287" s="130"/>
      <c r="X2287" s="116">
        <f>+X2285+10</f>
        <v>8800</v>
      </c>
      <c r="Y2287" s="124">
        <f t="shared" si="337"/>
        <v>571740</v>
      </c>
      <c r="Z2287" s="125">
        <f>+V2287+X2287</f>
        <v>580300</v>
      </c>
      <c r="AA2287" s="126"/>
      <c r="AB2287" s="127">
        <f>+AB2285+20</f>
        <v>17600</v>
      </c>
      <c r="AC2287" s="119">
        <f>+V2287+AB2287</f>
        <v>589100</v>
      </c>
      <c r="AD2287" s="127"/>
      <c r="AE2287" s="127">
        <f>+AE2285+10</f>
        <v>8825</v>
      </c>
      <c r="AF2287" s="120">
        <f>+AE2287+V2287</f>
        <v>580325</v>
      </c>
      <c r="AG2287" s="127"/>
      <c r="AH2287" s="127">
        <f>+AH2285+10</f>
        <v>8850</v>
      </c>
      <c r="AI2287" s="119">
        <f>+AH2287+V2287</f>
        <v>580350</v>
      </c>
      <c r="AJ2287" s="126"/>
      <c r="AK2287" s="128">
        <f>+AK2285+10</f>
        <v>8875</v>
      </c>
      <c r="AL2287" s="129">
        <f>+AK2287+V2287</f>
        <v>580375</v>
      </c>
    </row>
    <row r="2288" spans="1:38" ht="15.75" x14ac:dyDescent="0.25">
      <c r="A2288" s="93">
        <f t="shared" si="338"/>
        <v>0</v>
      </c>
      <c r="B2288" s="94">
        <f t="shared" si="333"/>
        <v>0</v>
      </c>
      <c r="C2288" s="95">
        <f>+$D$3*T2288</f>
        <v>7150</v>
      </c>
      <c r="D2288" s="95">
        <f t="shared" si="334"/>
        <v>7150</v>
      </c>
      <c r="E2288" s="95">
        <f>+$F$3*K2288</f>
        <v>1500</v>
      </c>
      <c r="F2288" s="95">
        <f t="shared" si="335"/>
        <v>1500</v>
      </c>
      <c r="G2288" s="96">
        <f>+$H$3*Q2288</f>
        <v>1500</v>
      </c>
      <c r="H2288" s="433">
        <f t="shared" si="336"/>
        <v>1500</v>
      </c>
      <c r="I2288" s="395"/>
      <c r="J2288" s="130">
        <f>((K2289-K2287)/500)</f>
        <v>0.02</v>
      </c>
      <c r="K2288" s="116">
        <f>(((I2288-I2287)*J2288)+K2287)+I2288</f>
        <v>150</v>
      </c>
      <c r="L2288" s="131">
        <f>ROUNDUP(K2288,0)</f>
        <v>150</v>
      </c>
      <c r="M2288" s="132">
        <f>((N2289-N2287)/500)</f>
        <v>0.02</v>
      </c>
      <c r="N2288" s="101">
        <f>(((I2288-I2287)*M2288)+N2287)+I2288</f>
        <v>250</v>
      </c>
      <c r="O2288" s="101">
        <f>ROUNDUP(N2288,0)</f>
        <v>250</v>
      </c>
      <c r="P2288" s="101">
        <f>((Q2289-Q2287)/500)</f>
        <v>0.02</v>
      </c>
      <c r="Q2288" s="101">
        <f>(((I2288-I2287)*P2288)+Q2287)+I2288</f>
        <v>500</v>
      </c>
      <c r="R2288" s="133">
        <f>ROUNDUP(Q2288,0)</f>
        <v>500</v>
      </c>
      <c r="S2288" s="132">
        <f>((T2289-T2287)/500)</f>
        <v>0.04</v>
      </c>
      <c r="T2288" s="134">
        <f>(((I2288-I2287)*S2288)+T2287)+I2288</f>
        <v>650</v>
      </c>
      <c r="U2288" s="134">
        <f>ROUNDUP(T2288,0)</f>
        <v>650</v>
      </c>
      <c r="V2288" s="396"/>
      <c r="W2288" s="130">
        <f>((X2289-X2287)/500)</f>
        <v>0.01</v>
      </c>
      <c r="X2288" s="116">
        <f>(((V2288-V2287)*W2288)+X2287)+V2288</f>
        <v>3085</v>
      </c>
      <c r="Y2288" s="135">
        <f t="shared" si="337"/>
        <v>240</v>
      </c>
      <c r="Z2288" s="106">
        <f>ROUNDUP(X2288,0)</f>
        <v>3085</v>
      </c>
      <c r="AA2288" s="136">
        <f>((AB2289-AB2287)/500)</f>
        <v>0.02</v>
      </c>
      <c r="AB2288" s="137">
        <f>(((V2288-V2287)*AA2288)+AB2287)+V2288</f>
        <v>6170</v>
      </c>
      <c r="AC2288" s="101">
        <f>ROUNDUP(AB2288,0)</f>
        <v>6170</v>
      </c>
      <c r="AD2288" s="137">
        <f>((AE2289-AE2287)/500)</f>
        <v>0.01</v>
      </c>
      <c r="AE2288" s="137">
        <f>(((V2288-V2287)*AD2288)+AE2287)+V2288</f>
        <v>3110</v>
      </c>
      <c r="AF2288" s="133">
        <f>ROUNDUP(AE2288,0)</f>
        <v>3110</v>
      </c>
      <c r="AG2288" s="137">
        <f>((AH2289-AH2287)/500)</f>
        <v>0.01</v>
      </c>
      <c r="AH2288" s="137">
        <f>(((V2288-V2287)*AG2288)+AH2287)+V2288</f>
        <v>3135</v>
      </c>
      <c r="AI2288" s="101">
        <f>ROUNDUP(AH2288,0)</f>
        <v>3135</v>
      </c>
      <c r="AJ2288" s="136">
        <f>((AK2289-AK2287)/500)</f>
        <v>0.01</v>
      </c>
      <c r="AK2288" s="138">
        <f>(((V2288-V2287)*AJ2288)+AK2287)+V2288</f>
        <v>3160</v>
      </c>
      <c r="AL2288" s="139">
        <f>ROUNDUP(AK2288,0)</f>
        <v>3160</v>
      </c>
    </row>
    <row r="2289" spans="1:38" ht="15.75" x14ac:dyDescent="0.25">
      <c r="A2289" s="93">
        <f t="shared" si="338"/>
        <v>0</v>
      </c>
      <c r="B2289" s="93">
        <f t="shared" si="333"/>
        <v>0</v>
      </c>
      <c r="C2289" s="112">
        <f>+$D$3*U2289</f>
        <v>6550830</v>
      </c>
      <c r="D2289" s="112">
        <f t="shared" si="334"/>
        <v>6550830</v>
      </c>
      <c r="E2289" s="112">
        <f>+$F$3*L2289</f>
        <v>5835900</v>
      </c>
      <c r="F2289" s="112">
        <f t="shared" si="335"/>
        <v>5835900</v>
      </c>
      <c r="G2289" s="113">
        <f>+$H$3*R2289</f>
        <v>1751820</v>
      </c>
      <c r="H2289" s="112">
        <f t="shared" si="336"/>
        <v>1751820</v>
      </c>
      <c r="I2289" s="140">
        <f>+I2287+500</f>
        <v>572000</v>
      </c>
      <c r="J2289" s="130"/>
      <c r="K2289" s="116">
        <f>+K2287+10</f>
        <v>11590</v>
      </c>
      <c r="L2289" s="117">
        <f>+I2289+K2289</f>
        <v>583590</v>
      </c>
      <c r="M2289" s="118"/>
      <c r="N2289" s="119">
        <f>+N2287+10</f>
        <v>11690</v>
      </c>
      <c r="O2289" s="119">
        <f>+N2289+I2289</f>
        <v>583690</v>
      </c>
      <c r="P2289" s="119"/>
      <c r="Q2289" s="119">
        <f>+Q2287+10</f>
        <v>11940</v>
      </c>
      <c r="R2289" s="120">
        <f>+Q2289+I2289</f>
        <v>583940</v>
      </c>
      <c r="S2289" s="121"/>
      <c r="T2289" s="122">
        <f>+T2287+20</f>
        <v>23530</v>
      </c>
      <c r="U2289" s="122">
        <f>+T2289+I2289</f>
        <v>595530</v>
      </c>
      <c r="V2289" s="141">
        <f>+V2287+500</f>
        <v>572000</v>
      </c>
      <c r="W2289" s="130"/>
      <c r="X2289" s="116">
        <f>+X2287+5</f>
        <v>8805</v>
      </c>
      <c r="Y2289" s="124">
        <f t="shared" si="337"/>
        <v>572240</v>
      </c>
      <c r="Z2289" s="125">
        <f>+V2289+X2289</f>
        <v>580805</v>
      </c>
      <c r="AA2289" s="126"/>
      <c r="AB2289" s="127">
        <f>+AB2287+10</f>
        <v>17610</v>
      </c>
      <c r="AC2289" s="119">
        <f>+V2289+AB2289</f>
        <v>589610</v>
      </c>
      <c r="AD2289" s="127"/>
      <c r="AE2289" s="127">
        <f>+AE2287+5</f>
        <v>8830</v>
      </c>
      <c r="AF2289" s="120">
        <f>+AE2289+V2289</f>
        <v>580830</v>
      </c>
      <c r="AG2289" s="127"/>
      <c r="AH2289" s="127">
        <f>+AH2287+5</f>
        <v>8855</v>
      </c>
      <c r="AI2289" s="119">
        <f>+AH2289+V2289</f>
        <v>580855</v>
      </c>
      <c r="AJ2289" s="126"/>
      <c r="AK2289" s="128">
        <f>+AK2287+5</f>
        <v>8880</v>
      </c>
      <c r="AL2289" s="129">
        <f>+AK2289+V2289</f>
        <v>580880</v>
      </c>
    </row>
    <row r="2290" spans="1:38" ht="15.75" x14ac:dyDescent="0.25">
      <c r="A2290" s="93">
        <f t="shared" si="338"/>
        <v>0</v>
      </c>
      <c r="B2290" s="94">
        <f t="shared" si="333"/>
        <v>0</v>
      </c>
      <c r="C2290" s="95">
        <f>+$D$3*T2290</f>
        <v>7150</v>
      </c>
      <c r="D2290" s="95">
        <f t="shared" si="334"/>
        <v>7150</v>
      </c>
      <c r="E2290" s="95">
        <f>+$F$3*K2290</f>
        <v>1500</v>
      </c>
      <c r="F2290" s="95">
        <f t="shared" si="335"/>
        <v>1500</v>
      </c>
      <c r="G2290" s="96">
        <f>+$H$3*Q2290</f>
        <v>1500</v>
      </c>
      <c r="H2290" s="95">
        <f t="shared" si="336"/>
        <v>1500</v>
      </c>
      <c r="I2290" s="395"/>
      <c r="J2290" s="130">
        <f>((K2291-K2289)/500)</f>
        <v>0.02</v>
      </c>
      <c r="K2290" s="116">
        <f>(((I2290-I2289)*J2290)+K2289)+I2290</f>
        <v>150</v>
      </c>
      <c r="L2290" s="131">
        <f>ROUNDUP(K2290,0)</f>
        <v>150</v>
      </c>
      <c r="M2290" s="132">
        <f>((N2291-N2289)/500)</f>
        <v>0.02</v>
      </c>
      <c r="N2290" s="101">
        <f>(((I2290-I2289)*M2290)+N2289)+I2290</f>
        <v>250</v>
      </c>
      <c r="O2290" s="101">
        <f>ROUNDUP(N2290,0)</f>
        <v>250</v>
      </c>
      <c r="P2290" s="101">
        <f>((Q2291-Q2289)/500)</f>
        <v>0.02</v>
      </c>
      <c r="Q2290" s="101">
        <f>(((I2290-I2289)*P2290)+Q2289)+I2290</f>
        <v>500</v>
      </c>
      <c r="R2290" s="133">
        <f>ROUNDUP(Q2290,0)</f>
        <v>500</v>
      </c>
      <c r="S2290" s="132">
        <f>((T2291-T2289)/500)</f>
        <v>0.04</v>
      </c>
      <c r="T2290" s="134">
        <f>(((I2290-I2289)*S2290)+T2289)+I2290</f>
        <v>650</v>
      </c>
      <c r="U2290" s="134">
        <f>ROUNDUP(T2290,0)</f>
        <v>650</v>
      </c>
      <c r="V2290" s="396"/>
      <c r="W2290" s="130">
        <f>((X2291-X2289)/500)</f>
        <v>0.02</v>
      </c>
      <c r="X2290" s="116">
        <f>(((V2290-V2289)*W2290)+X2289)+V2290</f>
        <v>-2635</v>
      </c>
      <c r="Y2290" s="135">
        <f t="shared" si="337"/>
        <v>240</v>
      </c>
      <c r="Z2290" s="106">
        <f>ROUNDUP(X2290,0)</f>
        <v>-2635</v>
      </c>
      <c r="AA2290" s="136">
        <f>((AB2291-AB2289)/500)</f>
        <v>0.04</v>
      </c>
      <c r="AB2290" s="137">
        <f>(((V2290-V2289)*AA2290)+AB2289)+V2290</f>
        <v>-5270</v>
      </c>
      <c r="AC2290" s="101">
        <f>ROUNDUP(AB2290,0)</f>
        <v>-5270</v>
      </c>
      <c r="AD2290" s="137">
        <f>((AE2291-AE2289)/500)</f>
        <v>0.02</v>
      </c>
      <c r="AE2290" s="137">
        <f>(((V2290-V2289)*AD2290)+AE2289)+V2290</f>
        <v>-2610</v>
      </c>
      <c r="AF2290" s="133">
        <f>ROUNDUP(AE2290,0)</f>
        <v>-2610</v>
      </c>
      <c r="AG2290" s="137">
        <f>((AH2291-AH2289)/500)</f>
        <v>0.02</v>
      </c>
      <c r="AH2290" s="137">
        <f>(((V2290-V2289)*AG2290)+AH2289)+V2290</f>
        <v>-2585</v>
      </c>
      <c r="AI2290" s="101">
        <f>ROUNDUP(AH2290,0)</f>
        <v>-2585</v>
      </c>
      <c r="AJ2290" s="136">
        <f>((AK2291-AK2289)/500)</f>
        <v>0.02</v>
      </c>
      <c r="AK2290" s="138">
        <f>(((V2290-V2289)*AJ2290)+AK2289)+V2290</f>
        <v>-2560</v>
      </c>
      <c r="AL2290" s="139">
        <f>ROUNDUP(AK2290,0)</f>
        <v>-2560</v>
      </c>
    </row>
    <row r="2291" spans="1:38" ht="15.75" x14ac:dyDescent="0.25">
      <c r="A2291" s="93">
        <f t="shared" si="338"/>
        <v>0</v>
      </c>
      <c r="B2291" s="93">
        <f t="shared" si="333"/>
        <v>0</v>
      </c>
      <c r="C2291" s="112">
        <f>+$D$3*U2291</f>
        <v>6556550</v>
      </c>
      <c r="D2291" s="112">
        <f t="shared" si="334"/>
        <v>6556550</v>
      </c>
      <c r="E2291" s="112">
        <f>+$F$3*L2291</f>
        <v>5841000</v>
      </c>
      <c r="F2291" s="112">
        <f t="shared" si="335"/>
        <v>5841000</v>
      </c>
      <c r="G2291" s="113">
        <f>+$H$3*R2291</f>
        <v>1753350</v>
      </c>
      <c r="H2291" s="112">
        <f t="shared" si="336"/>
        <v>1753350</v>
      </c>
      <c r="I2291" s="140">
        <f>+I2289+500</f>
        <v>572500</v>
      </c>
      <c r="J2291" s="130"/>
      <c r="K2291" s="116">
        <f>+K2289+10</f>
        <v>11600</v>
      </c>
      <c r="L2291" s="117">
        <f>+I2291+K2291</f>
        <v>584100</v>
      </c>
      <c r="M2291" s="118"/>
      <c r="N2291" s="119">
        <f>+N2289+10</f>
        <v>11700</v>
      </c>
      <c r="O2291" s="119">
        <f>+N2291+I2291</f>
        <v>584200</v>
      </c>
      <c r="P2291" s="119"/>
      <c r="Q2291" s="119">
        <f>+Q2289+10</f>
        <v>11950</v>
      </c>
      <c r="R2291" s="120">
        <f>+Q2291+I2291</f>
        <v>584450</v>
      </c>
      <c r="S2291" s="121"/>
      <c r="T2291" s="122">
        <f>+T2289+20</f>
        <v>23550</v>
      </c>
      <c r="U2291" s="122">
        <f>+T2291+I2291</f>
        <v>596050</v>
      </c>
      <c r="V2291" s="141">
        <f>+V2289+500</f>
        <v>572500</v>
      </c>
      <c r="W2291" s="130"/>
      <c r="X2291" s="116">
        <f>+X2289+10</f>
        <v>8815</v>
      </c>
      <c r="Y2291" s="124">
        <f t="shared" si="337"/>
        <v>572740</v>
      </c>
      <c r="Z2291" s="125">
        <f>+V2291+X2291</f>
        <v>581315</v>
      </c>
      <c r="AA2291" s="126"/>
      <c r="AB2291" s="127">
        <f>+AB2289+20</f>
        <v>17630</v>
      </c>
      <c r="AC2291" s="119">
        <f>+V2291+AB2291</f>
        <v>590130</v>
      </c>
      <c r="AD2291" s="127"/>
      <c r="AE2291" s="127">
        <f>+AE2289+10</f>
        <v>8840</v>
      </c>
      <c r="AF2291" s="120">
        <f>+AE2291+V2291</f>
        <v>581340</v>
      </c>
      <c r="AG2291" s="127"/>
      <c r="AH2291" s="127">
        <f>+AH2289+10</f>
        <v>8865</v>
      </c>
      <c r="AI2291" s="119">
        <f>+AH2291+V2291</f>
        <v>581365</v>
      </c>
      <c r="AJ2291" s="126"/>
      <c r="AK2291" s="128">
        <f>+AK2289+10</f>
        <v>8890</v>
      </c>
      <c r="AL2291" s="129">
        <f>+AK2291+V2291</f>
        <v>581390</v>
      </c>
    </row>
    <row r="2292" spans="1:38" ht="15.75" x14ac:dyDescent="0.25">
      <c r="A2292" s="93">
        <f t="shared" si="338"/>
        <v>0</v>
      </c>
      <c r="B2292" s="94">
        <f t="shared" si="333"/>
        <v>0</v>
      </c>
      <c r="C2292" s="95">
        <f>+$D$3*T2292</f>
        <v>7150</v>
      </c>
      <c r="D2292" s="95">
        <f t="shared" si="334"/>
        <v>7150</v>
      </c>
      <c r="E2292" s="95">
        <f>+$F$3*K2292</f>
        <v>1500</v>
      </c>
      <c r="F2292" s="95">
        <f t="shared" si="335"/>
        <v>1500</v>
      </c>
      <c r="G2292" s="96">
        <f>+$H$3*Q2292</f>
        <v>1500</v>
      </c>
      <c r="H2292" s="433">
        <f t="shared" si="336"/>
        <v>1500</v>
      </c>
      <c r="I2292" s="395"/>
      <c r="J2292" s="130">
        <f>((K2293-K2291)/500)</f>
        <v>0.02</v>
      </c>
      <c r="K2292" s="116">
        <f>(((I2292-I2291)*J2292)+K2291)+I2292</f>
        <v>150</v>
      </c>
      <c r="L2292" s="131">
        <f>ROUNDUP(K2292,0)</f>
        <v>150</v>
      </c>
      <c r="M2292" s="132">
        <f>((N2293-N2291)/500)</f>
        <v>0.02</v>
      </c>
      <c r="N2292" s="101">
        <f>(((I2292-I2291)*M2292)+N2291)+I2292</f>
        <v>250</v>
      </c>
      <c r="O2292" s="101">
        <f>ROUNDUP(N2292,0)</f>
        <v>250</v>
      </c>
      <c r="P2292" s="101">
        <f>((Q2293-Q2291)/500)</f>
        <v>0.02</v>
      </c>
      <c r="Q2292" s="101">
        <f>(((I2292-I2291)*P2292)+Q2291)+I2292</f>
        <v>500</v>
      </c>
      <c r="R2292" s="133">
        <f>ROUNDUP(Q2292,0)</f>
        <v>500</v>
      </c>
      <c r="S2292" s="132">
        <f>((T2293-T2291)/500)</f>
        <v>0.04</v>
      </c>
      <c r="T2292" s="134">
        <f>(((I2292-I2291)*S2292)+T2291)+I2292</f>
        <v>650</v>
      </c>
      <c r="U2292" s="134">
        <f>ROUNDUP(T2292,0)</f>
        <v>650</v>
      </c>
      <c r="V2292" s="396"/>
      <c r="W2292" s="130">
        <f>((X2293-X2291)/500)</f>
        <v>0.01</v>
      </c>
      <c r="X2292" s="116">
        <f>(((V2292-V2291)*W2292)+X2291)+V2292</f>
        <v>3090</v>
      </c>
      <c r="Y2292" s="135">
        <f t="shared" si="337"/>
        <v>240</v>
      </c>
      <c r="Z2292" s="106">
        <f>ROUNDUP(X2292,0)</f>
        <v>3090</v>
      </c>
      <c r="AA2292" s="136">
        <f>((AB2293-AB2291)/500)</f>
        <v>0.02</v>
      </c>
      <c r="AB2292" s="137">
        <f>(((V2292-V2291)*AA2292)+AB2291)+V2292</f>
        <v>6180</v>
      </c>
      <c r="AC2292" s="101">
        <f>ROUNDUP(AB2292,0)</f>
        <v>6180</v>
      </c>
      <c r="AD2292" s="137">
        <f>((AE2293-AE2291)/500)</f>
        <v>0.01</v>
      </c>
      <c r="AE2292" s="137">
        <f>(((V2292-V2291)*AD2292)+AE2291)+V2292</f>
        <v>3115</v>
      </c>
      <c r="AF2292" s="133">
        <f>ROUNDUP(AE2292,0)</f>
        <v>3115</v>
      </c>
      <c r="AG2292" s="137">
        <f>((AH2293-AH2291)/500)</f>
        <v>0.01</v>
      </c>
      <c r="AH2292" s="137">
        <f>(((V2292-V2291)*AG2292)+AH2291)+V2292</f>
        <v>3140</v>
      </c>
      <c r="AI2292" s="101">
        <f>ROUNDUP(AH2292,0)</f>
        <v>3140</v>
      </c>
      <c r="AJ2292" s="136">
        <f>((AK2293-AK2291)/500)</f>
        <v>0.01</v>
      </c>
      <c r="AK2292" s="138">
        <f>(((V2292-V2291)*AJ2292)+AK2291)+V2292</f>
        <v>3165</v>
      </c>
      <c r="AL2292" s="139">
        <f>ROUNDUP(AK2292,0)</f>
        <v>3165</v>
      </c>
    </row>
    <row r="2293" spans="1:38" ht="15.75" x14ac:dyDescent="0.25">
      <c r="A2293" s="93">
        <f t="shared" si="338"/>
        <v>0</v>
      </c>
      <c r="B2293" s="93">
        <f t="shared" si="333"/>
        <v>0</v>
      </c>
      <c r="C2293" s="112">
        <f>+$D$3*U2293</f>
        <v>6562270</v>
      </c>
      <c r="D2293" s="112">
        <f t="shared" si="334"/>
        <v>6562270</v>
      </c>
      <c r="E2293" s="112">
        <f>+$F$3*L2293</f>
        <v>5846100</v>
      </c>
      <c r="F2293" s="112">
        <f t="shared" si="335"/>
        <v>5846100</v>
      </c>
      <c r="G2293" s="113">
        <f>+$H$3*R2293</f>
        <v>1754880</v>
      </c>
      <c r="H2293" s="112">
        <f t="shared" si="336"/>
        <v>1754880</v>
      </c>
      <c r="I2293" s="140">
        <f>+I2291+500</f>
        <v>573000</v>
      </c>
      <c r="J2293" s="130"/>
      <c r="K2293" s="116">
        <f>+K2291+10</f>
        <v>11610</v>
      </c>
      <c r="L2293" s="117">
        <f>+I2293+K2293</f>
        <v>584610</v>
      </c>
      <c r="M2293" s="118"/>
      <c r="N2293" s="119">
        <f>+N2291+10</f>
        <v>11710</v>
      </c>
      <c r="O2293" s="119">
        <f>+N2293+I2293</f>
        <v>584710</v>
      </c>
      <c r="P2293" s="119"/>
      <c r="Q2293" s="119">
        <f>+Q2291+10</f>
        <v>11960</v>
      </c>
      <c r="R2293" s="120">
        <f>+Q2293+I2293</f>
        <v>584960</v>
      </c>
      <c r="S2293" s="121"/>
      <c r="T2293" s="122">
        <f>+T2291+20</f>
        <v>23570</v>
      </c>
      <c r="U2293" s="122">
        <f>+T2293+I2293</f>
        <v>596570</v>
      </c>
      <c r="V2293" s="141">
        <f>+V2291+500</f>
        <v>573000</v>
      </c>
      <c r="W2293" s="130"/>
      <c r="X2293" s="116">
        <f>+X2291+5</f>
        <v>8820</v>
      </c>
      <c r="Y2293" s="124">
        <f t="shared" si="337"/>
        <v>573240</v>
      </c>
      <c r="Z2293" s="125">
        <f>+V2293+X2293</f>
        <v>581820</v>
      </c>
      <c r="AA2293" s="126"/>
      <c r="AB2293" s="127">
        <f>+AB2291+10</f>
        <v>17640</v>
      </c>
      <c r="AC2293" s="119">
        <f>+V2293+AB2293</f>
        <v>590640</v>
      </c>
      <c r="AD2293" s="127"/>
      <c r="AE2293" s="127">
        <f>+AE2291+5</f>
        <v>8845</v>
      </c>
      <c r="AF2293" s="120">
        <f>+AE2293+V2293</f>
        <v>581845</v>
      </c>
      <c r="AG2293" s="127"/>
      <c r="AH2293" s="127">
        <f>+AH2291+5</f>
        <v>8870</v>
      </c>
      <c r="AI2293" s="119">
        <f>+AH2293+V2293</f>
        <v>581870</v>
      </c>
      <c r="AJ2293" s="126"/>
      <c r="AK2293" s="128">
        <f>+AK2291+5</f>
        <v>8895</v>
      </c>
      <c r="AL2293" s="129">
        <f>+AK2293+V2293</f>
        <v>581895</v>
      </c>
    </row>
    <row r="2294" spans="1:38" ht="15.75" x14ac:dyDescent="0.25">
      <c r="A2294" s="93">
        <f t="shared" si="338"/>
        <v>0</v>
      </c>
      <c r="B2294" s="94">
        <f t="shared" si="333"/>
        <v>0</v>
      </c>
      <c r="C2294" s="95">
        <f>+$D$3*T2294</f>
        <v>7150</v>
      </c>
      <c r="D2294" s="95">
        <f t="shared" si="334"/>
        <v>7150</v>
      </c>
      <c r="E2294" s="95">
        <f>+$F$3*K2294</f>
        <v>1500</v>
      </c>
      <c r="F2294" s="95">
        <f t="shared" si="335"/>
        <v>1500</v>
      </c>
      <c r="G2294" s="96">
        <f>+$H$3*Q2294</f>
        <v>1500</v>
      </c>
      <c r="H2294" s="95">
        <f t="shared" si="336"/>
        <v>1500</v>
      </c>
      <c r="I2294" s="395"/>
      <c r="J2294" s="130">
        <f>((K2295-K2293)/500)</f>
        <v>0.02</v>
      </c>
      <c r="K2294" s="116">
        <f>(((I2294-I2293)*J2294)+K2293)+I2294</f>
        <v>150</v>
      </c>
      <c r="L2294" s="131">
        <f>ROUNDUP(K2294,0)</f>
        <v>150</v>
      </c>
      <c r="M2294" s="132">
        <f>((N2295-N2293)/500)</f>
        <v>0.02</v>
      </c>
      <c r="N2294" s="101">
        <f>(((I2294-I2293)*M2294)+N2293)+I2294</f>
        <v>250</v>
      </c>
      <c r="O2294" s="101">
        <f>ROUNDUP(N2294,0)</f>
        <v>250</v>
      </c>
      <c r="P2294" s="101">
        <f>((Q2295-Q2293)/500)</f>
        <v>0.02</v>
      </c>
      <c r="Q2294" s="101">
        <f>(((I2294-I2293)*P2294)+Q2293)+I2294</f>
        <v>500</v>
      </c>
      <c r="R2294" s="133">
        <f>ROUNDUP(Q2294,0)</f>
        <v>500</v>
      </c>
      <c r="S2294" s="132">
        <f>((T2295-T2293)/500)</f>
        <v>0.04</v>
      </c>
      <c r="T2294" s="134">
        <f>(((I2294-I2293)*S2294)+T2293)+I2294</f>
        <v>650</v>
      </c>
      <c r="U2294" s="134">
        <f>ROUNDUP(T2294,0)</f>
        <v>650</v>
      </c>
      <c r="V2294" s="396"/>
      <c r="W2294" s="130">
        <f>((X2295-X2293)/500)</f>
        <v>0.02</v>
      </c>
      <c r="X2294" s="116">
        <f>(((V2294-V2293)*W2294)+X2293)+V2294</f>
        <v>-2640</v>
      </c>
      <c r="Y2294" s="135">
        <f t="shared" si="337"/>
        <v>240</v>
      </c>
      <c r="Z2294" s="106">
        <f>ROUNDUP(X2294,0)</f>
        <v>-2640</v>
      </c>
      <c r="AA2294" s="136">
        <f>((AB2295-AB2293)/500)</f>
        <v>0.04</v>
      </c>
      <c r="AB2294" s="137">
        <f>(((V2294-V2293)*AA2294)+AB2293)+V2294</f>
        <v>-5280</v>
      </c>
      <c r="AC2294" s="101">
        <f>ROUNDUP(AB2294,0)</f>
        <v>-5280</v>
      </c>
      <c r="AD2294" s="137">
        <f>((AE2295-AE2293)/500)</f>
        <v>0.02</v>
      </c>
      <c r="AE2294" s="137">
        <f>(((V2294-V2293)*AD2294)+AE2293)+V2294</f>
        <v>-2615</v>
      </c>
      <c r="AF2294" s="133">
        <f>ROUNDUP(AE2294,0)</f>
        <v>-2615</v>
      </c>
      <c r="AG2294" s="137">
        <f>((AH2295-AH2293)/500)</f>
        <v>0.02</v>
      </c>
      <c r="AH2294" s="137">
        <f>(((V2294-V2293)*AG2294)+AH2293)+V2294</f>
        <v>-2590</v>
      </c>
      <c r="AI2294" s="101">
        <f>ROUNDUP(AH2294,0)</f>
        <v>-2590</v>
      </c>
      <c r="AJ2294" s="136">
        <f>((AK2295-AK2293)/500)</f>
        <v>0.02</v>
      </c>
      <c r="AK2294" s="138">
        <f>(((V2294-V2293)*AJ2294)+AK2293)+V2294</f>
        <v>-2565</v>
      </c>
      <c r="AL2294" s="139">
        <f>ROUNDUP(AK2294,0)</f>
        <v>-2565</v>
      </c>
    </row>
    <row r="2295" spans="1:38" ht="15.75" x14ac:dyDescent="0.25">
      <c r="A2295" s="93">
        <f t="shared" si="338"/>
        <v>0</v>
      </c>
      <c r="B2295" s="93">
        <f t="shared" si="333"/>
        <v>0</v>
      </c>
      <c r="C2295" s="112">
        <f>+$D$3*U2295</f>
        <v>6567990</v>
      </c>
      <c r="D2295" s="112">
        <f t="shared" si="334"/>
        <v>6567990</v>
      </c>
      <c r="E2295" s="112">
        <f>+$F$3*L2295</f>
        <v>5851200</v>
      </c>
      <c r="F2295" s="112">
        <f t="shared" si="335"/>
        <v>5851200</v>
      </c>
      <c r="G2295" s="113">
        <f>+$H$3*R2295</f>
        <v>1756410</v>
      </c>
      <c r="H2295" s="112">
        <f t="shared" si="336"/>
        <v>1756410</v>
      </c>
      <c r="I2295" s="140">
        <f>+I2293+500</f>
        <v>573500</v>
      </c>
      <c r="J2295" s="130"/>
      <c r="K2295" s="116">
        <f>+K2293+10</f>
        <v>11620</v>
      </c>
      <c r="L2295" s="117">
        <f>+I2295+K2295</f>
        <v>585120</v>
      </c>
      <c r="M2295" s="118"/>
      <c r="N2295" s="119">
        <f>+N2293+10</f>
        <v>11720</v>
      </c>
      <c r="O2295" s="119">
        <f>+N2295+I2295</f>
        <v>585220</v>
      </c>
      <c r="P2295" s="119"/>
      <c r="Q2295" s="119">
        <f>+Q2293+10</f>
        <v>11970</v>
      </c>
      <c r="R2295" s="120">
        <f>+Q2295+I2295</f>
        <v>585470</v>
      </c>
      <c r="S2295" s="121"/>
      <c r="T2295" s="122">
        <f>+T2293+20</f>
        <v>23590</v>
      </c>
      <c r="U2295" s="122">
        <f>+T2295+I2295</f>
        <v>597090</v>
      </c>
      <c r="V2295" s="141">
        <f>+V2293+500</f>
        <v>573500</v>
      </c>
      <c r="W2295" s="130"/>
      <c r="X2295" s="116">
        <f>+X2293+10</f>
        <v>8830</v>
      </c>
      <c r="Y2295" s="124">
        <f t="shared" si="337"/>
        <v>573740</v>
      </c>
      <c r="Z2295" s="125">
        <f>+V2295+X2295</f>
        <v>582330</v>
      </c>
      <c r="AA2295" s="126"/>
      <c r="AB2295" s="127">
        <f>+AB2293+20</f>
        <v>17660</v>
      </c>
      <c r="AC2295" s="119">
        <f>+V2295+AB2295</f>
        <v>591160</v>
      </c>
      <c r="AD2295" s="127"/>
      <c r="AE2295" s="127">
        <f>+AE2293+10</f>
        <v>8855</v>
      </c>
      <c r="AF2295" s="120">
        <f>+AE2295+V2295</f>
        <v>582355</v>
      </c>
      <c r="AG2295" s="127"/>
      <c r="AH2295" s="127">
        <f>+AH2293+10</f>
        <v>8880</v>
      </c>
      <c r="AI2295" s="119">
        <f>+AH2295+V2295</f>
        <v>582380</v>
      </c>
      <c r="AJ2295" s="126"/>
      <c r="AK2295" s="128">
        <f>+AK2293+10</f>
        <v>8905</v>
      </c>
      <c r="AL2295" s="129">
        <f>+AK2295+V2295</f>
        <v>582405</v>
      </c>
    </row>
    <row r="2296" spans="1:38" ht="15.75" x14ac:dyDescent="0.25">
      <c r="A2296" s="93">
        <f t="shared" si="338"/>
        <v>0</v>
      </c>
      <c r="B2296" s="94">
        <f t="shared" si="333"/>
        <v>0</v>
      </c>
      <c r="C2296" s="95">
        <f>+$D$3*T2296</f>
        <v>7150</v>
      </c>
      <c r="D2296" s="95">
        <f t="shared" si="334"/>
        <v>7150</v>
      </c>
      <c r="E2296" s="95">
        <f>+$F$3*K2296</f>
        <v>1500</v>
      </c>
      <c r="F2296" s="95">
        <f t="shared" si="335"/>
        <v>1500</v>
      </c>
      <c r="G2296" s="96">
        <f>+$H$3*Q2296</f>
        <v>1500</v>
      </c>
      <c r="H2296" s="433">
        <f t="shared" si="336"/>
        <v>1500</v>
      </c>
      <c r="I2296" s="395"/>
      <c r="J2296" s="130">
        <f>((K2297-K2295)/500)</f>
        <v>0.02</v>
      </c>
      <c r="K2296" s="116">
        <f>(((I2296-I2295)*J2296)+K2295)+I2296</f>
        <v>150</v>
      </c>
      <c r="L2296" s="131">
        <f>ROUNDUP(K2296,0)</f>
        <v>150</v>
      </c>
      <c r="M2296" s="132">
        <f>((N2297-N2295)/500)</f>
        <v>0.02</v>
      </c>
      <c r="N2296" s="101">
        <f>(((I2296-I2295)*M2296)+N2295)+I2296</f>
        <v>250</v>
      </c>
      <c r="O2296" s="101">
        <f>ROUNDUP(N2296,0)</f>
        <v>250</v>
      </c>
      <c r="P2296" s="101">
        <f>((Q2297-Q2295)/500)</f>
        <v>0.02</v>
      </c>
      <c r="Q2296" s="101">
        <f>(((I2296-I2295)*P2296)+Q2295)+I2296</f>
        <v>500</v>
      </c>
      <c r="R2296" s="133">
        <f>ROUNDUP(Q2296,0)</f>
        <v>500</v>
      </c>
      <c r="S2296" s="132">
        <f>((T2297-T2295)/500)</f>
        <v>0.04</v>
      </c>
      <c r="T2296" s="134">
        <f>(((I2296-I2295)*S2296)+T2295)+I2296</f>
        <v>650</v>
      </c>
      <c r="U2296" s="134">
        <f>ROUNDUP(T2296,0)</f>
        <v>650</v>
      </c>
      <c r="V2296" s="396"/>
      <c r="W2296" s="130">
        <f>((X2297-X2295)/500)</f>
        <v>0.01</v>
      </c>
      <c r="X2296" s="116">
        <f>(((V2296-V2295)*W2296)+X2295)+V2296</f>
        <v>3095</v>
      </c>
      <c r="Y2296" s="135">
        <f t="shared" si="337"/>
        <v>240</v>
      </c>
      <c r="Z2296" s="106">
        <f>ROUNDUP(X2296,0)</f>
        <v>3095</v>
      </c>
      <c r="AA2296" s="136">
        <f>((AB2297-AB2295)/500)</f>
        <v>0.02</v>
      </c>
      <c r="AB2296" s="137">
        <f>(((V2296-V2295)*AA2296)+AB2295)+V2296</f>
        <v>6190</v>
      </c>
      <c r="AC2296" s="101">
        <f>ROUNDUP(AB2296,0)</f>
        <v>6190</v>
      </c>
      <c r="AD2296" s="137">
        <f>((AE2297-AE2295)/500)</f>
        <v>0.01</v>
      </c>
      <c r="AE2296" s="137">
        <f>(((V2296-V2295)*AD2296)+AE2295)+V2296</f>
        <v>3120</v>
      </c>
      <c r="AF2296" s="133">
        <f>ROUNDUP(AE2296,0)</f>
        <v>3120</v>
      </c>
      <c r="AG2296" s="137">
        <f>((AH2297-AH2295)/500)</f>
        <v>0.01</v>
      </c>
      <c r="AH2296" s="137">
        <f>(((V2296-V2295)*AG2296)+AH2295)+V2296</f>
        <v>3145</v>
      </c>
      <c r="AI2296" s="101">
        <f>ROUNDUP(AH2296,0)</f>
        <v>3145</v>
      </c>
      <c r="AJ2296" s="136">
        <f>((AK2297-AK2295)/500)</f>
        <v>0.01</v>
      </c>
      <c r="AK2296" s="138">
        <f>(((V2296-V2295)*AJ2296)+AK2295)+V2296</f>
        <v>3170</v>
      </c>
      <c r="AL2296" s="139">
        <f>ROUNDUP(AK2296,0)</f>
        <v>3170</v>
      </c>
    </row>
    <row r="2297" spans="1:38" ht="15.75" x14ac:dyDescent="0.25">
      <c r="A2297" s="93">
        <f t="shared" si="338"/>
        <v>0</v>
      </c>
      <c r="B2297" s="93">
        <f t="shared" si="333"/>
        <v>0</v>
      </c>
      <c r="C2297" s="112">
        <f>+$D$3*U2297</f>
        <v>6573710</v>
      </c>
      <c r="D2297" s="112">
        <f t="shared" si="334"/>
        <v>6573710</v>
      </c>
      <c r="E2297" s="112">
        <f>+$F$3*L2297</f>
        <v>5856300</v>
      </c>
      <c r="F2297" s="112">
        <f t="shared" si="335"/>
        <v>5856300</v>
      </c>
      <c r="G2297" s="113">
        <f>+$H$3*R2297</f>
        <v>1757940</v>
      </c>
      <c r="H2297" s="112">
        <f t="shared" si="336"/>
        <v>1757940</v>
      </c>
      <c r="I2297" s="140">
        <f>+I2295+500</f>
        <v>574000</v>
      </c>
      <c r="J2297" s="130"/>
      <c r="K2297" s="116">
        <f>+K2295+10</f>
        <v>11630</v>
      </c>
      <c r="L2297" s="117">
        <f>+I2297+K2297</f>
        <v>585630</v>
      </c>
      <c r="M2297" s="118"/>
      <c r="N2297" s="119">
        <f>+N2295+10</f>
        <v>11730</v>
      </c>
      <c r="O2297" s="119">
        <f>+N2297+I2297</f>
        <v>585730</v>
      </c>
      <c r="P2297" s="119"/>
      <c r="Q2297" s="119">
        <f>+Q2295+10</f>
        <v>11980</v>
      </c>
      <c r="R2297" s="120">
        <f>+Q2297+I2297</f>
        <v>585980</v>
      </c>
      <c r="S2297" s="121"/>
      <c r="T2297" s="122">
        <f>+T2295+20</f>
        <v>23610</v>
      </c>
      <c r="U2297" s="122">
        <f>+T2297+I2297</f>
        <v>597610</v>
      </c>
      <c r="V2297" s="141">
        <f>+V2295+500</f>
        <v>574000</v>
      </c>
      <c r="W2297" s="130"/>
      <c r="X2297" s="116">
        <f>+X2295+5</f>
        <v>8835</v>
      </c>
      <c r="Y2297" s="124">
        <f t="shared" si="337"/>
        <v>574240</v>
      </c>
      <c r="Z2297" s="125">
        <f>+V2297+X2297</f>
        <v>582835</v>
      </c>
      <c r="AA2297" s="126"/>
      <c r="AB2297" s="127">
        <f>+AB2295+10</f>
        <v>17670</v>
      </c>
      <c r="AC2297" s="119">
        <f>+V2297+AB2297</f>
        <v>591670</v>
      </c>
      <c r="AD2297" s="127"/>
      <c r="AE2297" s="127">
        <f>+AE2295+5</f>
        <v>8860</v>
      </c>
      <c r="AF2297" s="120">
        <f>+AE2297+V2297</f>
        <v>582860</v>
      </c>
      <c r="AG2297" s="127"/>
      <c r="AH2297" s="127">
        <f>+AH2295+5</f>
        <v>8885</v>
      </c>
      <c r="AI2297" s="119">
        <f>+AH2297+V2297</f>
        <v>582885</v>
      </c>
      <c r="AJ2297" s="126"/>
      <c r="AK2297" s="128">
        <f>+AK2295+5</f>
        <v>8910</v>
      </c>
      <c r="AL2297" s="129">
        <f>+AK2297+V2297</f>
        <v>582910</v>
      </c>
    </row>
    <row r="2298" spans="1:38" ht="15.75" x14ac:dyDescent="0.25">
      <c r="A2298" s="93">
        <f t="shared" si="338"/>
        <v>0</v>
      </c>
      <c r="B2298" s="94">
        <f t="shared" si="333"/>
        <v>0</v>
      </c>
      <c r="C2298" s="95">
        <f>+$D$3*T2298</f>
        <v>7150</v>
      </c>
      <c r="D2298" s="95">
        <f t="shared" si="334"/>
        <v>7150</v>
      </c>
      <c r="E2298" s="95">
        <f>+$F$3*K2298</f>
        <v>1500</v>
      </c>
      <c r="F2298" s="95">
        <f t="shared" si="335"/>
        <v>1500</v>
      </c>
      <c r="G2298" s="96">
        <f>+$H$3*Q2298</f>
        <v>1500</v>
      </c>
      <c r="H2298" s="95">
        <f t="shared" si="336"/>
        <v>1500</v>
      </c>
      <c r="I2298" s="395"/>
      <c r="J2298" s="130">
        <f>((K2299-K2297)/500)</f>
        <v>0.02</v>
      </c>
      <c r="K2298" s="116">
        <f>(((I2298-I2297)*J2298)+K2297)+I2298</f>
        <v>150</v>
      </c>
      <c r="L2298" s="131">
        <f>ROUNDUP(K2298,0)</f>
        <v>150</v>
      </c>
      <c r="M2298" s="132">
        <f>((N2299-N2297)/500)</f>
        <v>0.02</v>
      </c>
      <c r="N2298" s="101">
        <f>(((I2298-I2297)*M2298)+N2297)+I2298</f>
        <v>250</v>
      </c>
      <c r="O2298" s="101">
        <f>ROUNDUP(N2298,0)</f>
        <v>250</v>
      </c>
      <c r="P2298" s="101">
        <f>((Q2299-Q2297)/500)</f>
        <v>0.02</v>
      </c>
      <c r="Q2298" s="101">
        <f>(((I2298-I2297)*P2298)+Q2297)+I2298</f>
        <v>500</v>
      </c>
      <c r="R2298" s="133">
        <f>ROUNDUP(Q2298,0)</f>
        <v>500</v>
      </c>
      <c r="S2298" s="132">
        <f>((T2299-T2297)/500)</f>
        <v>0.04</v>
      </c>
      <c r="T2298" s="134">
        <f>(((I2298-I2297)*S2298)+T2297)+I2298</f>
        <v>650</v>
      </c>
      <c r="U2298" s="134">
        <f>ROUNDUP(T2298,0)</f>
        <v>650</v>
      </c>
      <c r="V2298" s="396"/>
      <c r="W2298" s="130">
        <f>((X2299-X2297)/500)</f>
        <v>0.02</v>
      </c>
      <c r="X2298" s="116">
        <f>(((V2298-V2297)*W2298)+X2297)+V2298</f>
        <v>-2645</v>
      </c>
      <c r="Y2298" s="135">
        <f t="shared" si="337"/>
        <v>240</v>
      </c>
      <c r="Z2298" s="106">
        <f>ROUNDUP(X2298,0)</f>
        <v>-2645</v>
      </c>
      <c r="AA2298" s="136">
        <f>((AB2299-AB2297)/500)</f>
        <v>0.04</v>
      </c>
      <c r="AB2298" s="137">
        <f>(((V2298-V2297)*AA2298)+AB2297)+V2298</f>
        <v>-5290</v>
      </c>
      <c r="AC2298" s="101">
        <f>ROUNDUP(AB2298,0)</f>
        <v>-5290</v>
      </c>
      <c r="AD2298" s="137">
        <f>((AE2299-AE2297)/500)</f>
        <v>0.02</v>
      </c>
      <c r="AE2298" s="137">
        <f>(((V2298-V2297)*AD2298)+AE2297)+V2298</f>
        <v>-2620</v>
      </c>
      <c r="AF2298" s="133">
        <f>ROUNDUP(AE2298,0)</f>
        <v>-2620</v>
      </c>
      <c r="AG2298" s="137">
        <f>((AH2299-AH2297)/500)</f>
        <v>0.02</v>
      </c>
      <c r="AH2298" s="137">
        <f>(((V2298-V2297)*AG2298)+AH2297)+V2298</f>
        <v>-2595</v>
      </c>
      <c r="AI2298" s="101">
        <f>ROUNDUP(AH2298,0)</f>
        <v>-2595</v>
      </c>
      <c r="AJ2298" s="136">
        <f>((AK2299-AK2297)/500)</f>
        <v>0.02</v>
      </c>
      <c r="AK2298" s="138">
        <f>(((V2298-V2297)*AJ2298)+AK2297)+V2298</f>
        <v>-2570</v>
      </c>
      <c r="AL2298" s="139">
        <f>ROUNDUP(AK2298,0)</f>
        <v>-2570</v>
      </c>
    </row>
    <row r="2299" spans="1:38" ht="15.75" x14ac:dyDescent="0.25">
      <c r="A2299" s="93">
        <f t="shared" si="338"/>
        <v>0</v>
      </c>
      <c r="B2299" s="93">
        <f t="shared" si="333"/>
        <v>0</v>
      </c>
      <c r="C2299" s="112">
        <f>+$D$3*U2299</f>
        <v>6579430</v>
      </c>
      <c r="D2299" s="112">
        <f t="shared" si="334"/>
        <v>6579430</v>
      </c>
      <c r="E2299" s="112">
        <f>+$F$3*L2299</f>
        <v>5861400</v>
      </c>
      <c r="F2299" s="112">
        <f t="shared" si="335"/>
        <v>5861400</v>
      </c>
      <c r="G2299" s="113">
        <f>+$H$3*R2299</f>
        <v>1759470</v>
      </c>
      <c r="H2299" s="112">
        <f t="shared" si="336"/>
        <v>1759470</v>
      </c>
      <c r="I2299" s="140">
        <f>+I2297+500</f>
        <v>574500</v>
      </c>
      <c r="J2299" s="130"/>
      <c r="K2299" s="116">
        <f>+K2297+10</f>
        <v>11640</v>
      </c>
      <c r="L2299" s="117">
        <f>+I2299+K2299</f>
        <v>586140</v>
      </c>
      <c r="M2299" s="118"/>
      <c r="N2299" s="119">
        <f>+N2297+10</f>
        <v>11740</v>
      </c>
      <c r="O2299" s="119">
        <f>+N2299+I2299</f>
        <v>586240</v>
      </c>
      <c r="P2299" s="119"/>
      <c r="Q2299" s="119">
        <f>+Q2297+10</f>
        <v>11990</v>
      </c>
      <c r="R2299" s="120">
        <f>+Q2299+I2299</f>
        <v>586490</v>
      </c>
      <c r="S2299" s="121"/>
      <c r="T2299" s="122">
        <f>+T2297+20</f>
        <v>23630</v>
      </c>
      <c r="U2299" s="122">
        <f>+T2299+I2299</f>
        <v>598130</v>
      </c>
      <c r="V2299" s="141">
        <f>+V2297+500</f>
        <v>574500</v>
      </c>
      <c r="W2299" s="130"/>
      <c r="X2299" s="116">
        <f>+X2297+10</f>
        <v>8845</v>
      </c>
      <c r="Y2299" s="124">
        <f t="shared" si="337"/>
        <v>574740</v>
      </c>
      <c r="Z2299" s="125">
        <f>+V2299+X2299</f>
        <v>583345</v>
      </c>
      <c r="AA2299" s="126"/>
      <c r="AB2299" s="127">
        <f>+AB2297+20</f>
        <v>17690</v>
      </c>
      <c r="AC2299" s="119">
        <f>+V2299+AB2299</f>
        <v>592190</v>
      </c>
      <c r="AD2299" s="127"/>
      <c r="AE2299" s="127">
        <f>+AE2297+10</f>
        <v>8870</v>
      </c>
      <c r="AF2299" s="120">
        <f>+AE2299+V2299</f>
        <v>583370</v>
      </c>
      <c r="AG2299" s="127"/>
      <c r="AH2299" s="127">
        <f>+AH2297+10</f>
        <v>8895</v>
      </c>
      <c r="AI2299" s="119">
        <f>+AH2299+V2299</f>
        <v>583395</v>
      </c>
      <c r="AJ2299" s="126"/>
      <c r="AK2299" s="128">
        <f>+AK2297+10</f>
        <v>8920</v>
      </c>
      <c r="AL2299" s="129">
        <f>+AK2299+V2299</f>
        <v>583420</v>
      </c>
    </row>
    <row r="2300" spans="1:38" ht="15.75" x14ac:dyDescent="0.25">
      <c r="A2300" s="93">
        <f t="shared" si="338"/>
        <v>0</v>
      </c>
      <c r="B2300" s="94">
        <f t="shared" si="333"/>
        <v>0</v>
      </c>
      <c r="C2300" s="95">
        <f>+$D$3*T2300</f>
        <v>7150</v>
      </c>
      <c r="D2300" s="95">
        <f t="shared" si="334"/>
        <v>7150</v>
      </c>
      <c r="E2300" s="95">
        <f>+$F$3*K2300</f>
        <v>1500</v>
      </c>
      <c r="F2300" s="95">
        <f t="shared" si="335"/>
        <v>1500</v>
      </c>
      <c r="G2300" s="96">
        <f>+$H$3*Q2300</f>
        <v>1500</v>
      </c>
      <c r="H2300" s="433">
        <f t="shared" si="336"/>
        <v>1500</v>
      </c>
      <c r="I2300" s="395"/>
      <c r="J2300" s="130">
        <f>((K2301-K2299)/500)</f>
        <v>0.02</v>
      </c>
      <c r="K2300" s="116">
        <f>(((I2300-I2299)*J2300)+K2299)+I2300</f>
        <v>150</v>
      </c>
      <c r="L2300" s="131">
        <f>ROUNDUP(K2300,0)</f>
        <v>150</v>
      </c>
      <c r="M2300" s="132">
        <f>((N2301-N2299)/500)</f>
        <v>0.02</v>
      </c>
      <c r="N2300" s="101">
        <f>(((I2300-I2299)*M2300)+N2299)+I2300</f>
        <v>250</v>
      </c>
      <c r="O2300" s="101">
        <f>ROUNDUP(N2300,0)</f>
        <v>250</v>
      </c>
      <c r="P2300" s="101">
        <f>((Q2301-Q2299)/500)</f>
        <v>0.02</v>
      </c>
      <c r="Q2300" s="101">
        <f>(((I2300-I2299)*P2300)+Q2299)+I2300</f>
        <v>500</v>
      </c>
      <c r="R2300" s="133">
        <f>ROUNDUP(Q2300,0)</f>
        <v>500</v>
      </c>
      <c r="S2300" s="132">
        <f>((T2301-T2299)/500)</f>
        <v>0.04</v>
      </c>
      <c r="T2300" s="134">
        <f>(((I2300-I2299)*S2300)+T2299)+I2300</f>
        <v>650</v>
      </c>
      <c r="U2300" s="134">
        <f>ROUNDUP(T2300,0)</f>
        <v>650</v>
      </c>
      <c r="V2300" s="396"/>
      <c r="W2300" s="130">
        <f>((X2301-X2299)/500)</f>
        <v>0.01</v>
      </c>
      <c r="X2300" s="116">
        <f>(((V2300-V2299)*W2300)+X2299)+V2300</f>
        <v>3100</v>
      </c>
      <c r="Y2300" s="135">
        <f t="shared" si="337"/>
        <v>240</v>
      </c>
      <c r="Z2300" s="106">
        <f>ROUNDUP(X2300,0)</f>
        <v>3100</v>
      </c>
      <c r="AA2300" s="136">
        <f>((AB2301-AB2299)/500)</f>
        <v>0.02</v>
      </c>
      <c r="AB2300" s="137">
        <f>(((V2300-V2299)*AA2300)+AB2299)+V2300</f>
        <v>6200</v>
      </c>
      <c r="AC2300" s="101">
        <f>ROUNDUP(AB2300,0)</f>
        <v>6200</v>
      </c>
      <c r="AD2300" s="137">
        <f>((AE2301-AE2299)/500)</f>
        <v>0.01</v>
      </c>
      <c r="AE2300" s="137">
        <f>(((V2300-V2299)*AD2300)+AE2299)+V2300</f>
        <v>3125</v>
      </c>
      <c r="AF2300" s="133">
        <f>ROUNDUP(AE2300,0)</f>
        <v>3125</v>
      </c>
      <c r="AG2300" s="137">
        <f>((AH2301-AH2299)/500)</f>
        <v>0.01</v>
      </c>
      <c r="AH2300" s="137">
        <f>(((V2300-V2299)*AG2300)+AH2299)+V2300</f>
        <v>3150</v>
      </c>
      <c r="AI2300" s="101">
        <f>ROUNDUP(AH2300,0)</f>
        <v>3150</v>
      </c>
      <c r="AJ2300" s="136">
        <f>((AK2301-AK2299)/500)</f>
        <v>0.01</v>
      </c>
      <c r="AK2300" s="138">
        <f>(((V2300-V2299)*AJ2300)+AK2299)+V2300</f>
        <v>3175</v>
      </c>
      <c r="AL2300" s="139">
        <f>ROUNDUP(AK2300,0)</f>
        <v>3175</v>
      </c>
    </row>
    <row r="2301" spans="1:38" ht="15.75" x14ac:dyDescent="0.25">
      <c r="A2301" s="93">
        <f t="shared" si="338"/>
        <v>0</v>
      </c>
      <c r="B2301" s="93">
        <f t="shared" si="333"/>
        <v>0</v>
      </c>
      <c r="C2301" s="112">
        <f>+$D$3*U2301</f>
        <v>6585150</v>
      </c>
      <c r="D2301" s="112">
        <f t="shared" si="334"/>
        <v>6585150</v>
      </c>
      <c r="E2301" s="112">
        <f>+$F$3*L2301</f>
        <v>5866500</v>
      </c>
      <c r="F2301" s="112">
        <f t="shared" si="335"/>
        <v>5866500</v>
      </c>
      <c r="G2301" s="113">
        <f>+$H$3*R2301</f>
        <v>1761000</v>
      </c>
      <c r="H2301" s="112">
        <f t="shared" si="336"/>
        <v>1761000</v>
      </c>
      <c r="I2301" s="140">
        <f>+I2299+500</f>
        <v>575000</v>
      </c>
      <c r="J2301" s="130"/>
      <c r="K2301" s="116">
        <f>+K2299+10</f>
        <v>11650</v>
      </c>
      <c r="L2301" s="117">
        <f>+I2301+K2301</f>
        <v>586650</v>
      </c>
      <c r="M2301" s="118"/>
      <c r="N2301" s="119">
        <f>+N2299+10</f>
        <v>11750</v>
      </c>
      <c r="O2301" s="119">
        <f>+N2301+I2301</f>
        <v>586750</v>
      </c>
      <c r="P2301" s="119"/>
      <c r="Q2301" s="119">
        <f>+Q2299+10</f>
        <v>12000</v>
      </c>
      <c r="R2301" s="120">
        <f>+Q2301+I2301</f>
        <v>587000</v>
      </c>
      <c r="S2301" s="121"/>
      <c r="T2301" s="122">
        <f>+T2299+20</f>
        <v>23650</v>
      </c>
      <c r="U2301" s="122">
        <f>+T2301+I2301</f>
        <v>598650</v>
      </c>
      <c r="V2301" s="141">
        <f>+V2299+500</f>
        <v>575000</v>
      </c>
      <c r="W2301" s="130"/>
      <c r="X2301" s="116">
        <f>+X2299+5</f>
        <v>8850</v>
      </c>
      <c r="Y2301" s="124">
        <f t="shared" si="337"/>
        <v>575240</v>
      </c>
      <c r="Z2301" s="125">
        <f>+V2301+X2301</f>
        <v>583850</v>
      </c>
      <c r="AA2301" s="126"/>
      <c r="AB2301" s="127">
        <f>+AB2299+10</f>
        <v>17700</v>
      </c>
      <c r="AC2301" s="119">
        <f>+V2301+AB2301</f>
        <v>592700</v>
      </c>
      <c r="AD2301" s="127"/>
      <c r="AE2301" s="127">
        <f>+AE2299+5</f>
        <v>8875</v>
      </c>
      <c r="AF2301" s="120">
        <f>+AE2301+V2301</f>
        <v>583875</v>
      </c>
      <c r="AG2301" s="127"/>
      <c r="AH2301" s="127">
        <f>+AH2299+5</f>
        <v>8900</v>
      </c>
      <c r="AI2301" s="119">
        <f>+AH2301+V2301</f>
        <v>583900</v>
      </c>
      <c r="AJ2301" s="126"/>
      <c r="AK2301" s="128">
        <f>+AK2299+5</f>
        <v>8925</v>
      </c>
      <c r="AL2301" s="129">
        <f>+AK2301+V2301</f>
        <v>583925</v>
      </c>
    </row>
    <row r="2302" spans="1:38" ht="15.75" x14ac:dyDescent="0.25">
      <c r="A2302" s="93">
        <f t="shared" si="338"/>
        <v>0</v>
      </c>
      <c r="B2302" s="94">
        <f t="shared" si="333"/>
        <v>0</v>
      </c>
      <c r="C2302" s="95">
        <f>+$D$3*T2302</f>
        <v>7150</v>
      </c>
      <c r="D2302" s="95">
        <f t="shared" si="334"/>
        <v>7150</v>
      </c>
      <c r="E2302" s="95">
        <f>+$F$3*K2302</f>
        <v>1500</v>
      </c>
      <c r="F2302" s="95">
        <f t="shared" si="335"/>
        <v>1500</v>
      </c>
      <c r="G2302" s="96">
        <f>+$H$3*Q2302</f>
        <v>1500</v>
      </c>
      <c r="H2302" s="95">
        <f t="shared" si="336"/>
        <v>1500</v>
      </c>
      <c r="I2302" s="395"/>
      <c r="J2302" s="130">
        <f>((K2303-K2301)/500)</f>
        <v>0.02</v>
      </c>
      <c r="K2302" s="116">
        <f>(((I2302-I2301)*J2302)+K2301)+I2302</f>
        <v>150</v>
      </c>
      <c r="L2302" s="131">
        <f>ROUNDUP(K2302,0)</f>
        <v>150</v>
      </c>
      <c r="M2302" s="132">
        <f>((N2303-N2301)/500)</f>
        <v>0.02</v>
      </c>
      <c r="N2302" s="101">
        <f>(((I2302-I2301)*M2302)+N2301)+I2302</f>
        <v>250</v>
      </c>
      <c r="O2302" s="101">
        <f>ROUNDUP(N2302,0)</f>
        <v>250</v>
      </c>
      <c r="P2302" s="101">
        <f>((Q2303-Q2301)/500)</f>
        <v>0.02</v>
      </c>
      <c r="Q2302" s="101">
        <f>(((I2302-I2301)*P2302)+Q2301)+I2302</f>
        <v>500</v>
      </c>
      <c r="R2302" s="133">
        <f>ROUNDUP(Q2302,0)</f>
        <v>500</v>
      </c>
      <c r="S2302" s="132">
        <f>((T2303-T2301)/500)</f>
        <v>0.04</v>
      </c>
      <c r="T2302" s="134">
        <f>(((I2302-I2301)*S2302)+T2301)+I2302</f>
        <v>650</v>
      </c>
      <c r="U2302" s="134">
        <f>ROUNDUP(T2302,0)</f>
        <v>650</v>
      </c>
      <c r="V2302" s="396"/>
      <c r="W2302" s="130">
        <f>((X2303-X2301)/500)</f>
        <v>0.02</v>
      </c>
      <c r="X2302" s="116">
        <f>(((V2302-V2301)*W2302)+X2301)+V2302</f>
        <v>-2650</v>
      </c>
      <c r="Y2302" s="135">
        <f t="shared" si="337"/>
        <v>240</v>
      </c>
      <c r="Z2302" s="106">
        <f>ROUNDUP(X2302,0)</f>
        <v>-2650</v>
      </c>
      <c r="AA2302" s="136">
        <f>((AB2303-AB2301)/500)</f>
        <v>0.04</v>
      </c>
      <c r="AB2302" s="137">
        <f>(((V2302-V2301)*AA2302)+AB2301)+V2302</f>
        <v>-5300</v>
      </c>
      <c r="AC2302" s="101">
        <f>ROUNDUP(AB2302,0)</f>
        <v>-5300</v>
      </c>
      <c r="AD2302" s="137">
        <f>((AE2303-AE2301)/500)</f>
        <v>0.02</v>
      </c>
      <c r="AE2302" s="137">
        <f>(((V2302-V2301)*AD2302)+AE2301)+V2302</f>
        <v>-2625</v>
      </c>
      <c r="AF2302" s="133">
        <f>ROUNDUP(AE2302,0)</f>
        <v>-2625</v>
      </c>
      <c r="AG2302" s="137">
        <f>((AH2303-AH2301)/500)</f>
        <v>0.02</v>
      </c>
      <c r="AH2302" s="137">
        <f>(((V2302-V2301)*AG2302)+AH2301)+V2302</f>
        <v>-2600</v>
      </c>
      <c r="AI2302" s="101">
        <f>ROUNDUP(AH2302,0)</f>
        <v>-2600</v>
      </c>
      <c r="AJ2302" s="136">
        <f>((AK2303-AK2301)/500)</f>
        <v>0.02</v>
      </c>
      <c r="AK2302" s="138">
        <f>(((V2302-V2301)*AJ2302)+AK2301)+V2302</f>
        <v>-2575</v>
      </c>
      <c r="AL2302" s="139">
        <f>ROUNDUP(AK2302,0)</f>
        <v>-2575</v>
      </c>
    </row>
    <row r="2303" spans="1:38" ht="15.75" x14ac:dyDescent="0.25">
      <c r="A2303" s="93">
        <f t="shared" si="338"/>
        <v>0</v>
      </c>
      <c r="B2303" s="93">
        <f t="shared" si="333"/>
        <v>0</v>
      </c>
      <c r="C2303" s="112">
        <f>+$D$3*U2303</f>
        <v>6590870</v>
      </c>
      <c r="D2303" s="112">
        <f t="shared" si="334"/>
        <v>6590870</v>
      </c>
      <c r="E2303" s="112">
        <f>+$F$3*L2303</f>
        <v>5871600</v>
      </c>
      <c r="F2303" s="112">
        <f t="shared" si="335"/>
        <v>5871600</v>
      </c>
      <c r="G2303" s="113">
        <f>+$H$3*R2303</f>
        <v>1762530</v>
      </c>
      <c r="H2303" s="112">
        <f t="shared" si="336"/>
        <v>1762530</v>
      </c>
      <c r="I2303" s="140">
        <f>+I2301+500</f>
        <v>575500</v>
      </c>
      <c r="J2303" s="130"/>
      <c r="K2303" s="116">
        <f>+K2301+10</f>
        <v>11660</v>
      </c>
      <c r="L2303" s="117">
        <f>+I2303+K2303</f>
        <v>587160</v>
      </c>
      <c r="M2303" s="118"/>
      <c r="N2303" s="119">
        <f>+N2301+10</f>
        <v>11760</v>
      </c>
      <c r="O2303" s="119">
        <f>+N2303+I2303</f>
        <v>587260</v>
      </c>
      <c r="P2303" s="119"/>
      <c r="Q2303" s="119">
        <f>+Q2301+10</f>
        <v>12010</v>
      </c>
      <c r="R2303" s="120">
        <f>+Q2303+I2303</f>
        <v>587510</v>
      </c>
      <c r="S2303" s="121"/>
      <c r="T2303" s="122">
        <f>+T2301+20</f>
        <v>23670</v>
      </c>
      <c r="U2303" s="122">
        <f>+T2303+I2303</f>
        <v>599170</v>
      </c>
      <c r="V2303" s="141">
        <f>+V2301+500</f>
        <v>575500</v>
      </c>
      <c r="W2303" s="130"/>
      <c r="X2303" s="116">
        <f>+X2301+10</f>
        <v>8860</v>
      </c>
      <c r="Y2303" s="124">
        <f t="shared" si="337"/>
        <v>575740</v>
      </c>
      <c r="Z2303" s="125">
        <f>+V2303+X2303</f>
        <v>584360</v>
      </c>
      <c r="AA2303" s="126"/>
      <c r="AB2303" s="127">
        <f>+AB2301+20</f>
        <v>17720</v>
      </c>
      <c r="AC2303" s="119">
        <f>+V2303+AB2303</f>
        <v>593220</v>
      </c>
      <c r="AD2303" s="127"/>
      <c r="AE2303" s="127">
        <f>+AE2301+10</f>
        <v>8885</v>
      </c>
      <c r="AF2303" s="120">
        <f>+AE2303+V2303</f>
        <v>584385</v>
      </c>
      <c r="AG2303" s="127"/>
      <c r="AH2303" s="127">
        <f>+AH2301+10</f>
        <v>8910</v>
      </c>
      <c r="AI2303" s="119">
        <f>+AH2303+V2303</f>
        <v>584410</v>
      </c>
      <c r="AJ2303" s="126"/>
      <c r="AK2303" s="128">
        <f>+AK2301+10</f>
        <v>8935</v>
      </c>
      <c r="AL2303" s="129">
        <f>+AK2303+V2303</f>
        <v>584435</v>
      </c>
    </row>
    <row r="2304" spans="1:38" ht="15.75" x14ac:dyDescent="0.25">
      <c r="A2304" s="93">
        <f t="shared" si="338"/>
        <v>0</v>
      </c>
      <c r="B2304" s="94">
        <f t="shared" si="333"/>
        <v>0</v>
      </c>
      <c r="C2304" s="95">
        <f>+$D$3*T2304</f>
        <v>7150</v>
      </c>
      <c r="D2304" s="95">
        <f t="shared" si="334"/>
        <v>7150</v>
      </c>
      <c r="E2304" s="95">
        <f>+$F$3*K2304</f>
        <v>1500</v>
      </c>
      <c r="F2304" s="95">
        <f t="shared" si="335"/>
        <v>1500</v>
      </c>
      <c r="G2304" s="96">
        <f>+$H$3*Q2304</f>
        <v>1500</v>
      </c>
      <c r="H2304" s="433">
        <f t="shared" si="336"/>
        <v>1500</v>
      </c>
      <c r="I2304" s="395"/>
      <c r="J2304" s="130">
        <f>((K2305-K2303)/500)</f>
        <v>0.02</v>
      </c>
      <c r="K2304" s="116">
        <f>(((I2304-I2303)*J2304)+K2303)+I2304</f>
        <v>150</v>
      </c>
      <c r="L2304" s="131">
        <f>ROUNDUP(K2304,0)</f>
        <v>150</v>
      </c>
      <c r="M2304" s="132">
        <f>((N2305-N2303)/500)</f>
        <v>0.02</v>
      </c>
      <c r="N2304" s="101">
        <f>(((I2304-I2303)*M2304)+N2303)+I2304</f>
        <v>250</v>
      </c>
      <c r="O2304" s="101">
        <f>ROUNDUP(N2304,0)</f>
        <v>250</v>
      </c>
      <c r="P2304" s="101">
        <f>((Q2305-Q2303)/500)</f>
        <v>0.02</v>
      </c>
      <c r="Q2304" s="101">
        <f>(((I2304-I2303)*P2304)+Q2303)+I2304</f>
        <v>500</v>
      </c>
      <c r="R2304" s="133">
        <f>ROUNDUP(Q2304,0)</f>
        <v>500</v>
      </c>
      <c r="S2304" s="132">
        <f>((T2305-T2303)/500)</f>
        <v>0.04</v>
      </c>
      <c r="T2304" s="134">
        <f>(((I2304-I2303)*S2304)+T2303)+I2304</f>
        <v>650</v>
      </c>
      <c r="U2304" s="134">
        <f>ROUNDUP(T2304,0)</f>
        <v>650</v>
      </c>
      <c r="V2304" s="396"/>
      <c r="W2304" s="130">
        <f>((X2305-X2303)/500)</f>
        <v>0.01</v>
      </c>
      <c r="X2304" s="116">
        <f>(((V2304-V2303)*W2304)+X2303)+V2304</f>
        <v>3105</v>
      </c>
      <c r="Y2304" s="135">
        <f t="shared" si="337"/>
        <v>240</v>
      </c>
      <c r="Z2304" s="106">
        <f>ROUNDUP(X2304,0)</f>
        <v>3105</v>
      </c>
      <c r="AA2304" s="136">
        <f>((AB2305-AB2303)/500)</f>
        <v>0.02</v>
      </c>
      <c r="AB2304" s="137">
        <f>(((V2304-V2303)*AA2304)+AB2303)+V2304</f>
        <v>6210</v>
      </c>
      <c r="AC2304" s="101">
        <f>ROUNDUP(AB2304,0)</f>
        <v>6210</v>
      </c>
      <c r="AD2304" s="137">
        <f>((AE2305-AE2303)/500)</f>
        <v>0.01</v>
      </c>
      <c r="AE2304" s="137">
        <f>(((V2304-V2303)*AD2304)+AE2303)+V2304</f>
        <v>3130</v>
      </c>
      <c r="AF2304" s="133">
        <f>ROUNDUP(AE2304,0)</f>
        <v>3130</v>
      </c>
      <c r="AG2304" s="137">
        <f>((AH2305-AH2303)/500)</f>
        <v>0.01</v>
      </c>
      <c r="AH2304" s="137">
        <f>(((V2304-V2303)*AG2304)+AH2303)+V2304</f>
        <v>3155</v>
      </c>
      <c r="AI2304" s="101">
        <f>ROUNDUP(AH2304,0)</f>
        <v>3155</v>
      </c>
      <c r="AJ2304" s="136">
        <f>((AK2305-AK2303)/500)</f>
        <v>0.01</v>
      </c>
      <c r="AK2304" s="138">
        <f>(((V2304-V2303)*AJ2304)+AK2303)+V2304</f>
        <v>3180</v>
      </c>
      <c r="AL2304" s="139">
        <f>ROUNDUP(AK2304,0)</f>
        <v>3180</v>
      </c>
    </row>
    <row r="2305" spans="1:38" ht="15.75" x14ac:dyDescent="0.25">
      <c r="A2305" s="93">
        <f t="shared" si="338"/>
        <v>0</v>
      </c>
      <c r="B2305" s="93">
        <f t="shared" si="333"/>
        <v>0</v>
      </c>
      <c r="C2305" s="112">
        <f>+$D$3*U2305</f>
        <v>6596590</v>
      </c>
      <c r="D2305" s="112">
        <f t="shared" si="334"/>
        <v>6596590</v>
      </c>
      <c r="E2305" s="112">
        <f>+$F$3*L2305</f>
        <v>5876700</v>
      </c>
      <c r="F2305" s="112">
        <f t="shared" si="335"/>
        <v>5876700</v>
      </c>
      <c r="G2305" s="113">
        <f>+$H$3*R2305</f>
        <v>1764060</v>
      </c>
      <c r="H2305" s="112">
        <f t="shared" si="336"/>
        <v>1764060</v>
      </c>
      <c r="I2305" s="140">
        <f>+I2303+500</f>
        <v>576000</v>
      </c>
      <c r="J2305" s="130"/>
      <c r="K2305" s="116">
        <f>+K2303+10</f>
        <v>11670</v>
      </c>
      <c r="L2305" s="117">
        <f>+I2305+K2305</f>
        <v>587670</v>
      </c>
      <c r="M2305" s="118"/>
      <c r="N2305" s="119">
        <f>+N2303+10</f>
        <v>11770</v>
      </c>
      <c r="O2305" s="119">
        <f>+N2305+I2305</f>
        <v>587770</v>
      </c>
      <c r="P2305" s="119"/>
      <c r="Q2305" s="119">
        <f>+Q2303+10</f>
        <v>12020</v>
      </c>
      <c r="R2305" s="120">
        <f>+Q2305+I2305</f>
        <v>588020</v>
      </c>
      <c r="S2305" s="121"/>
      <c r="T2305" s="122">
        <f>+T2303+20</f>
        <v>23690</v>
      </c>
      <c r="U2305" s="122">
        <f>+T2305+I2305</f>
        <v>599690</v>
      </c>
      <c r="V2305" s="141">
        <f>+V2303+500</f>
        <v>576000</v>
      </c>
      <c r="W2305" s="130"/>
      <c r="X2305" s="116">
        <f>+X2303+5</f>
        <v>8865</v>
      </c>
      <c r="Y2305" s="124">
        <f t="shared" si="337"/>
        <v>576240</v>
      </c>
      <c r="Z2305" s="125">
        <f>+V2305+X2305</f>
        <v>584865</v>
      </c>
      <c r="AA2305" s="126"/>
      <c r="AB2305" s="127">
        <f>+AB2303+10</f>
        <v>17730</v>
      </c>
      <c r="AC2305" s="119">
        <f>+V2305+AB2305</f>
        <v>593730</v>
      </c>
      <c r="AD2305" s="127"/>
      <c r="AE2305" s="127">
        <f>+AE2303+5</f>
        <v>8890</v>
      </c>
      <c r="AF2305" s="120">
        <f>+AE2305+V2305</f>
        <v>584890</v>
      </c>
      <c r="AG2305" s="127"/>
      <c r="AH2305" s="127">
        <f>+AH2303+5</f>
        <v>8915</v>
      </c>
      <c r="AI2305" s="119">
        <f>+AH2305+V2305</f>
        <v>584915</v>
      </c>
      <c r="AJ2305" s="126"/>
      <c r="AK2305" s="128">
        <f>+AK2303+5</f>
        <v>8940</v>
      </c>
      <c r="AL2305" s="129">
        <f>+AK2305+V2305</f>
        <v>584940</v>
      </c>
    </row>
    <row r="2306" spans="1:38" ht="15.75" x14ac:dyDescent="0.25">
      <c r="A2306" s="93">
        <f t="shared" si="338"/>
        <v>0</v>
      </c>
      <c r="B2306" s="94">
        <f t="shared" si="333"/>
        <v>0</v>
      </c>
      <c r="C2306" s="95">
        <f>+$D$3*T2306</f>
        <v>7150</v>
      </c>
      <c r="D2306" s="95">
        <f t="shared" si="334"/>
        <v>7150</v>
      </c>
      <c r="E2306" s="95">
        <f>+$F$3*K2306</f>
        <v>1500</v>
      </c>
      <c r="F2306" s="95">
        <f t="shared" si="335"/>
        <v>1500</v>
      </c>
      <c r="G2306" s="96">
        <f>+$H$3*Q2306</f>
        <v>1500</v>
      </c>
      <c r="H2306" s="95">
        <f t="shared" si="336"/>
        <v>1500</v>
      </c>
      <c r="I2306" s="395"/>
      <c r="J2306" s="130">
        <f>((K2307-K2305)/500)</f>
        <v>0.02</v>
      </c>
      <c r="K2306" s="116">
        <f>(((I2306-I2305)*J2306)+K2305)+I2306</f>
        <v>150</v>
      </c>
      <c r="L2306" s="131">
        <f>ROUNDUP(K2306,0)</f>
        <v>150</v>
      </c>
      <c r="M2306" s="132">
        <f>((N2307-N2305)/500)</f>
        <v>0.02</v>
      </c>
      <c r="N2306" s="101">
        <f>(((I2306-I2305)*M2306)+N2305)+I2306</f>
        <v>250</v>
      </c>
      <c r="O2306" s="101">
        <f>ROUNDUP(N2306,0)</f>
        <v>250</v>
      </c>
      <c r="P2306" s="101">
        <f>((Q2307-Q2305)/500)</f>
        <v>0.02</v>
      </c>
      <c r="Q2306" s="101">
        <f>(((I2306-I2305)*P2306)+Q2305)+I2306</f>
        <v>500</v>
      </c>
      <c r="R2306" s="133">
        <f>ROUNDUP(Q2306,0)</f>
        <v>500</v>
      </c>
      <c r="S2306" s="132">
        <f>((T2307-T2305)/500)</f>
        <v>0.04</v>
      </c>
      <c r="T2306" s="134">
        <f>(((I2306-I2305)*S2306)+T2305)+I2306</f>
        <v>650</v>
      </c>
      <c r="U2306" s="134">
        <f>ROUNDUP(T2306,0)</f>
        <v>650</v>
      </c>
      <c r="V2306" s="396"/>
      <c r="W2306" s="130">
        <f>((X2307-X2305)/500)</f>
        <v>0.02</v>
      </c>
      <c r="X2306" s="116">
        <f>(((V2306-V2305)*W2306)+X2305)+V2306</f>
        <v>-2655</v>
      </c>
      <c r="Y2306" s="135">
        <f t="shared" si="337"/>
        <v>240</v>
      </c>
      <c r="Z2306" s="106">
        <f>ROUNDUP(X2306,0)</f>
        <v>-2655</v>
      </c>
      <c r="AA2306" s="136">
        <f>((AB2307-AB2305)/500)</f>
        <v>0.04</v>
      </c>
      <c r="AB2306" s="137">
        <f>(((V2306-V2305)*AA2306)+AB2305)+V2306</f>
        <v>-5310</v>
      </c>
      <c r="AC2306" s="101">
        <f>ROUNDUP(AB2306,0)</f>
        <v>-5310</v>
      </c>
      <c r="AD2306" s="137">
        <f>((AE2307-AE2305)/500)</f>
        <v>0.02</v>
      </c>
      <c r="AE2306" s="137">
        <f>(((V2306-V2305)*AD2306)+AE2305)+V2306</f>
        <v>-2630</v>
      </c>
      <c r="AF2306" s="133">
        <f>ROUNDUP(AE2306,0)</f>
        <v>-2630</v>
      </c>
      <c r="AG2306" s="137">
        <f>((AH2307-AH2305)/500)</f>
        <v>0.02</v>
      </c>
      <c r="AH2306" s="137">
        <f>(((V2306-V2305)*AG2306)+AH2305)+V2306</f>
        <v>-2605</v>
      </c>
      <c r="AI2306" s="101">
        <f>ROUNDUP(AH2306,0)</f>
        <v>-2605</v>
      </c>
      <c r="AJ2306" s="136">
        <f>((AK2307-AK2305)/500)</f>
        <v>0.02</v>
      </c>
      <c r="AK2306" s="138">
        <f>(((V2306-V2305)*AJ2306)+AK2305)+V2306</f>
        <v>-2580</v>
      </c>
      <c r="AL2306" s="139">
        <f>ROUNDUP(AK2306,0)</f>
        <v>-2580</v>
      </c>
    </row>
    <row r="2307" spans="1:38" ht="15.75" x14ac:dyDescent="0.25">
      <c r="A2307" s="93">
        <f t="shared" si="338"/>
        <v>0</v>
      </c>
      <c r="B2307" s="93">
        <f t="shared" si="333"/>
        <v>0</v>
      </c>
      <c r="C2307" s="112">
        <f>+$D$3*U2307</f>
        <v>6602310</v>
      </c>
      <c r="D2307" s="112">
        <f t="shared" si="334"/>
        <v>6602310</v>
      </c>
      <c r="E2307" s="112">
        <f>+$F$3*L2307</f>
        <v>5881800</v>
      </c>
      <c r="F2307" s="112">
        <f t="shared" si="335"/>
        <v>5881800</v>
      </c>
      <c r="G2307" s="113">
        <f>+$H$3*R2307</f>
        <v>1765590</v>
      </c>
      <c r="H2307" s="112">
        <f t="shared" si="336"/>
        <v>1765590</v>
      </c>
      <c r="I2307" s="140">
        <f>+I2305+500</f>
        <v>576500</v>
      </c>
      <c r="J2307" s="130"/>
      <c r="K2307" s="116">
        <f>+K2305+10</f>
        <v>11680</v>
      </c>
      <c r="L2307" s="117">
        <f>+I2307+K2307</f>
        <v>588180</v>
      </c>
      <c r="M2307" s="118"/>
      <c r="N2307" s="119">
        <f>+N2305+10</f>
        <v>11780</v>
      </c>
      <c r="O2307" s="119">
        <f>+N2307+I2307</f>
        <v>588280</v>
      </c>
      <c r="P2307" s="119"/>
      <c r="Q2307" s="119">
        <f>+Q2305+10</f>
        <v>12030</v>
      </c>
      <c r="R2307" s="120">
        <f>+Q2307+I2307</f>
        <v>588530</v>
      </c>
      <c r="S2307" s="121"/>
      <c r="T2307" s="122">
        <f>+T2305+20</f>
        <v>23710</v>
      </c>
      <c r="U2307" s="122">
        <f>+T2307+I2307</f>
        <v>600210</v>
      </c>
      <c r="V2307" s="141">
        <f>+V2305+500</f>
        <v>576500</v>
      </c>
      <c r="W2307" s="130"/>
      <c r="X2307" s="116">
        <f>+X2305+10</f>
        <v>8875</v>
      </c>
      <c r="Y2307" s="124">
        <f t="shared" si="337"/>
        <v>576740</v>
      </c>
      <c r="Z2307" s="125">
        <f>+V2307+X2307</f>
        <v>585375</v>
      </c>
      <c r="AA2307" s="126"/>
      <c r="AB2307" s="127">
        <f>+AB2305+20</f>
        <v>17750</v>
      </c>
      <c r="AC2307" s="119">
        <f>+V2307+AB2307</f>
        <v>594250</v>
      </c>
      <c r="AD2307" s="127"/>
      <c r="AE2307" s="127">
        <f>+AE2305+10</f>
        <v>8900</v>
      </c>
      <c r="AF2307" s="120">
        <f>+AE2307+V2307</f>
        <v>585400</v>
      </c>
      <c r="AG2307" s="127"/>
      <c r="AH2307" s="127">
        <f>+AH2305+10</f>
        <v>8925</v>
      </c>
      <c r="AI2307" s="119">
        <f>+AH2307+V2307</f>
        <v>585425</v>
      </c>
      <c r="AJ2307" s="126"/>
      <c r="AK2307" s="128">
        <f>+AK2305+10</f>
        <v>8950</v>
      </c>
      <c r="AL2307" s="129">
        <f>+AK2307+V2307</f>
        <v>585450</v>
      </c>
    </row>
    <row r="2308" spans="1:38" ht="15.75" x14ac:dyDescent="0.25">
      <c r="A2308" s="93">
        <f t="shared" si="338"/>
        <v>0</v>
      </c>
      <c r="B2308" s="94">
        <f t="shared" si="333"/>
        <v>0</v>
      </c>
      <c r="C2308" s="95">
        <f>+$D$3*T2308</f>
        <v>7150</v>
      </c>
      <c r="D2308" s="95">
        <f t="shared" si="334"/>
        <v>7150</v>
      </c>
      <c r="E2308" s="95">
        <f>+$F$3*K2308</f>
        <v>1500</v>
      </c>
      <c r="F2308" s="95">
        <f t="shared" si="335"/>
        <v>1500</v>
      </c>
      <c r="G2308" s="96">
        <f>+$H$3*Q2308</f>
        <v>1500</v>
      </c>
      <c r="H2308" s="433">
        <f t="shared" si="336"/>
        <v>1500</v>
      </c>
      <c r="I2308" s="395"/>
      <c r="J2308" s="130">
        <f>((K2309-K2307)/500)</f>
        <v>0.02</v>
      </c>
      <c r="K2308" s="116">
        <f>(((I2308-I2307)*J2308)+K2307)+I2308</f>
        <v>150</v>
      </c>
      <c r="L2308" s="131">
        <f>ROUNDUP(K2308,0)</f>
        <v>150</v>
      </c>
      <c r="M2308" s="132">
        <f>((N2309-N2307)/500)</f>
        <v>0.02</v>
      </c>
      <c r="N2308" s="101">
        <f>(((I2308-I2307)*M2308)+N2307)+I2308</f>
        <v>250</v>
      </c>
      <c r="O2308" s="101">
        <f>ROUNDUP(N2308,0)</f>
        <v>250</v>
      </c>
      <c r="P2308" s="101">
        <f>((Q2309-Q2307)/500)</f>
        <v>0.02</v>
      </c>
      <c r="Q2308" s="101">
        <f>(((I2308-I2307)*P2308)+Q2307)+I2308</f>
        <v>500</v>
      </c>
      <c r="R2308" s="133">
        <f>ROUNDUP(Q2308,0)</f>
        <v>500</v>
      </c>
      <c r="S2308" s="132">
        <f>((T2309-T2307)/500)</f>
        <v>0.04</v>
      </c>
      <c r="T2308" s="134">
        <f>(((I2308-I2307)*S2308)+T2307)+I2308</f>
        <v>650</v>
      </c>
      <c r="U2308" s="134">
        <f>ROUNDUP(T2308,0)</f>
        <v>650</v>
      </c>
      <c r="V2308" s="396"/>
      <c r="W2308" s="130">
        <f>((X2309-X2307)/500)</f>
        <v>0.01</v>
      </c>
      <c r="X2308" s="116">
        <f>(((V2308-V2307)*W2308)+X2307)+V2308</f>
        <v>3110</v>
      </c>
      <c r="Y2308" s="135">
        <f t="shared" si="337"/>
        <v>240</v>
      </c>
      <c r="Z2308" s="106">
        <f>ROUNDUP(X2308,0)</f>
        <v>3110</v>
      </c>
      <c r="AA2308" s="136">
        <f>((AB2309-AB2307)/500)</f>
        <v>0.02</v>
      </c>
      <c r="AB2308" s="137">
        <f>(((V2308-V2307)*AA2308)+AB2307)+V2308</f>
        <v>6220</v>
      </c>
      <c r="AC2308" s="101">
        <f>ROUNDUP(AB2308,0)</f>
        <v>6220</v>
      </c>
      <c r="AD2308" s="137">
        <f>((AE2309-AE2307)/500)</f>
        <v>0.01</v>
      </c>
      <c r="AE2308" s="137">
        <f>(((V2308-V2307)*AD2308)+AE2307)+V2308</f>
        <v>3135</v>
      </c>
      <c r="AF2308" s="133">
        <f>ROUNDUP(AE2308,0)</f>
        <v>3135</v>
      </c>
      <c r="AG2308" s="137">
        <f>((AH2309-AH2307)/500)</f>
        <v>0.01</v>
      </c>
      <c r="AH2308" s="137">
        <f>(((V2308-V2307)*AG2308)+AH2307)+V2308</f>
        <v>3160</v>
      </c>
      <c r="AI2308" s="101">
        <f>ROUNDUP(AH2308,0)</f>
        <v>3160</v>
      </c>
      <c r="AJ2308" s="136">
        <f>((AK2309-AK2307)/500)</f>
        <v>0.01</v>
      </c>
      <c r="AK2308" s="138">
        <f>(((V2308-V2307)*AJ2308)+AK2307)+V2308</f>
        <v>3185</v>
      </c>
      <c r="AL2308" s="139">
        <f>ROUNDUP(AK2308,0)</f>
        <v>3185</v>
      </c>
    </row>
    <row r="2309" spans="1:38" ht="15.75" x14ac:dyDescent="0.25">
      <c r="A2309" s="93">
        <f t="shared" si="338"/>
        <v>0</v>
      </c>
      <c r="B2309" s="93">
        <f t="shared" si="333"/>
        <v>0</v>
      </c>
      <c r="C2309" s="112">
        <f>+$D$3*U2309</f>
        <v>6608030</v>
      </c>
      <c r="D2309" s="112">
        <f t="shared" si="334"/>
        <v>6608030</v>
      </c>
      <c r="E2309" s="112">
        <f>+$F$3*L2309</f>
        <v>5886900</v>
      </c>
      <c r="F2309" s="112">
        <f t="shared" si="335"/>
        <v>5886900</v>
      </c>
      <c r="G2309" s="113">
        <f>+$H$3*R2309</f>
        <v>1767120</v>
      </c>
      <c r="H2309" s="112">
        <f t="shared" si="336"/>
        <v>1767120</v>
      </c>
      <c r="I2309" s="140">
        <f>+I2307+500</f>
        <v>577000</v>
      </c>
      <c r="J2309" s="130"/>
      <c r="K2309" s="116">
        <f>+K2307+10</f>
        <v>11690</v>
      </c>
      <c r="L2309" s="117">
        <f>+I2309+K2309</f>
        <v>588690</v>
      </c>
      <c r="M2309" s="118"/>
      <c r="N2309" s="119">
        <f>+N2307+10</f>
        <v>11790</v>
      </c>
      <c r="O2309" s="119">
        <f>+N2309+I2309</f>
        <v>588790</v>
      </c>
      <c r="P2309" s="119"/>
      <c r="Q2309" s="119">
        <f>+Q2307+10</f>
        <v>12040</v>
      </c>
      <c r="R2309" s="120">
        <f>+Q2309+I2309</f>
        <v>589040</v>
      </c>
      <c r="S2309" s="121"/>
      <c r="T2309" s="122">
        <f>+T2307+20</f>
        <v>23730</v>
      </c>
      <c r="U2309" s="122">
        <f>+T2309+I2309</f>
        <v>600730</v>
      </c>
      <c r="V2309" s="141">
        <f>+V2307+500</f>
        <v>577000</v>
      </c>
      <c r="W2309" s="130"/>
      <c r="X2309" s="116">
        <f>+X2307+5</f>
        <v>8880</v>
      </c>
      <c r="Y2309" s="124">
        <f t="shared" si="337"/>
        <v>577240</v>
      </c>
      <c r="Z2309" s="125">
        <f>+V2309+X2309</f>
        <v>585880</v>
      </c>
      <c r="AA2309" s="126"/>
      <c r="AB2309" s="127">
        <f>+AB2307+10</f>
        <v>17760</v>
      </c>
      <c r="AC2309" s="119">
        <f>+V2309+AB2309</f>
        <v>594760</v>
      </c>
      <c r="AD2309" s="127"/>
      <c r="AE2309" s="127">
        <f>+AE2307+5</f>
        <v>8905</v>
      </c>
      <c r="AF2309" s="120">
        <f>+AE2309+V2309</f>
        <v>585905</v>
      </c>
      <c r="AG2309" s="127"/>
      <c r="AH2309" s="127">
        <f>+AH2307+5</f>
        <v>8930</v>
      </c>
      <c r="AI2309" s="119">
        <f>+AH2309+V2309</f>
        <v>585930</v>
      </c>
      <c r="AJ2309" s="126"/>
      <c r="AK2309" s="128">
        <f>+AK2307+5</f>
        <v>8955</v>
      </c>
      <c r="AL2309" s="129">
        <f>+AK2309+V2309</f>
        <v>585955</v>
      </c>
    </row>
    <row r="2310" spans="1:38" ht="15.75" x14ac:dyDescent="0.25">
      <c r="A2310" s="93">
        <f t="shared" si="338"/>
        <v>0</v>
      </c>
      <c r="B2310" s="94">
        <f t="shared" si="333"/>
        <v>0</v>
      </c>
      <c r="C2310" s="95">
        <f>+$D$3*T2310</f>
        <v>7150</v>
      </c>
      <c r="D2310" s="95">
        <f t="shared" si="334"/>
        <v>7150</v>
      </c>
      <c r="E2310" s="95">
        <f>+$F$3*K2310</f>
        <v>1500</v>
      </c>
      <c r="F2310" s="95">
        <f t="shared" si="335"/>
        <v>1500</v>
      </c>
      <c r="G2310" s="96">
        <f>+$H$3*Q2310</f>
        <v>1500</v>
      </c>
      <c r="H2310" s="95">
        <f t="shared" si="336"/>
        <v>1500</v>
      </c>
      <c r="I2310" s="395"/>
      <c r="J2310" s="130">
        <f>((K2311-K2309)/500)</f>
        <v>0.02</v>
      </c>
      <c r="K2310" s="116">
        <f>(((I2310-I2309)*J2310)+K2309)+I2310</f>
        <v>150</v>
      </c>
      <c r="L2310" s="131">
        <f>ROUNDUP(K2310,0)</f>
        <v>150</v>
      </c>
      <c r="M2310" s="132">
        <f>((N2311-N2309)/500)</f>
        <v>0.02</v>
      </c>
      <c r="N2310" s="101">
        <f>(((I2310-I2309)*M2310)+N2309)+I2310</f>
        <v>250</v>
      </c>
      <c r="O2310" s="101">
        <f>ROUNDUP(N2310,0)</f>
        <v>250</v>
      </c>
      <c r="P2310" s="101">
        <f>((Q2311-Q2309)/500)</f>
        <v>0.02</v>
      </c>
      <c r="Q2310" s="101">
        <f>(((I2310-I2309)*P2310)+Q2309)+I2310</f>
        <v>500</v>
      </c>
      <c r="R2310" s="133">
        <f>ROUNDUP(Q2310,0)</f>
        <v>500</v>
      </c>
      <c r="S2310" s="132">
        <f>((T2311-T2309)/500)</f>
        <v>0.04</v>
      </c>
      <c r="T2310" s="134">
        <f>(((I2310-I2309)*S2310)+T2309)+I2310</f>
        <v>650</v>
      </c>
      <c r="U2310" s="134">
        <f>ROUNDUP(T2310,0)</f>
        <v>650</v>
      </c>
      <c r="V2310" s="396"/>
      <c r="W2310" s="130">
        <f>((X2311-X2309)/500)</f>
        <v>0.02</v>
      </c>
      <c r="X2310" s="116">
        <f>(((V2310-V2309)*W2310)+X2309)+V2310</f>
        <v>-2660</v>
      </c>
      <c r="Y2310" s="135">
        <f t="shared" si="337"/>
        <v>240</v>
      </c>
      <c r="Z2310" s="106">
        <f>ROUNDUP(X2310,0)</f>
        <v>-2660</v>
      </c>
      <c r="AA2310" s="136">
        <f>((AB2311-AB2309)/500)</f>
        <v>0.04</v>
      </c>
      <c r="AB2310" s="137">
        <f>(((V2310-V2309)*AA2310)+AB2309)+V2310</f>
        <v>-5320</v>
      </c>
      <c r="AC2310" s="101">
        <f>ROUNDUP(AB2310,0)</f>
        <v>-5320</v>
      </c>
      <c r="AD2310" s="137">
        <f>((AE2311-AE2309)/500)</f>
        <v>0.02</v>
      </c>
      <c r="AE2310" s="137">
        <f>(((V2310-V2309)*AD2310)+AE2309)+V2310</f>
        <v>-2635</v>
      </c>
      <c r="AF2310" s="133">
        <f>ROUNDUP(AE2310,0)</f>
        <v>-2635</v>
      </c>
      <c r="AG2310" s="137">
        <f>((AH2311-AH2309)/500)</f>
        <v>0.02</v>
      </c>
      <c r="AH2310" s="137">
        <f>(((V2310-V2309)*AG2310)+AH2309)+V2310</f>
        <v>-2610</v>
      </c>
      <c r="AI2310" s="101">
        <f>ROUNDUP(AH2310,0)</f>
        <v>-2610</v>
      </c>
      <c r="AJ2310" s="136">
        <f>((AK2311-AK2309)/500)</f>
        <v>0.02</v>
      </c>
      <c r="AK2310" s="138">
        <f>(((V2310-V2309)*AJ2310)+AK2309)+V2310</f>
        <v>-2585</v>
      </c>
      <c r="AL2310" s="139">
        <f>ROUNDUP(AK2310,0)</f>
        <v>-2585</v>
      </c>
    </row>
    <row r="2311" spans="1:38" ht="15.75" x14ac:dyDescent="0.25">
      <c r="A2311" s="93">
        <f t="shared" si="338"/>
        <v>0</v>
      </c>
      <c r="B2311" s="93">
        <f t="shared" si="333"/>
        <v>0</v>
      </c>
      <c r="C2311" s="112">
        <f>+$D$3*U2311</f>
        <v>6613750</v>
      </c>
      <c r="D2311" s="112">
        <f t="shared" si="334"/>
        <v>6613750</v>
      </c>
      <c r="E2311" s="112">
        <f>+$F$3*L2311</f>
        <v>5892000</v>
      </c>
      <c r="F2311" s="112">
        <f t="shared" si="335"/>
        <v>5892000</v>
      </c>
      <c r="G2311" s="113">
        <f>+$H$3*R2311</f>
        <v>1768650</v>
      </c>
      <c r="H2311" s="112">
        <f t="shared" si="336"/>
        <v>1768650</v>
      </c>
      <c r="I2311" s="140">
        <f>+I2309+500</f>
        <v>577500</v>
      </c>
      <c r="J2311" s="130"/>
      <c r="K2311" s="116">
        <f>+K2309+10</f>
        <v>11700</v>
      </c>
      <c r="L2311" s="117">
        <f>+I2311+K2311</f>
        <v>589200</v>
      </c>
      <c r="M2311" s="118"/>
      <c r="N2311" s="119">
        <f>+N2309+10</f>
        <v>11800</v>
      </c>
      <c r="O2311" s="119">
        <f>+N2311+I2311</f>
        <v>589300</v>
      </c>
      <c r="P2311" s="119"/>
      <c r="Q2311" s="119">
        <f>+Q2309+10</f>
        <v>12050</v>
      </c>
      <c r="R2311" s="120">
        <f>+Q2311+I2311</f>
        <v>589550</v>
      </c>
      <c r="S2311" s="121"/>
      <c r="T2311" s="122">
        <f>+T2309+20</f>
        <v>23750</v>
      </c>
      <c r="U2311" s="122">
        <f>+T2311+I2311</f>
        <v>601250</v>
      </c>
      <c r="V2311" s="141">
        <f>+V2309+500</f>
        <v>577500</v>
      </c>
      <c r="W2311" s="130"/>
      <c r="X2311" s="116">
        <f>+X2309+10</f>
        <v>8890</v>
      </c>
      <c r="Y2311" s="124">
        <f t="shared" si="337"/>
        <v>577740</v>
      </c>
      <c r="Z2311" s="125">
        <f>+V2311+X2311</f>
        <v>586390</v>
      </c>
      <c r="AA2311" s="126"/>
      <c r="AB2311" s="127">
        <f>+AB2309+20</f>
        <v>17780</v>
      </c>
      <c r="AC2311" s="119">
        <f>+V2311+AB2311</f>
        <v>595280</v>
      </c>
      <c r="AD2311" s="127"/>
      <c r="AE2311" s="127">
        <f>+AE2309+10</f>
        <v>8915</v>
      </c>
      <c r="AF2311" s="120">
        <f>+AE2311+V2311</f>
        <v>586415</v>
      </c>
      <c r="AG2311" s="127"/>
      <c r="AH2311" s="127">
        <f>+AH2309+10</f>
        <v>8940</v>
      </c>
      <c r="AI2311" s="119">
        <f>+AH2311+V2311</f>
        <v>586440</v>
      </c>
      <c r="AJ2311" s="126"/>
      <c r="AK2311" s="128">
        <f>+AK2309+10</f>
        <v>8965</v>
      </c>
      <c r="AL2311" s="129">
        <f>+AK2311+V2311</f>
        <v>586465</v>
      </c>
    </row>
    <row r="2312" spans="1:38" ht="15.75" x14ac:dyDescent="0.25">
      <c r="A2312" s="93">
        <f t="shared" si="338"/>
        <v>0</v>
      </c>
      <c r="B2312" s="94">
        <f t="shared" si="333"/>
        <v>0</v>
      </c>
      <c r="C2312" s="95">
        <f>+$D$3*T2312</f>
        <v>7150</v>
      </c>
      <c r="D2312" s="95">
        <f t="shared" si="334"/>
        <v>7150</v>
      </c>
      <c r="E2312" s="95">
        <f>+$F$3*K2312</f>
        <v>1500</v>
      </c>
      <c r="F2312" s="95">
        <f t="shared" si="335"/>
        <v>1500</v>
      </c>
      <c r="G2312" s="96">
        <f>+$H$3*Q2312</f>
        <v>1500</v>
      </c>
      <c r="H2312" s="433">
        <f t="shared" si="336"/>
        <v>1500</v>
      </c>
      <c r="I2312" s="395"/>
      <c r="J2312" s="130">
        <f>((K2313-K2311)/500)</f>
        <v>0.02</v>
      </c>
      <c r="K2312" s="116">
        <f>(((I2312-I2311)*J2312)+K2311)+I2312</f>
        <v>150</v>
      </c>
      <c r="L2312" s="131">
        <f>ROUNDUP(K2312,0)</f>
        <v>150</v>
      </c>
      <c r="M2312" s="132">
        <f>((N2313-N2311)/500)</f>
        <v>0.02</v>
      </c>
      <c r="N2312" s="101">
        <f>(((I2312-I2311)*M2312)+N2311)+I2312</f>
        <v>250</v>
      </c>
      <c r="O2312" s="101">
        <f>ROUNDUP(N2312,0)</f>
        <v>250</v>
      </c>
      <c r="P2312" s="101">
        <f>((Q2313-Q2311)/500)</f>
        <v>0.02</v>
      </c>
      <c r="Q2312" s="101">
        <f>(((I2312-I2311)*P2312)+Q2311)+I2312</f>
        <v>500</v>
      </c>
      <c r="R2312" s="133">
        <f>ROUNDUP(Q2312,0)</f>
        <v>500</v>
      </c>
      <c r="S2312" s="132">
        <f>((T2313-T2311)/500)</f>
        <v>0.04</v>
      </c>
      <c r="T2312" s="134">
        <f>(((I2312-I2311)*S2312)+T2311)+I2312</f>
        <v>650</v>
      </c>
      <c r="U2312" s="134">
        <f>ROUNDUP(T2312,0)</f>
        <v>650</v>
      </c>
      <c r="V2312" s="396"/>
      <c r="W2312" s="130">
        <f>((X2313-X2311)/500)</f>
        <v>0.01</v>
      </c>
      <c r="X2312" s="116">
        <f>(((V2312-V2311)*W2312)+X2311)+V2312</f>
        <v>3115</v>
      </c>
      <c r="Y2312" s="135">
        <f t="shared" si="337"/>
        <v>240</v>
      </c>
      <c r="Z2312" s="106">
        <f>ROUNDUP(X2312,0)</f>
        <v>3115</v>
      </c>
      <c r="AA2312" s="136">
        <f>((AB2313-AB2311)/500)</f>
        <v>0.02</v>
      </c>
      <c r="AB2312" s="137">
        <f>(((V2312-V2311)*AA2312)+AB2311)+V2312</f>
        <v>6230</v>
      </c>
      <c r="AC2312" s="101">
        <f>ROUNDUP(AB2312,0)</f>
        <v>6230</v>
      </c>
      <c r="AD2312" s="137">
        <f>((AE2313-AE2311)/500)</f>
        <v>0.01</v>
      </c>
      <c r="AE2312" s="137">
        <f>(((V2312-V2311)*AD2312)+AE2311)+V2312</f>
        <v>3140</v>
      </c>
      <c r="AF2312" s="133">
        <f>ROUNDUP(AE2312,0)</f>
        <v>3140</v>
      </c>
      <c r="AG2312" s="137">
        <f>((AH2313-AH2311)/500)</f>
        <v>0.01</v>
      </c>
      <c r="AH2312" s="137">
        <f>(((V2312-V2311)*AG2312)+AH2311)+V2312</f>
        <v>3165</v>
      </c>
      <c r="AI2312" s="101">
        <f>ROUNDUP(AH2312,0)</f>
        <v>3165</v>
      </c>
      <c r="AJ2312" s="136">
        <f>((AK2313-AK2311)/500)</f>
        <v>0.01</v>
      </c>
      <c r="AK2312" s="138">
        <f>(((V2312-V2311)*AJ2312)+AK2311)+V2312</f>
        <v>3190</v>
      </c>
      <c r="AL2312" s="139">
        <f>ROUNDUP(AK2312,0)</f>
        <v>3190</v>
      </c>
    </row>
    <row r="2313" spans="1:38" ht="15.75" x14ac:dyDescent="0.25">
      <c r="A2313" s="93">
        <f t="shared" si="338"/>
        <v>0</v>
      </c>
      <c r="B2313" s="93">
        <f t="shared" si="333"/>
        <v>0</v>
      </c>
      <c r="C2313" s="112">
        <f>+$D$3*U2313</f>
        <v>6619470</v>
      </c>
      <c r="D2313" s="112">
        <f t="shared" si="334"/>
        <v>6619470</v>
      </c>
      <c r="E2313" s="112">
        <f>+$F$3*L2313</f>
        <v>5897100</v>
      </c>
      <c r="F2313" s="112">
        <f t="shared" si="335"/>
        <v>5897100</v>
      </c>
      <c r="G2313" s="113">
        <f>+$H$3*R2313</f>
        <v>1770180</v>
      </c>
      <c r="H2313" s="112">
        <f t="shared" si="336"/>
        <v>1770180</v>
      </c>
      <c r="I2313" s="140">
        <f>+I2311+500</f>
        <v>578000</v>
      </c>
      <c r="J2313" s="130"/>
      <c r="K2313" s="116">
        <f>+K2311+10</f>
        <v>11710</v>
      </c>
      <c r="L2313" s="117">
        <f>+I2313+K2313</f>
        <v>589710</v>
      </c>
      <c r="M2313" s="118"/>
      <c r="N2313" s="119">
        <f>+N2311+10</f>
        <v>11810</v>
      </c>
      <c r="O2313" s="119">
        <f>+N2313+I2313</f>
        <v>589810</v>
      </c>
      <c r="P2313" s="119"/>
      <c r="Q2313" s="119">
        <f>+Q2311+10</f>
        <v>12060</v>
      </c>
      <c r="R2313" s="120">
        <f>+Q2313+I2313</f>
        <v>590060</v>
      </c>
      <c r="S2313" s="121"/>
      <c r="T2313" s="122">
        <f>+T2311+20</f>
        <v>23770</v>
      </c>
      <c r="U2313" s="122">
        <f>+T2313+I2313</f>
        <v>601770</v>
      </c>
      <c r="V2313" s="141">
        <f>+V2311+500</f>
        <v>578000</v>
      </c>
      <c r="W2313" s="130"/>
      <c r="X2313" s="116">
        <f>+X2311+5</f>
        <v>8895</v>
      </c>
      <c r="Y2313" s="124">
        <f t="shared" si="337"/>
        <v>578240</v>
      </c>
      <c r="Z2313" s="125">
        <f>+V2313+X2313</f>
        <v>586895</v>
      </c>
      <c r="AA2313" s="126"/>
      <c r="AB2313" s="127">
        <f>+AB2311+10</f>
        <v>17790</v>
      </c>
      <c r="AC2313" s="119">
        <f>+V2313+AB2313</f>
        <v>595790</v>
      </c>
      <c r="AD2313" s="127"/>
      <c r="AE2313" s="127">
        <f>+AE2311+5</f>
        <v>8920</v>
      </c>
      <c r="AF2313" s="120">
        <f>+AE2313+V2313</f>
        <v>586920</v>
      </c>
      <c r="AG2313" s="127"/>
      <c r="AH2313" s="127">
        <f>+AH2311+5</f>
        <v>8945</v>
      </c>
      <c r="AI2313" s="119">
        <f>+AH2313+V2313</f>
        <v>586945</v>
      </c>
      <c r="AJ2313" s="126"/>
      <c r="AK2313" s="128">
        <f>+AK2311+5</f>
        <v>8970</v>
      </c>
      <c r="AL2313" s="129">
        <f>+AK2313+V2313</f>
        <v>586970</v>
      </c>
    </row>
    <row r="2314" spans="1:38" ht="15.75" x14ac:dyDescent="0.25">
      <c r="A2314" s="93">
        <f t="shared" si="338"/>
        <v>0</v>
      </c>
      <c r="B2314" s="94">
        <f t="shared" si="333"/>
        <v>0</v>
      </c>
      <c r="C2314" s="95">
        <f>+$D$3*T2314</f>
        <v>7150</v>
      </c>
      <c r="D2314" s="95">
        <f t="shared" si="334"/>
        <v>7150</v>
      </c>
      <c r="E2314" s="95">
        <f>+$F$3*K2314</f>
        <v>1500</v>
      </c>
      <c r="F2314" s="95">
        <f t="shared" si="335"/>
        <v>1500</v>
      </c>
      <c r="G2314" s="96">
        <f>+$H$3*Q2314</f>
        <v>1500</v>
      </c>
      <c r="H2314" s="95">
        <f t="shared" si="336"/>
        <v>1500</v>
      </c>
      <c r="I2314" s="395"/>
      <c r="J2314" s="130">
        <f>((K2315-K2313)/500)</f>
        <v>0.02</v>
      </c>
      <c r="K2314" s="116">
        <f>(((I2314-I2313)*J2314)+K2313)+I2314</f>
        <v>150</v>
      </c>
      <c r="L2314" s="131">
        <f>ROUNDUP(K2314,0)</f>
        <v>150</v>
      </c>
      <c r="M2314" s="132">
        <f>((N2315-N2313)/500)</f>
        <v>0.02</v>
      </c>
      <c r="N2314" s="101">
        <f>(((I2314-I2313)*M2314)+N2313)+I2314</f>
        <v>250</v>
      </c>
      <c r="O2314" s="101">
        <f>ROUNDUP(N2314,0)</f>
        <v>250</v>
      </c>
      <c r="P2314" s="101">
        <f>((Q2315-Q2313)/500)</f>
        <v>0.02</v>
      </c>
      <c r="Q2314" s="101">
        <f>(((I2314-I2313)*P2314)+Q2313)+I2314</f>
        <v>500</v>
      </c>
      <c r="R2314" s="133">
        <f>ROUNDUP(Q2314,0)</f>
        <v>500</v>
      </c>
      <c r="S2314" s="132">
        <f>((T2315-T2313)/500)</f>
        <v>0.04</v>
      </c>
      <c r="T2314" s="134">
        <f>(((I2314-I2313)*S2314)+T2313)+I2314</f>
        <v>650</v>
      </c>
      <c r="U2314" s="134">
        <f>ROUNDUP(T2314,0)</f>
        <v>650</v>
      </c>
      <c r="V2314" s="396"/>
      <c r="W2314" s="130">
        <f>((X2315-X2313)/500)</f>
        <v>0.02</v>
      </c>
      <c r="X2314" s="116">
        <f>(((V2314-V2313)*W2314)+X2313)+V2314</f>
        <v>-2665</v>
      </c>
      <c r="Y2314" s="135">
        <f t="shared" si="337"/>
        <v>240</v>
      </c>
      <c r="Z2314" s="106">
        <f>ROUNDUP(X2314,0)</f>
        <v>-2665</v>
      </c>
      <c r="AA2314" s="136">
        <f>((AB2315-AB2313)/500)</f>
        <v>0.04</v>
      </c>
      <c r="AB2314" s="137">
        <f>(((V2314-V2313)*AA2314)+AB2313)+V2314</f>
        <v>-5330</v>
      </c>
      <c r="AC2314" s="101">
        <f>ROUNDUP(AB2314,0)</f>
        <v>-5330</v>
      </c>
      <c r="AD2314" s="137">
        <f>((AE2315-AE2313)/500)</f>
        <v>0.02</v>
      </c>
      <c r="AE2314" s="137">
        <f>(((V2314-V2313)*AD2314)+AE2313)+V2314</f>
        <v>-2640</v>
      </c>
      <c r="AF2314" s="133">
        <f>ROUNDUP(AE2314,0)</f>
        <v>-2640</v>
      </c>
      <c r="AG2314" s="137">
        <f>((AH2315-AH2313)/500)</f>
        <v>0.02</v>
      </c>
      <c r="AH2314" s="137">
        <f>(((V2314-V2313)*AG2314)+AH2313)+V2314</f>
        <v>-2615</v>
      </c>
      <c r="AI2314" s="101">
        <f>ROUNDUP(AH2314,0)</f>
        <v>-2615</v>
      </c>
      <c r="AJ2314" s="136">
        <f>((AK2315-AK2313)/500)</f>
        <v>0.02</v>
      </c>
      <c r="AK2314" s="138">
        <f>(((V2314-V2313)*AJ2314)+AK2313)+V2314</f>
        <v>-2590</v>
      </c>
      <c r="AL2314" s="139">
        <f>ROUNDUP(AK2314,0)</f>
        <v>-2590</v>
      </c>
    </row>
    <row r="2315" spans="1:38" ht="15.75" x14ac:dyDescent="0.25">
      <c r="A2315" s="93">
        <f t="shared" si="338"/>
        <v>0</v>
      </c>
      <c r="B2315" s="93">
        <f t="shared" si="333"/>
        <v>0</v>
      </c>
      <c r="C2315" s="112">
        <f>+$D$3*U2315</f>
        <v>6625190</v>
      </c>
      <c r="D2315" s="112">
        <f t="shared" si="334"/>
        <v>6625190</v>
      </c>
      <c r="E2315" s="112">
        <f>+$F$3*L2315</f>
        <v>5902200</v>
      </c>
      <c r="F2315" s="112">
        <f t="shared" si="335"/>
        <v>5902200</v>
      </c>
      <c r="G2315" s="113">
        <f>+$H$3*R2315</f>
        <v>1771710</v>
      </c>
      <c r="H2315" s="112">
        <f t="shared" si="336"/>
        <v>1771710</v>
      </c>
      <c r="I2315" s="140">
        <f>+I2313+500</f>
        <v>578500</v>
      </c>
      <c r="J2315" s="130"/>
      <c r="K2315" s="116">
        <f>+K2313+10</f>
        <v>11720</v>
      </c>
      <c r="L2315" s="117">
        <f>+I2315+K2315</f>
        <v>590220</v>
      </c>
      <c r="M2315" s="118"/>
      <c r="N2315" s="119">
        <f>+N2313+10</f>
        <v>11820</v>
      </c>
      <c r="O2315" s="119">
        <f>+N2315+I2315</f>
        <v>590320</v>
      </c>
      <c r="P2315" s="119"/>
      <c r="Q2315" s="119">
        <f>+Q2313+10</f>
        <v>12070</v>
      </c>
      <c r="R2315" s="120">
        <f>+Q2315+I2315</f>
        <v>590570</v>
      </c>
      <c r="S2315" s="121"/>
      <c r="T2315" s="122">
        <f>+T2313+20</f>
        <v>23790</v>
      </c>
      <c r="U2315" s="122">
        <f>+T2315+I2315</f>
        <v>602290</v>
      </c>
      <c r="V2315" s="141">
        <f>+V2313+500</f>
        <v>578500</v>
      </c>
      <c r="W2315" s="130"/>
      <c r="X2315" s="116">
        <f>+X2313+10</f>
        <v>8905</v>
      </c>
      <c r="Y2315" s="124">
        <f t="shared" si="337"/>
        <v>578740</v>
      </c>
      <c r="Z2315" s="125">
        <f>+V2315+X2315</f>
        <v>587405</v>
      </c>
      <c r="AA2315" s="126"/>
      <c r="AB2315" s="127">
        <f>+AB2313+20</f>
        <v>17810</v>
      </c>
      <c r="AC2315" s="119">
        <f>+V2315+AB2315</f>
        <v>596310</v>
      </c>
      <c r="AD2315" s="127"/>
      <c r="AE2315" s="127">
        <f>+AE2313+10</f>
        <v>8930</v>
      </c>
      <c r="AF2315" s="120">
        <f>+AE2315+V2315</f>
        <v>587430</v>
      </c>
      <c r="AG2315" s="127"/>
      <c r="AH2315" s="127">
        <f>+AH2313+10</f>
        <v>8955</v>
      </c>
      <c r="AI2315" s="119">
        <f>+AH2315+V2315</f>
        <v>587455</v>
      </c>
      <c r="AJ2315" s="126"/>
      <c r="AK2315" s="128">
        <f>+AK2313+10</f>
        <v>8980</v>
      </c>
      <c r="AL2315" s="129">
        <f>+AK2315+V2315</f>
        <v>587480</v>
      </c>
    </row>
    <row r="2316" spans="1:38" ht="15.75" x14ac:dyDescent="0.25">
      <c r="A2316" s="93">
        <f t="shared" si="338"/>
        <v>0</v>
      </c>
      <c r="B2316" s="94">
        <f t="shared" si="333"/>
        <v>0</v>
      </c>
      <c r="C2316" s="95">
        <f>+$D$3*T2316</f>
        <v>7150</v>
      </c>
      <c r="D2316" s="95">
        <f t="shared" si="334"/>
        <v>7150</v>
      </c>
      <c r="E2316" s="95">
        <f>+$F$3*K2316</f>
        <v>1500</v>
      </c>
      <c r="F2316" s="95">
        <f t="shared" si="335"/>
        <v>1500</v>
      </c>
      <c r="G2316" s="96">
        <f>+$H$3*Q2316</f>
        <v>1500</v>
      </c>
      <c r="H2316" s="433">
        <f t="shared" si="336"/>
        <v>1500</v>
      </c>
      <c r="I2316" s="395"/>
      <c r="J2316" s="130">
        <f>((K2317-K2315)/500)</f>
        <v>0.02</v>
      </c>
      <c r="K2316" s="116">
        <f>(((I2316-I2315)*J2316)+K2315)+I2316</f>
        <v>150</v>
      </c>
      <c r="L2316" s="131">
        <f>ROUNDUP(K2316,0)</f>
        <v>150</v>
      </c>
      <c r="M2316" s="132">
        <f>((N2317-N2315)/500)</f>
        <v>0.02</v>
      </c>
      <c r="N2316" s="101">
        <f>(((I2316-I2315)*M2316)+N2315)+I2316</f>
        <v>250</v>
      </c>
      <c r="O2316" s="101">
        <f>ROUNDUP(N2316,0)</f>
        <v>250</v>
      </c>
      <c r="P2316" s="101">
        <f>((Q2317-Q2315)/500)</f>
        <v>0.02</v>
      </c>
      <c r="Q2316" s="101">
        <f>(((I2316-I2315)*P2316)+Q2315)+I2316</f>
        <v>500</v>
      </c>
      <c r="R2316" s="133">
        <f>ROUNDUP(Q2316,0)</f>
        <v>500</v>
      </c>
      <c r="S2316" s="132">
        <f>((T2317-T2315)/500)</f>
        <v>0.04</v>
      </c>
      <c r="T2316" s="134">
        <f>(((I2316-I2315)*S2316)+T2315)+I2316</f>
        <v>650</v>
      </c>
      <c r="U2316" s="134">
        <f>ROUNDUP(T2316,0)</f>
        <v>650</v>
      </c>
      <c r="V2316" s="396"/>
      <c r="W2316" s="130">
        <f>((X2317-X2315)/500)</f>
        <v>0.01</v>
      </c>
      <c r="X2316" s="116">
        <f>(((V2316-V2315)*W2316)+X2315)+V2316</f>
        <v>3120</v>
      </c>
      <c r="Y2316" s="135">
        <f t="shared" si="337"/>
        <v>240</v>
      </c>
      <c r="Z2316" s="106">
        <f>ROUNDUP(X2316,0)</f>
        <v>3120</v>
      </c>
      <c r="AA2316" s="136">
        <f>((AB2317-AB2315)/500)</f>
        <v>0.02</v>
      </c>
      <c r="AB2316" s="137">
        <f>(((V2316-V2315)*AA2316)+AB2315)+V2316</f>
        <v>6240</v>
      </c>
      <c r="AC2316" s="101">
        <f>ROUNDUP(AB2316,0)</f>
        <v>6240</v>
      </c>
      <c r="AD2316" s="137">
        <f>((AE2317-AE2315)/500)</f>
        <v>0.01</v>
      </c>
      <c r="AE2316" s="137">
        <f>(((V2316-V2315)*AD2316)+AE2315)+V2316</f>
        <v>3145</v>
      </c>
      <c r="AF2316" s="133">
        <f>ROUNDUP(AE2316,0)</f>
        <v>3145</v>
      </c>
      <c r="AG2316" s="137">
        <f>((AH2317-AH2315)/500)</f>
        <v>0.01</v>
      </c>
      <c r="AH2316" s="137">
        <f>(((V2316-V2315)*AG2316)+AH2315)+V2316</f>
        <v>3170</v>
      </c>
      <c r="AI2316" s="101">
        <f>ROUNDUP(AH2316,0)</f>
        <v>3170</v>
      </c>
      <c r="AJ2316" s="136">
        <f>((AK2317-AK2315)/500)</f>
        <v>0.01</v>
      </c>
      <c r="AK2316" s="138">
        <f>(((V2316-V2315)*AJ2316)+AK2315)+V2316</f>
        <v>3195</v>
      </c>
      <c r="AL2316" s="139">
        <f>ROUNDUP(AK2316,0)</f>
        <v>3195</v>
      </c>
    </row>
    <row r="2317" spans="1:38" ht="15.75" x14ac:dyDescent="0.25">
      <c r="A2317" s="93">
        <f t="shared" si="338"/>
        <v>0</v>
      </c>
      <c r="B2317" s="93">
        <f t="shared" si="333"/>
        <v>0</v>
      </c>
      <c r="C2317" s="112">
        <f>+$D$3*U2317</f>
        <v>6630910</v>
      </c>
      <c r="D2317" s="112">
        <f t="shared" si="334"/>
        <v>6630910</v>
      </c>
      <c r="E2317" s="112">
        <f>+$F$3*L2317</f>
        <v>5907300</v>
      </c>
      <c r="F2317" s="112">
        <f t="shared" si="335"/>
        <v>5907300</v>
      </c>
      <c r="G2317" s="113">
        <f>+$H$3*R2317</f>
        <v>1773240</v>
      </c>
      <c r="H2317" s="112">
        <f t="shared" si="336"/>
        <v>1773240</v>
      </c>
      <c r="I2317" s="140">
        <f>+I2315+500</f>
        <v>579000</v>
      </c>
      <c r="J2317" s="130"/>
      <c r="K2317" s="116">
        <f>+K2315+10</f>
        <v>11730</v>
      </c>
      <c r="L2317" s="117">
        <f>+I2317+K2317</f>
        <v>590730</v>
      </c>
      <c r="M2317" s="118"/>
      <c r="N2317" s="119">
        <f>+N2315+10</f>
        <v>11830</v>
      </c>
      <c r="O2317" s="119">
        <f>+N2317+I2317</f>
        <v>590830</v>
      </c>
      <c r="P2317" s="119"/>
      <c r="Q2317" s="119">
        <f>+Q2315+10</f>
        <v>12080</v>
      </c>
      <c r="R2317" s="120">
        <f>+Q2317+I2317</f>
        <v>591080</v>
      </c>
      <c r="S2317" s="121"/>
      <c r="T2317" s="122">
        <f>+T2315+20</f>
        <v>23810</v>
      </c>
      <c r="U2317" s="122">
        <f>+T2317+I2317</f>
        <v>602810</v>
      </c>
      <c r="V2317" s="141">
        <f>+V2315+500</f>
        <v>579000</v>
      </c>
      <c r="W2317" s="130"/>
      <c r="X2317" s="116">
        <f>+X2315+5</f>
        <v>8910</v>
      </c>
      <c r="Y2317" s="124">
        <f t="shared" si="337"/>
        <v>579240</v>
      </c>
      <c r="Z2317" s="125">
        <f>+V2317+X2317</f>
        <v>587910</v>
      </c>
      <c r="AA2317" s="126"/>
      <c r="AB2317" s="127">
        <f>+AB2315+10</f>
        <v>17820</v>
      </c>
      <c r="AC2317" s="119">
        <f>+V2317+AB2317</f>
        <v>596820</v>
      </c>
      <c r="AD2317" s="127"/>
      <c r="AE2317" s="127">
        <f>+AE2315+5</f>
        <v>8935</v>
      </c>
      <c r="AF2317" s="120">
        <f>+AE2317+V2317</f>
        <v>587935</v>
      </c>
      <c r="AG2317" s="127"/>
      <c r="AH2317" s="127">
        <f>+AH2315+5</f>
        <v>8960</v>
      </c>
      <c r="AI2317" s="119">
        <f>+AH2317+V2317</f>
        <v>587960</v>
      </c>
      <c r="AJ2317" s="126"/>
      <c r="AK2317" s="128">
        <f>+AK2315+5</f>
        <v>8985</v>
      </c>
      <c r="AL2317" s="129">
        <f>+AK2317+V2317</f>
        <v>587985</v>
      </c>
    </row>
    <row r="2318" spans="1:38" ht="15.75" x14ac:dyDescent="0.25">
      <c r="A2318" s="93">
        <f t="shared" si="338"/>
        <v>0</v>
      </c>
      <c r="B2318" s="94">
        <f t="shared" si="333"/>
        <v>0</v>
      </c>
      <c r="C2318" s="95">
        <f>+$D$3*T2318</f>
        <v>7150</v>
      </c>
      <c r="D2318" s="95">
        <f t="shared" si="334"/>
        <v>7150</v>
      </c>
      <c r="E2318" s="95">
        <f>+$F$3*K2318</f>
        <v>1500</v>
      </c>
      <c r="F2318" s="95">
        <f t="shared" si="335"/>
        <v>1500</v>
      </c>
      <c r="G2318" s="96">
        <f>+$H$3*Q2318</f>
        <v>1500</v>
      </c>
      <c r="H2318" s="95">
        <f t="shared" si="336"/>
        <v>1500</v>
      </c>
      <c r="I2318" s="395"/>
      <c r="J2318" s="130">
        <f>((K2319-K2317)/500)</f>
        <v>0.02</v>
      </c>
      <c r="K2318" s="116">
        <f>(((I2318-I2317)*J2318)+K2317)+I2318</f>
        <v>150</v>
      </c>
      <c r="L2318" s="131">
        <f>ROUNDUP(K2318,0)</f>
        <v>150</v>
      </c>
      <c r="M2318" s="132">
        <f>((N2319-N2317)/500)</f>
        <v>0.02</v>
      </c>
      <c r="N2318" s="101">
        <f>(((I2318-I2317)*M2318)+N2317)+I2318</f>
        <v>250</v>
      </c>
      <c r="O2318" s="101">
        <f>ROUNDUP(N2318,0)</f>
        <v>250</v>
      </c>
      <c r="P2318" s="101">
        <f>((Q2319-Q2317)/500)</f>
        <v>0.02</v>
      </c>
      <c r="Q2318" s="101">
        <f>(((I2318-I2317)*P2318)+Q2317)+I2318</f>
        <v>500</v>
      </c>
      <c r="R2318" s="133">
        <f>ROUNDUP(Q2318,0)</f>
        <v>500</v>
      </c>
      <c r="S2318" s="132">
        <f>((T2319-T2317)/500)</f>
        <v>0.04</v>
      </c>
      <c r="T2318" s="134">
        <f>(((I2318-I2317)*S2318)+T2317)+I2318</f>
        <v>650</v>
      </c>
      <c r="U2318" s="134">
        <f>ROUNDUP(T2318,0)</f>
        <v>650</v>
      </c>
      <c r="V2318" s="396"/>
      <c r="W2318" s="130">
        <f>((X2319-X2317)/500)</f>
        <v>0.02</v>
      </c>
      <c r="X2318" s="116">
        <f>(((V2318-V2317)*W2318)+X2317)+V2318</f>
        <v>-2670</v>
      </c>
      <c r="Y2318" s="135">
        <f t="shared" si="337"/>
        <v>240</v>
      </c>
      <c r="Z2318" s="106">
        <f>ROUNDUP(X2318,0)</f>
        <v>-2670</v>
      </c>
      <c r="AA2318" s="136">
        <f>((AB2319-AB2317)/500)</f>
        <v>0.04</v>
      </c>
      <c r="AB2318" s="137">
        <f>(((V2318-V2317)*AA2318)+AB2317)+V2318</f>
        <v>-5340</v>
      </c>
      <c r="AC2318" s="101">
        <f>ROUNDUP(AB2318,0)</f>
        <v>-5340</v>
      </c>
      <c r="AD2318" s="137">
        <f>((AE2319-AE2317)/500)</f>
        <v>0.02</v>
      </c>
      <c r="AE2318" s="137">
        <f>(((V2318-V2317)*AD2318)+AE2317)+V2318</f>
        <v>-2645</v>
      </c>
      <c r="AF2318" s="133">
        <f>ROUNDUP(AE2318,0)</f>
        <v>-2645</v>
      </c>
      <c r="AG2318" s="137">
        <f>((AH2319-AH2317)/500)</f>
        <v>0.02</v>
      </c>
      <c r="AH2318" s="137">
        <f>(((V2318-V2317)*AG2318)+AH2317)+V2318</f>
        <v>-2620</v>
      </c>
      <c r="AI2318" s="101">
        <f>ROUNDUP(AH2318,0)</f>
        <v>-2620</v>
      </c>
      <c r="AJ2318" s="136">
        <f>((AK2319-AK2317)/500)</f>
        <v>0.02</v>
      </c>
      <c r="AK2318" s="138">
        <f>(((V2318-V2317)*AJ2318)+AK2317)+V2318</f>
        <v>-2595</v>
      </c>
      <c r="AL2318" s="139">
        <f>ROUNDUP(AK2318,0)</f>
        <v>-2595</v>
      </c>
    </row>
    <row r="2319" spans="1:38" ht="15.75" x14ac:dyDescent="0.25">
      <c r="A2319" s="93">
        <f t="shared" si="338"/>
        <v>0</v>
      </c>
      <c r="B2319" s="93">
        <f t="shared" si="333"/>
        <v>0</v>
      </c>
      <c r="C2319" s="112">
        <f>+$D$3*U2319</f>
        <v>6636630</v>
      </c>
      <c r="D2319" s="112">
        <f t="shared" si="334"/>
        <v>6636630</v>
      </c>
      <c r="E2319" s="112">
        <f>+$F$3*L2319</f>
        <v>5912400</v>
      </c>
      <c r="F2319" s="112">
        <f t="shared" si="335"/>
        <v>5912400</v>
      </c>
      <c r="G2319" s="113">
        <f>+$H$3*R2319</f>
        <v>1774770</v>
      </c>
      <c r="H2319" s="112">
        <f t="shared" si="336"/>
        <v>1774770</v>
      </c>
      <c r="I2319" s="140">
        <f>+I2317+500</f>
        <v>579500</v>
      </c>
      <c r="J2319" s="130"/>
      <c r="K2319" s="116">
        <f>+K2317+10</f>
        <v>11740</v>
      </c>
      <c r="L2319" s="117">
        <f>+I2319+K2319</f>
        <v>591240</v>
      </c>
      <c r="M2319" s="118"/>
      <c r="N2319" s="119">
        <f>+N2317+10</f>
        <v>11840</v>
      </c>
      <c r="O2319" s="119">
        <f>+N2319+I2319</f>
        <v>591340</v>
      </c>
      <c r="P2319" s="119"/>
      <c r="Q2319" s="119">
        <f>+Q2317+10</f>
        <v>12090</v>
      </c>
      <c r="R2319" s="120">
        <f>+Q2319+I2319</f>
        <v>591590</v>
      </c>
      <c r="S2319" s="121"/>
      <c r="T2319" s="122">
        <f>+T2317+20</f>
        <v>23830</v>
      </c>
      <c r="U2319" s="122">
        <f>+T2319+I2319</f>
        <v>603330</v>
      </c>
      <c r="V2319" s="141">
        <f>+V2317+500</f>
        <v>579500</v>
      </c>
      <c r="W2319" s="130"/>
      <c r="X2319" s="116">
        <f>+X2317+10</f>
        <v>8920</v>
      </c>
      <c r="Y2319" s="124">
        <f t="shared" si="337"/>
        <v>579740</v>
      </c>
      <c r="Z2319" s="125">
        <f>+V2319+X2319</f>
        <v>588420</v>
      </c>
      <c r="AA2319" s="126"/>
      <c r="AB2319" s="127">
        <f>+AB2317+20</f>
        <v>17840</v>
      </c>
      <c r="AC2319" s="119">
        <f>+V2319+AB2319</f>
        <v>597340</v>
      </c>
      <c r="AD2319" s="127"/>
      <c r="AE2319" s="127">
        <f>+AE2317+10</f>
        <v>8945</v>
      </c>
      <c r="AF2319" s="120">
        <f>+AE2319+V2319</f>
        <v>588445</v>
      </c>
      <c r="AG2319" s="127"/>
      <c r="AH2319" s="127">
        <f>+AH2317+10</f>
        <v>8970</v>
      </c>
      <c r="AI2319" s="119">
        <f>+AH2319+V2319</f>
        <v>588470</v>
      </c>
      <c r="AJ2319" s="126"/>
      <c r="AK2319" s="128">
        <f>+AK2317+10</f>
        <v>8995</v>
      </c>
      <c r="AL2319" s="129">
        <f>+AK2319+V2319</f>
        <v>588495</v>
      </c>
    </row>
    <row r="2320" spans="1:38" ht="15.75" x14ac:dyDescent="0.25">
      <c r="A2320" s="93">
        <f t="shared" si="338"/>
        <v>0</v>
      </c>
      <c r="B2320" s="94">
        <f t="shared" si="333"/>
        <v>0</v>
      </c>
      <c r="C2320" s="95">
        <f>+$D$3*T2320</f>
        <v>7150</v>
      </c>
      <c r="D2320" s="95">
        <f t="shared" si="334"/>
        <v>7150</v>
      </c>
      <c r="E2320" s="95">
        <f>+$F$3*K2320</f>
        <v>1500</v>
      </c>
      <c r="F2320" s="95">
        <f t="shared" si="335"/>
        <v>1500</v>
      </c>
      <c r="G2320" s="96">
        <f>+$H$3*Q2320</f>
        <v>1500</v>
      </c>
      <c r="H2320" s="433">
        <f t="shared" si="336"/>
        <v>1500</v>
      </c>
      <c r="I2320" s="395"/>
      <c r="J2320" s="130">
        <f>((K2321-K2319)/500)</f>
        <v>0.02</v>
      </c>
      <c r="K2320" s="116">
        <f>(((I2320-I2319)*J2320)+K2319)+I2320</f>
        <v>150</v>
      </c>
      <c r="L2320" s="131">
        <f>ROUNDUP(K2320,0)</f>
        <v>150</v>
      </c>
      <c r="M2320" s="132">
        <f>((N2321-N2319)/500)</f>
        <v>0.02</v>
      </c>
      <c r="N2320" s="101">
        <f>(((I2320-I2319)*M2320)+N2319)+I2320</f>
        <v>250</v>
      </c>
      <c r="O2320" s="101">
        <f>ROUNDUP(N2320,0)</f>
        <v>250</v>
      </c>
      <c r="P2320" s="101">
        <f>((Q2321-Q2319)/500)</f>
        <v>0.02</v>
      </c>
      <c r="Q2320" s="101">
        <f>(((I2320-I2319)*P2320)+Q2319)+I2320</f>
        <v>500</v>
      </c>
      <c r="R2320" s="133">
        <f>ROUNDUP(Q2320,0)</f>
        <v>500</v>
      </c>
      <c r="S2320" s="132">
        <f>((T2321-T2319)/500)</f>
        <v>0.04</v>
      </c>
      <c r="T2320" s="134">
        <f>(((I2320-I2319)*S2320)+T2319)+I2320</f>
        <v>650</v>
      </c>
      <c r="U2320" s="134">
        <f>ROUNDUP(T2320,0)</f>
        <v>650</v>
      </c>
      <c r="V2320" s="396"/>
      <c r="W2320" s="130">
        <f>((X2321-X2319)/500)</f>
        <v>0.01</v>
      </c>
      <c r="X2320" s="116">
        <f>(((V2320-V2319)*W2320)+X2319)+V2320</f>
        <v>3125</v>
      </c>
      <c r="Y2320" s="135">
        <f t="shared" si="337"/>
        <v>240</v>
      </c>
      <c r="Z2320" s="106">
        <f>ROUNDUP(X2320,0)</f>
        <v>3125</v>
      </c>
      <c r="AA2320" s="136">
        <f>((AB2321-AB2319)/500)</f>
        <v>0.02</v>
      </c>
      <c r="AB2320" s="137">
        <f>(((V2320-V2319)*AA2320)+AB2319)+V2320</f>
        <v>6250</v>
      </c>
      <c r="AC2320" s="101">
        <f>ROUNDUP(AB2320,0)</f>
        <v>6250</v>
      </c>
      <c r="AD2320" s="137">
        <f>((AE2321-AE2319)/500)</f>
        <v>0.01</v>
      </c>
      <c r="AE2320" s="137">
        <f>(((V2320-V2319)*AD2320)+AE2319)+V2320</f>
        <v>3150</v>
      </c>
      <c r="AF2320" s="133">
        <f>ROUNDUP(AE2320,0)</f>
        <v>3150</v>
      </c>
      <c r="AG2320" s="137">
        <f>((AH2321-AH2319)/500)</f>
        <v>0.01</v>
      </c>
      <c r="AH2320" s="137">
        <f>(((V2320-V2319)*AG2320)+AH2319)+V2320</f>
        <v>3175</v>
      </c>
      <c r="AI2320" s="101">
        <f>ROUNDUP(AH2320,0)</f>
        <v>3175</v>
      </c>
      <c r="AJ2320" s="136">
        <f>((AK2321-AK2319)/500)</f>
        <v>0.01</v>
      </c>
      <c r="AK2320" s="138">
        <f>(((V2320-V2319)*AJ2320)+AK2319)+V2320</f>
        <v>3200</v>
      </c>
      <c r="AL2320" s="139">
        <f>ROUNDUP(AK2320,0)</f>
        <v>3200</v>
      </c>
    </row>
    <row r="2321" spans="1:38" ht="15.75" x14ac:dyDescent="0.25">
      <c r="A2321" s="93">
        <f t="shared" si="338"/>
        <v>0</v>
      </c>
      <c r="B2321" s="93">
        <f t="shared" si="333"/>
        <v>0</v>
      </c>
      <c r="C2321" s="112">
        <f>+$D$3*U2321</f>
        <v>6642350</v>
      </c>
      <c r="D2321" s="112">
        <f t="shared" si="334"/>
        <v>6642350</v>
      </c>
      <c r="E2321" s="112">
        <f>+$F$3*L2321</f>
        <v>5917500</v>
      </c>
      <c r="F2321" s="112">
        <f t="shared" si="335"/>
        <v>5917500</v>
      </c>
      <c r="G2321" s="113">
        <f>+$H$3*R2321</f>
        <v>1776300</v>
      </c>
      <c r="H2321" s="112">
        <f t="shared" si="336"/>
        <v>1776300</v>
      </c>
      <c r="I2321" s="140">
        <f>+I2319+500</f>
        <v>580000</v>
      </c>
      <c r="J2321" s="130"/>
      <c r="K2321" s="116">
        <f>+K2319+10</f>
        <v>11750</v>
      </c>
      <c r="L2321" s="117">
        <f>+I2321+K2321</f>
        <v>591750</v>
      </c>
      <c r="M2321" s="118"/>
      <c r="N2321" s="119">
        <f>+N2319+10</f>
        <v>11850</v>
      </c>
      <c r="O2321" s="119">
        <f>+N2321+I2321</f>
        <v>591850</v>
      </c>
      <c r="P2321" s="119"/>
      <c r="Q2321" s="119">
        <f>+Q2319+10</f>
        <v>12100</v>
      </c>
      <c r="R2321" s="120">
        <f>+Q2321+I2321</f>
        <v>592100</v>
      </c>
      <c r="S2321" s="121"/>
      <c r="T2321" s="122">
        <f>+T2319+20</f>
        <v>23850</v>
      </c>
      <c r="U2321" s="122">
        <f>+T2321+I2321</f>
        <v>603850</v>
      </c>
      <c r="V2321" s="141">
        <f>+V2319+500</f>
        <v>580000</v>
      </c>
      <c r="W2321" s="130"/>
      <c r="X2321" s="116">
        <f>+X2319+5</f>
        <v>8925</v>
      </c>
      <c r="Y2321" s="124">
        <f t="shared" si="337"/>
        <v>580240</v>
      </c>
      <c r="Z2321" s="125">
        <f>+V2321+X2321</f>
        <v>588925</v>
      </c>
      <c r="AA2321" s="126"/>
      <c r="AB2321" s="127">
        <f>+AB2319+10</f>
        <v>17850</v>
      </c>
      <c r="AC2321" s="119">
        <f>+V2321+AB2321</f>
        <v>597850</v>
      </c>
      <c r="AD2321" s="127"/>
      <c r="AE2321" s="127">
        <f>+AE2319+5</f>
        <v>8950</v>
      </c>
      <c r="AF2321" s="120">
        <f>+AE2321+V2321</f>
        <v>588950</v>
      </c>
      <c r="AG2321" s="127"/>
      <c r="AH2321" s="127">
        <f>+AH2319+5</f>
        <v>8975</v>
      </c>
      <c r="AI2321" s="119">
        <f>+AH2321+V2321</f>
        <v>588975</v>
      </c>
      <c r="AJ2321" s="126"/>
      <c r="AK2321" s="128">
        <f>+AK2319+5</f>
        <v>9000</v>
      </c>
      <c r="AL2321" s="129">
        <f>+AK2321+V2321</f>
        <v>589000</v>
      </c>
    </row>
    <row r="2322" spans="1:38" ht="15.75" x14ac:dyDescent="0.25">
      <c r="A2322" s="93">
        <f t="shared" si="338"/>
        <v>0</v>
      </c>
      <c r="B2322" s="94">
        <f t="shared" si="333"/>
        <v>0</v>
      </c>
      <c r="C2322" s="95">
        <f>+$D$3*T2322</f>
        <v>7150</v>
      </c>
      <c r="D2322" s="95">
        <f t="shared" si="334"/>
        <v>7150</v>
      </c>
      <c r="E2322" s="95">
        <f>+$F$3*K2322</f>
        <v>1500</v>
      </c>
      <c r="F2322" s="95">
        <f t="shared" si="335"/>
        <v>1500</v>
      </c>
      <c r="G2322" s="96">
        <f>+$H$3*Q2322</f>
        <v>1500</v>
      </c>
      <c r="H2322" s="95">
        <f t="shared" si="336"/>
        <v>1500</v>
      </c>
      <c r="I2322" s="395"/>
      <c r="J2322" s="130">
        <f>((K2323-K2321)/500)</f>
        <v>0.02</v>
      </c>
      <c r="K2322" s="116">
        <f>(((I2322-I2321)*J2322)+K2321)+I2322</f>
        <v>150</v>
      </c>
      <c r="L2322" s="131">
        <f>ROUNDUP(K2322,0)</f>
        <v>150</v>
      </c>
      <c r="M2322" s="132">
        <f>((N2323-N2321)/500)</f>
        <v>0.02</v>
      </c>
      <c r="N2322" s="101">
        <f>(((I2322-I2321)*M2322)+N2321)+I2322</f>
        <v>250</v>
      </c>
      <c r="O2322" s="101">
        <f>ROUNDUP(N2322,0)</f>
        <v>250</v>
      </c>
      <c r="P2322" s="101">
        <f>((Q2323-Q2321)/500)</f>
        <v>0.02</v>
      </c>
      <c r="Q2322" s="101">
        <f>(((I2322-I2321)*P2322)+Q2321)+I2322</f>
        <v>500</v>
      </c>
      <c r="R2322" s="133">
        <f>ROUNDUP(Q2322,0)</f>
        <v>500</v>
      </c>
      <c r="S2322" s="132">
        <f>((T2323-T2321)/500)</f>
        <v>0.04</v>
      </c>
      <c r="T2322" s="134">
        <f>(((I2322-I2321)*S2322)+T2321)+I2322</f>
        <v>650</v>
      </c>
      <c r="U2322" s="134">
        <f>ROUNDUP(T2322,0)</f>
        <v>650</v>
      </c>
      <c r="V2322" s="396"/>
      <c r="W2322" s="130">
        <f>((X2323-X2321)/500)</f>
        <v>0.02</v>
      </c>
      <c r="X2322" s="116">
        <f>(((V2322-V2321)*W2322)+X2321)+V2322</f>
        <v>-2675</v>
      </c>
      <c r="Y2322" s="135">
        <f t="shared" si="337"/>
        <v>240</v>
      </c>
      <c r="Z2322" s="106">
        <f>ROUNDUP(X2322,0)</f>
        <v>-2675</v>
      </c>
      <c r="AA2322" s="136">
        <f>((AB2323-AB2321)/500)</f>
        <v>0.04</v>
      </c>
      <c r="AB2322" s="137">
        <f>(((V2322-V2321)*AA2322)+AB2321)+V2322</f>
        <v>-5350</v>
      </c>
      <c r="AC2322" s="101">
        <f>ROUNDUP(AB2322,0)</f>
        <v>-5350</v>
      </c>
      <c r="AD2322" s="137">
        <f>((AE2323-AE2321)/500)</f>
        <v>0.02</v>
      </c>
      <c r="AE2322" s="137">
        <f>(((V2322-V2321)*AD2322)+AE2321)+V2322</f>
        <v>-2650</v>
      </c>
      <c r="AF2322" s="133">
        <f>ROUNDUP(AE2322,0)</f>
        <v>-2650</v>
      </c>
      <c r="AG2322" s="137">
        <f>((AH2323-AH2321)/500)</f>
        <v>0.02</v>
      </c>
      <c r="AH2322" s="137">
        <f>(((V2322-V2321)*AG2322)+AH2321)+V2322</f>
        <v>-2625</v>
      </c>
      <c r="AI2322" s="101">
        <f>ROUNDUP(AH2322,0)</f>
        <v>-2625</v>
      </c>
      <c r="AJ2322" s="136">
        <f>((AK2323-AK2321)/500)</f>
        <v>0.02</v>
      </c>
      <c r="AK2322" s="138">
        <f>(((V2322-V2321)*AJ2322)+AK2321)+V2322</f>
        <v>-2600</v>
      </c>
      <c r="AL2322" s="139">
        <f>ROUNDUP(AK2322,0)</f>
        <v>-2600</v>
      </c>
    </row>
    <row r="2323" spans="1:38" ht="15.75" x14ac:dyDescent="0.25">
      <c r="A2323" s="93">
        <f t="shared" si="338"/>
        <v>0</v>
      </c>
      <c r="B2323" s="93">
        <f t="shared" si="333"/>
        <v>0</v>
      </c>
      <c r="C2323" s="112">
        <f>+$D$3*U2323</f>
        <v>6648070</v>
      </c>
      <c r="D2323" s="112">
        <f t="shared" si="334"/>
        <v>6648070</v>
      </c>
      <c r="E2323" s="112">
        <f>+$F$3*L2323</f>
        <v>5922600</v>
      </c>
      <c r="F2323" s="112">
        <f t="shared" si="335"/>
        <v>5922600</v>
      </c>
      <c r="G2323" s="113">
        <f>+$H$3*R2323</f>
        <v>1777830</v>
      </c>
      <c r="H2323" s="112">
        <f t="shared" si="336"/>
        <v>1777830</v>
      </c>
      <c r="I2323" s="140">
        <f>+I2321+500</f>
        <v>580500</v>
      </c>
      <c r="J2323" s="130"/>
      <c r="K2323" s="116">
        <f>+K2321+10</f>
        <v>11760</v>
      </c>
      <c r="L2323" s="117">
        <f>+I2323+K2323</f>
        <v>592260</v>
      </c>
      <c r="M2323" s="118"/>
      <c r="N2323" s="119">
        <f>+N2321+10</f>
        <v>11860</v>
      </c>
      <c r="O2323" s="119">
        <f>+N2323+I2323</f>
        <v>592360</v>
      </c>
      <c r="P2323" s="119"/>
      <c r="Q2323" s="119">
        <f>+Q2321+10</f>
        <v>12110</v>
      </c>
      <c r="R2323" s="120">
        <f>+Q2323+I2323</f>
        <v>592610</v>
      </c>
      <c r="S2323" s="121"/>
      <c r="T2323" s="122">
        <f>+T2321+20</f>
        <v>23870</v>
      </c>
      <c r="U2323" s="122">
        <f>+T2323+I2323</f>
        <v>604370</v>
      </c>
      <c r="V2323" s="141">
        <f>+V2321+500</f>
        <v>580500</v>
      </c>
      <c r="W2323" s="130"/>
      <c r="X2323" s="116">
        <f>+X2321+10</f>
        <v>8935</v>
      </c>
      <c r="Y2323" s="124">
        <f t="shared" si="337"/>
        <v>580740</v>
      </c>
      <c r="Z2323" s="125">
        <f>+V2323+X2323</f>
        <v>589435</v>
      </c>
      <c r="AA2323" s="126"/>
      <c r="AB2323" s="127">
        <f>+AB2321+20</f>
        <v>17870</v>
      </c>
      <c r="AC2323" s="119">
        <f>+V2323+AB2323</f>
        <v>598370</v>
      </c>
      <c r="AD2323" s="127"/>
      <c r="AE2323" s="127">
        <f>+AE2321+10</f>
        <v>8960</v>
      </c>
      <c r="AF2323" s="120">
        <f>+AE2323+V2323</f>
        <v>589460</v>
      </c>
      <c r="AG2323" s="127"/>
      <c r="AH2323" s="127">
        <f>+AH2321+10</f>
        <v>8985</v>
      </c>
      <c r="AI2323" s="119">
        <f>+AH2323+V2323</f>
        <v>589485</v>
      </c>
      <c r="AJ2323" s="126"/>
      <c r="AK2323" s="128">
        <f>+AK2321+10</f>
        <v>9010</v>
      </c>
      <c r="AL2323" s="129">
        <f>+AK2323+V2323</f>
        <v>589510</v>
      </c>
    </row>
    <row r="2324" spans="1:38" ht="15.75" x14ac:dyDescent="0.25">
      <c r="A2324" s="93">
        <f t="shared" si="338"/>
        <v>0</v>
      </c>
      <c r="B2324" s="94">
        <f t="shared" si="333"/>
        <v>0</v>
      </c>
      <c r="C2324" s="95">
        <f>+$D$3*T2324</f>
        <v>7150</v>
      </c>
      <c r="D2324" s="95">
        <f t="shared" si="334"/>
        <v>7150</v>
      </c>
      <c r="E2324" s="95">
        <f>+$F$3*K2324</f>
        <v>1500</v>
      </c>
      <c r="F2324" s="95">
        <f t="shared" si="335"/>
        <v>1500</v>
      </c>
      <c r="G2324" s="96">
        <f>+$H$3*Q2324</f>
        <v>1500</v>
      </c>
      <c r="H2324" s="433">
        <f t="shared" si="336"/>
        <v>1500</v>
      </c>
      <c r="I2324" s="395"/>
      <c r="J2324" s="130">
        <f>((K2325-K2323)/500)</f>
        <v>0.02</v>
      </c>
      <c r="K2324" s="116">
        <f>(((I2324-I2323)*J2324)+K2323)+I2324</f>
        <v>150</v>
      </c>
      <c r="L2324" s="131">
        <f>ROUNDUP(K2324,0)</f>
        <v>150</v>
      </c>
      <c r="M2324" s="132">
        <f>((N2325-N2323)/500)</f>
        <v>0.02</v>
      </c>
      <c r="N2324" s="101">
        <f>(((I2324-I2323)*M2324)+N2323)+I2324</f>
        <v>250</v>
      </c>
      <c r="O2324" s="101">
        <f>ROUNDUP(N2324,0)</f>
        <v>250</v>
      </c>
      <c r="P2324" s="101">
        <f>((Q2325-Q2323)/500)</f>
        <v>0.02</v>
      </c>
      <c r="Q2324" s="101">
        <f>(((I2324-I2323)*P2324)+Q2323)+I2324</f>
        <v>500</v>
      </c>
      <c r="R2324" s="133">
        <f>ROUNDUP(Q2324,0)</f>
        <v>500</v>
      </c>
      <c r="S2324" s="132">
        <f>((T2325-T2323)/500)</f>
        <v>0.04</v>
      </c>
      <c r="T2324" s="134">
        <f>(((I2324-I2323)*S2324)+T2323)+I2324</f>
        <v>650</v>
      </c>
      <c r="U2324" s="134">
        <f>ROUNDUP(T2324,0)</f>
        <v>650</v>
      </c>
      <c r="V2324" s="396"/>
      <c r="W2324" s="130">
        <f>((X2325-X2323)/500)</f>
        <v>0.01</v>
      </c>
      <c r="X2324" s="116">
        <f>(((V2324-V2323)*W2324)+X2323)+V2324</f>
        <v>3130</v>
      </c>
      <c r="Y2324" s="135">
        <f t="shared" si="337"/>
        <v>240</v>
      </c>
      <c r="Z2324" s="106">
        <f>ROUNDUP(X2324,0)</f>
        <v>3130</v>
      </c>
      <c r="AA2324" s="136">
        <f>((AB2325-AB2323)/500)</f>
        <v>0.02</v>
      </c>
      <c r="AB2324" s="137">
        <f>(((V2324-V2323)*AA2324)+AB2323)+V2324</f>
        <v>6260</v>
      </c>
      <c r="AC2324" s="101">
        <f>ROUNDUP(AB2324,0)</f>
        <v>6260</v>
      </c>
      <c r="AD2324" s="137">
        <f>((AE2325-AE2323)/500)</f>
        <v>0.01</v>
      </c>
      <c r="AE2324" s="137">
        <f>(((V2324-V2323)*AD2324)+AE2323)+V2324</f>
        <v>3155</v>
      </c>
      <c r="AF2324" s="133">
        <f>ROUNDUP(AE2324,0)</f>
        <v>3155</v>
      </c>
      <c r="AG2324" s="137">
        <f>((AH2325-AH2323)/500)</f>
        <v>0.01</v>
      </c>
      <c r="AH2324" s="137">
        <f>(((V2324-V2323)*AG2324)+AH2323)+V2324</f>
        <v>3180</v>
      </c>
      <c r="AI2324" s="101">
        <f>ROUNDUP(AH2324,0)</f>
        <v>3180</v>
      </c>
      <c r="AJ2324" s="136">
        <f>((AK2325-AK2323)/500)</f>
        <v>0.01</v>
      </c>
      <c r="AK2324" s="138">
        <f>(((V2324-V2323)*AJ2324)+AK2323)+V2324</f>
        <v>3205</v>
      </c>
      <c r="AL2324" s="139">
        <f>ROUNDUP(AK2324,0)</f>
        <v>3205</v>
      </c>
    </row>
    <row r="2325" spans="1:38" ht="15.75" x14ac:dyDescent="0.25">
      <c r="A2325" s="93">
        <f t="shared" si="338"/>
        <v>0</v>
      </c>
      <c r="B2325" s="93">
        <f t="shared" si="333"/>
        <v>0</v>
      </c>
      <c r="C2325" s="112">
        <f>+$D$3*U2325</f>
        <v>6653790</v>
      </c>
      <c r="D2325" s="112">
        <f t="shared" si="334"/>
        <v>6653790</v>
      </c>
      <c r="E2325" s="112">
        <f>+$F$3*L2325</f>
        <v>5927700</v>
      </c>
      <c r="F2325" s="112">
        <f t="shared" si="335"/>
        <v>5927700</v>
      </c>
      <c r="G2325" s="113">
        <f>+$H$3*R2325</f>
        <v>1779360</v>
      </c>
      <c r="H2325" s="112">
        <f t="shared" si="336"/>
        <v>1779360</v>
      </c>
      <c r="I2325" s="140">
        <f>+I2323+500</f>
        <v>581000</v>
      </c>
      <c r="J2325" s="130"/>
      <c r="K2325" s="116">
        <f>+K2323+10</f>
        <v>11770</v>
      </c>
      <c r="L2325" s="117">
        <f>+I2325+K2325</f>
        <v>592770</v>
      </c>
      <c r="M2325" s="118"/>
      <c r="N2325" s="119">
        <f>+N2323+10</f>
        <v>11870</v>
      </c>
      <c r="O2325" s="119">
        <f>+N2325+I2325</f>
        <v>592870</v>
      </c>
      <c r="P2325" s="119"/>
      <c r="Q2325" s="119">
        <f>+Q2323+10</f>
        <v>12120</v>
      </c>
      <c r="R2325" s="120">
        <f>+Q2325+I2325</f>
        <v>593120</v>
      </c>
      <c r="S2325" s="121"/>
      <c r="T2325" s="122">
        <f>+T2323+20</f>
        <v>23890</v>
      </c>
      <c r="U2325" s="122">
        <f>+T2325+I2325</f>
        <v>604890</v>
      </c>
      <c r="V2325" s="141">
        <f>+V2323+500</f>
        <v>581000</v>
      </c>
      <c r="W2325" s="130"/>
      <c r="X2325" s="116">
        <f>+X2323+5</f>
        <v>8940</v>
      </c>
      <c r="Y2325" s="124">
        <f t="shared" si="337"/>
        <v>581240</v>
      </c>
      <c r="Z2325" s="125">
        <f>+V2325+X2325</f>
        <v>589940</v>
      </c>
      <c r="AA2325" s="126"/>
      <c r="AB2325" s="127">
        <f>+AB2323+10</f>
        <v>17880</v>
      </c>
      <c r="AC2325" s="119">
        <f>+V2325+AB2325</f>
        <v>598880</v>
      </c>
      <c r="AD2325" s="127"/>
      <c r="AE2325" s="127">
        <f>+AE2323+5</f>
        <v>8965</v>
      </c>
      <c r="AF2325" s="120">
        <f>+AE2325+V2325</f>
        <v>589965</v>
      </c>
      <c r="AG2325" s="127"/>
      <c r="AH2325" s="127">
        <f>+AH2323+5</f>
        <v>8990</v>
      </c>
      <c r="AI2325" s="119">
        <f>+AH2325+V2325</f>
        <v>589990</v>
      </c>
      <c r="AJ2325" s="126"/>
      <c r="AK2325" s="128">
        <f>+AK2323+5</f>
        <v>9015</v>
      </c>
      <c r="AL2325" s="129">
        <f>+AK2325+V2325</f>
        <v>590015</v>
      </c>
    </row>
    <row r="2326" spans="1:38" ht="15.75" x14ac:dyDescent="0.25">
      <c r="A2326" s="93">
        <f t="shared" si="338"/>
        <v>0</v>
      </c>
      <c r="B2326" s="94">
        <f t="shared" si="333"/>
        <v>0</v>
      </c>
      <c r="C2326" s="95">
        <f>+$D$3*T2326</f>
        <v>7150</v>
      </c>
      <c r="D2326" s="95">
        <f t="shared" si="334"/>
        <v>7150</v>
      </c>
      <c r="E2326" s="95">
        <f>+$F$3*K2326</f>
        <v>1500</v>
      </c>
      <c r="F2326" s="95">
        <f t="shared" si="335"/>
        <v>1500</v>
      </c>
      <c r="G2326" s="96">
        <f>+$H$3*Q2326</f>
        <v>1500</v>
      </c>
      <c r="H2326" s="95">
        <f t="shared" si="336"/>
        <v>1500</v>
      </c>
      <c r="I2326" s="395"/>
      <c r="J2326" s="130">
        <f>((K2327-K2325)/500)</f>
        <v>0.02</v>
      </c>
      <c r="K2326" s="116">
        <f>(((I2326-I2325)*J2326)+K2325)+I2326</f>
        <v>150</v>
      </c>
      <c r="L2326" s="131">
        <f>ROUNDUP(K2326,0)</f>
        <v>150</v>
      </c>
      <c r="M2326" s="132">
        <f>((N2327-N2325)/500)</f>
        <v>0.02</v>
      </c>
      <c r="N2326" s="101">
        <f>(((I2326-I2325)*M2326)+N2325)+I2326</f>
        <v>250</v>
      </c>
      <c r="O2326" s="101">
        <f>ROUNDUP(N2326,0)</f>
        <v>250</v>
      </c>
      <c r="P2326" s="101">
        <f>((Q2327-Q2325)/500)</f>
        <v>0.02</v>
      </c>
      <c r="Q2326" s="101">
        <f>(((I2326-I2325)*P2326)+Q2325)+I2326</f>
        <v>500</v>
      </c>
      <c r="R2326" s="133">
        <f>ROUNDUP(Q2326,0)</f>
        <v>500</v>
      </c>
      <c r="S2326" s="132">
        <f>((T2327-T2325)/500)</f>
        <v>0.04</v>
      </c>
      <c r="T2326" s="134">
        <f>(((I2326-I2325)*S2326)+T2325)+I2326</f>
        <v>650</v>
      </c>
      <c r="U2326" s="134">
        <f>ROUNDUP(T2326,0)</f>
        <v>650</v>
      </c>
      <c r="V2326" s="396"/>
      <c r="W2326" s="130">
        <f>((X2327-X2325)/500)</f>
        <v>0.02</v>
      </c>
      <c r="X2326" s="116">
        <f>(((V2326-V2325)*W2326)+X2325)+V2326</f>
        <v>-2680</v>
      </c>
      <c r="Y2326" s="135">
        <f t="shared" si="337"/>
        <v>240</v>
      </c>
      <c r="Z2326" s="106">
        <f>ROUNDUP(X2326,0)</f>
        <v>-2680</v>
      </c>
      <c r="AA2326" s="136">
        <f>((AB2327-AB2325)/500)</f>
        <v>0.04</v>
      </c>
      <c r="AB2326" s="137">
        <f>(((V2326-V2325)*AA2326)+AB2325)+V2326</f>
        <v>-5360</v>
      </c>
      <c r="AC2326" s="101">
        <f>ROUNDUP(AB2326,0)</f>
        <v>-5360</v>
      </c>
      <c r="AD2326" s="137">
        <f>((AE2327-AE2325)/500)</f>
        <v>0.02</v>
      </c>
      <c r="AE2326" s="137">
        <f>(((V2326-V2325)*AD2326)+AE2325)+V2326</f>
        <v>-2655</v>
      </c>
      <c r="AF2326" s="133">
        <f>ROUNDUP(AE2326,0)</f>
        <v>-2655</v>
      </c>
      <c r="AG2326" s="137">
        <f>((AH2327-AH2325)/500)</f>
        <v>0.02</v>
      </c>
      <c r="AH2326" s="137">
        <f>(((V2326-V2325)*AG2326)+AH2325)+V2326</f>
        <v>-2630</v>
      </c>
      <c r="AI2326" s="101">
        <f>ROUNDUP(AH2326,0)</f>
        <v>-2630</v>
      </c>
      <c r="AJ2326" s="136">
        <f>((AK2327-AK2325)/500)</f>
        <v>0.02</v>
      </c>
      <c r="AK2326" s="138">
        <f>(((V2326-V2325)*AJ2326)+AK2325)+V2326</f>
        <v>-2605</v>
      </c>
      <c r="AL2326" s="139">
        <f>ROUNDUP(AK2326,0)</f>
        <v>-2605</v>
      </c>
    </row>
    <row r="2327" spans="1:38" ht="15.75" x14ac:dyDescent="0.25">
      <c r="A2327" s="93">
        <f t="shared" si="338"/>
        <v>0</v>
      </c>
      <c r="B2327" s="93">
        <f t="shared" si="333"/>
        <v>0</v>
      </c>
      <c r="C2327" s="112">
        <f>+$D$3*U2327</f>
        <v>6659510</v>
      </c>
      <c r="D2327" s="112">
        <f t="shared" si="334"/>
        <v>6659510</v>
      </c>
      <c r="E2327" s="112">
        <f>+$F$3*L2327</f>
        <v>5932800</v>
      </c>
      <c r="F2327" s="112">
        <f t="shared" si="335"/>
        <v>5932800</v>
      </c>
      <c r="G2327" s="113">
        <f>+$H$3*R2327</f>
        <v>1780890</v>
      </c>
      <c r="H2327" s="112">
        <f t="shared" si="336"/>
        <v>1780890</v>
      </c>
      <c r="I2327" s="140">
        <f>+I2325+500</f>
        <v>581500</v>
      </c>
      <c r="J2327" s="130"/>
      <c r="K2327" s="116">
        <f>+K2325+10</f>
        <v>11780</v>
      </c>
      <c r="L2327" s="117">
        <f>+I2327+K2327</f>
        <v>593280</v>
      </c>
      <c r="M2327" s="118"/>
      <c r="N2327" s="119">
        <f>+N2325+10</f>
        <v>11880</v>
      </c>
      <c r="O2327" s="119">
        <f>+N2327+I2327</f>
        <v>593380</v>
      </c>
      <c r="P2327" s="119"/>
      <c r="Q2327" s="119">
        <f>+Q2325+10</f>
        <v>12130</v>
      </c>
      <c r="R2327" s="120">
        <f>+Q2327+I2327</f>
        <v>593630</v>
      </c>
      <c r="S2327" s="121"/>
      <c r="T2327" s="122">
        <f>+T2325+20</f>
        <v>23910</v>
      </c>
      <c r="U2327" s="122">
        <f>+T2327+I2327</f>
        <v>605410</v>
      </c>
      <c r="V2327" s="141">
        <f>+V2325+500</f>
        <v>581500</v>
      </c>
      <c r="W2327" s="130"/>
      <c r="X2327" s="116">
        <f>+X2325+10</f>
        <v>8950</v>
      </c>
      <c r="Y2327" s="124">
        <f t="shared" si="337"/>
        <v>581740</v>
      </c>
      <c r="Z2327" s="125">
        <f>+V2327+X2327</f>
        <v>590450</v>
      </c>
      <c r="AA2327" s="126"/>
      <c r="AB2327" s="127">
        <f>+AB2325+20</f>
        <v>17900</v>
      </c>
      <c r="AC2327" s="119">
        <f>+V2327+AB2327</f>
        <v>599400</v>
      </c>
      <c r="AD2327" s="127"/>
      <c r="AE2327" s="127">
        <f>+AE2325+10</f>
        <v>8975</v>
      </c>
      <c r="AF2327" s="120">
        <f>+AE2327+V2327</f>
        <v>590475</v>
      </c>
      <c r="AG2327" s="127"/>
      <c r="AH2327" s="127">
        <f>+AH2325+10</f>
        <v>9000</v>
      </c>
      <c r="AI2327" s="119">
        <f>+AH2327+V2327</f>
        <v>590500</v>
      </c>
      <c r="AJ2327" s="126"/>
      <c r="AK2327" s="128">
        <f>+AK2325+10</f>
        <v>9025</v>
      </c>
      <c r="AL2327" s="129">
        <f>+AK2327+V2327</f>
        <v>590525</v>
      </c>
    </row>
    <row r="2328" spans="1:38" ht="15.75" x14ac:dyDescent="0.25">
      <c r="A2328" s="93">
        <f t="shared" si="338"/>
        <v>0</v>
      </c>
      <c r="B2328" s="94">
        <f t="shared" si="333"/>
        <v>0</v>
      </c>
      <c r="C2328" s="95">
        <f>+$D$3*T2328</f>
        <v>7150</v>
      </c>
      <c r="D2328" s="95">
        <f t="shared" si="334"/>
        <v>7150</v>
      </c>
      <c r="E2328" s="95">
        <f>+$F$3*K2328</f>
        <v>1500</v>
      </c>
      <c r="F2328" s="95">
        <f t="shared" si="335"/>
        <v>1500</v>
      </c>
      <c r="G2328" s="96">
        <f>+$H$3*Q2328</f>
        <v>1500</v>
      </c>
      <c r="H2328" s="433">
        <f t="shared" si="336"/>
        <v>1500</v>
      </c>
      <c r="I2328" s="395"/>
      <c r="J2328" s="130">
        <f>((K2329-K2327)/500)</f>
        <v>0.02</v>
      </c>
      <c r="K2328" s="116">
        <f>(((I2328-I2327)*J2328)+K2327)+I2328</f>
        <v>150</v>
      </c>
      <c r="L2328" s="131">
        <f>ROUNDUP(K2328,0)</f>
        <v>150</v>
      </c>
      <c r="M2328" s="132">
        <f>((N2329-N2327)/500)</f>
        <v>0.02</v>
      </c>
      <c r="N2328" s="101">
        <f>(((I2328-I2327)*M2328)+N2327)+I2328</f>
        <v>250</v>
      </c>
      <c r="O2328" s="101">
        <f>ROUNDUP(N2328,0)</f>
        <v>250</v>
      </c>
      <c r="P2328" s="101">
        <f>((Q2329-Q2327)/500)</f>
        <v>0.02</v>
      </c>
      <c r="Q2328" s="101">
        <f>(((I2328-I2327)*P2328)+Q2327)+I2328</f>
        <v>500</v>
      </c>
      <c r="R2328" s="133">
        <f>ROUNDUP(Q2328,0)</f>
        <v>500</v>
      </c>
      <c r="S2328" s="132">
        <f>((T2329-T2327)/500)</f>
        <v>0.04</v>
      </c>
      <c r="T2328" s="134">
        <f>(((I2328-I2327)*S2328)+T2327)+I2328</f>
        <v>650</v>
      </c>
      <c r="U2328" s="134">
        <f>ROUNDUP(T2328,0)</f>
        <v>650</v>
      </c>
      <c r="V2328" s="396"/>
      <c r="W2328" s="130">
        <f>((X2329-X2327)/500)</f>
        <v>0.01</v>
      </c>
      <c r="X2328" s="116">
        <f>(((V2328-V2327)*W2328)+X2327)+V2328</f>
        <v>3135</v>
      </c>
      <c r="Y2328" s="135">
        <f t="shared" si="337"/>
        <v>240</v>
      </c>
      <c r="Z2328" s="106">
        <f>ROUNDUP(X2328,0)</f>
        <v>3135</v>
      </c>
      <c r="AA2328" s="136">
        <f>((AB2329-AB2327)/500)</f>
        <v>0.02</v>
      </c>
      <c r="AB2328" s="137">
        <f>(((V2328-V2327)*AA2328)+AB2327)+V2328</f>
        <v>6270</v>
      </c>
      <c r="AC2328" s="101">
        <f>ROUNDUP(AB2328,0)</f>
        <v>6270</v>
      </c>
      <c r="AD2328" s="137">
        <f>((AE2329-AE2327)/500)</f>
        <v>0.01</v>
      </c>
      <c r="AE2328" s="137">
        <f>(((V2328-V2327)*AD2328)+AE2327)+V2328</f>
        <v>3160</v>
      </c>
      <c r="AF2328" s="133">
        <f>ROUNDUP(AE2328,0)</f>
        <v>3160</v>
      </c>
      <c r="AG2328" s="137">
        <f>((AH2329-AH2327)/500)</f>
        <v>0.01</v>
      </c>
      <c r="AH2328" s="137">
        <f>(((V2328-V2327)*AG2328)+AH2327)+V2328</f>
        <v>3185</v>
      </c>
      <c r="AI2328" s="101">
        <f>ROUNDUP(AH2328,0)</f>
        <v>3185</v>
      </c>
      <c r="AJ2328" s="136">
        <f>((AK2329-AK2327)/500)</f>
        <v>0.01</v>
      </c>
      <c r="AK2328" s="138">
        <f>(((V2328-V2327)*AJ2328)+AK2327)+V2328</f>
        <v>3210</v>
      </c>
      <c r="AL2328" s="139">
        <f>ROUNDUP(AK2328,0)</f>
        <v>3210</v>
      </c>
    </row>
    <row r="2329" spans="1:38" ht="15.75" x14ac:dyDescent="0.25">
      <c r="A2329" s="93">
        <f t="shared" si="338"/>
        <v>0</v>
      </c>
      <c r="B2329" s="93">
        <f t="shared" si="333"/>
        <v>0</v>
      </c>
      <c r="C2329" s="112">
        <f>+$D$3*U2329</f>
        <v>6665230</v>
      </c>
      <c r="D2329" s="112">
        <f t="shared" si="334"/>
        <v>6665230</v>
      </c>
      <c r="E2329" s="112">
        <f>+$F$3*L2329</f>
        <v>5937900</v>
      </c>
      <c r="F2329" s="112">
        <f t="shared" si="335"/>
        <v>5937900</v>
      </c>
      <c r="G2329" s="113">
        <f>+$H$3*R2329</f>
        <v>1782420</v>
      </c>
      <c r="H2329" s="112">
        <f t="shared" si="336"/>
        <v>1782420</v>
      </c>
      <c r="I2329" s="140">
        <f>+I2327+500</f>
        <v>582000</v>
      </c>
      <c r="J2329" s="130"/>
      <c r="K2329" s="116">
        <f>+K2327+10</f>
        <v>11790</v>
      </c>
      <c r="L2329" s="117">
        <f>+I2329+K2329</f>
        <v>593790</v>
      </c>
      <c r="M2329" s="118"/>
      <c r="N2329" s="119">
        <f>+N2327+10</f>
        <v>11890</v>
      </c>
      <c r="O2329" s="119">
        <f>+N2329+I2329</f>
        <v>593890</v>
      </c>
      <c r="P2329" s="119"/>
      <c r="Q2329" s="119">
        <f>+Q2327+10</f>
        <v>12140</v>
      </c>
      <c r="R2329" s="120">
        <f>+Q2329+I2329</f>
        <v>594140</v>
      </c>
      <c r="S2329" s="121"/>
      <c r="T2329" s="122">
        <f>+T2327+20</f>
        <v>23930</v>
      </c>
      <c r="U2329" s="122">
        <f>+T2329+I2329</f>
        <v>605930</v>
      </c>
      <c r="V2329" s="141">
        <f>+V2327+500</f>
        <v>582000</v>
      </c>
      <c r="W2329" s="130"/>
      <c r="X2329" s="116">
        <f>+X2327+5</f>
        <v>8955</v>
      </c>
      <c r="Y2329" s="124">
        <f t="shared" si="337"/>
        <v>582240</v>
      </c>
      <c r="Z2329" s="125">
        <f>+V2329+X2329</f>
        <v>590955</v>
      </c>
      <c r="AA2329" s="126"/>
      <c r="AB2329" s="127">
        <f>+AB2327+10</f>
        <v>17910</v>
      </c>
      <c r="AC2329" s="119">
        <f>+V2329+AB2329</f>
        <v>599910</v>
      </c>
      <c r="AD2329" s="127"/>
      <c r="AE2329" s="127">
        <f>+AE2327+5</f>
        <v>8980</v>
      </c>
      <c r="AF2329" s="120">
        <f>+AE2329+V2329</f>
        <v>590980</v>
      </c>
      <c r="AG2329" s="127"/>
      <c r="AH2329" s="127">
        <f>+AH2327+5</f>
        <v>9005</v>
      </c>
      <c r="AI2329" s="119">
        <f>+AH2329+V2329</f>
        <v>591005</v>
      </c>
      <c r="AJ2329" s="126"/>
      <c r="AK2329" s="128">
        <f>+AK2327+5</f>
        <v>9030</v>
      </c>
      <c r="AL2329" s="129">
        <f>+AK2329+V2329</f>
        <v>591030</v>
      </c>
    </row>
    <row r="2330" spans="1:38" ht="15.75" x14ac:dyDescent="0.25">
      <c r="A2330" s="93">
        <f t="shared" si="338"/>
        <v>0</v>
      </c>
      <c r="B2330" s="94">
        <f t="shared" si="333"/>
        <v>0</v>
      </c>
      <c r="C2330" s="95">
        <f>+$D$3*T2330</f>
        <v>7150</v>
      </c>
      <c r="D2330" s="95">
        <f t="shared" si="334"/>
        <v>7150</v>
      </c>
      <c r="E2330" s="95">
        <f>+$F$3*K2330</f>
        <v>1500</v>
      </c>
      <c r="F2330" s="95">
        <f t="shared" si="335"/>
        <v>1500</v>
      </c>
      <c r="G2330" s="96">
        <f>+$H$3*Q2330</f>
        <v>1500</v>
      </c>
      <c r="H2330" s="95">
        <f t="shared" si="336"/>
        <v>1500</v>
      </c>
      <c r="I2330" s="395"/>
      <c r="J2330" s="130">
        <f>((K2331-K2329)/500)</f>
        <v>0.02</v>
      </c>
      <c r="K2330" s="116">
        <f>(((I2330-I2329)*J2330)+K2329)+I2330</f>
        <v>150</v>
      </c>
      <c r="L2330" s="131">
        <f>ROUNDUP(K2330,0)</f>
        <v>150</v>
      </c>
      <c r="M2330" s="132">
        <f>((N2331-N2329)/500)</f>
        <v>0.02</v>
      </c>
      <c r="N2330" s="101">
        <f>(((I2330-I2329)*M2330)+N2329)+I2330</f>
        <v>250</v>
      </c>
      <c r="O2330" s="101">
        <f>ROUNDUP(N2330,0)</f>
        <v>250</v>
      </c>
      <c r="P2330" s="101">
        <f>((Q2331-Q2329)/500)</f>
        <v>0.02</v>
      </c>
      <c r="Q2330" s="101">
        <f>(((I2330-I2329)*P2330)+Q2329)+I2330</f>
        <v>500</v>
      </c>
      <c r="R2330" s="133">
        <f>ROUNDUP(Q2330,0)</f>
        <v>500</v>
      </c>
      <c r="S2330" s="132">
        <f>((T2331-T2329)/500)</f>
        <v>0.04</v>
      </c>
      <c r="T2330" s="134">
        <f>(((I2330-I2329)*S2330)+T2329)+I2330</f>
        <v>650</v>
      </c>
      <c r="U2330" s="134">
        <f>ROUNDUP(T2330,0)</f>
        <v>650</v>
      </c>
      <c r="V2330" s="396"/>
      <c r="W2330" s="130">
        <f>((X2331-X2329)/500)</f>
        <v>0.02</v>
      </c>
      <c r="X2330" s="116">
        <f>(((V2330-V2329)*W2330)+X2329)+V2330</f>
        <v>-2685</v>
      </c>
      <c r="Y2330" s="135">
        <f t="shared" si="337"/>
        <v>240</v>
      </c>
      <c r="Z2330" s="106">
        <f>ROUNDUP(X2330,0)</f>
        <v>-2685</v>
      </c>
      <c r="AA2330" s="136">
        <f>((AB2331-AB2329)/500)</f>
        <v>0.04</v>
      </c>
      <c r="AB2330" s="137">
        <f>(((V2330-V2329)*AA2330)+AB2329)+V2330</f>
        <v>-5370</v>
      </c>
      <c r="AC2330" s="101">
        <f>ROUNDUP(AB2330,0)</f>
        <v>-5370</v>
      </c>
      <c r="AD2330" s="137">
        <f>((AE2331-AE2329)/500)</f>
        <v>0.02</v>
      </c>
      <c r="AE2330" s="137">
        <f>(((V2330-V2329)*AD2330)+AE2329)+V2330</f>
        <v>-2660</v>
      </c>
      <c r="AF2330" s="133">
        <f>ROUNDUP(AE2330,0)</f>
        <v>-2660</v>
      </c>
      <c r="AG2330" s="137">
        <f>((AH2331-AH2329)/500)</f>
        <v>0.02</v>
      </c>
      <c r="AH2330" s="137">
        <f>(((V2330-V2329)*AG2330)+AH2329)+V2330</f>
        <v>-2635</v>
      </c>
      <c r="AI2330" s="101">
        <f>ROUNDUP(AH2330,0)</f>
        <v>-2635</v>
      </c>
      <c r="AJ2330" s="136">
        <f>((AK2331-AK2329)/500)</f>
        <v>0.02</v>
      </c>
      <c r="AK2330" s="138">
        <f>(((V2330-V2329)*AJ2330)+AK2329)+V2330</f>
        <v>-2610</v>
      </c>
      <c r="AL2330" s="139">
        <f>ROUNDUP(AK2330,0)</f>
        <v>-2610</v>
      </c>
    </row>
    <row r="2331" spans="1:38" ht="15.75" x14ac:dyDescent="0.25">
      <c r="A2331" s="93">
        <f t="shared" si="338"/>
        <v>0</v>
      </c>
      <c r="B2331" s="93">
        <f t="shared" ref="B2331:B2394" si="339">ROUNDUP(A2331,0)</f>
        <v>0</v>
      </c>
      <c r="C2331" s="112">
        <f>+$D$3*U2331</f>
        <v>6670950</v>
      </c>
      <c r="D2331" s="112">
        <f t="shared" ref="D2331:D2394" si="340">ROUNDUP(C2331,0)</f>
        <v>6670950</v>
      </c>
      <c r="E2331" s="112">
        <f>+$F$3*L2331</f>
        <v>5943000</v>
      </c>
      <c r="F2331" s="112">
        <f t="shared" ref="F2331:F2394" si="341">ROUNDUP(E2331,0)</f>
        <v>5943000</v>
      </c>
      <c r="G2331" s="113">
        <f>+$H$3*R2331</f>
        <v>1783950</v>
      </c>
      <c r="H2331" s="112">
        <f t="shared" ref="H2331:H2394" si="342">ROUNDUP(G2331,0)</f>
        <v>1783950</v>
      </c>
      <c r="I2331" s="140">
        <f>+I2329+500</f>
        <v>582500</v>
      </c>
      <c r="J2331" s="130"/>
      <c r="K2331" s="116">
        <f>+K2329+10</f>
        <v>11800</v>
      </c>
      <c r="L2331" s="117">
        <f>+I2331+K2331</f>
        <v>594300</v>
      </c>
      <c r="M2331" s="118"/>
      <c r="N2331" s="119">
        <f>+N2329+10</f>
        <v>11900</v>
      </c>
      <c r="O2331" s="119">
        <f>+N2331+I2331</f>
        <v>594400</v>
      </c>
      <c r="P2331" s="119"/>
      <c r="Q2331" s="119">
        <f>+Q2329+10</f>
        <v>12150</v>
      </c>
      <c r="R2331" s="120">
        <f>+Q2331+I2331</f>
        <v>594650</v>
      </c>
      <c r="S2331" s="121"/>
      <c r="T2331" s="122">
        <f>+T2329+20</f>
        <v>23950</v>
      </c>
      <c r="U2331" s="122">
        <f>+T2331+I2331</f>
        <v>606450</v>
      </c>
      <c r="V2331" s="141">
        <f>+V2329+500</f>
        <v>582500</v>
      </c>
      <c r="W2331" s="130"/>
      <c r="X2331" s="116">
        <f>+X2329+10</f>
        <v>8965</v>
      </c>
      <c r="Y2331" s="124">
        <f t="shared" si="337"/>
        <v>582740</v>
      </c>
      <c r="Z2331" s="125">
        <f>+V2331+X2331</f>
        <v>591465</v>
      </c>
      <c r="AA2331" s="126"/>
      <c r="AB2331" s="127">
        <f>+AB2329+20</f>
        <v>17930</v>
      </c>
      <c r="AC2331" s="119">
        <f>+V2331+AB2331</f>
        <v>600430</v>
      </c>
      <c r="AD2331" s="127"/>
      <c r="AE2331" s="127">
        <f>+AE2329+10</f>
        <v>8990</v>
      </c>
      <c r="AF2331" s="120">
        <f>+AE2331+V2331</f>
        <v>591490</v>
      </c>
      <c r="AG2331" s="127"/>
      <c r="AH2331" s="127">
        <f>+AH2329+10</f>
        <v>9015</v>
      </c>
      <c r="AI2331" s="119">
        <f>+AH2331+V2331</f>
        <v>591515</v>
      </c>
      <c r="AJ2331" s="126"/>
      <c r="AK2331" s="128">
        <f>+AK2329+10</f>
        <v>9040</v>
      </c>
      <c r="AL2331" s="129">
        <f>+AK2331+V2331</f>
        <v>591540</v>
      </c>
    </row>
    <row r="2332" spans="1:38" ht="15.75" x14ac:dyDescent="0.25">
      <c r="A2332" s="93">
        <f t="shared" si="338"/>
        <v>0</v>
      </c>
      <c r="B2332" s="94">
        <f t="shared" si="339"/>
        <v>0</v>
      </c>
      <c r="C2332" s="95">
        <f>+$D$3*T2332</f>
        <v>7150</v>
      </c>
      <c r="D2332" s="95">
        <f t="shared" si="340"/>
        <v>7150</v>
      </c>
      <c r="E2332" s="95">
        <f>+$F$3*K2332</f>
        <v>1500</v>
      </c>
      <c r="F2332" s="95">
        <f t="shared" si="341"/>
        <v>1500</v>
      </c>
      <c r="G2332" s="96">
        <f>+$H$3*Q2332</f>
        <v>1500</v>
      </c>
      <c r="H2332" s="433">
        <f t="shared" si="342"/>
        <v>1500</v>
      </c>
      <c r="I2332" s="395"/>
      <c r="J2332" s="130">
        <f>((K2333-K2331)/500)</f>
        <v>0.02</v>
      </c>
      <c r="K2332" s="116">
        <f>(((I2332-I2331)*J2332)+K2331)+I2332</f>
        <v>150</v>
      </c>
      <c r="L2332" s="131">
        <f>ROUNDUP(K2332,0)</f>
        <v>150</v>
      </c>
      <c r="M2332" s="132">
        <f>((N2333-N2331)/500)</f>
        <v>0.02</v>
      </c>
      <c r="N2332" s="101">
        <f>(((I2332-I2331)*M2332)+N2331)+I2332</f>
        <v>250</v>
      </c>
      <c r="O2332" s="101">
        <f>ROUNDUP(N2332,0)</f>
        <v>250</v>
      </c>
      <c r="P2332" s="101">
        <f>((Q2333-Q2331)/500)</f>
        <v>0.02</v>
      </c>
      <c r="Q2332" s="101">
        <f>(((I2332-I2331)*P2332)+Q2331)+I2332</f>
        <v>500</v>
      </c>
      <c r="R2332" s="133">
        <f>ROUNDUP(Q2332,0)</f>
        <v>500</v>
      </c>
      <c r="S2332" s="132">
        <f>((T2333-T2331)/500)</f>
        <v>0.04</v>
      </c>
      <c r="T2332" s="134">
        <f>(((I2332-I2331)*S2332)+T2331)+I2332</f>
        <v>650</v>
      </c>
      <c r="U2332" s="134">
        <f>ROUNDUP(T2332,0)</f>
        <v>650</v>
      </c>
      <c r="V2332" s="396"/>
      <c r="W2332" s="130">
        <f>((X2333-X2331)/500)</f>
        <v>0.01</v>
      </c>
      <c r="X2332" s="116">
        <f>(((V2332-V2331)*W2332)+X2331)+V2332</f>
        <v>3140</v>
      </c>
      <c r="Y2332" s="135">
        <f t="shared" si="337"/>
        <v>240</v>
      </c>
      <c r="Z2332" s="106">
        <f>ROUNDUP(X2332,0)</f>
        <v>3140</v>
      </c>
      <c r="AA2332" s="136">
        <f>((AB2333-AB2331)/500)</f>
        <v>0.02</v>
      </c>
      <c r="AB2332" s="137">
        <f>(((V2332-V2331)*AA2332)+AB2331)+V2332</f>
        <v>6280</v>
      </c>
      <c r="AC2332" s="101">
        <f>ROUNDUP(AB2332,0)</f>
        <v>6280</v>
      </c>
      <c r="AD2332" s="137">
        <f>((AE2333-AE2331)/500)</f>
        <v>0.01</v>
      </c>
      <c r="AE2332" s="137">
        <f>(((V2332-V2331)*AD2332)+AE2331)+V2332</f>
        <v>3165</v>
      </c>
      <c r="AF2332" s="133">
        <f>ROUNDUP(AE2332,0)</f>
        <v>3165</v>
      </c>
      <c r="AG2332" s="137">
        <f>((AH2333-AH2331)/500)</f>
        <v>0.01</v>
      </c>
      <c r="AH2332" s="137">
        <f>(((V2332-V2331)*AG2332)+AH2331)+V2332</f>
        <v>3190</v>
      </c>
      <c r="AI2332" s="101">
        <f>ROUNDUP(AH2332,0)</f>
        <v>3190</v>
      </c>
      <c r="AJ2332" s="136">
        <f>((AK2333-AK2331)/500)</f>
        <v>0.01</v>
      </c>
      <c r="AK2332" s="138">
        <f>(((V2332-V2331)*AJ2332)+AK2331)+V2332</f>
        <v>3215</v>
      </c>
      <c r="AL2332" s="139">
        <f>ROUNDUP(AK2332,0)</f>
        <v>3215</v>
      </c>
    </row>
    <row r="2333" spans="1:38" ht="15.75" x14ac:dyDescent="0.25">
      <c r="A2333" s="93">
        <f t="shared" si="338"/>
        <v>0</v>
      </c>
      <c r="B2333" s="93">
        <f t="shared" si="339"/>
        <v>0</v>
      </c>
      <c r="C2333" s="112">
        <f>+$D$3*U2333</f>
        <v>6676670</v>
      </c>
      <c r="D2333" s="112">
        <f t="shared" si="340"/>
        <v>6676670</v>
      </c>
      <c r="E2333" s="112">
        <f>+$F$3*L2333</f>
        <v>5948100</v>
      </c>
      <c r="F2333" s="112">
        <f t="shared" si="341"/>
        <v>5948100</v>
      </c>
      <c r="G2333" s="113">
        <f>+$H$3*R2333</f>
        <v>1785480</v>
      </c>
      <c r="H2333" s="112">
        <f t="shared" si="342"/>
        <v>1785480</v>
      </c>
      <c r="I2333" s="140">
        <f>+I2331+500</f>
        <v>583000</v>
      </c>
      <c r="J2333" s="130"/>
      <c r="K2333" s="116">
        <f>+K2331+10</f>
        <v>11810</v>
      </c>
      <c r="L2333" s="117">
        <f>+I2333+K2333</f>
        <v>594810</v>
      </c>
      <c r="M2333" s="118"/>
      <c r="N2333" s="119">
        <f>+N2331+10</f>
        <v>11910</v>
      </c>
      <c r="O2333" s="119">
        <f>+N2333+I2333</f>
        <v>594910</v>
      </c>
      <c r="P2333" s="119"/>
      <c r="Q2333" s="119">
        <f>+Q2331+10</f>
        <v>12160</v>
      </c>
      <c r="R2333" s="120">
        <f>+Q2333+I2333</f>
        <v>595160</v>
      </c>
      <c r="S2333" s="121"/>
      <c r="T2333" s="122">
        <f>+T2331+20</f>
        <v>23970</v>
      </c>
      <c r="U2333" s="122">
        <f>+T2333+I2333</f>
        <v>606970</v>
      </c>
      <c r="V2333" s="141">
        <f>+V2331+500</f>
        <v>583000</v>
      </c>
      <c r="W2333" s="130"/>
      <c r="X2333" s="116">
        <f>+X2331+5</f>
        <v>8970</v>
      </c>
      <c r="Y2333" s="124">
        <f t="shared" si="337"/>
        <v>583240</v>
      </c>
      <c r="Z2333" s="125">
        <f>+V2333+X2333</f>
        <v>591970</v>
      </c>
      <c r="AA2333" s="126"/>
      <c r="AB2333" s="127">
        <f>+AB2331+10</f>
        <v>17940</v>
      </c>
      <c r="AC2333" s="119">
        <f>+V2333+AB2333</f>
        <v>600940</v>
      </c>
      <c r="AD2333" s="127"/>
      <c r="AE2333" s="127">
        <f>+AE2331+5</f>
        <v>8995</v>
      </c>
      <c r="AF2333" s="120">
        <f>+AE2333+V2333</f>
        <v>591995</v>
      </c>
      <c r="AG2333" s="127"/>
      <c r="AH2333" s="127">
        <f>+AH2331+5</f>
        <v>9020</v>
      </c>
      <c r="AI2333" s="119">
        <f>+AH2333+V2333</f>
        <v>592020</v>
      </c>
      <c r="AJ2333" s="126"/>
      <c r="AK2333" s="128">
        <f>+AK2331+5</f>
        <v>9045</v>
      </c>
      <c r="AL2333" s="129">
        <f>+AK2333+V2333</f>
        <v>592045</v>
      </c>
    </row>
    <row r="2334" spans="1:38" ht="15.75" x14ac:dyDescent="0.25">
      <c r="A2334" s="93">
        <f t="shared" si="338"/>
        <v>0</v>
      </c>
      <c r="B2334" s="94">
        <f t="shared" si="339"/>
        <v>0</v>
      </c>
      <c r="C2334" s="95">
        <f>+$D$3*T2334</f>
        <v>7150</v>
      </c>
      <c r="D2334" s="95">
        <f t="shared" si="340"/>
        <v>7150</v>
      </c>
      <c r="E2334" s="95">
        <f>+$F$3*K2334</f>
        <v>1500</v>
      </c>
      <c r="F2334" s="95">
        <f t="shared" si="341"/>
        <v>1500</v>
      </c>
      <c r="G2334" s="96">
        <f>+$H$3*Q2334</f>
        <v>1500</v>
      </c>
      <c r="H2334" s="95">
        <f t="shared" si="342"/>
        <v>1500</v>
      </c>
      <c r="I2334" s="395"/>
      <c r="J2334" s="130">
        <f>((K2335-K2333)/500)</f>
        <v>0.02</v>
      </c>
      <c r="K2334" s="116">
        <f>(((I2334-I2333)*J2334)+K2333)+I2334</f>
        <v>150</v>
      </c>
      <c r="L2334" s="131">
        <f>ROUNDUP(K2334,0)</f>
        <v>150</v>
      </c>
      <c r="M2334" s="132">
        <f>((N2335-N2333)/500)</f>
        <v>0.02</v>
      </c>
      <c r="N2334" s="101">
        <f>(((I2334-I2333)*M2334)+N2333)+I2334</f>
        <v>250</v>
      </c>
      <c r="O2334" s="101">
        <f>ROUNDUP(N2334,0)</f>
        <v>250</v>
      </c>
      <c r="P2334" s="101">
        <f>((Q2335-Q2333)/500)</f>
        <v>0.02</v>
      </c>
      <c r="Q2334" s="101">
        <f>(((I2334-I2333)*P2334)+Q2333)+I2334</f>
        <v>500</v>
      </c>
      <c r="R2334" s="133">
        <f>ROUNDUP(Q2334,0)</f>
        <v>500</v>
      </c>
      <c r="S2334" s="132">
        <f>((T2335-T2333)/500)</f>
        <v>0.04</v>
      </c>
      <c r="T2334" s="134">
        <f>(((I2334-I2333)*S2334)+T2333)+I2334</f>
        <v>650</v>
      </c>
      <c r="U2334" s="134">
        <f>ROUNDUP(T2334,0)</f>
        <v>650</v>
      </c>
      <c r="V2334" s="396"/>
      <c r="W2334" s="130">
        <f>((X2335-X2333)/500)</f>
        <v>0.02</v>
      </c>
      <c r="X2334" s="116">
        <f>(((V2334-V2333)*W2334)+X2333)+V2334</f>
        <v>-2690</v>
      </c>
      <c r="Y2334" s="135">
        <f t="shared" si="337"/>
        <v>240</v>
      </c>
      <c r="Z2334" s="106">
        <f>ROUNDUP(X2334,0)</f>
        <v>-2690</v>
      </c>
      <c r="AA2334" s="136">
        <f>((AB2335-AB2333)/500)</f>
        <v>0.04</v>
      </c>
      <c r="AB2334" s="137">
        <f>(((V2334-V2333)*AA2334)+AB2333)+V2334</f>
        <v>-5380</v>
      </c>
      <c r="AC2334" s="101">
        <f>ROUNDUP(AB2334,0)</f>
        <v>-5380</v>
      </c>
      <c r="AD2334" s="137">
        <f>((AE2335-AE2333)/500)</f>
        <v>0.02</v>
      </c>
      <c r="AE2334" s="137">
        <f>(((V2334-V2333)*AD2334)+AE2333)+V2334</f>
        <v>-2665</v>
      </c>
      <c r="AF2334" s="133">
        <f>ROUNDUP(AE2334,0)</f>
        <v>-2665</v>
      </c>
      <c r="AG2334" s="137">
        <f>((AH2335-AH2333)/500)</f>
        <v>0.02</v>
      </c>
      <c r="AH2334" s="137">
        <f>(((V2334-V2333)*AG2334)+AH2333)+V2334</f>
        <v>-2640</v>
      </c>
      <c r="AI2334" s="101">
        <f>ROUNDUP(AH2334,0)</f>
        <v>-2640</v>
      </c>
      <c r="AJ2334" s="136">
        <f>((AK2335-AK2333)/500)</f>
        <v>0.02</v>
      </c>
      <c r="AK2334" s="138">
        <f>(((V2334-V2333)*AJ2334)+AK2333)+V2334</f>
        <v>-2615</v>
      </c>
      <c r="AL2334" s="139">
        <f>ROUNDUP(AK2334,0)</f>
        <v>-2615</v>
      </c>
    </row>
    <row r="2335" spans="1:38" ht="15.75" x14ac:dyDescent="0.25">
      <c r="A2335" s="93">
        <f t="shared" si="338"/>
        <v>0</v>
      </c>
      <c r="B2335" s="93">
        <f t="shared" si="339"/>
        <v>0</v>
      </c>
      <c r="C2335" s="112">
        <f>+$D$3*U2335</f>
        <v>6682390</v>
      </c>
      <c r="D2335" s="112">
        <f t="shared" si="340"/>
        <v>6682390</v>
      </c>
      <c r="E2335" s="112">
        <f>+$F$3*L2335</f>
        <v>5953200</v>
      </c>
      <c r="F2335" s="112">
        <f t="shared" si="341"/>
        <v>5953200</v>
      </c>
      <c r="G2335" s="113">
        <f>+$H$3*R2335</f>
        <v>1787010</v>
      </c>
      <c r="H2335" s="112">
        <f t="shared" si="342"/>
        <v>1787010</v>
      </c>
      <c r="I2335" s="140">
        <f>+I2333+500</f>
        <v>583500</v>
      </c>
      <c r="J2335" s="130"/>
      <c r="K2335" s="116">
        <f>+K2333+10</f>
        <v>11820</v>
      </c>
      <c r="L2335" s="117">
        <f>+I2335+K2335</f>
        <v>595320</v>
      </c>
      <c r="M2335" s="118"/>
      <c r="N2335" s="119">
        <f>+N2333+10</f>
        <v>11920</v>
      </c>
      <c r="O2335" s="119">
        <f>+N2335+I2335</f>
        <v>595420</v>
      </c>
      <c r="P2335" s="119"/>
      <c r="Q2335" s="119">
        <f>+Q2333+10</f>
        <v>12170</v>
      </c>
      <c r="R2335" s="120">
        <f>+Q2335+I2335</f>
        <v>595670</v>
      </c>
      <c r="S2335" s="121"/>
      <c r="T2335" s="122">
        <f>+T2333+20</f>
        <v>23990</v>
      </c>
      <c r="U2335" s="122">
        <f>+T2335+I2335</f>
        <v>607490</v>
      </c>
      <c r="V2335" s="141">
        <f>+V2333+500</f>
        <v>583500</v>
      </c>
      <c r="W2335" s="130"/>
      <c r="X2335" s="116">
        <f>+X2333+10</f>
        <v>8980</v>
      </c>
      <c r="Y2335" s="124">
        <f t="shared" si="337"/>
        <v>583740</v>
      </c>
      <c r="Z2335" s="125">
        <f>+V2335+X2335</f>
        <v>592480</v>
      </c>
      <c r="AA2335" s="126"/>
      <c r="AB2335" s="127">
        <f>+AB2333+20</f>
        <v>17960</v>
      </c>
      <c r="AC2335" s="119">
        <f>+V2335+AB2335</f>
        <v>601460</v>
      </c>
      <c r="AD2335" s="127"/>
      <c r="AE2335" s="127">
        <f>+AE2333+10</f>
        <v>9005</v>
      </c>
      <c r="AF2335" s="120">
        <f>+AE2335+V2335</f>
        <v>592505</v>
      </c>
      <c r="AG2335" s="127"/>
      <c r="AH2335" s="127">
        <f>+AH2333+10</f>
        <v>9030</v>
      </c>
      <c r="AI2335" s="119">
        <f>+AH2335+V2335</f>
        <v>592530</v>
      </c>
      <c r="AJ2335" s="126"/>
      <c r="AK2335" s="128">
        <f>+AK2333+10</f>
        <v>9055</v>
      </c>
      <c r="AL2335" s="129">
        <f>+AK2335+V2335</f>
        <v>592555</v>
      </c>
    </row>
    <row r="2336" spans="1:38" ht="15.75" x14ac:dyDescent="0.25">
      <c r="A2336" s="93">
        <f t="shared" si="338"/>
        <v>0</v>
      </c>
      <c r="B2336" s="94">
        <f t="shared" si="339"/>
        <v>0</v>
      </c>
      <c r="C2336" s="95">
        <f>+$D$3*T2336</f>
        <v>7150</v>
      </c>
      <c r="D2336" s="95">
        <f t="shared" si="340"/>
        <v>7150</v>
      </c>
      <c r="E2336" s="95">
        <f>+$F$3*K2336</f>
        <v>1500</v>
      </c>
      <c r="F2336" s="95">
        <f t="shared" si="341"/>
        <v>1500</v>
      </c>
      <c r="G2336" s="96">
        <f>+$H$3*Q2336</f>
        <v>1500</v>
      </c>
      <c r="H2336" s="433">
        <f t="shared" si="342"/>
        <v>1500</v>
      </c>
      <c r="I2336" s="395"/>
      <c r="J2336" s="130">
        <f>((K2337-K2335)/500)</f>
        <v>0.02</v>
      </c>
      <c r="K2336" s="116">
        <f>(((I2336-I2335)*J2336)+K2335)+I2336</f>
        <v>150</v>
      </c>
      <c r="L2336" s="131">
        <f>ROUNDUP(K2336,0)</f>
        <v>150</v>
      </c>
      <c r="M2336" s="132">
        <f>((N2337-N2335)/500)</f>
        <v>0.02</v>
      </c>
      <c r="N2336" s="101">
        <f>(((I2336-I2335)*M2336)+N2335)+I2336</f>
        <v>250</v>
      </c>
      <c r="O2336" s="101">
        <f>ROUNDUP(N2336,0)</f>
        <v>250</v>
      </c>
      <c r="P2336" s="101">
        <f>((Q2337-Q2335)/500)</f>
        <v>0.02</v>
      </c>
      <c r="Q2336" s="101">
        <f>(((I2336-I2335)*P2336)+Q2335)+I2336</f>
        <v>500</v>
      </c>
      <c r="R2336" s="133">
        <f>ROUNDUP(Q2336,0)</f>
        <v>500</v>
      </c>
      <c r="S2336" s="132">
        <f>((T2337-T2335)/500)</f>
        <v>0.04</v>
      </c>
      <c r="T2336" s="134">
        <f>(((I2336-I2335)*S2336)+T2335)+I2336</f>
        <v>650</v>
      </c>
      <c r="U2336" s="134">
        <f>ROUNDUP(T2336,0)</f>
        <v>650</v>
      </c>
      <c r="V2336" s="396"/>
      <c r="W2336" s="130">
        <f>((X2337-X2335)/500)</f>
        <v>0.01</v>
      </c>
      <c r="X2336" s="116">
        <f>(((V2336-V2335)*W2336)+X2335)+V2336</f>
        <v>3145</v>
      </c>
      <c r="Y2336" s="135">
        <f t="shared" si="337"/>
        <v>240</v>
      </c>
      <c r="Z2336" s="106">
        <f>ROUNDUP(X2336,0)</f>
        <v>3145</v>
      </c>
      <c r="AA2336" s="136">
        <f>((AB2337-AB2335)/500)</f>
        <v>0.02</v>
      </c>
      <c r="AB2336" s="137">
        <f>(((V2336-V2335)*AA2336)+AB2335)+V2336</f>
        <v>6290</v>
      </c>
      <c r="AC2336" s="101">
        <f>ROUNDUP(AB2336,0)</f>
        <v>6290</v>
      </c>
      <c r="AD2336" s="137">
        <f>((AE2337-AE2335)/500)</f>
        <v>0.01</v>
      </c>
      <c r="AE2336" s="137">
        <f>(((V2336-V2335)*AD2336)+AE2335)+V2336</f>
        <v>3170</v>
      </c>
      <c r="AF2336" s="133">
        <f>ROUNDUP(AE2336,0)</f>
        <v>3170</v>
      </c>
      <c r="AG2336" s="137">
        <f>((AH2337-AH2335)/500)</f>
        <v>0.01</v>
      </c>
      <c r="AH2336" s="137">
        <f>(((V2336-V2335)*AG2336)+AH2335)+V2336</f>
        <v>3195</v>
      </c>
      <c r="AI2336" s="101">
        <f>ROUNDUP(AH2336,0)</f>
        <v>3195</v>
      </c>
      <c r="AJ2336" s="136">
        <f>((AK2337-AK2335)/500)</f>
        <v>0.01</v>
      </c>
      <c r="AK2336" s="138">
        <f>(((V2336-V2335)*AJ2336)+AK2335)+V2336</f>
        <v>3220</v>
      </c>
      <c r="AL2336" s="139">
        <f>ROUNDUP(AK2336,0)</f>
        <v>3220</v>
      </c>
    </row>
    <row r="2337" spans="1:38" ht="15.75" x14ac:dyDescent="0.25">
      <c r="A2337" s="93">
        <f t="shared" si="338"/>
        <v>0</v>
      </c>
      <c r="B2337" s="93">
        <f t="shared" si="339"/>
        <v>0</v>
      </c>
      <c r="C2337" s="112">
        <f>+$D$3*U2337</f>
        <v>6688110</v>
      </c>
      <c r="D2337" s="112">
        <f t="shared" si="340"/>
        <v>6688110</v>
      </c>
      <c r="E2337" s="112">
        <f>+$F$3*L2337</f>
        <v>5958300</v>
      </c>
      <c r="F2337" s="112">
        <f t="shared" si="341"/>
        <v>5958300</v>
      </c>
      <c r="G2337" s="113">
        <f>+$H$3*R2337</f>
        <v>1788540</v>
      </c>
      <c r="H2337" s="112">
        <f t="shared" si="342"/>
        <v>1788540</v>
      </c>
      <c r="I2337" s="140">
        <f>+I2335+500</f>
        <v>584000</v>
      </c>
      <c r="J2337" s="130"/>
      <c r="K2337" s="116">
        <f>+K2335+10</f>
        <v>11830</v>
      </c>
      <c r="L2337" s="117">
        <f>+I2337+K2337</f>
        <v>595830</v>
      </c>
      <c r="M2337" s="118"/>
      <c r="N2337" s="119">
        <f>+N2335+10</f>
        <v>11930</v>
      </c>
      <c r="O2337" s="119">
        <f>+N2337+I2337</f>
        <v>595930</v>
      </c>
      <c r="P2337" s="119"/>
      <c r="Q2337" s="119">
        <f>+Q2335+10</f>
        <v>12180</v>
      </c>
      <c r="R2337" s="120">
        <f>+Q2337+I2337</f>
        <v>596180</v>
      </c>
      <c r="S2337" s="121"/>
      <c r="T2337" s="122">
        <f>+T2335+20</f>
        <v>24010</v>
      </c>
      <c r="U2337" s="122">
        <f>+T2337+I2337</f>
        <v>608010</v>
      </c>
      <c r="V2337" s="141">
        <f>+V2335+500</f>
        <v>584000</v>
      </c>
      <c r="W2337" s="130"/>
      <c r="X2337" s="116">
        <f>+X2335+5</f>
        <v>8985</v>
      </c>
      <c r="Y2337" s="124">
        <f t="shared" ref="Y2337:Y2401" si="343">+V2337+240</f>
        <v>584240</v>
      </c>
      <c r="Z2337" s="125">
        <f>+V2337+X2337</f>
        <v>592985</v>
      </c>
      <c r="AA2337" s="126"/>
      <c r="AB2337" s="127">
        <f>+AB2335+10</f>
        <v>17970</v>
      </c>
      <c r="AC2337" s="119">
        <f>+V2337+AB2337</f>
        <v>601970</v>
      </c>
      <c r="AD2337" s="127"/>
      <c r="AE2337" s="127">
        <f>+AE2335+5</f>
        <v>9010</v>
      </c>
      <c r="AF2337" s="120">
        <f>+AE2337+V2337</f>
        <v>593010</v>
      </c>
      <c r="AG2337" s="127"/>
      <c r="AH2337" s="127">
        <f>+AH2335+5</f>
        <v>9035</v>
      </c>
      <c r="AI2337" s="119">
        <f>+AH2337+V2337</f>
        <v>593035</v>
      </c>
      <c r="AJ2337" s="126"/>
      <c r="AK2337" s="128">
        <f>+AK2335+5</f>
        <v>9060</v>
      </c>
      <c r="AL2337" s="129">
        <f>+AK2337+V2337</f>
        <v>593060</v>
      </c>
    </row>
    <row r="2338" spans="1:38" ht="15.75" x14ac:dyDescent="0.25">
      <c r="A2338" s="93">
        <f t="shared" si="338"/>
        <v>0</v>
      </c>
      <c r="B2338" s="94">
        <f t="shared" si="339"/>
        <v>0</v>
      </c>
      <c r="C2338" s="95">
        <f>+$D$3*T2338</f>
        <v>7150</v>
      </c>
      <c r="D2338" s="95">
        <f t="shared" si="340"/>
        <v>7150</v>
      </c>
      <c r="E2338" s="95">
        <f>+$F$3*K2338</f>
        <v>1500</v>
      </c>
      <c r="F2338" s="95">
        <f t="shared" si="341"/>
        <v>1500</v>
      </c>
      <c r="G2338" s="96">
        <f>+$H$3*Q2338</f>
        <v>1500</v>
      </c>
      <c r="H2338" s="95">
        <f t="shared" si="342"/>
        <v>1500</v>
      </c>
      <c r="I2338" s="395"/>
      <c r="J2338" s="130">
        <f>((K2339-K2337)/500)</f>
        <v>0.02</v>
      </c>
      <c r="K2338" s="116">
        <f>(((I2338-I2337)*J2338)+K2337)+I2338</f>
        <v>150</v>
      </c>
      <c r="L2338" s="131">
        <f>ROUNDUP(K2338,0)</f>
        <v>150</v>
      </c>
      <c r="M2338" s="132">
        <f>((N2339-N2337)/500)</f>
        <v>0.02</v>
      </c>
      <c r="N2338" s="101">
        <f>(((I2338-I2337)*M2338)+N2337)+I2338</f>
        <v>250</v>
      </c>
      <c r="O2338" s="101">
        <f>ROUNDUP(N2338,0)</f>
        <v>250</v>
      </c>
      <c r="P2338" s="101">
        <f>((Q2339-Q2337)/500)</f>
        <v>0.02</v>
      </c>
      <c r="Q2338" s="101">
        <f>(((I2338-I2337)*P2338)+Q2337)+I2338</f>
        <v>500</v>
      </c>
      <c r="R2338" s="133">
        <f>ROUNDUP(Q2338,0)</f>
        <v>500</v>
      </c>
      <c r="S2338" s="132">
        <f>((T2339-T2337)/500)</f>
        <v>0.04</v>
      </c>
      <c r="T2338" s="134">
        <f>(((I2338-I2337)*S2338)+T2337)+I2338</f>
        <v>650</v>
      </c>
      <c r="U2338" s="134">
        <f>ROUNDUP(T2338,0)</f>
        <v>650</v>
      </c>
      <c r="V2338" s="396"/>
      <c r="W2338" s="130">
        <f>((X2339-X2337)/500)</f>
        <v>0.02</v>
      </c>
      <c r="X2338" s="116">
        <f>(((V2338-V2337)*W2338)+X2337)+V2338</f>
        <v>-2695</v>
      </c>
      <c r="Y2338" s="135">
        <f t="shared" si="343"/>
        <v>240</v>
      </c>
      <c r="Z2338" s="106">
        <f>ROUNDUP(X2338,0)</f>
        <v>-2695</v>
      </c>
      <c r="AA2338" s="136">
        <f>((AB2339-AB2337)/500)</f>
        <v>0.04</v>
      </c>
      <c r="AB2338" s="137">
        <f>(((V2338-V2337)*AA2338)+AB2337)+V2338</f>
        <v>-5390</v>
      </c>
      <c r="AC2338" s="101">
        <f>ROUNDUP(AB2338,0)</f>
        <v>-5390</v>
      </c>
      <c r="AD2338" s="137">
        <f>((AE2339-AE2337)/500)</f>
        <v>0.02</v>
      </c>
      <c r="AE2338" s="137">
        <f>(((V2338-V2337)*AD2338)+AE2337)+V2338</f>
        <v>-2670</v>
      </c>
      <c r="AF2338" s="133">
        <f>ROUNDUP(AE2338,0)</f>
        <v>-2670</v>
      </c>
      <c r="AG2338" s="137">
        <f>((AH2339-AH2337)/500)</f>
        <v>0.02</v>
      </c>
      <c r="AH2338" s="137">
        <f>(((V2338-V2337)*AG2338)+AH2337)+V2338</f>
        <v>-2645</v>
      </c>
      <c r="AI2338" s="101">
        <f>ROUNDUP(AH2338,0)</f>
        <v>-2645</v>
      </c>
      <c r="AJ2338" s="136">
        <f>((AK2339-AK2337)/500)</f>
        <v>0.02</v>
      </c>
      <c r="AK2338" s="138">
        <f>(((V2338-V2337)*AJ2338)+AK2337)+V2338</f>
        <v>-2620</v>
      </c>
      <c r="AL2338" s="139">
        <f>ROUNDUP(AK2338,0)</f>
        <v>-2620</v>
      </c>
    </row>
    <row r="2339" spans="1:38" ht="15.75" x14ac:dyDescent="0.25">
      <c r="A2339" s="93">
        <f t="shared" si="338"/>
        <v>0</v>
      </c>
      <c r="B2339" s="93">
        <f t="shared" si="339"/>
        <v>0</v>
      </c>
      <c r="C2339" s="112">
        <f>+$D$3*U2339</f>
        <v>6693830</v>
      </c>
      <c r="D2339" s="112">
        <f t="shared" si="340"/>
        <v>6693830</v>
      </c>
      <c r="E2339" s="112">
        <f>+$F$3*L2339</f>
        <v>5963400</v>
      </c>
      <c r="F2339" s="112">
        <f t="shared" si="341"/>
        <v>5963400</v>
      </c>
      <c r="G2339" s="113">
        <f>+$H$3*R2339</f>
        <v>1790070</v>
      </c>
      <c r="H2339" s="112">
        <f t="shared" si="342"/>
        <v>1790070</v>
      </c>
      <c r="I2339" s="140">
        <f>+I2337+500</f>
        <v>584500</v>
      </c>
      <c r="J2339" s="130"/>
      <c r="K2339" s="116">
        <f>+K2337+10</f>
        <v>11840</v>
      </c>
      <c r="L2339" s="117">
        <f>+I2339+K2339</f>
        <v>596340</v>
      </c>
      <c r="M2339" s="118"/>
      <c r="N2339" s="119">
        <f>+N2337+10</f>
        <v>11940</v>
      </c>
      <c r="O2339" s="119">
        <f>+N2339+I2339</f>
        <v>596440</v>
      </c>
      <c r="P2339" s="119"/>
      <c r="Q2339" s="119">
        <f>+Q2337+10</f>
        <v>12190</v>
      </c>
      <c r="R2339" s="120">
        <f>+Q2339+I2339</f>
        <v>596690</v>
      </c>
      <c r="S2339" s="121"/>
      <c r="T2339" s="122">
        <f>+T2337+20</f>
        <v>24030</v>
      </c>
      <c r="U2339" s="122">
        <f>+T2339+I2339</f>
        <v>608530</v>
      </c>
      <c r="V2339" s="141">
        <f>+V2337+500</f>
        <v>584500</v>
      </c>
      <c r="W2339" s="130"/>
      <c r="X2339" s="116">
        <f>+X2337+10</f>
        <v>8995</v>
      </c>
      <c r="Y2339" s="124">
        <f t="shared" si="343"/>
        <v>584740</v>
      </c>
      <c r="Z2339" s="125">
        <f>+V2339+X2339</f>
        <v>593495</v>
      </c>
      <c r="AA2339" s="126"/>
      <c r="AB2339" s="127">
        <f>+AB2337+20</f>
        <v>17990</v>
      </c>
      <c r="AC2339" s="119">
        <f>+V2339+AB2339</f>
        <v>602490</v>
      </c>
      <c r="AD2339" s="127"/>
      <c r="AE2339" s="127">
        <f>+AE2337+10</f>
        <v>9020</v>
      </c>
      <c r="AF2339" s="120">
        <f>+AE2339+V2339</f>
        <v>593520</v>
      </c>
      <c r="AG2339" s="127"/>
      <c r="AH2339" s="127">
        <f>+AH2337+10</f>
        <v>9045</v>
      </c>
      <c r="AI2339" s="119">
        <f>+AH2339+V2339</f>
        <v>593545</v>
      </c>
      <c r="AJ2339" s="126"/>
      <c r="AK2339" s="128">
        <f>+AK2337+10</f>
        <v>9070</v>
      </c>
      <c r="AL2339" s="129">
        <f>+AK2339+V2339</f>
        <v>593570</v>
      </c>
    </row>
    <row r="2340" spans="1:38" ht="15.75" x14ac:dyDescent="0.25">
      <c r="A2340" s="93">
        <f t="shared" si="338"/>
        <v>0</v>
      </c>
      <c r="B2340" s="94">
        <f t="shared" si="339"/>
        <v>0</v>
      </c>
      <c r="C2340" s="95">
        <f>+$D$3*T2340</f>
        <v>7150</v>
      </c>
      <c r="D2340" s="95">
        <f t="shared" si="340"/>
        <v>7150</v>
      </c>
      <c r="E2340" s="95">
        <f>+$F$3*K2340</f>
        <v>1500</v>
      </c>
      <c r="F2340" s="95">
        <f t="shared" si="341"/>
        <v>1500</v>
      </c>
      <c r="G2340" s="96">
        <f>+$H$3*Q2340</f>
        <v>1500</v>
      </c>
      <c r="H2340" s="433">
        <f t="shared" si="342"/>
        <v>1500</v>
      </c>
      <c r="I2340" s="395"/>
      <c r="J2340" s="130">
        <f>((K2341-K2339)/500)</f>
        <v>0.02</v>
      </c>
      <c r="K2340" s="116">
        <f>(((I2340-I2339)*J2340)+K2339)+I2340</f>
        <v>150</v>
      </c>
      <c r="L2340" s="131">
        <f>ROUNDUP(K2340,0)</f>
        <v>150</v>
      </c>
      <c r="M2340" s="132">
        <f>((N2341-N2339)/500)</f>
        <v>0.02</v>
      </c>
      <c r="N2340" s="101">
        <f>(((I2340-I2339)*M2340)+N2339)+I2340</f>
        <v>250</v>
      </c>
      <c r="O2340" s="101">
        <f>ROUNDUP(N2340,0)</f>
        <v>250</v>
      </c>
      <c r="P2340" s="101">
        <f>((Q2341-Q2339)/500)</f>
        <v>0.02</v>
      </c>
      <c r="Q2340" s="101">
        <f>(((I2340-I2339)*P2340)+Q2339)+I2340</f>
        <v>500</v>
      </c>
      <c r="R2340" s="133">
        <f>ROUNDUP(Q2340,0)</f>
        <v>500</v>
      </c>
      <c r="S2340" s="132">
        <f>((T2341-T2339)/500)</f>
        <v>0.04</v>
      </c>
      <c r="T2340" s="134">
        <f>(((I2340-I2339)*S2340)+T2339)+I2340</f>
        <v>650</v>
      </c>
      <c r="U2340" s="134">
        <f>ROUNDUP(T2340,0)</f>
        <v>650</v>
      </c>
      <c r="V2340" s="396"/>
      <c r="W2340" s="130">
        <f>((X2341-X2339)/500)</f>
        <v>0.01</v>
      </c>
      <c r="X2340" s="116">
        <f>(((V2340-V2339)*W2340)+X2339)+V2340</f>
        <v>3150</v>
      </c>
      <c r="Y2340" s="135">
        <f t="shared" si="343"/>
        <v>240</v>
      </c>
      <c r="Z2340" s="106">
        <f>ROUNDUP(X2340,0)</f>
        <v>3150</v>
      </c>
      <c r="AA2340" s="136">
        <f>((AB2341-AB2339)/500)</f>
        <v>0.02</v>
      </c>
      <c r="AB2340" s="137">
        <f>(((V2340-V2339)*AA2340)+AB2339)+V2340</f>
        <v>6300</v>
      </c>
      <c r="AC2340" s="101">
        <f>ROUNDUP(AB2340,0)</f>
        <v>6300</v>
      </c>
      <c r="AD2340" s="137">
        <f>((AE2341-AE2339)/500)</f>
        <v>0.01</v>
      </c>
      <c r="AE2340" s="137">
        <f>(((V2340-V2339)*AD2340)+AE2339)+V2340</f>
        <v>3175</v>
      </c>
      <c r="AF2340" s="133">
        <f>ROUNDUP(AE2340,0)</f>
        <v>3175</v>
      </c>
      <c r="AG2340" s="137">
        <f>((AH2341-AH2339)/500)</f>
        <v>0.01</v>
      </c>
      <c r="AH2340" s="137">
        <f>(((V2340-V2339)*AG2340)+AH2339)+V2340</f>
        <v>3200</v>
      </c>
      <c r="AI2340" s="101">
        <f>ROUNDUP(AH2340,0)</f>
        <v>3200</v>
      </c>
      <c r="AJ2340" s="136">
        <f>((AK2341-AK2339)/500)</f>
        <v>0.01</v>
      </c>
      <c r="AK2340" s="138">
        <f>(((V2340-V2339)*AJ2340)+AK2339)+V2340</f>
        <v>3225</v>
      </c>
      <c r="AL2340" s="139">
        <f>ROUNDUP(AK2340,0)</f>
        <v>3225</v>
      </c>
    </row>
    <row r="2341" spans="1:38" ht="15.75" x14ac:dyDescent="0.25">
      <c r="A2341" s="93">
        <f t="shared" si="338"/>
        <v>0</v>
      </c>
      <c r="B2341" s="93">
        <f t="shared" si="339"/>
        <v>0</v>
      </c>
      <c r="C2341" s="112">
        <f>+$D$3*U2341</f>
        <v>6699550</v>
      </c>
      <c r="D2341" s="112">
        <f t="shared" si="340"/>
        <v>6699550</v>
      </c>
      <c r="E2341" s="112">
        <f>+$F$3*L2341</f>
        <v>5968500</v>
      </c>
      <c r="F2341" s="112">
        <f t="shared" si="341"/>
        <v>5968500</v>
      </c>
      <c r="G2341" s="113">
        <f>+$H$3*R2341</f>
        <v>1791600</v>
      </c>
      <c r="H2341" s="112">
        <f t="shared" si="342"/>
        <v>1791600</v>
      </c>
      <c r="I2341" s="140">
        <f>+I2339+500</f>
        <v>585000</v>
      </c>
      <c r="J2341" s="130"/>
      <c r="K2341" s="116">
        <f>+K2339+10</f>
        <v>11850</v>
      </c>
      <c r="L2341" s="117">
        <f>+I2341+K2341</f>
        <v>596850</v>
      </c>
      <c r="M2341" s="118"/>
      <c r="N2341" s="119">
        <f>+N2339+10</f>
        <v>11950</v>
      </c>
      <c r="O2341" s="119">
        <f>+N2341+I2341</f>
        <v>596950</v>
      </c>
      <c r="P2341" s="119"/>
      <c r="Q2341" s="119">
        <f>+Q2339+10</f>
        <v>12200</v>
      </c>
      <c r="R2341" s="120">
        <f>+Q2341+I2341</f>
        <v>597200</v>
      </c>
      <c r="S2341" s="121"/>
      <c r="T2341" s="122">
        <f>+T2339+20</f>
        <v>24050</v>
      </c>
      <c r="U2341" s="122">
        <f>+T2341+I2341</f>
        <v>609050</v>
      </c>
      <c r="V2341" s="141">
        <f>+V2339+500</f>
        <v>585000</v>
      </c>
      <c r="W2341" s="130"/>
      <c r="X2341" s="116">
        <f>+X2339+5</f>
        <v>9000</v>
      </c>
      <c r="Y2341" s="124">
        <f t="shared" si="343"/>
        <v>585240</v>
      </c>
      <c r="Z2341" s="125">
        <f>+V2341+X2341</f>
        <v>594000</v>
      </c>
      <c r="AA2341" s="126"/>
      <c r="AB2341" s="127">
        <f>+AB2339+10</f>
        <v>18000</v>
      </c>
      <c r="AC2341" s="119">
        <f>+V2341+AB2341</f>
        <v>603000</v>
      </c>
      <c r="AD2341" s="127"/>
      <c r="AE2341" s="127">
        <f>+AE2339+5</f>
        <v>9025</v>
      </c>
      <c r="AF2341" s="120">
        <f>+AE2341+V2341</f>
        <v>594025</v>
      </c>
      <c r="AG2341" s="127"/>
      <c r="AH2341" s="127">
        <f>+AH2339+5</f>
        <v>9050</v>
      </c>
      <c r="AI2341" s="119">
        <f>+AH2341+V2341</f>
        <v>594050</v>
      </c>
      <c r="AJ2341" s="126"/>
      <c r="AK2341" s="128">
        <f>+AK2339+5</f>
        <v>9075</v>
      </c>
      <c r="AL2341" s="129">
        <f>+AK2341+V2341</f>
        <v>594075</v>
      </c>
    </row>
    <row r="2342" spans="1:38" ht="15.75" x14ac:dyDescent="0.25">
      <c r="A2342" s="93">
        <f t="shared" si="338"/>
        <v>0</v>
      </c>
      <c r="B2342" s="94">
        <f t="shared" si="339"/>
        <v>0</v>
      </c>
      <c r="C2342" s="95">
        <f>+$D$3*T2342</f>
        <v>7150</v>
      </c>
      <c r="D2342" s="95">
        <f t="shared" si="340"/>
        <v>7150</v>
      </c>
      <c r="E2342" s="95">
        <f>+$F$3*K2342</f>
        <v>1500</v>
      </c>
      <c r="F2342" s="95">
        <f t="shared" si="341"/>
        <v>1500</v>
      </c>
      <c r="G2342" s="96">
        <f>+$H$3*Q2342</f>
        <v>1500</v>
      </c>
      <c r="H2342" s="95">
        <f t="shared" si="342"/>
        <v>1500</v>
      </c>
      <c r="I2342" s="395"/>
      <c r="J2342" s="130">
        <f>((K2343-K2341)/500)</f>
        <v>0.02</v>
      </c>
      <c r="K2342" s="116">
        <f>(((I2342-I2341)*J2342)+K2341)+I2342</f>
        <v>150</v>
      </c>
      <c r="L2342" s="131">
        <f>ROUNDUP(K2342,0)</f>
        <v>150</v>
      </c>
      <c r="M2342" s="132">
        <f>((N2343-N2341)/500)</f>
        <v>0.02</v>
      </c>
      <c r="N2342" s="101">
        <f>(((I2342-I2341)*M2342)+N2341)+I2342</f>
        <v>250</v>
      </c>
      <c r="O2342" s="101">
        <f>ROUNDUP(N2342,0)</f>
        <v>250</v>
      </c>
      <c r="P2342" s="101">
        <f>((Q2343-Q2341)/500)</f>
        <v>0.02</v>
      </c>
      <c r="Q2342" s="101">
        <f>(((I2342-I2341)*P2342)+Q2341)+I2342</f>
        <v>500</v>
      </c>
      <c r="R2342" s="133">
        <f>ROUNDUP(Q2342,0)</f>
        <v>500</v>
      </c>
      <c r="S2342" s="132">
        <f>((T2343-T2341)/500)</f>
        <v>0.04</v>
      </c>
      <c r="T2342" s="134">
        <f>(((I2342-I2341)*S2342)+T2341)+I2342</f>
        <v>650</v>
      </c>
      <c r="U2342" s="134">
        <f>ROUNDUP(T2342,0)</f>
        <v>650</v>
      </c>
      <c r="V2342" s="396"/>
      <c r="W2342" s="130">
        <f>((X2343-X2341)/500)</f>
        <v>0.02</v>
      </c>
      <c r="X2342" s="116">
        <f>(((V2342-V2341)*W2342)+X2341)+V2342</f>
        <v>-2700</v>
      </c>
      <c r="Y2342" s="135">
        <f t="shared" si="343"/>
        <v>240</v>
      </c>
      <c r="Z2342" s="106">
        <f>ROUNDUP(X2342,0)</f>
        <v>-2700</v>
      </c>
      <c r="AA2342" s="136">
        <f>((AB2343-AB2341)/500)</f>
        <v>0.04</v>
      </c>
      <c r="AB2342" s="137">
        <f>(((V2342-V2341)*AA2342)+AB2341)+V2342</f>
        <v>-5400</v>
      </c>
      <c r="AC2342" s="101">
        <f>ROUNDUP(AB2342,0)</f>
        <v>-5400</v>
      </c>
      <c r="AD2342" s="137">
        <f>((AE2343-AE2341)/500)</f>
        <v>0.02</v>
      </c>
      <c r="AE2342" s="137">
        <f>(((V2342-V2341)*AD2342)+AE2341)+V2342</f>
        <v>-2675</v>
      </c>
      <c r="AF2342" s="133">
        <f>ROUNDUP(AE2342,0)</f>
        <v>-2675</v>
      </c>
      <c r="AG2342" s="137">
        <f>((AH2343-AH2341)/500)</f>
        <v>0.02</v>
      </c>
      <c r="AH2342" s="137">
        <f>(((V2342-V2341)*AG2342)+AH2341)+V2342</f>
        <v>-2650</v>
      </c>
      <c r="AI2342" s="101">
        <f>ROUNDUP(AH2342,0)</f>
        <v>-2650</v>
      </c>
      <c r="AJ2342" s="136">
        <f>((AK2343-AK2341)/500)</f>
        <v>0.02</v>
      </c>
      <c r="AK2342" s="138">
        <f>(((V2342-V2341)*AJ2342)+AK2341)+V2342</f>
        <v>-2625</v>
      </c>
      <c r="AL2342" s="139">
        <f>ROUNDUP(AK2342,0)</f>
        <v>-2625</v>
      </c>
    </row>
    <row r="2343" spans="1:38" ht="15.75" x14ac:dyDescent="0.25">
      <c r="A2343" s="93">
        <f t="shared" si="338"/>
        <v>0</v>
      </c>
      <c r="B2343" s="93">
        <f t="shared" si="339"/>
        <v>0</v>
      </c>
      <c r="C2343" s="112">
        <f>+$D$3*U2343</f>
        <v>6705270</v>
      </c>
      <c r="D2343" s="112">
        <f t="shared" si="340"/>
        <v>6705270</v>
      </c>
      <c r="E2343" s="112">
        <f>+$F$3*L2343</f>
        <v>5973600</v>
      </c>
      <c r="F2343" s="112">
        <f t="shared" si="341"/>
        <v>5973600</v>
      </c>
      <c r="G2343" s="113">
        <f>+$H$3*R2343</f>
        <v>1793130</v>
      </c>
      <c r="H2343" s="112">
        <f t="shared" si="342"/>
        <v>1793130</v>
      </c>
      <c r="I2343" s="140">
        <f>+I2341+500</f>
        <v>585500</v>
      </c>
      <c r="J2343" s="130"/>
      <c r="K2343" s="116">
        <f>+K2341+10</f>
        <v>11860</v>
      </c>
      <c r="L2343" s="117">
        <f>+I2343+K2343</f>
        <v>597360</v>
      </c>
      <c r="M2343" s="118"/>
      <c r="N2343" s="119">
        <f>+N2341+10</f>
        <v>11960</v>
      </c>
      <c r="O2343" s="119">
        <f>+N2343+I2343</f>
        <v>597460</v>
      </c>
      <c r="P2343" s="119"/>
      <c r="Q2343" s="119">
        <f>+Q2341+10</f>
        <v>12210</v>
      </c>
      <c r="R2343" s="120">
        <f>+Q2343+I2343</f>
        <v>597710</v>
      </c>
      <c r="S2343" s="121"/>
      <c r="T2343" s="122">
        <f>+T2341+20</f>
        <v>24070</v>
      </c>
      <c r="U2343" s="122">
        <f>+T2343+I2343</f>
        <v>609570</v>
      </c>
      <c r="V2343" s="141">
        <f>+V2341+500</f>
        <v>585500</v>
      </c>
      <c r="W2343" s="130"/>
      <c r="X2343" s="116">
        <f>+X2341+10</f>
        <v>9010</v>
      </c>
      <c r="Y2343" s="124">
        <f t="shared" si="343"/>
        <v>585740</v>
      </c>
      <c r="Z2343" s="125">
        <f>+V2343+X2343</f>
        <v>594510</v>
      </c>
      <c r="AA2343" s="126"/>
      <c r="AB2343" s="127">
        <f>+AB2341+20</f>
        <v>18020</v>
      </c>
      <c r="AC2343" s="119">
        <f>+V2343+AB2343</f>
        <v>603520</v>
      </c>
      <c r="AD2343" s="127"/>
      <c r="AE2343" s="127">
        <f>+AE2341+10</f>
        <v>9035</v>
      </c>
      <c r="AF2343" s="120">
        <f>+AE2343+V2343</f>
        <v>594535</v>
      </c>
      <c r="AG2343" s="127"/>
      <c r="AH2343" s="127">
        <f>+AH2341+10</f>
        <v>9060</v>
      </c>
      <c r="AI2343" s="119">
        <f>+AH2343+V2343</f>
        <v>594560</v>
      </c>
      <c r="AJ2343" s="126"/>
      <c r="AK2343" s="128">
        <f>+AK2341+10</f>
        <v>9085</v>
      </c>
      <c r="AL2343" s="129">
        <f>+AK2343+V2343</f>
        <v>594585</v>
      </c>
    </row>
    <row r="2344" spans="1:38" ht="15.75" x14ac:dyDescent="0.25">
      <c r="A2344" s="93">
        <f t="shared" si="338"/>
        <v>0</v>
      </c>
      <c r="B2344" s="94">
        <f t="shared" si="339"/>
        <v>0</v>
      </c>
      <c r="C2344" s="95">
        <f>+$D$3*T2344</f>
        <v>7150</v>
      </c>
      <c r="D2344" s="95">
        <f t="shared" si="340"/>
        <v>7150</v>
      </c>
      <c r="E2344" s="95">
        <f>+$F$3*K2344</f>
        <v>1500</v>
      </c>
      <c r="F2344" s="95">
        <f t="shared" si="341"/>
        <v>1500</v>
      </c>
      <c r="G2344" s="96">
        <f>+$H$3*Q2344</f>
        <v>1500</v>
      </c>
      <c r="H2344" s="433">
        <f t="shared" si="342"/>
        <v>1500</v>
      </c>
      <c r="I2344" s="395"/>
      <c r="J2344" s="130">
        <f>((K2345-K2343)/500)</f>
        <v>0.02</v>
      </c>
      <c r="K2344" s="116">
        <f>(((I2344-I2343)*J2344)+K2343)+I2344</f>
        <v>150</v>
      </c>
      <c r="L2344" s="131">
        <f>ROUNDUP(K2344,0)</f>
        <v>150</v>
      </c>
      <c r="M2344" s="132">
        <f>((N2345-N2343)/500)</f>
        <v>0.02</v>
      </c>
      <c r="N2344" s="101">
        <f>(((I2344-I2343)*M2344)+N2343)+I2344</f>
        <v>250</v>
      </c>
      <c r="O2344" s="101">
        <f>ROUNDUP(N2344,0)</f>
        <v>250</v>
      </c>
      <c r="P2344" s="101">
        <f>((Q2345-Q2343)/500)</f>
        <v>0.02</v>
      </c>
      <c r="Q2344" s="101">
        <f>(((I2344-I2343)*P2344)+Q2343)+I2344</f>
        <v>500</v>
      </c>
      <c r="R2344" s="133">
        <f>ROUNDUP(Q2344,0)</f>
        <v>500</v>
      </c>
      <c r="S2344" s="132">
        <f>((T2345-T2343)/500)</f>
        <v>0.04</v>
      </c>
      <c r="T2344" s="134">
        <f>(((I2344-I2343)*S2344)+T2343)+I2344</f>
        <v>650</v>
      </c>
      <c r="U2344" s="134">
        <f>ROUNDUP(T2344,0)</f>
        <v>650</v>
      </c>
      <c r="V2344" s="396"/>
      <c r="W2344" s="130">
        <f>((X2345-X2343)/500)</f>
        <v>0.01</v>
      </c>
      <c r="X2344" s="116">
        <f>(((V2344-V2343)*W2344)+X2343)+V2344</f>
        <v>3155</v>
      </c>
      <c r="Y2344" s="135">
        <f t="shared" si="343"/>
        <v>240</v>
      </c>
      <c r="Z2344" s="106">
        <f>ROUNDUP(X2344,0)</f>
        <v>3155</v>
      </c>
      <c r="AA2344" s="136">
        <f>((AB2345-AB2343)/500)</f>
        <v>0.02</v>
      </c>
      <c r="AB2344" s="137">
        <f>(((V2344-V2343)*AA2344)+AB2343)+V2344</f>
        <v>6310</v>
      </c>
      <c r="AC2344" s="101">
        <f>ROUNDUP(AB2344,0)</f>
        <v>6310</v>
      </c>
      <c r="AD2344" s="137">
        <f>((AE2345-AE2343)/500)</f>
        <v>0.01</v>
      </c>
      <c r="AE2344" s="137">
        <f>(((V2344-V2343)*AD2344)+AE2343)+V2344</f>
        <v>3180</v>
      </c>
      <c r="AF2344" s="133">
        <f>ROUNDUP(AE2344,0)</f>
        <v>3180</v>
      </c>
      <c r="AG2344" s="137">
        <f>((AH2345-AH2343)/500)</f>
        <v>0.01</v>
      </c>
      <c r="AH2344" s="137">
        <f>(((V2344-V2343)*AG2344)+AH2343)+V2344</f>
        <v>3205</v>
      </c>
      <c r="AI2344" s="101">
        <f>ROUNDUP(AH2344,0)</f>
        <v>3205</v>
      </c>
      <c r="AJ2344" s="136">
        <f>((AK2345-AK2343)/500)</f>
        <v>0.01</v>
      </c>
      <c r="AK2344" s="138">
        <f>(((V2344-V2343)*AJ2344)+AK2343)+V2344</f>
        <v>3230</v>
      </c>
      <c r="AL2344" s="139">
        <f>ROUNDUP(AK2344,0)</f>
        <v>3230</v>
      </c>
    </row>
    <row r="2345" spans="1:38" ht="15.75" x14ac:dyDescent="0.25">
      <c r="A2345" s="93">
        <f t="shared" ref="A2345:A2401" si="344">+$B$3*O2345</f>
        <v>0</v>
      </c>
      <c r="B2345" s="93">
        <f t="shared" si="339"/>
        <v>0</v>
      </c>
      <c r="C2345" s="112">
        <f>+$D$3*U2345</f>
        <v>6710990</v>
      </c>
      <c r="D2345" s="112">
        <f t="shared" si="340"/>
        <v>6710990</v>
      </c>
      <c r="E2345" s="112">
        <f>+$F$3*L2345</f>
        <v>5978700</v>
      </c>
      <c r="F2345" s="112">
        <f t="shared" si="341"/>
        <v>5978700</v>
      </c>
      <c r="G2345" s="113">
        <f>+$H$3*R2345</f>
        <v>1794660</v>
      </c>
      <c r="H2345" s="112">
        <f t="shared" si="342"/>
        <v>1794660</v>
      </c>
      <c r="I2345" s="140">
        <f>+I2343+500</f>
        <v>586000</v>
      </c>
      <c r="J2345" s="130"/>
      <c r="K2345" s="116">
        <f>+K2343+10</f>
        <v>11870</v>
      </c>
      <c r="L2345" s="117">
        <f>+I2345+K2345</f>
        <v>597870</v>
      </c>
      <c r="M2345" s="118"/>
      <c r="N2345" s="119">
        <f>+N2343+10</f>
        <v>11970</v>
      </c>
      <c r="O2345" s="119">
        <f>+N2345+I2345</f>
        <v>597970</v>
      </c>
      <c r="P2345" s="119"/>
      <c r="Q2345" s="119">
        <f>+Q2343+10</f>
        <v>12220</v>
      </c>
      <c r="R2345" s="120">
        <f>+Q2345+I2345</f>
        <v>598220</v>
      </c>
      <c r="S2345" s="121"/>
      <c r="T2345" s="122">
        <f>+T2343+20</f>
        <v>24090</v>
      </c>
      <c r="U2345" s="122">
        <f>+T2345+I2345</f>
        <v>610090</v>
      </c>
      <c r="V2345" s="141">
        <f>+V2343+500</f>
        <v>586000</v>
      </c>
      <c r="W2345" s="130"/>
      <c r="X2345" s="116">
        <f>+X2343+5</f>
        <v>9015</v>
      </c>
      <c r="Y2345" s="124">
        <f t="shared" si="343"/>
        <v>586240</v>
      </c>
      <c r="Z2345" s="125">
        <f>+V2345+X2345</f>
        <v>595015</v>
      </c>
      <c r="AA2345" s="126"/>
      <c r="AB2345" s="127">
        <f>+AB2343+10</f>
        <v>18030</v>
      </c>
      <c r="AC2345" s="119">
        <f>+V2345+AB2345</f>
        <v>604030</v>
      </c>
      <c r="AD2345" s="127"/>
      <c r="AE2345" s="127">
        <f>+AE2343+5</f>
        <v>9040</v>
      </c>
      <c r="AF2345" s="120">
        <f>+AE2345+V2345</f>
        <v>595040</v>
      </c>
      <c r="AG2345" s="127"/>
      <c r="AH2345" s="127">
        <f>+AH2343+5</f>
        <v>9065</v>
      </c>
      <c r="AI2345" s="119">
        <f>+AH2345+V2345</f>
        <v>595065</v>
      </c>
      <c r="AJ2345" s="126"/>
      <c r="AK2345" s="128">
        <f>+AK2343+5</f>
        <v>9090</v>
      </c>
      <c r="AL2345" s="129">
        <f>+AK2345+V2345</f>
        <v>595090</v>
      </c>
    </row>
    <row r="2346" spans="1:38" ht="15.75" x14ac:dyDescent="0.25">
      <c r="A2346" s="93">
        <f t="shared" si="344"/>
        <v>0</v>
      </c>
      <c r="B2346" s="94">
        <f t="shared" si="339"/>
        <v>0</v>
      </c>
      <c r="C2346" s="95">
        <f>+$D$3*T2346</f>
        <v>7150</v>
      </c>
      <c r="D2346" s="95">
        <f t="shared" si="340"/>
        <v>7150</v>
      </c>
      <c r="E2346" s="95">
        <f>+$F$3*K2346</f>
        <v>1500</v>
      </c>
      <c r="F2346" s="95">
        <f t="shared" si="341"/>
        <v>1500</v>
      </c>
      <c r="G2346" s="96">
        <f>+$H$3*Q2346</f>
        <v>1500</v>
      </c>
      <c r="H2346" s="95">
        <f t="shared" si="342"/>
        <v>1500</v>
      </c>
      <c r="I2346" s="395"/>
      <c r="J2346" s="130">
        <f>((K2347-K2345)/500)</f>
        <v>0.02</v>
      </c>
      <c r="K2346" s="116">
        <f>(((I2346-I2345)*J2346)+K2345)+I2346</f>
        <v>150</v>
      </c>
      <c r="L2346" s="131">
        <f>ROUNDUP(K2346,0)</f>
        <v>150</v>
      </c>
      <c r="M2346" s="132">
        <f>((N2347-N2345)/500)</f>
        <v>0.02</v>
      </c>
      <c r="N2346" s="101">
        <f>(((I2346-I2345)*M2346)+N2345)+I2346</f>
        <v>250</v>
      </c>
      <c r="O2346" s="101">
        <f>ROUNDUP(N2346,0)</f>
        <v>250</v>
      </c>
      <c r="P2346" s="101">
        <f>((Q2347-Q2345)/500)</f>
        <v>0.02</v>
      </c>
      <c r="Q2346" s="101">
        <f>(((I2346-I2345)*P2346)+Q2345)+I2346</f>
        <v>500</v>
      </c>
      <c r="R2346" s="133">
        <f>ROUNDUP(Q2346,0)</f>
        <v>500</v>
      </c>
      <c r="S2346" s="132">
        <f>((T2347-T2345)/500)</f>
        <v>0.04</v>
      </c>
      <c r="T2346" s="134">
        <f>(((I2346-I2345)*S2346)+T2345)+I2346</f>
        <v>650</v>
      </c>
      <c r="U2346" s="134">
        <f>ROUNDUP(T2346,0)</f>
        <v>650</v>
      </c>
      <c r="V2346" s="396"/>
      <c r="W2346" s="130">
        <f>((X2347-X2345)/500)</f>
        <v>0.02</v>
      </c>
      <c r="X2346" s="116">
        <f>(((V2346-V2345)*W2346)+X2345)+V2346</f>
        <v>-2705</v>
      </c>
      <c r="Y2346" s="135">
        <f t="shared" si="343"/>
        <v>240</v>
      </c>
      <c r="Z2346" s="106">
        <f>ROUNDUP(X2346,0)</f>
        <v>-2705</v>
      </c>
      <c r="AA2346" s="136">
        <f>((AB2347-AB2345)/500)</f>
        <v>0.04</v>
      </c>
      <c r="AB2346" s="137">
        <f>(((V2346-V2345)*AA2346)+AB2345)+V2346</f>
        <v>-5410</v>
      </c>
      <c r="AC2346" s="101">
        <f>ROUNDUP(AB2346,0)</f>
        <v>-5410</v>
      </c>
      <c r="AD2346" s="137">
        <f>((AE2347-AE2345)/500)</f>
        <v>0.02</v>
      </c>
      <c r="AE2346" s="137">
        <f>(((V2346-V2345)*AD2346)+AE2345)+V2346</f>
        <v>-2680</v>
      </c>
      <c r="AF2346" s="133">
        <f>ROUNDUP(AE2346,0)</f>
        <v>-2680</v>
      </c>
      <c r="AG2346" s="137">
        <f>((AH2347-AH2345)/500)</f>
        <v>0.02</v>
      </c>
      <c r="AH2346" s="137">
        <f>(((V2346-V2345)*AG2346)+AH2345)+V2346</f>
        <v>-2655</v>
      </c>
      <c r="AI2346" s="101">
        <f>ROUNDUP(AH2346,0)</f>
        <v>-2655</v>
      </c>
      <c r="AJ2346" s="136">
        <f>((AK2347-AK2345)/500)</f>
        <v>0.02</v>
      </c>
      <c r="AK2346" s="138">
        <f>(((V2346-V2345)*AJ2346)+AK2345)+V2346</f>
        <v>-2630</v>
      </c>
      <c r="AL2346" s="139">
        <f>ROUNDUP(AK2346,0)</f>
        <v>-2630</v>
      </c>
    </row>
    <row r="2347" spans="1:38" ht="15.75" x14ac:dyDescent="0.25">
      <c r="A2347" s="93">
        <f t="shared" si="344"/>
        <v>0</v>
      </c>
      <c r="B2347" s="93">
        <f t="shared" si="339"/>
        <v>0</v>
      </c>
      <c r="C2347" s="112">
        <f>+$D$3*U2347</f>
        <v>6716710</v>
      </c>
      <c r="D2347" s="112">
        <f t="shared" si="340"/>
        <v>6716710</v>
      </c>
      <c r="E2347" s="112">
        <f>+$F$3*L2347</f>
        <v>5983800</v>
      </c>
      <c r="F2347" s="112">
        <f t="shared" si="341"/>
        <v>5983800</v>
      </c>
      <c r="G2347" s="113">
        <f>+$H$3*R2347</f>
        <v>1796190</v>
      </c>
      <c r="H2347" s="112">
        <f t="shared" si="342"/>
        <v>1796190</v>
      </c>
      <c r="I2347" s="140">
        <f>+I2345+500</f>
        <v>586500</v>
      </c>
      <c r="J2347" s="130"/>
      <c r="K2347" s="116">
        <f>+K2345+10</f>
        <v>11880</v>
      </c>
      <c r="L2347" s="117">
        <f>+I2347+K2347</f>
        <v>598380</v>
      </c>
      <c r="M2347" s="118"/>
      <c r="N2347" s="119">
        <f>+N2345+10</f>
        <v>11980</v>
      </c>
      <c r="O2347" s="119">
        <f>+N2347+I2347</f>
        <v>598480</v>
      </c>
      <c r="P2347" s="119"/>
      <c r="Q2347" s="119">
        <f>+Q2345+10</f>
        <v>12230</v>
      </c>
      <c r="R2347" s="120">
        <f>+Q2347+I2347</f>
        <v>598730</v>
      </c>
      <c r="S2347" s="121"/>
      <c r="T2347" s="122">
        <f>+T2345+20</f>
        <v>24110</v>
      </c>
      <c r="U2347" s="122">
        <f>+T2347+I2347</f>
        <v>610610</v>
      </c>
      <c r="V2347" s="141">
        <f>+V2345+500</f>
        <v>586500</v>
      </c>
      <c r="W2347" s="130"/>
      <c r="X2347" s="116">
        <f>+X2345+10</f>
        <v>9025</v>
      </c>
      <c r="Y2347" s="124">
        <f t="shared" si="343"/>
        <v>586740</v>
      </c>
      <c r="Z2347" s="125">
        <f>+V2347+X2347</f>
        <v>595525</v>
      </c>
      <c r="AA2347" s="126"/>
      <c r="AB2347" s="127">
        <f>+AB2345+20</f>
        <v>18050</v>
      </c>
      <c r="AC2347" s="119">
        <f>+V2347+AB2347</f>
        <v>604550</v>
      </c>
      <c r="AD2347" s="127"/>
      <c r="AE2347" s="127">
        <f>+AE2345+10</f>
        <v>9050</v>
      </c>
      <c r="AF2347" s="120">
        <f>+AE2347+V2347</f>
        <v>595550</v>
      </c>
      <c r="AG2347" s="127"/>
      <c r="AH2347" s="127">
        <f>+AH2345+10</f>
        <v>9075</v>
      </c>
      <c r="AI2347" s="119">
        <f>+AH2347+V2347</f>
        <v>595575</v>
      </c>
      <c r="AJ2347" s="126"/>
      <c r="AK2347" s="128">
        <f>+AK2345+10</f>
        <v>9100</v>
      </c>
      <c r="AL2347" s="129">
        <f>+AK2347+V2347</f>
        <v>595600</v>
      </c>
    </row>
    <row r="2348" spans="1:38" ht="15.75" x14ac:dyDescent="0.25">
      <c r="A2348" s="93">
        <f t="shared" si="344"/>
        <v>0</v>
      </c>
      <c r="B2348" s="94">
        <f t="shared" si="339"/>
        <v>0</v>
      </c>
      <c r="C2348" s="95">
        <f>+$D$3*T2348</f>
        <v>7150</v>
      </c>
      <c r="D2348" s="95">
        <f t="shared" si="340"/>
        <v>7150</v>
      </c>
      <c r="E2348" s="95">
        <f>+$F$3*K2348</f>
        <v>1500</v>
      </c>
      <c r="F2348" s="95">
        <f t="shared" si="341"/>
        <v>1500</v>
      </c>
      <c r="G2348" s="96">
        <f>+$H$3*Q2348</f>
        <v>1500</v>
      </c>
      <c r="H2348" s="433">
        <f t="shared" si="342"/>
        <v>1500</v>
      </c>
      <c r="I2348" s="395"/>
      <c r="J2348" s="130">
        <f>((K2349-K2347)/500)</f>
        <v>0.02</v>
      </c>
      <c r="K2348" s="116">
        <f>(((I2348-I2347)*J2348)+K2347)+I2348</f>
        <v>150</v>
      </c>
      <c r="L2348" s="131">
        <f>ROUNDUP(K2348,0)</f>
        <v>150</v>
      </c>
      <c r="M2348" s="132">
        <f>((N2349-N2347)/500)</f>
        <v>0.02</v>
      </c>
      <c r="N2348" s="101">
        <f>(((I2348-I2347)*M2348)+N2347)+I2348</f>
        <v>250</v>
      </c>
      <c r="O2348" s="101">
        <f>ROUNDUP(N2348,0)</f>
        <v>250</v>
      </c>
      <c r="P2348" s="101">
        <f>((Q2349-Q2347)/500)</f>
        <v>0.02</v>
      </c>
      <c r="Q2348" s="101">
        <f>(((I2348-I2347)*P2348)+Q2347)+I2348</f>
        <v>500</v>
      </c>
      <c r="R2348" s="133">
        <f>ROUNDUP(Q2348,0)</f>
        <v>500</v>
      </c>
      <c r="S2348" s="132">
        <f>((T2349-T2347)/500)</f>
        <v>0.04</v>
      </c>
      <c r="T2348" s="134">
        <f>(((I2348-I2347)*S2348)+T2347)+I2348</f>
        <v>650</v>
      </c>
      <c r="U2348" s="134">
        <f>ROUNDUP(T2348,0)</f>
        <v>650</v>
      </c>
      <c r="V2348" s="396"/>
      <c r="W2348" s="130">
        <f>((X2349-X2347)/500)</f>
        <v>0.01</v>
      </c>
      <c r="X2348" s="116">
        <f>(((V2348-V2347)*W2348)+X2347)+V2348</f>
        <v>3160</v>
      </c>
      <c r="Y2348" s="135">
        <f t="shared" si="343"/>
        <v>240</v>
      </c>
      <c r="Z2348" s="106">
        <f>ROUNDUP(X2348,0)</f>
        <v>3160</v>
      </c>
      <c r="AA2348" s="136">
        <f>((AB2349-AB2347)/500)</f>
        <v>0.02</v>
      </c>
      <c r="AB2348" s="137">
        <f>(((V2348-V2347)*AA2348)+AB2347)+V2348</f>
        <v>6320</v>
      </c>
      <c r="AC2348" s="101">
        <f>ROUNDUP(AB2348,0)</f>
        <v>6320</v>
      </c>
      <c r="AD2348" s="137">
        <f>((AE2349-AE2347)/500)</f>
        <v>0.01</v>
      </c>
      <c r="AE2348" s="137">
        <f>(((V2348-V2347)*AD2348)+AE2347)+V2348</f>
        <v>3185</v>
      </c>
      <c r="AF2348" s="133">
        <f>ROUNDUP(AE2348,0)</f>
        <v>3185</v>
      </c>
      <c r="AG2348" s="137">
        <f>((AH2349-AH2347)/500)</f>
        <v>0.01</v>
      </c>
      <c r="AH2348" s="137">
        <f>(((V2348-V2347)*AG2348)+AH2347)+V2348</f>
        <v>3210</v>
      </c>
      <c r="AI2348" s="101">
        <f>ROUNDUP(AH2348,0)</f>
        <v>3210</v>
      </c>
      <c r="AJ2348" s="136">
        <f>((AK2349-AK2347)/500)</f>
        <v>0.01</v>
      </c>
      <c r="AK2348" s="138">
        <f>(((V2348-V2347)*AJ2348)+AK2347)+V2348</f>
        <v>3235</v>
      </c>
      <c r="AL2348" s="139">
        <f>ROUNDUP(AK2348,0)</f>
        <v>3235</v>
      </c>
    </row>
    <row r="2349" spans="1:38" ht="15.75" x14ac:dyDescent="0.25">
      <c r="A2349" s="93">
        <f t="shared" si="344"/>
        <v>0</v>
      </c>
      <c r="B2349" s="93">
        <f t="shared" si="339"/>
        <v>0</v>
      </c>
      <c r="C2349" s="112">
        <f>+$D$3*U2349</f>
        <v>6722430</v>
      </c>
      <c r="D2349" s="112">
        <f t="shared" si="340"/>
        <v>6722430</v>
      </c>
      <c r="E2349" s="112">
        <f>+$F$3*L2349</f>
        <v>5988900</v>
      </c>
      <c r="F2349" s="112">
        <f t="shared" si="341"/>
        <v>5988900</v>
      </c>
      <c r="G2349" s="113">
        <f>+$H$3*R2349</f>
        <v>1797720</v>
      </c>
      <c r="H2349" s="112">
        <f t="shared" si="342"/>
        <v>1797720</v>
      </c>
      <c r="I2349" s="140">
        <f>+I2347+500</f>
        <v>587000</v>
      </c>
      <c r="J2349" s="130"/>
      <c r="K2349" s="116">
        <f>+K2347+10</f>
        <v>11890</v>
      </c>
      <c r="L2349" s="117">
        <f>+I2349+K2349</f>
        <v>598890</v>
      </c>
      <c r="M2349" s="118"/>
      <c r="N2349" s="119">
        <f>+N2347+10</f>
        <v>11990</v>
      </c>
      <c r="O2349" s="119">
        <f>+N2349+I2349</f>
        <v>598990</v>
      </c>
      <c r="P2349" s="119"/>
      <c r="Q2349" s="119">
        <f>+Q2347+10</f>
        <v>12240</v>
      </c>
      <c r="R2349" s="120">
        <f>+Q2349+I2349</f>
        <v>599240</v>
      </c>
      <c r="S2349" s="121"/>
      <c r="T2349" s="122">
        <f>+T2347+20</f>
        <v>24130</v>
      </c>
      <c r="U2349" s="122">
        <f>+T2349+I2349</f>
        <v>611130</v>
      </c>
      <c r="V2349" s="141">
        <f>+V2347+500</f>
        <v>587000</v>
      </c>
      <c r="W2349" s="130"/>
      <c r="X2349" s="116">
        <f>+X2347+5</f>
        <v>9030</v>
      </c>
      <c r="Y2349" s="124">
        <f t="shared" si="343"/>
        <v>587240</v>
      </c>
      <c r="Z2349" s="125">
        <f>+V2349+X2349</f>
        <v>596030</v>
      </c>
      <c r="AA2349" s="126"/>
      <c r="AB2349" s="127">
        <f>+AB2347+10</f>
        <v>18060</v>
      </c>
      <c r="AC2349" s="119">
        <f>+V2349+AB2349</f>
        <v>605060</v>
      </c>
      <c r="AD2349" s="127"/>
      <c r="AE2349" s="127">
        <f>+AE2347+5</f>
        <v>9055</v>
      </c>
      <c r="AF2349" s="120">
        <f>+AE2349+V2349</f>
        <v>596055</v>
      </c>
      <c r="AG2349" s="127"/>
      <c r="AH2349" s="127">
        <f>+AH2347+5</f>
        <v>9080</v>
      </c>
      <c r="AI2349" s="119">
        <f>+AH2349+V2349</f>
        <v>596080</v>
      </c>
      <c r="AJ2349" s="126"/>
      <c r="AK2349" s="128">
        <f>+AK2347+5</f>
        <v>9105</v>
      </c>
      <c r="AL2349" s="129">
        <f>+AK2349+V2349</f>
        <v>596105</v>
      </c>
    </row>
    <row r="2350" spans="1:38" ht="15.75" x14ac:dyDescent="0.25">
      <c r="A2350" s="93">
        <f t="shared" si="344"/>
        <v>0</v>
      </c>
      <c r="B2350" s="94">
        <f t="shared" si="339"/>
        <v>0</v>
      </c>
      <c r="C2350" s="95">
        <f>+$D$3*T2350</f>
        <v>7150</v>
      </c>
      <c r="D2350" s="95">
        <f t="shared" si="340"/>
        <v>7150</v>
      </c>
      <c r="E2350" s="95">
        <f>+$F$3*K2350</f>
        <v>1500</v>
      </c>
      <c r="F2350" s="95">
        <f t="shared" si="341"/>
        <v>1500</v>
      </c>
      <c r="G2350" s="96">
        <f>+$H$3*Q2350</f>
        <v>1500</v>
      </c>
      <c r="H2350" s="95">
        <f t="shared" si="342"/>
        <v>1500</v>
      </c>
      <c r="I2350" s="395"/>
      <c r="J2350" s="130">
        <f>((K2351-K2349)/500)</f>
        <v>0.02</v>
      </c>
      <c r="K2350" s="116">
        <f>(((I2350-I2349)*J2350)+K2349)+I2350</f>
        <v>150</v>
      </c>
      <c r="L2350" s="131">
        <f>ROUNDUP(K2350,0)</f>
        <v>150</v>
      </c>
      <c r="M2350" s="132">
        <f>((N2351-N2349)/500)</f>
        <v>0.02</v>
      </c>
      <c r="N2350" s="101">
        <f>(((I2350-I2349)*M2350)+N2349)+I2350</f>
        <v>250</v>
      </c>
      <c r="O2350" s="101">
        <f>ROUNDUP(N2350,0)</f>
        <v>250</v>
      </c>
      <c r="P2350" s="101">
        <f>((Q2351-Q2349)/500)</f>
        <v>0.02</v>
      </c>
      <c r="Q2350" s="101">
        <f>(((I2350-I2349)*P2350)+Q2349)+I2350</f>
        <v>500</v>
      </c>
      <c r="R2350" s="133">
        <f>ROUNDUP(Q2350,0)</f>
        <v>500</v>
      </c>
      <c r="S2350" s="132">
        <f>((T2351-T2349)/500)</f>
        <v>0.04</v>
      </c>
      <c r="T2350" s="134">
        <f>(((I2350-I2349)*S2350)+T2349)+I2350</f>
        <v>650</v>
      </c>
      <c r="U2350" s="134">
        <f>ROUNDUP(T2350,0)</f>
        <v>650</v>
      </c>
      <c r="V2350" s="396"/>
      <c r="W2350" s="130">
        <f>((X2351-X2349)/500)</f>
        <v>0.02</v>
      </c>
      <c r="X2350" s="116">
        <f>(((V2350-V2349)*W2350)+X2349)+V2350</f>
        <v>-2710</v>
      </c>
      <c r="Y2350" s="135">
        <f t="shared" si="343"/>
        <v>240</v>
      </c>
      <c r="Z2350" s="106">
        <f>ROUNDUP(X2350,0)</f>
        <v>-2710</v>
      </c>
      <c r="AA2350" s="136">
        <f>((AB2351-AB2349)/500)</f>
        <v>0.04</v>
      </c>
      <c r="AB2350" s="137">
        <f>(((V2350-V2349)*AA2350)+AB2349)+V2350</f>
        <v>-5420</v>
      </c>
      <c r="AC2350" s="101">
        <f>ROUNDUP(AB2350,0)</f>
        <v>-5420</v>
      </c>
      <c r="AD2350" s="137">
        <f>((AE2351-AE2349)/500)</f>
        <v>0.02</v>
      </c>
      <c r="AE2350" s="137">
        <f>(((V2350-V2349)*AD2350)+AE2349)+V2350</f>
        <v>-2685</v>
      </c>
      <c r="AF2350" s="133">
        <f>ROUNDUP(AE2350,0)</f>
        <v>-2685</v>
      </c>
      <c r="AG2350" s="137">
        <f>((AH2351-AH2349)/500)</f>
        <v>0.02</v>
      </c>
      <c r="AH2350" s="137">
        <f>(((V2350-V2349)*AG2350)+AH2349)+V2350</f>
        <v>-2660</v>
      </c>
      <c r="AI2350" s="101">
        <f>ROUNDUP(AH2350,0)</f>
        <v>-2660</v>
      </c>
      <c r="AJ2350" s="136">
        <f>((AK2351-AK2349)/500)</f>
        <v>0.02</v>
      </c>
      <c r="AK2350" s="138">
        <f>(((V2350-V2349)*AJ2350)+AK2349)+V2350</f>
        <v>-2635</v>
      </c>
      <c r="AL2350" s="139">
        <f>ROUNDUP(AK2350,0)</f>
        <v>-2635</v>
      </c>
    </row>
    <row r="2351" spans="1:38" ht="15.75" x14ac:dyDescent="0.25">
      <c r="A2351" s="93">
        <f t="shared" si="344"/>
        <v>0</v>
      </c>
      <c r="B2351" s="93">
        <f t="shared" si="339"/>
        <v>0</v>
      </c>
      <c r="C2351" s="112">
        <f>+$D$3*U2351</f>
        <v>6728150</v>
      </c>
      <c r="D2351" s="112">
        <f t="shared" si="340"/>
        <v>6728150</v>
      </c>
      <c r="E2351" s="112">
        <f>+$F$3*L2351</f>
        <v>5994000</v>
      </c>
      <c r="F2351" s="112">
        <f t="shared" si="341"/>
        <v>5994000</v>
      </c>
      <c r="G2351" s="113">
        <f>+$H$3*R2351</f>
        <v>1799250</v>
      </c>
      <c r="H2351" s="112">
        <f t="shared" si="342"/>
        <v>1799250</v>
      </c>
      <c r="I2351" s="140">
        <f>+I2349+500</f>
        <v>587500</v>
      </c>
      <c r="J2351" s="130"/>
      <c r="K2351" s="116">
        <f>+K2349+10</f>
        <v>11900</v>
      </c>
      <c r="L2351" s="117">
        <f>+I2351+K2351</f>
        <v>599400</v>
      </c>
      <c r="M2351" s="118"/>
      <c r="N2351" s="119">
        <f>+N2349+10</f>
        <v>12000</v>
      </c>
      <c r="O2351" s="119">
        <f>+N2351+I2351</f>
        <v>599500</v>
      </c>
      <c r="P2351" s="119"/>
      <c r="Q2351" s="119">
        <f>+Q2349+10</f>
        <v>12250</v>
      </c>
      <c r="R2351" s="120">
        <f>+Q2351+I2351</f>
        <v>599750</v>
      </c>
      <c r="S2351" s="121"/>
      <c r="T2351" s="122">
        <f>+T2349+20</f>
        <v>24150</v>
      </c>
      <c r="U2351" s="122">
        <f>+T2351+I2351</f>
        <v>611650</v>
      </c>
      <c r="V2351" s="141">
        <f>+V2349+500</f>
        <v>587500</v>
      </c>
      <c r="W2351" s="130"/>
      <c r="X2351" s="116">
        <f>+X2349+10</f>
        <v>9040</v>
      </c>
      <c r="Y2351" s="124">
        <f t="shared" si="343"/>
        <v>587740</v>
      </c>
      <c r="Z2351" s="125">
        <f>+V2351+X2351</f>
        <v>596540</v>
      </c>
      <c r="AA2351" s="126"/>
      <c r="AB2351" s="127">
        <f>+AB2349+20</f>
        <v>18080</v>
      </c>
      <c r="AC2351" s="119">
        <f>+V2351+AB2351</f>
        <v>605580</v>
      </c>
      <c r="AD2351" s="127"/>
      <c r="AE2351" s="127">
        <f>+AE2349+10</f>
        <v>9065</v>
      </c>
      <c r="AF2351" s="120">
        <f>+AE2351+V2351</f>
        <v>596565</v>
      </c>
      <c r="AG2351" s="127"/>
      <c r="AH2351" s="127">
        <f>+AH2349+10</f>
        <v>9090</v>
      </c>
      <c r="AI2351" s="119">
        <f>+AH2351+V2351</f>
        <v>596590</v>
      </c>
      <c r="AJ2351" s="126"/>
      <c r="AK2351" s="128">
        <f>+AK2349+10</f>
        <v>9115</v>
      </c>
      <c r="AL2351" s="129">
        <f>+AK2351+V2351</f>
        <v>596615</v>
      </c>
    </row>
    <row r="2352" spans="1:38" ht="15.75" x14ac:dyDescent="0.25">
      <c r="A2352" s="93">
        <f t="shared" si="344"/>
        <v>0</v>
      </c>
      <c r="B2352" s="94">
        <f t="shared" si="339"/>
        <v>0</v>
      </c>
      <c r="C2352" s="95">
        <f>+$D$3*T2352</f>
        <v>7150</v>
      </c>
      <c r="D2352" s="95">
        <f t="shared" si="340"/>
        <v>7150</v>
      </c>
      <c r="E2352" s="95">
        <f>+$F$3*K2352</f>
        <v>1500</v>
      </c>
      <c r="F2352" s="95">
        <f t="shared" si="341"/>
        <v>1500</v>
      </c>
      <c r="G2352" s="96">
        <f>+$H$3*Q2352</f>
        <v>1500</v>
      </c>
      <c r="H2352" s="433">
        <f t="shared" si="342"/>
        <v>1500</v>
      </c>
      <c r="I2352" s="395"/>
      <c r="J2352" s="130">
        <f>((K2353-K2351)/500)</f>
        <v>0.02</v>
      </c>
      <c r="K2352" s="116">
        <f>(((I2352-I2351)*J2352)+K2351)+I2352</f>
        <v>150</v>
      </c>
      <c r="L2352" s="131">
        <f>ROUNDUP(K2352,0)</f>
        <v>150</v>
      </c>
      <c r="M2352" s="132">
        <f>((N2353-N2351)/500)</f>
        <v>0.02</v>
      </c>
      <c r="N2352" s="101">
        <f>(((I2352-I2351)*M2352)+N2351)+I2352</f>
        <v>250</v>
      </c>
      <c r="O2352" s="101">
        <f>ROUNDUP(N2352,0)</f>
        <v>250</v>
      </c>
      <c r="P2352" s="101">
        <f>((Q2353-Q2351)/500)</f>
        <v>0.02</v>
      </c>
      <c r="Q2352" s="101">
        <f>(((I2352-I2351)*P2352)+Q2351)+I2352</f>
        <v>500</v>
      </c>
      <c r="R2352" s="133">
        <f>ROUNDUP(Q2352,0)</f>
        <v>500</v>
      </c>
      <c r="S2352" s="132">
        <f>((T2353-T2351)/500)</f>
        <v>0.04</v>
      </c>
      <c r="T2352" s="134">
        <f>(((I2352-I2351)*S2352)+T2351)+I2352</f>
        <v>650</v>
      </c>
      <c r="U2352" s="134">
        <f>ROUNDUP(T2352,0)</f>
        <v>650</v>
      </c>
      <c r="V2352" s="396"/>
      <c r="W2352" s="130">
        <f>((X2353-X2351)/500)</f>
        <v>0.01</v>
      </c>
      <c r="X2352" s="116">
        <f>(((V2352-V2351)*W2352)+X2351)+V2352</f>
        <v>3165</v>
      </c>
      <c r="Y2352" s="135">
        <f t="shared" si="343"/>
        <v>240</v>
      </c>
      <c r="Z2352" s="106">
        <f>ROUNDUP(X2352,0)</f>
        <v>3165</v>
      </c>
      <c r="AA2352" s="136">
        <f>((AB2353-AB2351)/500)</f>
        <v>0.02</v>
      </c>
      <c r="AB2352" s="137">
        <f>(((V2352-V2351)*AA2352)+AB2351)+V2352</f>
        <v>6330</v>
      </c>
      <c r="AC2352" s="101">
        <f>ROUNDUP(AB2352,0)</f>
        <v>6330</v>
      </c>
      <c r="AD2352" s="137">
        <f>((AE2353-AE2351)/500)</f>
        <v>0.01</v>
      </c>
      <c r="AE2352" s="137">
        <f>(((V2352-V2351)*AD2352)+AE2351)+V2352</f>
        <v>3190</v>
      </c>
      <c r="AF2352" s="133">
        <f>ROUNDUP(AE2352,0)</f>
        <v>3190</v>
      </c>
      <c r="AG2352" s="137">
        <f>((AH2353-AH2351)/500)</f>
        <v>0.01</v>
      </c>
      <c r="AH2352" s="137">
        <f>(((V2352-V2351)*AG2352)+AH2351)+V2352</f>
        <v>3215</v>
      </c>
      <c r="AI2352" s="101">
        <f>ROUNDUP(AH2352,0)</f>
        <v>3215</v>
      </c>
      <c r="AJ2352" s="136">
        <f>((AK2353-AK2351)/500)</f>
        <v>0.01</v>
      </c>
      <c r="AK2352" s="138">
        <f>(((V2352-V2351)*AJ2352)+AK2351)+V2352</f>
        <v>3240</v>
      </c>
      <c r="AL2352" s="139">
        <f>ROUNDUP(AK2352,0)</f>
        <v>3240</v>
      </c>
    </row>
    <row r="2353" spans="1:38" ht="15.75" x14ac:dyDescent="0.25">
      <c r="A2353" s="93">
        <f t="shared" si="344"/>
        <v>0</v>
      </c>
      <c r="B2353" s="93">
        <f t="shared" si="339"/>
        <v>0</v>
      </c>
      <c r="C2353" s="112">
        <f>+$D$3*U2353</f>
        <v>6733870</v>
      </c>
      <c r="D2353" s="112">
        <f t="shared" si="340"/>
        <v>6733870</v>
      </c>
      <c r="E2353" s="112">
        <f>+$F$3*L2353</f>
        <v>5999100</v>
      </c>
      <c r="F2353" s="112">
        <f t="shared" si="341"/>
        <v>5999100</v>
      </c>
      <c r="G2353" s="113">
        <f>+$H$3*R2353</f>
        <v>1800780</v>
      </c>
      <c r="H2353" s="112">
        <f t="shared" si="342"/>
        <v>1800780</v>
      </c>
      <c r="I2353" s="140">
        <f>+I2351+500</f>
        <v>588000</v>
      </c>
      <c r="J2353" s="130"/>
      <c r="K2353" s="116">
        <f>+K2351+10</f>
        <v>11910</v>
      </c>
      <c r="L2353" s="117">
        <f>+I2353+K2353</f>
        <v>599910</v>
      </c>
      <c r="M2353" s="118"/>
      <c r="N2353" s="119">
        <f>+N2351+10</f>
        <v>12010</v>
      </c>
      <c r="O2353" s="119">
        <f>+N2353+I2353</f>
        <v>600010</v>
      </c>
      <c r="P2353" s="119"/>
      <c r="Q2353" s="119">
        <f>+Q2351+10</f>
        <v>12260</v>
      </c>
      <c r="R2353" s="120">
        <f>+Q2353+I2353</f>
        <v>600260</v>
      </c>
      <c r="S2353" s="121"/>
      <c r="T2353" s="122">
        <f>+T2351+20</f>
        <v>24170</v>
      </c>
      <c r="U2353" s="122">
        <f>+T2353+I2353</f>
        <v>612170</v>
      </c>
      <c r="V2353" s="141">
        <f>+V2351+500</f>
        <v>588000</v>
      </c>
      <c r="W2353" s="130"/>
      <c r="X2353" s="116">
        <f>+X2351+5</f>
        <v>9045</v>
      </c>
      <c r="Y2353" s="124">
        <f t="shared" si="343"/>
        <v>588240</v>
      </c>
      <c r="Z2353" s="125">
        <f>+V2353+X2353</f>
        <v>597045</v>
      </c>
      <c r="AA2353" s="126"/>
      <c r="AB2353" s="127">
        <f>+AB2351+10</f>
        <v>18090</v>
      </c>
      <c r="AC2353" s="119">
        <f>+V2353+AB2353</f>
        <v>606090</v>
      </c>
      <c r="AD2353" s="127"/>
      <c r="AE2353" s="127">
        <f>+AE2351+5</f>
        <v>9070</v>
      </c>
      <c r="AF2353" s="120">
        <f>+AE2353+V2353</f>
        <v>597070</v>
      </c>
      <c r="AG2353" s="127"/>
      <c r="AH2353" s="127">
        <f>+AH2351+5</f>
        <v>9095</v>
      </c>
      <c r="AI2353" s="119">
        <f>+AH2353+V2353</f>
        <v>597095</v>
      </c>
      <c r="AJ2353" s="126"/>
      <c r="AK2353" s="128">
        <f>+AK2351+5</f>
        <v>9120</v>
      </c>
      <c r="AL2353" s="129">
        <f>+AK2353+V2353</f>
        <v>597120</v>
      </c>
    </row>
    <row r="2354" spans="1:38" ht="15.75" x14ac:dyDescent="0.25">
      <c r="A2354" s="93">
        <f t="shared" si="344"/>
        <v>0</v>
      </c>
      <c r="B2354" s="94">
        <f t="shared" si="339"/>
        <v>0</v>
      </c>
      <c r="C2354" s="95">
        <f>+$D$3*T2354</f>
        <v>7150</v>
      </c>
      <c r="D2354" s="95">
        <f t="shared" si="340"/>
        <v>7150</v>
      </c>
      <c r="E2354" s="95">
        <f>+$F$3*K2354</f>
        <v>1500</v>
      </c>
      <c r="F2354" s="95">
        <f t="shared" si="341"/>
        <v>1500</v>
      </c>
      <c r="G2354" s="96">
        <f>+$H$3*Q2354</f>
        <v>1500</v>
      </c>
      <c r="H2354" s="95">
        <f t="shared" si="342"/>
        <v>1500</v>
      </c>
      <c r="I2354" s="395"/>
      <c r="J2354" s="130">
        <f>((K2355-K2353)/500)</f>
        <v>0.02</v>
      </c>
      <c r="K2354" s="116">
        <f>(((I2354-I2353)*J2354)+K2353)+I2354</f>
        <v>150</v>
      </c>
      <c r="L2354" s="131">
        <f>ROUNDUP(K2354,0)</f>
        <v>150</v>
      </c>
      <c r="M2354" s="132">
        <f>((N2355-N2353)/500)</f>
        <v>0.02</v>
      </c>
      <c r="N2354" s="101">
        <f>(((I2354-I2353)*M2354)+N2353)+I2354</f>
        <v>250</v>
      </c>
      <c r="O2354" s="101">
        <f>ROUNDUP(N2354,0)</f>
        <v>250</v>
      </c>
      <c r="P2354" s="101">
        <f>((Q2355-Q2353)/500)</f>
        <v>0.02</v>
      </c>
      <c r="Q2354" s="101">
        <f>(((I2354-I2353)*P2354)+Q2353)+I2354</f>
        <v>500</v>
      </c>
      <c r="R2354" s="133">
        <f>ROUNDUP(Q2354,0)</f>
        <v>500</v>
      </c>
      <c r="S2354" s="132">
        <f>((T2355-T2353)/500)</f>
        <v>0.04</v>
      </c>
      <c r="T2354" s="134">
        <f>(((I2354-I2353)*S2354)+T2353)+I2354</f>
        <v>650</v>
      </c>
      <c r="U2354" s="134">
        <f>ROUNDUP(T2354,0)</f>
        <v>650</v>
      </c>
      <c r="V2354" s="396"/>
      <c r="W2354" s="130">
        <f>((X2355-X2353)/500)</f>
        <v>0.02</v>
      </c>
      <c r="X2354" s="116">
        <f>(((V2354-V2353)*W2354)+X2353)+V2354</f>
        <v>-2715</v>
      </c>
      <c r="Y2354" s="135">
        <f t="shared" si="343"/>
        <v>240</v>
      </c>
      <c r="Z2354" s="106">
        <f>ROUNDUP(X2354,0)</f>
        <v>-2715</v>
      </c>
      <c r="AA2354" s="136">
        <f>((AB2355-AB2353)/500)</f>
        <v>0.04</v>
      </c>
      <c r="AB2354" s="137">
        <f>(((V2354-V2353)*AA2354)+AB2353)+V2354</f>
        <v>-5430</v>
      </c>
      <c r="AC2354" s="101">
        <f>ROUNDUP(AB2354,0)</f>
        <v>-5430</v>
      </c>
      <c r="AD2354" s="137">
        <f>((AE2355-AE2353)/500)</f>
        <v>0.02</v>
      </c>
      <c r="AE2354" s="137">
        <f>(((V2354-V2353)*AD2354)+AE2353)+V2354</f>
        <v>-2690</v>
      </c>
      <c r="AF2354" s="133">
        <f>ROUNDUP(AE2354,0)</f>
        <v>-2690</v>
      </c>
      <c r="AG2354" s="137">
        <f>((AH2355-AH2353)/500)</f>
        <v>0.02</v>
      </c>
      <c r="AH2354" s="137">
        <f>(((V2354-V2353)*AG2354)+AH2353)+V2354</f>
        <v>-2665</v>
      </c>
      <c r="AI2354" s="101">
        <f>ROUNDUP(AH2354,0)</f>
        <v>-2665</v>
      </c>
      <c r="AJ2354" s="136">
        <f>((AK2355-AK2353)/500)</f>
        <v>0.02</v>
      </c>
      <c r="AK2354" s="138">
        <f>(((V2354-V2353)*AJ2354)+AK2353)+V2354</f>
        <v>-2640</v>
      </c>
      <c r="AL2354" s="139">
        <f>ROUNDUP(AK2354,0)</f>
        <v>-2640</v>
      </c>
    </row>
    <row r="2355" spans="1:38" ht="15.75" x14ac:dyDescent="0.25">
      <c r="A2355" s="93">
        <f t="shared" si="344"/>
        <v>0</v>
      </c>
      <c r="B2355" s="93">
        <f t="shared" si="339"/>
        <v>0</v>
      </c>
      <c r="C2355" s="112">
        <f>+$D$3*U2355</f>
        <v>6739590</v>
      </c>
      <c r="D2355" s="112">
        <f t="shared" si="340"/>
        <v>6739590</v>
      </c>
      <c r="E2355" s="112">
        <f>+$F$3*L2355</f>
        <v>6004200</v>
      </c>
      <c r="F2355" s="112">
        <f t="shared" si="341"/>
        <v>6004200</v>
      </c>
      <c r="G2355" s="113">
        <f>+$H$3*R2355</f>
        <v>1802310</v>
      </c>
      <c r="H2355" s="112">
        <f t="shared" si="342"/>
        <v>1802310</v>
      </c>
      <c r="I2355" s="140">
        <f>+I2353+500</f>
        <v>588500</v>
      </c>
      <c r="J2355" s="130"/>
      <c r="K2355" s="116">
        <f>+K2353+10</f>
        <v>11920</v>
      </c>
      <c r="L2355" s="117">
        <f>+I2355+K2355</f>
        <v>600420</v>
      </c>
      <c r="M2355" s="118"/>
      <c r="N2355" s="119">
        <f>+N2353+10</f>
        <v>12020</v>
      </c>
      <c r="O2355" s="119">
        <f>+N2355+I2355</f>
        <v>600520</v>
      </c>
      <c r="P2355" s="119"/>
      <c r="Q2355" s="119">
        <f>+Q2353+10</f>
        <v>12270</v>
      </c>
      <c r="R2355" s="120">
        <f>+Q2355+I2355</f>
        <v>600770</v>
      </c>
      <c r="S2355" s="121"/>
      <c r="T2355" s="122">
        <f>+T2353+20</f>
        <v>24190</v>
      </c>
      <c r="U2355" s="122">
        <f>+T2355+I2355</f>
        <v>612690</v>
      </c>
      <c r="V2355" s="141">
        <f>+V2353+500</f>
        <v>588500</v>
      </c>
      <c r="W2355" s="130"/>
      <c r="X2355" s="116">
        <f>+X2353+10</f>
        <v>9055</v>
      </c>
      <c r="Y2355" s="124">
        <f t="shared" si="343"/>
        <v>588740</v>
      </c>
      <c r="Z2355" s="125">
        <f>+V2355+X2355</f>
        <v>597555</v>
      </c>
      <c r="AA2355" s="126"/>
      <c r="AB2355" s="127">
        <f>+AB2353+20</f>
        <v>18110</v>
      </c>
      <c r="AC2355" s="119">
        <f>+V2355+AB2355</f>
        <v>606610</v>
      </c>
      <c r="AD2355" s="127"/>
      <c r="AE2355" s="127">
        <f>+AE2353+10</f>
        <v>9080</v>
      </c>
      <c r="AF2355" s="120">
        <f>+AE2355+V2355</f>
        <v>597580</v>
      </c>
      <c r="AG2355" s="127"/>
      <c r="AH2355" s="127">
        <f>+AH2353+10</f>
        <v>9105</v>
      </c>
      <c r="AI2355" s="119">
        <f>+AH2355+V2355</f>
        <v>597605</v>
      </c>
      <c r="AJ2355" s="126"/>
      <c r="AK2355" s="128">
        <f>+AK2353+10</f>
        <v>9130</v>
      </c>
      <c r="AL2355" s="129">
        <f>+AK2355+V2355</f>
        <v>597630</v>
      </c>
    </row>
    <row r="2356" spans="1:38" ht="15.75" x14ac:dyDescent="0.25">
      <c r="A2356" s="93">
        <f t="shared" si="344"/>
        <v>0</v>
      </c>
      <c r="B2356" s="94">
        <f t="shared" si="339"/>
        <v>0</v>
      </c>
      <c r="C2356" s="95">
        <f>+$D$3*T2356</f>
        <v>7150</v>
      </c>
      <c r="D2356" s="95">
        <f t="shared" si="340"/>
        <v>7150</v>
      </c>
      <c r="E2356" s="95">
        <f>+$F$3*K2356</f>
        <v>1500</v>
      </c>
      <c r="F2356" s="95">
        <f t="shared" si="341"/>
        <v>1500</v>
      </c>
      <c r="G2356" s="96">
        <f>+$H$3*Q2356</f>
        <v>1500</v>
      </c>
      <c r="H2356" s="433">
        <f t="shared" si="342"/>
        <v>1500</v>
      </c>
      <c r="I2356" s="395"/>
      <c r="J2356" s="130">
        <f>((K2357-K2355)/500)</f>
        <v>0.02</v>
      </c>
      <c r="K2356" s="116">
        <f>(((I2356-I2355)*J2356)+K2355)+I2356</f>
        <v>150</v>
      </c>
      <c r="L2356" s="131">
        <f>ROUNDUP(K2356,0)</f>
        <v>150</v>
      </c>
      <c r="M2356" s="132">
        <f>((N2357-N2355)/500)</f>
        <v>0.02</v>
      </c>
      <c r="N2356" s="101">
        <f>(((I2356-I2355)*M2356)+N2355)+I2356</f>
        <v>250</v>
      </c>
      <c r="O2356" s="101">
        <f>ROUNDUP(N2356,0)</f>
        <v>250</v>
      </c>
      <c r="P2356" s="101">
        <f>((Q2357-Q2355)/500)</f>
        <v>0.02</v>
      </c>
      <c r="Q2356" s="101">
        <f>(((I2356-I2355)*P2356)+Q2355)+I2356</f>
        <v>500</v>
      </c>
      <c r="R2356" s="133">
        <f>ROUNDUP(Q2356,0)</f>
        <v>500</v>
      </c>
      <c r="S2356" s="132">
        <f>((T2357-T2355)/500)</f>
        <v>0.04</v>
      </c>
      <c r="T2356" s="134">
        <f>(((I2356-I2355)*S2356)+T2355)+I2356</f>
        <v>650</v>
      </c>
      <c r="U2356" s="134">
        <f>ROUNDUP(T2356,0)</f>
        <v>650</v>
      </c>
      <c r="V2356" s="396"/>
      <c r="W2356" s="130">
        <f>((X2357-X2355)/500)</f>
        <v>0.01</v>
      </c>
      <c r="X2356" s="116">
        <f>(((V2356-V2355)*W2356)+X2355)+V2356</f>
        <v>3170</v>
      </c>
      <c r="Y2356" s="135">
        <f t="shared" si="343"/>
        <v>240</v>
      </c>
      <c r="Z2356" s="106">
        <f>ROUNDUP(X2356,0)</f>
        <v>3170</v>
      </c>
      <c r="AA2356" s="136">
        <f>((AB2357-AB2355)/500)</f>
        <v>0.02</v>
      </c>
      <c r="AB2356" s="137">
        <f>(((V2356-V2355)*AA2356)+AB2355)+V2356</f>
        <v>6340</v>
      </c>
      <c r="AC2356" s="101">
        <f>ROUNDUP(AB2356,0)</f>
        <v>6340</v>
      </c>
      <c r="AD2356" s="137">
        <f>((AE2357-AE2355)/500)</f>
        <v>0.01</v>
      </c>
      <c r="AE2356" s="137">
        <f>(((V2356-V2355)*AD2356)+AE2355)+V2356</f>
        <v>3195</v>
      </c>
      <c r="AF2356" s="133">
        <f>ROUNDUP(AE2356,0)</f>
        <v>3195</v>
      </c>
      <c r="AG2356" s="137">
        <f>((AH2357-AH2355)/500)</f>
        <v>0.01</v>
      </c>
      <c r="AH2356" s="137">
        <f>(((V2356-V2355)*AG2356)+AH2355)+V2356</f>
        <v>3220</v>
      </c>
      <c r="AI2356" s="101">
        <f>ROUNDUP(AH2356,0)</f>
        <v>3220</v>
      </c>
      <c r="AJ2356" s="136">
        <f>((AK2357-AK2355)/500)</f>
        <v>0.01</v>
      </c>
      <c r="AK2356" s="138">
        <f>(((V2356-V2355)*AJ2356)+AK2355)+V2356</f>
        <v>3245</v>
      </c>
      <c r="AL2356" s="139">
        <f>ROUNDUP(AK2356,0)</f>
        <v>3245</v>
      </c>
    </row>
    <row r="2357" spans="1:38" ht="15.75" x14ac:dyDescent="0.25">
      <c r="A2357" s="93">
        <f t="shared" si="344"/>
        <v>0</v>
      </c>
      <c r="B2357" s="93">
        <f t="shared" si="339"/>
        <v>0</v>
      </c>
      <c r="C2357" s="112">
        <f>+$D$3*U2357</f>
        <v>6745310</v>
      </c>
      <c r="D2357" s="112">
        <f t="shared" si="340"/>
        <v>6745310</v>
      </c>
      <c r="E2357" s="112">
        <f>+$F$3*L2357</f>
        <v>6009300</v>
      </c>
      <c r="F2357" s="112">
        <f t="shared" si="341"/>
        <v>6009300</v>
      </c>
      <c r="G2357" s="113">
        <f>+$H$3*R2357</f>
        <v>1803840</v>
      </c>
      <c r="H2357" s="112">
        <f t="shared" si="342"/>
        <v>1803840</v>
      </c>
      <c r="I2357" s="140">
        <f>+I2355+500</f>
        <v>589000</v>
      </c>
      <c r="J2357" s="130"/>
      <c r="K2357" s="116">
        <f>+K2355+10</f>
        <v>11930</v>
      </c>
      <c r="L2357" s="117">
        <f>+I2357+K2357</f>
        <v>600930</v>
      </c>
      <c r="M2357" s="118"/>
      <c r="N2357" s="119">
        <f>+N2355+10</f>
        <v>12030</v>
      </c>
      <c r="O2357" s="119">
        <f>+N2357+I2357</f>
        <v>601030</v>
      </c>
      <c r="P2357" s="119"/>
      <c r="Q2357" s="119">
        <f>+Q2355+10</f>
        <v>12280</v>
      </c>
      <c r="R2357" s="120">
        <f>+Q2357+I2357</f>
        <v>601280</v>
      </c>
      <c r="S2357" s="121"/>
      <c r="T2357" s="122">
        <f>+T2355+20</f>
        <v>24210</v>
      </c>
      <c r="U2357" s="122">
        <f>+T2357+I2357</f>
        <v>613210</v>
      </c>
      <c r="V2357" s="141">
        <f>+V2355+500</f>
        <v>589000</v>
      </c>
      <c r="W2357" s="130"/>
      <c r="X2357" s="116">
        <f>+X2355+5</f>
        <v>9060</v>
      </c>
      <c r="Y2357" s="124">
        <f t="shared" si="343"/>
        <v>589240</v>
      </c>
      <c r="Z2357" s="125">
        <f>+V2357+X2357</f>
        <v>598060</v>
      </c>
      <c r="AA2357" s="126"/>
      <c r="AB2357" s="127">
        <f>+AB2355+10</f>
        <v>18120</v>
      </c>
      <c r="AC2357" s="119">
        <f>+V2357+AB2357</f>
        <v>607120</v>
      </c>
      <c r="AD2357" s="127"/>
      <c r="AE2357" s="127">
        <f>+AE2355+5</f>
        <v>9085</v>
      </c>
      <c r="AF2357" s="120">
        <f>+AE2357+V2357</f>
        <v>598085</v>
      </c>
      <c r="AG2357" s="127"/>
      <c r="AH2357" s="127">
        <f>+AH2355+5</f>
        <v>9110</v>
      </c>
      <c r="AI2357" s="119">
        <f>+AH2357+V2357</f>
        <v>598110</v>
      </c>
      <c r="AJ2357" s="126"/>
      <c r="AK2357" s="128">
        <f>+AK2355+5</f>
        <v>9135</v>
      </c>
      <c r="AL2357" s="129">
        <f>+AK2357+V2357</f>
        <v>598135</v>
      </c>
    </row>
    <row r="2358" spans="1:38" ht="15.75" x14ac:dyDescent="0.25">
      <c r="A2358" s="93">
        <f t="shared" si="344"/>
        <v>0</v>
      </c>
      <c r="B2358" s="94">
        <f t="shared" si="339"/>
        <v>0</v>
      </c>
      <c r="C2358" s="95">
        <f>+$D$3*T2358</f>
        <v>7150</v>
      </c>
      <c r="D2358" s="95">
        <f t="shared" si="340"/>
        <v>7150</v>
      </c>
      <c r="E2358" s="95">
        <f>+$F$3*K2358</f>
        <v>1500</v>
      </c>
      <c r="F2358" s="95">
        <f t="shared" si="341"/>
        <v>1500</v>
      </c>
      <c r="G2358" s="96">
        <f>+$H$3*Q2358</f>
        <v>1500</v>
      </c>
      <c r="H2358" s="95">
        <f t="shared" si="342"/>
        <v>1500</v>
      </c>
      <c r="I2358" s="395"/>
      <c r="J2358" s="130">
        <f>((K2359-K2357)/500)</f>
        <v>0.02</v>
      </c>
      <c r="K2358" s="116">
        <f>(((I2358-I2357)*J2358)+K2357)+I2358</f>
        <v>150</v>
      </c>
      <c r="L2358" s="131">
        <f>ROUNDUP(K2358,0)</f>
        <v>150</v>
      </c>
      <c r="M2358" s="132">
        <f>((N2359-N2357)/500)</f>
        <v>0.02</v>
      </c>
      <c r="N2358" s="101">
        <f>(((I2358-I2357)*M2358)+N2357)+I2358</f>
        <v>250</v>
      </c>
      <c r="O2358" s="101">
        <f>ROUNDUP(N2358,0)</f>
        <v>250</v>
      </c>
      <c r="P2358" s="101">
        <f>((Q2359-Q2357)/500)</f>
        <v>0.02</v>
      </c>
      <c r="Q2358" s="101">
        <f>(((I2358-I2357)*P2358)+Q2357)+I2358</f>
        <v>500</v>
      </c>
      <c r="R2358" s="133">
        <f>ROUNDUP(Q2358,0)</f>
        <v>500</v>
      </c>
      <c r="S2358" s="132">
        <f>((T2359-T2357)/500)</f>
        <v>0.04</v>
      </c>
      <c r="T2358" s="134">
        <f>(((I2358-I2357)*S2358)+T2357)+I2358</f>
        <v>650</v>
      </c>
      <c r="U2358" s="134">
        <f>ROUNDUP(T2358,0)</f>
        <v>650</v>
      </c>
      <c r="V2358" s="396"/>
      <c r="W2358" s="130">
        <f>((X2359-X2357)/500)</f>
        <v>0.02</v>
      </c>
      <c r="X2358" s="116">
        <f>(((V2358-V2357)*W2358)+X2357)+V2358</f>
        <v>-2720</v>
      </c>
      <c r="Y2358" s="135">
        <f t="shared" si="343"/>
        <v>240</v>
      </c>
      <c r="Z2358" s="106">
        <f>ROUNDUP(X2358,0)</f>
        <v>-2720</v>
      </c>
      <c r="AA2358" s="136">
        <f>((AB2359-AB2357)/500)</f>
        <v>0.04</v>
      </c>
      <c r="AB2358" s="137">
        <f>(((V2358-V2357)*AA2358)+AB2357)+V2358</f>
        <v>-5440</v>
      </c>
      <c r="AC2358" s="101">
        <f>ROUNDUP(AB2358,0)</f>
        <v>-5440</v>
      </c>
      <c r="AD2358" s="137">
        <f>((AE2359-AE2357)/500)</f>
        <v>0.02</v>
      </c>
      <c r="AE2358" s="137">
        <f>(((V2358-V2357)*AD2358)+AE2357)+V2358</f>
        <v>-2695</v>
      </c>
      <c r="AF2358" s="133">
        <f>ROUNDUP(AE2358,0)</f>
        <v>-2695</v>
      </c>
      <c r="AG2358" s="137">
        <f>((AH2359-AH2357)/500)</f>
        <v>0.02</v>
      </c>
      <c r="AH2358" s="137">
        <f>(((V2358-V2357)*AG2358)+AH2357)+V2358</f>
        <v>-2670</v>
      </c>
      <c r="AI2358" s="101">
        <f>ROUNDUP(AH2358,0)</f>
        <v>-2670</v>
      </c>
      <c r="AJ2358" s="136">
        <f>((AK2359-AK2357)/500)</f>
        <v>0.02</v>
      </c>
      <c r="AK2358" s="138">
        <f>(((V2358-V2357)*AJ2358)+AK2357)+V2358</f>
        <v>-2645</v>
      </c>
      <c r="AL2358" s="139">
        <f>ROUNDUP(AK2358,0)</f>
        <v>-2645</v>
      </c>
    </row>
    <row r="2359" spans="1:38" ht="15.75" x14ac:dyDescent="0.25">
      <c r="A2359" s="93">
        <f t="shared" si="344"/>
        <v>0</v>
      </c>
      <c r="B2359" s="93">
        <f t="shared" si="339"/>
        <v>0</v>
      </c>
      <c r="C2359" s="112">
        <f>+$D$3*U2359</f>
        <v>6751030</v>
      </c>
      <c r="D2359" s="112">
        <f t="shared" si="340"/>
        <v>6751030</v>
      </c>
      <c r="E2359" s="112">
        <f>+$F$3*L2359</f>
        <v>6014400</v>
      </c>
      <c r="F2359" s="112">
        <f t="shared" si="341"/>
        <v>6014400</v>
      </c>
      <c r="G2359" s="113">
        <f>+$H$3*R2359</f>
        <v>1805370</v>
      </c>
      <c r="H2359" s="112">
        <f t="shared" si="342"/>
        <v>1805370</v>
      </c>
      <c r="I2359" s="140">
        <f>+I2357+500</f>
        <v>589500</v>
      </c>
      <c r="J2359" s="130"/>
      <c r="K2359" s="116">
        <f>+K2357+10</f>
        <v>11940</v>
      </c>
      <c r="L2359" s="117">
        <f>+I2359+K2359</f>
        <v>601440</v>
      </c>
      <c r="M2359" s="118"/>
      <c r="N2359" s="119">
        <f>+N2357+10</f>
        <v>12040</v>
      </c>
      <c r="O2359" s="119">
        <f>+N2359+I2359</f>
        <v>601540</v>
      </c>
      <c r="P2359" s="119"/>
      <c r="Q2359" s="119">
        <f>+Q2357+10</f>
        <v>12290</v>
      </c>
      <c r="R2359" s="120">
        <f>+Q2359+I2359</f>
        <v>601790</v>
      </c>
      <c r="S2359" s="121"/>
      <c r="T2359" s="122">
        <f>+T2357+20</f>
        <v>24230</v>
      </c>
      <c r="U2359" s="122">
        <f>+T2359+I2359</f>
        <v>613730</v>
      </c>
      <c r="V2359" s="141">
        <f>+V2357+500</f>
        <v>589500</v>
      </c>
      <c r="W2359" s="130"/>
      <c r="X2359" s="116">
        <f>+X2357+10</f>
        <v>9070</v>
      </c>
      <c r="Y2359" s="124">
        <f t="shared" si="343"/>
        <v>589740</v>
      </c>
      <c r="Z2359" s="125">
        <f>+V2359+X2359</f>
        <v>598570</v>
      </c>
      <c r="AA2359" s="126"/>
      <c r="AB2359" s="127">
        <f>+AB2357+20</f>
        <v>18140</v>
      </c>
      <c r="AC2359" s="119">
        <f>+V2359+AB2359</f>
        <v>607640</v>
      </c>
      <c r="AD2359" s="127"/>
      <c r="AE2359" s="127">
        <f>+AE2357+10</f>
        <v>9095</v>
      </c>
      <c r="AF2359" s="120">
        <f>+AE2359+V2359</f>
        <v>598595</v>
      </c>
      <c r="AG2359" s="127"/>
      <c r="AH2359" s="127">
        <f>+AH2357+10</f>
        <v>9120</v>
      </c>
      <c r="AI2359" s="119">
        <f>+AH2359+V2359</f>
        <v>598620</v>
      </c>
      <c r="AJ2359" s="126"/>
      <c r="AK2359" s="128">
        <f>+AK2357+10</f>
        <v>9145</v>
      </c>
      <c r="AL2359" s="129">
        <f>+AK2359+V2359</f>
        <v>598645</v>
      </c>
    </row>
    <row r="2360" spans="1:38" ht="15.75" x14ac:dyDescent="0.25">
      <c r="A2360" s="93">
        <f t="shared" si="344"/>
        <v>0</v>
      </c>
      <c r="B2360" s="94">
        <f t="shared" si="339"/>
        <v>0</v>
      </c>
      <c r="C2360" s="95">
        <f>+$D$3*T2360</f>
        <v>7150</v>
      </c>
      <c r="D2360" s="95">
        <f t="shared" si="340"/>
        <v>7150</v>
      </c>
      <c r="E2360" s="95">
        <f>+$F$3*K2360</f>
        <v>1500</v>
      </c>
      <c r="F2360" s="95">
        <f t="shared" si="341"/>
        <v>1500</v>
      </c>
      <c r="G2360" s="96">
        <f>+$H$3*Q2360</f>
        <v>1500</v>
      </c>
      <c r="H2360" s="433">
        <f t="shared" si="342"/>
        <v>1500</v>
      </c>
      <c r="I2360" s="395"/>
      <c r="J2360" s="130">
        <f>((K2361-K2359)/500)</f>
        <v>0.02</v>
      </c>
      <c r="K2360" s="116">
        <f>(((I2360-I2359)*J2360)+K2359)+I2360</f>
        <v>150</v>
      </c>
      <c r="L2360" s="131">
        <f>ROUNDUP(K2360,0)</f>
        <v>150</v>
      </c>
      <c r="M2360" s="132">
        <f>((N2361-N2359)/500)</f>
        <v>0.02</v>
      </c>
      <c r="N2360" s="101">
        <f>(((I2360-I2359)*M2360)+N2359)+I2360</f>
        <v>250</v>
      </c>
      <c r="O2360" s="101">
        <f>ROUNDUP(N2360,0)</f>
        <v>250</v>
      </c>
      <c r="P2360" s="101">
        <f>((Q2361-Q2359)/500)</f>
        <v>0.02</v>
      </c>
      <c r="Q2360" s="101">
        <f>(((I2360-I2359)*P2360)+Q2359)+I2360</f>
        <v>500</v>
      </c>
      <c r="R2360" s="133">
        <f>ROUNDUP(Q2360,0)</f>
        <v>500</v>
      </c>
      <c r="S2360" s="132">
        <f>((T2361-T2359)/500)</f>
        <v>0.04</v>
      </c>
      <c r="T2360" s="134">
        <f>(((I2360-I2359)*S2360)+T2359)+I2360</f>
        <v>650</v>
      </c>
      <c r="U2360" s="134">
        <f>ROUNDUP(T2360,0)</f>
        <v>650</v>
      </c>
      <c r="V2360" s="396"/>
      <c r="W2360" s="130">
        <f>((X2361-X2359)/500)</f>
        <v>0.01</v>
      </c>
      <c r="X2360" s="116">
        <f>(((V2360-V2359)*W2360)+X2359)+V2360</f>
        <v>3175</v>
      </c>
      <c r="Y2360" s="135">
        <f t="shared" si="343"/>
        <v>240</v>
      </c>
      <c r="Z2360" s="106">
        <f>ROUNDUP(X2360,0)</f>
        <v>3175</v>
      </c>
      <c r="AA2360" s="136">
        <f>((AB2361-AB2359)/500)</f>
        <v>0.02</v>
      </c>
      <c r="AB2360" s="137">
        <f>(((V2360-V2359)*AA2360)+AB2359)+V2360</f>
        <v>6350</v>
      </c>
      <c r="AC2360" s="101">
        <f>ROUNDUP(AB2360,0)</f>
        <v>6350</v>
      </c>
      <c r="AD2360" s="137">
        <f>((AE2361-AE2359)/500)</f>
        <v>0.01</v>
      </c>
      <c r="AE2360" s="137">
        <f>(((V2360-V2359)*AD2360)+AE2359)+V2360</f>
        <v>3200</v>
      </c>
      <c r="AF2360" s="133">
        <f>ROUNDUP(AE2360,0)</f>
        <v>3200</v>
      </c>
      <c r="AG2360" s="137">
        <f>((AH2361-AH2359)/500)</f>
        <v>0.01</v>
      </c>
      <c r="AH2360" s="137">
        <f>(((V2360-V2359)*AG2360)+AH2359)+V2360</f>
        <v>3225</v>
      </c>
      <c r="AI2360" s="101">
        <f>ROUNDUP(AH2360,0)</f>
        <v>3225</v>
      </c>
      <c r="AJ2360" s="136">
        <f>((AK2361-AK2359)/500)</f>
        <v>0.01</v>
      </c>
      <c r="AK2360" s="138">
        <f>(((V2360-V2359)*AJ2360)+AK2359)+V2360</f>
        <v>3250</v>
      </c>
      <c r="AL2360" s="139">
        <f>ROUNDUP(AK2360,0)</f>
        <v>3250</v>
      </c>
    </row>
    <row r="2361" spans="1:38" ht="15.75" x14ac:dyDescent="0.25">
      <c r="A2361" s="93">
        <f t="shared" si="344"/>
        <v>0</v>
      </c>
      <c r="B2361" s="93">
        <f t="shared" si="339"/>
        <v>0</v>
      </c>
      <c r="C2361" s="112">
        <f>+$D$3*U2361</f>
        <v>6756750</v>
      </c>
      <c r="D2361" s="112">
        <f t="shared" si="340"/>
        <v>6756750</v>
      </c>
      <c r="E2361" s="112">
        <f>+$F$3*L2361</f>
        <v>6019500</v>
      </c>
      <c r="F2361" s="112">
        <f t="shared" si="341"/>
        <v>6019500</v>
      </c>
      <c r="G2361" s="113">
        <f>+$H$3*R2361</f>
        <v>1806900</v>
      </c>
      <c r="H2361" s="112">
        <f t="shared" si="342"/>
        <v>1806900</v>
      </c>
      <c r="I2361" s="140">
        <f>+I2359+500</f>
        <v>590000</v>
      </c>
      <c r="J2361" s="130"/>
      <c r="K2361" s="116">
        <f>+K2359+10</f>
        <v>11950</v>
      </c>
      <c r="L2361" s="117">
        <f>+I2361+K2361</f>
        <v>601950</v>
      </c>
      <c r="M2361" s="118"/>
      <c r="N2361" s="119">
        <f>+N2359+10</f>
        <v>12050</v>
      </c>
      <c r="O2361" s="119">
        <f>+N2361+I2361</f>
        <v>602050</v>
      </c>
      <c r="P2361" s="119"/>
      <c r="Q2361" s="119">
        <f>+Q2359+10</f>
        <v>12300</v>
      </c>
      <c r="R2361" s="120">
        <f>+Q2361+I2361</f>
        <v>602300</v>
      </c>
      <c r="S2361" s="121"/>
      <c r="T2361" s="122">
        <f>+T2359+20</f>
        <v>24250</v>
      </c>
      <c r="U2361" s="122">
        <f>+T2361+I2361</f>
        <v>614250</v>
      </c>
      <c r="V2361" s="141">
        <f>+V2359+500</f>
        <v>590000</v>
      </c>
      <c r="W2361" s="130"/>
      <c r="X2361" s="116">
        <f>+X2359+5</f>
        <v>9075</v>
      </c>
      <c r="Y2361" s="124">
        <f t="shared" si="343"/>
        <v>590240</v>
      </c>
      <c r="Z2361" s="125">
        <f>+V2361+X2361</f>
        <v>599075</v>
      </c>
      <c r="AA2361" s="126"/>
      <c r="AB2361" s="127">
        <f>+AB2359+10</f>
        <v>18150</v>
      </c>
      <c r="AC2361" s="119">
        <f>+V2361+AB2361</f>
        <v>608150</v>
      </c>
      <c r="AD2361" s="127"/>
      <c r="AE2361" s="127">
        <f>+AE2359+5</f>
        <v>9100</v>
      </c>
      <c r="AF2361" s="120">
        <f>+AE2361+V2361</f>
        <v>599100</v>
      </c>
      <c r="AG2361" s="127"/>
      <c r="AH2361" s="127">
        <f>+AH2359+5</f>
        <v>9125</v>
      </c>
      <c r="AI2361" s="119">
        <f>+AH2361+V2361</f>
        <v>599125</v>
      </c>
      <c r="AJ2361" s="126"/>
      <c r="AK2361" s="128">
        <f>+AK2359+5</f>
        <v>9150</v>
      </c>
      <c r="AL2361" s="129">
        <f>+AK2361+V2361</f>
        <v>599150</v>
      </c>
    </row>
    <row r="2362" spans="1:38" ht="15.75" x14ac:dyDescent="0.25">
      <c r="A2362" s="93">
        <f t="shared" si="344"/>
        <v>0</v>
      </c>
      <c r="B2362" s="94">
        <f t="shared" si="339"/>
        <v>0</v>
      </c>
      <c r="C2362" s="95">
        <f>+$D$3*T2362</f>
        <v>7150</v>
      </c>
      <c r="D2362" s="95">
        <f t="shared" si="340"/>
        <v>7150</v>
      </c>
      <c r="E2362" s="95">
        <f>+$F$3*K2362</f>
        <v>1500</v>
      </c>
      <c r="F2362" s="95">
        <f t="shared" si="341"/>
        <v>1500</v>
      </c>
      <c r="G2362" s="96">
        <f>+$H$3*Q2362</f>
        <v>1500</v>
      </c>
      <c r="H2362" s="95">
        <f t="shared" si="342"/>
        <v>1500</v>
      </c>
      <c r="I2362" s="395"/>
      <c r="J2362" s="130">
        <f>((K2363-K2361)/500)</f>
        <v>0.02</v>
      </c>
      <c r="K2362" s="116">
        <f>(((I2362-I2361)*J2362)+K2361)+I2362</f>
        <v>150</v>
      </c>
      <c r="L2362" s="131">
        <f>ROUNDUP(K2362,0)</f>
        <v>150</v>
      </c>
      <c r="M2362" s="132">
        <f>((N2363-N2361)/500)</f>
        <v>0.02</v>
      </c>
      <c r="N2362" s="101">
        <f>(((I2362-I2361)*M2362)+N2361)+I2362</f>
        <v>250</v>
      </c>
      <c r="O2362" s="101">
        <f>ROUNDUP(N2362,0)</f>
        <v>250</v>
      </c>
      <c r="P2362" s="101">
        <f>((Q2363-Q2361)/500)</f>
        <v>0.02</v>
      </c>
      <c r="Q2362" s="101">
        <f>(((I2362-I2361)*P2362)+Q2361)+I2362</f>
        <v>500</v>
      </c>
      <c r="R2362" s="133">
        <f>ROUNDUP(Q2362,0)</f>
        <v>500</v>
      </c>
      <c r="S2362" s="132">
        <f>((T2363-T2361)/500)</f>
        <v>0.04</v>
      </c>
      <c r="T2362" s="134">
        <f>(((I2362-I2361)*S2362)+T2361)+I2362</f>
        <v>650</v>
      </c>
      <c r="U2362" s="134">
        <f>ROUNDUP(T2362,0)</f>
        <v>650</v>
      </c>
      <c r="V2362" s="396"/>
      <c r="W2362" s="130">
        <f>((X2363-X2361)/500)</f>
        <v>0.02</v>
      </c>
      <c r="X2362" s="116">
        <f>(((V2362-V2361)*W2362)+X2361)+V2362</f>
        <v>-2725</v>
      </c>
      <c r="Y2362" s="135">
        <f t="shared" si="343"/>
        <v>240</v>
      </c>
      <c r="Z2362" s="106">
        <f>ROUNDUP(X2362,0)</f>
        <v>-2725</v>
      </c>
      <c r="AA2362" s="136">
        <f>((AB2363-AB2361)/500)</f>
        <v>0.04</v>
      </c>
      <c r="AB2362" s="137">
        <f>(((V2362-V2361)*AA2362)+AB2361)+V2362</f>
        <v>-5450</v>
      </c>
      <c r="AC2362" s="101">
        <f>ROUNDUP(AB2362,0)</f>
        <v>-5450</v>
      </c>
      <c r="AD2362" s="137">
        <f>((AE2363-AE2361)/500)</f>
        <v>0.02</v>
      </c>
      <c r="AE2362" s="137">
        <f>(((V2362-V2361)*AD2362)+AE2361)+V2362</f>
        <v>-2700</v>
      </c>
      <c r="AF2362" s="133">
        <f>ROUNDUP(AE2362,0)</f>
        <v>-2700</v>
      </c>
      <c r="AG2362" s="137">
        <f>((AH2363-AH2361)/500)</f>
        <v>0.02</v>
      </c>
      <c r="AH2362" s="137">
        <f>(((V2362-V2361)*AG2362)+AH2361)+V2362</f>
        <v>-2675</v>
      </c>
      <c r="AI2362" s="101">
        <f>ROUNDUP(AH2362,0)</f>
        <v>-2675</v>
      </c>
      <c r="AJ2362" s="136">
        <f>((AK2363-AK2361)/500)</f>
        <v>0.02</v>
      </c>
      <c r="AK2362" s="138">
        <f>(((V2362-V2361)*AJ2362)+AK2361)+V2362</f>
        <v>-2650</v>
      </c>
      <c r="AL2362" s="139">
        <f>ROUNDUP(AK2362,0)</f>
        <v>-2650</v>
      </c>
    </row>
    <row r="2363" spans="1:38" ht="15.75" x14ac:dyDescent="0.25">
      <c r="A2363" s="93">
        <f t="shared" si="344"/>
        <v>0</v>
      </c>
      <c r="B2363" s="93">
        <f t="shared" si="339"/>
        <v>0</v>
      </c>
      <c r="C2363" s="112">
        <f>+$D$3*U2363</f>
        <v>6762470</v>
      </c>
      <c r="D2363" s="112">
        <f t="shared" si="340"/>
        <v>6762470</v>
      </c>
      <c r="E2363" s="112">
        <f>+$F$3*L2363</f>
        <v>6024600</v>
      </c>
      <c r="F2363" s="112">
        <f t="shared" si="341"/>
        <v>6024600</v>
      </c>
      <c r="G2363" s="113">
        <f>+$H$3*R2363</f>
        <v>1808430</v>
      </c>
      <c r="H2363" s="112">
        <f t="shared" si="342"/>
        <v>1808430</v>
      </c>
      <c r="I2363" s="140">
        <f>+I2361+500</f>
        <v>590500</v>
      </c>
      <c r="J2363" s="130"/>
      <c r="K2363" s="116">
        <f>+K2361+10</f>
        <v>11960</v>
      </c>
      <c r="L2363" s="117">
        <f>+I2363+K2363</f>
        <v>602460</v>
      </c>
      <c r="M2363" s="118"/>
      <c r="N2363" s="119">
        <f>+N2361+10</f>
        <v>12060</v>
      </c>
      <c r="O2363" s="119">
        <f>+N2363+I2363</f>
        <v>602560</v>
      </c>
      <c r="P2363" s="119"/>
      <c r="Q2363" s="119">
        <f>+Q2361+10</f>
        <v>12310</v>
      </c>
      <c r="R2363" s="120">
        <f>+Q2363+I2363</f>
        <v>602810</v>
      </c>
      <c r="S2363" s="121"/>
      <c r="T2363" s="122">
        <f>+T2361+20</f>
        <v>24270</v>
      </c>
      <c r="U2363" s="122">
        <f>+T2363+I2363</f>
        <v>614770</v>
      </c>
      <c r="V2363" s="141">
        <f>+V2361+500</f>
        <v>590500</v>
      </c>
      <c r="W2363" s="130"/>
      <c r="X2363" s="116">
        <f>+X2361+10</f>
        <v>9085</v>
      </c>
      <c r="Y2363" s="124">
        <f t="shared" si="343"/>
        <v>590740</v>
      </c>
      <c r="Z2363" s="125">
        <f>+V2363+X2363</f>
        <v>599585</v>
      </c>
      <c r="AA2363" s="126"/>
      <c r="AB2363" s="127">
        <f>+AB2361+20</f>
        <v>18170</v>
      </c>
      <c r="AC2363" s="119">
        <f>+V2363+AB2363</f>
        <v>608670</v>
      </c>
      <c r="AD2363" s="127"/>
      <c r="AE2363" s="127">
        <f>+AE2361+10</f>
        <v>9110</v>
      </c>
      <c r="AF2363" s="120">
        <f>+AE2363+V2363</f>
        <v>599610</v>
      </c>
      <c r="AG2363" s="127"/>
      <c r="AH2363" s="127">
        <f>+AH2361+10</f>
        <v>9135</v>
      </c>
      <c r="AI2363" s="119">
        <f>+AH2363+V2363</f>
        <v>599635</v>
      </c>
      <c r="AJ2363" s="126"/>
      <c r="AK2363" s="128">
        <f>+AK2361+10</f>
        <v>9160</v>
      </c>
      <c r="AL2363" s="129">
        <f>+AK2363+V2363</f>
        <v>599660</v>
      </c>
    </row>
    <row r="2364" spans="1:38" ht="15.75" x14ac:dyDescent="0.25">
      <c r="A2364" s="93">
        <f t="shared" si="344"/>
        <v>0</v>
      </c>
      <c r="B2364" s="94">
        <f t="shared" si="339"/>
        <v>0</v>
      </c>
      <c r="C2364" s="95">
        <f>+$D$3*T2364</f>
        <v>7150</v>
      </c>
      <c r="D2364" s="95">
        <f t="shared" si="340"/>
        <v>7150</v>
      </c>
      <c r="E2364" s="95">
        <f>+$F$3*K2364</f>
        <v>1500</v>
      </c>
      <c r="F2364" s="95">
        <f t="shared" si="341"/>
        <v>1500</v>
      </c>
      <c r="G2364" s="96">
        <f>+$H$3*Q2364</f>
        <v>1500</v>
      </c>
      <c r="H2364" s="433">
        <f t="shared" si="342"/>
        <v>1500</v>
      </c>
      <c r="I2364" s="395"/>
      <c r="J2364" s="130">
        <f>((K2365-K2363)/500)</f>
        <v>0.02</v>
      </c>
      <c r="K2364" s="116">
        <f>(((I2364-I2363)*J2364)+K2363)+I2364</f>
        <v>150</v>
      </c>
      <c r="L2364" s="131">
        <f>ROUNDUP(K2364,0)</f>
        <v>150</v>
      </c>
      <c r="M2364" s="132">
        <f>((N2365-N2363)/500)</f>
        <v>0.02</v>
      </c>
      <c r="N2364" s="101">
        <f>(((I2364-I2363)*M2364)+N2363)+I2364</f>
        <v>250</v>
      </c>
      <c r="O2364" s="101">
        <f>ROUNDUP(N2364,0)</f>
        <v>250</v>
      </c>
      <c r="P2364" s="101">
        <f>((Q2365-Q2363)/500)</f>
        <v>0.02</v>
      </c>
      <c r="Q2364" s="101">
        <f>(((I2364-I2363)*P2364)+Q2363)+I2364</f>
        <v>500</v>
      </c>
      <c r="R2364" s="133">
        <f>ROUNDUP(Q2364,0)</f>
        <v>500</v>
      </c>
      <c r="S2364" s="132">
        <f>((T2365-T2363)/500)</f>
        <v>0.04</v>
      </c>
      <c r="T2364" s="134">
        <f>(((I2364-I2363)*S2364)+T2363)+I2364</f>
        <v>650</v>
      </c>
      <c r="U2364" s="134">
        <f>ROUNDUP(T2364,0)</f>
        <v>650</v>
      </c>
      <c r="V2364" s="396"/>
      <c r="W2364" s="130">
        <f>((X2365-X2363)/500)</f>
        <v>0.01</v>
      </c>
      <c r="X2364" s="116">
        <f>(((V2364-V2363)*W2364)+X2363)+V2364</f>
        <v>3180</v>
      </c>
      <c r="Y2364" s="135">
        <f t="shared" si="343"/>
        <v>240</v>
      </c>
      <c r="Z2364" s="106">
        <f>ROUNDUP(X2364,0)</f>
        <v>3180</v>
      </c>
      <c r="AA2364" s="136">
        <f>((AB2365-AB2363)/500)</f>
        <v>0.02</v>
      </c>
      <c r="AB2364" s="137">
        <f>(((V2364-V2363)*AA2364)+AB2363)+V2364</f>
        <v>6360</v>
      </c>
      <c r="AC2364" s="101">
        <f>ROUNDUP(AB2364,0)</f>
        <v>6360</v>
      </c>
      <c r="AD2364" s="137">
        <f>((AE2365-AE2363)/500)</f>
        <v>0.01</v>
      </c>
      <c r="AE2364" s="137">
        <f>(((V2364-V2363)*AD2364)+AE2363)+V2364</f>
        <v>3205</v>
      </c>
      <c r="AF2364" s="133">
        <f>ROUNDUP(AE2364,0)</f>
        <v>3205</v>
      </c>
      <c r="AG2364" s="137">
        <f>((AH2365-AH2363)/500)</f>
        <v>0.01</v>
      </c>
      <c r="AH2364" s="137">
        <f>(((V2364-V2363)*AG2364)+AH2363)+V2364</f>
        <v>3230</v>
      </c>
      <c r="AI2364" s="101">
        <f>ROUNDUP(AH2364,0)</f>
        <v>3230</v>
      </c>
      <c r="AJ2364" s="136">
        <f>((AK2365-AK2363)/500)</f>
        <v>0.01</v>
      </c>
      <c r="AK2364" s="138">
        <f>(((V2364-V2363)*AJ2364)+AK2363)+V2364</f>
        <v>3255</v>
      </c>
      <c r="AL2364" s="139">
        <f>ROUNDUP(AK2364,0)</f>
        <v>3255</v>
      </c>
    </row>
    <row r="2365" spans="1:38" ht="15.75" x14ac:dyDescent="0.25">
      <c r="A2365" s="93">
        <f t="shared" si="344"/>
        <v>0</v>
      </c>
      <c r="B2365" s="93">
        <f t="shared" si="339"/>
        <v>0</v>
      </c>
      <c r="C2365" s="112">
        <f>+$D$3*U2365</f>
        <v>6768190</v>
      </c>
      <c r="D2365" s="112">
        <f t="shared" si="340"/>
        <v>6768190</v>
      </c>
      <c r="E2365" s="112">
        <f>+$F$3*L2365</f>
        <v>6029700</v>
      </c>
      <c r="F2365" s="112">
        <f t="shared" si="341"/>
        <v>6029700</v>
      </c>
      <c r="G2365" s="113">
        <f>+$H$3*R2365</f>
        <v>1809960</v>
      </c>
      <c r="H2365" s="112">
        <f t="shared" si="342"/>
        <v>1809960</v>
      </c>
      <c r="I2365" s="140">
        <f>+I2363+500</f>
        <v>591000</v>
      </c>
      <c r="J2365" s="130"/>
      <c r="K2365" s="116">
        <f>+K2363+10</f>
        <v>11970</v>
      </c>
      <c r="L2365" s="117">
        <f>+I2365+K2365</f>
        <v>602970</v>
      </c>
      <c r="M2365" s="118"/>
      <c r="N2365" s="119">
        <f>+N2363+10</f>
        <v>12070</v>
      </c>
      <c r="O2365" s="119">
        <f>+N2365+I2365</f>
        <v>603070</v>
      </c>
      <c r="P2365" s="119"/>
      <c r="Q2365" s="119">
        <f>+Q2363+10</f>
        <v>12320</v>
      </c>
      <c r="R2365" s="120">
        <f>+Q2365+I2365</f>
        <v>603320</v>
      </c>
      <c r="S2365" s="121"/>
      <c r="T2365" s="122">
        <f>+T2363+20</f>
        <v>24290</v>
      </c>
      <c r="U2365" s="122">
        <f>+T2365+I2365</f>
        <v>615290</v>
      </c>
      <c r="V2365" s="141">
        <f>+V2363+500</f>
        <v>591000</v>
      </c>
      <c r="W2365" s="130"/>
      <c r="X2365" s="116">
        <f>+X2363+5</f>
        <v>9090</v>
      </c>
      <c r="Y2365" s="124">
        <f t="shared" si="343"/>
        <v>591240</v>
      </c>
      <c r="Z2365" s="125">
        <f>+V2365+X2365</f>
        <v>600090</v>
      </c>
      <c r="AA2365" s="126"/>
      <c r="AB2365" s="127">
        <f>+AB2363+10</f>
        <v>18180</v>
      </c>
      <c r="AC2365" s="119">
        <f>+V2365+AB2365</f>
        <v>609180</v>
      </c>
      <c r="AD2365" s="127"/>
      <c r="AE2365" s="127">
        <f>+AE2363+5</f>
        <v>9115</v>
      </c>
      <c r="AF2365" s="120">
        <f>+AE2365+V2365</f>
        <v>600115</v>
      </c>
      <c r="AG2365" s="127"/>
      <c r="AH2365" s="127">
        <f>+AH2363+5</f>
        <v>9140</v>
      </c>
      <c r="AI2365" s="119">
        <f>+AH2365+V2365</f>
        <v>600140</v>
      </c>
      <c r="AJ2365" s="126"/>
      <c r="AK2365" s="128">
        <f>+AK2363+5</f>
        <v>9165</v>
      </c>
      <c r="AL2365" s="129">
        <f>+AK2365+V2365</f>
        <v>600165</v>
      </c>
    </row>
    <row r="2366" spans="1:38" ht="15.75" x14ac:dyDescent="0.25">
      <c r="A2366" s="93">
        <f t="shared" si="344"/>
        <v>0</v>
      </c>
      <c r="B2366" s="94">
        <f t="shared" si="339"/>
        <v>0</v>
      </c>
      <c r="C2366" s="95">
        <f>+$D$3*T2366</f>
        <v>7150</v>
      </c>
      <c r="D2366" s="95">
        <f t="shared" si="340"/>
        <v>7150</v>
      </c>
      <c r="E2366" s="95">
        <f>+$F$3*K2366</f>
        <v>1500</v>
      </c>
      <c r="F2366" s="95">
        <f t="shared" si="341"/>
        <v>1500</v>
      </c>
      <c r="G2366" s="96">
        <f>+$H$3*Q2366</f>
        <v>1500</v>
      </c>
      <c r="H2366" s="95">
        <f t="shared" si="342"/>
        <v>1500</v>
      </c>
      <c r="I2366" s="395"/>
      <c r="J2366" s="130">
        <f>((K2367-K2365)/500)</f>
        <v>0.02</v>
      </c>
      <c r="K2366" s="116">
        <f>(((I2366-I2365)*J2366)+K2365)+I2366</f>
        <v>150</v>
      </c>
      <c r="L2366" s="131">
        <f>ROUNDUP(K2366,0)</f>
        <v>150</v>
      </c>
      <c r="M2366" s="132">
        <f>((N2367-N2365)/500)</f>
        <v>0.02</v>
      </c>
      <c r="N2366" s="101">
        <f>(((I2366-I2365)*M2366)+N2365)+I2366</f>
        <v>250</v>
      </c>
      <c r="O2366" s="101">
        <f>ROUNDUP(N2366,0)</f>
        <v>250</v>
      </c>
      <c r="P2366" s="101">
        <f>((Q2367-Q2365)/500)</f>
        <v>0.02</v>
      </c>
      <c r="Q2366" s="101">
        <f>(((I2366-I2365)*P2366)+Q2365)+I2366</f>
        <v>500</v>
      </c>
      <c r="R2366" s="133">
        <f>ROUNDUP(Q2366,0)</f>
        <v>500</v>
      </c>
      <c r="S2366" s="132">
        <f>((T2367-T2365)/500)</f>
        <v>0.04</v>
      </c>
      <c r="T2366" s="134">
        <f>(((I2366-I2365)*S2366)+T2365)+I2366</f>
        <v>650</v>
      </c>
      <c r="U2366" s="134">
        <f>ROUNDUP(T2366,0)</f>
        <v>650</v>
      </c>
      <c r="V2366" s="396"/>
      <c r="W2366" s="130">
        <f>((X2367-X2365)/500)</f>
        <v>0.02</v>
      </c>
      <c r="X2366" s="116">
        <f>(((V2366-V2365)*W2366)+X2365)+V2366</f>
        <v>-2730</v>
      </c>
      <c r="Y2366" s="135">
        <f t="shared" si="343"/>
        <v>240</v>
      </c>
      <c r="Z2366" s="106">
        <f>ROUNDUP(X2366,0)</f>
        <v>-2730</v>
      </c>
      <c r="AA2366" s="136">
        <f>((AB2367-AB2365)/500)</f>
        <v>0.04</v>
      </c>
      <c r="AB2366" s="137">
        <f>(((V2366-V2365)*AA2366)+AB2365)+V2366</f>
        <v>-5460</v>
      </c>
      <c r="AC2366" s="101">
        <f>ROUNDUP(AB2366,0)</f>
        <v>-5460</v>
      </c>
      <c r="AD2366" s="137">
        <f>((AE2367-AE2365)/500)</f>
        <v>0.02</v>
      </c>
      <c r="AE2366" s="137">
        <f>(((V2366-V2365)*AD2366)+AE2365)+V2366</f>
        <v>-2705</v>
      </c>
      <c r="AF2366" s="133">
        <f>ROUNDUP(AE2366,0)</f>
        <v>-2705</v>
      </c>
      <c r="AG2366" s="137">
        <f>((AH2367-AH2365)/500)</f>
        <v>0.02</v>
      </c>
      <c r="AH2366" s="137">
        <f>(((V2366-V2365)*AG2366)+AH2365)+V2366</f>
        <v>-2680</v>
      </c>
      <c r="AI2366" s="101">
        <f>ROUNDUP(AH2366,0)</f>
        <v>-2680</v>
      </c>
      <c r="AJ2366" s="136">
        <f>((AK2367-AK2365)/500)</f>
        <v>0.02</v>
      </c>
      <c r="AK2366" s="138">
        <f>(((V2366-V2365)*AJ2366)+AK2365)+V2366</f>
        <v>-2655</v>
      </c>
      <c r="AL2366" s="139">
        <f>ROUNDUP(AK2366,0)</f>
        <v>-2655</v>
      </c>
    </row>
    <row r="2367" spans="1:38" ht="15.75" x14ac:dyDescent="0.25">
      <c r="A2367" s="93">
        <f t="shared" si="344"/>
        <v>0</v>
      </c>
      <c r="B2367" s="93">
        <f t="shared" si="339"/>
        <v>0</v>
      </c>
      <c r="C2367" s="112">
        <f>+$D$3*U2367</f>
        <v>6773910</v>
      </c>
      <c r="D2367" s="112">
        <f t="shared" si="340"/>
        <v>6773910</v>
      </c>
      <c r="E2367" s="112">
        <f>+$F$3*L2367</f>
        <v>6034800</v>
      </c>
      <c r="F2367" s="112">
        <f t="shared" si="341"/>
        <v>6034800</v>
      </c>
      <c r="G2367" s="113">
        <f>+$H$3*R2367</f>
        <v>1811490</v>
      </c>
      <c r="H2367" s="112">
        <f t="shared" si="342"/>
        <v>1811490</v>
      </c>
      <c r="I2367" s="140">
        <f>+I2365+500</f>
        <v>591500</v>
      </c>
      <c r="J2367" s="130"/>
      <c r="K2367" s="116">
        <f>+K2365+10</f>
        <v>11980</v>
      </c>
      <c r="L2367" s="117">
        <f>+I2367+K2367</f>
        <v>603480</v>
      </c>
      <c r="M2367" s="118"/>
      <c r="N2367" s="119">
        <f>+N2365+10</f>
        <v>12080</v>
      </c>
      <c r="O2367" s="119">
        <f>+N2367+I2367</f>
        <v>603580</v>
      </c>
      <c r="P2367" s="119"/>
      <c r="Q2367" s="119">
        <f>+Q2365+10</f>
        <v>12330</v>
      </c>
      <c r="R2367" s="120">
        <f>+Q2367+I2367</f>
        <v>603830</v>
      </c>
      <c r="S2367" s="121"/>
      <c r="T2367" s="122">
        <f>+T2365+20</f>
        <v>24310</v>
      </c>
      <c r="U2367" s="122">
        <f>+T2367+I2367</f>
        <v>615810</v>
      </c>
      <c r="V2367" s="141">
        <f>+V2365+500</f>
        <v>591500</v>
      </c>
      <c r="W2367" s="130"/>
      <c r="X2367" s="116">
        <f>+X2365+10</f>
        <v>9100</v>
      </c>
      <c r="Y2367" s="124">
        <f t="shared" si="343"/>
        <v>591740</v>
      </c>
      <c r="Z2367" s="125">
        <f>+V2367+X2367</f>
        <v>600600</v>
      </c>
      <c r="AA2367" s="126"/>
      <c r="AB2367" s="127">
        <f>+AB2365+20</f>
        <v>18200</v>
      </c>
      <c r="AC2367" s="119">
        <f>+V2367+AB2367</f>
        <v>609700</v>
      </c>
      <c r="AD2367" s="127"/>
      <c r="AE2367" s="127">
        <f>+AE2365+10</f>
        <v>9125</v>
      </c>
      <c r="AF2367" s="120">
        <f>+AE2367+V2367</f>
        <v>600625</v>
      </c>
      <c r="AG2367" s="127"/>
      <c r="AH2367" s="127">
        <f>+AH2365+10</f>
        <v>9150</v>
      </c>
      <c r="AI2367" s="119">
        <f>+AH2367+V2367</f>
        <v>600650</v>
      </c>
      <c r="AJ2367" s="126"/>
      <c r="AK2367" s="128">
        <f>+AK2365+10</f>
        <v>9175</v>
      </c>
      <c r="AL2367" s="129">
        <f>+AK2367+V2367</f>
        <v>600675</v>
      </c>
    </row>
    <row r="2368" spans="1:38" ht="15.75" x14ac:dyDescent="0.25">
      <c r="A2368" s="93">
        <f t="shared" si="344"/>
        <v>0</v>
      </c>
      <c r="B2368" s="94">
        <f t="shared" si="339"/>
        <v>0</v>
      </c>
      <c r="C2368" s="95">
        <f>+$D$3*T2368</f>
        <v>7150</v>
      </c>
      <c r="D2368" s="95">
        <f t="shared" si="340"/>
        <v>7150</v>
      </c>
      <c r="E2368" s="95">
        <f>+$F$3*K2368</f>
        <v>1500</v>
      </c>
      <c r="F2368" s="95">
        <f t="shared" si="341"/>
        <v>1500</v>
      </c>
      <c r="G2368" s="96">
        <f>+$H$3*Q2368</f>
        <v>1500</v>
      </c>
      <c r="H2368" s="433">
        <f t="shared" si="342"/>
        <v>1500</v>
      </c>
      <c r="I2368" s="395"/>
      <c r="J2368" s="130">
        <f>((K2369-K2367)/500)</f>
        <v>0.02</v>
      </c>
      <c r="K2368" s="116">
        <f>(((I2368-I2367)*J2368)+K2367)+I2368</f>
        <v>150</v>
      </c>
      <c r="L2368" s="131">
        <f>ROUNDUP(K2368,0)</f>
        <v>150</v>
      </c>
      <c r="M2368" s="132">
        <f>((N2369-N2367)/500)</f>
        <v>0.02</v>
      </c>
      <c r="N2368" s="101">
        <f>(((I2368-I2367)*M2368)+N2367)+I2368</f>
        <v>250</v>
      </c>
      <c r="O2368" s="101">
        <f>ROUNDUP(N2368,0)</f>
        <v>250</v>
      </c>
      <c r="P2368" s="101">
        <f>((Q2369-Q2367)/500)</f>
        <v>0.02</v>
      </c>
      <c r="Q2368" s="101">
        <f>(((I2368-I2367)*P2368)+Q2367)+I2368</f>
        <v>500</v>
      </c>
      <c r="R2368" s="133">
        <f>ROUNDUP(Q2368,0)</f>
        <v>500</v>
      </c>
      <c r="S2368" s="132">
        <f>((T2369-T2367)/500)</f>
        <v>0.04</v>
      </c>
      <c r="T2368" s="134">
        <f>(((I2368-I2367)*S2368)+T2367)+I2368</f>
        <v>650</v>
      </c>
      <c r="U2368" s="134">
        <f>ROUNDUP(T2368,0)</f>
        <v>650</v>
      </c>
      <c r="V2368" s="396"/>
      <c r="W2368" s="130">
        <f>((X2369-X2367)/500)</f>
        <v>0.01</v>
      </c>
      <c r="X2368" s="116">
        <f>(((V2368-V2367)*W2368)+X2367)+V2368</f>
        <v>3185</v>
      </c>
      <c r="Y2368" s="135">
        <f t="shared" si="343"/>
        <v>240</v>
      </c>
      <c r="Z2368" s="106">
        <f>ROUNDUP(X2368,0)</f>
        <v>3185</v>
      </c>
      <c r="AA2368" s="136">
        <f>((AB2369-AB2367)/500)</f>
        <v>0.02</v>
      </c>
      <c r="AB2368" s="137">
        <f>(((V2368-V2367)*AA2368)+AB2367)+V2368</f>
        <v>6370</v>
      </c>
      <c r="AC2368" s="101">
        <f>ROUNDUP(AB2368,0)</f>
        <v>6370</v>
      </c>
      <c r="AD2368" s="137">
        <f>((AE2369-AE2367)/500)</f>
        <v>0.01</v>
      </c>
      <c r="AE2368" s="137">
        <f>(((V2368-V2367)*AD2368)+AE2367)+V2368</f>
        <v>3210</v>
      </c>
      <c r="AF2368" s="133">
        <f>ROUNDUP(AE2368,0)</f>
        <v>3210</v>
      </c>
      <c r="AG2368" s="137">
        <f>((AH2369-AH2367)/500)</f>
        <v>0.01</v>
      </c>
      <c r="AH2368" s="137">
        <f>(((V2368-V2367)*AG2368)+AH2367)+V2368</f>
        <v>3235</v>
      </c>
      <c r="AI2368" s="101">
        <f>ROUNDUP(AH2368,0)</f>
        <v>3235</v>
      </c>
      <c r="AJ2368" s="136">
        <f>((AK2369-AK2367)/500)</f>
        <v>0.01</v>
      </c>
      <c r="AK2368" s="138">
        <f>(((V2368-V2367)*AJ2368)+AK2367)+V2368</f>
        <v>3260</v>
      </c>
      <c r="AL2368" s="139">
        <f>ROUNDUP(AK2368,0)</f>
        <v>3260</v>
      </c>
    </row>
    <row r="2369" spans="1:38" ht="15.75" x14ac:dyDescent="0.25">
      <c r="A2369" s="93">
        <f t="shared" si="344"/>
        <v>0</v>
      </c>
      <c r="B2369" s="93">
        <f t="shared" si="339"/>
        <v>0</v>
      </c>
      <c r="C2369" s="112">
        <f>+$D$3*U2369</f>
        <v>6779630</v>
      </c>
      <c r="D2369" s="112">
        <f t="shared" si="340"/>
        <v>6779630</v>
      </c>
      <c r="E2369" s="112">
        <f>+$F$3*L2369</f>
        <v>6039900</v>
      </c>
      <c r="F2369" s="112">
        <f t="shared" si="341"/>
        <v>6039900</v>
      </c>
      <c r="G2369" s="113">
        <f>+$H$3*R2369</f>
        <v>1813020</v>
      </c>
      <c r="H2369" s="112">
        <f t="shared" si="342"/>
        <v>1813020</v>
      </c>
      <c r="I2369" s="140">
        <f>+I2367+500</f>
        <v>592000</v>
      </c>
      <c r="J2369" s="130"/>
      <c r="K2369" s="116">
        <f>+K2367+10</f>
        <v>11990</v>
      </c>
      <c r="L2369" s="117">
        <f>+I2369+K2369</f>
        <v>603990</v>
      </c>
      <c r="M2369" s="118"/>
      <c r="N2369" s="119">
        <f>+N2367+10</f>
        <v>12090</v>
      </c>
      <c r="O2369" s="119">
        <f>+N2369+I2369</f>
        <v>604090</v>
      </c>
      <c r="P2369" s="119"/>
      <c r="Q2369" s="119">
        <f>+Q2367+10</f>
        <v>12340</v>
      </c>
      <c r="R2369" s="120">
        <f>+Q2369+I2369</f>
        <v>604340</v>
      </c>
      <c r="S2369" s="121"/>
      <c r="T2369" s="122">
        <f>+T2367+20</f>
        <v>24330</v>
      </c>
      <c r="U2369" s="122">
        <f>+T2369+I2369</f>
        <v>616330</v>
      </c>
      <c r="V2369" s="141">
        <f>+V2367+500</f>
        <v>592000</v>
      </c>
      <c r="W2369" s="130"/>
      <c r="X2369" s="116">
        <f>+X2367+5</f>
        <v>9105</v>
      </c>
      <c r="Y2369" s="124">
        <f t="shared" si="343"/>
        <v>592240</v>
      </c>
      <c r="Z2369" s="125">
        <f>+V2369+X2369</f>
        <v>601105</v>
      </c>
      <c r="AA2369" s="126"/>
      <c r="AB2369" s="127">
        <f>+AB2367+10</f>
        <v>18210</v>
      </c>
      <c r="AC2369" s="119">
        <f>+V2369+AB2369</f>
        <v>610210</v>
      </c>
      <c r="AD2369" s="127"/>
      <c r="AE2369" s="127">
        <f>+AE2367+5</f>
        <v>9130</v>
      </c>
      <c r="AF2369" s="120">
        <f>+AE2369+V2369</f>
        <v>601130</v>
      </c>
      <c r="AG2369" s="127"/>
      <c r="AH2369" s="127">
        <f>+AH2367+5</f>
        <v>9155</v>
      </c>
      <c r="AI2369" s="119">
        <f>+AH2369+V2369</f>
        <v>601155</v>
      </c>
      <c r="AJ2369" s="126"/>
      <c r="AK2369" s="128">
        <f>+AK2367+5</f>
        <v>9180</v>
      </c>
      <c r="AL2369" s="129">
        <f>+AK2369+V2369</f>
        <v>601180</v>
      </c>
    </row>
    <row r="2370" spans="1:38" ht="15.75" x14ac:dyDescent="0.25">
      <c r="A2370" s="93">
        <f t="shared" si="344"/>
        <v>0</v>
      </c>
      <c r="B2370" s="94">
        <f t="shared" si="339"/>
        <v>0</v>
      </c>
      <c r="C2370" s="95">
        <f>+$D$3*T2370</f>
        <v>7150</v>
      </c>
      <c r="D2370" s="95">
        <f t="shared" si="340"/>
        <v>7150</v>
      </c>
      <c r="E2370" s="95">
        <f>+$F$3*K2370</f>
        <v>1500</v>
      </c>
      <c r="F2370" s="95">
        <f t="shared" si="341"/>
        <v>1500</v>
      </c>
      <c r="G2370" s="96">
        <f>+$H$3*Q2370</f>
        <v>1500</v>
      </c>
      <c r="H2370" s="95">
        <f t="shared" si="342"/>
        <v>1500</v>
      </c>
      <c r="I2370" s="395"/>
      <c r="J2370" s="130">
        <f>((K2371-K2369)/500)</f>
        <v>0.02</v>
      </c>
      <c r="K2370" s="116">
        <f>(((I2370-I2369)*J2370)+K2369)+I2370</f>
        <v>150</v>
      </c>
      <c r="L2370" s="131">
        <f>ROUNDUP(K2370,0)</f>
        <v>150</v>
      </c>
      <c r="M2370" s="132">
        <f>((N2371-N2369)/500)</f>
        <v>0.02</v>
      </c>
      <c r="N2370" s="101">
        <f>(((I2370-I2369)*M2370)+N2369)+I2370</f>
        <v>250</v>
      </c>
      <c r="O2370" s="101">
        <f>ROUNDUP(N2370,0)</f>
        <v>250</v>
      </c>
      <c r="P2370" s="101">
        <f>((Q2371-Q2369)/500)</f>
        <v>0.02</v>
      </c>
      <c r="Q2370" s="101">
        <f>(((I2370-I2369)*P2370)+Q2369)+I2370</f>
        <v>500</v>
      </c>
      <c r="R2370" s="133">
        <f>ROUNDUP(Q2370,0)</f>
        <v>500</v>
      </c>
      <c r="S2370" s="132">
        <f>((T2371-T2369)/500)</f>
        <v>0.04</v>
      </c>
      <c r="T2370" s="134">
        <f>(((I2370-I2369)*S2370)+T2369)+I2370</f>
        <v>650</v>
      </c>
      <c r="U2370" s="134">
        <f>ROUNDUP(T2370,0)</f>
        <v>650</v>
      </c>
      <c r="V2370" s="396"/>
      <c r="W2370" s="130">
        <f>((X2371-X2369)/500)</f>
        <v>0.02</v>
      </c>
      <c r="X2370" s="116">
        <f>(((V2370-V2369)*W2370)+X2369)+V2370</f>
        <v>-2735</v>
      </c>
      <c r="Y2370" s="135">
        <f t="shared" si="343"/>
        <v>240</v>
      </c>
      <c r="Z2370" s="106">
        <f>ROUNDUP(X2370,0)</f>
        <v>-2735</v>
      </c>
      <c r="AA2370" s="136">
        <f>((AB2371-AB2369)/500)</f>
        <v>0.04</v>
      </c>
      <c r="AB2370" s="137">
        <f>(((V2370-V2369)*AA2370)+AB2369)+V2370</f>
        <v>-5470</v>
      </c>
      <c r="AC2370" s="101">
        <f>ROUNDUP(AB2370,0)</f>
        <v>-5470</v>
      </c>
      <c r="AD2370" s="137">
        <f>((AE2371-AE2369)/500)</f>
        <v>0.02</v>
      </c>
      <c r="AE2370" s="137">
        <f>(((V2370-V2369)*AD2370)+AE2369)+V2370</f>
        <v>-2710</v>
      </c>
      <c r="AF2370" s="133">
        <f>ROUNDUP(AE2370,0)</f>
        <v>-2710</v>
      </c>
      <c r="AG2370" s="137">
        <f>((AH2371-AH2369)/500)</f>
        <v>0.02</v>
      </c>
      <c r="AH2370" s="137">
        <f>(((V2370-V2369)*AG2370)+AH2369)+V2370</f>
        <v>-2685</v>
      </c>
      <c r="AI2370" s="101">
        <f>ROUNDUP(AH2370,0)</f>
        <v>-2685</v>
      </c>
      <c r="AJ2370" s="136">
        <f>((AK2371-AK2369)/500)</f>
        <v>0.02</v>
      </c>
      <c r="AK2370" s="138">
        <f>(((V2370-V2369)*AJ2370)+AK2369)+V2370</f>
        <v>-2660</v>
      </c>
      <c r="AL2370" s="139">
        <f>ROUNDUP(AK2370,0)</f>
        <v>-2660</v>
      </c>
    </row>
    <row r="2371" spans="1:38" ht="15.75" x14ac:dyDescent="0.25">
      <c r="A2371" s="93">
        <f t="shared" si="344"/>
        <v>0</v>
      </c>
      <c r="B2371" s="93">
        <f t="shared" si="339"/>
        <v>0</v>
      </c>
      <c r="C2371" s="112">
        <f>+$D$3*U2371</f>
        <v>6785350</v>
      </c>
      <c r="D2371" s="112">
        <f t="shared" si="340"/>
        <v>6785350</v>
      </c>
      <c r="E2371" s="112">
        <f>+$F$3*L2371</f>
        <v>6045000</v>
      </c>
      <c r="F2371" s="112">
        <f t="shared" si="341"/>
        <v>6045000</v>
      </c>
      <c r="G2371" s="113">
        <f>+$H$3*R2371</f>
        <v>1814550</v>
      </c>
      <c r="H2371" s="112">
        <f t="shared" si="342"/>
        <v>1814550</v>
      </c>
      <c r="I2371" s="140">
        <f>+I2369+500</f>
        <v>592500</v>
      </c>
      <c r="J2371" s="130"/>
      <c r="K2371" s="116">
        <f>+K2369+10</f>
        <v>12000</v>
      </c>
      <c r="L2371" s="117">
        <f>+I2371+K2371</f>
        <v>604500</v>
      </c>
      <c r="M2371" s="118"/>
      <c r="N2371" s="119">
        <f>+N2369+10</f>
        <v>12100</v>
      </c>
      <c r="O2371" s="119">
        <f>+N2371+I2371</f>
        <v>604600</v>
      </c>
      <c r="P2371" s="119"/>
      <c r="Q2371" s="119">
        <f>+Q2369+10</f>
        <v>12350</v>
      </c>
      <c r="R2371" s="120">
        <f>+Q2371+I2371</f>
        <v>604850</v>
      </c>
      <c r="S2371" s="121"/>
      <c r="T2371" s="122">
        <f>+T2369+20</f>
        <v>24350</v>
      </c>
      <c r="U2371" s="122">
        <f>+T2371+I2371</f>
        <v>616850</v>
      </c>
      <c r="V2371" s="141">
        <f>+V2369+500</f>
        <v>592500</v>
      </c>
      <c r="W2371" s="130"/>
      <c r="X2371" s="116">
        <f>+X2369+10</f>
        <v>9115</v>
      </c>
      <c r="Y2371" s="124">
        <f t="shared" si="343"/>
        <v>592740</v>
      </c>
      <c r="Z2371" s="125">
        <f>+V2371+X2371</f>
        <v>601615</v>
      </c>
      <c r="AA2371" s="126"/>
      <c r="AB2371" s="127">
        <f>+AB2369+20</f>
        <v>18230</v>
      </c>
      <c r="AC2371" s="119">
        <f>+V2371+AB2371</f>
        <v>610730</v>
      </c>
      <c r="AD2371" s="127"/>
      <c r="AE2371" s="127">
        <f>+AE2369+10</f>
        <v>9140</v>
      </c>
      <c r="AF2371" s="120">
        <f>+AE2371+V2371</f>
        <v>601640</v>
      </c>
      <c r="AG2371" s="127"/>
      <c r="AH2371" s="127">
        <f>+AH2369+10</f>
        <v>9165</v>
      </c>
      <c r="AI2371" s="119">
        <f>+AH2371+V2371</f>
        <v>601665</v>
      </c>
      <c r="AJ2371" s="126"/>
      <c r="AK2371" s="128">
        <f>+AK2369+10</f>
        <v>9190</v>
      </c>
      <c r="AL2371" s="129">
        <f>+AK2371+V2371</f>
        <v>601690</v>
      </c>
    </row>
    <row r="2372" spans="1:38" ht="15.75" x14ac:dyDescent="0.25">
      <c r="A2372" s="93">
        <f t="shared" si="344"/>
        <v>0</v>
      </c>
      <c r="B2372" s="94">
        <f t="shared" si="339"/>
        <v>0</v>
      </c>
      <c r="C2372" s="95">
        <f>+$D$3*T2372</f>
        <v>7150</v>
      </c>
      <c r="D2372" s="95">
        <f t="shared" si="340"/>
        <v>7150</v>
      </c>
      <c r="E2372" s="95">
        <f>+$F$3*K2372</f>
        <v>1500</v>
      </c>
      <c r="F2372" s="95">
        <f t="shared" si="341"/>
        <v>1500</v>
      </c>
      <c r="G2372" s="96">
        <f>+$H$3*Q2372</f>
        <v>1500</v>
      </c>
      <c r="H2372" s="433">
        <f t="shared" si="342"/>
        <v>1500</v>
      </c>
      <c r="I2372" s="395"/>
      <c r="J2372" s="130">
        <f>((K2373-K2371)/500)</f>
        <v>0.02</v>
      </c>
      <c r="K2372" s="116">
        <f>(((I2372-I2371)*J2372)+K2371)+I2372</f>
        <v>150</v>
      </c>
      <c r="L2372" s="131">
        <f>ROUNDUP(K2372,0)</f>
        <v>150</v>
      </c>
      <c r="M2372" s="132">
        <f>((N2373-N2371)/500)</f>
        <v>0.02</v>
      </c>
      <c r="N2372" s="101">
        <f>(((I2372-I2371)*M2372)+N2371)+I2372</f>
        <v>250</v>
      </c>
      <c r="O2372" s="101">
        <f>ROUNDUP(N2372,0)</f>
        <v>250</v>
      </c>
      <c r="P2372" s="101">
        <f>((Q2373-Q2371)/500)</f>
        <v>0.02</v>
      </c>
      <c r="Q2372" s="101">
        <f>(((I2372-I2371)*P2372)+Q2371)+I2372</f>
        <v>500</v>
      </c>
      <c r="R2372" s="133">
        <f>ROUNDUP(Q2372,0)</f>
        <v>500</v>
      </c>
      <c r="S2372" s="132">
        <f>((T2373-T2371)/500)</f>
        <v>0.04</v>
      </c>
      <c r="T2372" s="134">
        <f>(((I2372-I2371)*S2372)+T2371)+I2372</f>
        <v>650</v>
      </c>
      <c r="U2372" s="134">
        <f>ROUNDUP(T2372,0)</f>
        <v>650</v>
      </c>
      <c r="V2372" s="396"/>
      <c r="W2372" s="130">
        <f>((X2373-X2371)/500)</f>
        <v>0.01</v>
      </c>
      <c r="X2372" s="116">
        <f>(((V2372-V2371)*W2372)+X2371)+V2372</f>
        <v>3190</v>
      </c>
      <c r="Y2372" s="135">
        <f t="shared" si="343"/>
        <v>240</v>
      </c>
      <c r="Z2372" s="106">
        <f>ROUNDUP(X2372,0)</f>
        <v>3190</v>
      </c>
      <c r="AA2372" s="136">
        <f>((AB2373-AB2371)/500)</f>
        <v>0.02</v>
      </c>
      <c r="AB2372" s="137">
        <f>(((V2372-V2371)*AA2372)+AB2371)+V2372</f>
        <v>6380</v>
      </c>
      <c r="AC2372" s="101">
        <f>ROUNDUP(AB2372,0)</f>
        <v>6380</v>
      </c>
      <c r="AD2372" s="137">
        <f>((AE2373-AE2371)/500)</f>
        <v>0.01</v>
      </c>
      <c r="AE2372" s="137">
        <f>(((V2372-V2371)*AD2372)+AE2371)+V2372</f>
        <v>3215</v>
      </c>
      <c r="AF2372" s="133">
        <f>ROUNDUP(AE2372,0)</f>
        <v>3215</v>
      </c>
      <c r="AG2372" s="137">
        <f>((AH2373-AH2371)/500)</f>
        <v>0.01</v>
      </c>
      <c r="AH2372" s="137">
        <f>(((V2372-V2371)*AG2372)+AH2371)+V2372</f>
        <v>3240</v>
      </c>
      <c r="AI2372" s="101">
        <f>ROUNDUP(AH2372,0)</f>
        <v>3240</v>
      </c>
      <c r="AJ2372" s="136">
        <f>((AK2373-AK2371)/500)</f>
        <v>0.01</v>
      </c>
      <c r="AK2372" s="138">
        <f>(((V2372-V2371)*AJ2372)+AK2371)+V2372</f>
        <v>3265</v>
      </c>
      <c r="AL2372" s="139">
        <f>ROUNDUP(AK2372,0)</f>
        <v>3265</v>
      </c>
    </row>
    <row r="2373" spans="1:38" ht="15.75" x14ac:dyDescent="0.25">
      <c r="A2373" s="93">
        <f t="shared" si="344"/>
        <v>0</v>
      </c>
      <c r="B2373" s="93">
        <f t="shared" si="339"/>
        <v>0</v>
      </c>
      <c r="C2373" s="112">
        <f>+$D$3*U2373</f>
        <v>6791070</v>
      </c>
      <c r="D2373" s="112">
        <f t="shared" si="340"/>
        <v>6791070</v>
      </c>
      <c r="E2373" s="112">
        <f>+$F$3*L2373</f>
        <v>6050100</v>
      </c>
      <c r="F2373" s="112">
        <f t="shared" si="341"/>
        <v>6050100</v>
      </c>
      <c r="G2373" s="113">
        <f>+$H$3*R2373</f>
        <v>1816080</v>
      </c>
      <c r="H2373" s="112">
        <f t="shared" si="342"/>
        <v>1816080</v>
      </c>
      <c r="I2373" s="140">
        <f>+I2371+500</f>
        <v>593000</v>
      </c>
      <c r="J2373" s="130"/>
      <c r="K2373" s="116">
        <f>+K2371+10</f>
        <v>12010</v>
      </c>
      <c r="L2373" s="117">
        <f>+I2373+K2373</f>
        <v>605010</v>
      </c>
      <c r="M2373" s="118"/>
      <c r="N2373" s="119">
        <f>+N2371+10</f>
        <v>12110</v>
      </c>
      <c r="O2373" s="119">
        <f>+N2373+I2373</f>
        <v>605110</v>
      </c>
      <c r="P2373" s="119"/>
      <c r="Q2373" s="119">
        <f>+Q2371+10</f>
        <v>12360</v>
      </c>
      <c r="R2373" s="120">
        <f>+Q2373+I2373</f>
        <v>605360</v>
      </c>
      <c r="S2373" s="121"/>
      <c r="T2373" s="122">
        <f>+T2371+20</f>
        <v>24370</v>
      </c>
      <c r="U2373" s="122">
        <f>+T2373+I2373</f>
        <v>617370</v>
      </c>
      <c r="V2373" s="141">
        <f>+V2371+500</f>
        <v>593000</v>
      </c>
      <c r="W2373" s="130"/>
      <c r="X2373" s="116">
        <f>+X2371+5</f>
        <v>9120</v>
      </c>
      <c r="Y2373" s="124">
        <f t="shared" si="343"/>
        <v>593240</v>
      </c>
      <c r="Z2373" s="125">
        <f>+V2373+X2373</f>
        <v>602120</v>
      </c>
      <c r="AA2373" s="126"/>
      <c r="AB2373" s="127">
        <f>+AB2371+10</f>
        <v>18240</v>
      </c>
      <c r="AC2373" s="119">
        <f>+V2373+AB2373</f>
        <v>611240</v>
      </c>
      <c r="AD2373" s="127"/>
      <c r="AE2373" s="127">
        <f>+AE2371+5</f>
        <v>9145</v>
      </c>
      <c r="AF2373" s="120">
        <f>+AE2373+V2373</f>
        <v>602145</v>
      </c>
      <c r="AG2373" s="127"/>
      <c r="AH2373" s="127">
        <f>+AH2371+5</f>
        <v>9170</v>
      </c>
      <c r="AI2373" s="119">
        <f>+AH2373+V2373</f>
        <v>602170</v>
      </c>
      <c r="AJ2373" s="126"/>
      <c r="AK2373" s="128">
        <f>+AK2371+5</f>
        <v>9195</v>
      </c>
      <c r="AL2373" s="129">
        <f>+AK2373+V2373</f>
        <v>602195</v>
      </c>
    </row>
    <row r="2374" spans="1:38" ht="15.75" x14ac:dyDescent="0.25">
      <c r="A2374" s="93">
        <f t="shared" si="344"/>
        <v>0</v>
      </c>
      <c r="B2374" s="94">
        <f t="shared" si="339"/>
        <v>0</v>
      </c>
      <c r="C2374" s="95">
        <f>+$D$3*T2374</f>
        <v>7150</v>
      </c>
      <c r="D2374" s="95">
        <f t="shared" si="340"/>
        <v>7150</v>
      </c>
      <c r="E2374" s="95">
        <f>+$F$3*K2374</f>
        <v>1500</v>
      </c>
      <c r="F2374" s="95">
        <f t="shared" si="341"/>
        <v>1500</v>
      </c>
      <c r="G2374" s="96">
        <f>+$H$3*Q2374</f>
        <v>1500</v>
      </c>
      <c r="H2374" s="95">
        <f t="shared" si="342"/>
        <v>1500</v>
      </c>
      <c r="I2374" s="395"/>
      <c r="J2374" s="130">
        <f>((K2375-K2373)/500)</f>
        <v>0.02</v>
      </c>
      <c r="K2374" s="116">
        <f>(((I2374-I2373)*J2374)+K2373)+I2374</f>
        <v>150</v>
      </c>
      <c r="L2374" s="131">
        <f>ROUNDUP(K2374,0)</f>
        <v>150</v>
      </c>
      <c r="M2374" s="132">
        <f>((N2375-N2373)/500)</f>
        <v>0.02</v>
      </c>
      <c r="N2374" s="101">
        <f>(((I2374-I2373)*M2374)+N2373)+I2374</f>
        <v>250</v>
      </c>
      <c r="O2374" s="101">
        <f>ROUNDUP(N2374,0)</f>
        <v>250</v>
      </c>
      <c r="P2374" s="101">
        <f>((Q2375-Q2373)/500)</f>
        <v>0.02</v>
      </c>
      <c r="Q2374" s="101">
        <f>(((I2374-I2373)*P2374)+Q2373)+I2374</f>
        <v>500</v>
      </c>
      <c r="R2374" s="133">
        <f>ROUNDUP(Q2374,0)</f>
        <v>500</v>
      </c>
      <c r="S2374" s="132">
        <f>((T2375-T2373)/500)</f>
        <v>0.04</v>
      </c>
      <c r="T2374" s="134">
        <f>(((I2374-I2373)*S2374)+T2373)+I2374</f>
        <v>650</v>
      </c>
      <c r="U2374" s="134">
        <f>ROUNDUP(T2374,0)</f>
        <v>650</v>
      </c>
      <c r="V2374" s="396"/>
      <c r="W2374" s="130">
        <f>((X2375-X2373)/500)</f>
        <v>0.02</v>
      </c>
      <c r="X2374" s="116">
        <f>(((V2374-V2373)*W2374)+X2373)+V2374</f>
        <v>-2740</v>
      </c>
      <c r="Y2374" s="135">
        <f t="shared" si="343"/>
        <v>240</v>
      </c>
      <c r="Z2374" s="106">
        <f>ROUNDUP(X2374,0)</f>
        <v>-2740</v>
      </c>
      <c r="AA2374" s="136">
        <f>((AB2375-AB2373)/500)</f>
        <v>0.04</v>
      </c>
      <c r="AB2374" s="137">
        <f>(((V2374-V2373)*AA2374)+AB2373)+V2374</f>
        <v>-5480</v>
      </c>
      <c r="AC2374" s="101">
        <f>ROUNDUP(AB2374,0)</f>
        <v>-5480</v>
      </c>
      <c r="AD2374" s="137">
        <f>((AE2375-AE2373)/500)</f>
        <v>0.02</v>
      </c>
      <c r="AE2374" s="137">
        <f>(((V2374-V2373)*AD2374)+AE2373)+V2374</f>
        <v>-2715</v>
      </c>
      <c r="AF2374" s="133">
        <f>ROUNDUP(AE2374,0)</f>
        <v>-2715</v>
      </c>
      <c r="AG2374" s="137">
        <f>((AH2375-AH2373)/500)</f>
        <v>0.02</v>
      </c>
      <c r="AH2374" s="137">
        <f>(((V2374-V2373)*AG2374)+AH2373)+V2374</f>
        <v>-2690</v>
      </c>
      <c r="AI2374" s="101">
        <f>ROUNDUP(AH2374,0)</f>
        <v>-2690</v>
      </c>
      <c r="AJ2374" s="136">
        <f>((AK2375-AK2373)/500)</f>
        <v>0.02</v>
      </c>
      <c r="AK2374" s="138">
        <f>(((V2374-V2373)*AJ2374)+AK2373)+V2374</f>
        <v>-2665</v>
      </c>
      <c r="AL2374" s="139">
        <f>ROUNDUP(AK2374,0)</f>
        <v>-2665</v>
      </c>
    </row>
    <row r="2375" spans="1:38" ht="15.75" x14ac:dyDescent="0.25">
      <c r="A2375" s="93">
        <f t="shared" si="344"/>
        <v>0</v>
      </c>
      <c r="B2375" s="93">
        <f t="shared" si="339"/>
        <v>0</v>
      </c>
      <c r="C2375" s="112">
        <f>+$D$3*U2375</f>
        <v>6796790</v>
      </c>
      <c r="D2375" s="112">
        <f t="shared" si="340"/>
        <v>6796790</v>
      </c>
      <c r="E2375" s="112">
        <f>+$F$3*L2375</f>
        <v>6055200</v>
      </c>
      <c r="F2375" s="112">
        <f t="shared" si="341"/>
        <v>6055200</v>
      </c>
      <c r="G2375" s="113">
        <f>+$H$3*R2375</f>
        <v>1817610</v>
      </c>
      <c r="H2375" s="112">
        <f t="shared" si="342"/>
        <v>1817610</v>
      </c>
      <c r="I2375" s="140">
        <f>+I2373+500</f>
        <v>593500</v>
      </c>
      <c r="J2375" s="130"/>
      <c r="K2375" s="116">
        <f>+K2373+10</f>
        <v>12020</v>
      </c>
      <c r="L2375" s="117">
        <f>+I2375+K2375</f>
        <v>605520</v>
      </c>
      <c r="M2375" s="118"/>
      <c r="N2375" s="119">
        <f>+N2373+10</f>
        <v>12120</v>
      </c>
      <c r="O2375" s="119">
        <f>+N2375+I2375</f>
        <v>605620</v>
      </c>
      <c r="P2375" s="119"/>
      <c r="Q2375" s="119">
        <f>+Q2373+10</f>
        <v>12370</v>
      </c>
      <c r="R2375" s="120">
        <f>+Q2375+I2375</f>
        <v>605870</v>
      </c>
      <c r="S2375" s="121"/>
      <c r="T2375" s="122">
        <f>+T2373+20</f>
        <v>24390</v>
      </c>
      <c r="U2375" s="122">
        <f>+T2375+I2375</f>
        <v>617890</v>
      </c>
      <c r="V2375" s="141">
        <f>+V2373+500</f>
        <v>593500</v>
      </c>
      <c r="W2375" s="130"/>
      <c r="X2375" s="116">
        <f>+X2373+10</f>
        <v>9130</v>
      </c>
      <c r="Y2375" s="124">
        <f t="shared" si="343"/>
        <v>593740</v>
      </c>
      <c r="Z2375" s="125">
        <f>+V2375+X2375</f>
        <v>602630</v>
      </c>
      <c r="AA2375" s="126"/>
      <c r="AB2375" s="127">
        <f>+AB2373+20</f>
        <v>18260</v>
      </c>
      <c r="AC2375" s="119">
        <f>+V2375+AB2375</f>
        <v>611760</v>
      </c>
      <c r="AD2375" s="127"/>
      <c r="AE2375" s="127">
        <f>+AE2373+10</f>
        <v>9155</v>
      </c>
      <c r="AF2375" s="120">
        <f>+AE2375+V2375</f>
        <v>602655</v>
      </c>
      <c r="AG2375" s="127"/>
      <c r="AH2375" s="127">
        <f>+AH2373+10</f>
        <v>9180</v>
      </c>
      <c r="AI2375" s="119">
        <f>+AH2375+V2375</f>
        <v>602680</v>
      </c>
      <c r="AJ2375" s="126"/>
      <c r="AK2375" s="128">
        <f>+AK2373+10</f>
        <v>9205</v>
      </c>
      <c r="AL2375" s="129">
        <f>+AK2375+V2375</f>
        <v>602705</v>
      </c>
    </row>
    <row r="2376" spans="1:38" ht="15.75" x14ac:dyDescent="0.25">
      <c r="A2376" s="93">
        <f t="shared" si="344"/>
        <v>0</v>
      </c>
      <c r="B2376" s="94">
        <f t="shared" si="339"/>
        <v>0</v>
      </c>
      <c r="C2376" s="95">
        <f>+$D$3*T2376</f>
        <v>7150</v>
      </c>
      <c r="D2376" s="95">
        <f t="shared" si="340"/>
        <v>7150</v>
      </c>
      <c r="E2376" s="95">
        <f>+$F$3*K2376</f>
        <v>1500</v>
      </c>
      <c r="F2376" s="95">
        <f t="shared" si="341"/>
        <v>1500</v>
      </c>
      <c r="G2376" s="96">
        <f>+$H$3*Q2376</f>
        <v>1500</v>
      </c>
      <c r="H2376" s="433">
        <f t="shared" si="342"/>
        <v>1500</v>
      </c>
      <c r="I2376" s="395"/>
      <c r="J2376" s="130">
        <f>((K2377-K2375)/500)</f>
        <v>0.02</v>
      </c>
      <c r="K2376" s="116">
        <f>(((I2376-I2375)*J2376)+K2375)+I2376</f>
        <v>150</v>
      </c>
      <c r="L2376" s="131">
        <f>ROUNDUP(K2376,0)</f>
        <v>150</v>
      </c>
      <c r="M2376" s="132">
        <f>((N2377-N2375)/500)</f>
        <v>0.02</v>
      </c>
      <c r="N2376" s="101">
        <f>(((I2376-I2375)*M2376)+N2375)+I2376</f>
        <v>250</v>
      </c>
      <c r="O2376" s="101">
        <f>ROUNDUP(N2376,0)</f>
        <v>250</v>
      </c>
      <c r="P2376" s="101">
        <f>((Q2377-Q2375)/500)</f>
        <v>0.02</v>
      </c>
      <c r="Q2376" s="101">
        <f>(((I2376-I2375)*P2376)+Q2375)+I2376</f>
        <v>500</v>
      </c>
      <c r="R2376" s="133">
        <f>ROUNDUP(Q2376,0)</f>
        <v>500</v>
      </c>
      <c r="S2376" s="132">
        <f>((T2377-T2375)/500)</f>
        <v>0.04</v>
      </c>
      <c r="T2376" s="134">
        <f>(((I2376-I2375)*S2376)+T2375)+I2376</f>
        <v>650</v>
      </c>
      <c r="U2376" s="134">
        <f>ROUNDUP(T2376,0)</f>
        <v>650</v>
      </c>
      <c r="V2376" s="396"/>
      <c r="W2376" s="130">
        <f>((X2377-X2375)/500)</f>
        <v>0.01</v>
      </c>
      <c r="X2376" s="116">
        <f>(((V2376-V2375)*W2376)+X2375)+V2376</f>
        <v>3195</v>
      </c>
      <c r="Y2376" s="135">
        <f t="shared" si="343"/>
        <v>240</v>
      </c>
      <c r="Z2376" s="106">
        <f>ROUNDUP(X2376,0)</f>
        <v>3195</v>
      </c>
      <c r="AA2376" s="136">
        <f>((AB2377-AB2375)/500)</f>
        <v>0.02</v>
      </c>
      <c r="AB2376" s="137">
        <f>(((V2376-V2375)*AA2376)+AB2375)+V2376</f>
        <v>6390</v>
      </c>
      <c r="AC2376" s="101">
        <f>ROUNDUP(AB2376,0)</f>
        <v>6390</v>
      </c>
      <c r="AD2376" s="137">
        <f>((AE2377-AE2375)/500)</f>
        <v>0.01</v>
      </c>
      <c r="AE2376" s="137">
        <f>(((V2376-V2375)*AD2376)+AE2375)+V2376</f>
        <v>3220</v>
      </c>
      <c r="AF2376" s="133">
        <f>ROUNDUP(AE2376,0)</f>
        <v>3220</v>
      </c>
      <c r="AG2376" s="137">
        <f>((AH2377-AH2375)/500)</f>
        <v>0.01</v>
      </c>
      <c r="AH2376" s="137">
        <f>(((V2376-V2375)*AG2376)+AH2375)+V2376</f>
        <v>3245</v>
      </c>
      <c r="AI2376" s="101">
        <f>ROUNDUP(AH2376,0)</f>
        <v>3245</v>
      </c>
      <c r="AJ2376" s="136">
        <f>((AK2377-AK2375)/500)</f>
        <v>0.01</v>
      </c>
      <c r="AK2376" s="138">
        <f>(((V2376-V2375)*AJ2376)+AK2375)+V2376</f>
        <v>3270</v>
      </c>
      <c r="AL2376" s="139">
        <f>ROUNDUP(AK2376,0)</f>
        <v>3270</v>
      </c>
    </row>
    <row r="2377" spans="1:38" ht="15.75" x14ac:dyDescent="0.25">
      <c r="A2377" s="93">
        <f t="shared" si="344"/>
        <v>0</v>
      </c>
      <c r="B2377" s="93">
        <f t="shared" si="339"/>
        <v>0</v>
      </c>
      <c r="C2377" s="112">
        <f>+$D$3*U2377</f>
        <v>6802510</v>
      </c>
      <c r="D2377" s="112">
        <f t="shared" si="340"/>
        <v>6802510</v>
      </c>
      <c r="E2377" s="112">
        <f>+$F$3*L2377</f>
        <v>6060300</v>
      </c>
      <c r="F2377" s="112">
        <f t="shared" si="341"/>
        <v>6060300</v>
      </c>
      <c r="G2377" s="113">
        <f>+$H$3*R2377</f>
        <v>1819140</v>
      </c>
      <c r="H2377" s="112">
        <f t="shared" si="342"/>
        <v>1819140</v>
      </c>
      <c r="I2377" s="140">
        <f>+I2375+500</f>
        <v>594000</v>
      </c>
      <c r="J2377" s="130"/>
      <c r="K2377" s="116">
        <f>+K2375+10</f>
        <v>12030</v>
      </c>
      <c r="L2377" s="117">
        <f>+I2377+K2377</f>
        <v>606030</v>
      </c>
      <c r="M2377" s="118"/>
      <c r="N2377" s="119">
        <f>+N2375+10</f>
        <v>12130</v>
      </c>
      <c r="O2377" s="119">
        <f>+N2377+I2377</f>
        <v>606130</v>
      </c>
      <c r="P2377" s="119"/>
      <c r="Q2377" s="119">
        <f>+Q2375+10</f>
        <v>12380</v>
      </c>
      <c r="R2377" s="120">
        <f>+Q2377+I2377</f>
        <v>606380</v>
      </c>
      <c r="S2377" s="121"/>
      <c r="T2377" s="122">
        <f>+T2375+20</f>
        <v>24410</v>
      </c>
      <c r="U2377" s="122">
        <f>+T2377+I2377</f>
        <v>618410</v>
      </c>
      <c r="V2377" s="141">
        <f>+V2375+500</f>
        <v>594000</v>
      </c>
      <c r="W2377" s="130"/>
      <c r="X2377" s="116">
        <f>+X2375+5</f>
        <v>9135</v>
      </c>
      <c r="Y2377" s="124">
        <f t="shared" si="343"/>
        <v>594240</v>
      </c>
      <c r="Z2377" s="125">
        <f>+V2377+X2377</f>
        <v>603135</v>
      </c>
      <c r="AA2377" s="126"/>
      <c r="AB2377" s="127">
        <f>+AB2375+10</f>
        <v>18270</v>
      </c>
      <c r="AC2377" s="119">
        <f>+V2377+AB2377</f>
        <v>612270</v>
      </c>
      <c r="AD2377" s="127"/>
      <c r="AE2377" s="127">
        <f>+AE2375+5</f>
        <v>9160</v>
      </c>
      <c r="AF2377" s="120">
        <f>+AE2377+V2377</f>
        <v>603160</v>
      </c>
      <c r="AG2377" s="127"/>
      <c r="AH2377" s="127">
        <f>+AH2375+5</f>
        <v>9185</v>
      </c>
      <c r="AI2377" s="119">
        <f>+AH2377+V2377</f>
        <v>603185</v>
      </c>
      <c r="AJ2377" s="126"/>
      <c r="AK2377" s="128">
        <f>+AK2375+5</f>
        <v>9210</v>
      </c>
      <c r="AL2377" s="129">
        <f>+AK2377+V2377</f>
        <v>603210</v>
      </c>
    </row>
    <row r="2378" spans="1:38" ht="15.75" x14ac:dyDescent="0.25">
      <c r="A2378" s="93">
        <f t="shared" si="344"/>
        <v>0</v>
      </c>
      <c r="B2378" s="94">
        <f t="shared" si="339"/>
        <v>0</v>
      </c>
      <c r="C2378" s="95">
        <f>+$D$3*T2378</f>
        <v>7150</v>
      </c>
      <c r="D2378" s="95">
        <f t="shared" si="340"/>
        <v>7150</v>
      </c>
      <c r="E2378" s="95">
        <f>+$F$3*K2378</f>
        <v>1500</v>
      </c>
      <c r="F2378" s="95">
        <f t="shared" si="341"/>
        <v>1500</v>
      </c>
      <c r="G2378" s="96">
        <f>+$H$3*Q2378</f>
        <v>1500</v>
      </c>
      <c r="H2378" s="95">
        <f t="shared" si="342"/>
        <v>1500</v>
      </c>
      <c r="I2378" s="395"/>
      <c r="J2378" s="130">
        <f>((K2379-K2377)/500)</f>
        <v>0.02</v>
      </c>
      <c r="K2378" s="116">
        <f>(((I2378-I2377)*J2378)+K2377)+I2378</f>
        <v>150</v>
      </c>
      <c r="L2378" s="131">
        <f>ROUNDUP(K2378,0)</f>
        <v>150</v>
      </c>
      <c r="M2378" s="132">
        <f>((N2379-N2377)/500)</f>
        <v>0.02</v>
      </c>
      <c r="N2378" s="101">
        <f>(((I2378-I2377)*M2378)+N2377)+I2378</f>
        <v>250</v>
      </c>
      <c r="O2378" s="101">
        <f>ROUNDUP(N2378,0)</f>
        <v>250</v>
      </c>
      <c r="P2378" s="101">
        <f>((Q2379-Q2377)/500)</f>
        <v>0.02</v>
      </c>
      <c r="Q2378" s="101">
        <f>(((I2378-I2377)*P2378)+Q2377)+I2378</f>
        <v>500</v>
      </c>
      <c r="R2378" s="133">
        <f>ROUNDUP(Q2378,0)</f>
        <v>500</v>
      </c>
      <c r="S2378" s="132">
        <f>((T2379-T2377)/500)</f>
        <v>0.04</v>
      </c>
      <c r="T2378" s="134">
        <f>(((I2378-I2377)*S2378)+T2377)+I2378</f>
        <v>650</v>
      </c>
      <c r="U2378" s="134">
        <f>ROUNDUP(T2378,0)</f>
        <v>650</v>
      </c>
      <c r="V2378" s="396"/>
      <c r="W2378" s="130">
        <f>((X2379-X2377)/500)</f>
        <v>0.02</v>
      </c>
      <c r="X2378" s="116">
        <f>(((V2378-V2377)*W2378)+X2377)+V2378</f>
        <v>-2745</v>
      </c>
      <c r="Y2378" s="135">
        <f t="shared" si="343"/>
        <v>240</v>
      </c>
      <c r="Z2378" s="106">
        <f>ROUNDUP(X2378,0)</f>
        <v>-2745</v>
      </c>
      <c r="AA2378" s="136">
        <f>((AB2379-AB2377)/500)</f>
        <v>0.04</v>
      </c>
      <c r="AB2378" s="137">
        <f>(((V2378-V2377)*AA2378)+AB2377)+V2378</f>
        <v>-5490</v>
      </c>
      <c r="AC2378" s="101">
        <f>ROUNDUP(AB2378,0)</f>
        <v>-5490</v>
      </c>
      <c r="AD2378" s="137">
        <f>((AE2379-AE2377)/500)</f>
        <v>0.02</v>
      </c>
      <c r="AE2378" s="137">
        <f>(((V2378-V2377)*AD2378)+AE2377)+V2378</f>
        <v>-2720</v>
      </c>
      <c r="AF2378" s="133">
        <f>ROUNDUP(AE2378,0)</f>
        <v>-2720</v>
      </c>
      <c r="AG2378" s="137">
        <f>((AH2379-AH2377)/500)</f>
        <v>0.02</v>
      </c>
      <c r="AH2378" s="137">
        <f>(((V2378-V2377)*AG2378)+AH2377)+V2378</f>
        <v>-2695</v>
      </c>
      <c r="AI2378" s="101">
        <f>ROUNDUP(AH2378,0)</f>
        <v>-2695</v>
      </c>
      <c r="AJ2378" s="136">
        <f>((AK2379-AK2377)/500)</f>
        <v>0.02</v>
      </c>
      <c r="AK2378" s="138">
        <f>(((V2378-V2377)*AJ2378)+AK2377)+V2378</f>
        <v>-2670</v>
      </c>
      <c r="AL2378" s="139">
        <f>ROUNDUP(AK2378,0)</f>
        <v>-2670</v>
      </c>
    </row>
    <row r="2379" spans="1:38" ht="15.75" x14ac:dyDescent="0.25">
      <c r="A2379" s="93">
        <f t="shared" si="344"/>
        <v>0</v>
      </c>
      <c r="B2379" s="93">
        <f t="shared" si="339"/>
        <v>0</v>
      </c>
      <c r="C2379" s="112">
        <f>+$D$3*U2379</f>
        <v>6808230</v>
      </c>
      <c r="D2379" s="112">
        <f t="shared" si="340"/>
        <v>6808230</v>
      </c>
      <c r="E2379" s="112">
        <f>+$F$3*L2379</f>
        <v>6065400</v>
      </c>
      <c r="F2379" s="112">
        <f t="shared" si="341"/>
        <v>6065400</v>
      </c>
      <c r="G2379" s="113">
        <f>+$H$3*R2379</f>
        <v>1820670</v>
      </c>
      <c r="H2379" s="112">
        <f t="shared" si="342"/>
        <v>1820670</v>
      </c>
      <c r="I2379" s="140">
        <f>+I2377+500</f>
        <v>594500</v>
      </c>
      <c r="J2379" s="130"/>
      <c r="K2379" s="116">
        <f>+K2377+10</f>
        <v>12040</v>
      </c>
      <c r="L2379" s="117">
        <f>+I2379+K2379</f>
        <v>606540</v>
      </c>
      <c r="M2379" s="118"/>
      <c r="N2379" s="119">
        <f>+N2377+10</f>
        <v>12140</v>
      </c>
      <c r="O2379" s="119">
        <f>+N2379+I2379</f>
        <v>606640</v>
      </c>
      <c r="P2379" s="119"/>
      <c r="Q2379" s="119">
        <f>+Q2377+10</f>
        <v>12390</v>
      </c>
      <c r="R2379" s="120">
        <f>+Q2379+I2379</f>
        <v>606890</v>
      </c>
      <c r="S2379" s="121"/>
      <c r="T2379" s="122">
        <f>+T2377+20</f>
        <v>24430</v>
      </c>
      <c r="U2379" s="122">
        <f>+T2379+I2379</f>
        <v>618930</v>
      </c>
      <c r="V2379" s="141">
        <f>+V2377+500</f>
        <v>594500</v>
      </c>
      <c r="W2379" s="130"/>
      <c r="X2379" s="116">
        <f>+X2377+10</f>
        <v>9145</v>
      </c>
      <c r="Y2379" s="124">
        <f t="shared" si="343"/>
        <v>594740</v>
      </c>
      <c r="Z2379" s="125">
        <f>+V2379+X2379</f>
        <v>603645</v>
      </c>
      <c r="AA2379" s="126"/>
      <c r="AB2379" s="127">
        <f>+AB2377+20</f>
        <v>18290</v>
      </c>
      <c r="AC2379" s="119">
        <f>+V2379+AB2379</f>
        <v>612790</v>
      </c>
      <c r="AD2379" s="127"/>
      <c r="AE2379" s="127">
        <f>+AE2377+10</f>
        <v>9170</v>
      </c>
      <c r="AF2379" s="120">
        <f>+AE2379+V2379</f>
        <v>603670</v>
      </c>
      <c r="AG2379" s="127"/>
      <c r="AH2379" s="127">
        <f>+AH2377+10</f>
        <v>9195</v>
      </c>
      <c r="AI2379" s="119">
        <f>+AH2379+V2379</f>
        <v>603695</v>
      </c>
      <c r="AJ2379" s="126"/>
      <c r="AK2379" s="128">
        <f>+AK2377+10</f>
        <v>9220</v>
      </c>
      <c r="AL2379" s="129">
        <f>+AK2379+V2379</f>
        <v>603720</v>
      </c>
    </row>
    <row r="2380" spans="1:38" ht="15.75" x14ac:dyDescent="0.25">
      <c r="A2380" s="93">
        <f t="shared" si="344"/>
        <v>0</v>
      </c>
      <c r="B2380" s="94">
        <f t="shared" si="339"/>
        <v>0</v>
      </c>
      <c r="C2380" s="95">
        <f>+$D$3*T2380</f>
        <v>7150</v>
      </c>
      <c r="D2380" s="95">
        <f t="shared" si="340"/>
        <v>7150</v>
      </c>
      <c r="E2380" s="95">
        <f>+$F$3*K2380</f>
        <v>1500</v>
      </c>
      <c r="F2380" s="95">
        <f t="shared" si="341"/>
        <v>1500</v>
      </c>
      <c r="G2380" s="96">
        <f>+$H$3*Q2380</f>
        <v>1500</v>
      </c>
      <c r="H2380" s="433">
        <f t="shared" si="342"/>
        <v>1500</v>
      </c>
      <c r="I2380" s="395"/>
      <c r="J2380" s="130">
        <f>((K2381-K2379)/500)</f>
        <v>0.02</v>
      </c>
      <c r="K2380" s="116">
        <f>(((I2380-I2379)*J2380)+K2379)+I2380</f>
        <v>150</v>
      </c>
      <c r="L2380" s="131">
        <f>ROUNDUP(K2380,0)</f>
        <v>150</v>
      </c>
      <c r="M2380" s="132">
        <f>((N2381-N2379)/500)</f>
        <v>0.02</v>
      </c>
      <c r="N2380" s="101">
        <f>(((I2380-I2379)*M2380)+N2379)+I2380</f>
        <v>250</v>
      </c>
      <c r="O2380" s="101">
        <f>ROUNDUP(N2380,0)</f>
        <v>250</v>
      </c>
      <c r="P2380" s="101">
        <f>((Q2381-Q2379)/500)</f>
        <v>0.02</v>
      </c>
      <c r="Q2380" s="101">
        <f>(((I2380-I2379)*P2380)+Q2379)+I2380</f>
        <v>500</v>
      </c>
      <c r="R2380" s="133">
        <f>ROUNDUP(Q2380,0)</f>
        <v>500</v>
      </c>
      <c r="S2380" s="132">
        <f>((T2381-T2379)/500)</f>
        <v>0.04</v>
      </c>
      <c r="T2380" s="134">
        <f>(((I2380-I2379)*S2380)+T2379)+I2380</f>
        <v>650</v>
      </c>
      <c r="U2380" s="134">
        <f>ROUNDUP(T2380,0)</f>
        <v>650</v>
      </c>
      <c r="V2380" s="396"/>
      <c r="W2380" s="130">
        <f>((X2381-X2379)/500)</f>
        <v>0.01</v>
      </c>
      <c r="X2380" s="116">
        <f>(((V2380-V2379)*W2380)+X2379)+V2380</f>
        <v>3200</v>
      </c>
      <c r="Y2380" s="135">
        <f t="shared" si="343"/>
        <v>240</v>
      </c>
      <c r="Z2380" s="106">
        <f>ROUNDUP(X2380,0)</f>
        <v>3200</v>
      </c>
      <c r="AA2380" s="136">
        <f>((AB2381-AB2379)/500)</f>
        <v>0.02</v>
      </c>
      <c r="AB2380" s="137">
        <f>(((V2380-V2379)*AA2380)+AB2379)+V2380</f>
        <v>6400</v>
      </c>
      <c r="AC2380" s="101">
        <f>ROUNDUP(AB2380,0)</f>
        <v>6400</v>
      </c>
      <c r="AD2380" s="137">
        <f>((AE2381-AE2379)/500)</f>
        <v>0.01</v>
      </c>
      <c r="AE2380" s="137">
        <f>(((V2380-V2379)*AD2380)+AE2379)+V2380</f>
        <v>3225</v>
      </c>
      <c r="AF2380" s="133">
        <f>ROUNDUP(AE2380,0)</f>
        <v>3225</v>
      </c>
      <c r="AG2380" s="137">
        <f>((AH2381-AH2379)/500)</f>
        <v>0.01</v>
      </c>
      <c r="AH2380" s="137">
        <f>(((V2380-V2379)*AG2380)+AH2379)+V2380</f>
        <v>3250</v>
      </c>
      <c r="AI2380" s="101">
        <f>ROUNDUP(AH2380,0)</f>
        <v>3250</v>
      </c>
      <c r="AJ2380" s="136">
        <f>((AK2381-AK2379)/500)</f>
        <v>0.01</v>
      </c>
      <c r="AK2380" s="138">
        <f>(((V2380-V2379)*AJ2380)+AK2379)+V2380</f>
        <v>3275</v>
      </c>
      <c r="AL2380" s="139">
        <f>ROUNDUP(AK2380,0)</f>
        <v>3275</v>
      </c>
    </row>
    <row r="2381" spans="1:38" ht="15.75" x14ac:dyDescent="0.25">
      <c r="A2381" s="93">
        <f t="shared" si="344"/>
        <v>0</v>
      </c>
      <c r="B2381" s="93">
        <f t="shared" si="339"/>
        <v>0</v>
      </c>
      <c r="C2381" s="112">
        <f>+$D$3*U2381</f>
        <v>6813950</v>
      </c>
      <c r="D2381" s="112">
        <f t="shared" si="340"/>
        <v>6813950</v>
      </c>
      <c r="E2381" s="112">
        <f>+$F$3*L2381</f>
        <v>6070500</v>
      </c>
      <c r="F2381" s="112">
        <f t="shared" si="341"/>
        <v>6070500</v>
      </c>
      <c r="G2381" s="113">
        <f>+$H$3*R2381</f>
        <v>1822200</v>
      </c>
      <c r="H2381" s="112">
        <f t="shared" si="342"/>
        <v>1822200</v>
      </c>
      <c r="I2381" s="140">
        <f>+I2379+500</f>
        <v>595000</v>
      </c>
      <c r="J2381" s="130"/>
      <c r="K2381" s="116">
        <f>+K2379+10</f>
        <v>12050</v>
      </c>
      <c r="L2381" s="117">
        <f>+I2381+K2381</f>
        <v>607050</v>
      </c>
      <c r="M2381" s="118"/>
      <c r="N2381" s="119">
        <f>+N2379+10</f>
        <v>12150</v>
      </c>
      <c r="O2381" s="119">
        <f>+N2381+I2381</f>
        <v>607150</v>
      </c>
      <c r="P2381" s="119"/>
      <c r="Q2381" s="119">
        <f>+Q2379+10</f>
        <v>12400</v>
      </c>
      <c r="R2381" s="120">
        <f>+Q2381+I2381</f>
        <v>607400</v>
      </c>
      <c r="S2381" s="121"/>
      <c r="T2381" s="122">
        <f>+T2379+20</f>
        <v>24450</v>
      </c>
      <c r="U2381" s="122">
        <f>+T2381+I2381</f>
        <v>619450</v>
      </c>
      <c r="V2381" s="141">
        <f>+V2379+500</f>
        <v>595000</v>
      </c>
      <c r="W2381" s="130"/>
      <c r="X2381" s="116">
        <f>+X2379+5</f>
        <v>9150</v>
      </c>
      <c r="Y2381" s="124">
        <f t="shared" si="343"/>
        <v>595240</v>
      </c>
      <c r="Z2381" s="125">
        <f>+V2381+X2381</f>
        <v>604150</v>
      </c>
      <c r="AA2381" s="126"/>
      <c r="AB2381" s="127">
        <f>+AB2379+10</f>
        <v>18300</v>
      </c>
      <c r="AC2381" s="119">
        <f>+V2381+AB2381</f>
        <v>613300</v>
      </c>
      <c r="AD2381" s="127"/>
      <c r="AE2381" s="127">
        <f>+AE2379+5</f>
        <v>9175</v>
      </c>
      <c r="AF2381" s="120">
        <f>+AE2381+V2381</f>
        <v>604175</v>
      </c>
      <c r="AG2381" s="127"/>
      <c r="AH2381" s="127">
        <f>+AH2379+5</f>
        <v>9200</v>
      </c>
      <c r="AI2381" s="119">
        <f>+AH2381+V2381</f>
        <v>604200</v>
      </c>
      <c r="AJ2381" s="126"/>
      <c r="AK2381" s="128">
        <f>+AK2379+5</f>
        <v>9225</v>
      </c>
      <c r="AL2381" s="129">
        <f>+AK2381+V2381</f>
        <v>604225</v>
      </c>
    </row>
    <row r="2382" spans="1:38" ht="15.75" x14ac:dyDescent="0.25">
      <c r="A2382" s="93">
        <f t="shared" si="344"/>
        <v>0</v>
      </c>
      <c r="B2382" s="94">
        <f t="shared" si="339"/>
        <v>0</v>
      </c>
      <c r="C2382" s="95">
        <f>+$D$3*T2382</f>
        <v>7150</v>
      </c>
      <c r="D2382" s="95">
        <f t="shared" si="340"/>
        <v>7150</v>
      </c>
      <c r="E2382" s="95">
        <f>+$F$3*K2382</f>
        <v>1500</v>
      </c>
      <c r="F2382" s="95">
        <f t="shared" si="341"/>
        <v>1500</v>
      </c>
      <c r="G2382" s="96">
        <f>+$H$3*Q2382</f>
        <v>1500</v>
      </c>
      <c r="H2382" s="95">
        <f t="shared" si="342"/>
        <v>1500</v>
      </c>
      <c r="I2382" s="395"/>
      <c r="J2382" s="130">
        <f>((K2383-K2381)/500)</f>
        <v>0.02</v>
      </c>
      <c r="K2382" s="116">
        <f>(((I2382-I2381)*J2382)+K2381)+I2382</f>
        <v>150</v>
      </c>
      <c r="L2382" s="131">
        <f>ROUNDUP(K2382,0)</f>
        <v>150</v>
      </c>
      <c r="M2382" s="132">
        <f>((N2383-N2381)/500)</f>
        <v>0.02</v>
      </c>
      <c r="N2382" s="101">
        <f>(((I2382-I2381)*M2382)+N2381)+I2382</f>
        <v>250</v>
      </c>
      <c r="O2382" s="101">
        <f>ROUNDUP(N2382,0)</f>
        <v>250</v>
      </c>
      <c r="P2382" s="101">
        <f>((Q2383-Q2381)/500)</f>
        <v>0.02</v>
      </c>
      <c r="Q2382" s="101">
        <f>(((I2382-I2381)*P2382)+Q2381)+I2382</f>
        <v>500</v>
      </c>
      <c r="R2382" s="133">
        <f>ROUNDUP(Q2382,0)</f>
        <v>500</v>
      </c>
      <c r="S2382" s="132">
        <f>((T2383-T2381)/500)</f>
        <v>0.04</v>
      </c>
      <c r="T2382" s="134">
        <f>(((I2382-I2381)*S2382)+T2381)+I2382</f>
        <v>650</v>
      </c>
      <c r="U2382" s="134">
        <f>ROUNDUP(T2382,0)</f>
        <v>650</v>
      </c>
      <c r="V2382" s="396"/>
      <c r="W2382" s="130">
        <f>((X2383-X2381)/500)</f>
        <v>0.02</v>
      </c>
      <c r="X2382" s="116">
        <f>(((V2382-V2381)*W2382)+X2381)+V2382</f>
        <v>-2750</v>
      </c>
      <c r="Y2382" s="135">
        <f t="shared" si="343"/>
        <v>240</v>
      </c>
      <c r="Z2382" s="106">
        <f>ROUNDUP(X2382,0)</f>
        <v>-2750</v>
      </c>
      <c r="AA2382" s="136">
        <f>((AB2383-AB2381)/500)</f>
        <v>0.04</v>
      </c>
      <c r="AB2382" s="137">
        <f>(((V2382-V2381)*AA2382)+AB2381)+V2382</f>
        <v>-5500</v>
      </c>
      <c r="AC2382" s="101">
        <f>ROUNDUP(AB2382,0)</f>
        <v>-5500</v>
      </c>
      <c r="AD2382" s="137">
        <f>((AE2383-AE2381)/500)</f>
        <v>0.02</v>
      </c>
      <c r="AE2382" s="137">
        <f>(((V2382-V2381)*AD2382)+AE2381)+V2382</f>
        <v>-2725</v>
      </c>
      <c r="AF2382" s="133">
        <f>ROUNDUP(AE2382,0)</f>
        <v>-2725</v>
      </c>
      <c r="AG2382" s="137">
        <f>((AH2383-AH2381)/500)</f>
        <v>0.02</v>
      </c>
      <c r="AH2382" s="137">
        <f>(((V2382-V2381)*AG2382)+AH2381)+V2382</f>
        <v>-2700</v>
      </c>
      <c r="AI2382" s="101">
        <f>ROUNDUP(AH2382,0)</f>
        <v>-2700</v>
      </c>
      <c r="AJ2382" s="136">
        <f>((AK2383-AK2381)/500)</f>
        <v>0.02</v>
      </c>
      <c r="AK2382" s="138">
        <f>(((V2382-V2381)*AJ2382)+AK2381)+V2382</f>
        <v>-2675</v>
      </c>
      <c r="AL2382" s="139">
        <f>ROUNDUP(AK2382,0)</f>
        <v>-2675</v>
      </c>
    </row>
    <row r="2383" spans="1:38" ht="15.75" x14ac:dyDescent="0.25">
      <c r="A2383" s="93">
        <f t="shared" si="344"/>
        <v>0</v>
      </c>
      <c r="B2383" s="93">
        <f t="shared" si="339"/>
        <v>0</v>
      </c>
      <c r="C2383" s="112">
        <f>+$D$3*U2383</f>
        <v>6819670</v>
      </c>
      <c r="D2383" s="112">
        <f t="shared" si="340"/>
        <v>6819670</v>
      </c>
      <c r="E2383" s="112">
        <f>+$F$3*L2383</f>
        <v>6075600</v>
      </c>
      <c r="F2383" s="112">
        <f t="shared" si="341"/>
        <v>6075600</v>
      </c>
      <c r="G2383" s="113">
        <f>+$H$3*R2383</f>
        <v>1823730</v>
      </c>
      <c r="H2383" s="112">
        <f t="shared" si="342"/>
        <v>1823730</v>
      </c>
      <c r="I2383" s="140">
        <f>+I2381+500</f>
        <v>595500</v>
      </c>
      <c r="J2383" s="130"/>
      <c r="K2383" s="116">
        <f>+K2381+10</f>
        <v>12060</v>
      </c>
      <c r="L2383" s="117">
        <f>+I2383+K2383</f>
        <v>607560</v>
      </c>
      <c r="M2383" s="118"/>
      <c r="N2383" s="119">
        <f>+N2381+10</f>
        <v>12160</v>
      </c>
      <c r="O2383" s="119">
        <f>+N2383+I2383</f>
        <v>607660</v>
      </c>
      <c r="P2383" s="119"/>
      <c r="Q2383" s="119">
        <f>+Q2381+10</f>
        <v>12410</v>
      </c>
      <c r="R2383" s="120">
        <f>+Q2383+I2383</f>
        <v>607910</v>
      </c>
      <c r="S2383" s="121"/>
      <c r="T2383" s="122">
        <f>+T2381+20</f>
        <v>24470</v>
      </c>
      <c r="U2383" s="122">
        <f>+T2383+I2383</f>
        <v>619970</v>
      </c>
      <c r="V2383" s="141">
        <f>+V2381+500</f>
        <v>595500</v>
      </c>
      <c r="W2383" s="130"/>
      <c r="X2383" s="116">
        <f>+X2381+10</f>
        <v>9160</v>
      </c>
      <c r="Y2383" s="124">
        <f t="shared" si="343"/>
        <v>595740</v>
      </c>
      <c r="Z2383" s="125">
        <f>+V2383+X2383</f>
        <v>604660</v>
      </c>
      <c r="AA2383" s="126"/>
      <c r="AB2383" s="127">
        <f>+AB2381+20</f>
        <v>18320</v>
      </c>
      <c r="AC2383" s="119">
        <f>+V2383+AB2383</f>
        <v>613820</v>
      </c>
      <c r="AD2383" s="127"/>
      <c r="AE2383" s="127">
        <f>+AE2381+10</f>
        <v>9185</v>
      </c>
      <c r="AF2383" s="120">
        <f>+AE2383+V2383</f>
        <v>604685</v>
      </c>
      <c r="AG2383" s="127"/>
      <c r="AH2383" s="127">
        <f>+AH2381+10</f>
        <v>9210</v>
      </c>
      <c r="AI2383" s="119">
        <f>+AH2383+V2383</f>
        <v>604710</v>
      </c>
      <c r="AJ2383" s="126"/>
      <c r="AK2383" s="128">
        <f>+AK2381+10</f>
        <v>9235</v>
      </c>
      <c r="AL2383" s="129">
        <f>+AK2383+V2383</f>
        <v>604735</v>
      </c>
    </row>
    <row r="2384" spans="1:38" ht="15.75" x14ac:dyDescent="0.25">
      <c r="A2384" s="93">
        <f t="shared" si="344"/>
        <v>0</v>
      </c>
      <c r="B2384" s="94">
        <f t="shared" si="339"/>
        <v>0</v>
      </c>
      <c r="C2384" s="95">
        <f>+$D$3*T2384</f>
        <v>7150</v>
      </c>
      <c r="D2384" s="95">
        <f t="shared" si="340"/>
        <v>7150</v>
      </c>
      <c r="E2384" s="95">
        <f>+$F$3*K2384</f>
        <v>1500</v>
      </c>
      <c r="F2384" s="95">
        <f t="shared" si="341"/>
        <v>1500</v>
      </c>
      <c r="G2384" s="96">
        <f>+$H$3*Q2384</f>
        <v>1500</v>
      </c>
      <c r="H2384" s="433">
        <f t="shared" si="342"/>
        <v>1500</v>
      </c>
      <c r="I2384" s="395"/>
      <c r="J2384" s="130">
        <f>((K2385-K2383)/500)</f>
        <v>0.02</v>
      </c>
      <c r="K2384" s="116">
        <f>(((I2384-I2383)*J2384)+K2383)+I2384</f>
        <v>150</v>
      </c>
      <c r="L2384" s="131">
        <f>ROUNDUP(K2384,0)</f>
        <v>150</v>
      </c>
      <c r="M2384" s="132">
        <f>((N2385-N2383)/500)</f>
        <v>0.02</v>
      </c>
      <c r="N2384" s="101">
        <f>(((I2384-I2383)*M2384)+N2383)+I2384</f>
        <v>250</v>
      </c>
      <c r="O2384" s="101">
        <f>ROUNDUP(N2384,0)</f>
        <v>250</v>
      </c>
      <c r="P2384" s="101">
        <f>((Q2385-Q2383)/500)</f>
        <v>0.02</v>
      </c>
      <c r="Q2384" s="101">
        <f>(((I2384-I2383)*P2384)+Q2383)+I2384</f>
        <v>500</v>
      </c>
      <c r="R2384" s="133">
        <f>ROUNDUP(Q2384,0)</f>
        <v>500</v>
      </c>
      <c r="S2384" s="132">
        <f>((T2385-T2383)/500)</f>
        <v>0.04</v>
      </c>
      <c r="T2384" s="134">
        <f>(((I2384-I2383)*S2384)+T2383)+I2384</f>
        <v>650</v>
      </c>
      <c r="U2384" s="134">
        <f>ROUNDUP(T2384,0)</f>
        <v>650</v>
      </c>
      <c r="V2384" s="396"/>
      <c r="W2384" s="130">
        <f>((X2385-X2383)/500)</f>
        <v>0.01</v>
      </c>
      <c r="X2384" s="116">
        <f>(((V2384-V2383)*W2384)+X2383)+V2384</f>
        <v>3205</v>
      </c>
      <c r="Y2384" s="135">
        <f t="shared" si="343"/>
        <v>240</v>
      </c>
      <c r="Z2384" s="106">
        <f>ROUNDUP(X2384,0)</f>
        <v>3205</v>
      </c>
      <c r="AA2384" s="136">
        <f>((AB2385-AB2383)/500)</f>
        <v>0.02</v>
      </c>
      <c r="AB2384" s="137">
        <f>(((V2384-V2383)*AA2384)+AB2383)+V2384</f>
        <v>6410</v>
      </c>
      <c r="AC2384" s="101">
        <f>ROUNDUP(AB2384,0)</f>
        <v>6410</v>
      </c>
      <c r="AD2384" s="137">
        <f>((AE2385-AE2383)/500)</f>
        <v>0.01</v>
      </c>
      <c r="AE2384" s="137">
        <f>(((V2384-V2383)*AD2384)+AE2383)+V2384</f>
        <v>3230</v>
      </c>
      <c r="AF2384" s="133">
        <f>ROUNDUP(AE2384,0)</f>
        <v>3230</v>
      </c>
      <c r="AG2384" s="137">
        <f>((AH2385-AH2383)/500)</f>
        <v>0.01</v>
      </c>
      <c r="AH2384" s="137">
        <f>(((V2384-V2383)*AG2384)+AH2383)+V2384</f>
        <v>3255</v>
      </c>
      <c r="AI2384" s="101">
        <f>ROUNDUP(AH2384,0)</f>
        <v>3255</v>
      </c>
      <c r="AJ2384" s="136">
        <f>((AK2385-AK2383)/500)</f>
        <v>0.01</v>
      </c>
      <c r="AK2384" s="138">
        <f>(((V2384-V2383)*AJ2384)+AK2383)+V2384</f>
        <v>3280</v>
      </c>
      <c r="AL2384" s="139">
        <f>ROUNDUP(AK2384,0)</f>
        <v>3280</v>
      </c>
    </row>
    <row r="2385" spans="1:38" ht="15.75" x14ac:dyDescent="0.25">
      <c r="A2385" s="93">
        <f t="shared" si="344"/>
        <v>0</v>
      </c>
      <c r="B2385" s="93">
        <f t="shared" si="339"/>
        <v>0</v>
      </c>
      <c r="C2385" s="112">
        <f>+$D$3*U2385</f>
        <v>6825390</v>
      </c>
      <c r="D2385" s="112">
        <f t="shared" si="340"/>
        <v>6825390</v>
      </c>
      <c r="E2385" s="112">
        <f>+$F$3*L2385</f>
        <v>6080700</v>
      </c>
      <c r="F2385" s="112">
        <f t="shared" si="341"/>
        <v>6080700</v>
      </c>
      <c r="G2385" s="113">
        <f>+$H$3*R2385</f>
        <v>1825260</v>
      </c>
      <c r="H2385" s="112">
        <f t="shared" si="342"/>
        <v>1825260</v>
      </c>
      <c r="I2385" s="140">
        <f>+I2383+500</f>
        <v>596000</v>
      </c>
      <c r="J2385" s="130"/>
      <c r="K2385" s="116">
        <f>+K2383+10</f>
        <v>12070</v>
      </c>
      <c r="L2385" s="117">
        <f>+I2385+K2385</f>
        <v>608070</v>
      </c>
      <c r="M2385" s="118"/>
      <c r="N2385" s="119">
        <f>+N2383+10</f>
        <v>12170</v>
      </c>
      <c r="O2385" s="119">
        <f>+N2385+I2385</f>
        <v>608170</v>
      </c>
      <c r="P2385" s="119"/>
      <c r="Q2385" s="119">
        <f>+Q2383+10</f>
        <v>12420</v>
      </c>
      <c r="R2385" s="120">
        <f>+Q2385+I2385</f>
        <v>608420</v>
      </c>
      <c r="S2385" s="121"/>
      <c r="T2385" s="122">
        <f>+T2383+20</f>
        <v>24490</v>
      </c>
      <c r="U2385" s="122">
        <f>+T2385+I2385</f>
        <v>620490</v>
      </c>
      <c r="V2385" s="141">
        <f>+V2383+500</f>
        <v>596000</v>
      </c>
      <c r="W2385" s="130"/>
      <c r="X2385" s="116">
        <f>+X2383+5</f>
        <v>9165</v>
      </c>
      <c r="Y2385" s="124">
        <f t="shared" si="343"/>
        <v>596240</v>
      </c>
      <c r="Z2385" s="125">
        <f>+V2385+X2385</f>
        <v>605165</v>
      </c>
      <c r="AA2385" s="126"/>
      <c r="AB2385" s="127">
        <f>+AB2383+10</f>
        <v>18330</v>
      </c>
      <c r="AC2385" s="119">
        <f>+V2385+AB2385</f>
        <v>614330</v>
      </c>
      <c r="AD2385" s="127"/>
      <c r="AE2385" s="127">
        <f>+AE2383+5</f>
        <v>9190</v>
      </c>
      <c r="AF2385" s="120">
        <f>+AE2385+V2385</f>
        <v>605190</v>
      </c>
      <c r="AG2385" s="127"/>
      <c r="AH2385" s="127">
        <f>+AH2383+5</f>
        <v>9215</v>
      </c>
      <c r="AI2385" s="119">
        <f>+AH2385+V2385</f>
        <v>605215</v>
      </c>
      <c r="AJ2385" s="126"/>
      <c r="AK2385" s="128">
        <f>+AK2383+5</f>
        <v>9240</v>
      </c>
      <c r="AL2385" s="129">
        <f>+AK2385+V2385</f>
        <v>605240</v>
      </c>
    </row>
    <row r="2386" spans="1:38" ht="15.75" x14ac:dyDescent="0.25">
      <c r="A2386" s="93">
        <f t="shared" si="344"/>
        <v>0</v>
      </c>
      <c r="B2386" s="94">
        <f t="shared" si="339"/>
        <v>0</v>
      </c>
      <c r="C2386" s="95">
        <f>+$D$3*T2386</f>
        <v>7150</v>
      </c>
      <c r="D2386" s="95">
        <f t="shared" si="340"/>
        <v>7150</v>
      </c>
      <c r="E2386" s="95">
        <f>+$F$3*K2386</f>
        <v>1500</v>
      </c>
      <c r="F2386" s="95">
        <f t="shared" si="341"/>
        <v>1500</v>
      </c>
      <c r="G2386" s="96">
        <f>+$H$3*Q2386</f>
        <v>1500</v>
      </c>
      <c r="H2386" s="95">
        <f t="shared" si="342"/>
        <v>1500</v>
      </c>
      <c r="I2386" s="395"/>
      <c r="J2386" s="130">
        <f>((K2387-K2385)/500)</f>
        <v>0.02</v>
      </c>
      <c r="K2386" s="116">
        <f>(((I2386-I2385)*J2386)+K2385)+I2386</f>
        <v>150</v>
      </c>
      <c r="L2386" s="131">
        <f>ROUNDUP(K2386,0)</f>
        <v>150</v>
      </c>
      <c r="M2386" s="132">
        <f>((N2387-N2385)/500)</f>
        <v>0.02</v>
      </c>
      <c r="N2386" s="101">
        <f>(((I2386-I2385)*M2386)+N2385)+I2386</f>
        <v>250</v>
      </c>
      <c r="O2386" s="101">
        <f>ROUNDUP(N2386,0)</f>
        <v>250</v>
      </c>
      <c r="P2386" s="101">
        <f>((Q2387-Q2385)/500)</f>
        <v>0.02</v>
      </c>
      <c r="Q2386" s="101">
        <f>(((I2386-I2385)*P2386)+Q2385)+I2386</f>
        <v>500</v>
      </c>
      <c r="R2386" s="133">
        <f>ROUNDUP(Q2386,0)</f>
        <v>500</v>
      </c>
      <c r="S2386" s="132">
        <f>((T2387-T2385)/500)</f>
        <v>0.04</v>
      </c>
      <c r="T2386" s="134">
        <f>(((I2386-I2385)*S2386)+T2385)+I2386</f>
        <v>650</v>
      </c>
      <c r="U2386" s="134">
        <f>ROUNDUP(T2386,0)</f>
        <v>650</v>
      </c>
      <c r="V2386" s="396"/>
      <c r="W2386" s="130">
        <f>((X2387-X2385)/500)</f>
        <v>0.02</v>
      </c>
      <c r="X2386" s="116">
        <f>(((V2386-V2385)*W2386)+X2385)+V2386</f>
        <v>-2755</v>
      </c>
      <c r="Y2386" s="135">
        <f t="shared" si="343"/>
        <v>240</v>
      </c>
      <c r="Z2386" s="106">
        <f>ROUNDUP(X2386,0)</f>
        <v>-2755</v>
      </c>
      <c r="AA2386" s="136">
        <f>((AB2387-AB2385)/500)</f>
        <v>0.04</v>
      </c>
      <c r="AB2386" s="137">
        <f>(((V2386-V2385)*AA2386)+AB2385)+V2386</f>
        <v>-5510</v>
      </c>
      <c r="AC2386" s="101">
        <f>ROUNDUP(AB2386,0)</f>
        <v>-5510</v>
      </c>
      <c r="AD2386" s="137">
        <f>((AE2387-AE2385)/500)</f>
        <v>0.02</v>
      </c>
      <c r="AE2386" s="137">
        <f>(((V2386-V2385)*AD2386)+AE2385)+V2386</f>
        <v>-2730</v>
      </c>
      <c r="AF2386" s="133">
        <f>ROUNDUP(AE2386,0)</f>
        <v>-2730</v>
      </c>
      <c r="AG2386" s="137">
        <f>((AH2387-AH2385)/500)</f>
        <v>0.02</v>
      </c>
      <c r="AH2386" s="137">
        <f>(((V2386-V2385)*AG2386)+AH2385)+V2386</f>
        <v>-2705</v>
      </c>
      <c r="AI2386" s="101">
        <f>ROUNDUP(AH2386,0)</f>
        <v>-2705</v>
      </c>
      <c r="AJ2386" s="136">
        <f>((AK2387-AK2385)/500)</f>
        <v>0.02</v>
      </c>
      <c r="AK2386" s="138">
        <f>(((V2386-V2385)*AJ2386)+AK2385)+V2386</f>
        <v>-2680</v>
      </c>
      <c r="AL2386" s="139">
        <f>ROUNDUP(AK2386,0)</f>
        <v>-2680</v>
      </c>
    </row>
    <row r="2387" spans="1:38" ht="15.75" x14ac:dyDescent="0.25">
      <c r="A2387" s="93">
        <f t="shared" si="344"/>
        <v>0</v>
      </c>
      <c r="B2387" s="93">
        <f t="shared" si="339"/>
        <v>0</v>
      </c>
      <c r="C2387" s="112">
        <f>+$D$3*U2387</f>
        <v>6831110</v>
      </c>
      <c r="D2387" s="112">
        <f t="shared" si="340"/>
        <v>6831110</v>
      </c>
      <c r="E2387" s="112">
        <f>+$F$3*L2387</f>
        <v>6085800</v>
      </c>
      <c r="F2387" s="112">
        <f t="shared" si="341"/>
        <v>6085800</v>
      </c>
      <c r="G2387" s="113">
        <f>+$H$3*R2387</f>
        <v>1826790</v>
      </c>
      <c r="H2387" s="112">
        <f t="shared" si="342"/>
        <v>1826790</v>
      </c>
      <c r="I2387" s="140">
        <f>+I2385+500</f>
        <v>596500</v>
      </c>
      <c r="J2387" s="130"/>
      <c r="K2387" s="116">
        <f>+K2385+10</f>
        <v>12080</v>
      </c>
      <c r="L2387" s="117">
        <f>+I2387+K2387</f>
        <v>608580</v>
      </c>
      <c r="M2387" s="118"/>
      <c r="N2387" s="119">
        <f>+N2385+10</f>
        <v>12180</v>
      </c>
      <c r="O2387" s="119">
        <f>+N2387+I2387</f>
        <v>608680</v>
      </c>
      <c r="P2387" s="119"/>
      <c r="Q2387" s="119">
        <f>+Q2385+10</f>
        <v>12430</v>
      </c>
      <c r="R2387" s="120">
        <f>+Q2387+I2387</f>
        <v>608930</v>
      </c>
      <c r="S2387" s="121"/>
      <c r="T2387" s="122">
        <f>+T2385+20</f>
        <v>24510</v>
      </c>
      <c r="U2387" s="122">
        <f>+T2387+I2387</f>
        <v>621010</v>
      </c>
      <c r="V2387" s="141">
        <f>+V2385+500</f>
        <v>596500</v>
      </c>
      <c r="W2387" s="130"/>
      <c r="X2387" s="116">
        <f>+X2385+10</f>
        <v>9175</v>
      </c>
      <c r="Y2387" s="124">
        <f t="shared" si="343"/>
        <v>596740</v>
      </c>
      <c r="Z2387" s="125">
        <f>+V2387+X2387</f>
        <v>605675</v>
      </c>
      <c r="AA2387" s="126"/>
      <c r="AB2387" s="127">
        <f>+AB2385+20</f>
        <v>18350</v>
      </c>
      <c r="AC2387" s="119">
        <f>+V2387+AB2387</f>
        <v>614850</v>
      </c>
      <c r="AD2387" s="127"/>
      <c r="AE2387" s="127">
        <f>+AE2385+10</f>
        <v>9200</v>
      </c>
      <c r="AF2387" s="120">
        <f>+AE2387+V2387</f>
        <v>605700</v>
      </c>
      <c r="AG2387" s="127"/>
      <c r="AH2387" s="127">
        <f>+AH2385+10</f>
        <v>9225</v>
      </c>
      <c r="AI2387" s="119">
        <f>+AH2387+V2387</f>
        <v>605725</v>
      </c>
      <c r="AJ2387" s="126"/>
      <c r="AK2387" s="128">
        <f>+AK2385+10</f>
        <v>9250</v>
      </c>
      <c r="AL2387" s="129">
        <f>+AK2387+V2387</f>
        <v>605750</v>
      </c>
    </row>
    <row r="2388" spans="1:38" ht="15.75" x14ac:dyDescent="0.25">
      <c r="A2388" s="93">
        <f t="shared" si="344"/>
        <v>0</v>
      </c>
      <c r="B2388" s="94">
        <f t="shared" si="339"/>
        <v>0</v>
      </c>
      <c r="C2388" s="95">
        <f>+$D$3*T2388</f>
        <v>7150</v>
      </c>
      <c r="D2388" s="95">
        <f t="shared" si="340"/>
        <v>7150</v>
      </c>
      <c r="E2388" s="95">
        <f>+$F$3*K2388</f>
        <v>1500</v>
      </c>
      <c r="F2388" s="95">
        <f t="shared" si="341"/>
        <v>1500</v>
      </c>
      <c r="G2388" s="96">
        <f>+$H$3*Q2388</f>
        <v>1500</v>
      </c>
      <c r="H2388" s="433">
        <f t="shared" si="342"/>
        <v>1500</v>
      </c>
      <c r="I2388" s="395"/>
      <c r="J2388" s="130">
        <f>((K2389-K2387)/500)</f>
        <v>0.02</v>
      </c>
      <c r="K2388" s="116">
        <f>(((I2388-I2387)*J2388)+K2387)+I2388</f>
        <v>150</v>
      </c>
      <c r="L2388" s="131">
        <f>ROUNDUP(K2388,0)</f>
        <v>150</v>
      </c>
      <c r="M2388" s="132">
        <f>((N2389-N2387)/500)</f>
        <v>0.02</v>
      </c>
      <c r="N2388" s="101">
        <f>(((I2388-I2387)*M2388)+N2387)+I2388</f>
        <v>250</v>
      </c>
      <c r="O2388" s="101">
        <f>ROUNDUP(N2388,0)</f>
        <v>250</v>
      </c>
      <c r="P2388" s="101">
        <f>((Q2389-Q2387)/500)</f>
        <v>0.02</v>
      </c>
      <c r="Q2388" s="101">
        <f>(((I2388-I2387)*P2388)+Q2387)+I2388</f>
        <v>500</v>
      </c>
      <c r="R2388" s="133">
        <f>ROUNDUP(Q2388,0)</f>
        <v>500</v>
      </c>
      <c r="S2388" s="132">
        <f>((T2389-T2387)/500)</f>
        <v>0.04</v>
      </c>
      <c r="T2388" s="134">
        <f>(((I2388-I2387)*S2388)+T2387)+I2388</f>
        <v>650</v>
      </c>
      <c r="U2388" s="134">
        <f>ROUNDUP(T2388,0)</f>
        <v>650</v>
      </c>
      <c r="V2388" s="396"/>
      <c r="W2388" s="130">
        <f>((X2389-X2387)/500)</f>
        <v>0.01</v>
      </c>
      <c r="X2388" s="116">
        <f>(((V2388-V2387)*W2388)+X2387)+V2388</f>
        <v>3210</v>
      </c>
      <c r="Y2388" s="135">
        <f t="shared" si="343"/>
        <v>240</v>
      </c>
      <c r="Z2388" s="106">
        <f>ROUNDUP(X2388,0)</f>
        <v>3210</v>
      </c>
      <c r="AA2388" s="136">
        <f>((AB2389-AB2387)/500)</f>
        <v>0.02</v>
      </c>
      <c r="AB2388" s="137">
        <f>(((V2388-V2387)*AA2388)+AB2387)+V2388</f>
        <v>6420</v>
      </c>
      <c r="AC2388" s="101">
        <f>ROUNDUP(AB2388,0)</f>
        <v>6420</v>
      </c>
      <c r="AD2388" s="137">
        <f>((AE2389-AE2387)/500)</f>
        <v>0.01</v>
      </c>
      <c r="AE2388" s="137">
        <f>(((V2388-V2387)*AD2388)+AE2387)+V2388</f>
        <v>3235</v>
      </c>
      <c r="AF2388" s="133">
        <f>ROUNDUP(AE2388,0)</f>
        <v>3235</v>
      </c>
      <c r="AG2388" s="137">
        <f>((AH2389-AH2387)/500)</f>
        <v>0.01</v>
      </c>
      <c r="AH2388" s="137">
        <f>(((V2388-V2387)*AG2388)+AH2387)+V2388</f>
        <v>3260</v>
      </c>
      <c r="AI2388" s="101">
        <f>ROUNDUP(AH2388,0)</f>
        <v>3260</v>
      </c>
      <c r="AJ2388" s="136">
        <f>((AK2389-AK2387)/500)</f>
        <v>0.01</v>
      </c>
      <c r="AK2388" s="138">
        <f>(((V2388-V2387)*AJ2388)+AK2387)+V2388</f>
        <v>3285</v>
      </c>
      <c r="AL2388" s="139">
        <f>ROUNDUP(AK2388,0)</f>
        <v>3285</v>
      </c>
    </row>
    <row r="2389" spans="1:38" ht="15.75" x14ac:dyDescent="0.25">
      <c r="A2389" s="93">
        <f t="shared" si="344"/>
        <v>0</v>
      </c>
      <c r="B2389" s="93">
        <f t="shared" si="339"/>
        <v>0</v>
      </c>
      <c r="C2389" s="112">
        <f>+$D$3*U2389</f>
        <v>6836830</v>
      </c>
      <c r="D2389" s="112">
        <f t="shared" si="340"/>
        <v>6836830</v>
      </c>
      <c r="E2389" s="112">
        <f>+$F$3*L2389</f>
        <v>6090900</v>
      </c>
      <c r="F2389" s="112">
        <f t="shared" si="341"/>
        <v>6090900</v>
      </c>
      <c r="G2389" s="113">
        <f>+$H$3*R2389</f>
        <v>1828320</v>
      </c>
      <c r="H2389" s="112">
        <f t="shared" si="342"/>
        <v>1828320</v>
      </c>
      <c r="I2389" s="140">
        <f>+I2387+500</f>
        <v>597000</v>
      </c>
      <c r="J2389" s="130"/>
      <c r="K2389" s="116">
        <f>+K2387+10</f>
        <v>12090</v>
      </c>
      <c r="L2389" s="117">
        <f>+I2389+K2389</f>
        <v>609090</v>
      </c>
      <c r="M2389" s="118"/>
      <c r="N2389" s="119">
        <f>+N2387+10</f>
        <v>12190</v>
      </c>
      <c r="O2389" s="119">
        <f>+N2389+I2389</f>
        <v>609190</v>
      </c>
      <c r="P2389" s="119"/>
      <c r="Q2389" s="119">
        <f>+Q2387+10</f>
        <v>12440</v>
      </c>
      <c r="R2389" s="120">
        <f>+Q2389+I2389</f>
        <v>609440</v>
      </c>
      <c r="S2389" s="121"/>
      <c r="T2389" s="122">
        <f>+T2387+20</f>
        <v>24530</v>
      </c>
      <c r="U2389" s="122">
        <f>+T2389+I2389</f>
        <v>621530</v>
      </c>
      <c r="V2389" s="141">
        <f>+V2387+500</f>
        <v>597000</v>
      </c>
      <c r="W2389" s="130"/>
      <c r="X2389" s="116">
        <f>+X2387+5</f>
        <v>9180</v>
      </c>
      <c r="Y2389" s="124">
        <f t="shared" si="343"/>
        <v>597240</v>
      </c>
      <c r="Z2389" s="125">
        <f>+V2389+X2389</f>
        <v>606180</v>
      </c>
      <c r="AA2389" s="126"/>
      <c r="AB2389" s="127">
        <f>+AB2387+10</f>
        <v>18360</v>
      </c>
      <c r="AC2389" s="119">
        <f>+V2389+AB2389</f>
        <v>615360</v>
      </c>
      <c r="AD2389" s="127"/>
      <c r="AE2389" s="127">
        <f>+AE2387+5</f>
        <v>9205</v>
      </c>
      <c r="AF2389" s="120">
        <f>+AE2389+V2389</f>
        <v>606205</v>
      </c>
      <c r="AG2389" s="127"/>
      <c r="AH2389" s="127">
        <f>+AH2387+5</f>
        <v>9230</v>
      </c>
      <c r="AI2389" s="119">
        <f>+AH2389+V2389</f>
        <v>606230</v>
      </c>
      <c r="AJ2389" s="126"/>
      <c r="AK2389" s="128">
        <f>+AK2387+5</f>
        <v>9255</v>
      </c>
      <c r="AL2389" s="129">
        <f>+AK2389+V2389</f>
        <v>606255</v>
      </c>
    </row>
    <row r="2390" spans="1:38" ht="15.75" x14ac:dyDescent="0.25">
      <c r="A2390" s="93">
        <f t="shared" si="344"/>
        <v>0</v>
      </c>
      <c r="B2390" s="94">
        <f t="shared" si="339"/>
        <v>0</v>
      </c>
      <c r="C2390" s="95">
        <f>+$D$3*T2390</f>
        <v>7150</v>
      </c>
      <c r="D2390" s="95">
        <f t="shared" si="340"/>
        <v>7150</v>
      </c>
      <c r="E2390" s="95">
        <f>+$F$3*K2390</f>
        <v>1500</v>
      </c>
      <c r="F2390" s="95">
        <f t="shared" si="341"/>
        <v>1500</v>
      </c>
      <c r="G2390" s="96">
        <f>+$H$3*Q2390</f>
        <v>1500</v>
      </c>
      <c r="H2390" s="95">
        <f t="shared" si="342"/>
        <v>1500</v>
      </c>
      <c r="I2390" s="395"/>
      <c r="J2390" s="130">
        <f>((K2391-K2389)/500)</f>
        <v>0.02</v>
      </c>
      <c r="K2390" s="116">
        <f>(((I2390-I2389)*J2390)+K2389)+I2390</f>
        <v>150</v>
      </c>
      <c r="L2390" s="131">
        <f>ROUNDUP(K2390,0)</f>
        <v>150</v>
      </c>
      <c r="M2390" s="132">
        <f>((N2391-N2389)/500)</f>
        <v>0.02</v>
      </c>
      <c r="N2390" s="101">
        <f>(((I2390-I2389)*M2390)+N2389)+I2390</f>
        <v>250</v>
      </c>
      <c r="O2390" s="101">
        <f>ROUNDUP(N2390,0)</f>
        <v>250</v>
      </c>
      <c r="P2390" s="101">
        <f>((Q2391-Q2389)/500)</f>
        <v>0.02</v>
      </c>
      <c r="Q2390" s="101">
        <f>(((I2390-I2389)*P2390)+Q2389)+I2390</f>
        <v>500</v>
      </c>
      <c r="R2390" s="133">
        <f>ROUNDUP(Q2390,0)</f>
        <v>500</v>
      </c>
      <c r="S2390" s="132">
        <f>((T2391-T2389)/500)</f>
        <v>0.04</v>
      </c>
      <c r="T2390" s="134">
        <f>(((I2390-I2389)*S2390)+T2389)+I2390</f>
        <v>650</v>
      </c>
      <c r="U2390" s="134">
        <f>ROUNDUP(T2390,0)</f>
        <v>650</v>
      </c>
      <c r="V2390" s="396"/>
      <c r="W2390" s="130">
        <f>((X2391-X2389)/500)</f>
        <v>0.02</v>
      </c>
      <c r="X2390" s="116">
        <f>(((V2390-V2389)*W2390)+X2389)+V2390</f>
        <v>-2760</v>
      </c>
      <c r="Y2390" s="135">
        <f t="shared" si="343"/>
        <v>240</v>
      </c>
      <c r="Z2390" s="106">
        <f>ROUNDUP(X2390,0)</f>
        <v>-2760</v>
      </c>
      <c r="AA2390" s="136">
        <f>((AB2391-AB2389)/500)</f>
        <v>0.04</v>
      </c>
      <c r="AB2390" s="137">
        <f>(((V2390-V2389)*AA2390)+AB2389)+V2390</f>
        <v>-5520</v>
      </c>
      <c r="AC2390" s="101">
        <f>ROUNDUP(AB2390,0)</f>
        <v>-5520</v>
      </c>
      <c r="AD2390" s="137">
        <f>((AE2391-AE2389)/500)</f>
        <v>0.02</v>
      </c>
      <c r="AE2390" s="137">
        <f>(((V2390-V2389)*AD2390)+AE2389)+V2390</f>
        <v>-2735</v>
      </c>
      <c r="AF2390" s="133">
        <f>ROUNDUP(AE2390,0)</f>
        <v>-2735</v>
      </c>
      <c r="AG2390" s="137">
        <f>((AH2391-AH2389)/500)</f>
        <v>0.02</v>
      </c>
      <c r="AH2390" s="137">
        <f>(((V2390-V2389)*AG2390)+AH2389)+V2390</f>
        <v>-2710</v>
      </c>
      <c r="AI2390" s="101">
        <f>ROUNDUP(AH2390,0)</f>
        <v>-2710</v>
      </c>
      <c r="AJ2390" s="136">
        <f>((AK2391-AK2389)/500)</f>
        <v>0.02</v>
      </c>
      <c r="AK2390" s="138">
        <f>(((V2390-V2389)*AJ2390)+AK2389)+V2390</f>
        <v>-2685</v>
      </c>
      <c r="AL2390" s="139">
        <f>ROUNDUP(AK2390,0)</f>
        <v>-2685</v>
      </c>
    </row>
    <row r="2391" spans="1:38" ht="15.75" x14ac:dyDescent="0.25">
      <c r="A2391" s="93">
        <f t="shared" si="344"/>
        <v>0</v>
      </c>
      <c r="B2391" s="93">
        <f t="shared" si="339"/>
        <v>0</v>
      </c>
      <c r="C2391" s="112">
        <f>+$D$3*U2391</f>
        <v>6842550</v>
      </c>
      <c r="D2391" s="112">
        <f t="shared" si="340"/>
        <v>6842550</v>
      </c>
      <c r="E2391" s="112">
        <f>+$F$3*L2391</f>
        <v>6096000</v>
      </c>
      <c r="F2391" s="112">
        <f t="shared" si="341"/>
        <v>6096000</v>
      </c>
      <c r="G2391" s="113">
        <f>+$H$3*R2391</f>
        <v>1829850</v>
      </c>
      <c r="H2391" s="112">
        <f t="shared" si="342"/>
        <v>1829850</v>
      </c>
      <c r="I2391" s="140">
        <f>+I2389+500</f>
        <v>597500</v>
      </c>
      <c r="J2391" s="130"/>
      <c r="K2391" s="116">
        <f>+K2389+10</f>
        <v>12100</v>
      </c>
      <c r="L2391" s="117">
        <f>+I2391+K2391</f>
        <v>609600</v>
      </c>
      <c r="M2391" s="118"/>
      <c r="N2391" s="119">
        <f>+N2389+10</f>
        <v>12200</v>
      </c>
      <c r="O2391" s="119">
        <f>+N2391+I2391</f>
        <v>609700</v>
      </c>
      <c r="P2391" s="119"/>
      <c r="Q2391" s="119">
        <f>+Q2389+10</f>
        <v>12450</v>
      </c>
      <c r="R2391" s="120">
        <f>+Q2391+I2391</f>
        <v>609950</v>
      </c>
      <c r="S2391" s="121"/>
      <c r="T2391" s="122">
        <f>+T2389+20</f>
        <v>24550</v>
      </c>
      <c r="U2391" s="122">
        <f>+T2391+I2391</f>
        <v>622050</v>
      </c>
      <c r="V2391" s="141">
        <f>+V2389+500</f>
        <v>597500</v>
      </c>
      <c r="W2391" s="130"/>
      <c r="X2391" s="116">
        <f>+X2389+10</f>
        <v>9190</v>
      </c>
      <c r="Y2391" s="124">
        <f t="shared" si="343"/>
        <v>597740</v>
      </c>
      <c r="Z2391" s="125">
        <f>+V2391+X2391</f>
        <v>606690</v>
      </c>
      <c r="AA2391" s="126"/>
      <c r="AB2391" s="127">
        <f>+AB2389+20</f>
        <v>18380</v>
      </c>
      <c r="AC2391" s="119">
        <f>+V2391+AB2391</f>
        <v>615880</v>
      </c>
      <c r="AD2391" s="127"/>
      <c r="AE2391" s="127">
        <f>+AE2389+10</f>
        <v>9215</v>
      </c>
      <c r="AF2391" s="120">
        <f>+AE2391+V2391</f>
        <v>606715</v>
      </c>
      <c r="AG2391" s="127"/>
      <c r="AH2391" s="127">
        <f>+AH2389+10</f>
        <v>9240</v>
      </c>
      <c r="AI2391" s="119">
        <f>+AH2391+V2391</f>
        <v>606740</v>
      </c>
      <c r="AJ2391" s="126"/>
      <c r="AK2391" s="128">
        <f>+AK2389+10</f>
        <v>9265</v>
      </c>
      <c r="AL2391" s="129">
        <f>+AK2391+V2391</f>
        <v>606765</v>
      </c>
    </row>
    <row r="2392" spans="1:38" ht="15.75" x14ac:dyDescent="0.25">
      <c r="A2392" s="93">
        <f t="shared" si="344"/>
        <v>0</v>
      </c>
      <c r="B2392" s="94">
        <f t="shared" si="339"/>
        <v>0</v>
      </c>
      <c r="C2392" s="95">
        <f>+$D$3*T2392</f>
        <v>7150</v>
      </c>
      <c r="D2392" s="95">
        <f t="shared" si="340"/>
        <v>7150</v>
      </c>
      <c r="E2392" s="95">
        <f>+$F$3*K2392</f>
        <v>1500</v>
      </c>
      <c r="F2392" s="95">
        <f t="shared" si="341"/>
        <v>1500</v>
      </c>
      <c r="G2392" s="96">
        <f>+$H$3*Q2392</f>
        <v>1500</v>
      </c>
      <c r="H2392" s="433">
        <f t="shared" si="342"/>
        <v>1500</v>
      </c>
      <c r="I2392" s="395"/>
      <c r="J2392" s="130">
        <f>((K2393-K2391)/500)</f>
        <v>0.02</v>
      </c>
      <c r="K2392" s="116">
        <f>(((I2392-I2391)*J2392)+K2391)+I2392</f>
        <v>150</v>
      </c>
      <c r="L2392" s="131">
        <f>ROUNDUP(K2392,0)</f>
        <v>150</v>
      </c>
      <c r="M2392" s="132">
        <f>((N2393-N2391)/500)</f>
        <v>0.02</v>
      </c>
      <c r="N2392" s="101">
        <f>(((I2392-I2391)*M2392)+N2391)+I2392</f>
        <v>250</v>
      </c>
      <c r="O2392" s="101">
        <f>ROUNDUP(N2392,0)</f>
        <v>250</v>
      </c>
      <c r="P2392" s="101">
        <f>((Q2393-Q2391)/500)</f>
        <v>0.02</v>
      </c>
      <c r="Q2392" s="101">
        <f>(((I2392-I2391)*P2392)+Q2391)+I2392</f>
        <v>500</v>
      </c>
      <c r="R2392" s="133">
        <f>ROUNDUP(Q2392,0)</f>
        <v>500</v>
      </c>
      <c r="S2392" s="132">
        <f>((T2393-T2391)/500)</f>
        <v>0.04</v>
      </c>
      <c r="T2392" s="134">
        <f>(((I2392-I2391)*S2392)+T2391)+I2392</f>
        <v>650</v>
      </c>
      <c r="U2392" s="134">
        <f>ROUNDUP(T2392,0)</f>
        <v>650</v>
      </c>
      <c r="V2392" s="396"/>
      <c r="W2392" s="130">
        <f>((X2393-X2391)/500)</f>
        <v>0.01</v>
      </c>
      <c r="X2392" s="116">
        <f>(((V2392-V2391)*W2392)+X2391)+V2392</f>
        <v>3215</v>
      </c>
      <c r="Y2392" s="135">
        <f t="shared" si="343"/>
        <v>240</v>
      </c>
      <c r="Z2392" s="106">
        <f>ROUNDUP(X2392,0)</f>
        <v>3215</v>
      </c>
      <c r="AA2392" s="136">
        <f>((AB2393-AB2391)/500)</f>
        <v>0.02</v>
      </c>
      <c r="AB2392" s="137">
        <f>(((V2392-V2391)*AA2392)+AB2391)+V2392</f>
        <v>6430</v>
      </c>
      <c r="AC2392" s="101">
        <f>ROUNDUP(AB2392,0)</f>
        <v>6430</v>
      </c>
      <c r="AD2392" s="137">
        <f>((AE2393-AE2391)/500)</f>
        <v>0.01</v>
      </c>
      <c r="AE2392" s="137">
        <f>(((V2392-V2391)*AD2392)+AE2391)+V2392</f>
        <v>3240</v>
      </c>
      <c r="AF2392" s="133">
        <f>ROUNDUP(AE2392,0)</f>
        <v>3240</v>
      </c>
      <c r="AG2392" s="137">
        <f>((AH2393-AH2391)/500)</f>
        <v>0.01</v>
      </c>
      <c r="AH2392" s="137">
        <f>(((V2392-V2391)*AG2392)+AH2391)+V2392</f>
        <v>3265</v>
      </c>
      <c r="AI2392" s="101">
        <f>ROUNDUP(AH2392,0)</f>
        <v>3265</v>
      </c>
      <c r="AJ2392" s="136">
        <f>((AK2393-AK2391)/500)</f>
        <v>0.01</v>
      </c>
      <c r="AK2392" s="138">
        <f>(((V2392-V2391)*AJ2392)+AK2391)+V2392</f>
        <v>3290</v>
      </c>
      <c r="AL2392" s="139">
        <f>ROUNDUP(AK2392,0)</f>
        <v>3290</v>
      </c>
    </row>
    <row r="2393" spans="1:38" ht="15.75" x14ac:dyDescent="0.25">
      <c r="A2393" s="93">
        <f t="shared" si="344"/>
        <v>0</v>
      </c>
      <c r="B2393" s="93">
        <f t="shared" si="339"/>
        <v>0</v>
      </c>
      <c r="C2393" s="112">
        <f>+$D$3*U2393</f>
        <v>6848270</v>
      </c>
      <c r="D2393" s="112">
        <f t="shared" si="340"/>
        <v>6848270</v>
      </c>
      <c r="E2393" s="112">
        <f>+$F$3*L2393</f>
        <v>6101100</v>
      </c>
      <c r="F2393" s="112">
        <f t="shared" si="341"/>
        <v>6101100</v>
      </c>
      <c r="G2393" s="113">
        <f>+$H$3*R2393</f>
        <v>1831380</v>
      </c>
      <c r="H2393" s="112">
        <f t="shared" si="342"/>
        <v>1831380</v>
      </c>
      <c r="I2393" s="140">
        <f>+I2391+500</f>
        <v>598000</v>
      </c>
      <c r="J2393" s="130"/>
      <c r="K2393" s="116">
        <f>+K2391+10</f>
        <v>12110</v>
      </c>
      <c r="L2393" s="117">
        <f>+I2393+K2393</f>
        <v>610110</v>
      </c>
      <c r="M2393" s="118"/>
      <c r="N2393" s="119">
        <f>+N2391+10</f>
        <v>12210</v>
      </c>
      <c r="O2393" s="119">
        <f>+N2393+I2393</f>
        <v>610210</v>
      </c>
      <c r="P2393" s="119"/>
      <c r="Q2393" s="119">
        <f>+Q2391+10</f>
        <v>12460</v>
      </c>
      <c r="R2393" s="120">
        <f>+Q2393+I2393</f>
        <v>610460</v>
      </c>
      <c r="S2393" s="121"/>
      <c r="T2393" s="122">
        <f>+T2391+20</f>
        <v>24570</v>
      </c>
      <c r="U2393" s="122">
        <f>+T2393+I2393</f>
        <v>622570</v>
      </c>
      <c r="V2393" s="141">
        <f>+V2391+500</f>
        <v>598000</v>
      </c>
      <c r="W2393" s="130"/>
      <c r="X2393" s="116">
        <f>+X2391+5</f>
        <v>9195</v>
      </c>
      <c r="Y2393" s="124">
        <f t="shared" si="343"/>
        <v>598240</v>
      </c>
      <c r="Z2393" s="125">
        <f>+V2393+X2393</f>
        <v>607195</v>
      </c>
      <c r="AA2393" s="126"/>
      <c r="AB2393" s="127">
        <f>+AB2391+10</f>
        <v>18390</v>
      </c>
      <c r="AC2393" s="119">
        <f>+V2393+AB2393</f>
        <v>616390</v>
      </c>
      <c r="AD2393" s="127"/>
      <c r="AE2393" s="127">
        <f>+AE2391+5</f>
        <v>9220</v>
      </c>
      <c r="AF2393" s="120">
        <f>+AE2393+V2393</f>
        <v>607220</v>
      </c>
      <c r="AG2393" s="127"/>
      <c r="AH2393" s="127">
        <f>+AH2391+5</f>
        <v>9245</v>
      </c>
      <c r="AI2393" s="119">
        <f>+AH2393+V2393</f>
        <v>607245</v>
      </c>
      <c r="AJ2393" s="126"/>
      <c r="AK2393" s="128">
        <f>+AK2391+5</f>
        <v>9270</v>
      </c>
      <c r="AL2393" s="129">
        <f>+AK2393+V2393</f>
        <v>607270</v>
      </c>
    </row>
    <row r="2394" spans="1:38" ht="15.75" x14ac:dyDescent="0.25">
      <c r="A2394" s="93">
        <f t="shared" si="344"/>
        <v>0</v>
      </c>
      <c r="B2394" s="94">
        <f t="shared" si="339"/>
        <v>0</v>
      </c>
      <c r="C2394" s="95">
        <f>+$D$3*T2394</f>
        <v>7150</v>
      </c>
      <c r="D2394" s="95">
        <f t="shared" si="340"/>
        <v>7150</v>
      </c>
      <c r="E2394" s="95">
        <f>+$F$3*K2394</f>
        <v>1500</v>
      </c>
      <c r="F2394" s="95">
        <f t="shared" si="341"/>
        <v>1500</v>
      </c>
      <c r="G2394" s="96">
        <f>+$H$3*Q2394</f>
        <v>1500</v>
      </c>
      <c r="H2394" s="95">
        <f t="shared" si="342"/>
        <v>1500</v>
      </c>
      <c r="I2394" s="395"/>
      <c r="J2394" s="130">
        <f>((K2395-K2393)/500)</f>
        <v>0.02</v>
      </c>
      <c r="K2394" s="116">
        <f>(((I2394-I2393)*J2394)+K2393)+I2394</f>
        <v>150</v>
      </c>
      <c r="L2394" s="131">
        <f>ROUNDUP(K2394,0)</f>
        <v>150</v>
      </c>
      <c r="M2394" s="132">
        <f>((N2395-N2393)/500)</f>
        <v>0.02</v>
      </c>
      <c r="N2394" s="101">
        <f>(((I2394-I2393)*M2394)+N2393)+I2394</f>
        <v>250</v>
      </c>
      <c r="O2394" s="101">
        <f>ROUNDUP(N2394,0)</f>
        <v>250</v>
      </c>
      <c r="P2394" s="101">
        <f>((Q2395-Q2393)/500)</f>
        <v>0.02</v>
      </c>
      <c r="Q2394" s="101">
        <f>(((I2394-I2393)*P2394)+Q2393)+I2394</f>
        <v>500</v>
      </c>
      <c r="R2394" s="133">
        <f>ROUNDUP(Q2394,0)</f>
        <v>500</v>
      </c>
      <c r="S2394" s="132">
        <f>((T2395-T2393)/500)</f>
        <v>0.04</v>
      </c>
      <c r="T2394" s="134">
        <f>(((I2394-I2393)*S2394)+T2393)+I2394</f>
        <v>650</v>
      </c>
      <c r="U2394" s="134">
        <f>ROUNDUP(T2394,0)</f>
        <v>650</v>
      </c>
      <c r="V2394" s="396"/>
      <c r="W2394" s="130">
        <f>((X2395-X2393)/500)</f>
        <v>0.02</v>
      </c>
      <c r="X2394" s="116">
        <f>(((V2394-V2393)*W2394)+X2393)+V2394</f>
        <v>-2765</v>
      </c>
      <c r="Y2394" s="135">
        <f t="shared" si="343"/>
        <v>240</v>
      </c>
      <c r="Z2394" s="106">
        <f>ROUNDUP(X2394,0)</f>
        <v>-2765</v>
      </c>
      <c r="AA2394" s="136">
        <f>((AB2395-AB2393)/500)</f>
        <v>0.04</v>
      </c>
      <c r="AB2394" s="137">
        <f>(((V2394-V2393)*AA2394)+AB2393)+V2394</f>
        <v>-5530</v>
      </c>
      <c r="AC2394" s="101">
        <f>ROUNDUP(AB2394,0)</f>
        <v>-5530</v>
      </c>
      <c r="AD2394" s="137">
        <f>((AE2395-AE2393)/500)</f>
        <v>0.02</v>
      </c>
      <c r="AE2394" s="137">
        <f>(((V2394-V2393)*AD2394)+AE2393)+V2394</f>
        <v>-2740</v>
      </c>
      <c r="AF2394" s="133">
        <f>ROUNDUP(AE2394,0)</f>
        <v>-2740</v>
      </c>
      <c r="AG2394" s="137">
        <f>((AH2395-AH2393)/500)</f>
        <v>0.02</v>
      </c>
      <c r="AH2394" s="137">
        <f>(((V2394-V2393)*AG2394)+AH2393)+V2394</f>
        <v>-2715</v>
      </c>
      <c r="AI2394" s="101">
        <f>ROUNDUP(AH2394,0)</f>
        <v>-2715</v>
      </c>
      <c r="AJ2394" s="136">
        <f>((AK2395-AK2393)/500)</f>
        <v>0.02</v>
      </c>
      <c r="AK2394" s="138">
        <f>(((V2394-V2393)*AJ2394)+AK2393)+V2394</f>
        <v>-2690</v>
      </c>
      <c r="AL2394" s="139">
        <f>ROUNDUP(AK2394,0)</f>
        <v>-2690</v>
      </c>
    </row>
    <row r="2395" spans="1:38" ht="15.75" x14ac:dyDescent="0.25">
      <c r="A2395" s="93">
        <f t="shared" si="344"/>
        <v>0</v>
      </c>
      <c r="B2395" s="93">
        <f t="shared" ref="B2395:B2401" si="345">ROUNDUP(A2395,0)</f>
        <v>0</v>
      </c>
      <c r="C2395" s="112">
        <f>+$D$3*U2395</f>
        <v>6853990</v>
      </c>
      <c r="D2395" s="112">
        <f t="shared" ref="D2395:D2401" si="346">ROUNDUP(C2395,0)</f>
        <v>6853990</v>
      </c>
      <c r="E2395" s="112">
        <f>+$F$3*L2395</f>
        <v>6106200</v>
      </c>
      <c r="F2395" s="112">
        <f t="shared" ref="F2395:F2401" si="347">ROUNDUP(E2395,0)</f>
        <v>6106200</v>
      </c>
      <c r="G2395" s="113">
        <f>+$H$3*R2395</f>
        <v>1832910</v>
      </c>
      <c r="H2395" s="112">
        <f t="shared" ref="H2395:H2401" si="348">ROUNDUP(G2395,0)</f>
        <v>1832910</v>
      </c>
      <c r="I2395" s="140">
        <f>+I2393+500</f>
        <v>598500</v>
      </c>
      <c r="J2395" s="130"/>
      <c r="K2395" s="116">
        <f>+K2393+10</f>
        <v>12120</v>
      </c>
      <c r="L2395" s="117">
        <f>+I2395+K2395</f>
        <v>610620</v>
      </c>
      <c r="M2395" s="118"/>
      <c r="N2395" s="119">
        <f>+N2393+10</f>
        <v>12220</v>
      </c>
      <c r="O2395" s="119">
        <f>+N2395+I2395</f>
        <v>610720</v>
      </c>
      <c r="P2395" s="119"/>
      <c r="Q2395" s="119">
        <f>+Q2393+10</f>
        <v>12470</v>
      </c>
      <c r="R2395" s="120">
        <f>+Q2395+I2395</f>
        <v>610970</v>
      </c>
      <c r="S2395" s="121"/>
      <c r="T2395" s="122">
        <f>+T2393+20</f>
        <v>24590</v>
      </c>
      <c r="U2395" s="122">
        <f>+T2395+I2395</f>
        <v>623090</v>
      </c>
      <c r="V2395" s="141">
        <f>+V2393+500</f>
        <v>598500</v>
      </c>
      <c r="W2395" s="130"/>
      <c r="X2395" s="116">
        <f>+X2393+10</f>
        <v>9205</v>
      </c>
      <c r="Y2395" s="124">
        <f t="shared" si="343"/>
        <v>598740</v>
      </c>
      <c r="Z2395" s="125">
        <f>+V2395+X2395</f>
        <v>607705</v>
      </c>
      <c r="AA2395" s="126"/>
      <c r="AB2395" s="127">
        <f>+AB2393+20</f>
        <v>18410</v>
      </c>
      <c r="AC2395" s="119">
        <f>+V2395+AB2395</f>
        <v>616910</v>
      </c>
      <c r="AD2395" s="127"/>
      <c r="AE2395" s="127">
        <f>+AE2393+10</f>
        <v>9230</v>
      </c>
      <c r="AF2395" s="120">
        <f>+AE2395+V2395</f>
        <v>607730</v>
      </c>
      <c r="AG2395" s="127"/>
      <c r="AH2395" s="127">
        <f>+AH2393+10</f>
        <v>9255</v>
      </c>
      <c r="AI2395" s="119">
        <f>+AH2395+V2395</f>
        <v>607755</v>
      </c>
      <c r="AJ2395" s="126"/>
      <c r="AK2395" s="128">
        <f>+AK2393+10</f>
        <v>9280</v>
      </c>
      <c r="AL2395" s="129">
        <f>+AK2395+V2395</f>
        <v>607780</v>
      </c>
    </row>
    <row r="2396" spans="1:38" ht="15.75" x14ac:dyDescent="0.25">
      <c r="A2396" s="93">
        <f t="shared" si="344"/>
        <v>0</v>
      </c>
      <c r="B2396" s="94">
        <f t="shared" si="345"/>
        <v>0</v>
      </c>
      <c r="C2396" s="95">
        <f>+$D$3*T2396</f>
        <v>7150</v>
      </c>
      <c r="D2396" s="95">
        <f t="shared" si="346"/>
        <v>7150</v>
      </c>
      <c r="E2396" s="95">
        <f>+$F$3*K2396</f>
        <v>1500</v>
      </c>
      <c r="F2396" s="95">
        <f t="shared" si="347"/>
        <v>1500</v>
      </c>
      <c r="G2396" s="96">
        <f>+$H$3*Q2396</f>
        <v>1500</v>
      </c>
      <c r="H2396" s="433">
        <f t="shared" si="348"/>
        <v>1500</v>
      </c>
      <c r="I2396" s="395"/>
      <c r="J2396" s="130">
        <f>((K2397-K2395)/500)</f>
        <v>0.02</v>
      </c>
      <c r="K2396" s="116">
        <f>(((I2396-I2395)*J2396)+K2395)+I2396</f>
        <v>150</v>
      </c>
      <c r="L2396" s="131">
        <f>ROUNDUP(K2396,0)</f>
        <v>150</v>
      </c>
      <c r="M2396" s="132">
        <f>((N2397-N2395)/500)</f>
        <v>0.02</v>
      </c>
      <c r="N2396" s="101">
        <f>(((I2396-I2395)*M2396)+N2395)+I2396</f>
        <v>250</v>
      </c>
      <c r="O2396" s="101">
        <f>ROUNDUP(N2396,0)</f>
        <v>250</v>
      </c>
      <c r="P2396" s="101">
        <f>((Q2397-Q2395)/500)</f>
        <v>0.02</v>
      </c>
      <c r="Q2396" s="101">
        <f>(((I2396-I2395)*P2396)+Q2395)+I2396</f>
        <v>500</v>
      </c>
      <c r="R2396" s="133">
        <f>ROUNDUP(Q2396,0)</f>
        <v>500</v>
      </c>
      <c r="S2396" s="132">
        <f>((T2397-T2395)/500)</f>
        <v>0.04</v>
      </c>
      <c r="T2396" s="134">
        <f>(((I2396-I2395)*S2396)+T2395)+I2396</f>
        <v>650</v>
      </c>
      <c r="U2396" s="134">
        <f>ROUNDUP(T2396,0)</f>
        <v>650</v>
      </c>
      <c r="V2396" s="396"/>
      <c r="W2396" s="130">
        <f>((X2397-X2395)/500)</f>
        <v>0.01</v>
      </c>
      <c r="X2396" s="116">
        <f>(((V2396-V2395)*W2396)+X2395)+V2396</f>
        <v>3220</v>
      </c>
      <c r="Y2396" s="135">
        <f t="shared" si="343"/>
        <v>240</v>
      </c>
      <c r="Z2396" s="106">
        <f>ROUNDUP(X2396,0)</f>
        <v>3220</v>
      </c>
      <c r="AA2396" s="136">
        <f>((AB2397-AB2395)/500)</f>
        <v>0.02</v>
      </c>
      <c r="AB2396" s="137">
        <f>(((V2396-V2395)*AA2396)+AB2395)+V2396</f>
        <v>6440</v>
      </c>
      <c r="AC2396" s="101">
        <f>ROUNDUP(AB2396,0)</f>
        <v>6440</v>
      </c>
      <c r="AD2396" s="137">
        <f>((AE2397-AE2395)/500)</f>
        <v>0.01</v>
      </c>
      <c r="AE2396" s="137">
        <f>(((V2396-V2395)*AD2396)+AE2395)+V2396</f>
        <v>3245</v>
      </c>
      <c r="AF2396" s="133">
        <f>ROUNDUP(AE2396,0)</f>
        <v>3245</v>
      </c>
      <c r="AG2396" s="137">
        <f>((AH2397-AH2395)/500)</f>
        <v>0.01</v>
      </c>
      <c r="AH2396" s="137">
        <f>(((V2396-V2395)*AG2396)+AH2395)+V2396</f>
        <v>3270</v>
      </c>
      <c r="AI2396" s="101">
        <f>ROUNDUP(AH2396,0)</f>
        <v>3270</v>
      </c>
      <c r="AJ2396" s="136">
        <f>((AK2397-AK2395)/500)</f>
        <v>0.01</v>
      </c>
      <c r="AK2396" s="138">
        <f>(((V2396-V2395)*AJ2396)+AK2395)+V2396</f>
        <v>3295</v>
      </c>
      <c r="AL2396" s="139">
        <f>ROUNDUP(AK2396,0)</f>
        <v>3295</v>
      </c>
    </row>
    <row r="2397" spans="1:38" ht="15.75" x14ac:dyDescent="0.25">
      <c r="A2397" s="93">
        <f t="shared" si="344"/>
        <v>0</v>
      </c>
      <c r="B2397" s="93">
        <f t="shared" si="345"/>
        <v>0</v>
      </c>
      <c r="C2397" s="112">
        <f>+$D$3*U2397</f>
        <v>6859710</v>
      </c>
      <c r="D2397" s="112">
        <f t="shared" si="346"/>
        <v>6859710</v>
      </c>
      <c r="E2397" s="112">
        <f>+$F$3*L2397</f>
        <v>6111300</v>
      </c>
      <c r="F2397" s="112">
        <f t="shared" si="347"/>
        <v>6111300</v>
      </c>
      <c r="G2397" s="113">
        <f>+$H$3*R2397</f>
        <v>1834440</v>
      </c>
      <c r="H2397" s="112">
        <f t="shared" si="348"/>
        <v>1834440</v>
      </c>
      <c r="I2397" s="140">
        <f>+I2395+500</f>
        <v>599000</v>
      </c>
      <c r="J2397" s="130"/>
      <c r="K2397" s="116">
        <f>+K2395+10</f>
        <v>12130</v>
      </c>
      <c r="L2397" s="117">
        <f>+I2397+K2397</f>
        <v>611130</v>
      </c>
      <c r="M2397" s="118"/>
      <c r="N2397" s="119">
        <f>+N2395+10</f>
        <v>12230</v>
      </c>
      <c r="O2397" s="119">
        <f>+N2397+I2397</f>
        <v>611230</v>
      </c>
      <c r="P2397" s="119"/>
      <c r="Q2397" s="119">
        <f>+Q2395+10</f>
        <v>12480</v>
      </c>
      <c r="R2397" s="120">
        <f>+Q2397+I2397</f>
        <v>611480</v>
      </c>
      <c r="S2397" s="121"/>
      <c r="T2397" s="122">
        <f>+T2395+20</f>
        <v>24610</v>
      </c>
      <c r="U2397" s="122">
        <f>+T2397+I2397</f>
        <v>623610</v>
      </c>
      <c r="V2397" s="141">
        <f>+V2395+500</f>
        <v>599000</v>
      </c>
      <c r="W2397" s="130"/>
      <c r="X2397" s="116">
        <f>+X2395+5</f>
        <v>9210</v>
      </c>
      <c r="Y2397" s="124">
        <f t="shared" si="343"/>
        <v>599240</v>
      </c>
      <c r="Z2397" s="125">
        <f>+V2397+X2397</f>
        <v>608210</v>
      </c>
      <c r="AA2397" s="126"/>
      <c r="AB2397" s="127">
        <f>+AB2395+10</f>
        <v>18420</v>
      </c>
      <c r="AC2397" s="119">
        <f>+V2397+AB2397</f>
        <v>617420</v>
      </c>
      <c r="AD2397" s="127"/>
      <c r="AE2397" s="127">
        <f>+AE2395+5</f>
        <v>9235</v>
      </c>
      <c r="AF2397" s="120">
        <f>+AE2397+V2397</f>
        <v>608235</v>
      </c>
      <c r="AG2397" s="127"/>
      <c r="AH2397" s="127">
        <f>+AH2395+5</f>
        <v>9260</v>
      </c>
      <c r="AI2397" s="119">
        <f>+AH2397+V2397</f>
        <v>608260</v>
      </c>
      <c r="AJ2397" s="126"/>
      <c r="AK2397" s="128">
        <f>+AK2395+5</f>
        <v>9285</v>
      </c>
      <c r="AL2397" s="129">
        <f>+AK2397+V2397</f>
        <v>608285</v>
      </c>
    </row>
    <row r="2398" spans="1:38" ht="15.75" x14ac:dyDescent="0.25">
      <c r="A2398" s="93">
        <f t="shared" si="344"/>
        <v>0</v>
      </c>
      <c r="B2398" s="94">
        <f t="shared" si="345"/>
        <v>0</v>
      </c>
      <c r="C2398" s="95">
        <f>+$D$3*T2398</f>
        <v>7150</v>
      </c>
      <c r="D2398" s="95">
        <f t="shared" si="346"/>
        <v>7150</v>
      </c>
      <c r="E2398" s="95">
        <f>+$F$3*K2398</f>
        <v>1500</v>
      </c>
      <c r="F2398" s="95">
        <f t="shared" si="347"/>
        <v>1500</v>
      </c>
      <c r="G2398" s="96">
        <f>+$H$3*Q2398</f>
        <v>1500</v>
      </c>
      <c r="H2398" s="95">
        <f t="shared" si="348"/>
        <v>1500</v>
      </c>
      <c r="I2398" s="395"/>
      <c r="J2398" s="130">
        <f>((K2399-K2397)/500)</f>
        <v>0.02</v>
      </c>
      <c r="K2398" s="116">
        <f>(((I2398-I2397)*J2398)+K2397)+I2398</f>
        <v>150</v>
      </c>
      <c r="L2398" s="131">
        <f>ROUNDUP(K2398,0)</f>
        <v>150</v>
      </c>
      <c r="M2398" s="132">
        <f>((N2399-N2397)/500)</f>
        <v>0.02</v>
      </c>
      <c r="N2398" s="101">
        <f>(((I2398-I2397)*M2398)+N2397)+I2398</f>
        <v>250</v>
      </c>
      <c r="O2398" s="101">
        <f>ROUNDUP(N2398,0)</f>
        <v>250</v>
      </c>
      <c r="P2398" s="101">
        <f>((Q2399-Q2397)/500)</f>
        <v>0.02</v>
      </c>
      <c r="Q2398" s="101">
        <f>(((I2398-I2397)*P2398)+Q2397)+I2398</f>
        <v>500</v>
      </c>
      <c r="R2398" s="133">
        <f>ROUNDUP(Q2398,0)</f>
        <v>500</v>
      </c>
      <c r="S2398" s="132">
        <f>((T2399-T2397)/500)</f>
        <v>0.04</v>
      </c>
      <c r="T2398" s="134">
        <f>(((I2398-I2397)*S2398)+T2397)+I2398</f>
        <v>650</v>
      </c>
      <c r="U2398" s="134">
        <f>ROUNDUP(T2398,0)</f>
        <v>650</v>
      </c>
      <c r="V2398" s="396"/>
      <c r="W2398" s="130">
        <f>((X2399-X2397)/500)</f>
        <v>0.02</v>
      </c>
      <c r="X2398" s="116">
        <f>(((V2398-V2397)*W2398)+X2397)+V2398</f>
        <v>-2770</v>
      </c>
      <c r="Y2398" s="135">
        <f t="shared" si="343"/>
        <v>240</v>
      </c>
      <c r="Z2398" s="106">
        <f>ROUNDUP(X2398,0)</f>
        <v>-2770</v>
      </c>
      <c r="AA2398" s="136">
        <f>((AB2399-AB2397)/500)</f>
        <v>0.04</v>
      </c>
      <c r="AB2398" s="137">
        <f>(((V2398-V2397)*AA2398)+AB2397)+V2398</f>
        <v>-5540</v>
      </c>
      <c r="AC2398" s="101">
        <f>ROUNDUP(AB2398,0)</f>
        <v>-5540</v>
      </c>
      <c r="AD2398" s="137">
        <f>((AE2399-AE2397)/500)</f>
        <v>0.02</v>
      </c>
      <c r="AE2398" s="137">
        <f>(((V2398-V2397)*AD2398)+AE2397)+V2398</f>
        <v>-2745</v>
      </c>
      <c r="AF2398" s="133">
        <f>ROUNDUP(AE2398,0)</f>
        <v>-2745</v>
      </c>
      <c r="AG2398" s="137">
        <f>((AH2399-AH2397)/500)</f>
        <v>0.02</v>
      </c>
      <c r="AH2398" s="137">
        <f>(((V2398-V2397)*AG2398)+AH2397)+V2398</f>
        <v>-2720</v>
      </c>
      <c r="AI2398" s="101">
        <f>ROUNDUP(AH2398,0)</f>
        <v>-2720</v>
      </c>
      <c r="AJ2398" s="136">
        <f>((AK2399-AK2397)/500)</f>
        <v>0.02</v>
      </c>
      <c r="AK2398" s="138">
        <f>(((V2398-V2397)*AJ2398)+AK2397)+V2398</f>
        <v>-2695</v>
      </c>
      <c r="AL2398" s="139">
        <f>ROUNDUP(AK2398,0)</f>
        <v>-2695</v>
      </c>
    </row>
    <row r="2399" spans="1:38" ht="15.75" x14ac:dyDescent="0.25">
      <c r="A2399" s="93">
        <f t="shared" si="344"/>
        <v>0</v>
      </c>
      <c r="B2399" s="93">
        <f t="shared" si="345"/>
        <v>0</v>
      </c>
      <c r="C2399" s="112">
        <f>+$D$3*U2399</f>
        <v>6865430</v>
      </c>
      <c r="D2399" s="112">
        <f t="shared" si="346"/>
        <v>6865430</v>
      </c>
      <c r="E2399" s="112">
        <f>+$F$3*L2399</f>
        <v>6116400</v>
      </c>
      <c r="F2399" s="112">
        <f t="shared" si="347"/>
        <v>6116400</v>
      </c>
      <c r="G2399" s="113">
        <f>+$H$3*R2399</f>
        <v>1835970</v>
      </c>
      <c r="H2399" s="112">
        <f t="shared" si="348"/>
        <v>1835970</v>
      </c>
      <c r="I2399" s="140">
        <f>+I2397+500</f>
        <v>599500</v>
      </c>
      <c r="J2399" s="130"/>
      <c r="K2399" s="116">
        <f>+K2397+10</f>
        <v>12140</v>
      </c>
      <c r="L2399" s="117">
        <f>+I2399+K2399</f>
        <v>611640</v>
      </c>
      <c r="M2399" s="118"/>
      <c r="N2399" s="119">
        <f>+N2397+10</f>
        <v>12240</v>
      </c>
      <c r="O2399" s="119">
        <f>+N2399+I2399</f>
        <v>611740</v>
      </c>
      <c r="P2399" s="119"/>
      <c r="Q2399" s="119">
        <f>+Q2397+10</f>
        <v>12490</v>
      </c>
      <c r="R2399" s="120">
        <f>+Q2399+I2399</f>
        <v>611990</v>
      </c>
      <c r="S2399" s="121"/>
      <c r="T2399" s="122">
        <f>+T2397+20</f>
        <v>24630</v>
      </c>
      <c r="U2399" s="122">
        <f>+T2399+I2399</f>
        <v>624130</v>
      </c>
      <c r="V2399" s="141">
        <f>+V2397+500</f>
        <v>599500</v>
      </c>
      <c r="W2399" s="130"/>
      <c r="X2399" s="116">
        <f>+X2397+10</f>
        <v>9220</v>
      </c>
      <c r="Y2399" s="124">
        <f t="shared" si="343"/>
        <v>599740</v>
      </c>
      <c r="Z2399" s="125">
        <f>+V2399+X2399</f>
        <v>608720</v>
      </c>
      <c r="AA2399" s="126"/>
      <c r="AB2399" s="127">
        <f>+AB2397+20</f>
        <v>18440</v>
      </c>
      <c r="AC2399" s="119">
        <f>+V2399+AB2399</f>
        <v>617940</v>
      </c>
      <c r="AD2399" s="127"/>
      <c r="AE2399" s="127">
        <f>+AE2397+10</f>
        <v>9245</v>
      </c>
      <c r="AF2399" s="120">
        <f>+AE2399+V2399</f>
        <v>608745</v>
      </c>
      <c r="AG2399" s="127"/>
      <c r="AH2399" s="127">
        <f>+AH2397+10</f>
        <v>9270</v>
      </c>
      <c r="AI2399" s="119">
        <f>+AH2399+V2399</f>
        <v>608770</v>
      </c>
      <c r="AJ2399" s="126"/>
      <c r="AK2399" s="128">
        <f>+AK2397+10</f>
        <v>9295</v>
      </c>
      <c r="AL2399" s="129">
        <f>+AK2399+V2399</f>
        <v>608795</v>
      </c>
    </row>
    <row r="2400" spans="1:38" ht="15.75" x14ac:dyDescent="0.25">
      <c r="A2400" s="93">
        <f t="shared" si="344"/>
        <v>0</v>
      </c>
      <c r="B2400" s="94">
        <f t="shared" si="345"/>
        <v>0</v>
      </c>
      <c r="C2400" s="95">
        <f>+$D$3*T2400</f>
        <v>7150</v>
      </c>
      <c r="D2400" s="95">
        <f t="shared" si="346"/>
        <v>7150</v>
      </c>
      <c r="E2400" s="95">
        <f>+$F$3*K2400</f>
        <v>1500</v>
      </c>
      <c r="F2400" s="95">
        <f t="shared" si="347"/>
        <v>1500</v>
      </c>
      <c r="G2400" s="96">
        <f>+$H$3*Q2400</f>
        <v>1500</v>
      </c>
      <c r="H2400" s="433">
        <f t="shared" si="348"/>
        <v>1500</v>
      </c>
      <c r="I2400" s="395"/>
      <c r="J2400" s="130">
        <f>((K2401-K2399)/500)</f>
        <v>0.02</v>
      </c>
      <c r="K2400" s="116">
        <f>(((I2400-I2399)*J2400)+K2399)+I2400</f>
        <v>150</v>
      </c>
      <c r="L2400" s="131">
        <f>ROUNDUP(K2400,0)</f>
        <v>150</v>
      </c>
      <c r="M2400" s="132">
        <f>((N2401-N2399)/500)</f>
        <v>0.02</v>
      </c>
      <c r="N2400" s="101">
        <f>(((I2400-I2399)*M2400)+N2399)+I2400</f>
        <v>250</v>
      </c>
      <c r="O2400" s="101">
        <f>ROUNDUP(N2400,0)</f>
        <v>250</v>
      </c>
      <c r="P2400" s="101">
        <f>((Q2401-Q2399)/500)</f>
        <v>0.02</v>
      </c>
      <c r="Q2400" s="101">
        <f>(((I2400-I2399)*P2400)+Q2399)+I2400</f>
        <v>500</v>
      </c>
      <c r="R2400" s="133">
        <f>ROUNDUP(Q2400,0)</f>
        <v>500</v>
      </c>
      <c r="S2400" s="132">
        <f>((T2401-T2399)/500)</f>
        <v>0.04</v>
      </c>
      <c r="T2400" s="134">
        <f>(((I2400-I2399)*S2400)+T2399)+I2400</f>
        <v>650</v>
      </c>
      <c r="U2400" s="134">
        <f>ROUNDUP(T2400,0)</f>
        <v>650</v>
      </c>
      <c r="V2400" s="396"/>
      <c r="W2400" s="130">
        <f>((X2401-X2399)/500)</f>
        <v>0.01</v>
      </c>
      <c r="X2400" s="116">
        <f>(((V2400-V2399)*W2400)+X2399)+V2400</f>
        <v>3225</v>
      </c>
      <c r="Y2400" s="135">
        <f t="shared" si="343"/>
        <v>240</v>
      </c>
      <c r="Z2400" s="106">
        <f>ROUNDUP(X2400,0)</f>
        <v>3225</v>
      </c>
      <c r="AA2400" s="136">
        <f>((AB2401-AB2399)/500)</f>
        <v>0.02</v>
      </c>
      <c r="AB2400" s="137">
        <f>(((V2400-V2399)*AA2400)+AB2399)+V2400</f>
        <v>6450</v>
      </c>
      <c r="AC2400" s="101">
        <f>ROUNDUP(AB2400,0)</f>
        <v>6450</v>
      </c>
      <c r="AD2400" s="137">
        <f>((AE2401-AE2399)/500)</f>
        <v>0.01</v>
      </c>
      <c r="AE2400" s="137">
        <f>(((V2400-V2399)*AD2400)+AE2399)+V2400</f>
        <v>3250</v>
      </c>
      <c r="AF2400" s="133">
        <f>ROUNDUP(AE2400,0)</f>
        <v>3250</v>
      </c>
      <c r="AG2400" s="137">
        <f>((AH2401-AH2399)/500)</f>
        <v>0.01</v>
      </c>
      <c r="AH2400" s="137">
        <f>(((V2400-V2399)*AG2400)+AH2399)+V2400</f>
        <v>3275</v>
      </c>
      <c r="AI2400" s="101">
        <f>ROUNDUP(AH2400,0)</f>
        <v>3275</v>
      </c>
      <c r="AJ2400" s="136">
        <f>((AK2401-AK2399)/500)</f>
        <v>0.01</v>
      </c>
      <c r="AK2400" s="138">
        <f>(((V2400-V2399)*AJ2400)+AK2399)+V2400</f>
        <v>3300</v>
      </c>
      <c r="AL2400" s="139">
        <f>ROUNDUP(AK2400,0)</f>
        <v>3300</v>
      </c>
    </row>
    <row r="2401" spans="1:38" ht="16.5" thickBot="1" x14ac:dyDescent="0.3">
      <c r="A2401" s="93">
        <f t="shared" si="344"/>
        <v>0</v>
      </c>
      <c r="B2401" s="435">
        <f t="shared" si="345"/>
        <v>0</v>
      </c>
      <c r="C2401" s="436">
        <f>+$D$3*U2401</f>
        <v>6871150</v>
      </c>
      <c r="D2401" s="436">
        <f t="shared" si="346"/>
        <v>6871150</v>
      </c>
      <c r="E2401" s="436">
        <f>+$F$3*L2401</f>
        <v>6121500</v>
      </c>
      <c r="F2401" s="436">
        <f t="shared" si="347"/>
        <v>6121500</v>
      </c>
      <c r="G2401" s="437">
        <f>+$H$3*R2401</f>
        <v>1837500</v>
      </c>
      <c r="H2401" s="436">
        <f t="shared" si="348"/>
        <v>1837500</v>
      </c>
      <c r="I2401" s="418">
        <f>+I2399+500</f>
        <v>600000</v>
      </c>
      <c r="J2401" s="419"/>
      <c r="K2401" s="420">
        <f>+K2399+10</f>
        <v>12150</v>
      </c>
      <c r="L2401" s="421">
        <f>+I2401+K2401</f>
        <v>612150</v>
      </c>
      <c r="M2401" s="422"/>
      <c r="N2401" s="423">
        <f>+N2399+10</f>
        <v>12250</v>
      </c>
      <c r="O2401" s="423">
        <f>+N2401+I2401</f>
        <v>612250</v>
      </c>
      <c r="P2401" s="423"/>
      <c r="Q2401" s="423">
        <f>+Q2399+10</f>
        <v>12500</v>
      </c>
      <c r="R2401" s="424">
        <f>+Q2401+I2401</f>
        <v>612500</v>
      </c>
      <c r="S2401" s="425"/>
      <c r="T2401" s="426">
        <f>+T2399+20</f>
        <v>24650</v>
      </c>
      <c r="U2401" s="426">
        <f>+T2401+I2401</f>
        <v>624650</v>
      </c>
      <c r="V2401" s="439">
        <f>+V2399+500</f>
        <v>600000</v>
      </c>
      <c r="W2401" s="419"/>
      <c r="X2401" s="420">
        <f>+X2399+5</f>
        <v>9225</v>
      </c>
      <c r="Y2401" s="427">
        <f t="shared" si="343"/>
        <v>600240</v>
      </c>
      <c r="Z2401" s="428">
        <f>+V2401+X2401</f>
        <v>609225</v>
      </c>
      <c r="AA2401" s="429"/>
      <c r="AB2401" s="430">
        <f>+AB2399+10</f>
        <v>18450</v>
      </c>
      <c r="AC2401" s="423">
        <f>+V2401+AB2401</f>
        <v>618450</v>
      </c>
      <c r="AD2401" s="430"/>
      <c r="AE2401" s="430">
        <f>+AE2399+5</f>
        <v>9250</v>
      </c>
      <c r="AF2401" s="424">
        <f>+AE2401+V2401</f>
        <v>609250</v>
      </c>
      <c r="AG2401" s="430"/>
      <c r="AH2401" s="430">
        <f>+AH2399+5</f>
        <v>9275</v>
      </c>
      <c r="AI2401" s="423">
        <f>+AH2401+V2401</f>
        <v>609275</v>
      </c>
      <c r="AJ2401" s="429"/>
      <c r="AK2401" s="431">
        <f>+AK2399+5</f>
        <v>9300</v>
      </c>
      <c r="AL2401" s="432">
        <f>+AK2401+V2401</f>
        <v>609300</v>
      </c>
    </row>
    <row r="2402" spans="1:38" ht="15.75" thickTop="1" x14ac:dyDescent="0.25"/>
  </sheetData>
  <mergeCells count="4">
    <mergeCell ref="Y2:AL2"/>
    <mergeCell ref="L2:U2"/>
    <mergeCell ref="B1:H1"/>
    <mergeCell ref="I1:U1"/>
  </mergeCells>
  <phoneticPr fontId="2" type="noConversion"/>
  <pageMargins left="0.51" right="0.52" top="0.6" bottom="0.34" header="0.31496062992125984" footer="0.31496062992125984"/>
  <pageSetup paperSize="9" orientation="portrait" horizontalDpi="1200" r:id="rId1"/>
  <headerFooter alignWithMargins="0"/>
  <ignoredErrors>
    <ignoredError sqref="Z8" formula="1"/>
  </ignoredError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D884"/>
  <sheetViews>
    <sheetView showGridLines="0" topLeftCell="AC343" workbookViewId="0">
      <pane xSplit="1" ySplit="5" topLeftCell="AD348" activePane="bottomRight" state="frozenSplit"/>
      <selection activeCell="AD362" sqref="AD362"/>
      <selection pane="topRight" activeCell="AD362" sqref="AD362"/>
      <selection pane="bottomLeft" activeCell="AD362" sqref="AD362"/>
      <selection pane="bottomRight" activeCell="AI356" sqref="AI356"/>
    </sheetView>
  </sheetViews>
  <sheetFormatPr defaultColWidth="9.140625" defaultRowHeight="12.75" x14ac:dyDescent="0.2"/>
  <cols>
    <col min="1" max="1" width="9.140625" style="148"/>
    <col min="2" max="2" width="5.7109375" style="148" customWidth="1"/>
    <col min="3" max="3" width="1.85546875" style="148" customWidth="1"/>
    <col min="4" max="4" width="7.28515625" style="148" customWidth="1"/>
    <col min="5" max="5" width="8.28515625" style="148" customWidth="1"/>
    <col min="6" max="6" width="11.7109375" style="148" customWidth="1"/>
    <col min="7" max="7" width="7.28515625" style="148" customWidth="1"/>
    <col min="8" max="8" width="9.140625" style="148"/>
    <col min="9" max="9" width="11.5703125" style="148" customWidth="1"/>
    <col min="10" max="10" width="11.28515625" style="148" customWidth="1"/>
    <col min="11" max="11" width="16" style="148" customWidth="1"/>
    <col min="12" max="13" width="10.5703125" style="148" customWidth="1"/>
    <col min="14" max="14" width="2.42578125" style="148" customWidth="1"/>
    <col min="15" max="15" width="15" style="148" customWidth="1"/>
    <col min="16" max="17" width="8.42578125" style="148" customWidth="1"/>
    <col min="18" max="18" width="8.85546875" style="148" customWidth="1"/>
    <col min="19" max="19" width="8.42578125" style="148" customWidth="1"/>
    <col min="20" max="20" width="1" style="148" customWidth="1"/>
    <col min="21" max="25" width="7.5703125" style="148" customWidth="1"/>
    <col min="26" max="26" width="4.7109375" style="148" customWidth="1"/>
    <col min="27" max="28" width="7.5703125" style="148" customWidth="1"/>
    <col min="29" max="29" width="7.5703125" style="148" hidden="1" customWidth="1"/>
    <col min="30" max="30" width="12" style="148" customWidth="1"/>
    <col min="31" max="31" width="3" style="148" customWidth="1"/>
    <col min="32" max="32" width="1.85546875" style="148" customWidth="1"/>
    <col min="33" max="33" width="3" style="148" customWidth="1"/>
    <col min="34" max="34" width="15.42578125" style="148" customWidth="1"/>
    <col min="35" max="35" width="15" style="148" customWidth="1"/>
    <col min="36" max="38" width="7.5703125" style="148" customWidth="1"/>
    <col min="39" max="39" width="20.28515625" style="148" customWidth="1"/>
    <col min="40" max="40" width="1.7109375" style="148" customWidth="1"/>
    <col min="41" max="41" width="7.5703125" style="148" customWidth="1"/>
    <col min="42" max="42" width="12.5703125" style="148" hidden="1" customWidth="1"/>
    <col min="43" max="44" width="13.42578125" style="148" hidden="1" customWidth="1"/>
    <col min="45" max="45" width="11.42578125" style="148" hidden="1" customWidth="1"/>
    <col min="46" max="46" width="8.140625" style="148" hidden="1" customWidth="1"/>
    <col min="47" max="47" width="9.140625" style="148" hidden="1" customWidth="1"/>
    <col min="48" max="48" width="10.42578125" style="148" customWidth="1"/>
    <col min="49" max="49" width="5.140625" style="148" customWidth="1"/>
    <col min="50" max="50" width="27.42578125" style="148" customWidth="1"/>
    <col min="51" max="51" width="10.5703125" style="148" customWidth="1"/>
    <col min="52" max="52" width="3.140625" style="148" customWidth="1"/>
    <col min="53" max="53" width="1.5703125" style="148" customWidth="1"/>
    <col min="54" max="54" width="3.140625" style="148" customWidth="1"/>
    <col min="55" max="55" width="1.5703125" style="148" customWidth="1"/>
    <col min="56" max="57" width="3.28515625" style="148" customWidth="1"/>
    <col min="58" max="59" width="4.28515625" style="148" customWidth="1"/>
    <col min="60" max="60" width="9.140625" style="148"/>
    <col min="61" max="61" width="0.85546875" style="148" customWidth="1"/>
    <col min="62" max="62" width="3.7109375" style="148" customWidth="1"/>
    <col min="63" max="63" width="3.42578125" style="148" customWidth="1"/>
    <col min="64" max="64" width="3.7109375" style="148" customWidth="1"/>
    <col min="65" max="65" width="1.140625" style="148" customWidth="1"/>
    <col min="66" max="66" width="3.7109375" style="148" customWidth="1"/>
    <col min="67" max="67" width="1.140625" style="148" customWidth="1"/>
    <col min="68" max="68" width="3.5703125" style="148" customWidth="1"/>
    <col min="69" max="69" width="1.28515625" style="148" customWidth="1"/>
    <col min="70" max="70" width="4" style="148" customWidth="1"/>
    <col min="71" max="71" width="2" style="148" customWidth="1"/>
    <col min="72" max="16384" width="9.140625" style="148"/>
  </cols>
  <sheetData>
    <row r="1" spans="1:72" ht="18" x14ac:dyDescent="0.25">
      <c r="A1" s="145" t="s">
        <v>112</v>
      </c>
      <c r="B1" s="146"/>
      <c r="C1" s="145"/>
      <c r="D1" s="145"/>
      <c r="E1" s="147" t="s">
        <v>113</v>
      </c>
      <c r="F1" s="145"/>
      <c r="G1" s="145"/>
      <c r="H1" s="145"/>
      <c r="I1" s="145"/>
      <c r="J1" s="145"/>
      <c r="K1" s="145"/>
      <c r="L1" s="145" t="s">
        <v>114</v>
      </c>
      <c r="M1" s="145"/>
      <c r="N1" s="145"/>
      <c r="O1" s="145"/>
      <c r="P1" s="145"/>
      <c r="Q1" s="145"/>
      <c r="R1" s="145"/>
      <c r="S1" s="145"/>
      <c r="T1" s="145"/>
      <c r="U1" s="145"/>
      <c r="V1" s="145"/>
      <c r="W1" s="145"/>
      <c r="X1" s="145"/>
      <c r="Y1" s="145"/>
      <c r="Z1" s="145"/>
      <c r="AA1" s="145"/>
      <c r="AB1" s="145"/>
      <c r="AC1" s="145"/>
      <c r="AD1" s="145"/>
      <c r="AE1" s="145"/>
      <c r="AF1" s="145"/>
      <c r="AG1" s="145"/>
      <c r="AH1" s="145"/>
      <c r="AI1" s="145"/>
      <c r="AJ1" s="145"/>
      <c r="AK1" s="145"/>
      <c r="AL1" s="145"/>
      <c r="AM1" s="145"/>
      <c r="AN1" s="145"/>
      <c r="AO1" s="145"/>
      <c r="AP1" s="145"/>
      <c r="AQ1" s="145"/>
      <c r="AR1" s="145"/>
      <c r="AS1" s="145"/>
      <c r="AT1" s="145"/>
      <c r="AV1" s="148" t="s">
        <v>271</v>
      </c>
    </row>
    <row r="2" spans="1:72" x14ac:dyDescent="0.2">
      <c r="A2" s="145" t="s">
        <v>115</v>
      </c>
      <c r="B2" s="145"/>
      <c r="C2" s="145"/>
      <c r="D2" s="145"/>
      <c r="E2" s="145"/>
      <c r="F2" s="146"/>
      <c r="G2" s="145"/>
      <c r="H2" s="145" t="s">
        <v>116</v>
      </c>
      <c r="I2" s="145"/>
      <c r="J2" s="145"/>
      <c r="K2" s="145"/>
      <c r="L2" s="146"/>
      <c r="M2" s="145" t="s">
        <v>117</v>
      </c>
      <c r="N2" s="146"/>
      <c r="O2" s="149"/>
      <c r="P2" s="149"/>
      <c r="Q2" s="149"/>
      <c r="R2" s="149"/>
      <c r="S2" s="149"/>
      <c r="T2" s="149"/>
      <c r="U2" s="149"/>
      <c r="V2" s="149"/>
      <c r="W2" s="149"/>
      <c r="X2" s="149"/>
      <c r="Y2" s="149"/>
      <c r="Z2" s="149"/>
      <c r="AA2" s="149"/>
      <c r="AB2" s="149"/>
      <c r="AC2" s="149"/>
      <c r="AD2" s="149"/>
      <c r="AE2" s="149"/>
      <c r="AF2" s="149"/>
      <c r="AG2" s="149"/>
      <c r="AH2" s="149"/>
      <c r="AI2" s="149"/>
      <c r="AJ2" s="149"/>
      <c r="AK2" s="149"/>
      <c r="AL2" s="149"/>
      <c r="AM2" s="149"/>
      <c r="AN2" s="149"/>
      <c r="AO2" s="149"/>
      <c r="AP2" s="149"/>
      <c r="AQ2" s="149"/>
      <c r="AR2" s="149"/>
      <c r="AS2" s="149"/>
      <c r="AT2" s="149"/>
    </row>
    <row r="3" spans="1:72" x14ac:dyDescent="0.2">
      <c r="A3" s="145" t="s">
        <v>118</v>
      </c>
      <c r="B3" s="145"/>
      <c r="C3" s="145"/>
      <c r="D3" s="146"/>
      <c r="E3" s="145"/>
      <c r="F3" s="145" t="s">
        <v>119</v>
      </c>
      <c r="G3" s="145"/>
      <c r="H3" s="145"/>
      <c r="I3" s="150" t="s">
        <v>120</v>
      </c>
      <c r="J3" s="150" t="s">
        <v>120</v>
      </c>
      <c r="K3" s="150" t="s">
        <v>120</v>
      </c>
      <c r="L3" s="150" t="s">
        <v>120</v>
      </c>
      <c r="M3" s="150" t="s">
        <v>120</v>
      </c>
      <c r="N3" s="145"/>
      <c r="O3" s="145"/>
      <c r="P3" s="145"/>
      <c r="Q3" s="145"/>
      <c r="R3" s="145"/>
      <c r="S3" s="145"/>
      <c r="T3" s="145"/>
      <c r="U3" s="145"/>
      <c r="V3" s="145"/>
      <c r="W3" s="145"/>
      <c r="X3" s="145"/>
      <c r="Y3" s="145"/>
      <c r="Z3" s="145"/>
      <c r="AA3" s="145"/>
      <c r="AB3" s="145"/>
      <c r="AC3" s="145"/>
      <c r="AD3" s="145"/>
      <c r="AE3" s="145"/>
      <c r="AF3" s="145"/>
      <c r="AG3" s="145"/>
      <c r="AH3" s="145"/>
      <c r="AI3" s="145"/>
      <c r="AJ3" s="145"/>
      <c r="AK3" s="145"/>
      <c r="AL3" s="145"/>
      <c r="AM3" s="145"/>
      <c r="AN3" s="145"/>
      <c r="AO3" s="145"/>
      <c r="AP3" s="145"/>
      <c r="AQ3" s="145"/>
      <c r="AR3" s="145"/>
      <c r="AS3" s="145"/>
      <c r="AT3" s="145"/>
      <c r="AV3" s="145" t="s">
        <v>121</v>
      </c>
      <c r="AW3" s="145"/>
      <c r="AX3" s="145" t="s">
        <v>122</v>
      </c>
      <c r="AY3" s="145"/>
      <c r="AZ3" s="145" t="s">
        <v>123</v>
      </c>
      <c r="BA3" s="145"/>
      <c r="BB3" s="145"/>
      <c r="BC3" s="145"/>
      <c r="BD3" s="145"/>
      <c r="BE3" s="145"/>
      <c r="BF3" s="145" t="s">
        <v>124</v>
      </c>
      <c r="BG3" s="145"/>
      <c r="BH3" s="145" t="s">
        <v>125</v>
      </c>
      <c r="BI3" s="145"/>
      <c r="BJ3" s="145"/>
      <c r="BK3" s="145"/>
      <c r="BL3" s="145" t="s">
        <v>126</v>
      </c>
      <c r="BM3" s="145"/>
      <c r="BN3" s="145"/>
      <c r="BO3" s="145"/>
      <c r="BP3" s="145"/>
      <c r="BQ3" s="145"/>
      <c r="BR3" s="145" t="s">
        <v>124</v>
      </c>
      <c r="BS3" s="145"/>
      <c r="BT3" s="145" t="s">
        <v>127</v>
      </c>
    </row>
    <row r="4" spans="1:72" x14ac:dyDescent="0.2">
      <c r="A4" s="145"/>
      <c r="B4" s="145"/>
      <c r="C4" s="145"/>
      <c r="D4" s="145"/>
      <c r="E4" s="145"/>
      <c r="F4" s="145"/>
      <c r="G4" s="145"/>
      <c r="H4" s="145"/>
      <c r="I4" s="150" t="s">
        <v>120</v>
      </c>
      <c r="J4" s="150" t="s">
        <v>120</v>
      </c>
      <c r="K4" s="150" t="s">
        <v>120</v>
      </c>
      <c r="L4" s="150" t="s">
        <v>120</v>
      </c>
      <c r="M4" s="150" t="s">
        <v>120</v>
      </c>
      <c r="N4" s="145"/>
      <c r="O4" s="145"/>
      <c r="P4" s="145"/>
      <c r="Q4" s="145"/>
      <c r="R4" s="145"/>
      <c r="S4" s="145"/>
      <c r="T4" s="145"/>
      <c r="U4" s="145"/>
      <c r="V4" s="145"/>
      <c r="W4" s="145"/>
      <c r="X4" s="145"/>
      <c r="Y4" s="145"/>
      <c r="Z4" s="145"/>
      <c r="AA4" s="145"/>
      <c r="AB4" s="145"/>
      <c r="AC4" s="145"/>
      <c r="AD4" s="145"/>
      <c r="AE4" s="145"/>
      <c r="AF4" s="145"/>
      <c r="AG4" s="145"/>
      <c r="AH4" s="145"/>
      <c r="AI4" s="145"/>
      <c r="AJ4" s="145"/>
      <c r="AK4" s="145"/>
      <c r="AL4" s="145"/>
      <c r="AM4" s="145"/>
      <c r="AN4" s="145"/>
      <c r="AO4" s="145"/>
      <c r="AP4" s="145"/>
      <c r="AQ4" s="145"/>
      <c r="AR4" s="145"/>
      <c r="AS4" s="145"/>
      <c r="AT4" s="145"/>
      <c r="AV4" s="151"/>
      <c r="AX4" s="151"/>
      <c r="AZ4" s="151"/>
      <c r="BA4" s="152" t="s">
        <v>128</v>
      </c>
      <c r="BB4" s="153"/>
      <c r="BC4" s="152" t="s">
        <v>128</v>
      </c>
      <c r="BD4" s="151"/>
      <c r="BF4" s="151"/>
      <c r="BH4" s="151"/>
      <c r="BJ4" s="151"/>
      <c r="BL4" s="151"/>
      <c r="BM4" s="152" t="s">
        <v>128</v>
      </c>
      <c r="BN4" s="153"/>
      <c r="BO4" s="152" t="s">
        <v>128</v>
      </c>
      <c r="BP4" s="151"/>
      <c r="BR4" s="151"/>
      <c r="BT4" s="151"/>
    </row>
    <row r="5" spans="1:72" x14ac:dyDescent="0.2">
      <c r="A5" s="145"/>
      <c r="B5" s="145"/>
      <c r="C5" s="145"/>
      <c r="D5" s="145"/>
      <c r="E5" s="145"/>
      <c r="F5" s="145"/>
      <c r="G5" s="145"/>
      <c r="H5" s="145"/>
      <c r="I5" s="154">
        <v>1</v>
      </c>
      <c r="J5" s="154">
        <v>2</v>
      </c>
      <c r="K5" s="154">
        <v>3</v>
      </c>
      <c r="L5" s="154">
        <v>4</v>
      </c>
      <c r="M5" s="154">
        <v>5</v>
      </c>
      <c r="N5" s="145"/>
      <c r="O5" s="145"/>
      <c r="P5" s="145"/>
      <c r="Q5" s="145"/>
      <c r="R5" s="145"/>
      <c r="S5" s="145"/>
      <c r="T5" s="145"/>
      <c r="U5" s="145"/>
      <c r="V5" s="145"/>
      <c r="W5" s="145"/>
      <c r="X5" s="145"/>
      <c r="Y5" s="145"/>
      <c r="Z5" s="145"/>
      <c r="AA5" s="145"/>
      <c r="AB5" s="145"/>
      <c r="AC5" s="145"/>
      <c r="AD5" s="145"/>
      <c r="AE5" s="145"/>
      <c r="AF5" s="145"/>
      <c r="AG5" s="145"/>
      <c r="AH5" s="145"/>
      <c r="AI5" s="145"/>
      <c r="AJ5" s="145"/>
      <c r="AK5" s="145"/>
      <c r="AL5" s="145"/>
      <c r="AM5" s="145"/>
      <c r="AN5" s="145"/>
      <c r="AO5" s="145"/>
      <c r="AP5" s="145"/>
      <c r="AQ5" s="145"/>
      <c r="AR5" s="145"/>
      <c r="AS5" s="145"/>
      <c r="AT5" s="145"/>
      <c r="AV5" s="151"/>
      <c r="AX5" s="151"/>
      <c r="AZ5" s="151"/>
      <c r="BA5" s="152" t="s">
        <v>128</v>
      </c>
      <c r="BB5" s="153"/>
      <c r="BC5" s="152" t="s">
        <v>128</v>
      </c>
      <c r="BD5" s="151"/>
      <c r="BF5" s="151"/>
      <c r="BH5" s="151"/>
      <c r="BJ5" s="151"/>
      <c r="BL5" s="151"/>
      <c r="BM5" s="152" t="s">
        <v>128</v>
      </c>
      <c r="BN5" s="153"/>
      <c r="BO5" s="152" t="s">
        <v>128</v>
      </c>
      <c r="BP5" s="151"/>
      <c r="BR5" s="151"/>
      <c r="BT5" s="151"/>
    </row>
    <row r="6" spans="1:72" x14ac:dyDescent="0.2">
      <c r="A6" s="145" t="s">
        <v>129</v>
      </c>
      <c r="B6" s="145"/>
      <c r="C6" s="145"/>
      <c r="D6" s="145"/>
      <c r="E6" s="146" t="s">
        <v>130</v>
      </c>
      <c r="F6" s="145"/>
      <c r="G6" s="145"/>
      <c r="H6" s="145" t="s">
        <v>131</v>
      </c>
      <c r="I6" s="146"/>
      <c r="J6" s="146"/>
      <c r="K6" s="146"/>
      <c r="L6" s="146"/>
      <c r="M6" s="146"/>
      <c r="N6" s="145"/>
      <c r="O6" s="145"/>
      <c r="P6" s="145"/>
      <c r="Q6" s="145"/>
      <c r="R6" s="145"/>
      <c r="S6" s="145"/>
      <c r="T6" s="145"/>
      <c r="U6" s="145"/>
      <c r="V6" s="145"/>
      <c r="W6" s="145"/>
      <c r="X6" s="145"/>
      <c r="Y6" s="145"/>
      <c r="Z6" s="145"/>
      <c r="AA6" s="145"/>
      <c r="AB6" s="145"/>
      <c r="AC6" s="145"/>
      <c r="AD6" s="145"/>
      <c r="AE6" s="145"/>
      <c r="AF6" s="145"/>
      <c r="AG6" s="145"/>
      <c r="AH6" s="145"/>
      <c r="AI6" s="145"/>
      <c r="AJ6" s="145"/>
      <c r="AK6" s="145"/>
      <c r="AL6" s="145"/>
      <c r="AM6" s="145"/>
      <c r="AN6" s="145"/>
      <c r="AO6" s="145"/>
      <c r="AP6" s="145"/>
      <c r="AQ6" s="145"/>
      <c r="AR6" s="145"/>
      <c r="AS6" s="145"/>
      <c r="AT6" s="145"/>
      <c r="AV6" s="151"/>
      <c r="AX6" s="151"/>
      <c r="AZ6" s="151"/>
      <c r="BA6" s="152" t="s">
        <v>128</v>
      </c>
      <c r="BB6" s="153"/>
      <c r="BC6" s="152" t="s">
        <v>128</v>
      </c>
      <c r="BD6" s="151"/>
      <c r="BF6" s="151"/>
      <c r="BH6" s="151"/>
      <c r="BJ6" s="151"/>
      <c r="BL6" s="151"/>
      <c r="BM6" s="152" t="s">
        <v>128</v>
      </c>
      <c r="BN6" s="153"/>
      <c r="BO6" s="152" t="s">
        <v>128</v>
      </c>
      <c r="BP6" s="151"/>
      <c r="BR6" s="151"/>
      <c r="BT6" s="151"/>
    </row>
    <row r="7" spans="1:72" x14ac:dyDescent="0.2">
      <c r="A7" s="145" t="s">
        <v>132</v>
      </c>
      <c r="B7" s="145"/>
      <c r="C7" s="145"/>
      <c r="D7" s="145"/>
      <c r="E7" s="146">
        <v>0</v>
      </c>
      <c r="F7" s="145" t="s">
        <v>133</v>
      </c>
      <c r="G7" s="145" t="s">
        <v>134</v>
      </c>
      <c r="H7" s="146">
        <v>0</v>
      </c>
      <c r="I7" s="146">
        <v>0</v>
      </c>
      <c r="J7" s="146">
        <v>0</v>
      </c>
      <c r="K7" s="146">
        <v>0</v>
      </c>
      <c r="L7" s="146">
        <v>0</v>
      </c>
      <c r="M7" s="146">
        <v>0</v>
      </c>
      <c r="N7" s="145"/>
      <c r="O7" s="145"/>
      <c r="P7" s="145"/>
      <c r="Q7" s="145"/>
      <c r="R7" s="145"/>
      <c r="S7" s="145"/>
      <c r="T7" s="145"/>
      <c r="U7" s="145"/>
      <c r="V7" s="145"/>
      <c r="W7" s="145"/>
      <c r="X7" s="145"/>
      <c r="Y7" s="145"/>
      <c r="Z7" s="145"/>
      <c r="AA7" s="145"/>
      <c r="AB7" s="145"/>
      <c r="AC7" s="145"/>
      <c r="AD7" s="145"/>
      <c r="AE7" s="145"/>
      <c r="AF7" s="145"/>
      <c r="AG7" s="145"/>
      <c r="AH7" s="145"/>
      <c r="AI7" s="145"/>
      <c r="AJ7" s="145"/>
      <c r="AK7" s="145"/>
      <c r="AL7" s="145"/>
      <c r="AM7" s="145"/>
      <c r="AN7" s="145"/>
      <c r="AO7" s="145"/>
      <c r="AP7" s="145"/>
      <c r="AQ7" s="145"/>
      <c r="AR7" s="145"/>
      <c r="AS7" s="145"/>
      <c r="AT7" s="145"/>
      <c r="AV7" s="151"/>
      <c r="AX7" s="151"/>
      <c r="AZ7" s="151"/>
      <c r="BA7" s="152" t="s">
        <v>128</v>
      </c>
      <c r="BB7" s="153"/>
      <c r="BC7" s="152" t="s">
        <v>128</v>
      </c>
      <c r="BD7" s="151"/>
      <c r="BF7" s="151"/>
      <c r="BH7" s="151"/>
      <c r="BJ7" s="151"/>
      <c r="BL7" s="151"/>
      <c r="BM7" s="152" t="s">
        <v>128</v>
      </c>
      <c r="BN7" s="153"/>
      <c r="BO7" s="152" t="s">
        <v>128</v>
      </c>
      <c r="BP7" s="151"/>
      <c r="BR7" s="151"/>
      <c r="BT7" s="151"/>
    </row>
    <row r="8" spans="1:72" x14ac:dyDescent="0.2">
      <c r="A8" s="145" t="s">
        <v>135</v>
      </c>
      <c r="B8" s="145"/>
      <c r="C8" s="145"/>
      <c r="D8" s="145"/>
      <c r="E8" s="145"/>
      <c r="F8" s="145" t="s">
        <v>136</v>
      </c>
      <c r="G8" s="145" t="s">
        <v>134</v>
      </c>
      <c r="H8" s="146">
        <v>0</v>
      </c>
      <c r="I8" s="146">
        <v>0</v>
      </c>
      <c r="J8" s="146">
        <v>0</v>
      </c>
      <c r="K8" s="146">
        <v>0</v>
      </c>
      <c r="L8" s="146">
        <v>0</v>
      </c>
      <c r="M8" s="146">
        <v>0</v>
      </c>
      <c r="N8" s="145"/>
      <c r="O8" s="145"/>
      <c r="P8" s="145"/>
      <c r="Q8" s="145"/>
      <c r="R8" s="145"/>
      <c r="S8" s="145"/>
      <c r="T8" s="145"/>
      <c r="U8" s="145"/>
      <c r="V8" s="145"/>
      <c r="W8" s="145"/>
      <c r="X8" s="145"/>
      <c r="Y8" s="145"/>
      <c r="Z8" s="145"/>
      <c r="AA8" s="145"/>
      <c r="AB8" s="145"/>
      <c r="AC8" s="145"/>
      <c r="AD8" s="145"/>
      <c r="AE8" s="145"/>
      <c r="AF8" s="145"/>
      <c r="AG8" s="145"/>
      <c r="AH8" s="145"/>
      <c r="AI8" s="145"/>
      <c r="AJ8" s="145"/>
      <c r="AK8" s="145"/>
      <c r="AL8" s="145"/>
      <c r="AM8" s="145"/>
      <c r="AN8" s="145"/>
      <c r="AO8" s="145"/>
      <c r="AP8" s="145"/>
      <c r="AQ8" s="145"/>
      <c r="AR8" s="145"/>
      <c r="AS8" s="145"/>
      <c r="AT8" s="145"/>
      <c r="AV8" s="151"/>
      <c r="AX8" s="151"/>
      <c r="AZ8" s="151"/>
      <c r="BA8" s="152" t="s">
        <v>128</v>
      </c>
      <c r="BB8" s="153"/>
      <c r="BC8" s="152" t="s">
        <v>128</v>
      </c>
      <c r="BD8" s="151"/>
      <c r="BF8" s="151"/>
      <c r="BH8" s="151"/>
      <c r="BJ8" s="151"/>
      <c r="BL8" s="151"/>
      <c r="BM8" s="152" t="s">
        <v>128</v>
      </c>
      <c r="BN8" s="153"/>
      <c r="BO8" s="152" t="s">
        <v>128</v>
      </c>
      <c r="BP8" s="151"/>
      <c r="BR8" s="151"/>
      <c r="BT8" s="151"/>
    </row>
    <row r="9" spans="1:72" x14ac:dyDescent="0.2">
      <c r="A9" s="145" t="s">
        <v>137</v>
      </c>
      <c r="B9" s="146">
        <v>0</v>
      </c>
      <c r="C9" s="145" t="s">
        <v>49</v>
      </c>
      <c r="D9" s="146">
        <v>0</v>
      </c>
      <c r="E9" s="145"/>
      <c r="F9" s="145" t="s">
        <v>138</v>
      </c>
      <c r="G9" s="145" t="s">
        <v>134</v>
      </c>
      <c r="H9" s="146">
        <v>0</v>
      </c>
      <c r="I9" s="146">
        <v>0</v>
      </c>
      <c r="J9" s="146">
        <v>0</v>
      </c>
      <c r="K9" s="146">
        <v>0</v>
      </c>
      <c r="L9" s="146">
        <v>0</v>
      </c>
      <c r="M9" s="146">
        <v>0</v>
      </c>
      <c r="N9" s="145"/>
      <c r="O9" s="145"/>
      <c r="P9" s="145"/>
      <c r="Q9" s="145"/>
      <c r="R9" s="145"/>
      <c r="S9" s="145"/>
      <c r="T9" s="145"/>
      <c r="U9" s="145"/>
      <c r="V9" s="145"/>
      <c r="W9" s="145"/>
      <c r="X9" s="145"/>
      <c r="Y9" s="145"/>
      <c r="Z9" s="145"/>
      <c r="AA9" s="145"/>
      <c r="AB9" s="145"/>
      <c r="AC9" s="145"/>
      <c r="AD9" s="145"/>
      <c r="AE9" s="145"/>
      <c r="AF9" s="145"/>
      <c r="AG9" s="145"/>
      <c r="AH9" s="145"/>
      <c r="AI9" s="145"/>
      <c r="AJ9" s="145"/>
      <c r="AK9" s="145"/>
      <c r="AL9" s="145"/>
      <c r="AM9" s="145"/>
      <c r="AN9" s="145"/>
      <c r="AO9" s="145"/>
      <c r="AP9" s="145"/>
      <c r="AQ9" s="145"/>
      <c r="AR9" s="145"/>
      <c r="AS9" s="145"/>
      <c r="AT9" s="145"/>
      <c r="AV9" s="151"/>
      <c r="AX9" s="151"/>
      <c r="AZ9" s="151"/>
      <c r="BA9" s="152" t="s">
        <v>128</v>
      </c>
      <c r="BB9" s="153"/>
      <c r="BC9" s="152" t="s">
        <v>128</v>
      </c>
      <c r="BD9" s="151"/>
      <c r="BF9" s="151"/>
      <c r="BH9" s="151"/>
      <c r="BJ9" s="151"/>
      <c r="BL9" s="151"/>
      <c r="BM9" s="152" t="s">
        <v>128</v>
      </c>
      <c r="BN9" s="153"/>
      <c r="BO9" s="152" t="s">
        <v>128</v>
      </c>
      <c r="BP9" s="151"/>
      <c r="BR9" s="151"/>
      <c r="BT9" s="151"/>
    </row>
    <row r="10" spans="1:72" x14ac:dyDescent="0.2">
      <c r="A10" s="145" t="s">
        <v>139</v>
      </c>
      <c r="B10" s="146">
        <v>0</v>
      </c>
      <c r="C10" s="145" t="s">
        <v>49</v>
      </c>
      <c r="D10" s="146">
        <v>0</v>
      </c>
      <c r="E10" s="145"/>
      <c r="F10" s="145" t="s">
        <v>140</v>
      </c>
      <c r="G10" s="145" t="s">
        <v>134</v>
      </c>
      <c r="H10" s="146">
        <v>0</v>
      </c>
      <c r="I10" s="146">
        <v>0</v>
      </c>
      <c r="J10" s="146">
        <v>0</v>
      </c>
      <c r="K10" s="146">
        <v>0</v>
      </c>
      <c r="L10" s="146">
        <v>0</v>
      </c>
      <c r="M10" s="146">
        <v>0</v>
      </c>
      <c r="N10" s="145"/>
      <c r="O10" s="145"/>
      <c r="P10" s="145"/>
      <c r="Q10" s="145"/>
      <c r="R10" s="145"/>
      <c r="S10" s="145"/>
      <c r="T10" s="145"/>
      <c r="U10" s="145"/>
      <c r="V10" s="145"/>
      <c r="W10" s="145"/>
      <c r="X10" s="145"/>
      <c r="Y10" s="145"/>
      <c r="Z10" s="145"/>
      <c r="AA10" s="145"/>
      <c r="AB10" s="145"/>
      <c r="AC10" s="145"/>
      <c r="AD10" s="145"/>
      <c r="AE10" s="145"/>
      <c r="AF10" s="145"/>
      <c r="AG10" s="145"/>
      <c r="AH10" s="145"/>
      <c r="AI10" s="145"/>
      <c r="AJ10" s="145"/>
      <c r="AK10" s="145"/>
      <c r="AL10" s="145"/>
      <c r="AM10" s="145"/>
      <c r="AN10" s="145"/>
      <c r="AO10" s="145"/>
      <c r="AP10" s="145"/>
      <c r="AQ10" s="145"/>
      <c r="AR10" s="145"/>
      <c r="AS10" s="145"/>
      <c r="AT10" s="145"/>
      <c r="AV10" s="151"/>
      <c r="AX10" s="151"/>
      <c r="AZ10" s="151"/>
      <c r="BA10" s="152" t="s">
        <v>128</v>
      </c>
      <c r="BB10" s="153"/>
      <c r="BC10" s="152" t="s">
        <v>128</v>
      </c>
      <c r="BD10" s="151"/>
      <c r="BF10" s="151"/>
      <c r="BH10" s="151"/>
      <c r="BJ10" s="151"/>
      <c r="BL10" s="151"/>
      <c r="BM10" s="152" t="s">
        <v>128</v>
      </c>
      <c r="BN10" s="153"/>
      <c r="BO10" s="152" t="s">
        <v>128</v>
      </c>
      <c r="BP10" s="151"/>
      <c r="BR10" s="151"/>
      <c r="BT10" s="151"/>
    </row>
    <row r="11" spans="1:72" x14ac:dyDescent="0.2">
      <c r="A11" s="145"/>
      <c r="B11" s="145"/>
      <c r="C11" s="145"/>
      <c r="D11" s="145"/>
      <c r="E11" s="145"/>
      <c r="F11" s="145"/>
      <c r="G11" s="145" t="s">
        <v>141</v>
      </c>
      <c r="H11" s="146">
        <v>0</v>
      </c>
      <c r="I11" s="146">
        <v>0</v>
      </c>
      <c r="J11" s="146">
        <v>0</v>
      </c>
      <c r="K11" s="146">
        <v>0</v>
      </c>
      <c r="L11" s="146">
        <v>0</v>
      </c>
      <c r="M11" s="146">
        <v>0</v>
      </c>
      <c r="N11" s="145"/>
      <c r="O11" s="145"/>
      <c r="P11" s="145"/>
      <c r="Q11" s="145"/>
      <c r="R11" s="145"/>
      <c r="S11" s="145"/>
      <c r="T11" s="145"/>
      <c r="U11" s="145"/>
      <c r="V11" s="145"/>
      <c r="W11" s="145"/>
      <c r="X11" s="145"/>
      <c r="Y11" s="145"/>
      <c r="Z11" s="145"/>
      <c r="AA11" s="145"/>
      <c r="AB11" s="145"/>
      <c r="AC11" s="145"/>
      <c r="AD11" s="145"/>
      <c r="AE11" s="145"/>
      <c r="AF11" s="145"/>
      <c r="AG11" s="145"/>
      <c r="AH11" s="145"/>
      <c r="AI11" s="145"/>
      <c r="AJ11" s="145"/>
      <c r="AK11" s="145"/>
      <c r="AL11" s="145"/>
      <c r="AM11" s="145"/>
      <c r="AN11" s="145"/>
      <c r="AO11" s="145"/>
      <c r="AP11" s="145"/>
      <c r="AQ11" s="145"/>
      <c r="AR11" s="145"/>
      <c r="AS11" s="145"/>
      <c r="AT11" s="145"/>
      <c r="AV11" s="151"/>
      <c r="AX11" s="151"/>
      <c r="AZ11" s="151"/>
      <c r="BA11" s="152" t="s">
        <v>128</v>
      </c>
      <c r="BB11" s="153"/>
      <c r="BC11" s="152" t="s">
        <v>128</v>
      </c>
      <c r="BD11" s="151"/>
      <c r="BF11" s="151"/>
      <c r="BH11" s="151"/>
      <c r="BJ11" s="151"/>
      <c r="BL11" s="151"/>
      <c r="BM11" s="152" t="s">
        <v>128</v>
      </c>
      <c r="BN11" s="153"/>
      <c r="BO11" s="152" t="s">
        <v>128</v>
      </c>
      <c r="BP11" s="151"/>
      <c r="BR11" s="151"/>
      <c r="BT11" s="151"/>
    </row>
    <row r="12" spans="1:72" x14ac:dyDescent="0.2">
      <c r="A12" s="145" t="s">
        <v>142</v>
      </c>
      <c r="B12" s="145"/>
      <c r="C12" s="145"/>
      <c r="D12" s="145"/>
      <c r="E12" s="145"/>
      <c r="F12" s="145"/>
      <c r="G12" s="145"/>
      <c r="H12" s="145"/>
      <c r="I12" s="155">
        <v>1</v>
      </c>
      <c r="J12" s="155">
        <v>2</v>
      </c>
      <c r="K12" s="155">
        <v>3</v>
      </c>
      <c r="L12" s="155">
        <v>4</v>
      </c>
      <c r="M12" s="155">
        <v>5</v>
      </c>
      <c r="N12" s="145"/>
      <c r="O12" s="145"/>
      <c r="P12" s="145"/>
      <c r="Q12" s="145"/>
      <c r="R12" s="145"/>
      <c r="S12" s="145"/>
      <c r="T12" s="145"/>
      <c r="U12" s="145"/>
      <c r="V12" s="145"/>
      <c r="W12" s="145"/>
      <c r="X12" s="145"/>
      <c r="Y12" s="145"/>
      <c r="Z12" s="145"/>
      <c r="AA12" s="145"/>
      <c r="AB12" s="145"/>
      <c r="AC12" s="145"/>
      <c r="AD12" s="145"/>
      <c r="AE12" s="145"/>
      <c r="AF12" s="145"/>
      <c r="AG12" s="145"/>
      <c r="AH12" s="145"/>
      <c r="AI12" s="145"/>
      <c r="AJ12" s="145"/>
      <c r="AK12" s="145"/>
      <c r="AL12" s="145"/>
      <c r="AM12" s="145"/>
      <c r="AN12" s="145"/>
      <c r="AO12" s="145"/>
      <c r="AP12" s="145"/>
      <c r="AQ12" s="145"/>
      <c r="AR12" s="145"/>
      <c r="AS12" s="145"/>
      <c r="AT12" s="145"/>
      <c r="AV12" s="151"/>
      <c r="AX12" s="151"/>
      <c r="AZ12" s="151"/>
      <c r="BA12" s="152" t="s">
        <v>128</v>
      </c>
      <c r="BB12" s="153"/>
      <c r="BC12" s="152" t="s">
        <v>128</v>
      </c>
      <c r="BD12" s="151"/>
      <c r="BF12" s="151"/>
      <c r="BH12" s="151"/>
      <c r="BJ12" s="151"/>
      <c r="BL12" s="151"/>
      <c r="BM12" s="152" t="s">
        <v>128</v>
      </c>
      <c r="BN12" s="153"/>
      <c r="BO12" s="152" t="s">
        <v>128</v>
      </c>
      <c r="BP12" s="151"/>
      <c r="BR12" s="151"/>
      <c r="BT12" s="151"/>
    </row>
    <row r="13" spans="1:72" x14ac:dyDescent="0.2">
      <c r="A13" s="145" t="s">
        <v>137</v>
      </c>
      <c r="B13" s="146">
        <v>280</v>
      </c>
      <c r="C13" s="145" t="s">
        <v>49</v>
      </c>
      <c r="D13" s="146">
        <v>400</v>
      </c>
      <c r="E13" s="145" t="s">
        <v>143</v>
      </c>
      <c r="F13" s="145" t="s">
        <v>144</v>
      </c>
      <c r="G13" s="145" t="s">
        <v>145</v>
      </c>
      <c r="H13" s="145"/>
      <c r="I13" s="156"/>
      <c r="J13" s="156"/>
      <c r="K13" s="156"/>
      <c r="L13" s="156"/>
      <c r="M13" s="156"/>
      <c r="N13" s="145" t="s">
        <v>146</v>
      </c>
      <c r="O13" s="145"/>
      <c r="P13" s="145"/>
      <c r="Q13" s="145"/>
      <c r="R13" s="145"/>
      <c r="S13" s="145"/>
      <c r="T13" s="145"/>
      <c r="U13" s="145"/>
      <c r="V13" s="145"/>
      <c r="W13" s="145"/>
      <c r="X13" s="145"/>
      <c r="Y13" s="145"/>
      <c r="Z13" s="145"/>
      <c r="AA13" s="145"/>
      <c r="AB13" s="145"/>
      <c r="AC13" s="145"/>
      <c r="AD13" s="145"/>
      <c r="AE13" s="145"/>
      <c r="AF13" s="145"/>
      <c r="AG13" s="145"/>
      <c r="AH13" s="145"/>
      <c r="AI13" s="145"/>
      <c r="AJ13" s="145"/>
      <c r="AK13" s="145"/>
      <c r="AL13" s="145"/>
      <c r="AM13" s="145"/>
      <c r="AN13" s="145"/>
      <c r="AO13" s="145"/>
      <c r="AP13" s="145"/>
      <c r="AQ13" s="145"/>
      <c r="AR13" s="145"/>
      <c r="AS13" s="145"/>
      <c r="AT13" s="145"/>
      <c r="AV13" s="151"/>
      <c r="AX13" s="151"/>
      <c r="AZ13" s="151"/>
      <c r="BA13" s="152" t="s">
        <v>128</v>
      </c>
      <c r="BB13" s="153"/>
      <c r="BC13" s="152" t="s">
        <v>128</v>
      </c>
      <c r="BD13" s="151"/>
      <c r="BF13" s="151"/>
      <c r="BH13" s="151"/>
      <c r="BJ13" s="151"/>
      <c r="BL13" s="151"/>
      <c r="BM13" s="152" t="s">
        <v>128</v>
      </c>
      <c r="BN13" s="153"/>
      <c r="BO13" s="152" t="s">
        <v>128</v>
      </c>
      <c r="BP13" s="151"/>
      <c r="BR13" s="151"/>
      <c r="BT13" s="151"/>
    </row>
    <row r="14" spans="1:72" x14ac:dyDescent="0.2">
      <c r="A14" s="145" t="s">
        <v>139</v>
      </c>
      <c r="B14" s="146">
        <v>520</v>
      </c>
      <c r="C14" s="145" t="s">
        <v>49</v>
      </c>
      <c r="D14" s="146">
        <v>740</v>
      </c>
      <c r="E14" s="145" t="s">
        <v>143</v>
      </c>
      <c r="F14" s="145"/>
      <c r="G14" s="145" t="s">
        <v>147</v>
      </c>
      <c r="H14" s="145"/>
      <c r="I14" s="156"/>
      <c r="J14" s="156"/>
      <c r="K14" s="156"/>
      <c r="L14" s="156"/>
      <c r="M14" s="156"/>
      <c r="N14" s="145" t="s">
        <v>146</v>
      </c>
      <c r="O14" s="145"/>
      <c r="P14" s="145"/>
      <c r="Q14" s="145"/>
      <c r="R14" s="145"/>
      <c r="S14" s="145"/>
      <c r="T14" s="145"/>
      <c r="U14" s="145"/>
      <c r="V14" s="145"/>
      <c r="W14" s="145"/>
      <c r="X14" s="145"/>
      <c r="Y14" s="145"/>
      <c r="Z14" s="145"/>
      <c r="AA14" s="145"/>
      <c r="AB14" s="145"/>
      <c r="AC14" s="145"/>
      <c r="AD14" s="145"/>
      <c r="AE14" s="145"/>
      <c r="AF14" s="145"/>
      <c r="AG14" s="145"/>
      <c r="AH14" s="145"/>
      <c r="AI14" s="145"/>
      <c r="AJ14" s="145"/>
      <c r="AK14" s="145"/>
      <c r="AL14" s="145"/>
      <c r="AM14" s="145"/>
      <c r="AN14" s="145"/>
      <c r="AO14" s="145"/>
      <c r="AP14" s="145"/>
      <c r="AQ14" s="145"/>
      <c r="AR14" s="145"/>
      <c r="AS14" s="145"/>
      <c r="AT14" s="145"/>
      <c r="AV14" s="157"/>
      <c r="AX14" s="157"/>
      <c r="AZ14" s="157"/>
      <c r="BA14" s="152"/>
      <c r="BB14" s="158"/>
      <c r="BC14" s="152"/>
      <c r="BD14" s="157"/>
      <c r="BF14" s="157"/>
      <c r="BH14" s="157"/>
      <c r="BJ14" s="157"/>
      <c r="BL14" s="157"/>
      <c r="BM14" s="152"/>
      <c r="BN14" s="158"/>
      <c r="BO14" s="152"/>
      <c r="BP14" s="157"/>
      <c r="BR14" s="157"/>
      <c r="BT14" s="157"/>
    </row>
    <row r="15" spans="1:72" x14ac:dyDescent="0.2">
      <c r="F15" s="145"/>
      <c r="G15" s="145" t="s">
        <v>148</v>
      </c>
      <c r="H15" s="145"/>
      <c r="I15" s="156"/>
      <c r="J15" s="156"/>
      <c r="K15" s="156"/>
      <c r="L15" s="156"/>
      <c r="M15" s="156"/>
      <c r="N15" s="145" t="s">
        <v>146</v>
      </c>
      <c r="O15" s="145"/>
      <c r="P15" s="145"/>
      <c r="Q15" s="145"/>
      <c r="R15" s="145"/>
      <c r="S15" s="145"/>
      <c r="T15" s="145"/>
      <c r="U15" s="145"/>
      <c r="V15" s="145"/>
      <c r="W15" s="145"/>
      <c r="X15" s="145"/>
      <c r="Y15" s="145"/>
      <c r="Z15" s="145"/>
      <c r="AA15" s="145"/>
      <c r="AB15" s="145"/>
      <c r="AC15" s="145"/>
      <c r="AD15" s="145"/>
      <c r="AE15" s="145"/>
      <c r="AF15" s="145"/>
      <c r="AG15" s="145"/>
      <c r="AH15" s="145"/>
      <c r="AI15" s="145"/>
      <c r="AJ15" s="145"/>
      <c r="AK15" s="145"/>
      <c r="AL15" s="145"/>
      <c r="AM15" s="145"/>
      <c r="AN15" s="145"/>
      <c r="AO15" s="145"/>
      <c r="AP15" s="145"/>
      <c r="AQ15" s="145"/>
      <c r="AR15" s="145"/>
      <c r="AS15" s="145"/>
      <c r="AT15" s="145"/>
      <c r="AV15" s="157"/>
      <c r="AX15" s="157"/>
      <c r="AZ15" s="157"/>
      <c r="BA15" s="152"/>
      <c r="BB15" s="158"/>
      <c r="BC15" s="152"/>
      <c r="BD15" s="157"/>
      <c r="BF15" s="157"/>
      <c r="BH15" s="157"/>
      <c r="BJ15" s="157"/>
      <c r="BL15" s="157"/>
      <c r="BM15" s="152"/>
      <c r="BN15" s="158"/>
      <c r="BO15" s="152"/>
      <c r="BP15" s="157"/>
      <c r="BR15" s="157"/>
      <c r="BT15" s="157"/>
    </row>
    <row r="16" spans="1:72" x14ac:dyDescent="0.2">
      <c r="F16" s="145"/>
      <c r="G16" s="145"/>
      <c r="H16" s="145"/>
      <c r="I16" s="145"/>
      <c r="J16" s="145"/>
      <c r="K16" s="145"/>
      <c r="L16" s="145"/>
      <c r="M16" s="145"/>
      <c r="N16" s="145"/>
      <c r="O16" s="145"/>
      <c r="P16" s="145"/>
      <c r="Q16" s="145"/>
      <c r="R16" s="145"/>
      <c r="S16" s="145"/>
      <c r="T16" s="145"/>
      <c r="U16" s="145"/>
      <c r="V16" s="145"/>
      <c r="W16" s="145"/>
      <c r="X16" s="145"/>
      <c r="Y16" s="145"/>
      <c r="Z16" s="145"/>
      <c r="AA16" s="145"/>
      <c r="AB16" s="145"/>
      <c r="AC16" s="145"/>
      <c r="AD16" s="145"/>
      <c r="AE16" s="145"/>
      <c r="AF16" s="145"/>
      <c r="AG16" s="145"/>
      <c r="AH16" s="145"/>
      <c r="AI16" s="145"/>
      <c r="AJ16" s="145"/>
      <c r="AK16" s="145"/>
      <c r="AL16" s="145"/>
      <c r="AM16" s="145"/>
      <c r="AN16" s="145"/>
      <c r="AO16" s="145"/>
      <c r="AP16" s="145"/>
      <c r="AQ16" s="145"/>
      <c r="AR16" s="145"/>
      <c r="AS16" s="145"/>
      <c r="AT16" s="145"/>
      <c r="AV16" s="157"/>
      <c r="AX16" s="157"/>
      <c r="AZ16" s="157"/>
      <c r="BA16" s="152"/>
      <c r="BB16" s="158"/>
      <c r="BC16" s="152"/>
      <c r="BD16" s="157"/>
      <c r="BF16" s="157"/>
      <c r="BH16" s="157"/>
      <c r="BJ16" s="157"/>
      <c r="BL16" s="157"/>
      <c r="BM16" s="152"/>
      <c r="BN16" s="158"/>
      <c r="BO16" s="152"/>
      <c r="BP16" s="157"/>
      <c r="BR16" s="157"/>
      <c r="BT16" s="157"/>
    </row>
    <row r="17" spans="1:72" x14ac:dyDescent="0.2">
      <c r="F17" s="145"/>
      <c r="G17" s="145"/>
      <c r="H17" s="145"/>
      <c r="I17" s="145"/>
      <c r="J17" s="145"/>
      <c r="K17" s="145"/>
      <c r="L17" s="145"/>
      <c r="M17" s="145"/>
      <c r="N17" s="145"/>
      <c r="O17" s="145"/>
      <c r="P17" s="145"/>
      <c r="Q17" s="145"/>
      <c r="R17" s="145"/>
      <c r="S17" s="145"/>
      <c r="T17" s="145"/>
      <c r="U17" s="145"/>
      <c r="V17" s="145"/>
      <c r="W17" s="145"/>
      <c r="X17" s="145"/>
      <c r="Y17" s="145"/>
      <c r="Z17" s="145"/>
      <c r="AA17" s="145"/>
      <c r="AB17" s="145"/>
      <c r="AC17" s="145"/>
      <c r="AD17" s="145"/>
      <c r="AE17" s="145"/>
      <c r="AF17" s="145"/>
      <c r="AG17" s="145"/>
      <c r="AH17" s="145"/>
      <c r="AI17" s="145"/>
      <c r="AJ17" s="145"/>
      <c r="AK17" s="145"/>
      <c r="AL17" s="145"/>
      <c r="AM17" s="145"/>
      <c r="AN17" s="145"/>
      <c r="AO17" s="145"/>
      <c r="AP17" s="145"/>
      <c r="AQ17" s="145"/>
      <c r="AR17" s="145"/>
      <c r="AS17" s="145"/>
      <c r="AT17" s="145"/>
      <c r="AV17" s="157"/>
      <c r="AX17" s="157"/>
      <c r="AZ17" s="157"/>
      <c r="BA17" s="152"/>
      <c r="BB17" s="158"/>
      <c r="BC17" s="152"/>
      <c r="BD17" s="157"/>
      <c r="BF17" s="157"/>
      <c r="BH17" s="157"/>
      <c r="BJ17" s="157"/>
      <c r="BL17" s="157"/>
      <c r="BM17" s="152"/>
      <c r="BN17" s="158"/>
      <c r="BO17" s="152"/>
      <c r="BP17" s="157"/>
      <c r="BR17" s="157"/>
      <c r="BT17" s="157"/>
    </row>
    <row r="18" spans="1:72" x14ac:dyDescent="0.2">
      <c r="F18" s="145"/>
      <c r="G18" s="145"/>
      <c r="H18" s="145"/>
      <c r="I18" s="145"/>
      <c r="J18" s="145"/>
      <c r="K18" s="145"/>
      <c r="L18" s="145"/>
      <c r="M18" s="145"/>
      <c r="N18" s="145"/>
      <c r="O18" s="145"/>
      <c r="P18" s="145"/>
      <c r="Q18" s="145"/>
      <c r="R18" s="145"/>
      <c r="S18" s="145"/>
      <c r="T18" s="145"/>
      <c r="U18" s="145"/>
      <c r="V18" s="145"/>
      <c r="W18" s="145"/>
      <c r="X18" s="145"/>
      <c r="Y18" s="145"/>
      <c r="Z18" s="145"/>
      <c r="AA18" s="145"/>
      <c r="AB18" s="145"/>
      <c r="AC18" s="145"/>
      <c r="AD18" s="145"/>
      <c r="AE18" s="145"/>
      <c r="AF18" s="145"/>
      <c r="AG18" s="145"/>
      <c r="AH18" s="145"/>
      <c r="AI18" s="145"/>
      <c r="AJ18" s="145"/>
      <c r="AK18" s="145"/>
      <c r="AL18" s="145"/>
      <c r="AM18" s="145"/>
      <c r="AN18" s="145"/>
      <c r="AO18" s="145"/>
      <c r="AP18" s="145"/>
      <c r="AQ18" s="145"/>
      <c r="AR18" s="145"/>
      <c r="AS18" s="145"/>
      <c r="AT18" s="145"/>
      <c r="AV18" s="157"/>
      <c r="AX18" s="157"/>
      <c r="AZ18" s="157"/>
      <c r="BA18" s="152"/>
      <c r="BB18" s="158"/>
      <c r="BC18" s="152"/>
      <c r="BD18" s="157"/>
      <c r="BF18" s="157"/>
      <c r="BH18" s="157"/>
      <c r="BJ18" s="157"/>
      <c r="BL18" s="157"/>
      <c r="BM18" s="152"/>
      <c r="BN18" s="158"/>
      <c r="BO18" s="152"/>
      <c r="BP18" s="157"/>
      <c r="BR18" s="157"/>
      <c r="BT18" s="157"/>
    </row>
    <row r="19" spans="1:72" x14ac:dyDescent="0.2"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  <c r="R19" s="145"/>
      <c r="S19" s="145"/>
      <c r="T19" s="145"/>
      <c r="U19" s="145"/>
      <c r="V19" s="145"/>
      <c r="W19" s="145"/>
      <c r="X19" s="145"/>
      <c r="Y19" s="145"/>
      <c r="Z19" s="145"/>
      <c r="AA19" s="145"/>
      <c r="AB19" s="145"/>
      <c r="AC19" s="145"/>
      <c r="AD19" s="145"/>
      <c r="AE19" s="145"/>
      <c r="AF19" s="145"/>
      <c r="AG19" s="145"/>
      <c r="AH19" s="145"/>
      <c r="AI19" s="145"/>
      <c r="AJ19" s="145"/>
      <c r="AK19" s="145"/>
      <c r="AL19" s="145"/>
      <c r="AM19" s="145"/>
      <c r="AN19" s="145"/>
      <c r="AO19" s="145"/>
      <c r="AP19" s="145"/>
      <c r="AQ19" s="145"/>
      <c r="AR19" s="145"/>
      <c r="AS19" s="145"/>
      <c r="AT19" s="145"/>
      <c r="AV19" s="157"/>
      <c r="AX19" s="157"/>
      <c r="AZ19" s="157"/>
      <c r="BA19" s="152"/>
      <c r="BB19" s="158"/>
      <c r="BC19" s="152"/>
      <c r="BD19" s="157"/>
      <c r="BF19" s="157"/>
      <c r="BH19" s="157"/>
      <c r="BJ19" s="157"/>
      <c r="BL19" s="157"/>
      <c r="BM19" s="152"/>
      <c r="BN19" s="158"/>
      <c r="BO19" s="152"/>
      <c r="BP19" s="157"/>
      <c r="BR19" s="157"/>
      <c r="BT19" s="157"/>
    </row>
    <row r="20" spans="1:72" x14ac:dyDescent="0.2">
      <c r="F20" s="145"/>
      <c r="G20" s="145"/>
      <c r="H20" s="145"/>
      <c r="I20" s="145"/>
      <c r="J20" s="145"/>
      <c r="K20" s="145"/>
      <c r="L20" s="145"/>
      <c r="M20" s="145"/>
      <c r="N20" s="145"/>
      <c r="O20" s="145"/>
      <c r="P20" s="145"/>
      <c r="Q20" s="145"/>
      <c r="R20" s="145"/>
      <c r="S20" s="145"/>
      <c r="T20" s="145"/>
      <c r="U20" s="145"/>
      <c r="V20" s="145"/>
      <c r="W20" s="145"/>
      <c r="X20" s="145"/>
      <c r="Y20" s="145"/>
      <c r="Z20" s="145"/>
      <c r="AA20" s="145"/>
      <c r="AB20" s="145"/>
      <c r="AC20" s="145"/>
      <c r="AD20" s="145"/>
      <c r="AE20" s="145"/>
      <c r="AF20" s="145"/>
      <c r="AG20" s="145"/>
      <c r="AH20" s="145"/>
      <c r="AI20" s="145"/>
      <c r="AJ20" s="145"/>
      <c r="AK20" s="145"/>
      <c r="AL20" s="145"/>
      <c r="AM20" s="145"/>
      <c r="AN20" s="145"/>
      <c r="AO20" s="145"/>
      <c r="AP20" s="145"/>
      <c r="AQ20" s="145"/>
      <c r="AR20" s="145"/>
      <c r="AS20" s="145"/>
      <c r="AT20" s="145"/>
      <c r="AV20" s="157"/>
      <c r="AX20" s="157"/>
      <c r="AZ20" s="157"/>
      <c r="BA20" s="152"/>
      <c r="BB20" s="158"/>
      <c r="BC20" s="152"/>
      <c r="BD20" s="157"/>
      <c r="BF20" s="157"/>
      <c r="BH20" s="157"/>
      <c r="BJ20" s="157"/>
      <c r="BL20" s="157"/>
      <c r="BM20" s="152"/>
      <c r="BN20" s="158"/>
      <c r="BO20" s="152"/>
      <c r="BP20" s="157"/>
      <c r="BR20" s="157"/>
      <c r="BT20" s="157"/>
    </row>
    <row r="21" spans="1:72" x14ac:dyDescent="0.2">
      <c r="A21" s="145"/>
      <c r="B21" s="145"/>
      <c r="C21" s="145"/>
      <c r="D21" s="145"/>
      <c r="E21" s="145"/>
      <c r="F21" s="145"/>
      <c r="G21" s="145"/>
      <c r="H21" s="145"/>
      <c r="I21" s="154">
        <v>1</v>
      </c>
      <c r="J21" s="154">
        <v>2</v>
      </c>
      <c r="K21" s="154">
        <v>3</v>
      </c>
      <c r="L21" s="154">
        <v>4</v>
      </c>
      <c r="M21" s="154">
        <v>5</v>
      </c>
      <c r="N21" s="145"/>
      <c r="O21" s="145"/>
      <c r="P21" s="145"/>
      <c r="Q21" s="145"/>
      <c r="R21" s="145"/>
      <c r="S21" s="145"/>
      <c r="T21" s="145"/>
      <c r="U21" s="145"/>
      <c r="V21" s="145"/>
      <c r="W21" s="145"/>
      <c r="X21" s="145"/>
      <c r="Y21" s="145"/>
      <c r="Z21" s="145"/>
      <c r="AA21" s="145"/>
      <c r="AB21" s="145"/>
      <c r="AC21" s="145"/>
      <c r="AD21" s="145"/>
      <c r="AE21" s="145"/>
      <c r="AF21" s="145"/>
      <c r="AG21" s="145"/>
      <c r="AH21" s="145"/>
      <c r="AI21" s="145"/>
      <c r="AJ21" s="145"/>
      <c r="AK21" s="145"/>
      <c r="AL21" s="145"/>
      <c r="AM21" s="145"/>
      <c r="AN21" s="145"/>
      <c r="AO21" s="145"/>
      <c r="AP21" s="145"/>
      <c r="AQ21" s="145"/>
      <c r="AR21" s="145"/>
      <c r="AS21" s="145"/>
      <c r="AT21" s="145"/>
    </row>
    <row r="22" spans="1:72" x14ac:dyDescent="0.2">
      <c r="A22" s="145"/>
      <c r="B22" s="145"/>
      <c r="C22" s="145"/>
      <c r="D22" s="145"/>
      <c r="E22" s="145"/>
      <c r="F22" s="145" t="s">
        <v>149</v>
      </c>
      <c r="G22" s="145" t="s">
        <v>134</v>
      </c>
      <c r="H22" s="146">
        <v>0</v>
      </c>
      <c r="I22" s="156">
        <v>0</v>
      </c>
      <c r="J22" s="156">
        <v>0</v>
      </c>
      <c r="K22" s="156">
        <v>0</v>
      </c>
      <c r="L22" s="156">
        <v>0</v>
      </c>
      <c r="M22" s="156">
        <v>0</v>
      </c>
      <c r="N22" s="145"/>
      <c r="O22" s="145"/>
      <c r="P22" s="145"/>
      <c r="Q22" s="145"/>
      <c r="R22" s="145"/>
      <c r="S22" s="145"/>
      <c r="T22" s="145"/>
      <c r="U22" s="145"/>
      <c r="V22" s="145"/>
      <c r="W22" s="145"/>
      <c r="X22" s="145"/>
      <c r="Y22" s="145"/>
      <c r="Z22" s="145"/>
      <c r="AA22" s="145"/>
      <c r="AB22" s="145"/>
      <c r="AC22" s="145"/>
      <c r="AD22" s="145"/>
      <c r="AE22" s="145"/>
      <c r="AF22" s="145"/>
      <c r="AG22" s="145"/>
      <c r="AH22" s="145"/>
      <c r="AI22" s="145"/>
      <c r="AJ22" s="145"/>
      <c r="AK22" s="145"/>
      <c r="AL22" s="145"/>
      <c r="AM22" s="145"/>
      <c r="AN22" s="145"/>
      <c r="AO22" s="145"/>
      <c r="AP22" s="145"/>
      <c r="AQ22" s="145"/>
      <c r="AR22" s="145"/>
      <c r="AS22" s="145"/>
      <c r="AT22" s="145"/>
    </row>
    <row r="23" spans="1:72" x14ac:dyDescent="0.2">
      <c r="A23" s="145" t="s">
        <v>150</v>
      </c>
      <c r="B23" s="145"/>
      <c r="C23" s="145"/>
      <c r="D23" s="145"/>
      <c r="E23" s="146"/>
      <c r="F23" s="145" t="s">
        <v>138</v>
      </c>
      <c r="G23" s="145" t="s">
        <v>134</v>
      </c>
      <c r="H23" s="146">
        <v>0</v>
      </c>
      <c r="I23" s="156">
        <v>0</v>
      </c>
      <c r="J23" s="156">
        <v>0</v>
      </c>
      <c r="K23" s="156">
        <v>0</v>
      </c>
      <c r="L23" s="156">
        <v>0</v>
      </c>
      <c r="M23" s="156">
        <v>0</v>
      </c>
      <c r="N23" s="145"/>
      <c r="O23" s="145"/>
      <c r="P23" s="145"/>
      <c r="Q23" s="145"/>
      <c r="R23" s="145"/>
      <c r="S23" s="145"/>
      <c r="T23" s="145"/>
      <c r="U23" s="145"/>
      <c r="V23" s="145"/>
      <c r="W23" s="145"/>
      <c r="X23" s="145"/>
      <c r="Y23" s="145"/>
      <c r="Z23" s="145"/>
      <c r="AA23" s="145"/>
      <c r="AB23" s="145"/>
      <c r="AC23" s="145"/>
      <c r="AD23" s="145"/>
      <c r="AE23" s="145"/>
      <c r="AF23" s="145"/>
      <c r="AG23" s="145"/>
      <c r="AH23" s="145"/>
      <c r="AI23" s="145"/>
      <c r="AJ23" s="145"/>
      <c r="AK23" s="145"/>
      <c r="AL23" s="145"/>
      <c r="AM23" s="145"/>
      <c r="AN23" s="145"/>
      <c r="AO23" s="145"/>
      <c r="AP23" s="145"/>
      <c r="AQ23" s="145"/>
      <c r="AR23" s="145"/>
      <c r="AS23" s="145"/>
      <c r="AT23" s="145"/>
    </row>
    <row r="24" spans="1:72" x14ac:dyDescent="0.2">
      <c r="A24" s="145"/>
      <c r="B24" s="145"/>
      <c r="C24" s="145"/>
      <c r="D24" s="145"/>
      <c r="E24" s="145"/>
      <c r="F24" s="145" t="s">
        <v>140</v>
      </c>
      <c r="G24" s="145" t="s">
        <v>134</v>
      </c>
      <c r="H24" s="146">
        <v>0</v>
      </c>
      <c r="I24" s="156">
        <v>0</v>
      </c>
      <c r="J24" s="156">
        <v>0</v>
      </c>
      <c r="K24" s="156">
        <v>0</v>
      </c>
      <c r="L24" s="156">
        <v>0</v>
      </c>
      <c r="M24" s="156">
        <v>0</v>
      </c>
      <c r="N24" s="145"/>
      <c r="O24" s="145"/>
      <c r="P24" s="145"/>
      <c r="Q24" s="145"/>
      <c r="R24" s="145"/>
      <c r="S24" s="145"/>
      <c r="T24" s="145"/>
      <c r="U24" s="145"/>
      <c r="V24" s="145"/>
      <c r="W24" s="145"/>
      <c r="X24" s="145"/>
      <c r="Y24" s="145"/>
      <c r="Z24" s="145"/>
      <c r="AA24" s="145"/>
      <c r="AB24" s="145"/>
      <c r="AC24" s="145"/>
      <c r="AD24" s="145"/>
      <c r="AE24" s="145"/>
      <c r="AF24" s="145"/>
      <c r="AG24" s="145"/>
      <c r="AH24" s="145"/>
      <c r="AI24" s="145"/>
      <c r="AJ24" s="145"/>
      <c r="AK24" s="145"/>
      <c r="AL24" s="145"/>
      <c r="AM24" s="145"/>
      <c r="AN24" s="145"/>
      <c r="AO24" s="145"/>
      <c r="AP24" s="145"/>
      <c r="AQ24" s="145"/>
      <c r="AR24" s="145"/>
      <c r="AS24" s="145"/>
      <c r="AT24" s="145"/>
    </row>
    <row r="25" spans="1:72" x14ac:dyDescent="0.2">
      <c r="A25" s="145"/>
      <c r="B25" s="145"/>
      <c r="C25" s="145"/>
      <c r="D25" s="145"/>
      <c r="E25" s="145"/>
      <c r="F25" s="145" t="s">
        <v>151</v>
      </c>
      <c r="G25" s="145" t="s">
        <v>134</v>
      </c>
      <c r="H25" s="146">
        <v>0</v>
      </c>
      <c r="I25" s="156">
        <v>0</v>
      </c>
      <c r="J25" s="156">
        <v>0</v>
      </c>
      <c r="K25" s="156">
        <v>0</v>
      </c>
      <c r="L25" s="156">
        <v>0</v>
      </c>
      <c r="M25" s="156">
        <v>0</v>
      </c>
      <c r="N25" s="145"/>
      <c r="O25" s="145"/>
      <c r="P25" s="145"/>
      <c r="Q25" s="145"/>
      <c r="R25" s="145"/>
      <c r="S25" s="145"/>
      <c r="T25" s="145"/>
      <c r="U25" s="145"/>
      <c r="V25" s="145"/>
      <c r="W25" s="145"/>
      <c r="X25" s="145"/>
      <c r="Y25" s="145"/>
      <c r="Z25" s="145"/>
      <c r="AA25" s="145"/>
      <c r="AB25" s="145"/>
      <c r="AC25" s="145"/>
      <c r="AD25" s="145"/>
      <c r="AE25" s="145"/>
      <c r="AF25" s="145"/>
      <c r="AG25" s="145"/>
      <c r="AH25" s="145"/>
      <c r="AI25" s="145"/>
      <c r="AJ25" s="145"/>
      <c r="AK25" s="145"/>
      <c r="AL25" s="145"/>
      <c r="AM25" s="145"/>
      <c r="AN25" s="145"/>
      <c r="AO25" s="145"/>
      <c r="AP25" s="145"/>
      <c r="AQ25" s="145"/>
      <c r="AR25" s="145"/>
      <c r="AS25" s="145"/>
      <c r="AT25" s="145"/>
    </row>
    <row r="26" spans="1:72" x14ac:dyDescent="0.2">
      <c r="A26" s="145"/>
      <c r="B26" s="145"/>
      <c r="C26" s="145"/>
      <c r="D26" s="145"/>
      <c r="E26" s="145"/>
      <c r="F26" s="145" t="s">
        <v>152</v>
      </c>
      <c r="G26" s="145" t="s">
        <v>141</v>
      </c>
      <c r="H26" s="146">
        <v>0</v>
      </c>
      <c r="I26" s="156">
        <v>0</v>
      </c>
      <c r="J26" s="156">
        <v>0</v>
      </c>
      <c r="K26" s="156">
        <v>0</v>
      </c>
      <c r="L26" s="156">
        <v>0</v>
      </c>
      <c r="M26" s="156">
        <v>0</v>
      </c>
      <c r="N26" s="145"/>
      <c r="O26" s="145"/>
      <c r="P26" s="145"/>
      <c r="Q26" s="145"/>
      <c r="R26" s="145"/>
      <c r="S26" s="145"/>
      <c r="T26" s="145"/>
      <c r="U26" s="145"/>
      <c r="V26" s="145"/>
      <c r="W26" s="145"/>
      <c r="X26" s="145"/>
      <c r="Y26" s="145"/>
      <c r="Z26" s="145"/>
      <c r="AA26" s="145"/>
      <c r="AB26" s="145"/>
      <c r="AC26" s="145"/>
      <c r="AD26" s="145"/>
      <c r="AE26" s="145"/>
      <c r="AF26" s="145"/>
      <c r="AG26" s="145"/>
      <c r="AH26" s="145"/>
      <c r="AI26" s="145"/>
      <c r="AJ26" s="145"/>
      <c r="AK26" s="145"/>
      <c r="AL26" s="145"/>
      <c r="AM26" s="145"/>
      <c r="AN26" s="145"/>
      <c r="AO26" s="145"/>
      <c r="AP26" s="145"/>
      <c r="AQ26" s="145"/>
      <c r="AR26" s="145"/>
      <c r="AS26" s="145"/>
      <c r="AT26" s="145"/>
    </row>
    <row r="27" spans="1:72" x14ac:dyDescent="0.2">
      <c r="A27" s="145" t="s">
        <v>153</v>
      </c>
      <c r="B27" s="145"/>
      <c r="C27" s="145"/>
      <c r="D27" s="145"/>
      <c r="E27" s="145"/>
      <c r="F27" s="145"/>
      <c r="G27" s="145"/>
      <c r="H27" s="145"/>
      <c r="I27" s="145"/>
      <c r="J27" s="145"/>
      <c r="K27" s="145"/>
      <c r="L27" s="145"/>
      <c r="M27" s="145"/>
      <c r="N27" s="145"/>
      <c r="O27" s="145"/>
      <c r="P27" s="145"/>
      <c r="Q27" s="145"/>
      <c r="R27" s="145"/>
      <c r="S27" s="145"/>
      <c r="T27" s="145"/>
      <c r="U27" s="145"/>
      <c r="V27" s="145"/>
      <c r="W27" s="145"/>
      <c r="X27" s="145"/>
      <c r="Y27" s="145"/>
      <c r="Z27" s="145"/>
      <c r="AA27" s="145"/>
      <c r="AB27" s="145"/>
      <c r="AC27" s="145"/>
      <c r="AD27" s="145"/>
      <c r="AE27" s="145"/>
      <c r="AF27" s="145"/>
      <c r="AG27" s="145"/>
      <c r="AH27" s="145"/>
      <c r="AI27" s="145"/>
      <c r="AJ27" s="145"/>
      <c r="AK27" s="145"/>
      <c r="AL27" s="145"/>
      <c r="AM27" s="145"/>
      <c r="AN27" s="145"/>
      <c r="AO27" s="145"/>
      <c r="AP27" s="145"/>
      <c r="AQ27" s="145"/>
      <c r="AR27" s="145"/>
      <c r="AS27" s="145"/>
      <c r="AT27" s="145"/>
    </row>
    <row r="28" spans="1:72" x14ac:dyDescent="0.2">
      <c r="A28" s="145" t="s">
        <v>154</v>
      </c>
      <c r="B28" s="145"/>
      <c r="C28" s="145"/>
      <c r="D28" s="146"/>
      <c r="E28" s="145"/>
      <c r="F28" s="145" t="s">
        <v>155</v>
      </c>
      <c r="G28" s="145"/>
      <c r="H28" s="145"/>
      <c r="I28" s="156"/>
      <c r="J28" s="156"/>
      <c r="K28" s="156"/>
      <c r="L28" s="156"/>
      <c r="M28" s="156"/>
      <c r="N28" s="145" t="s">
        <v>156</v>
      </c>
      <c r="O28" s="145"/>
      <c r="P28" s="145"/>
      <c r="Q28" s="145"/>
      <c r="R28" s="145"/>
      <c r="S28" s="145"/>
      <c r="T28" s="145"/>
      <c r="U28" s="145"/>
      <c r="V28" s="145"/>
      <c r="W28" s="145"/>
      <c r="X28" s="145"/>
      <c r="Y28" s="145"/>
      <c r="Z28" s="145"/>
      <c r="AA28" s="145"/>
      <c r="AB28" s="145"/>
      <c r="AC28" s="145"/>
      <c r="AD28" s="145"/>
      <c r="AE28" s="145"/>
      <c r="AF28" s="145"/>
      <c r="AG28" s="145"/>
      <c r="AH28" s="145"/>
      <c r="AI28" s="145"/>
      <c r="AJ28" s="145"/>
      <c r="AK28" s="145"/>
      <c r="AL28" s="145"/>
      <c r="AM28" s="145"/>
      <c r="AN28" s="145"/>
      <c r="AO28" s="145"/>
      <c r="AP28" s="145"/>
      <c r="AQ28" s="145"/>
      <c r="AR28" s="145"/>
      <c r="AS28" s="145"/>
      <c r="AT28" s="145"/>
    </row>
    <row r="29" spans="1:72" x14ac:dyDescent="0.2">
      <c r="A29" s="145"/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</row>
    <row r="30" spans="1:72" x14ac:dyDescent="0.2">
      <c r="A30" s="145"/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  <c r="R30" s="145"/>
      <c r="S30" s="145"/>
      <c r="T30" s="145"/>
      <c r="U30" s="145"/>
      <c r="V30" s="145"/>
      <c r="W30" s="145"/>
      <c r="X30" s="145"/>
      <c r="Y30" s="145"/>
      <c r="Z30" s="145"/>
      <c r="AA30" s="145"/>
      <c r="AB30" s="145"/>
      <c r="AC30" s="145"/>
      <c r="AD30" s="145"/>
      <c r="AE30" s="145"/>
      <c r="AF30" s="145"/>
      <c r="AG30" s="145"/>
      <c r="AH30" s="145"/>
      <c r="AI30" s="145"/>
      <c r="AJ30" s="145"/>
      <c r="AK30" s="145"/>
      <c r="AL30" s="145"/>
      <c r="AM30" s="145"/>
      <c r="AN30" s="145"/>
      <c r="AO30" s="145"/>
      <c r="AP30" s="145"/>
      <c r="AQ30" s="145"/>
      <c r="AR30" s="145"/>
      <c r="AS30" s="145"/>
      <c r="AT30" s="145"/>
    </row>
    <row r="31" spans="1:72" x14ac:dyDescent="0.2">
      <c r="A31" s="145"/>
      <c r="B31" s="145"/>
      <c r="C31" s="145"/>
      <c r="D31" s="145"/>
      <c r="E31" s="145"/>
      <c r="F31" s="145"/>
      <c r="G31" s="145"/>
      <c r="H31" s="145"/>
      <c r="I31" s="145"/>
      <c r="J31" s="145"/>
      <c r="K31" s="145"/>
      <c r="L31" s="145"/>
      <c r="M31" s="145"/>
      <c r="N31" s="145"/>
      <c r="O31" s="145"/>
      <c r="P31" s="145"/>
      <c r="Q31" s="145"/>
      <c r="R31" s="145"/>
      <c r="S31" s="145"/>
      <c r="T31" s="145"/>
      <c r="U31" s="145"/>
      <c r="V31" s="145"/>
      <c r="W31" s="145"/>
      <c r="X31" s="145"/>
      <c r="Y31" s="145"/>
      <c r="Z31" s="145"/>
      <c r="AA31" s="145"/>
      <c r="AB31" s="145"/>
      <c r="AC31" s="145"/>
      <c r="AD31" s="145"/>
      <c r="AE31" s="145"/>
      <c r="AF31" s="145"/>
      <c r="AG31" s="145"/>
      <c r="AH31" s="145"/>
      <c r="AI31" s="145"/>
      <c r="AJ31" s="145"/>
      <c r="AK31" s="145"/>
      <c r="AL31" s="145"/>
      <c r="AM31" s="145"/>
      <c r="AN31" s="145"/>
      <c r="AO31" s="145"/>
      <c r="AP31" s="145"/>
      <c r="AQ31" s="145"/>
      <c r="AR31" s="145"/>
      <c r="AS31" s="145"/>
      <c r="AT31" s="145"/>
    </row>
    <row r="32" spans="1:72" x14ac:dyDescent="0.2">
      <c r="A32" s="145"/>
      <c r="B32" s="145"/>
      <c r="C32" s="145"/>
      <c r="D32" s="145"/>
      <c r="E32" s="145"/>
      <c r="F32" s="145"/>
      <c r="G32" s="145"/>
      <c r="H32" s="145"/>
      <c r="I32" s="145"/>
      <c r="J32" s="145"/>
      <c r="K32" s="145"/>
      <c r="L32" s="145"/>
      <c r="M32" s="145"/>
      <c r="N32" s="145"/>
      <c r="O32" s="145"/>
      <c r="P32" s="145"/>
      <c r="Q32" s="145"/>
      <c r="R32" s="145"/>
      <c r="S32" s="145"/>
      <c r="T32" s="145"/>
      <c r="U32" s="145"/>
      <c r="V32" s="145"/>
      <c r="W32" s="145"/>
      <c r="X32" s="145"/>
      <c r="Y32" s="145"/>
      <c r="Z32" s="145"/>
      <c r="AA32" s="145"/>
      <c r="AB32" s="145"/>
      <c r="AC32" s="145"/>
      <c r="AD32" s="145"/>
      <c r="AE32" s="145"/>
      <c r="AF32" s="145"/>
      <c r="AG32" s="145"/>
      <c r="AH32" s="145"/>
      <c r="AI32" s="145"/>
      <c r="AJ32" s="145"/>
      <c r="AK32" s="145"/>
      <c r="AL32" s="145"/>
      <c r="AM32" s="145"/>
      <c r="AN32" s="145"/>
      <c r="AO32" s="145"/>
      <c r="AP32" s="145"/>
      <c r="AQ32" s="145"/>
      <c r="AR32" s="145"/>
      <c r="AS32" s="145"/>
      <c r="AT32" s="145"/>
    </row>
    <row r="34" spans="1:73" x14ac:dyDescent="0.2">
      <c r="A34" s="146"/>
      <c r="B34" s="146"/>
      <c r="C34" s="146"/>
      <c r="D34" s="146"/>
      <c r="E34" s="146"/>
      <c r="F34" s="146"/>
      <c r="G34" s="146"/>
      <c r="H34" s="146"/>
      <c r="I34" s="146"/>
      <c r="J34" s="146"/>
      <c r="K34" s="146"/>
      <c r="L34" s="146"/>
      <c r="M34" s="146"/>
      <c r="N34" s="146"/>
      <c r="O34" s="146"/>
      <c r="P34" s="146"/>
      <c r="Q34" s="146"/>
      <c r="R34" s="146"/>
      <c r="S34" s="146"/>
      <c r="T34" s="146"/>
      <c r="U34" s="146"/>
      <c r="V34" s="146"/>
      <c r="W34" s="146"/>
      <c r="X34" s="146"/>
      <c r="Y34" s="146"/>
      <c r="Z34" s="146"/>
      <c r="AA34" s="146"/>
      <c r="AB34" s="146"/>
      <c r="AC34" s="146"/>
      <c r="AD34" s="146"/>
      <c r="AE34" s="146"/>
      <c r="AF34" s="146"/>
      <c r="AG34" s="146"/>
      <c r="AH34" s="146"/>
      <c r="AI34" s="146"/>
      <c r="AJ34" s="146"/>
      <c r="AK34" s="146"/>
      <c r="AL34" s="146"/>
      <c r="AM34" s="146"/>
      <c r="AN34" s="146"/>
      <c r="AO34" s="146"/>
      <c r="AP34" s="146"/>
      <c r="AQ34" s="146"/>
      <c r="AR34" s="146"/>
      <c r="AS34" s="146"/>
      <c r="AT34" s="146"/>
      <c r="AU34" s="146"/>
      <c r="AV34" s="146"/>
      <c r="AW34" s="146"/>
      <c r="AX34" s="146"/>
      <c r="AY34" s="146"/>
      <c r="AZ34" s="146"/>
      <c r="BA34" s="146"/>
      <c r="BB34" s="146"/>
      <c r="BC34" s="146"/>
      <c r="BD34" s="146"/>
      <c r="BE34" s="146"/>
      <c r="BF34" s="146"/>
      <c r="BG34" s="146"/>
      <c r="BH34" s="146"/>
      <c r="BI34" s="146"/>
      <c r="BJ34" s="146"/>
      <c r="BK34" s="146"/>
      <c r="BL34" s="146"/>
      <c r="BM34" s="146"/>
      <c r="BN34" s="146"/>
      <c r="BO34" s="146"/>
      <c r="BP34" s="146"/>
      <c r="BQ34" s="146"/>
      <c r="BR34" s="146"/>
      <c r="BS34" s="146"/>
      <c r="BT34" s="146"/>
      <c r="BU34" s="146"/>
    </row>
    <row r="35" spans="1:73" ht="15.75" x14ac:dyDescent="0.25">
      <c r="A35" s="145" t="s">
        <v>157</v>
      </c>
      <c r="F35" s="159" t="s">
        <v>158</v>
      </c>
      <c r="G35" s="159" t="s">
        <v>159</v>
      </c>
    </row>
    <row r="36" spans="1:73" ht="18" x14ac:dyDescent="0.25">
      <c r="A36" s="147" t="s">
        <v>160</v>
      </c>
    </row>
    <row r="37" spans="1:73" x14ac:dyDescent="0.2">
      <c r="A37" s="145" t="s">
        <v>112</v>
      </c>
      <c r="B37" s="146"/>
      <c r="C37" s="145"/>
      <c r="D37" s="145"/>
      <c r="E37" s="145"/>
      <c r="F37" s="145"/>
      <c r="G37" s="145"/>
      <c r="H37" s="145"/>
      <c r="I37" s="145"/>
      <c r="J37" s="145"/>
      <c r="K37" s="145"/>
      <c r="L37" s="145" t="s">
        <v>114</v>
      </c>
      <c r="M37" s="145"/>
      <c r="N37" s="145"/>
      <c r="O37" s="145"/>
      <c r="P37" s="145"/>
      <c r="Q37" s="145"/>
      <c r="R37" s="145"/>
      <c r="S37" s="145"/>
      <c r="T37" s="145"/>
      <c r="U37" s="145"/>
      <c r="V37" s="145"/>
      <c r="W37" s="145"/>
      <c r="X37" s="145"/>
      <c r="Y37" s="145"/>
      <c r="Z37" s="145"/>
      <c r="AA37" s="145"/>
      <c r="AB37" s="145"/>
      <c r="AC37" s="145"/>
      <c r="AD37" s="145"/>
      <c r="AE37" s="145"/>
      <c r="AF37" s="145"/>
      <c r="AG37" s="145"/>
      <c r="AH37" s="145"/>
      <c r="AI37" s="145"/>
      <c r="AJ37" s="145"/>
      <c r="AK37" s="145"/>
      <c r="AL37" s="145"/>
      <c r="AM37" s="145"/>
      <c r="AN37" s="145"/>
      <c r="AO37" s="145"/>
      <c r="AP37" s="145"/>
      <c r="AQ37" s="145"/>
      <c r="AR37" s="145"/>
      <c r="AS37" s="145"/>
      <c r="AT37" s="145"/>
      <c r="AV37" s="148" t="s">
        <v>271</v>
      </c>
    </row>
    <row r="38" spans="1:73" x14ac:dyDescent="0.2">
      <c r="A38" s="145" t="s">
        <v>115</v>
      </c>
      <c r="B38" s="145"/>
      <c r="C38" s="145"/>
      <c r="D38" s="145"/>
      <c r="E38" s="146"/>
      <c r="G38" s="145"/>
      <c r="H38" s="145" t="s">
        <v>116</v>
      </c>
      <c r="I38" s="145"/>
      <c r="J38" s="145"/>
      <c r="K38" s="145"/>
      <c r="L38" s="146" t="s">
        <v>161</v>
      </c>
      <c r="M38" s="145" t="s">
        <v>117</v>
      </c>
      <c r="N38" s="146">
        <v>1</v>
      </c>
      <c r="O38" s="149"/>
      <c r="P38" s="149"/>
      <c r="Q38" s="149"/>
      <c r="R38" s="149"/>
      <c r="S38" s="149"/>
      <c r="T38" s="149"/>
      <c r="U38" s="149"/>
      <c r="V38" s="149"/>
      <c r="W38" s="149"/>
      <c r="X38" s="149"/>
      <c r="Y38" s="149"/>
      <c r="Z38" s="149"/>
      <c r="AA38" s="149"/>
      <c r="AB38" s="149"/>
      <c r="AC38" s="149"/>
      <c r="AD38" s="149"/>
      <c r="AE38" s="149"/>
      <c r="AF38" s="149"/>
      <c r="AG38" s="149"/>
      <c r="AH38" s="149"/>
      <c r="AI38" s="149"/>
      <c r="AJ38" s="149"/>
      <c r="AK38" s="149"/>
      <c r="AL38" s="149"/>
      <c r="AM38" s="149"/>
      <c r="AN38" s="149"/>
      <c r="AO38" s="149"/>
      <c r="AP38" s="149"/>
      <c r="AQ38" s="149"/>
      <c r="AR38" s="149"/>
      <c r="AS38" s="149"/>
      <c r="AT38" s="149"/>
    </row>
    <row r="39" spans="1:73" x14ac:dyDescent="0.2">
      <c r="A39" s="145" t="s">
        <v>118</v>
      </c>
      <c r="B39" s="145"/>
      <c r="C39" s="145"/>
      <c r="D39" s="150" t="s">
        <v>162</v>
      </c>
      <c r="E39" s="145"/>
      <c r="F39" s="145" t="s">
        <v>119</v>
      </c>
      <c r="G39" s="145"/>
      <c r="H39" s="145"/>
      <c r="I39" s="150" t="s">
        <v>163</v>
      </c>
      <c r="J39" s="150" t="s">
        <v>120</v>
      </c>
      <c r="K39" s="150" t="s">
        <v>120</v>
      </c>
      <c r="L39" s="150" t="s">
        <v>120</v>
      </c>
      <c r="M39" s="150" t="s">
        <v>120</v>
      </c>
      <c r="N39" s="145"/>
      <c r="O39" s="145"/>
      <c r="P39" s="145"/>
      <c r="Q39" s="145"/>
      <c r="R39" s="145"/>
      <c r="S39" s="145"/>
      <c r="T39" s="145"/>
      <c r="U39" s="145"/>
      <c r="V39" s="145"/>
      <c r="W39" s="145"/>
      <c r="X39" s="145"/>
      <c r="Y39" s="145"/>
      <c r="Z39" s="145"/>
      <c r="AA39" s="145"/>
      <c r="AB39" s="145"/>
      <c r="AC39" s="145"/>
      <c r="AD39" s="145"/>
      <c r="AE39" s="145"/>
      <c r="AF39" s="145"/>
      <c r="AG39" s="145"/>
      <c r="AH39" s="145"/>
      <c r="AI39" s="145"/>
      <c r="AJ39" s="145"/>
      <c r="AK39" s="145"/>
      <c r="AL39" s="145"/>
      <c r="AM39" s="145"/>
      <c r="AN39" s="145"/>
      <c r="AO39" s="145"/>
      <c r="AP39" s="145"/>
      <c r="AQ39" s="145"/>
      <c r="AR39" s="145"/>
      <c r="AS39" s="145"/>
      <c r="AT39" s="145"/>
      <c r="AV39" s="145" t="s">
        <v>121</v>
      </c>
      <c r="AW39" s="145"/>
      <c r="AX39" s="145" t="s">
        <v>122</v>
      </c>
      <c r="AY39" s="145"/>
      <c r="AZ39" s="145" t="s">
        <v>123</v>
      </c>
      <c r="BA39" s="145"/>
      <c r="BB39" s="145"/>
      <c r="BC39" s="145"/>
      <c r="BD39" s="145"/>
      <c r="BE39" s="145"/>
      <c r="BF39" s="145" t="s">
        <v>124</v>
      </c>
      <c r="BG39" s="145"/>
      <c r="BH39" s="145" t="s">
        <v>125</v>
      </c>
      <c r="BI39" s="145"/>
      <c r="BJ39" s="145"/>
      <c r="BK39" s="145"/>
      <c r="BL39" s="145" t="s">
        <v>126</v>
      </c>
      <c r="BM39" s="145"/>
      <c r="BN39" s="145"/>
      <c r="BO39" s="145"/>
      <c r="BP39" s="145"/>
      <c r="BQ39" s="145"/>
      <c r="BR39" s="145" t="s">
        <v>124</v>
      </c>
      <c r="BS39" s="145"/>
      <c r="BT39" s="145" t="s">
        <v>127</v>
      </c>
    </row>
    <row r="40" spans="1:73" x14ac:dyDescent="0.2">
      <c r="A40" s="145"/>
      <c r="B40" s="145"/>
      <c r="C40" s="145"/>
      <c r="D40" s="145"/>
      <c r="E40" s="145"/>
      <c r="F40" s="145"/>
      <c r="G40" s="145"/>
      <c r="H40" s="145"/>
      <c r="I40" s="150" t="s">
        <v>120</v>
      </c>
      <c r="J40" s="150" t="s">
        <v>120</v>
      </c>
      <c r="K40" s="150" t="s">
        <v>120</v>
      </c>
      <c r="L40" s="150" t="s">
        <v>120</v>
      </c>
      <c r="M40" s="150" t="s">
        <v>120</v>
      </c>
      <c r="N40" s="145"/>
      <c r="O40" s="145"/>
      <c r="P40" s="145"/>
      <c r="Q40" s="145"/>
      <c r="R40" s="145"/>
      <c r="S40" s="145"/>
      <c r="T40" s="145"/>
      <c r="U40" s="145"/>
      <c r="V40" s="145"/>
      <c r="W40" s="145"/>
      <c r="X40" s="145"/>
      <c r="Y40" s="145"/>
      <c r="Z40" s="145"/>
      <c r="AA40" s="145"/>
      <c r="AB40" s="145"/>
      <c r="AC40" s="145"/>
      <c r="AD40" s="145"/>
      <c r="AE40" s="145"/>
      <c r="AF40" s="145"/>
      <c r="AG40" s="145"/>
      <c r="AH40" s="145"/>
      <c r="AI40" s="145"/>
      <c r="AJ40" s="145"/>
      <c r="AK40" s="145"/>
      <c r="AL40" s="145"/>
      <c r="AM40" s="145"/>
      <c r="AN40" s="145"/>
      <c r="AO40" s="145"/>
      <c r="AP40" s="145"/>
      <c r="AQ40" s="145"/>
      <c r="AR40" s="145"/>
      <c r="AS40" s="145"/>
      <c r="AT40" s="145"/>
      <c r="AV40" s="151"/>
      <c r="AX40" s="151"/>
      <c r="AZ40" s="151"/>
      <c r="BA40" s="152" t="s">
        <v>128</v>
      </c>
      <c r="BB40" s="153"/>
      <c r="BC40" s="152" t="s">
        <v>128</v>
      </c>
      <c r="BD40" s="151"/>
      <c r="BF40" s="151"/>
      <c r="BH40" s="151"/>
      <c r="BJ40" s="151"/>
      <c r="BL40" s="151"/>
      <c r="BM40" s="152" t="s">
        <v>128</v>
      </c>
      <c r="BN40" s="153"/>
      <c r="BO40" s="152" t="s">
        <v>128</v>
      </c>
      <c r="BP40" s="151"/>
      <c r="BR40" s="151"/>
      <c r="BT40" s="151"/>
    </row>
    <row r="41" spans="1:73" x14ac:dyDescent="0.2">
      <c r="A41" s="145"/>
      <c r="B41" s="145"/>
      <c r="C41" s="145"/>
      <c r="D41" s="145"/>
      <c r="E41" s="145"/>
      <c r="F41" s="145"/>
      <c r="G41" s="145"/>
      <c r="H41" s="145"/>
      <c r="I41" s="154">
        <v>1</v>
      </c>
      <c r="J41" s="154">
        <v>2</v>
      </c>
      <c r="K41" s="154">
        <v>3</v>
      </c>
      <c r="L41" s="154">
        <v>4</v>
      </c>
      <c r="M41" s="154">
        <v>5</v>
      </c>
      <c r="N41" s="145"/>
      <c r="O41" s="145"/>
      <c r="P41" s="145"/>
      <c r="Q41" s="145"/>
      <c r="R41" s="145"/>
      <c r="S41" s="145"/>
      <c r="T41" s="145"/>
      <c r="U41" s="145"/>
      <c r="V41" s="145"/>
      <c r="W41" s="145"/>
      <c r="X41" s="145"/>
      <c r="Y41" s="145"/>
      <c r="Z41" s="145"/>
      <c r="AA41" s="145"/>
      <c r="AB41" s="145"/>
      <c r="AC41" s="145"/>
      <c r="AD41" s="145"/>
      <c r="AE41" s="145"/>
      <c r="AF41" s="145"/>
      <c r="AG41" s="145"/>
      <c r="AH41" s="145"/>
      <c r="AI41" s="145"/>
      <c r="AJ41" s="145"/>
      <c r="AK41" s="145"/>
      <c r="AL41" s="145"/>
      <c r="AM41" s="145"/>
      <c r="AN41" s="145"/>
      <c r="AO41" s="145"/>
      <c r="AP41" s="145"/>
      <c r="AQ41" s="145"/>
      <c r="AR41" s="145"/>
      <c r="AS41" s="145"/>
      <c r="AT41" s="145"/>
      <c r="AV41" s="151"/>
      <c r="AX41" s="151"/>
      <c r="AZ41" s="151"/>
      <c r="BA41" s="152" t="s">
        <v>128</v>
      </c>
      <c r="BB41" s="153"/>
      <c r="BC41" s="152" t="s">
        <v>128</v>
      </c>
      <c r="BD41" s="151"/>
      <c r="BF41" s="151"/>
      <c r="BH41" s="151"/>
      <c r="BJ41" s="151"/>
      <c r="BL41" s="151"/>
      <c r="BM41" s="152" t="s">
        <v>128</v>
      </c>
      <c r="BN41" s="153"/>
      <c r="BO41" s="152" t="s">
        <v>128</v>
      </c>
      <c r="BP41" s="151"/>
      <c r="BR41" s="151"/>
      <c r="BT41" s="151"/>
    </row>
    <row r="42" spans="1:73" x14ac:dyDescent="0.2">
      <c r="A42" s="145" t="s">
        <v>129</v>
      </c>
      <c r="B42" s="145"/>
      <c r="C42" s="145"/>
      <c r="D42" s="145"/>
      <c r="E42" s="146" t="s">
        <v>272</v>
      </c>
      <c r="F42" s="145"/>
      <c r="G42" s="145"/>
      <c r="H42" s="145" t="s">
        <v>131</v>
      </c>
      <c r="I42" s="146" t="s">
        <v>164</v>
      </c>
      <c r="J42" s="146" t="s">
        <v>165</v>
      </c>
      <c r="K42" s="146" t="s">
        <v>166</v>
      </c>
      <c r="L42" s="146" t="s">
        <v>167</v>
      </c>
      <c r="M42" s="146" t="s">
        <v>168</v>
      </c>
      <c r="N42" s="145"/>
      <c r="O42" s="145"/>
      <c r="P42" s="145"/>
      <c r="Q42" s="145"/>
      <c r="R42" s="145"/>
      <c r="S42" s="145"/>
      <c r="T42" s="145"/>
      <c r="U42" s="145"/>
      <c r="V42" s="145"/>
      <c r="W42" s="145"/>
      <c r="X42" s="145"/>
      <c r="Y42" s="145"/>
      <c r="Z42" s="145"/>
      <c r="AA42" s="145"/>
      <c r="AB42" s="145"/>
      <c r="AC42" s="145"/>
      <c r="AD42" s="145"/>
      <c r="AE42" s="145"/>
      <c r="AF42" s="145"/>
      <c r="AG42" s="145"/>
      <c r="AH42" s="145"/>
      <c r="AI42" s="145"/>
      <c r="AJ42" s="145"/>
      <c r="AK42" s="145"/>
      <c r="AL42" s="145"/>
      <c r="AM42" s="145"/>
      <c r="AN42" s="145"/>
      <c r="AO42" s="145"/>
      <c r="AP42" s="145"/>
      <c r="AQ42" s="145"/>
      <c r="AR42" s="145"/>
      <c r="AS42" s="145"/>
      <c r="AT42" s="145"/>
      <c r="AV42" s="151"/>
      <c r="AX42" s="151"/>
      <c r="AZ42" s="151"/>
      <c r="BA42" s="152" t="s">
        <v>128</v>
      </c>
      <c r="BB42" s="153"/>
      <c r="BC42" s="152" t="s">
        <v>128</v>
      </c>
      <c r="BD42" s="151"/>
      <c r="BF42" s="151"/>
      <c r="BH42" s="151"/>
      <c r="BJ42" s="151"/>
      <c r="BL42" s="151"/>
      <c r="BM42" s="152" t="s">
        <v>128</v>
      </c>
      <c r="BN42" s="153"/>
      <c r="BO42" s="152" t="s">
        <v>128</v>
      </c>
      <c r="BP42" s="151"/>
      <c r="BR42" s="151"/>
      <c r="BT42" s="151"/>
    </row>
    <row r="43" spans="1:73" x14ac:dyDescent="0.2">
      <c r="A43" s="145" t="s">
        <v>132</v>
      </c>
      <c r="B43" s="145"/>
      <c r="C43" s="145"/>
      <c r="D43" s="145"/>
      <c r="E43" s="146">
        <v>100</v>
      </c>
      <c r="F43" s="145" t="s">
        <v>133</v>
      </c>
      <c r="G43" s="145" t="s">
        <v>134</v>
      </c>
      <c r="H43" s="146">
        <v>500</v>
      </c>
      <c r="I43" s="146">
        <v>2500</v>
      </c>
      <c r="J43" s="146">
        <v>3750</v>
      </c>
      <c r="K43" s="146">
        <f>+J43-200</f>
        <v>3550</v>
      </c>
      <c r="L43" s="146">
        <f>+K43-300</f>
        <v>3250</v>
      </c>
      <c r="M43" s="146">
        <f>+I43-750</f>
        <v>1750</v>
      </c>
      <c r="N43" s="145"/>
      <c r="O43" s="145"/>
      <c r="P43" s="145"/>
      <c r="Q43" s="145"/>
      <c r="R43" s="145"/>
      <c r="S43" s="145"/>
      <c r="T43" s="145"/>
      <c r="U43" s="145"/>
      <c r="V43" s="145"/>
      <c r="W43" s="145"/>
      <c r="X43" s="145"/>
      <c r="Y43" s="145"/>
      <c r="Z43" s="145"/>
      <c r="AA43" s="145"/>
      <c r="AB43" s="145"/>
      <c r="AC43" s="145"/>
      <c r="AD43" s="145"/>
      <c r="AE43" s="145"/>
      <c r="AF43" s="145"/>
      <c r="AG43" s="145"/>
      <c r="AH43" s="145"/>
      <c r="AI43" s="145"/>
      <c r="AJ43" s="145"/>
      <c r="AK43" s="145"/>
      <c r="AL43" s="145"/>
      <c r="AM43" s="145"/>
      <c r="AN43" s="145"/>
      <c r="AO43" s="145"/>
      <c r="AP43" s="145"/>
      <c r="AQ43" s="145"/>
      <c r="AR43" s="145"/>
      <c r="AS43" s="145"/>
      <c r="AT43" s="145"/>
      <c r="AV43" s="151"/>
      <c r="AX43" s="151"/>
      <c r="AZ43" s="151"/>
      <c r="BA43" s="152" t="s">
        <v>128</v>
      </c>
      <c r="BB43" s="153"/>
      <c r="BC43" s="152" t="s">
        <v>128</v>
      </c>
      <c r="BD43" s="151"/>
      <c r="BF43" s="151"/>
      <c r="BH43" s="151"/>
      <c r="BJ43" s="151"/>
      <c r="BL43" s="151"/>
      <c r="BM43" s="152" t="s">
        <v>128</v>
      </c>
      <c r="BN43" s="153"/>
      <c r="BO43" s="152" t="s">
        <v>128</v>
      </c>
      <c r="BP43" s="151"/>
      <c r="BR43" s="151"/>
      <c r="BT43" s="151"/>
    </row>
    <row r="44" spans="1:73" x14ac:dyDescent="0.2">
      <c r="A44" s="145" t="s">
        <v>135</v>
      </c>
      <c r="B44" s="145"/>
      <c r="C44" s="145"/>
      <c r="D44" s="145"/>
      <c r="E44" s="145"/>
      <c r="F44" s="145" t="s">
        <v>136</v>
      </c>
      <c r="G44" s="145" t="s">
        <v>134</v>
      </c>
      <c r="H44" s="146">
        <v>1000</v>
      </c>
      <c r="I44" s="146">
        <f t="shared" ref="I44:M47" si="0">+I43+250</f>
        <v>2750</v>
      </c>
      <c r="J44" s="146">
        <f t="shared" si="0"/>
        <v>4000</v>
      </c>
      <c r="K44" s="146">
        <f t="shared" si="0"/>
        <v>3800</v>
      </c>
      <c r="L44" s="146">
        <f t="shared" si="0"/>
        <v>3500</v>
      </c>
      <c r="M44" s="146">
        <f t="shared" si="0"/>
        <v>2000</v>
      </c>
      <c r="N44" s="145"/>
      <c r="O44" s="160"/>
      <c r="P44" s="160"/>
      <c r="Q44" s="160"/>
      <c r="R44" s="160"/>
      <c r="S44" s="160"/>
      <c r="T44" s="145"/>
      <c r="U44" s="145"/>
      <c r="V44" s="145"/>
      <c r="W44" s="145"/>
      <c r="X44" s="145"/>
      <c r="Y44" s="145"/>
      <c r="Z44" s="145"/>
      <c r="AA44" s="145"/>
      <c r="AB44" s="145"/>
      <c r="AC44" s="145"/>
      <c r="AD44" s="145"/>
      <c r="AE44" s="145"/>
      <c r="AF44" s="145"/>
      <c r="AG44" s="145"/>
      <c r="AH44" s="145"/>
      <c r="AI44" s="145"/>
      <c r="AJ44" s="145"/>
      <c r="AK44" s="145"/>
      <c r="AL44" s="145"/>
      <c r="AM44" s="145"/>
      <c r="AN44" s="145"/>
      <c r="AO44" s="145"/>
      <c r="AP44" s="145"/>
      <c r="AQ44" s="145"/>
      <c r="AR44" s="145"/>
      <c r="AS44" s="145"/>
      <c r="AT44" s="145"/>
      <c r="AV44" s="151"/>
      <c r="AX44" s="151"/>
      <c r="AZ44" s="151"/>
      <c r="BA44" s="152" t="s">
        <v>128</v>
      </c>
      <c r="BB44" s="153"/>
      <c r="BC44" s="152" t="s">
        <v>128</v>
      </c>
      <c r="BD44" s="151"/>
      <c r="BF44" s="151"/>
      <c r="BH44" s="151"/>
      <c r="BJ44" s="151"/>
      <c r="BL44" s="151"/>
      <c r="BM44" s="152" t="s">
        <v>128</v>
      </c>
      <c r="BN44" s="153"/>
      <c r="BO44" s="152" t="s">
        <v>128</v>
      </c>
      <c r="BP44" s="151"/>
      <c r="BR44" s="151"/>
      <c r="BT44" s="151"/>
    </row>
    <row r="45" spans="1:73" x14ac:dyDescent="0.2">
      <c r="A45" s="145" t="s">
        <v>137</v>
      </c>
      <c r="B45" s="146">
        <v>268</v>
      </c>
      <c r="C45" s="145" t="s">
        <v>49</v>
      </c>
      <c r="D45" s="146">
        <v>400</v>
      </c>
      <c r="E45" s="145" t="s">
        <v>143</v>
      </c>
      <c r="F45" s="145" t="s">
        <v>138</v>
      </c>
      <c r="G45" s="145" t="s">
        <v>134</v>
      </c>
      <c r="H45" s="146">
        <v>2500</v>
      </c>
      <c r="I45" s="146">
        <f t="shared" si="0"/>
        <v>3000</v>
      </c>
      <c r="J45" s="146">
        <f t="shared" si="0"/>
        <v>4250</v>
      </c>
      <c r="K45" s="146">
        <f t="shared" si="0"/>
        <v>4050</v>
      </c>
      <c r="L45" s="146">
        <f t="shared" si="0"/>
        <v>3750</v>
      </c>
      <c r="M45" s="146">
        <f t="shared" si="0"/>
        <v>2250</v>
      </c>
      <c r="N45" s="145"/>
      <c r="O45" s="160"/>
      <c r="P45" s="160"/>
      <c r="Q45" s="160"/>
      <c r="R45" s="160"/>
      <c r="S45" s="160"/>
      <c r="T45" s="145"/>
      <c r="U45" s="145"/>
      <c r="V45" s="145"/>
      <c r="W45" s="145"/>
      <c r="X45" s="145"/>
      <c r="Y45" s="145"/>
      <c r="Z45" s="145"/>
      <c r="AA45" s="145"/>
      <c r="AB45" s="145"/>
      <c r="AC45" s="145"/>
      <c r="AD45" s="145"/>
      <c r="AE45" s="145"/>
      <c r="AF45" s="145"/>
      <c r="AG45" s="145"/>
      <c r="AH45" s="145"/>
      <c r="AI45" s="145"/>
      <c r="AJ45" s="145"/>
      <c r="AK45" s="145"/>
      <c r="AL45" s="145"/>
      <c r="AM45" s="145"/>
      <c r="AN45" s="145"/>
      <c r="AO45" s="145"/>
      <c r="AP45" s="145"/>
      <c r="AQ45" s="145"/>
      <c r="AR45" s="145"/>
      <c r="AS45" s="145"/>
      <c r="AT45" s="145"/>
      <c r="AV45" s="151"/>
      <c r="AX45" s="151"/>
      <c r="AZ45" s="151"/>
      <c r="BA45" s="152" t="s">
        <v>128</v>
      </c>
      <c r="BB45" s="153"/>
      <c r="BC45" s="152" t="s">
        <v>128</v>
      </c>
      <c r="BD45" s="151"/>
      <c r="BF45" s="151"/>
      <c r="BH45" s="151"/>
      <c r="BJ45" s="151"/>
      <c r="BL45" s="151"/>
      <c r="BM45" s="152" t="s">
        <v>128</v>
      </c>
      <c r="BN45" s="153"/>
      <c r="BO45" s="152" t="s">
        <v>128</v>
      </c>
      <c r="BP45" s="151"/>
      <c r="BR45" s="151"/>
      <c r="BT45" s="151"/>
    </row>
    <row r="46" spans="1:73" x14ac:dyDescent="0.2">
      <c r="A46" s="145" t="s">
        <v>139</v>
      </c>
      <c r="B46" s="146">
        <v>507</v>
      </c>
      <c r="C46" s="145" t="s">
        <v>49</v>
      </c>
      <c r="D46" s="146">
        <v>718</v>
      </c>
      <c r="E46" s="145" t="s">
        <v>143</v>
      </c>
      <c r="F46" s="145" t="s">
        <v>140</v>
      </c>
      <c r="G46" s="145" t="s">
        <v>134</v>
      </c>
      <c r="H46" s="146">
        <v>5000</v>
      </c>
      <c r="I46" s="146">
        <f t="shared" si="0"/>
        <v>3250</v>
      </c>
      <c r="J46" s="146">
        <f t="shared" si="0"/>
        <v>4500</v>
      </c>
      <c r="K46" s="146">
        <f t="shared" si="0"/>
        <v>4300</v>
      </c>
      <c r="L46" s="146">
        <f t="shared" si="0"/>
        <v>4000</v>
      </c>
      <c r="M46" s="146">
        <f t="shared" si="0"/>
        <v>2500</v>
      </c>
      <c r="N46" s="145"/>
      <c r="O46" s="160"/>
      <c r="P46" s="145"/>
      <c r="Q46" s="145" t="s">
        <v>169</v>
      </c>
      <c r="R46" s="145"/>
      <c r="T46" s="145"/>
      <c r="U46" s="145" t="s">
        <v>169</v>
      </c>
      <c r="V46" s="145"/>
      <c r="W46" s="145"/>
      <c r="X46" s="145"/>
      <c r="Y46" s="145"/>
      <c r="Z46" s="145"/>
      <c r="AA46" s="145" t="s">
        <v>169</v>
      </c>
      <c r="AB46" s="145"/>
      <c r="AC46" s="145"/>
      <c r="AE46" s="145"/>
      <c r="AF46" s="145"/>
      <c r="AG46" s="145"/>
      <c r="AH46" s="145"/>
      <c r="AI46" s="145"/>
      <c r="AJ46" s="145"/>
      <c r="AK46" s="145"/>
      <c r="AL46" s="145"/>
      <c r="AM46" s="145"/>
      <c r="AN46" s="145"/>
      <c r="AO46" s="145"/>
      <c r="AP46" s="145"/>
      <c r="AQ46" s="145"/>
      <c r="AR46" s="145"/>
      <c r="AS46" s="145"/>
      <c r="AT46" s="145"/>
      <c r="AV46" s="151"/>
      <c r="AX46" s="151"/>
      <c r="AZ46" s="151"/>
      <c r="BA46" s="152" t="s">
        <v>128</v>
      </c>
      <c r="BB46" s="153"/>
      <c r="BC46" s="152" t="s">
        <v>128</v>
      </c>
      <c r="BD46" s="151"/>
      <c r="BF46" s="151"/>
      <c r="BH46" s="151"/>
      <c r="BJ46" s="151"/>
      <c r="BL46" s="151"/>
      <c r="BM46" s="152" t="s">
        <v>128</v>
      </c>
      <c r="BN46" s="153"/>
      <c r="BO46" s="152" t="s">
        <v>128</v>
      </c>
      <c r="BP46" s="151"/>
      <c r="BR46" s="151"/>
      <c r="BT46" s="151"/>
    </row>
    <row r="47" spans="1:73" x14ac:dyDescent="0.2">
      <c r="A47" s="161" t="s">
        <v>170</v>
      </c>
      <c r="B47" s="161"/>
      <c r="C47" s="161"/>
      <c r="D47" s="161"/>
      <c r="E47" s="161">
        <v>15</v>
      </c>
      <c r="F47" s="162" t="s">
        <v>171</v>
      </c>
      <c r="G47" s="145" t="s">
        <v>141</v>
      </c>
      <c r="H47" s="146">
        <v>10000</v>
      </c>
      <c r="I47" s="146">
        <f t="shared" si="0"/>
        <v>3500</v>
      </c>
      <c r="J47" s="146">
        <f t="shared" si="0"/>
        <v>4750</v>
      </c>
      <c r="K47" s="146">
        <f t="shared" si="0"/>
        <v>4550</v>
      </c>
      <c r="L47" s="146">
        <f t="shared" si="0"/>
        <v>4250</v>
      </c>
      <c r="M47" s="146">
        <f t="shared" si="0"/>
        <v>2750</v>
      </c>
      <c r="N47" s="145"/>
      <c r="O47" s="163"/>
      <c r="P47" s="145" t="s">
        <v>172</v>
      </c>
      <c r="Q47" s="145">
        <v>1</v>
      </c>
      <c r="R47" s="145"/>
      <c r="T47" s="145"/>
      <c r="U47" s="145">
        <v>10</v>
      </c>
      <c r="V47" s="145"/>
      <c r="W47" s="145"/>
      <c r="X47" s="145"/>
      <c r="Y47" s="145"/>
      <c r="Z47" s="145"/>
      <c r="AA47" s="145">
        <v>20</v>
      </c>
      <c r="AB47" s="145"/>
      <c r="AC47" s="145"/>
      <c r="AE47" s="145"/>
      <c r="AF47" s="145"/>
      <c r="AG47" s="145"/>
      <c r="AH47" s="145"/>
      <c r="AI47" s="145"/>
      <c r="AJ47" s="145"/>
      <c r="AK47" s="145"/>
      <c r="AL47" s="145"/>
      <c r="AM47" s="145"/>
      <c r="AN47" s="145"/>
      <c r="AO47" s="145"/>
      <c r="AP47" s="145"/>
      <c r="AQ47" s="145"/>
      <c r="AR47" s="145"/>
      <c r="AS47" s="145"/>
      <c r="AT47" s="145"/>
      <c r="AV47" s="151"/>
      <c r="AX47" s="151"/>
      <c r="AZ47" s="151"/>
      <c r="BA47" s="152" t="s">
        <v>128</v>
      </c>
      <c r="BB47" s="153"/>
      <c r="BC47" s="152" t="s">
        <v>128</v>
      </c>
      <c r="BD47" s="151"/>
      <c r="BF47" s="151"/>
      <c r="BH47" s="151"/>
      <c r="BJ47" s="151"/>
      <c r="BL47" s="151"/>
      <c r="BM47" s="152" t="s">
        <v>128</v>
      </c>
      <c r="BN47" s="153"/>
      <c r="BO47" s="152" t="s">
        <v>128</v>
      </c>
      <c r="BP47" s="151"/>
      <c r="BR47" s="151"/>
      <c r="BT47" s="151"/>
    </row>
    <row r="48" spans="1:73" x14ac:dyDescent="0.2">
      <c r="A48" s="145" t="s">
        <v>142</v>
      </c>
      <c r="B48" s="145"/>
      <c r="C48" s="145"/>
      <c r="D48" s="145"/>
      <c r="E48" s="164" t="s">
        <v>173</v>
      </c>
      <c r="F48" s="145"/>
      <c r="G48" s="145"/>
      <c r="H48" s="145"/>
      <c r="I48" s="155">
        <v>1</v>
      </c>
      <c r="J48" s="155">
        <v>2</v>
      </c>
      <c r="K48" s="155">
        <v>3</v>
      </c>
      <c r="L48" s="155">
        <v>4</v>
      </c>
      <c r="M48" s="155">
        <v>5</v>
      </c>
      <c r="N48" s="145"/>
      <c r="O48" s="163"/>
      <c r="P48" s="145"/>
      <c r="Q48" s="145" t="s">
        <v>174</v>
      </c>
      <c r="R48" s="145"/>
      <c r="T48" s="145"/>
      <c r="U48" s="145" t="str">
        <f>+Q48</f>
        <v>nr.de planos</v>
      </c>
      <c r="V48" s="145"/>
      <c r="W48" s="145"/>
      <c r="X48" s="145"/>
      <c r="Y48" s="145"/>
      <c r="Z48" s="145"/>
      <c r="AA48" s="164" t="str">
        <f>+U48</f>
        <v>nr.de planos</v>
      </c>
      <c r="AB48" s="145"/>
      <c r="AC48" s="145"/>
      <c r="AE48" s="145"/>
      <c r="AF48" s="145"/>
      <c r="AG48" s="145"/>
      <c r="AH48" s="145"/>
      <c r="AI48" s="145"/>
      <c r="AJ48" s="145"/>
      <c r="AK48" s="145"/>
      <c r="AL48" s="145"/>
      <c r="AM48" s="145"/>
      <c r="AN48" s="145"/>
      <c r="AO48" s="145"/>
      <c r="AP48" s="145"/>
      <c r="AQ48" s="145"/>
      <c r="AR48" s="145"/>
      <c r="AS48" s="145"/>
      <c r="AT48" s="145"/>
      <c r="AV48" s="151"/>
      <c r="AX48" s="151"/>
      <c r="AZ48" s="151"/>
      <c r="BA48" s="152" t="s">
        <v>128</v>
      </c>
      <c r="BB48" s="153"/>
      <c r="BC48" s="152" t="s">
        <v>128</v>
      </c>
      <c r="BD48" s="151"/>
      <c r="BF48" s="151"/>
      <c r="BH48" s="151"/>
      <c r="BJ48" s="151"/>
      <c r="BL48" s="151"/>
      <c r="BM48" s="152" t="s">
        <v>128</v>
      </c>
      <c r="BN48" s="153"/>
      <c r="BO48" s="152" t="s">
        <v>128</v>
      </c>
      <c r="BP48" s="151"/>
      <c r="BR48" s="151"/>
      <c r="BT48" s="151"/>
    </row>
    <row r="49" spans="1:72" x14ac:dyDescent="0.2">
      <c r="A49" s="145" t="s">
        <v>137</v>
      </c>
      <c r="B49" s="146">
        <v>280</v>
      </c>
      <c r="C49" s="145" t="s">
        <v>49</v>
      </c>
      <c r="D49" s="146">
        <v>400</v>
      </c>
      <c r="E49" s="145" t="s">
        <v>143</v>
      </c>
      <c r="F49" s="145" t="s">
        <v>144</v>
      </c>
      <c r="G49" s="145" t="s">
        <v>145</v>
      </c>
      <c r="H49" s="145"/>
      <c r="I49" s="156">
        <f t="shared" ref="I49:M50" si="1">IF(+I53/$E$47=100%,0,(+I53-$E$47)/$E$47)</f>
        <v>1</v>
      </c>
      <c r="J49" s="156">
        <f t="shared" si="1"/>
        <v>0.66666666666666663</v>
      </c>
      <c r="K49" s="156">
        <f t="shared" si="1"/>
        <v>0.66666666666666663</v>
      </c>
      <c r="L49" s="156">
        <f t="shared" si="1"/>
        <v>1.3333333333333333</v>
      </c>
      <c r="M49" s="156">
        <f t="shared" si="1"/>
        <v>1.6666666666666667</v>
      </c>
      <c r="N49" s="145" t="s">
        <v>175</v>
      </c>
      <c r="O49" s="161">
        <v>15</v>
      </c>
      <c r="P49" s="145" t="s">
        <v>176</v>
      </c>
      <c r="Q49" s="145">
        <v>1</v>
      </c>
      <c r="T49" s="145"/>
      <c r="U49" s="145">
        <f>+U47/2</f>
        <v>5</v>
      </c>
      <c r="AA49" s="145">
        <f>+AA47/2</f>
        <v>10</v>
      </c>
      <c r="AV49" s="151"/>
      <c r="AX49" s="151"/>
      <c r="AZ49" s="151"/>
      <c r="BA49" s="152" t="s">
        <v>128</v>
      </c>
      <c r="BB49" s="153"/>
      <c r="BC49" s="152" t="s">
        <v>128</v>
      </c>
      <c r="BD49" s="151"/>
      <c r="BF49" s="151"/>
      <c r="BH49" s="151"/>
      <c r="BJ49" s="151"/>
      <c r="BL49" s="151"/>
      <c r="BM49" s="152" t="s">
        <v>128</v>
      </c>
      <c r="BN49" s="153"/>
      <c r="BO49" s="152" t="s">
        <v>128</v>
      </c>
      <c r="BP49" s="151"/>
      <c r="BR49" s="151"/>
      <c r="BT49" s="151"/>
    </row>
    <row r="50" spans="1:72" x14ac:dyDescent="0.2">
      <c r="A50" s="145" t="s">
        <v>139</v>
      </c>
      <c r="B50" s="146">
        <v>520</v>
      </c>
      <c r="C50" s="145" t="s">
        <v>49</v>
      </c>
      <c r="D50" s="146">
        <v>740</v>
      </c>
      <c r="E50" s="145" t="s">
        <v>143</v>
      </c>
      <c r="F50" s="145"/>
      <c r="G50" s="145" t="s">
        <v>147</v>
      </c>
      <c r="H50" s="145"/>
      <c r="I50" s="156">
        <f t="shared" si="1"/>
        <v>0.66666666666666663</v>
      </c>
      <c r="J50" s="156">
        <f t="shared" si="1"/>
        <v>0.66666666666666663</v>
      </c>
      <c r="K50" s="156">
        <f t="shared" si="1"/>
        <v>0.8666666666666667</v>
      </c>
      <c r="L50" s="156">
        <f t="shared" si="1"/>
        <v>1</v>
      </c>
      <c r="M50" s="156">
        <f t="shared" si="1"/>
        <v>1.3333333333333333</v>
      </c>
      <c r="N50" s="145" t="s">
        <v>175</v>
      </c>
      <c r="O50" s="161">
        <v>15</v>
      </c>
      <c r="P50" s="164" t="s">
        <v>177</v>
      </c>
      <c r="Q50" s="145">
        <v>1</v>
      </c>
      <c r="T50" s="164"/>
      <c r="U50" s="145">
        <v>1</v>
      </c>
      <c r="V50" s="145" t="s">
        <v>177</v>
      </c>
      <c r="AA50" s="145">
        <f>+U50</f>
        <v>1</v>
      </c>
      <c r="AB50" s="145" t="s">
        <v>177</v>
      </c>
      <c r="AV50" s="157"/>
      <c r="AX50" s="157"/>
      <c r="AZ50" s="157"/>
      <c r="BA50" s="152"/>
      <c r="BB50" s="158"/>
      <c r="BC50" s="152"/>
      <c r="BD50" s="157"/>
      <c r="BF50" s="157"/>
      <c r="BH50" s="157"/>
      <c r="BJ50" s="157"/>
      <c r="BL50" s="157"/>
      <c r="BM50" s="152"/>
      <c r="BN50" s="158"/>
      <c r="BO50" s="152"/>
      <c r="BP50" s="157"/>
      <c r="BR50" s="157"/>
      <c r="BT50" s="157"/>
    </row>
    <row r="51" spans="1:72" x14ac:dyDescent="0.2">
      <c r="D51" s="148" t="s">
        <v>178</v>
      </c>
      <c r="F51" s="145"/>
      <c r="G51" s="145" t="s">
        <v>148</v>
      </c>
      <c r="H51" s="145"/>
      <c r="I51" s="156">
        <f>(+O55-$O$51)/$O$51</f>
        <v>1.5</v>
      </c>
      <c r="J51" s="156">
        <f>(+P55-$O$51)/$O$51</f>
        <v>1</v>
      </c>
      <c r="K51" s="156">
        <f>(+Q55-$O$51)/$O$51</f>
        <v>1</v>
      </c>
      <c r="L51" s="156">
        <f>(+R55-$O$51)/$O$51</f>
        <v>2</v>
      </c>
      <c r="M51" s="156">
        <f>(+S55-$O$51)/$O$51</f>
        <v>3</v>
      </c>
      <c r="N51" s="145" t="s">
        <v>175</v>
      </c>
      <c r="O51" s="161">
        <v>5</v>
      </c>
      <c r="T51" s="145"/>
      <c r="U51" s="148" t="s">
        <v>178</v>
      </c>
      <c r="AV51" s="157"/>
      <c r="AX51" s="157"/>
      <c r="AZ51" s="157"/>
      <c r="BA51" s="152"/>
      <c r="BB51" s="158"/>
      <c r="BC51" s="152"/>
      <c r="BD51" s="157"/>
      <c r="BF51" s="157"/>
      <c r="BH51" s="157"/>
      <c r="BJ51" s="157"/>
      <c r="BL51" s="157"/>
      <c r="BM51" s="152"/>
      <c r="BN51" s="158"/>
      <c r="BO51" s="152"/>
      <c r="BP51" s="157"/>
      <c r="BR51" s="157"/>
      <c r="BT51" s="157"/>
    </row>
    <row r="52" spans="1:72" x14ac:dyDescent="0.2">
      <c r="D52" s="155">
        <v>1</v>
      </c>
      <c r="E52" s="155">
        <v>2</v>
      </c>
      <c r="F52" s="155">
        <v>3</v>
      </c>
      <c r="G52" s="155">
        <v>4</v>
      </c>
      <c r="H52" s="155">
        <v>5</v>
      </c>
      <c r="I52" s="165" t="s">
        <v>179</v>
      </c>
      <c r="J52" s="154"/>
      <c r="K52" s="154"/>
      <c r="L52" s="154"/>
      <c r="M52" s="154"/>
      <c r="O52" s="165" t="s">
        <v>180</v>
      </c>
      <c r="P52" s="154"/>
      <c r="Q52" s="154"/>
      <c r="R52" s="154"/>
      <c r="S52" s="154"/>
      <c r="T52" s="145"/>
      <c r="AG52" s="155">
        <v>1</v>
      </c>
      <c r="AH52" s="155">
        <v>2</v>
      </c>
      <c r="AI52" s="155">
        <v>3</v>
      </c>
      <c r="AJ52" s="155">
        <v>4</v>
      </c>
      <c r="AK52" s="155">
        <v>5</v>
      </c>
      <c r="AL52" s="155"/>
      <c r="AV52" s="157"/>
      <c r="AX52" s="157"/>
      <c r="AZ52" s="157"/>
      <c r="BA52" s="152"/>
      <c r="BB52" s="158"/>
      <c r="BC52" s="152"/>
      <c r="BD52" s="157"/>
      <c r="BF52" s="157"/>
      <c r="BH52" s="157"/>
      <c r="BJ52" s="157"/>
      <c r="BL52" s="157"/>
      <c r="BM52" s="152"/>
      <c r="BN52" s="158"/>
      <c r="BO52" s="152"/>
      <c r="BP52" s="157"/>
      <c r="BR52" s="157"/>
      <c r="BT52" s="157"/>
    </row>
    <row r="53" spans="1:72" x14ac:dyDescent="0.2">
      <c r="D53" s="166">
        <f t="shared" ref="D53:H54" si="2">+$E$47*I49+$E$47</f>
        <v>30</v>
      </c>
      <c r="E53" s="166">
        <f t="shared" si="2"/>
        <v>25</v>
      </c>
      <c r="F53" s="166">
        <f t="shared" si="2"/>
        <v>25</v>
      </c>
      <c r="G53" s="166">
        <f t="shared" si="2"/>
        <v>35</v>
      </c>
      <c r="H53" s="166">
        <f t="shared" si="2"/>
        <v>40</v>
      </c>
      <c r="I53" s="166">
        <v>30</v>
      </c>
      <c r="J53" s="166">
        <v>25</v>
      </c>
      <c r="K53" s="166">
        <v>25</v>
      </c>
      <c r="L53" s="166">
        <v>35</v>
      </c>
      <c r="M53" s="166">
        <v>40</v>
      </c>
      <c r="N53" s="148" t="s">
        <v>146</v>
      </c>
      <c r="O53" s="166">
        <f t="shared" ref="O53:S55" si="3">+I53</f>
        <v>30</v>
      </c>
      <c r="P53" s="166">
        <f t="shared" si="3"/>
        <v>25</v>
      </c>
      <c r="Q53" s="166">
        <f t="shared" si="3"/>
        <v>25</v>
      </c>
      <c r="R53" s="166">
        <f t="shared" si="3"/>
        <v>35</v>
      </c>
      <c r="S53" s="166">
        <f t="shared" si="3"/>
        <v>40</v>
      </c>
      <c r="T53" s="145"/>
      <c r="AG53" s="166">
        <f t="shared" ref="AG53:AK54" si="4">+D53-I53</f>
        <v>0</v>
      </c>
      <c r="AH53" s="166">
        <f t="shared" si="4"/>
        <v>0</v>
      </c>
      <c r="AI53" s="166">
        <f t="shared" si="4"/>
        <v>0</v>
      </c>
      <c r="AJ53" s="166">
        <f t="shared" si="4"/>
        <v>0</v>
      </c>
      <c r="AK53" s="166">
        <f t="shared" si="4"/>
        <v>0</v>
      </c>
      <c r="AL53" s="167"/>
      <c r="AV53" s="157"/>
      <c r="AX53" s="157"/>
      <c r="AZ53" s="157"/>
      <c r="BA53" s="152"/>
      <c r="BB53" s="158"/>
      <c r="BC53" s="152"/>
      <c r="BD53" s="157"/>
      <c r="BF53" s="157"/>
      <c r="BH53" s="157"/>
      <c r="BJ53" s="157"/>
      <c r="BL53" s="157"/>
      <c r="BM53" s="152"/>
      <c r="BN53" s="158"/>
      <c r="BO53" s="152"/>
      <c r="BP53" s="157"/>
      <c r="BR53" s="157"/>
      <c r="BT53" s="157"/>
    </row>
    <row r="54" spans="1:72" x14ac:dyDescent="0.2">
      <c r="D54" s="166">
        <f t="shared" si="2"/>
        <v>25</v>
      </c>
      <c r="E54" s="166">
        <f t="shared" si="2"/>
        <v>25</v>
      </c>
      <c r="F54" s="166">
        <f t="shared" si="2"/>
        <v>28</v>
      </c>
      <c r="G54" s="166">
        <f t="shared" si="2"/>
        <v>30</v>
      </c>
      <c r="H54" s="166">
        <f t="shared" si="2"/>
        <v>35</v>
      </c>
      <c r="I54" s="166">
        <v>25</v>
      </c>
      <c r="J54" s="166">
        <v>25</v>
      </c>
      <c r="K54" s="166">
        <v>28</v>
      </c>
      <c r="L54" s="166">
        <v>30</v>
      </c>
      <c r="M54" s="166">
        <v>35</v>
      </c>
      <c r="N54" s="148" t="s">
        <v>146</v>
      </c>
      <c r="O54" s="166">
        <f t="shared" si="3"/>
        <v>25</v>
      </c>
      <c r="P54" s="166">
        <f t="shared" si="3"/>
        <v>25</v>
      </c>
      <c r="Q54" s="166">
        <f t="shared" si="3"/>
        <v>28</v>
      </c>
      <c r="R54" s="166">
        <f t="shared" si="3"/>
        <v>30</v>
      </c>
      <c r="S54" s="166">
        <f t="shared" si="3"/>
        <v>35</v>
      </c>
      <c r="T54" s="145"/>
      <c r="AG54" s="166">
        <f t="shared" si="4"/>
        <v>0</v>
      </c>
      <c r="AH54" s="166">
        <f t="shared" si="4"/>
        <v>0</v>
      </c>
      <c r="AI54" s="166">
        <f t="shared" si="4"/>
        <v>0</v>
      </c>
      <c r="AJ54" s="166">
        <f t="shared" si="4"/>
        <v>0</v>
      </c>
      <c r="AK54" s="166">
        <f t="shared" si="4"/>
        <v>0</v>
      </c>
      <c r="AL54" s="167"/>
      <c r="AV54" s="157"/>
      <c r="AX54" s="157"/>
      <c r="AZ54" s="157"/>
      <c r="BA54" s="152"/>
      <c r="BB54" s="158"/>
      <c r="BC54" s="152"/>
      <c r="BD54" s="157"/>
      <c r="BF54" s="157"/>
      <c r="BH54" s="157"/>
      <c r="BJ54" s="157"/>
      <c r="BL54" s="157"/>
      <c r="BM54" s="152"/>
      <c r="BN54" s="158"/>
      <c r="BO54" s="152"/>
      <c r="BP54" s="157"/>
      <c r="BR54" s="157"/>
      <c r="BT54" s="157"/>
    </row>
    <row r="55" spans="1:72" x14ac:dyDescent="0.2">
      <c r="D55" s="166">
        <f>+$O$87*I51+$O$87</f>
        <v>12.5</v>
      </c>
      <c r="E55" s="166">
        <f>+$O$87*J51+$O$87</f>
        <v>10</v>
      </c>
      <c r="F55" s="166">
        <f>+$O$87*K51+$O$87</f>
        <v>10</v>
      </c>
      <c r="G55" s="166">
        <f>+$O$87*L51+$O$87</f>
        <v>15</v>
      </c>
      <c r="H55" s="166">
        <f>+$O$87*M51+$O$87</f>
        <v>20</v>
      </c>
      <c r="I55" s="166">
        <v>12.5</v>
      </c>
      <c r="J55" s="166">
        <v>10</v>
      </c>
      <c r="K55" s="166">
        <v>10</v>
      </c>
      <c r="L55" s="166">
        <v>15</v>
      </c>
      <c r="M55" s="166">
        <v>20</v>
      </c>
      <c r="N55" s="148" t="s">
        <v>146</v>
      </c>
      <c r="O55" s="166">
        <f t="shared" si="3"/>
        <v>12.5</v>
      </c>
      <c r="P55" s="166">
        <f t="shared" si="3"/>
        <v>10</v>
      </c>
      <c r="Q55" s="166">
        <f t="shared" si="3"/>
        <v>10</v>
      </c>
      <c r="R55" s="166">
        <f t="shared" si="3"/>
        <v>15</v>
      </c>
      <c r="S55" s="166">
        <f t="shared" si="3"/>
        <v>20</v>
      </c>
      <c r="AG55" s="166">
        <f>+D55-O55</f>
        <v>0</v>
      </c>
      <c r="AH55" s="166">
        <f>+E55-P55</f>
        <v>0</v>
      </c>
      <c r="AI55" s="166">
        <f>+F55-Q55</f>
        <v>0</v>
      </c>
      <c r="AJ55" s="166">
        <f>+G55-R55</f>
        <v>0</v>
      </c>
      <c r="AK55" s="166">
        <f>+H55-S55</f>
        <v>0</v>
      </c>
      <c r="AL55" s="167"/>
      <c r="AV55" s="157"/>
      <c r="AX55" s="157"/>
      <c r="AZ55" s="157"/>
      <c r="BA55" s="152"/>
      <c r="BB55" s="158"/>
      <c r="BC55" s="152"/>
      <c r="BD55" s="157"/>
      <c r="BF55" s="157"/>
      <c r="BH55" s="157"/>
      <c r="BJ55" s="157"/>
      <c r="BL55" s="157"/>
      <c r="BM55" s="152"/>
      <c r="BN55" s="158"/>
      <c r="BO55" s="152"/>
      <c r="BP55" s="157"/>
      <c r="BR55" s="157"/>
      <c r="BT55" s="157"/>
    </row>
    <row r="56" spans="1:72" x14ac:dyDescent="0.2">
      <c r="F56" s="145"/>
      <c r="G56" s="145"/>
      <c r="H56" s="145"/>
      <c r="I56" s="154">
        <v>1</v>
      </c>
      <c r="J56" s="154">
        <v>2</v>
      </c>
      <c r="K56" s="154">
        <v>3</v>
      </c>
      <c r="L56" s="154">
        <v>4</v>
      </c>
      <c r="M56" s="154">
        <v>5</v>
      </c>
      <c r="O56" s="154">
        <v>1</v>
      </c>
      <c r="P56" s="154">
        <v>2</v>
      </c>
      <c r="Q56" s="154">
        <v>3</v>
      </c>
      <c r="R56" s="154">
        <v>4</v>
      </c>
      <c r="S56" s="154">
        <v>5</v>
      </c>
      <c r="T56" s="154"/>
      <c r="U56" s="154">
        <v>1</v>
      </c>
      <c r="V56" s="154">
        <v>2</v>
      </c>
      <c r="W56" s="154">
        <v>3</v>
      </c>
      <c r="X56" s="154">
        <v>4</v>
      </c>
      <c r="Y56" s="154">
        <v>5</v>
      </c>
      <c r="Z56" s="154"/>
      <c r="AA56" s="154">
        <v>1</v>
      </c>
      <c r="AB56" s="154">
        <v>2</v>
      </c>
      <c r="AC56" s="154">
        <v>3</v>
      </c>
      <c r="AD56" s="154">
        <v>4</v>
      </c>
      <c r="AE56" s="154">
        <v>5</v>
      </c>
    </row>
    <row r="57" spans="1:72" x14ac:dyDescent="0.2">
      <c r="A57" s="145"/>
      <c r="B57" s="145"/>
      <c r="C57" s="145"/>
      <c r="D57" s="145"/>
      <c r="E57" s="145"/>
      <c r="F57" s="145" t="s">
        <v>149</v>
      </c>
      <c r="G57" s="145" t="s">
        <v>134</v>
      </c>
      <c r="H57" s="146">
        <v>5000</v>
      </c>
      <c r="I57" s="156">
        <f>2.25%</f>
        <v>2.2499999999999999E-2</v>
      </c>
      <c r="J57" s="156">
        <f>+I57-0.25%</f>
        <v>0.02</v>
      </c>
      <c r="K57" s="156">
        <f>+J57+0.25%</f>
        <v>2.2499999999999999E-2</v>
      </c>
      <c r="L57" s="156">
        <f>+K57</f>
        <v>2.2499999999999999E-2</v>
      </c>
      <c r="M57" s="156">
        <f>+L57+1.75%</f>
        <v>0.04</v>
      </c>
      <c r="O57" s="145">
        <f>+$H57*I57</f>
        <v>112.5</v>
      </c>
      <c r="P57" s="145">
        <f>+$H57*J57</f>
        <v>100</v>
      </c>
      <c r="Q57" s="145">
        <f>+$H57*K57</f>
        <v>112.5</v>
      </c>
      <c r="R57" s="145">
        <f>+$H57*L57</f>
        <v>112.5</v>
      </c>
      <c r="S57" s="145">
        <f>+$H57*M57</f>
        <v>200</v>
      </c>
      <c r="T57" s="145"/>
      <c r="U57" s="168">
        <f t="shared" ref="U57:Y61" si="5">+O63*$U$47</f>
        <v>2025</v>
      </c>
      <c r="V57" s="168">
        <f t="shared" si="5"/>
        <v>1650</v>
      </c>
      <c r="W57" s="168">
        <f t="shared" si="5"/>
        <v>1825</v>
      </c>
      <c r="X57" s="168">
        <f t="shared" si="5"/>
        <v>1825</v>
      </c>
      <c r="Y57" s="168">
        <f t="shared" si="5"/>
        <v>2900</v>
      </c>
      <c r="Z57" s="145"/>
      <c r="AA57" s="168">
        <f t="shared" ref="AA57:AE61" si="6">+$AA$47*O63</f>
        <v>4050</v>
      </c>
      <c r="AB57" s="168">
        <f t="shared" si="6"/>
        <v>3300</v>
      </c>
      <c r="AC57" s="168">
        <f t="shared" si="6"/>
        <v>3650</v>
      </c>
      <c r="AD57" s="168">
        <f t="shared" si="6"/>
        <v>3650</v>
      </c>
      <c r="AE57" s="168">
        <f t="shared" si="6"/>
        <v>5800</v>
      </c>
    </row>
    <row r="58" spans="1:72" x14ac:dyDescent="0.2">
      <c r="A58" s="145" t="s">
        <v>150</v>
      </c>
      <c r="B58" s="145"/>
      <c r="C58" s="145"/>
      <c r="D58" s="145"/>
      <c r="E58" s="146" t="s">
        <v>162</v>
      </c>
      <c r="F58" s="145" t="s">
        <v>138</v>
      </c>
      <c r="G58" s="145" t="s">
        <v>134</v>
      </c>
      <c r="H58" s="146">
        <v>10000</v>
      </c>
      <c r="I58" s="156">
        <f t="shared" ref="I58:M61" si="7">+I57-0.25%</f>
        <v>0.02</v>
      </c>
      <c r="J58" s="156">
        <f t="shared" si="7"/>
        <v>1.7500000000000002E-2</v>
      </c>
      <c r="K58" s="156">
        <f t="shared" si="7"/>
        <v>0.02</v>
      </c>
      <c r="L58" s="156">
        <f t="shared" si="7"/>
        <v>0.02</v>
      </c>
      <c r="M58" s="156">
        <f t="shared" si="7"/>
        <v>3.7499999999999999E-2</v>
      </c>
      <c r="O58" s="145">
        <f>(+$H58-$H57)*I58+O57</f>
        <v>212.5</v>
      </c>
      <c r="P58" s="145">
        <f>(+$H58-$H57)*J58+P57</f>
        <v>187.5</v>
      </c>
      <c r="Q58" s="145">
        <f>(+$H58-$H57)*K58+Q57</f>
        <v>212.5</v>
      </c>
      <c r="R58" s="145">
        <f>(+$H58-$H57)*L58+R57</f>
        <v>212.5</v>
      </c>
      <c r="S58" s="145">
        <f>(+$H58-$H57)*M58+S57</f>
        <v>387.5</v>
      </c>
      <c r="T58" s="145"/>
      <c r="U58" s="168">
        <f t="shared" si="5"/>
        <v>3025</v>
      </c>
      <c r="V58" s="168">
        <f t="shared" si="5"/>
        <v>2525</v>
      </c>
      <c r="W58" s="168">
        <f t="shared" si="5"/>
        <v>2825</v>
      </c>
      <c r="X58" s="168">
        <f t="shared" si="5"/>
        <v>2825</v>
      </c>
      <c r="Y58" s="168">
        <f t="shared" si="5"/>
        <v>4775</v>
      </c>
      <c r="Z58" s="145"/>
      <c r="AA58" s="168">
        <f t="shared" si="6"/>
        <v>6050</v>
      </c>
      <c r="AB58" s="168">
        <f t="shared" si="6"/>
        <v>5050</v>
      </c>
      <c r="AC58" s="168">
        <f t="shared" si="6"/>
        <v>5650</v>
      </c>
      <c r="AD58" s="168">
        <f t="shared" si="6"/>
        <v>5650</v>
      </c>
      <c r="AE58" s="168">
        <f t="shared" si="6"/>
        <v>9550</v>
      </c>
      <c r="AG58" s="145"/>
      <c r="AH58" s="145"/>
      <c r="AI58" s="145"/>
      <c r="AJ58" s="145"/>
      <c r="AK58" s="145"/>
      <c r="AL58" s="145"/>
      <c r="AM58" s="145"/>
      <c r="AN58" s="145"/>
      <c r="AO58" s="145"/>
      <c r="AP58" s="145"/>
      <c r="AQ58" s="145"/>
      <c r="AR58" s="145"/>
      <c r="AS58" s="145"/>
      <c r="AT58" s="145"/>
    </row>
    <row r="59" spans="1:72" x14ac:dyDescent="0.2">
      <c r="A59" s="145"/>
      <c r="B59" s="145"/>
      <c r="C59" s="145"/>
      <c r="D59" s="145"/>
      <c r="E59" s="145"/>
      <c r="F59" s="145" t="s">
        <v>140</v>
      </c>
      <c r="G59" s="145" t="s">
        <v>134</v>
      </c>
      <c r="H59" s="146">
        <v>25000</v>
      </c>
      <c r="I59" s="156">
        <f t="shared" si="7"/>
        <v>1.7500000000000002E-2</v>
      </c>
      <c r="J59" s="156">
        <f t="shared" si="7"/>
        <v>1.5000000000000001E-2</v>
      </c>
      <c r="K59" s="156">
        <f t="shared" si="7"/>
        <v>1.7500000000000002E-2</v>
      </c>
      <c r="L59" s="156">
        <f t="shared" si="7"/>
        <v>1.7500000000000002E-2</v>
      </c>
      <c r="M59" s="156">
        <f t="shared" si="7"/>
        <v>3.4999999999999996E-2</v>
      </c>
      <c r="O59" s="145">
        <f>(+$H59-($H58+$H57))*I59+O58</f>
        <v>387.5</v>
      </c>
      <c r="P59" s="145">
        <f>(+$H59-($H58+$H57))*J59+P58</f>
        <v>337.5</v>
      </c>
      <c r="Q59" s="145">
        <f>(+$H59-($H58+$H57))*K59+Q58</f>
        <v>387.5</v>
      </c>
      <c r="R59" s="145">
        <f>(+$H59-($H58+$H57))*L59+R58</f>
        <v>387.5</v>
      </c>
      <c r="S59" s="145">
        <f>(+$H59-($H58+$H57))*M59+S58</f>
        <v>737.5</v>
      </c>
      <c r="T59" s="145"/>
      <c r="U59" s="168">
        <f t="shared" si="5"/>
        <v>4775</v>
      </c>
      <c r="V59" s="168">
        <f t="shared" si="5"/>
        <v>4025</v>
      </c>
      <c r="W59" s="168">
        <f t="shared" si="5"/>
        <v>4575</v>
      </c>
      <c r="X59" s="168">
        <f t="shared" si="5"/>
        <v>4575</v>
      </c>
      <c r="Y59" s="168">
        <f t="shared" si="5"/>
        <v>8275</v>
      </c>
      <c r="Z59" s="145"/>
      <c r="AA59" s="168">
        <f t="shared" si="6"/>
        <v>9550</v>
      </c>
      <c r="AB59" s="168">
        <f t="shared" si="6"/>
        <v>8050</v>
      </c>
      <c r="AC59" s="168">
        <f t="shared" si="6"/>
        <v>9150</v>
      </c>
      <c r="AD59" s="168">
        <f t="shared" si="6"/>
        <v>9150</v>
      </c>
      <c r="AE59" s="168">
        <f t="shared" si="6"/>
        <v>16550</v>
      </c>
      <c r="AG59" s="145"/>
      <c r="AH59" s="145"/>
      <c r="AI59" s="145"/>
      <c r="AJ59" s="145"/>
      <c r="AK59" s="145"/>
      <c r="AL59" s="145"/>
      <c r="AM59" s="145"/>
      <c r="AN59" s="145"/>
      <c r="AO59" s="145"/>
      <c r="AP59" s="145"/>
      <c r="AQ59" s="145"/>
      <c r="AR59" s="145"/>
      <c r="AS59" s="145"/>
      <c r="AT59" s="145"/>
    </row>
    <row r="60" spans="1:72" x14ac:dyDescent="0.2">
      <c r="A60" s="145"/>
      <c r="B60" s="145"/>
      <c r="C60" s="145"/>
      <c r="D60" s="145"/>
      <c r="E60" s="145"/>
      <c r="F60" s="145" t="s">
        <v>151</v>
      </c>
      <c r="G60" s="145" t="s">
        <v>134</v>
      </c>
      <c r="H60" s="146">
        <v>50000</v>
      </c>
      <c r="I60" s="156">
        <f t="shared" si="7"/>
        <v>1.5000000000000001E-2</v>
      </c>
      <c r="J60" s="156">
        <f t="shared" si="7"/>
        <v>1.2500000000000001E-2</v>
      </c>
      <c r="K60" s="156">
        <f t="shared" si="7"/>
        <v>1.5000000000000001E-2</v>
      </c>
      <c r="L60" s="156">
        <f t="shared" si="7"/>
        <v>1.5000000000000001E-2</v>
      </c>
      <c r="M60" s="156">
        <f t="shared" si="7"/>
        <v>3.2499999999999994E-2</v>
      </c>
      <c r="O60" s="145">
        <f>(+$H60-($H59+$H58+$H57))*I60+O59</f>
        <v>537.5</v>
      </c>
      <c r="P60" s="145">
        <f>(+$H60-($H59+$H58+$H57))*J60+P59</f>
        <v>462.5</v>
      </c>
      <c r="Q60" s="145">
        <f>(+$H60-($H59+$H58+$H57))*K60+Q59</f>
        <v>537.5</v>
      </c>
      <c r="R60" s="145">
        <f>(+$H60-($H59+$H58+$H57))*L60+R59</f>
        <v>537.5</v>
      </c>
      <c r="S60" s="145">
        <f>(+$H60-($H59+$H58+$H57))*M60+S59</f>
        <v>1062.5</v>
      </c>
      <c r="T60" s="145"/>
      <c r="U60" s="168">
        <f t="shared" si="5"/>
        <v>6275</v>
      </c>
      <c r="V60" s="168">
        <f t="shared" si="5"/>
        <v>5275</v>
      </c>
      <c r="W60" s="168">
        <f t="shared" si="5"/>
        <v>6075</v>
      </c>
      <c r="X60" s="168">
        <f t="shared" si="5"/>
        <v>6075</v>
      </c>
      <c r="Y60" s="168">
        <f t="shared" si="5"/>
        <v>11525</v>
      </c>
      <c r="Z60" s="145"/>
      <c r="AA60" s="168">
        <f t="shared" si="6"/>
        <v>12550</v>
      </c>
      <c r="AB60" s="168">
        <f t="shared" si="6"/>
        <v>10550</v>
      </c>
      <c r="AC60" s="168">
        <f t="shared" si="6"/>
        <v>12150</v>
      </c>
      <c r="AD60" s="168">
        <f t="shared" si="6"/>
        <v>12150</v>
      </c>
      <c r="AE60" s="168">
        <f t="shared" si="6"/>
        <v>23050</v>
      </c>
      <c r="AG60" s="145"/>
      <c r="AH60" s="145"/>
      <c r="AI60" s="145"/>
      <c r="AJ60" s="145"/>
      <c r="AK60" s="145"/>
      <c r="AL60" s="145"/>
      <c r="AM60" s="145"/>
      <c r="AN60" s="145"/>
      <c r="AO60" s="145"/>
      <c r="AP60" s="145"/>
      <c r="AQ60" s="145"/>
      <c r="AR60" s="145"/>
      <c r="AS60" s="145"/>
      <c r="AT60" s="145"/>
    </row>
    <row r="61" spans="1:72" x14ac:dyDescent="0.2">
      <c r="A61" s="145"/>
      <c r="B61" s="145"/>
      <c r="C61" s="145"/>
      <c r="D61" s="145"/>
      <c r="E61" s="145"/>
      <c r="F61" s="145" t="s">
        <v>152</v>
      </c>
      <c r="G61" s="145" t="s">
        <v>141</v>
      </c>
      <c r="H61" s="146">
        <v>100000</v>
      </c>
      <c r="I61" s="156">
        <f t="shared" si="7"/>
        <v>1.2500000000000001E-2</v>
      </c>
      <c r="J61" s="156">
        <f t="shared" si="7"/>
        <v>0.01</v>
      </c>
      <c r="K61" s="156">
        <f t="shared" si="7"/>
        <v>1.2500000000000001E-2</v>
      </c>
      <c r="L61" s="156">
        <f t="shared" si="7"/>
        <v>1.2500000000000001E-2</v>
      </c>
      <c r="M61" s="156">
        <f t="shared" si="7"/>
        <v>2.9999999999999995E-2</v>
      </c>
      <c r="O61" s="145">
        <f>(+$H61-(SUM(H57:H60)))*I61+O60</f>
        <v>662.5</v>
      </c>
      <c r="P61" s="145">
        <f>(+$H61-($H60+$H59+$H58+$H57))*J61+P60</f>
        <v>562.5</v>
      </c>
      <c r="Q61" s="145">
        <f>(+$H61-($H60+$H59+$H58+$H57))*K61+Q60</f>
        <v>662.5</v>
      </c>
      <c r="R61" s="145">
        <f>(+$H61-($H60+$H59+$H58+$H57))*L61+R60</f>
        <v>662.5</v>
      </c>
      <c r="S61" s="145">
        <f>(+$H61-($H60+$H59+$H58+$H57))*M61+S60</f>
        <v>1362.5</v>
      </c>
      <c r="T61" s="145"/>
      <c r="U61" s="168">
        <f t="shared" si="5"/>
        <v>7525</v>
      </c>
      <c r="V61" s="168">
        <f t="shared" si="5"/>
        <v>6275</v>
      </c>
      <c r="W61" s="168">
        <f t="shared" si="5"/>
        <v>7325</v>
      </c>
      <c r="X61" s="168">
        <f t="shared" si="5"/>
        <v>7325</v>
      </c>
      <c r="Y61" s="168">
        <f t="shared" si="5"/>
        <v>14525</v>
      </c>
      <c r="Z61" s="145"/>
      <c r="AA61" s="168">
        <f t="shared" si="6"/>
        <v>15050</v>
      </c>
      <c r="AB61" s="168">
        <f t="shared" si="6"/>
        <v>12550</v>
      </c>
      <c r="AC61" s="168">
        <f t="shared" si="6"/>
        <v>14650</v>
      </c>
      <c r="AD61" s="168">
        <f t="shared" si="6"/>
        <v>14650</v>
      </c>
      <c r="AE61" s="168">
        <f t="shared" si="6"/>
        <v>29050</v>
      </c>
      <c r="AG61" s="145"/>
      <c r="AH61" s="145"/>
      <c r="AI61" s="145"/>
      <c r="AJ61" s="145"/>
      <c r="AK61" s="145"/>
      <c r="AL61" s="145"/>
      <c r="AM61" s="145"/>
      <c r="AN61" s="145"/>
      <c r="AO61" s="145"/>
      <c r="AP61" s="145"/>
      <c r="AQ61" s="145"/>
      <c r="AR61" s="145"/>
      <c r="AS61" s="145"/>
      <c r="AT61" s="145"/>
    </row>
    <row r="62" spans="1:72" x14ac:dyDescent="0.2">
      <c r="A62" s="145" t="s">
        <v>153</v>
      </c>
      <c r="B62" s="145"/>
      <c r="C62" s="145"/>
      <c r="D62" s="145"/>
      <c r="E62" s="145"/>
      <c r="F62" s="145"/>
      <c r="G62" s="145"/>
      <c r="H62" s="145"/>
      <c r="I62" s="145"/>
      <c r="J62" s="145"/>
      <c r="K62" s="145" t="s">
        <v>156</v>
      </c>
      <c r="L62" s="145"/>
      <c r="M62" s="145"/>
      <c r="N62" s="145"/>
      <c r="O62" s="164" t="s">
        <v>181</v>
      </c>
      <c r="P62" s="145"/>
      <c r="Q62" s="145"/>
      <c r="R62" s="145"/>
      <c r="S62" s="145"/>
      <c r="T62" s="145"/>
      <c r="U62" s="145" t="s">
        <v>181</v>
      </c>
      <c r="V62" s="145"/>
      <c r="W62" s="145"/>
      <c r="X62" s="145"/>
      <c r="Y62" s="145"/>
      <c r="Z62" s="145"/>
      <c r="AA62" s="145"/>
      <c r="AB62" s="145"/>
      <c r="AC62" s="145"/>
      <c r="AD62" s="145"/>
      <c r="AE62" s="145"/>
      <c r="AF62" s="145"/>
      <c r="AG62" s="145"/>
      <c r="AH62" s="145"/>
      <c r="AI62" s="145"/>
      <c r="AJ62" s="145"/>
      <c r="AK62" s="145"/>
      <c r="AL62" s="145"/>
      <c r="AM62" s="145"/>
      <c r="AN62" s="145"/>
      <c r="AO62" s="145"/>
      <c r="AP62" s="145"/>
      <c r="AQ62" s="145"/>
      <c r="AR62" s="145"/>
      <c r="AS62" s="145"/>
      <c r="AT62" s="145"/>
    </row>
    <row r="63" spans="1:72" x14ac:dyDescent="0.2">
      <c r="A63" s="145" t="s">
        <v>154</v>
      </c>
      <c r="B63" s="145"/>
      <c r="C63" s="145"/>
      <c r="D63" s="169">
        <v>0</v>
      </c>
      <c r="E63" s="145"/>
      <c r="F63" s="145" t="s">
        <v>155</v>
      </c>
      <c r="G63" s="145"/>
      <c r="H63" s="145"/>
      <c r="I63" s="170">
        <v>90</v>
      </c>
      <c r="J63" s="170">
        <f>+I63-25</f>
        <v>65</v>
      </c>
      <c r="K63" s="170">
        <f>+J63+5</f>
        <v>70</v>
      </c>
      <c r="L63" s="170">
        <f>+K63</f>
        <v>70</v>
      </c>
      <c r="M63" s="170">
        <f>+L63+20</f>
        <v>90</v>
      </c>
      <c r="N63" s="145"/>
      <c r="O63" s="168">
        <f t="shared" ref="O63:S67" si="8">+O57+I$63*$U$50</f>
        <v>202.5</v>
      </c>
      <c r="P63" s="168">
        <f t="shared" si="8"/>
        <v>165</v>
      </c>
      <c r="Q63" s="168">
        <f t="shared" si="8"/>
        <v>182.5</v>
      </c>
      <c r="R63" s="168">
        <f t="shared" si="8"/>
        <v>182.5</v>
      </c>
      <c r="S63" s="168">
        <f t="shared" si="8"/>
        <v>290</v>
      </c>
      <c r="T63" s="168"/>
      <c r="U63" s="145">
        <f t="shared" ref="U63:Y67" si="9">+U57/$U$49</f>
        <v>405</v>
      </c>
      <c r="V63" s="145">
        <f t="shared" si="9"/>
        <v>330</v>
      </c>
      <c r="W63" s="145">
        <f t="shared" si="9"/>
        <v>365</v>
      </c>
      <c r="X63" s="145">
        <f t="shared" si="9"/>
        <v>365</v>
      </c>
      <c r="Y63" s="145">
        <f t="shared" si="9"/>
        <v>580</v>
      </c>
      <c r="Z63" s="145"/>
      <c r="AA63" s="145">
        <f t="shared" ref="AA63:AE67" si="10">+AA57/$AA$49</f>
        <v>405</v>
      </c>
      <c r="AB63" s="145">
        <f t="shared" si="10"/>
        <v>330</v>
      </c>
      <c r="AC63" s="145">
        <f t="shared" si="10"/>
        <v>365</v>
      </c>
      <c r="AD63" s="145">
        <f t="shared" si="10"/>
        <v>365</v>
      </c>
      <c r="AE63" s="145">
        <f t="shared" si="10"/>
        <v>580</v>
      </c>
      <c r="AF63" s="145"/>
      <c r="AG63" s="145"/>
      <c r="AH63" s="145"/>
      <c r="AI63" s="145"/>
      <c r="AJ63" s="145"/>
      <c r="AK63" s="145"/>
      <c r="AL63" s="145"/>
      <c r="AM63" s="145"/>
      <c r="AN63" s="145"/>
      <c r="AO63" s="145"/>
      <c r="AP63" s="145"/>
      <c r="AQ63" s="145"/>
      <c r="AR63" s="145"/>
      <c r="AS63" s="145"/>
      <c r="AT63" s="145"/>
    </row>
    <row r="64" spans="1:72" x14ac:dyDescent="0.2">
      <c r="F64" s="148">
        <f>+G64*$U$47</f>
        <v>50000</v>
      </c>
      <c r="G64" s="148">
        <v>5000</v>
      </c>
      <c r="H64" s="148">
        <v>200</v>
      </c>
      <c r="I64" s="148">
        <f>+(30*($U$47-1))</f>
        <v>270</v>
      </c>
      <c r="J64" s="148">
        <f>+F64*K64</f>
        <v>1125</v>
      </c>
      <c r="K64" s="171">
        <v>2.2499999999999999E-2</v>
      </c>
      <c r="L64" s="148">
        <f>+J64+I64+H64</f>
        <v>1595</v>
      </c>
      <c r="M64" s="148">
        <f>+L64/$U$49</f>
        <v>319</v>
      </c>
      <c r="N64" s="168"/>
      <c r="O64" s="168">
        <f t="shared" si="8"/>
        <v>302.5</v>
      </c>
      <c r="P64" s="168">
        <f t="shared" si="8"/>
        <v>252.5</v>
      </c>
      <c r="Q64" s="168">
        <f t="shared" si="8"/>
        <v>282.5</v>
      </c>
      <c r="R64" s="168">
        <f t="shared" si="8"/>
        <v>282.5</v>
      </c>
      <c r="S64" s="168">
        <f t="shared" si="8"/>
        <v>477.5</v>
      </c>
      <c r="T64" s="168"/>
      <c r="U64" s="145">
        <f t="shared" si="9"/>
        <v>605</v>
      </c>
      <c r="V64" s="145">
        <f t="shared" si="9"/>
        <v>505</v>
      </c>
      <c r="W64" s="145">
        <f t="shared" si="9"/>
        <v>565</v>
      </c>
      <c r="X64" s="145">
        <f t="shared" si="9"/>
        <v>565</v>
      </c>
      <c r="Y64" s="145">
        <f t="shared" si="9"/>
        <v>955</v>
      </c>
      <c r="Z64" s="145"/>
      <c r="AA64" s="145">
        <f t="shared" si="10"/>
        <v>605</v>
      </c>
      <c r="AB64" s="145">
        <f t="shared" si="10"/>
        <v>505</v>
      </c>
      <c r="AC64" s="145">
        <f t="shared" si="10"/>
        <v>565</v>
      </c>
      <c r="AD64" s="145">
        <f t="shared" si="10"/>
        <v>565</v>
      </c>
      <c r="AE64" s="145">
        <f t="shared" si="10"/>
        <v>955</v>
      </c>
      <c r="AF64" s="145"/>
      <c r="AG64" s="145"/>
      <c r="AH64" s="145"/>
      <c r="AI64" s="145"/>
      <c r="AJ64" s="145"/>
      <c r="AK64" s="145"/>
      <c r="AL64" s="145"/>
      <c r="AM64" s="145"/>
      <c r="AN64" s="145"/>
      <c r="AO64" s="145"/>
      <c r="AP64" s="145"/>
      <c r="AQ64" s="145"/>
      <c r="AR64" s="145"/>
      <c r="AS64" s="145"/>
      <c r="AT64" s="145"/>
    </row>
    <row r="65" spans="1:73" x14ac:dyDescent="0.2">
      <c r="F65" s="148">
        <f>+G65*$U$47</f>
        <v>100000</v>
      </c>
      <c r="G65" s="148">
        <f>+H58</f>
        <v>10000</v>
      </c>
      <c r="H65" s="148">
        <v>200</v>
      </c>
      <c r="I65" s="148">
        <f>+(30*($U$47-1))</f>
        <v>270</v>
      </c>
      <c r="J65" s="148">
        <f>+F65*K65</f>
        <v>2000</v>
      </c>
      <c r="K65" s="171">
        <f>+K64-0.0025</f>
        <v>0.02</v>
      </c>
      <c r="L65" s="148">
        <f>+J65+I65+H65</f>
        <v>2470</v>
      </c>
      <c r="M65" s="148">
        <f>+L65/$U$49</f>
        <v>494</v>
      </c>
      <c r="N65" s="168"/>
      <c r="O65" s="168">
        <f t="shared" si="8"/>
        <v>477.5</v>
      </c>
      <c r="P65" s="168">
        <f t="shared" si="8"/>
        <v>402.5</v>
      </c>
      <c r="Q65" s="168">
        <f t="shared" si="8"/>
        <v>457.5</v>
      </c>
      <c r="R65" s="168">
        <f t="shared" si="8"/>
        <v>457.5</v>
      </c>
      <c r="S65" s="168">
        <f t="shared" si="8"/>
        <v>827.5</v>
      </c>
      <c r="T65" s="168"/>
      <c r="U65" s="145">
        <f t="shared" si="9"/>
        <v>955</v>
      </c>
      <c r="V65" s="145">
        <f t="shared" si="9"/>
        <v>805</v>
      </c>
      <c r="W65" s="145">
        <f t="shared" si="9"/>
        <v>915</v>
      </c>
      <c r="X65" s="145">
        <f t="shared" si="9"/>
        <v>915</v>
      </c>
      <c r="Y65" s="145">
        <f t="shared" si="9"/>
        <v>1655</v>
      </c>
      <c r="Z65" s="145"/>
      <c r="AA65" s="145">
        <f t="shared" si="10"/>
        <v>955</v>
      </c>
      <c r="AB65" s="145">
        <f t="shared" si="10"/>
        <v>805</v>
      </c>
      <c r="AC65" s="145">
        <f t="shared" si="10"/>
        <v>915</v>
      </c>
      <c r="AD65" s="145">
        <f t="shared" si="10"/>
        <v>915</v>
      </c>
      <c r="AE65" s="145">
        <f t="shared" si="10"/>
        <v>1655</v>
      </c>
      <c r="AF65" s="145"/>
      <c r="AG65" s="145"/>
      <c r="AH65" s="145"/>
      <c r="AI65" s="145"/>
      <c r="AJ65" s="145"/>
      <c r="AK65" s="145"/>
      <c r="AL65" s="145"/>
      <c r="AM65" s="145"/>
      <c r="AN65" s="145"/>
      <c r="AO65" s="145"/>
      <c r="AP65" s="145"/>
      <c r="AQ65" s="145"/>
      <c r="AR65" s="145"/>
      <c r="AS65" s="145"/>
      <c r="AT65" s="145"/>
    </row>
    <row r="66" spans="1:73" x14ac:dyDescent="0.2">
      <c r="F66" s="148">
        <f>+G66*$U$47</f>
        <v>250000</v>
      </c>
      <c r="G66" s="148">
        <f>+H59</f>
        <v>25000</v>
      </c>
      <c r="H66" s="148">
        <v>200</v>
      </c>
      <c r="I66" s="148">
        <f>+(30*($U$47-1))</f>
        <v>270</v>
      </c>
      <c r="J66" s="148">
        <f>+F66*K66</f>
        <v>4375</v>
      </c>
      <c r="K66" s="171">
        <f>+K65-0.0025</f>
        <v>1.7500000000000002E-2</v>
      </c>
      <c r="L66" s="148">
        <f>+J66+I66+H66</f>
        <v>4845</v>
      </c>
      <c r="M66" s="148">
        <f>+L66/$U$49</f>
        <v>969</v>
      </c>
      <c r="N66" s="168"/>
      <c r="O66" s="168">
        <f t="shared" si="8"/>
        <v>627.5</v>
      </c>
      <c r="P66" s="168">
        <f t="shared" si="8"/>
        <v>527.5</v>
      </c>
      <c r="Q66" s="168">
        <f t="shared" si="8"/>
        <v>607.5</v>
      </c>
      <c r="R66" s="168">
        <f t="shared" si="8"/>
        <v>607.5</v>
      </c>
      <c r="S66" s="168">
        <f t="shared" si="8"/>
        <v>1152.5</v>
      </c>
      <c r="T66" s="168"/>
      <c r="U66" s="145">
        <f t="shared" si="9"/>
        <v>1255</v>
      </c>
      <c r="V66" s="145">
        <f t="shared" si="9"/>
        <v>1055</v>
      </c>
      <c r="W66" s="145">
        <f t="shared" si="9"/>
        <v>1215</v>
      </c>
      <c r="X66" s="145">
        <f t="shared" si="9"/>
        <v>1215</v>
      </c>
      <c r="Y66" s="145">
        <f t="shared" si="9"/>
        <v>2305</v>
      </c>
      <c r="Z66" s="145"/>
      <c r="AA66" s="145">
        <f t="shared" si="10"/>
        <v>1255</v>
      </c>
      <c r="AB66" s="145">
        <f t="shared" si="10"/>
        <v>1055</v>
      </c>
      <c r="AC66" s="145">
        <f t="shared" si="10"/>
        <v>1215</v>
      </c>
      <c r="AD66" s="145">
        <f t="shared" si="10"/>
        <v>1215</v>
      </c>
      <c r="AE66" s="145">
        <f t="shared" si="10"/>
        <v>2305</v>
      </c>
      <c r="AF66" s="145"/>
      <c r="AG66" s="145"/>
      <c r="AH66" s="145"/>
      <c r="AI66" s="145"/>
      <c r="AJ66" s="145"/>
      <c r="AK66" s="145"/>
      <c r="AL66" s="145"/>
      <c r="AM66" s="145"/>
      <c r="AN66" s="145"/>
      <c r="AO66" s="145"/>
      <c r="AP66" s="145"/>
      <c r="AQ66" s="145"/>
      <c r="AR66" s="145"/>
      <c r="AS66" s="145"/>
      <c r="AT66" s="145"/>
    </row>
    <row r="67" spans="1:73" x14ac:dyDescent="0.2">
      <c r="F67" s="148">
        <f>+G67*$U$47</f>
        <v>500000</v>
      </c>
      <c r="G67" s="148">
        <f>+H60</f>
        <v>50000</v>
      </c>
      <c r="H67" s="148">
        <v>200</v>
      </c>
      <c r="I67" s="148">
        <f>+(30*($U$47-1))</f>
        <v>270</v>
      </c>
      <c r="J67" s="148">
        <f>+F67*K67</f>
        <v>7500.0000000000009</v>
      </c>
      <c r="K67" s="171">
        <f>+K66-0.0025</f>
        <v>1.5000000000000001E-2</v>
      </c>
      <c r="L67" s="148">
        <f>+J67+I67+H67</f>
        <v>7970.0000000000009</v>
      </c>
      <c r="M67" s="148">
        <f>+L67/$U$49</f>
        <v>1594.0000000000002</v>
      </c>
      <c r="N67" s="168"/>
      <c r="O67" s="168">
        <f t="shared" si="8"/>
        <v>752.5</v>
      </c>
      <c r="P67" s="168">
        <f t="shared" si="8"/>
        <v>627.5</v>
      </c>
      <c r="Q67" s="168">
        <f t="shared" si="8"/>
        <v>732.5</v>
      </c>
      <c r="R67" s="168">
        <f t="shared" si="8"/>
        <v>732.5</v>
      </c>
      <c r="S67" s="168">
        <f t="shared" si="8"/>
        <v>1452.5</v>
      </c>
      <c r="T67" s="168"/>
      <c r="U67" s="145">
        <f t="shared" si="9"/>
        <v>1505</v>
      </c>
      <c r="V67" s="145">
        <f t="shared" si="9"/>
        <v>1255</v>
      </c>
      <c r="W67" s="145">
        <f t="shared" si="9"/>
        <v>1465</v>
      </c>
      <c r="X67" s="145">
        <f t="shared" si="9"/>
        <v>1465</v>
      </c>
      <c r="Y67" s="145">
        <f t="shared" si="9"/>
        <v>2905</v>
      </c>
      <c r="Z67" s="145"/>
      <c r="AA67" s="145">
        <f t="shared" si="10"/>
        <v>1505</v>
      </c>
      <c r="AB67" s="145">
        <f t="shared" si="10"/>
        <v>1255</v>
      </c>
      <c r="AC67" s="145">
        <f t="shared" si="10"/>
        <v>1465</v>
      </c>
      <c r="AD67" s="145">
        <f t="shared" si="10"/>
        <v>1465</v>
      </c>
      <c r="AE67" s="145">
        <f t="shared" si="10"/>
        <v>2905</v>
      </c>
      <c r="AF67" s="145"/>
      <c r="AG67" s="145"/>
      <c r="AH67" s="145"/>
      <c r="AI67" s="145"/>
      <c r="AJ67" s="145"/>
      <c r="AK67" s="145"/>
      <c r="AL67" s="145"/>
      <c r="AM67" s="145"/>
      <c r="AN67" s="145"/>
      <c r="AO67" s="145"/>
      <c r="AP67" s="145"/>
      <c r="AQ67" s="145"/>
      <c r="AR67" s="145"/>
      <c r="AS67" s="145"/>
      <c r="AT67" s="145"/>
    </row>
    <row r="68" spans="1:73" x14ac:dyDescent="0.2">
      <c r="F68" s="148">
        <f>+G68*$U$47</f>
        <v>1000000</v>
      </c>
      <c r="G68" s="148">
        <f>+H61</f>
        <v>100000</v>
      </c>
      <c r="H68" s="148">
        <v>200</v>
      </c>
      <c r="I68" s="148">
        <f>+(30*($U$47-1))</f>
        <v>270</v>
      </c>
      <c r="J68" s="148">
        <f>+F68*K68</f>
        <v>12500</v>
      </c>
      <c r="K68" s="171">
        <f>+K67-0.0025</f>
        <v>1.2500000000000001E-2</v>
      </c>
      <c r="L68" s="148">
        <f>+J68+I68+H68</f>
        <v>12970</v>
      </c>
      <c r="M68" s="148">
        <f>+L68/$U$49</f>
        <v>2594</v>
      </c>
    </row>
    <row r="70" spans="1:73" x14ac:dyDescent="0.2">
      <c r="A70" s="146"/>
      <c r="B70" s="146"/>
      <c r="C70" s="146"/>
      <c r="D70" s="146"/>
      <c r="E70" s="146"/>
      <c r="F70" s="146"/>
      <c r="G70" s="146"/>
      <c r="H70" s="146"/>
      <c r="I70" s="146"/>
      <c r="J70" s="146"/>
      <c r="K70" s="146"/>
      <c r="L70" s="146"/>
      <c r="M70" s="146"/>
      <c r="N70" s="146"/>
      <c r="O70" s="146"/>
      <c r="P70" s="146"/>
      <c r="Q70" s="146"/>
      <c r="R70" s="146"/>
      <c r="S70" s="146"/>
      <c r="T70" s="146"/>
      <c r="U70" s="146"/>
      <c r="V70" s="146"/>
      <c r="W70" s="146"/>
      <c r="X70" s="146"/>
      <c r="Y70" s="146"/>
      <c r="Z70" s="146"/>
      <c r="AA70" s="146"/>
      <c r="AB70" s="146"/>
      <c r="AC70" s="146"/>
      <c r="AD70" s="146"/>
      <c r="AE70" s="146"/>
      <c r="AF70" s="146"/>
      <c r="AG70" s="146"/>
      <c r="AH70" s="146"/>
      <c r="AI70" s="146"/>
      <c r="AJ70" s="146"/>
      <c r="AK70" s="146"/>
      <c r="AL70" s="146"/>
      <c r="AM70" s="146"/>
      <c r="AN70" s="146"/>
      <c r="AO70" s="146"/>
      <c r="AP70" s="146"/>
      <c r="AQ70" s="146"/>
      <c r="AR70" s="146"/>
      <c r="AS70" s="146"/>
      <c r="AT70" s="146"/>
      <c r="AU70" s="146"/>
      <c r="AV70" s="146"/>
      <c r="AW70" s="146"/>
      <c r="AX70" s="146"/>
      <c r="AY70" s="146"/>
      <c r="AZ70" s="146"/>
      <c r="BA70" s="146"/>
      <c r="BB70" s="146"/>
      <c r="BC70" s="146"/>
      <c r="BD70" s="146"/>
      <c r="BE70" s="146"/>
      <c r="BF70" s="146"/>
      <c r="BG70" s="146"/>
      <c r="BH70" s="146"/>
      <c r="BI70" s="146"/>
      <c r="BJ70" s="146"/>
      <c r="BK70" s="146"/>
      <c r="BL70" s="146"/>
      <c r="BM70" s="146"/>
      <c r="BN70" s="146"/>
      <c r="BO70" s="146"/>
      <c r="BP70" s="146"/>
      <c r="BQ70" s="146"/>
      <c r="BR70" s="146"/>
      <c r="BS70" s="146"/>
      <c r="BT70" s="146"/>
      <c r="BU70" s="146"/>
    </row>
    <row r="71" spans="1:73" ht="15.75" x14ac:dyDescent="0.25">
      <c r="A71" s="145" t="s">
        <v>157</v>
      </c>
      <c r="F71" s="159" t="s">
        <v>182</v>
      </c>
      <c r="G71" s="159" t="s">
        <v>183</v>
      </c>
    </row>
    <row r="72" spans="1:73" ht="18" x14ac:dyDescent="0.25">
      <c r="A72" s="147" t="s">
        <v>160</v>
      </c>
      <c r="M72" s="172" t="s">
        <v>184</v>
      </c>
    </row>
    <row r="73" spans="1:73" x14ac:dyDescent="0.2">
      <c r="A73" s="145" t="s">
        <v>112</v>
      </c>
      <c r="B73" s="146"/>
      <c r="C73" s="145"/>
      <c r="D73" s="145"/>
      <c r="E73" s="145"/>
      <c r="F73" s="145"/>
      <c r="G73" s="145"/>
      <c r="H73" s="145"/>
      <c r="I73" s="145"/>
      <c r="J73" s="145"/>
      <c r="K73" s="145"/>
      <c r="L73" s="145" t="s">
        <v>114</v>
      </c>
      <c r="M73" s="145"/>
      <c r="N73" s="145"/>
      <c r="O73" s="145"/>
      <c r="P73" s="145"/>
      <c r="Q73" s="145"/>
      <c r="R73" s="145"/>
      <c r="S73" s="145"/>
      <c r="T73" s="145"/>
      <c r="U73" s="145"/>
      <c r="V73" s="145"/>
      <c r="W73" s="145"/>
      <c r="X73" s="145"/>
      <c r="Y73" s="145"/>
      <c r="Z73" s="145"/>
      <c r="AA73" s="145"/>
      <c r="AB73" s="145"/>
      <c r="AC73" s="145"/>
      <c r="AD73" s="145"/>
      <c r="AE73" s="145"/>
      <c r="AF73" s="145"/>
      <c r="AG73" s="145"/>
      <c r="AH73" s="145"/>
      <c r="AI73" s="145"/>
      <c r="AJ73" s="145"/>
      <c r="AK73" s="145"/>
      <c r="AL73" s="145"/>
      <c r="AM73" s="145"/>
      <c r="AN73" s="145"/>
      <c r="AO73" s="145"/>
      <c r="AP73" s="145"/>
      <c r="AQ73" s="145"/>
      <c r="AR73" s="145"/>
      <c r="AS73" s="145"/>
      <c r="AT73" s="145"/>
      <c r="AV73" s="148" t="s">
        <v>271</v>
      </c>
    </row>
    <row r="74" spans="1:73" x14ac:dyDescent="0.2">
      <c r="A74" s="145" t="s">
        <v>115</v>
      </c>
      <c r="B74" s="145"/>
      <c r="C74" s="145"/>
      <c r="D74" s="145"/>
      <c r="E74" s="146"/>
      <c r="G74" s="145"/>
      <c r="H74" s="145" t="s">
        <v>116</v>
      </c>
      <c r="I74" s="145"/>
      <c r="J74" s="145"/>
      <c r="K74" s="145"/>
      <c r="L74" s="146"/>
      <c r="M74" s="145" t="s">
        <v>117</v>
      </c>
      <c r="N74" s="146">
        <v>2</v>
      </c>
      <c r="O74" s="149"/>
      <c r="P74" s="149"/>
      <c r="Q74" s="149"/>
      <c r="R74" s="149"/>
      <c r="S74" s="149"/>
      <c r="T74" s="149"/>
      <c r="U74" s="149"/>
      <c r="V74" s="149"/>
      <c r="W74" s="149"/>
      <c r="X74" s="149"/>
      <c r="Y74" s="149"/>
      <c r="Z74" s="149"/>
      <c r="AA74" s="149"/>
      <c r="AB74" s="149"/>
      <c r="AC74" s="149"/>
      <c r="AD74" s="149"/>
      <c r="AE74" s="149"/>
      <c r="AF74" s="149"/>
      <c r="AG74" s="149"/>
      <c r="AH74" s="149"/>
      <c r="AI74" s="149"/>
      <c r="AJ74" s="149"/>
      <c r="AK74" s="149"/>
      <c r="AL74" s="149"/>
      <c r="AM74" s="149"/>
      <c r="AN74" s="149"/>
      <c r="AO74" s="149"/>
      <c r="AP74" s="149"/>
      <c r="AQ74" s="149"/>
      <c r="AR74" s="149"/>
      <c r="AS74" s="149"/>
      <c r="AT74" s="149"/>
    </row>
    <row r="75" spans="1:73" x14ac:dyDescent="0.2">
      <c r="A75" s="145" t="s">
        <v>118</v>
      </c>
      <c r="B75" s="145"/>
      <c r="C75" s="145"/>
      <c r="D75" s="150" t="s">
        <v>162</v>
      </c>
      <c r="E75" s="145"/>
      <c r="F75" s="145" t="s">
        <v>119</v>
      </c>
      <c r="G75" s="145"/>
      <c r="H75" s="145"/>
      <c r="I75" s="173" t="s">
        <v>163</v>
      </c>
      <c r="J75" s="173" t="s">
        <v>185</v>
      </c>
      <c r="K75" s="150" t="s">
        <v>120</v>
      </c>
      <c r="L75" s="150" t="s">
        <v>120</v>
      </c>
      <c r="M75" s="150" t="s">
        <v>120</v>
      </c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V75" s="145" t="s">
        <v>121</v>
      </c>
      <c r="AW75" s="145"/>
      <c r="AX75" s="145" t="s">
        <v>122</v>
      </c>
      <c r="AY75" s="145"/>
      <c r="AZ75" s="145" t="s">
        <v>123</v>
      </c>
      <c r="BA75" s="145"/>
      <c r="BB75" s="145"/>
      <c r="BC75" s="145"/>
      <c r="BD75" s="145"/>
      <c r="BE75" s="145"/>
      <c r="BF75" s="145" t="s">
        <v>124</v>
      </c>
      <c r="BG75" s="145"/>
      <c r="BH75" s="145" t="s">
        <v>125</v>
      </c>
      <c r="BI75" s="145"/>
      <c r="BJ75" s="145"/>
      <c r="BK75" s="145"/>
      <c r="BL75" s="145" t="s">
        <v>126</v>
      </c>
      <c r="BM75" s="145"/>
      <c r="BN75" s="145"/>
      <c r="BO75" s="145"/>
      <c r="BP75" s="145"/>
      <c r="BQ75" s="145"/>
      <c r="BR75" s="145" t="s">
        <v>124</v>
      </c>
      <c r="BS75" s="145"/>
      <c r="BT75" s="145" t="s">
        <v>127</v>
      </c>
    </row>
    <row r="76" spans="1:73" x14ac:dyDescent="0.2">
      <c r="A76" s="145"/>
      <c r="B76" s="145"/>
      <c r="C76" s="145"/>
      <c r="D76" s="145"/>
      <c r="E76" s="145"/>
      <c r="F76" s="145"/>
      <c r="G76" s="145"/>
      <c r="H76" s="145"/>
      <c r="I76" s="150" t="s">
        <v>120</v>
      </c>
      <c r="J76" s="150" t="s">
        <v>120</v>
      </c>
      <c r="K76" s="150" t="s">
        <v>120</v>
      </c>
      <c r="L76" s="150" t="s">
        <v>120</v>
      </c>
      <c r="M76" s="150" t="s">
        <v>120</v>
      </c>
      <c r="N76" s="145"/>
      <c r="O76" s="145"/>
      <c r="P76" s="145"/>
      <c r="Q76" s="145"/>
      <c r="R76" s="145"/>
      <c r="S76" s="145"/>
      <c r="T76" s="145"/>
      <c r="U76" s="145"/>
      <c r="V76" s="145"/>
      <c r="W76" s="145"/>
      <c r="X76" s="145"/>
      <c r="Y76" s="145"/>
      <c r="Z76" s="145"/>
      <c r="AA76" s="145"/>
      <c r="AB76" s="145"/>
      <c r="AC76" s="145"/>
      <c r="AD76" s="145"/>
      <c r="AE76" s="145"/>
      <c r="AF76" s="145"/>
      <c r="AG76" s="145"/>
      <c r="AH76" s="145"/>
      <c r="AI76" s="145"/>
      <c r="AJ76" s="145"/>
      <c r="AK76" s="145"/>
      <c r="AL76" s="145"/>
      <c r="AM76" s="145"/>
      <c r="AN76" s="145"/>
      <c r="AO76" s="145"/>
      <c r="AP76" s="145"/>
      <c r="AQ76" s="145"/>
      <c r="AR76" s="145"/>
      <c r="AS76" s="145"/>
      <c r="AT76" s="145"/>
      <c r="AV76" s="151"/>
      <c r="AX76" s="151"/>
      <c r="AZ76" s="151"/>
      <c r="BA76" s="152" t="s">
        <v>128</v>
      </c>
      <c r="BB76" s="153"/>
      <c r="BC76" s="152" t="s">
        <v>128</v>
      </c>
      <c r="BD76" s="151"/>
      <c r="BF76" s="151"/>
      <c r="BH76" s="151"/>
      <c r="BJ76" s="151"/>
      <c r="BL76" s="151"/>
      <c r="BM76" s="152" t="s">
        <v>128</v>
      </c>
      <c r="BN76" s="153"/>
      <c r="BO76" s="152" t="s">
        <v>128</v>
      </c>
      <c r="BP76" s="151"/>
      <c r="BR76" s="151"/>
      <c r="BT76" s="151"/>
    </row>
    <row r="77" spans="1:73" x14ac:dyDescent="0.2">
      <c r="G77" s="145"/>
      <c r="H77" s="145"/>
      <c r="I77" s="154">
        <v>1</v>
      </c>
      <c r="J77" s="154">
        <v>2</v>
      </c>
      <c r="K77" s="154">
        <v>3</v>
      </c>
      <c r="L77" s="154">
        <v>4</v>
      </c>
      <c r="M77" s="154">
        <v>5</v>
      </c>
      <c r="N77" s="145"/>
      <c r="O77" s="145"/>
      <c r="P77" s="145"/>
      <c r="Q77" s="145"/>
      <c r="R77" s="145"/>
      <c r="S77" s="145"/>
      <c r="T77" s="145"/>
      <c r="U77" s="145"/>
      <c r="V77" s="145"/>
      <c r="W77" s="145"/>
      <c r="X77" s="145"/>
      <c r="Y77" s="145"/>
      <c r="Z77" s="145"/>
      <c r="AA77" s="145"/>
      <c r="AB77" s="145"/>
      <c r="AC77" s="145"/>
      <c r="AD77" s="145"/>
      <c r="AE77" s="145"/>
      <c r="AF77" s="145"/>
      <c r="AG77" s="145"/>
      <c r="AH77" s="145"/>
      <c r="AI77" s="145"/>
      <c r="AJ77" s="145"/>
      <c r="AK77" s="145"/>
      <c r="AL77" s="145"/>
      <c r="AM77" s="145"/>
      <c r="AN77" s="145"/>
      <c r="AO77" s="145"/>
      <c r="AP77" s="145"/>
      <c r="AQ77" s="145"/>
      <c r="AR77" s="145"/>
      <c r="AS77" s="145"/>
      <c r="AT77" s="145"/>
      <c r="AV77" s="151"/>
      <c r="AX77" s="151"/>
      <c r="AZ77" s="151"/>
      <c r="BA77" s="152" t="s">
        <v>128</v>
      </c>
      <c r="BB77" s="153"/>
      <c r="BC77" s="152" t="s">
        <v>128</v>
      </c>
      <c r="BD77" s="151"/>
      <c r="BF77" s="151"/>
      <c r="BH77" s="151"/>
      <c r="BJ77" s="151"/>
      <c r="BL77" s="151"/>
      <c r="BM77" s="152" t="s">
        <v>128</v>
      </c>
      <c r="BN77" s="153"/>
      <c r="BO77" s="152" t="s">
        <v>128</v>
      </c>
      <c r="BP77" s="151"/>
      <c r="BR77" s="151"/>
      <c r="BT77" s="151"/>
    </row>
    <row r="78" spans="1:73" x14ac:dyDescent="0.2">
      <c r="A78" s="145" t="s">
        <v>129</v>
      </c>
      <c r="B78" s="145"/>
      <c r="C78" s="145"/>
      <c r="D78" s="145"/>
      <c r="E78" s="146" t="s">
        <v>272</v>
      </c>
      <c r="F78" s="145"/>
      <c r="G78" s="145"/>
      <c r="H78" s="145" t="s">
        <v>131</v>
      </c>
      <c r="I78" s="146" t="s">
        <v>164</v>
      </c>
      <c r="J78" s="146" t="s">
        <v>165</v>
      </c>
      <c r="K78" s="146" t="s">
        <v>166</v>
      </c>
      <c r="L78" s="146" t="s">
        <v>167</v>
      </c>
      <c r="M78" s="146" t="s">
        <v>168</v>
      </c>
      <c r="N78" s="145"/>
      <c r="O78" s="145"/>
      <c r="P78" s="145"/>
      <c r="Q78" s="145"/>
      <c r="R78" s="145"/>
      <c r="S78" s="145"/>
      <c r="T78" s="145"/>
      <c r="U78" s="145"/>
      <c r="V78" s="145"/>
      <c r="W78" s="145"/>
      <c r="X78" s="145"/>
      <c r="Y78" s="145"/>
      <c r="Z78" s="145"/>
      <c r="AA78" s="145"/>
      <c r="AB78" s="145"/>
      <c r="AC78" s="145"/>
      <c r="AD78" s="145"/>
      <c r="AE78" s="145"/>
      <c r="AF78" s="145"/>
      <c r="AG78" s="145"/>
      <c r="AH78" s="145"/>
      <c r="AI78" s="145"/>
      <c r="AJ78" s="145"/>
      <c r="AK78" s="145"/>
      <c r="AL78" s="145"/>
      <c r="AM78" s="145"/>
      <c r="AN78" s="145"/>
      <c r="AO78" s="145"/>
      <c r="AP78" s="145"/>
      <c r="AQ78" s="145"/>
      <c r="AR78" s="145"/>
      <c r="AS78" s="145"/>
      <c r="AT78" s="145"/>
      <c r="AV78" s="151"/>
      <c r="AX78" s="151"/>
      <c r="AZ78" s="151"/>
      <c r="BA78" s="152" t="s">
        <v>128</v>
      </c>
      <c r="BB78" s="153"/>
      <c r="BC78" s="152" t="s">
        <v>128</v>
      </c>
      <c r="BD78" s="151"/>
      <c r="BF78" s="151"/>
      <c r="BH78" s="151"/>
      <c r="BJ78" s="151"/>
      <c r="BL78" s="151"/>
      <c r="BM78" s="152" t="s">
        <v>128</v>
      </c>
      <c r="BN78" s="153"/>
      <c r="BO78" s="152" t="s">
        <v>128</v>
      </c>
      <c r="BP78" s="151"/>
      <c r="BR78" s="151"/>
      <c r="BT78" s="151"/>
    </row>
    <row r="79" spans="1:73" x14ac:dyDescent="0.2">
      <c r="A79" s="145" t="s">
        <v>132</v>
      </c>
      <c r="B79" s="145"/>
      <c r="C79" s="145"/>
      <c r="D79" s="145"/>
      <c r="E79" s="146">
        <v>100</v>
      </c>
      <c r="F79" s="145" t="s">
        <v>133</v>
      </c>
      <c r="G79" s="145" t="s">
        <v>134</v>
      </c>
      <c r="H79" s="146">
        <v>500</v>
      </c>
      <c r="I79" s="146">
        <f>+I43-200</f>
        <v>2300</v>
      </c>
      <c r="J79" s="146">
        <f>+J43-200</f>
        <v>3550</v>
      </c>
      <c r="K79" s="146">
        <f>+K43-200</f>
        <v>3350</v>
      </c>
      <c r="L79" s="146">
        <f>+L43-200</f>
        <v>3050</v>
      </c>
      <c r="M79" s="146">
        <f>+M43-200</f>
        <v>1550</v>
      </c>
      <c r="N79" s="145"/>
      <c r="O79" s="145"/>
      <c r="P79" s="145"/>
      <c r="Q79" s="145"/>
      <c r="R79" s="145"/>
      <c r="S79" s="145"/>
      <c r="T79" s="145"/>
      <c r="U79" s="145"/>
      <c r="V79" s="145"/>
      <c r="W79" s="145"/>
      <c r="X79" s="145"/>
      <c r="Y79" s="145"/>
      <c r="Z79" s="145"/>
      <c r="AA79" s="145"/>
      <c r="AB79" s="145"/>
      <c r="AC79" s="145"/>
      <c r="AD79" s="145"/>
      <c r="AE79" s="145"/>
      <c r="AF79" s="145"/>
      <c r="AG79" s="145"/>
      <c r="AH79" s="145"/>
      <c r="AI79" s="145"/>
      <c r="AJ79" s="145"/>
      <c r="AK79" s="145"/>
      <c r="AL79" s="145"/>
      <c r="AM79" s="145"/>
      <c r="AN79" s="145"/>
      <c r="AO79" s="145"/>
      <c r="AP79" s="145"/>
      <c r="AQ79" s="145"/>
      <c r="AR79" s="145"/>
      <c r="AS79" s="145"/>
      <c r="AT79" s="145"/>
      <c r="AV79" s="151"/>
      <c r="AX79" s="151"/>
      <c r="AZ79" s="151"/>
      <c r="BA79" s="152" t="s">
        <v>128</v>
      </c>
      <c r="BB79" s="153"/>
      <c r="BC79" s="152" t="s">
        <v>128</v>
      </c>
      <c r="BD79" s="151"/>
      <c r="BF79" s="151"/>
      <c r="BH79" s="151"/>
      <c r="BJ79" s="151"/>
      <c r="BL79" s="151"/>
      <c r="BM79" s="152" t="s">
        <v>128</v>
      </c>
      <c r="BN79" s="153"/>
      <c r="BO79" s="152" t="s">
        <v>128</v>
      </c>
      <c r="BP79" s="151"/>
      <c r="BR79" s="151"/>
      <c r="BT79" s="151"/>
    </row>
    <row r="80" spans="1:73" x14ac:dyDescent="0.2">
      <c r="A80" s="145" t="s">
        <v>135</v>
      </c>
      <c r="B80" s="145"/>
      <c r="C80" s="145"/>
      <c r="D80" s="145"/>
      <c r="E80" s="145"/>
      <c r="F80" s="145" t="s">
        <v>136</v>
      </c>
      <c r="G80" s="145" t="s">
        <v>134</v>
      </c>
      <c r="H80" s="146">
        <v>1000</v>
      </c>
      <c r="I80" s="146">
        <f t="shared" ref="I80:M83" si="11">+I79+250</f>
        <v>2550</v>
      </c>
      <c r="J80" s="146">
        <f t="shared" si="11"/>
        <v>3800</v>
      </c>
      <c r="K80" s="146">
        <f t="shared" si="11"/>
        <v>3600</v>
      </c>
      <c r="L80" s="146">
        <f t="shared" si="11"/>
        <v>3300</v>
      </c>
      <c r="M80" s="146">
        <f t="shared" si="11"/>
        <v>1800</v>
      </c>
      <c r="N80" s="145"/>
      <c r="O80" s="145"/>
      <c r="P80" s="145"/>
      <c r="Q80" s="145"/>
      <c r="R80" s="145"/>
      <c r="S80" s="145"/>
      <c r="T80" s="145"/>
      <c r="U80" s="145"/>
      <c r="V80" s="145"/>
      <c r="W80" s="145"/>
      <c r="X80" s="145"/>
      <c r="Y80" s="145"/>
      <c r="Z80" s="145"/>
      <c r="AA80" s="145"/>
      <c r="AB80" s="145"/>
      <c r="AC80" s="145"/>
      <c r="AD80" s="145"/>
      <c r="AE80" s="145"/>
      <c r="AF80" s="145"/>
      <c r="AG80" s="145"/>
      <c r="AH80" s="145"/>
      <c r="AI80" s="145"/>
      <c r="AJ80" s="145"/>
      <c r="AK80" s="145"/>
      <c r="AL80" s="145"/>
      <c r="AM80" s="145"/>
      <c r="AN80" s="145"/>
      <c r="AO80" s="145"/>
      <c r="AP80" s="145"/>
      <c r="AQ80" s="145"/>
      <c r="AR80" s="145"/>
      <c r="AS80" s="145"/>
      <c r="AT80" s="145"/>
      <c r="AV80" s="151"/>
      <c r="AX80" s="151"/>
      <c r="AZ80" s="151"/>
      <c r="BA80" s="152" t="s">
        <v>128</v>
      </c>
      <c r="BB80" s="153"/>
      <c r="BC80" s="152" t="s">
        <v>128</v>
      </c>
      <c r="BD80" s="151"/>
      <c r="BF80" s="151"/>
      <c r="BH80" s="151"/>
      <c r="BJ80" s="151"/>
      <c r="BL80" s="151"/>
      <c r="BM80" s="152" t="s">
        <v>128</v>
      </c>
      <c r="BN80" s="153"/>
      <c r="BO80" s="152" t="s">
        <v>128</v>
      </c>
      <c r="BP80" s="151"/>
      <c r="BR80" s="151"/>
      <c r="BT80" s="151"/>
    </row>
    <row r="81" spans="1:72" x14ac:dyDescent="0.2">
      <c r="A81" s="145" t="s">
        <v>137</v>
      </c>
      <c r="B81" s="146">
        <v>268</v>
      </c>
      <c r="C81" s="145" t="s">
        <v>49</v>
      </c>
      <c r="D81" s="146">
        <v>400</v>
      </c>
      <c r="E81" s="145" t="s">
        <v>143</v>
      </c>
      <c r="F81" s="145" t="s">
        <v>138</v>
      </c>
      <c r="G81" s="145" t="s">
        <v>134</v>
      </c>
      <c r="H81" s="146">
        <v>2500</v>
      </c>
      <c r="I81" s="146">
        <f t="shared" si="11"/>
        <v>2800</v>
      </c>
      <c r="J81" s="146">
        <f t="shared" si="11"/>
        <v>4050</v>
      </c>
      <c r="K81" s="146">
        <f t="shared" si="11"/>
        <v>3850</v>
      </c>
      <c r="L81" s="146">
        <f t="shared" si="11"/>
        <v>3550</v>
      </c>
      <c r="M81" s="146">
        <f t="shared" si="11"/>
        <v>2050</v>
      </c>
      <c r="N81" s="145"/>
      <c r="O81" s="145"/>
      <c r="P81" s="145"/>
      <c r="Q81" s="145"/>
      <c r="R81" s="145"/>
      <c r="S81" s="145"/>
      <c r="T81" s="145"/>
      <c r="U81" s="145"/>
      <c r="V81" s="145"/>
      <c r="W81" s="145"/>
      <c r="X81" s="145"/>
      <c r="Y81" s="145"/>
      <c r="Z81" s="145"/>
      <c r="AA81" s="145"/>
      <c r="AB81" s="145"/>
      <c r="AC81" s="145"/>
      <c r="AD81" s="145"/>
      <c r="AE81" s="145"/>
      <c r="AF81" s="145"/>
      <c r="AG81" s="145"/>
      <c r="AH81" s="145"/>
      <c r="AI81" s="145"/>
      <c r="AJ81" s="145"/>
      <c r="AK81" s="145"/>
      <c r="AL81" s="145"/>
      <c r="AM81" s="145"/>
      <c r="AN81" s="145"/>
      <c r="AO81" s="145"/>
      <c r="AP81" s="145"/>
      <c r="AQ81" s="145"/>
      <c r="AR81" s="145"/>
      <c r="AS81" s="145"/>
      <c r="AT81" s="145"/>
      <c r="AV81" s="151"/>
      <c r="AX81" s="151"/>
      <c r="AZ81" s="151"/>
      <c r="BA81" s="152" t="s">
        <v>128</v>
      </c>
      <c r="BB81" s="153"/>
      <c r="BC81" s="152" t="s">
        <v>128</v>
      </c>
      <c r="BD81" s="151"/>
      <c r="BF81" s="151"/>
      <c r="BH81" s="151"/>
      <c r="BJ81" s="151"/>
      <c r="BL81" s="151"/>
      <c r="BM81" s="152" t="s">
        <v>128</v>
      </c>
      <c r="BN81" s="153"/>
      <c r="BO81" s="152" t="s">
        <v>128</v>
      </c>
      <c r="BP81" s="151"/>
      <c r="BR81" s="151"/>
      <c r="BT81" s="151"/>
    </row>
    <row r="82" spans="1:72" x14ac:dyDescent="0.2">
      <c r="A82" s="145" t="s">
        <v>139</v>
      </c>
      <c r="B82" s="146">
        <v>507</v>
      </c>
      <c r="C82" s="145" t="s">
        <v>49</v>
      </c>
      <c r="D82" s="146">
        <v>718</v>
      </c>
      <c r="E82" s="145" t="s">
        <v>143</v>
      </c>
      <c r="F82" s="145" t="s">
        <v>140</v>
      </c>
      <c r="G82" s="145" t="s">
        <v>134</v>
      </c>
      <c r="H82" s="146">
        <v>5000</v>
      </c>
      <c r="I82" s="146">
        <f t="shared" si="11"/>
        <v>3050</v>
      </c>
      <c r="J82" s="146">
        <f t="shared" si="11"/>
        <v>4300</v>
      </c>
      <c r="K82" s="146">
        <f t="shared" si="11"/>
        <v>4100</v>
      </c>
      <c r="L82" s="146">
        <f t="shared" si="11"/>
        <v>3800</v>
      </c>
      <c r="M82" s="146">
        <f t="shared" si="11"/>
        <v>2300</v>
      </c>
      <c r="N82" s="145"/>
      <c r="O82" s="160"/>
      <c r="P82" s="145"/>
      <c r="Q82" s="145" t="s">
        <v>169</v>
      </c>
      <c r="R82" s="145"/>
      <c r="T82" s="145"/>
      <c r="U82" s="145" t="s">
        <v>169</v>
      </c>
      <c r="V82" s="145"/>
      <c r="W82" s="145"/>
      <c r="X82" s="145"/>
      <c r="Y82" s="145"/>
      <c r="Z82" s="145"/>
      <c r="AA82" s="145" t="s">
        <v>169</v>
      </c>
      <c r="AB82" s="145"/>
      <c r="AC82" s="145"/>
      <c r="AE82" s="145"/>
      <c r="AF82" s="145"/>
      <c r="AG82" s="145"/>
      <c r="AH82" s="145"/>
      <c r="AI82" s="145"/>
      <c r="AJ82" s="145"/>
      <c r="AK82" s="145"/>
      <c r="AL82" s="145"/>
      <c r="AM82" s="145"/>
      <c r="AN82" s="145"/>
      <c r="AO82" s="145"/>
      <c r="AP82" s="145"/>
      <c r="AQ82" s="145"/>
      <c r="AR82" s="145"/>
      <c r="AS82" s="145"/>
      <c r="AT82" s="145"/>
      <c r="AV82" s="151"/>
      <c r="AX82" s="151"/>
      <c r="AZ82" s="151"/>
      <c r="BA82" s="152" t="s">
        <v>128</v>
      </c>
      <c r="BB82" s="153"/>
      <c r="BC82" s="152" t="s">
        <v>128</v>
      </c>
      <c r="BD82" s="151"/>
      <c r="BF82" s="151"/>
      <c r="BH82" s="151"/>
      <c r="BJ82" s="151"/>
      <c r="BL82" s="151"/>
      <c r="BM82" s="152" t="s">
        <v>128</v>
      </c>
      <c r="BN82" s="153"/>
      <c r="BO82" s="152" t="s">
        <v>128</v>
      </c>
      <c r="BP82" s="151"/>
      <c r="BR82" s="151"/>
      <c r="BT82" s="151"/>
    </row>
    <row r="83" spans="1:72" x14ac:dyDescent="0.2">
      <c r="A83" s="161" t="s">
        <v>170</v>
      </c>
      <c r="B83" s="161"/>
      <c r="C83" s="161"/>
      <c r="D83" s="161"/>
      <c r="E83" s="161">
        <v>15</v>
      </c>
      <c r="F83" s="162" t="s">
        <v>171</v>
      </c>
      <c r="G83" s="145" t="s">
        <v>141</v>
      </c>
      <c r="H83" s="146">
        <v>10000</v>
      </c>
      <c r="I83" s="146">
        <f t="shared" si="11"/>
        <v>3300</v>
      </c>
      <c r="J83" s="146">
        <f t="shared" si="11"/>
        <v>4550</v>
      </c>
      <c r="K83" s="146">
        <f t="shared" si="11"/>
        <v>4350</v>
      </c>
      <c r="L83" s="146">
        <f t="shared" si="11"/>
        <v>4050</v>
      </c>
      <c r="M83" s="146">
        <f t="shared" si="11"/>
        <v>2550</v>
      </c>
      <c r="N83" s="145"/>
      <c r="O83" s="163"/>
      <c r="P83" s="145" t="s">
        <v>172</v>
      </c>
      <c r="Q83" s="145">
        <v>1</v>
      </c>
      <c r="R83" s="145"/>
      <c r="T83" s="145"/>
      <c r="U83" s="145">
        <v>4</v>
      </c>
      <c r="V83" s="145"/>
      <c r="W83" s="145"/>
      <c r="X83" s="145"/>
      <c r="Y83" s="145"/>
      <c r="Z83" s="145"/>
      <c r="AA83" s="145">
        <v>20</v>
      </c>
      <c r="AB83" s="145"/>
      <c r="AC83" s="145"/>
      <c r="AE83" s="145"/>
      <c r="AF83" s="145"/>
      <c r="AG83" s="145"/>
      <c r="AH83" s="145"/>
      <c r="AI83" s="145"/>
      <c r="AJ83" s="145"/>
      <c r="AK83" s="145"/>
      <c r="AL83" s="145"/>
      <c r="AM83" s="145"/>
      <c r="AN83" s="145"/>
      <c r="AO83" s="145"/>
      <c r="AP83" s="145"/>
      <c r="AQ83" s="145"/>
      <c r="AR83" s="145"/>
      <c r="AS83" s="145"/>
      <c r="AT83" s="145"/>
      <c r="AV83" s="151"/>
      <c r="AX83" s="151"/>
      <c r="AZ83" s="151"/>
      <c r="BA83" s="152" t="s">
        <v>128</v>
      </c>
      <c r="BB83" s="153"/>
      <c r="BC83" s="152" t="s">
        <v>128</v>
      </c>
      <c r="BD83" s="151"/>
      <c r="BF83" s="151"/>
      <c r="BH83" s="151"/>
      <c r="BJ83" s="151"/>
      <c r="BL83" s="151"/>
      <c r="BM83" s="152" t="s">
        <v>128</v>
      </c>
      <c r="BN83" s="153"/>
      <c r="BO83" s="152" t="s">
        <v>128</v>
      </c>
      <c r="BP83" s="151"/>
      <c r="BR83" s="151"/>
      <c r="BT83" s="151"/>
    </row>
    <row r="84" spans="1:72" x14ac:dyDescent="0.2">
      <c r="A84" s="145" t="s">
        <v>142</v>
      </c>
      <c r="B84" s="145"/>
      <c r="C84" s="145"/>
      <c r="D84" s="145"/>
      <c r="E84" s="164" t="s">
        <v>173</v>
      </c>
      <c r="F84" s="145"/>
      <c r="G84" s="145"/>
      <c r="H84" s="145"/>
      <c r="I84" s="155">
        <v>1</v>
      </c>
      <c r="J84" s="155">
        <v>2</v>
      </c>
      <c r="K84" s="155">
        <v>3</v>
      </c>
      <c r="L84" s="155">
        <v>4</v>
      </c>
      <c r="M84" s="155">
        <v>5</v>
      </c>
      <c r="N84" s="145"/>
      <c r="O84" s="163"/>
      <c r="P84" s="145"/>
      <c r="Q84" s="145" t="s">
        <v>186</v>
      </c>
      <c r="R84" s="145"/>
      <c r="T84" s="145"/>
      <c r="U84" s="145" t="s">
        <v>186</v>
      </c>
      <c r="V84" s="145"/>
      <c r="W84" s="145"/>
      <c r="X84" s="145"/>
      <c r="Y84" s="145"/>
      <c r="Z84" s="145"/>
      <c r="AA84" s="164" t="s">
        <v>187</v>
      </c>
      <c r="AB84" s="145"/>
      <c r="AC84" s="145"/>
      <c r="AE84" s="145"/>
      <c r="AF84" s="145"/>
      <c r="AG84" s="145"/>
      <c r="AH84" s="145"/>
      <c r="AI84" s="145"/>
      <c r="AJ84" s="145"/>
      <c r="AK84" s="145"/>
      <c r="AL84" s="145"/>
      <c r="AM84" s="145"/>
      <c r="AN84" s="145"/>
      <c r="AO84" s="145"/>
      <c r="AP84" s="145"/>
      <c r="AQ84" s="145"/>
      <c r="AR84" s="145"/>
      <c r="AS84" s="145"/>
      <c r="AT84" s="145"/>
      <c r="AV84" s="151"/>
      <c r="AX84" s="151"/>
      <c r="AZ84" s="151"/>
      <c r="BA84" s="152" t="s">
        <v>128</v>
      </c>
      <c r="BB84" s="153"/>
      <c r="BC84" s="152" t="s">
        <v>128</v>
      </c>
      <c r="BD84" s="151"/>
      <c r="BF84" s="151"/>
      <c r="BH84" s="151"/>
      <c r="BJ84" s="151"/>
      <c r="BL84" s="151"/>
      <c r="BM84" s="152" t="s">
        <v>128</v>
      </c>
      <c r="BN84" s="153"/>
      <c r="BO84" s="152" t="s">
        <v>128</v>
      </c>
      <c r="BP84" s="151"/>
      <c r="BR84" s="151"/>
      <c r="BT84" s="151"/>
    </row>
    <row r="85" spans="1:72" x14ac:dyDescent="0.2">
      <c r="A85" s="145" t="s">
        <v>137</v>
      </c>
      <c r="B85" s="146">
        <v>280</v>
      </c>
      <c r="C85" s="145" t="s">
        <v>49</v>
      </c>
      <c r="D85" s="146">
        <v>400</v>
      </c>
      <c r="E85" s="145" t="s">
        <v>143</v>
      </c>
      <c r="F85" s="145" t="s">
        <v>144</v>
      </c>
      <c r="G85" s="145" t="s">
        <v>145</v>
      </c>
      <c r="H85" s="145"/>
      <c r="I85" s="156">
        <f t="shared" ref="I85:M86" si="12">IF(+O89/$E$83&lt;=100%,0,(+O89-$E$83)/$E$83)</f>
        <v>1.3333333333333333</v>
      </c>
      <c r="J85" s="156">
        <f t="shared" si="12"/>
        <v>1</v>
      </c>
      <c r="K85" s="156">
        <f t="shared" si="12"/>
        <v>1</v>
      </c>
      <c r="L85" s="156">
        <f t="shared" si="12"/>
        <v>1.6666666666666667</v>
      </c>
      <c r="M85" s="156">
        <f t="shared" si="12"/>
        <v>2</v>
      </c>
      <c r="N85" s="145" t="s">
        <v>175</v>
      </c>
      <c r="O85" s="161">
        <v>15</v>
      </c>
      <c r="P85" s="145" t="s">
        <v>176</v>
      </c>
      <c r="Q85" s="145">
        <v>1</v>
      </c>
      <c r="T85" s="145"/>
      <c r="U85" s="145">
        <f>+U83/2</f>
        <v>2</v>
      </c>
      <c r="AA85" s="145">
        <f>+AA83/2</f>
        <v>10</v>
      </c>
      <c r="AT85" s="145"/>
      <c r="AV85" s="151"/>
      <c r="AX85" s="151"/>
      <c r="AZ85" s="151"/>
      <c r="BA85" s="152" t="s">
        <v>128</v>
      </c>
      <c r="BB85" s="153"/>
      <c r="BC85" s="152" t="s">
        <v>128</v>
      </c>
      <c r="BD85" s="151"/>
      <c r="BF85" s="151"/>
      <c r="BH85" s="151"/>
      <c r="BJ85" s="151"/>
      <c r="BL85" s="151"/>
      <c r="BM85" s="152" t="s">
        <v>128</v>
      </c>
      <c r="BN85" s="153"/>
      <c r="BO85" s="152" t="s">
        <v>128</v>
      </c>
      <c r="BP85" s="151"/>
      <c r="BR85" s="151"/>
      <c r="BT85" s="151"/>
    </row>
    <row r="86" spans="1:72" x14ac:dyDescent="0.2">
      <c r="A86" s="145" t="s">
        <v>139</v>
      </c>
      <c r="B86" s="146">
        <v>520</v>
      </c>
      <c r="C86" s="145" t="s">
        <v>49</v>
      </c>
      <c r="D86" s="146">
        <v>740</v>
      </c>
      <c r="E86" s="145" t="s">
        <v>143</v>
      </c>
      <c r="F86" s="145"/>
      <c r="G86" s="145" t="s">
        <v>147</v>
      </c>
      <c r="H86" s="145"/>
      <c r="I86" s="156">
        <f t="shared" si="12"/>
        <v>0.33333333333333331</v>
      </c>
      <c r="J86" s="156">
        <f t="shared" si="12"/>
        <v>0.16666666666666666</v>
      </c>
      <c r="K86" s="156">
        <f t="shared" si="12"/>
        <v>0.33333333333333331</v>
      </c>
      <c r="L86" s="156">
        <f t="shared" si="12"/>
        <v>0.5</v>
      </c>
      <c r="M86" s="156">
        <f t="shared" si="12"/>
        <v>0.66666666666666663</v>
      </c>
      <c r="N86" s="145" t="s">
        <v>175</v>
      </c>
      <c r="O86" s="161">
        <v>15</v>
      </c>
      <c r="P86" s="164" t="s">
        <v>177</v>
      </c>
      <c r="Q86" s="174">
        <v>2</v>
      </c>
      <c r="T86" s="164"/>
      <c r="U86" s="174">
        <v>2</v>
      </c>
      <c r="V86" s="145" t="s">
        <v>177</v>
      </c>
      <c r="AA86" s="174">
        <f>+U86</f>
        <v>2</v>
      </c>
      <c r="AB86" s="145" t="s">
        <v>177</v>
      </c>
      <c r="AT86" s="145"/>
      <c r="AV86" s="157"/>
      <c r="AX86" s="157"/>
      <c r="AZ86" s="157"/>
      <c r="BA86" s="152"/>
      <c r="BB86" s="158"/>
      <c r="BC86" s="152"/>
      <c r="BD86" s="157"/>
      <c r="BF86" s="157"/>
      <c r="BH86" s="157"/>
      <c r="BJ86" s="157"/>
      <c r="BL86" s="157"/>
      <c r="BM86" s="152"/>
      <c r="BN86" s="158"/>
      <c r="BO86" s="152"/>
      <c r="BP86" s="157"/>
      <c r="BR86" s="157"/>
      <c r="BT86" s="157"/>
    </row>
    <row r="87" spans="1:72" x14ac:dyDescent="0.2">
      <c r="D87" s="164" t="s">
        <v>178</v>
      </c>
      <c r="F87" s="145"/>
      <c r="G87" s="145" t="s">
        <v>148</v>
      </c>
      <c r="H87" s="145"/>
      <c r="I87" s="156">
        <f>(+O91-$O$87)/$O$87</f>
        <v>0.25</v>
      </c>
      <c r="J87" s="156">
        <f>(+P91-$O$87)/$O$87</f>
        <v>0</v>
      </c>
      <c r="K87" s="156">
        <f>(+Q91-$O$87)/$O$87</f>
        <v>0</v>
      </c>
      <c r="L87" s="156">
        <f>(+R91-$O$87)/$O$87</f>
        <v>0.5</v>
      </c>
      <c r="M87" s="156">
        <f>(+S91-$O$87)/$O$87</f>
        <v>1</v>
      </c>
      <c r="N87" s="145" t="s">
        <v>175</v>
      </c>
      <c r="O87" s="161">
        <v>5</v>
      </c>
      <c r="T87" s="145"/>
      <c r="AT87" s="145"/>
      <c r="AV87" s="157"/>
      <c r="AX87" s="157"/>
      <c r="AZ87" s="157"/>
      <c r="BA87" s="152"/>
      <c r="BB87" s="158"/>
      <c r="BC87" s="152"/>
      <c r="BD87" s="157"/>
      <c r="BF87" s="157"/>
      <c r="BH87" s="157"/>
      <c r="BJ87" s="157"/>
      <c r="BL87" s="157"/>
      <c r="BM87" s="152"/>
      <c r="BN87" s="158"/>
      <c r="BO87" s="152"/>
      <c r="BP87" s="157"/>
      <c r="BR87" s="157"/>
      <c r="BT87" s="157"/>
    </row>
    <row r="88" spans="1:72" x14ac:dyDescent="0.2">
      <c r="D88" s="155">
        <v>1</v>
      </c>
      <c r="E88" s="155">
        <v>2</v>
      </c>
      <c r="F88" s="155">
        <v>3</v>
      </c>
      <c r="G88" s="155">
        <v>4</v>
      </c>
      <c r="H88" s="155">
        <v>5</v>
      </c>
      <c r="I88" s="165" t="s">
        <v>179</v>
      </c>
      <c r="J88" s="154"/>
      <c r="K88" s="154"/>
      <c r="L88" s="154">
        <f>+N74</f>
        <v>2</v>
      </c>
      <c r="M88" s="154" t="s">
        <v>188</v>
      </c>
      <c r="O88" s="165" t="s">
        <v>180</v>
      </c>
      <c r="P88" s="154"/>
      <c r="Q88" s="154"/>
      <c r="R88" s="154"/>
      <c r="S88" s="154"/>
      <c r="AG88" s="155">
        <v>1</v>
      </c>
      <c r="AH88" s="155">
        <v>2</v>
      </c>
      <c r="AI88" s="155">
        <v>3</v>
      </c>
      <c r="AJ88" s="155">
        <v>4</v>
      </c>
      <c r="AK88" s="155">
        <v>5</v>
      </c>
      <c r="AL88" s="155"/>
      <c r="AT88" s="145"/>
      <c r="AV88" s="157"/>
      <c r="AX88" s="157"/>
      <c r="AZ88" s="157"/>
      <c r="BA88" s="152"/>
      <c r="BB88" s="158"/>
      <c r="BC88" s="152"/>
      <c r="BD88" s="157"/>
      <c r="BF88" s="157"/>
      <c r="BH88" s="157"/>
      <c r="BJ88" s="157"/>
      <c r="BL88" s="157"/>
      <c r="BM88" s="152"/>
      <c r="BN88" s="158"/>
      <c r="BO88" s="152"/>
      <c r="BP88" s="157"/>
      <c r="BR88" s="157"/>
      <c r="BT88" s="157"/>
    </row>
    <row r="89" spans="1:72" x14ac:dyDescent="0.2">
      <c r="D89" s="166">
        <f t="shared" ref="D89:H90" si="13">+$E$83*I85+$E$83</f>
        <v>35</v>
      </c>
      <c r="E89" s="166">
        <f t="shared" si="13"/>
        <v>30</v>
      </c>
      <c r="F89" s="166">
        <f t="shared" si="13"/>
        <v>30</v>
      </c>
      <c r="G89" s="166">
        <f t="shared" si="13"/>
        <v>40</v>
      </c>
      <c r="H89" s="166">
        <f t="shared" si="13"/>
        <v>45</v>
      </c>
      <c r="I89" s="166">
        <v>35</v>
      </c>
      <c r="J89" s="166">
        <v>30</v>
      </c>
      <c r="K89" s="166">
        <v>30</v>
      </c>
      <c r="L89" s="166">
        <v>40</v>
      </c>
      <c r="M89" s="166">
        <v>45</v>
      </c>
      <c r="N89" s="148" t="s">
        <v>146</v>
      </c>
      <c r="O89" s="166">
        <f>+I89</f>
        <v>35</v>
      </c>
      <c r="P89" s="166">
        <f>+J89</f>
        <v>30</v>
      </c>
      <c r="Q89" s="166">
        <f>+K89</f>
        <v>30</v>
      </c>
      <c r="R89" s="166">
        <f>+L89</f>
        <v>40</v>
      </c>
      <c r="S89" s="166">
        <f>+M89</f>
        <v>45</v>
      </c>
      <c r="AG89" s="166">
        <f t="shared" ref="AG89:AK91" si="14">+D89-O89</f>
        <v>0</v>
      </c>
      <c r="AH89" s="166">
        <f t="shared" si="14"/>
        <v>0</v>
      </c>
      <c r="AI89" s="166">
        <f t="shared" si="14"/>
        <v>0</v>
      </c>
      <c r="AJ89" s="166">
        <f t="shared" si="14"/>
        <v>0</v>
      </c>
      <c r="AK89" s="166">
        <f t="shared" si="14"/>
        <v>0</v>
      </c>
      <c r="AL89" s="167"/>
      <c r="AT89" s="145"/>
      <c r="AV89" s="157"/>
      <c r="AX89" s="157"/>
      <c r="AZ89" s="157"/>
      <c r="BA89" s="152"/>
      <c r="BB89" s="158"/>
      <c r="BC89" s="152"/>
      <c r="BD89" s="157"/>
      <c r="BF89" s="157"/>
      <c r="BH89" s="157"/>
      <c r="BJ89" s="157"/>
      <c r="BL89" s="157"/>
      <c r="BM89" s="152"/>
      <c r="BN89" s="158"/>
      <c r="BO89" s="152"/>
      <c r="BP89" s="157"/>
      <c r="BR89" s="157"/>
      <c r="BT89" s="157"/>
    </row>
    <row r="90" spans="1:72" x14ac:dyDescent="0.2">
      <c r="D90" s="166">
        <f t="shared" si="13"/>
        <v>20</v>
      </c>
      <c r="E90" s="166">
        <f t="shared" si="13"/>
        <v>17.5</v>
      </c>
      <c r="F90" s="166">
        <f t="shared" si="13"/>
        <v>20</v>
      </c>
      <c r="G90" s="166">
        <f t="shared" si="13"/>
        <v>22.5</v>
      </c>
      <c r="H90" s="166">
        <f t="shared" si="13"/>
        <v>25</v>
      </c>
      <c r="I90" s="166">
        <v>40</v>
      </c>
      <c r="J90" s="166">
        <v>35</v>
      </c>
      <c r="K90" s="166">
        <v>40</v>
      </c>
      <c r="L90" s="166">
        <v>45</v>
      </c>
      <c r="M90" s="166">
        <v>50</v>
      </c>
      <c r="N90" s="148" t="s">
        <v>146</v>
      </c>
      <c r="O90" s="166">
        <f t="shared" ref="O90:S91" si="15">+I90/2</f>
        <v>20</v>
      </c>
      <c r="P90" s="166">
        <f t="shared" si="15"/>
        <v>17.5</v>
      </c>
      <c r="Q90" s="166">
        <f t="shared" si="15"/>
        <v>20</v>
      </c>
      <c r="R90" s="166">
        <f t="shared" si="15"/>
        <v>22.5</v>
      </c>
      <c r="S90" s="166">
        <f t="shared" si="15"/>
        <v>25</v>
      </c>
      <c r="AG90" s="166">
        <f t="shared" si="14"/>
        <v>0</v>
      </c>
      <c r="AH90" s="166">
        <f t="shared" si="14"/>
        <v>0</v>
      </c>
      <c r="AI90" s="166">
        <f t="shared" si="14"/>
        <v>0</v>
      </c>
      <c r="AJ90" s="166">
        <f t="shared" si="14"/>
        <v>0</v>
      </c>
      <c r="AK90" s="166">
        <f t="shared" si="14"/>
        <v>0</v>
      </c>
      <c r="AL90" s="167"/>
      <c r="AT90" s="145"/>
      <c r="AV90" s="157"/>
      <c r="AX90" s="157"/>
      <c r="AZ90" s="157"/>
      <c r="BA90" s="152"/>
      <c r="BB90" s="158"/>
      <c r="BC90" s="152"/>
      <c r="BD90" s="157"/>
      <c r="BF90" s="157"/>
      <c r="BH90" s="157"/>
      <c r="BJ90" s="157"/>
      <c r="BL90" s="157"/>
      <c r="BM90" s="152"/>
      <c r="BN90" s="158"/>
      <c r="BO90" s="152"/>
      <c r="BP90" s="157"/>
      <c r="BR90" s="157"/>
      <c r="BT90" s="157"/>
    </row>
    <row r="91" spans="1:72" x14ac:dyDescent="0.2">
      <c r="D91" s="166">
        <f>+$O$87*I87+$O$87</f>
        <v>6.25</v>
      </c>
      <c r="E91" s="166">
        <f>+$O$87*J87+$O$87</f>
        <v>5</v>
      </c>
      <c r="F91" s="166">
        <f>+$O$87*K87+$O$87</f>
        <v>5</v>
      </c>
      <c r="G91" s="166">
        <f>+$O$87*L87+$O$87</f>
        <v>7.5</v>
      </c>
      <c r="H91" s="166">
        <f>+$O$87*M87+$O$87</f>
        <v>10</v>
      </c>
      <c r="I91" s="166">
        <v>12.5</v>
      </c>
      <c r="J91" s="166">
        <v>10</v>
      </c>
      <c r="K91" s="166">
        <v>10</v>
      </c>
      <c r="L91" s="166">
        <v>15</v>
      </c>
      <c r="M91" s="166">
        <v>20</v>
      </c>
      <c r="N91" s="148" t="s">
        <v>146</v>
      </c>
      <c r="O91" s="166">
        <f t="shared" si="15"/>
        <v>6.25</v>
      </c>
      <c r="P91" s="166">
        <f t="shared" si="15"/>
        <v>5</v>
      </c>
      <c r="Q91" s="166">
        <f t="shared" si="15"/>
        <v>5</v>
      </c>
      <c r="R91" s="166">
        <f t="shared" si="15"/>
        <v>7.5</v>
      </c>
      <c r="S91" s="166">
        <f t="shared" si="15"/>
        <v>10</v>
      </c>
      <c r="AG91" s="166">
        <f t="shared" si="14"/>
        <v>0</v>
      </c>
      <c r="AH91" s="166">
        <f t="shared" si="14"/>
        <v>0</v>
      </c>
      <c r="AI91" s="166">
        <f t="shared" si="14"/>
        <v>0</v>
      </c>
      <c r="AJ91" s="166">
        <f t="shared" si="14"/>
        <v>0</v>
      </c>
      <c r="AK91" s="166">
        <f t="shared" si="14"/>
        <v>0</v>
      </c>
      <c r="AL91" s="167"/>
      <c r="AT91" s="145"/>
      <c r="AV91" s="157"/>
      <c r="AX91" s="157"/>
      <c r="AZ91" s="157"/>
      <c r="BA91" s="152"/>
      <c r="BB91" s="158"/>
      <c r="BC91" s="152"/>
      <c r="BD91" s="157"/>
      <c r="BF91" s="157"/>
      <c r="BH91" s="157"/>
      <c r="BJ91" s="157"/>
      <c r="BL91" s="157"/>
      <c r="BM91" s="152"/>
      <c r="BN91" s="158"/>
      <c r="BO91" s="152"/>
      <c r="BP91" s="157"/>
      <c r="BR91" s="157"/>
      <c r="BT91" s="157"/>
    </row>
    <row r="92" spans="1:72" x14ac:dyDescent="0.2">
      <c r="F92" s="145"/>
      <c r="G92" s="145"/>
      <c r="H92" s="145"/>
      <c r="I92" s="154">
        <v>1</v>
      </c>
      <c r="J92" s="154">
        <v>2</v>
      </c>
      <c r="K92" s="154">
        <v>3</v>
      </c>
      <c r="L92" s="154">
        <v>4</v>
      </c>
      <c r="M92" s="154">
        <v>5</v>
      </c>
      <c r="O92" s="154">
        <v>1</v>
      </c>
      <c r="P92" s="154">
        <v>2</v>
      </c>
      <c r="Q92" s="154">
        <v>3</v>
      </c>
      <c r="R92" s="154">
        <v>4</v>
      </c>
      <c r="S92" s="154">
        <v>5</v>
      </c>
      <c r="T92" s="154"/>
      <c r="U92" s="154">
        <v>1</v>
      </c>
      <c r="V92" s="154">
        <v>2</v>
      </c>
      <c r="W92" s="154">
        <v>3</v>
      </c>
      <c r="X92" s="154">
        <v>4</v>
      </c>
      <c r="Y92" s="154">
        <v>5</v>
      </c>
      <c r="Z92" s="154"/>
      <c r="AA92" s="154">
        <v>1</v>
      </c>
      <c r="AB92" s="154">
        <v>2</v>
      </c>
      <c r="AC92" s="154">
        <v>3</v>
      </c>
      <c r="AD92" s="154">
        <v>4</v>
      </c>
      <c r="AE92" s="154">
        <v>5</v>
      </c>
      <c r="AT92" s="145"/>
    </row>
    <row r="93" spans="1:72" x14ac:dyDescent="0.2">
      <c r="A93" s="145"/>
      <c r="B93" s="145"/>
      <c r="C93" s="145"/>
      <c r="D93" s="145"/>
      <c r="E93" s="145"/>
      <c r="F93" s="145" t="s">
        <v>149</v>
      </c>
      <c r="G93" s="145" t="s">
        <v>134</v>
      </c>
      <c r="H93" s="146">
        <v>5000</v>
      </c>
      <c r="I93" s="156">
        <v>3.2500000000000001E-2</v>
      </c>
      <c r="J93" s="156">
        <f>+I93-0.25%</f>
        <v>3.0000000000000002E-2</v>
      </c>
      <c r="K93" s="156">
        <f>+J93+0.25%</f>
        <v>3.2500000000000001E-2</v>
      </c>
      <c r="L93" s="156">
        <f>+K93</f>
        <v>3.2500000000000001E-2</v>
      </c>
      <c r="M93" s="156">
        <f>+L93+1.75%</f>
        <v>0.05</v>
      </c>
      <c r="O93" s="145">
        <f>+$H93*I93</f>
        <v>162.5</v>
      </c>
      <c r="P93" s="145">
        <f>+$H93*J93</f>
        <v>150</v>
      </c>
      <c r="Q93" s="145">
        <f>+$H93*K93</f>
        <v>162.5</v>
      </c>
      <c r="R93" s="145">
        <f>+$H93*L93</f>
        <v>162.5</v>
      </c>
      <c r="S93" s="145">
        <f>+$H93*M93</f>
        <v>250</v>
      </c>
      <c r="T93" s="145"/>
      <c r="U93" s="168">
        <f t="shared" ref="U93:Y97" si="16">+O99*$U$83</f>
        <v>930</v>
      </c>
      <c r="V93" s="168">
        <f t="shared" si="16"/>
        <v>800</v>
      </c>
      <c r="W93" s="168">
        <f t="shared" si="16"/>
        <v>890</v>
      </c>
      <c r="X93" s="168">
        <f t="shared" si="16"/>
        <v>890</v>
      </c>
      <c r="Y93" s="168">
        <f t="shared" si="16"/>
        <v>1400</v>
      </c>
      <c r="Z93" s="145"/>
      <c r="AA93" s="168">
        <f t="shared" ref="AA93:AE97" si="17">+$AA$83*O99</f>
        <v>4650</v>
      </c>
      <c r="AB93" s="168">
        <f t="shared" si="17"/>
        <v>4000</v>
      </c>
      <c r="AC93" s="168">
        <f t="shared" si="17"/>
        <v>4450</v>
      </c>
      <c r="AD93" s="168">
        <f t="shared" si="17"/>
        <v>4450</v>
      </c>
      <c r="AE93" s="168">
        <f t="shared" si="17"/>
        <v>7000</v>
      </c>
      <c r="AT93" s="145"/>
    </row>
    <row r="94" spans="1:72" x14ac:dyDescent="0.2">
      <c r="A94" s="145" t="s">
        <v>150</v>
      </c>
      <c r="B94" s="145"/>
      <c r="C94" s="145"/>
      <c r="D94" s="145"/>
      <c r="E94" s="175" t="s">
        <v>121</v>
      </c>
      <c r="F94" s="145" t="s">
        <v>138</v>
      </c>
      <c r="G94" s="145" t="s">
        <v>134</v>
      </c>
      <c r="H94" s="146">
        <v>10000</v>
      </c>
      <c r="I94" s="156">
        <f t="shared" ref="I94:M97" si="18">+I93-0.25%</f>
        <v>3.0000000000000002E-2</v>
      </c>
      <c r="J94" s="156">
        <f t="shared" si="18"/>
        <v>2.7500000000000004E-2</v>
      </c>
      <c r="K94" s="156">
        <f t="shared" si="18"/>
        <v>3.0000000000000002E-2</v>
      </c>
      <c r="L94" s="156">
        <f t="shared" si="18"/>
        <v>3.0000000000000002E-2</v>
      </c>
      <c r="M94" s="156">
        <f t="shared" si="18"/>
        <v>4.7500000000000001E-2</v>
      </c>
      <c r="O94" s="145">
        <f>(+$H94-$H93)*I94+O93</f>
        <v>312.5</v>
      </c>
      <c r="P94" s="145">
        <f>(+$H94-$H93)*J94+P93</f>
        <v>287.5</v>
      </c>
      <c r="Q94" s="145">
        <f>(+$H94-$H93)*K94+Q93</f>
        <v>312.5</v>
      </c>
      <c r="R94" s="145">
        <f>(+$H94-$H93)*L94+R93</f>
        <v>312.5</v>
      </c>
      <c r="S94" s="145">
        <f>(+$H94-$H93)*M94+S93</f>
        <v>487.5</v>
      </c>
      <c r="T94" s="145"/>
      <c r="U94" s="168">
        <f t="shared" si="16"/>
        <v>1530</v>
      </c>
      <c r="V94" s="168">
        <f t="shared" si="16"/>
        <v>1350</v>
      </c>
      <c r="W94" s="168">
        <f t="shared" si="16"/>
        <v>1490</v>
      </c>
      <c r="X94" s="168">
        <f t="shared" si="16"/>
        <v>1490</v>
      </c>
      <c r="Y94" s="168">
        <f t="shared" si="16"/>
        <v>2350</v>
      </c>
      <c r="Z94" s="145"/>
      <c r="AA94" s="168">
        <f t="shared" si="17"/>
        <v>7650</v>
      </c>
      <c r="AB94" s="168">
        <f t="shared" si="17"/>
        <v>6750</v>
      </c>
      <c r="AC94" s="168">
        <f t="shared" si="17"/>
        <v>7450</v>
      </c>
      <c r="AD94" s="168">
        <f t="shared" si="17"/>
        <v>7450</v>
      </c>
      <c r="AE94" s="168">
        <f t="shared" si="17"/>
        <v>11750</v>
      </c>
      <c r="AG94" s="145"/>
      <c r="AH94" s="145"/>
      <c r="AI94" s="145"/>
      <c r="AJ94" s="145"/>
      <c r="AK94" s="145"/>
      <c r="AL94" s="145"/>
      <c r="AM94" s="145"/>
      <c r="AN94" s="145"/>
      <c r="AO94" s="145"/>
      <c r="AP94" s="145"/>
      <c r="AQ94" s="145"/>
      <c r="AR94" s="145"/>
      <c r="AS94" s="145"/>
      <c r="AT94" s="145"/>
    </row>
    <row r="95" spans="1:72" x14ac:dyDescent="0.2">
      <c r="A95" s="145"/>
      <c r="B95" s="145"/>
      <c r="C95" s="145"/>
      <c r="D95" s="145"/>
      <c r="E95" s="145"/>
      <c r="F95" s="145" t="s">
        <v>140</v>
      </c>
      <c r="G95" s="145" t="s">
        <v>134</v>
      </c>
      <c r="H95" s="146">
        <v>25000</v>
      </c>
      <c r="I95" s="156">
        <f t="shared" si="18"/>
        <v>2.7500000000000004E-2</v>
      </c>
      <c r="J95" s="156">
        <f t="shared" si="18"/>
        <v>2.5000000000000005E-2</v>
      </c>
      <c r="K95" s="156">
        <f t="shared" si="18"/>
        <v>2.7500000000000004E-2</v>
      </c>
      <c r="L95" s="156">
        <f t="shared" si="18"/>
        <v>2.7500000000000004E-2</v>
      </c>
      <c r="M95" s="156">
        <f t="shared" si="18"/>
        <v>4.4999999999999998E-2</v>
      </c>
      <c r="O95" s="145">
        <f>(+$H95-($H94+$H93))*I95+O94</f>
        <v>587.5</v>
      </c>
      <c r="P95" s="145">
        <f>(+$H95-($H94+$H93))*J95+P94</f>
        <v>537.5</v>
      </c>
      <c r="Q95" s="145">
        <f>(+$H95-($H94+$H93))*K95+Q94</f>
        <v>587.5</v>
      </c>
      <c r="R95" s="145">
        <f>(+$H95-($H94+$H93))*L95+R94</f>
        <v>587.5</v>
      </c>
      <c r="S95" s="145">
        <f>(+$H95-($H94+$H93))*M95+S94</f>
        <v>937.5</v>
      </c>
      <c r="T95" s="145"/>
      <c r="U95" s="168">
        <f t="shared" si="16"/>
        <v>2630</v>
      </c>
      <c r="V95" s="168">
        <f t="shared" si="16"/>
        <v>2350</v>
      </c>
      <c r="W95" s="168">
        <f t="shared" si="16"/>
        <v>2590</v>
      </c>
      <c r="X95" s="168">
        <f t="shared" si="16"/>
        <v>2590</v>
      </c>
      <c r="Y95" s="168">
        <f t="shared" si="16"/>
        <v>4150</v>
      </c>
      <c r="Z95" s="145"/>
      <c r="AA95" s="168">
        <f t="shared" si="17"/>
        <v>13150</v>
      </c>
      <c r="AB95" s="168">
        <f t="shared" si="17"/>
        <v>11750</v>
      </c>
      <c r="AC95" s="168">
        <f t="shared" si="17"/>
        <v>12950</v>
      </c>
      <c r="AD95" s="168">
        <f t="shared" si="17"/>
        <v>12950</v>
      </c>
      <c r="AE95" s="168">
        <f t="shared" si="17"/>
        <v>20750</v>
      </c>
      <c r="AG95" s="145"/>
      <c r="AH95" s="145"/>
      <c r="AI95" s="145"/>
      <c r="AJ95" s="145"/>
      <c r="AK95" s="145"/>
      <c r="AL95" s="145"/>
      <c r="AM95" s="145"/>
      <c r="AN95" s="145"/>
      <c r="AO95" s="145"/>
      <c r="AP95" s="145"/>
      <c r="AQ95" s="145"/>
      <c r="AR95" s="145"/>
      <c r="AS95" s="145"/>
      <c r="AT95" s="145"/>
    </row>
    <row r="96" spans="1:72" x14ac:dyDescent="0.2">
      <c r="A96" s="145"/>
      <c r="B96" s="145"/>
      <c r="C96" s="145"/>
      <c r="D96" s="145"/>
      <c r="E96" s="145"/>
      <c r="F96" s="145" t="s">
        <v>151</v>
      </c>
      <c r="G96" s="145" t="s">
        <v>134</v>
      </c>
      <c r="H96" s="146">
        <v>50000</v>
      </c>
      <c r="I96" s="156">
        <f t="shared" si="18"/>
        <v>2.5000000000000005E-2</v>
      </c>
      <c r="J96" s="156">
        <f t="shared" si="18"/>
        <v>2.2500000000000006E-2</v>
      </c>
      <c r="K96" s="156">
        <f t="shared" si="18"/>
        <v>2.5000000000000005E-2</v>
      </c>
      <c r="L96" s="156">
        <f t="shared" si="18"/>
        <v>2.5000000000000005E-2</v>
      </c>
      <c r="M96" s="156">
        <f t="shared" si="18"/>
        <v>4.2499999999999996E-2</v>
      </c>
      <c r="O96" s="145">
        <f>(+$H96-($H95+$H94+$H93))*I96+O95</f>
        <v>837.5</v>
      </c>
      <c r="P96" s="145">
        <f>(+$H96-($H95+$H94+$H93))*J96+P95</f>
        <v>762.5</v>
      </c>
      <c r="Q96" s="145">
        <f>(+$H96-($H95+$H94+$H93))*K96+Q95</f>
        <v>837.5</v>
      </c>
      <c r="R96" s="145">
        <f>(+$H96-($H95+$H94+$H93))*L96+R95</f>
        <v>837.5</v>
      </c>
      <c r="S96" s="145">
        <f>(+$H96-($H95+$H94+$H93))*M96+S95</f>
        <v>1362.5</v>
      </c>
      <c r="T96" s="145"/>
      <c r="U96" s="168">
        <f t="shared" si="16"/>
        <v>3630</v>
      </c>
      <c r="V96" s="168">
        <f t="shared" si="16"/>
        <v>3250</v>
      </c>
      <c r="W96" s="168">
        <f t="shared" si="16"/>
        <v>3590</v>
      </c>
      <c r="X96" s="168">
        <f t="shared" si="16"/>
        <v>3590</v>
      </c>
      <c r="Y96" s="168">
        <f t="shared" si="16"/>
        <v>5850</v>
      </c>
      <c r="Z96" s="145"/>
      <c r="AA96" s="168">
        <f t="shared" si="17"/>
        <v>18150</v>
      </c>
      <c r="AB96" s="168">
        <f t="shared" si="17"/>
        <v>16250</v>
      </c>
      <c r="AC96" s="168">
        <f t="shared" si="17"/>
        <v>17950</v>
      </c>
      <c r="AD96" s="168">
        <f t="shared" si="17"/>
        <v>17950</v>
      </c>
      <c r="AE96" s="168">
        <f t="shared" si="17"/>
        <v>29250</v>
      </c>
      <c r="AG96" s="145"/>
      <c r="AH96" s="145"/>
      <c r="AI96" s="145"/>
      <c r="AJ96" s="145"/>
      <c r="AK96" s="145"/>
      <c r="AL96" s="145"/>
      <c r="AM96" s="145"/>
      <c r="AN96" s="145"/>
      <c r="AO96" s="145"/>
      <c r="AP96" s="145"/>
      <c r="AQ96" s="145"/>
      <c r="AR96" s="145"/>
      <c r="AS96" s="145"/>
      <c r="AT96" s="145"/>
    </row>
    <row r="97" spans="1:73" x14ac:dyDescent="0.2">
      <c r="A97" s="145"/>
      <c r="B97" s="145"/>
      <c r="C97" s="145"/>
      <c r="D97" s="145"/>
      <c r="E97" s="145"/>
      <c r="F97" s="145" t="s">
        <v>152</v>
      </c>
      <c r="G97" s="145" t="s">
        <v>141</v>
      </c>
      <c r="H97" s="146">
        <v>100000</v>
      </c>
      <c r="I97" s="156">
        <f t="shared" si="18"/>
        <v>2.2500000000000006E-2</v>
      </c>
      <c r="J97" s="156">
        <f t="shared" si="18"/>
        <v>2.0000000000000007E-2</v>
      </c>
      <c r="K97" s="156">
        <f t="shared" si="18"/>
        <v>2.2500000000000006E-2</v>
      </c>
      <c r="L97" s="156">
        <f t="shared" si="18"/>
        <v>2.2500000000000006E-2</v>
      </c>
      <c r="M97" s="156">
        <f t="shared" si="18"/>
        <v>3.9999999999999994E-2</v>
      </c>
      <c r="O97" s="145">
        <f>(+$H97-(SUM(H93:H96)))*I97+O96</f>
        <v>1062.5</v>
      </c>
      <c r="P97" s="145">
        <f>(+$H97-($H96+$H95+$H94+$H93))*J97+P96</f>
        <v>962.50000000000011</v>
      </c>
      <c r="Q97" s="145">
        <f>(+$H97-($H96+$H95+$H94+$H93))*K97+Q96</f>
        <v>1062.5</v>
      </c>
      <c r="R97" s="145">
        <f>(+$H97-($H96+$H95+$H94+$H93))*L97+R96</f>
        <v>1062.5</v>
      </c>
      <c r="S97" s="145">
        <f>(+$H97-($H96+$H95+$H94+$H93))*M97+S96</f>
        <v>1762.5</v>
      </c>
      <c r="T97" s="145"/>
      <c r="U97" s="168">
        <f t="shared" si="16"/>
        <v>4530</v>
      </c>
      <c r="V97" s="168">
        <f t="shared" si="16"/>
        <v>4050.0000000000005</v>
      </c>
      <c r="W97" s="168">
        <f t="shared" si="16"/>
        <v>4490</v>
      </c>
      <c r="X97" s="168">
        <f t="shared" si="16"/>
        <v>4490</v>
      </c>
      <c r="Y97" s="168">
        <f t="shared" si="16"/>
        <v>7450</v>
      </c>
      <c r="Z97" s="145"/>
      <c r="AA97" s="168">
        <f t="shared" si="17"/>
        <v>22650</v>
      </c>
      <c r="AB97" s="168">
        <f t="shared" si="17"/>
        <v>20250.000000000004</v>
      </c>
      <c r="AC97" s="168">
        <f t="shared" si="17"/>
        <v>22450</v>
      </c>
      <c r="AD97" s="168">
        <f t="shared" si="17"/>
        <v>22450</v>
      </c>
      <c r="AE97" s="168">
        <f t="shared" si="17"/>
        <v>37250</v>
      </c>
      <c r="AG97" s="145"/>
      <c r="AH97" s="145"/>
      <c r="AI97" s="145"/>
      <c r="AJ97" s="145"/>
      <c r="AK97" s="145"/>
      <c r="AL97" s="145"/>
      <c r="AM97" s="145"/>
      <c r="AN97" s="145"/>
      <c r="AO97" s="145"/>
      <c r="AP97" s="145"/>
      <c r="AQ97" s="145"/>
      <c r="AR97" s="145"/>
      <c r="AS97" s="145"/>
      <c r="AT97" s="145"/>
    </row>
    <row r="98" spans="1:73" x14ac:dyDescent="0.2">
      <c r="A98" s="145" t="s">
        <v>153</v>
      </c>
      <c r="B98" s="145"/>
      <c r="C98" s="145"/>
      <c r="D98" s="145"/>
      <c r="E98" s="145"/>
      <c r="F98" s="145"/>
      <c r="G98" s="145"/>
      <c r="H98" s="145"/>
      <c r="I98" s="145"/>
      <c r="J98" s="145"/>
      <c r="K98" s="145" t="s">
        <v>156</v>
      </c>
      <c r="L98" s="145"/>
      <c r="M98" s="145"/>
      <c r="N98" s="145"/>
      <c r="O98" s="164" t="s">
        <v>181</v>
      </c>
      <c r="P98" s="145"/>
      <c r="Q98" s="145"/>
      <c r="R98" s="145"/>
      <c r="S98" s="145"/>
      <c r="T98" s="145"/>
      <c r="U98" s="145" t="s">
        <v>181</v>
      </c>
      <c r="V98" s="145"/>
      <c r="W98" s="145"/>
      <c r="X98" s="145"/>
      <c r="Y98" s="145"/>
      <c r="Z98" s="145"/>
      <c r="AA98" s="145"/>
      <c r="AB98" s="145"/>
      <c r="AC98" s="145"/>
      <c r="AD98" s="145"/>
      <c r="AE98" s="145"/>
      <c r="AF98" s="145"/>
      <c r="AG98" s="145"/>
      <c r="AH98" s="145"/>
      <c r="AI98" s="145"/>
      <c r="AJ98" s="145"/>
      <c r="AK98" s="145"/>
      <c r="AL98" s="145"/>
      <c r="AM98" s="145"/>
      <c r="AN98" s="145"/>
      <c r="AO98" s="145"/>
      <c r="AP98" s="145"/>
      <c r="AQ98" s="145"/>
      <c r="AR98" s="145"/>
      <c r="AS98" s="145"/>
      <c r="AT98" s="145"/>
    </row>
    <row r="99" spans="1:73" x14ac:dyDescent="0.2">
      <c r="A99" s="164" t="s">
        <v>189</v>
      </c>
      <c r="B99" s="145"/>
      <c r="C99" s="145"/>
      <c r="D99" s="169">
        <v>5.0000000000000001E-3</v>
      </c>
      <c r="E99" s="145"/>
      <c r="F99" s="145" t="s">
        <v>155</v>
      </c>
      <c r="G99" s="145"/>
      <c r="H99" s="145"/>
      <c r="I99" s="170">
        <v>35</v>
      </c>
      <c r="J99" s="170">
        <f>+I99-10</f>
        <v>25</v>
      </c>
      <c r="K99" s="170">
        <f>+J99+5</f>
        <v>30</v>
      </c>
      <c r="L99" s="170">
        <f>+K99</f>
        <v>30</v>
      </c>
      <c r="M99" s="170">
        <f>+L99+20</f>
        <v>50</v>
      </c>
      <c r="N99" s="145"/>
      <c r="O99" s="168">
        <f t="shared" ref="O99:S103" si="19">+O93+I$99*$U$86</f>
        <v>232.5</v>
      </c>
      <c r="P99" s="168">
        <f t="shared" si="19"/>
        <v>200</v>
      </c>
      <c r="Q99" s="168">
        <f t="shared" si="19"/>
        <v>222.5</v>
      </c>
      <c r="R99" s="168">
        <f t="shared" si="19"/>
        <v>222.5</v>
      </c>
      <c r="S99" s="168">
        <f t="shared" si="19"/>
        <v>350</v>
      </c>
      <c r="T99" s="168"/>
      <c r="U99" s="145">
        <f t="shared" ref="U99:Y103" si="20">+U93/$U$85</f>
        <v>465</v>
      </c>
      <c r="V99" s="145">
        <f t="shared" si="20"/>
        <v>400</v>
      </c>
      <c r="W99" s="145">
        <f t="shared" si="20"/>
        <v>445</v>
      </c>
      <c r="X99" s="145">
        <f t="shared" si="20"/>
        <v>445</v>
      </c>
      <c r="Y99" s="145">
        <f t="shared" si="20"/>
        <v>700</v>
      </c>
      <c r="Z99" s="145"/>
      <c r="AA99" s="145">
        <f t="shared" ref="AA99:AE103" si="21">+AA93/$AA$85</f>
        <v>465</v>
      </c>
      <c r="AB99" s="145">
        <f t="shared" si="21"/>
        <v>400</v>
      </c>
      <c r="AC99" s="145">
        <f t="shared" si="21"/>
        <v>445</v>
      </c>
      <c r="AD99" s="145">
        <f t="shared" si="21"/>
        <v>445</v>
      </c>
      <c r="AE99" s="145">
        <f t="shared" si="21"/>
        <v>700</v>
      </c>
      <c r="AF99" s="145"/>
      <c r="AG99" s="145"/>
      <c r="AH99" s="145"/>
      <c r="AI99" s="145"/>
      <c r="AJ99" s="145"/>
      <c r="AK99" s="145"/>
      <c r="AL99" s="145"/>
      <c r="AM99" s="145"/>
      <c r="AN99" s="145"/>
      <c r="AO99" s="145"/>
      <c r="AP99" s="145"/>
      <c r="AQ99" s="145"/>
      <c r="AR99" s="145"/>
      <c r="AS99" s="145"/>
      <c r="AT99" s="145"/>
    </row>
    <row r="100" spans="1:73" x14ac:dyDescent="0.2">
      <c r="F100" s="148">
        <f>+G100*$U$83</f>
        <v>20000</v>
      </c>
      <c r="G100" s="148">
        <f>+H93</f>
        <v>5000</v>
      </c>
      <c r="H100" s="148">
        <v>200</v>
      </c>
      <c r="I100" s="148">
        <f>+(30*($U$83-1))</f>
        <v>90</v>
      </c>
      <c r="J100" s="148">
        <f>+F100*K100</f>
        <v>500</v>
      </c>
      <c r="K100" s="171">
        <v>2.5000000000000001E-2</v>
      </c>
      <c r="L100" s="148">
        <f>+J100+I100+H100</f>
        <v>790</v>
      </c>
      <c r="M100" s="148">
        <f>+L100/$U$85</f>
        <v>395</v>
      </c>
      <c r="N100" s="168"/>
      <c r="O100" s="168">
        <f t="shared" si="19"/>
        <v>382.5</v>
      </c>
      <c r="P100" s="168">
        <f t="shared" si="19"/>
        <v>337.5</v>
      </c>
      <c r="Q100" s="168">
        <f t="shared" si="19"/>
        <v>372.5</v>
      </c>
      <c r="R100" s="168">
        <f t="shared" si="19"/>
        <v>372.5</v>
      </c>
      <c r="S100" s="168">
        <f t="shared" si="19"/>
        <v>587.5</v>
      </c>
      <c r="T100" s="168"/>
      <c r="U100" s="145">
        <f t="shared" si="20"/>
        <v>765</v>
      </c>
      <c r="V100" s="145">
        <f t="shared" si="20"/>
        <v>675</v>
      </c>
      <c r="W100" s="145">
        <f t="shared" si="20"/>
        <v>745</v>
      </c>
      <c r="X100" s="145">
        <f t="shared" si="20"/>
        <v>745</v>
      </c>
      <c r="Y100" s="145">
        <f t="shared" si="20"/>
        <v>1175</v>
      </c>
      <c r="Z100" s="145"/>
      <c r="AA100" s="145">
        <f t="shared" si="21"/>
        <v>765</v>
      </c>
      <c r="AB100" s="145">
        <f t="shared" si="21"/>
        <v>675</v>
      </c>
      <c r="AC100" s="145">
        <f t="shared" si="21"/>
        <v>745</v>
      </c>
      <c r="AD100" s="145">
        <f t="shared" si="21"/>
        <v>745</v>
      </c>
      <c r="AE100" s="145">
        <f t="shared" si="21"/>
        <v>1175</v>
      </c>
      <c r="AF100" s="145"/>
      <c r="AG100" s="145"/>
    </row>
    <row r="101" spans="1:73" x14ac:dyDescent="0.2">
      <c r="F101" s="148">
        <f>+G101*$U$83</f>
        <v>40000</v>
      </c>
      <c r="G101" s="148">
        <f>+H94</f>
        <v>10000</v>
      </c>
      <c r="H101" s="148">
        <v>200</v>
      </c>
      <c r="I101" s="148">
        <f>+(30*($U$83-1))</f>
        <v>90</v>
      </c>
      <c r="J101" s="148">
        <f>+F101*K101</f>
        <v>900.00000000000011</v>
      </c>
      <c r="K101" s="171">
        <f>+K100-0.0025</f>
        <v>2.2500000000000003E-2</v>
      </c>
      <c r="L101" s="148">
        <f>+J101+I101+H101</f>
        <v>1190</v>
      </c>
      <c r="M101" s="148">
        <f>+L101/$U$85</f>
        <v>595</v>
      </c>
      <c r="N101" s="168"/>
      <c r="O101" s="168">
        <f t="shared" si="19"/>
        <v>657.5</v>
      </c>
      <c r="P101" s="168">
        <f t="shared" si="19"/>
        <v>587.5</v>
      </c>
      <c r="Q101" s="168">
        <f t="shared" si="19"/>
        <v>647.5</v>
      </c>
      <c r="R101" s="168">
        <f t="shared" si="19"/>
        <v>647.5</v>
      </c>
      <c r="S101" s="168">
        <f t="shared" si="19"/>
        <v>1037.5</v>
      </c>
      <c r="T101" s="168"/>
      <c r="U101" s="145">
        <f t="shared" si="20"/>
        <v>1315</v>
      </c>
      <c r="V101" s="145">
        <f t="shared" si="20"/>
        <v>1175</v>
      </c>
      <c r="W101" s="145">
        <f t="shared" si="20"/>
        <v>1295</v>
      </c>
      <c r="X101" s="145">
        <f t="shared" si="20"/>
        <v>1295</v>
      </c>
      <c r="Y101" s="145">
        <f t="shared" si="20"/>
        <v>2075</v>
      </c>
      <c r="Z101" s="145"/>
      <c r="AA101" s="145">
        <f t="shared" si="21"/>
        <v>1315</v>
      </c>
      <c r="AB101" s="145">
        <f t="shared" si="21"/>
        <v>1175</v>
      </c>
      <c r="AC101" s="145">
        <f t="shared" si="21"/>
        <v>1295</v>
      </c>
      <c r="AD101" s="145">
        <f t="shared" si="21"/>
        <v>1295</v>
      </c>
      <c r="AE101" s="145">
        <f t="shared" si="21"/>
        <v>2075</v>
      </c>
      <c r="AF101" s="145"/>
      <c r="AG101" s="145"/>
    </row>
    <row r="102" spans="1:73" x14ac:dyDescent="0.2">
      <c r="F102" s="148">
        <f>+G102*$U$83</f>
        <v>100000</v>
      </c>
      <c r="G102" s="148">
        <f>+H95</f>
        <v>25000</v>
      </c>
      <c r="H102" s="148">
        <v>200</v>
      </c>
      <c r="I102" s="148">
        <f>+(30*($U$83-1))</f>
        <v>90</v>
      </c>
      <c r="J102" s="148">
        <f>+F102*K102</f>
        <v>2000.0000000000005</v>
      </c>
      <c r="K102" s="171">
        <f>+K101-0.0025</f>
        <v>2.0000000000000004E-2</v>
      </c>
      <c r="L102" s="148">
        <f>+J102+I102+H102</f>
        <v>2290.0000000000005</v>
      </c>
      <c r="M102" s="148">
        <f>+L102/$U$85</f>
        <v>1145.0000000000002</v>
      </c>
      <c r="N102" s="168"/>
      <c r="O102" s="168">
        <f t="shared" si="19"/>
        <v>907.5</v>
      </c>
      <c r="P102" s="168">
        <f t="shared" si="19"/>
        <v>812.5</v>
      </c>
      <c r="Q102" s="168">
        <f t="shared" si="19"/>
        <v>897.5</v>
      </c>
      <c r="R102" s="168">
        <f t="shared" si="19"/>
        <v>897.5</v>
      </c>
      <c r="S102" s="168">
        <f t="shared" si="19"/>
        <v>1462.5</v>
      </c>
      <c r="T102" s="168"/>
      <c r="U102" s="145">
        <f t="shared" si="20"/>
        <v>1815</v>
      </c>
      <c r="V102" s="145">
        <f t="shared" si="20"/>
        <v>1625</v>
      </c>
      <c r="W102" s="145">
        <f t="shared" si="20"/>
        <v>1795</v>
      </c>
      <c r="X102" s="145">
        <f t="shared" si="20"/>
        <v>1795</v>
      </c>
      <c r="Y102" s="145">
        <f t="shared" si="20"/>
        <v>2925</v>
      </c>
      <c r="Z102" s="145"/>
      <c r="AA102" s="145">
        <f t="shared" si="21"/>
        <v>1815</v>
      </c>
      <c r="AB102" s="145">
        <f t="shared" si="21"/>
        <v>1625</v>
      </c>
      <c r="AC102" s="145">
        <f t="shared" si="21"/>
        <v>1795</v>
      </c>
      <c r="AD102" s="145">
        <f t="shared" si="21"/>
        <v>1795</v>
      </c>
      <c r="AE102" s="145">
        <f t="shared" si="21"/>
        <v>2925</v>
      </c>
      <c r="AF102" s="145"/>
      <c r="AG102" s="145"/>
    </row>
    <row r="103" spans="1:73" x14ac:dyDescent="0.2">
      <c r="F103" s="148">
        <f>+G103*$U$83</f>
        <v>200000</v>
      </c>
      <c r="G103" s="148">
        <f>+H96</f>
        <v>50000</v>
      </c>
      <c r="H103" s="148">
        <v>200</v>
      </c>
      <c r="I103" s="148">
        <f>+(30*($U$83-1))</f>
        <v>90</v>
      </c>
      <c r="J103" s="148">
        <f>+F103*K103</f>
        <v>3500.0000000000009</v>
      </c>
      <c r="K103" s="171">
        <f>+K102-0.0025</f>
        <v>1.7500000000000005E-2</v>
      </c>
      <c r="L103" s="148">
        <f>+J103+I103+H103</f>
        <v>3790.0000000000009</v>
      </c>
      <c r="M103" s="148">
        <f>+L103/$U$85</f>
        <v>1895.0000000000005</v>
      </c>
      <c r="N103" s="168"/>
      <c r="O103" s="168">
        <f t="shared" si="19"/>
        <v>1132.5</v>
      </c>
      <c r="P103" s="168">
        <f t="shared" si="19"/>
        <v>1012.5000000000001</v>
      </c>
      <c r="Q103" s="168">
        <f t="shared" si="19"/>
        <v>1122.5</v>
      </c>
      <c r="R103" s="168">
        <f t="shared" si="19"/>
        <v>1122.5</v>
      </c>
      <c r="S103" s="168">
        <f t="shared" si="19"/>
        <v>1862.5</v>
      </c>
      <c r="T103" s="168"/>
      <c r="U103" s="145">
        <f t="shared" si="20"/>
        <v>2265</v>
      </c>
      <c r="V103" s="145">
        <f t="shared" si="20"/>
        <v>2025.0000000000002</v>
      </c>
      <c r="W103" s="145">
        <f t="shared" si="20"/>
        <v>2245</v>
      </c>
      <c r="X103" s="145">
        <f t="shared" si="20"/>
        <v>2245</v>
      </c>
      <c r="Y103" s="145">
        <f t="shared" si="20"/>
        <v>3725</v>
      </c>
      <c r="Z103" s="145"/>
      <c r="AA103" s="145">
        <f t="shared" si="21"/>
        <v>2265</v>
      </c>
      <c r="AB103" s="145">
        <f t="shared" si="21"/>
        <v>2025.0000000000005</v>
      </c>
      <c r="AC103" s="145">
        <f t="shared" si="21"/>
        <v>2245</v>
      </c>
      <c r="AD103" s="145">
        <f t="shared" si="21"/>
        <v>2245</v>
      </c>
      <c r="AE103" s="145">
        <f t="shared" si="21"/>
        <v>3725</v>
      </c>
      <c r="AF103" s="145"/>
      <c r="AG103" s="145"/>
    </row>
    <row r="104" spans="1:73" x14ac:dyDescent="0.2">
      <c r="F104" s="148">
        <f>+G104*$U$83</f>
        <v>400000</v>
      </c>
      <c r="G104" s="148">
        <f>+H97</f>
        <v>100000</v>
      </c>
      <c r="H104" s="148">
        <v>200</v>
      </c>
      <c r="I104" s="148">
        <f>+(30*($U$83-1))</f>
        <v>90</v>
      </c>
      <c r="J104" s="148">
        <f>+F104*K104</f>
        <v>6000.0000000000018</v>
      </c>
      <c r="K104" s="171">
        <f>+K103-0.0025</f>
        <v>1.5000000000000005E-2</v>
      </c>
      <c r="L104" s="148">
        <f>+J104+I104+H104</f>
        <v>6290.0000000000018</v>
      </c>
      <c r="M104" s="148">
        <f>+L104/$U$85</f>
        <v>3145.0000000000009</v>
      </c>
    </row>
    <row r="106" spans="1:73" x14ac:dyDescent="0.2">
      <c r="A106" s="146"/>
      <c r="B106" s="146"/>
      <c r="C106" s="146"/>
      <c r="D106" s="146"/>
      <c r="E106" s="146"/>
      <c r="F106" s="146"/>
      <c r="G106" s="146"/>
      <c r="H106" s="146"/>
      <c r="I106" s="146"/>
      <c r="J106" s="146"/>
      <c r="K106" s="146"/>
      <c r="L106" s="146"/>
      <c r="M106" s="146"/>
      <c r="N106" s="146"/>
      <c r="O106" s="146"/>
      <c r="P106" s="146"/>
      <c r="Q106" s="146"/>
      <c r="R106" s="146"/>
      <c r="S106" s="146"/>
      <c r="T106" s="146"/>
      <c r="U106" s="146"/>
      <c r="V106" s="146"/>
      <c r="W106" s="146"/>
      <c r="X106" s="146"/>
      <c r="Y106" s="146"/>
      <c r="Z106" s="146"/>
      <c r="AA106" s="146"/>
      <c r="AB106" s="146"/>
      <c r="AC106" s="146"/>
      <c r="AD106" s="146"/>
      <c r="AE106" s="146"/>
      <c r="AF106" s="146"/>
      <c r="AG106" s="146"/>
      <c r="AH106" s="146"/>
      <c r="AI106" s="146"/>
      <c r="AJ106" s="146"/>
      <c r="AK106" s="146"/>
      <c r="AL106" s="146"/>
      <c r="AM106" s="146"/>
      <c r="AN106" s="146"/>
      <c r="AO106" s="146"/>
      <c r="AP106" s="146"/>
      <c r="AQ106" s="146"/>
      <c r="AR106" s="146"/>
      <c r="AS106" s="146"/>
      <c r="AT106" s="146"/>
      <c r="AU106" s="146"/>
      <c r="AV106" s="146"/>
      <c r="AW106" s="146"/>
      <c r="AX106" s="146"/>
      <c r="AY106" s="146"/>
      <c r="AZ106" s="146"/>
      <c r="BA106" s="146"/>
      <c r="BB106" s="146"/>
      <c r="BC106" s="146"/>
      <c r="BD106" s="146"/>
      <c r="BE106" s="146"/>
      <c r="BF106" s="146"/>
      <c r="BG106" s="146"/>
      <c r="BH106" s="146"/>
      <c r="BI106" s="146"/>
      <c r="BJ106" s="146"/>
      <c r="BK106" s="146"/>
      <c r="BL106" s="146"/>
      <c r="BM106" s="146"/>
      <c r="BN106" s="146"/>
      <c r="BO106" s="146"/>
      <c r="BP106" s="146"/>
      <c r="BQ106" s="146"/>
      <c r="BR106" s="146"/>
      <c r="BS106" s="146"/>
      <c r="BT106" s="146"/>
      <c r="BU106" s="146"/>
    </row>
    <row r="107" spans="1:73" ht="15.75" x14ac:dyDescent="0.25">
      <c r="A107" s="145" t="s">
        <v>157</v>
      </c>
      <c r="F107" s="159" t="s">
        <v>190</v>
      </c>
      <c r="G107" s="159" t="s">
        <v>191</v>
      </c>
    </row>
    <row r="108" spans="1:73" ht="18" x14ac:dyDescent="0.25">
      <c r="A108" s="147" t="s">
        <v>160</v>
      </c>
    </row>
    <row r="109" spans="1:73" x14ac:dyDescent="0.2">
      <c r="A109" s="145" t="s">
        <v>112</v>
      </c>
      <c r="B109" s="146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 t="s">
        <v>114</v>
      </c>
      <c r="M109" s="145"/>
      <c r="N109" s="145"/>
      <c r="O109" s="145"/>
      <c r="P109" s="145"/>
      <c r="Q109" s="145"/>
      <c r="R109" s="145"/>
      <c r="S109" s="145"/>
      <c r="T109" s="145"/>
      <c r="U109" s="145"/>
      <c r="V109" s="145"/>
      <c r="W109" s="145"/>
      <c r="X109" s="145"/>
      <c r="Y109" s="145"/>
      <c r="Z109" s="145"/>
      <c r="AA109" s="145"/>
      <c r="AB109" s="145"/>
      <c r="AC109" s="145"/>
      <c r="AD109" s="145"/>
      <c r="AE109" s="145"/>
      <c r="AF109" s="145"/>
      <c r="AG109" s="145"/>
      <c r="AH109" s="145"/>
      <c r="AI109" s="145"/>
      <c r="AJ109" s="145"/>
      <c r="AK109" s="145"/>
      <c r="AL109" s="145"/>
      <c r="AM109" s="145"/>
      <c r="AN109" s="145"/>
      <c r="AO109" s="145"/>
      <c r="AP109" s="145"/>
      <c r="AQ109" s="145"/>
      <c r="AR109" s="145"/>
      <c r="AS109" s="145"/>
      <c r="AT109" s="145"/>
      <c r="AV109" s="148" t="s">
        <v>271</v>
      </c>
    </row>
    <row r="110" spans="1:73" x14ac:dyDescent="0.2">
      <c r="A110" s="145" t="s">
        <v>115</v>
      </c>
      <c r="B110" s="145"/>
      <c r="C110" s="145"/>
      <c r="D110" s="145"/>
      <c r="E110" s="146"/>
      <c r="G110" s="145"/>
      <c r="H110" s="145" t="s">
        <v>116</v>
      </c>
      <c r="I110" s="145"/>
      <c r="J110" s="145"/>
      <c r="K110" s="145"/>
      <c r="L110" s="146"/>
      <c r="M110" s="145" t="s">
        <v>117</v>
      </c>
      <c r="N110" s="146">
        <v>2</v>
      </c>
      <c r="O110" s="149"/>
      <c r="P110" s="149"/>
      <c r="Q110" s="149"/>
      <c r="R110" s="149"/>
      <c r="S110" s="149"/>
      <c r="T110" s="149"/>
      <c r="U110" s="149"/>
      <c r="V110" s="149"/>
      <c r="W110" s="149"/>
      <c r="X110" s="149"/>
      <c r="Y110" s="149"/>
      <c r="Z110" s="149"/>
      <c r="AA110" s="149"/>
      <c r="AB110" s="149"/>
      <c r="AC110" s="149"/>
      <c r="AD110" s="149"/>
      <c r="AE110" s="149"/>
      <c r="AF110" s="149"/>
      <c r="AG110" s="149"/>
      <c r="AH110" s="149"/>
      <c r="AI110" s="149"/>
      <c r="AJ110" s="149"/>
      <c r="AK110" s="149"/>
      <c r="AL110" s="149"/>
      <c r="AM110" s="149"/>
      <c r="AN110" s="149"/>
      <c r="AO110" s="149"/>
      <c r="AP110" s="149"/>
      <c r="AQ110" s="149"/>
      <c r="AR110" s="149"/>
      <c r="AS110" s="149"/>
      <c r="AT110" s="149"/>
    </row>
    <row r="111" spans="1:73" x14ac:dyDescent="0.2">
      <c r="A111" s="145" t="s">
        <v>118</v>
      </c>
      <c r="B111" s="145"/>
      <c r="C111" s="145"/>
      <c r="D111" s="150" t="s">
        <v>121</v>
      </c>
      <c r="E111" s="145"/>
      <c r="F111" s="145" t="s">
        <v>119</v>
      </c>
      <c r="G111" s="145"/>
      <c r="H111" s="145"/>
      <c r="I111" s="173" t="s">
        <v>163</v>
      </c>
      <c r="J111" s="173" t="s">
        <v>185</v>
      </c>
      <c r="K111" s="173" t="s">
        <v>192</v>
      </c>
      <c r="L111" s="150" t="s">
        <v>120</v>
      </c>
      <c r="M111" s="150" t="s">
        <v>120</v>
      </c>
      <c r="N111" s="145"/>
      <c r="O111" s="145"/>
      <c r="P111" s="145"/>
      <c r="Q111" s="145"/>
      <c r="R111" s="145"/>
      <c r="S111" s="145"/>
      <c r="T111" s="145"/>
      <c r="U111" s="145"/>
      <c r="V111" s="145"/>
      <c r="W111" s="145"/>
      <c r="X111" s="145"/>
      <c r="Y111" s="145"/>
      <c r="Z111" s="145"/>
      <c r="AA111" s="145"/>
      <c r="AB111" s="145"/>
      <c r="AC111" s="145"/>
      <c r="AD111" s="145"/>
      <c r="AE111" s="145"/>
      <c r="AF111" s="145"/>
      <c r="AG111" s="145"/>
      <c r="AH111" s="145"/>
      <c r="AI111" s="145"/>
      <c r="AJ111" s="145"/>
      <c r="AK111" s="145"/>
      <c r="AL111" s="145"/>
      <c r="AM111" s="145"/>
      <c r="AN111" s="145"/>
      <c r="AO111" s="145"/>
      <c r="AP111" s="145"/>
      <c r="AQ111" s="145"/>
      <c r="AR111" s="145"/>
      <c r="AS111" s="145"/>
      <c r="AT111" s="145"/>
      <c r="AV111" s="145" t="s">
        <v>121</v>
      </c>
      <c r="AW111" s="145"/>
      <c r="AX111" s="145" t="s">
        <v>122</v>
      </c>
      <c r="AY111" s="145"/>
      <c r="AZ111" s="145" t="s">
        <v>123</v>
      </c>
      <c r="BA111" s="145"/>
      <c r="BB111" s="145"/>
      <c r="BC111" s="145"/>
      <c r="BD111" s="145"/>
      <c r="BE111" s="145"/>
      <c r="BF111" s="145" t="s">
        <v>124</v>
      </c>
      <c r="BG111" s="145"/>
      <c r="BH111" s="145" t="s">
        <v>125</v>
      </c>
      <c r="BI111" s="145"/>
      <c r="BJ111" s="145"/>
      <c r="BK111" s="145"/>
      <c r="BL111" s="145" t="s">
        <v>126</v>
      </c>
      <c r="BM111" s="145"/>
      <c r="BN111" s="145"/>
      <c r="BO111" s="145"/>
      <c r="BP111" s="145"/>
      <c r="BQ111" s="145"/>
      <c r="BR111" s="145" t="s">
        <v>124</v>
      </c>
      <c r="BS111" s="145"/>
      <c r="BT111" s="145" t="s">
        <v>127</v>
      </c>
    </row>
    <row r="112" spans="1:73" x14ac:dyDescent="0.2">
      <c r="A112" s="145"/>
      <c r="B112" s="145"/>
      <c r="C112" s="145"/>
      <c r="D112" s="145"/>
      <c r="E112" s="145"/>
      <c r="F112" s="145"/>
      <c r="G112" s="145"/>
      <c r="H112" s="145"/>
      <c r="I112" s="150" t="s">
        <v>120</v>
      </c>
      <c r="J112" s="150" t="s">
        <v>120</v>
      </c>
      <c r="K112" s="150" t="s">
        <v>120</v>
      </c>
      <c r="L112" s="150" t="s">
        <v>120</v>
      </c>
      <c r="M112" s="150" t="s">
        <v>120</v>
      </c>
      <c r="N112" s="145"/>
      <c r="O112" s="145"/>
      <c r="P112" s="145"/>
      <c r="Q112" s="145"/>
      <c r="R112" s="145"/>
      <c r="S112" s="145"/>
      <c r="T112" s="145"/>
      <c r="U112" s="145"/>
      <c r="V112" s="145"/>
      <c r="W112" s="145"/>
      <c r="X112" s="145"/>
      <c r="Y112" s="145"/>
      <c r="Z112" s="145"/>
      <c r="AA112" s="145"/>
      <c r="AB112" s="145"/>
      <c r="AC112" s="145"/>
      <c r="AD112" s="145"/>
      <c r="AE112" s="145"/>
      <c r="AF112" s="145"/>
      <c r="AG112" s="145"/>
      <c r="AH112" s="145"/>
      <c r="AI112" s="145"/>
      <c r="AJ112" s="145"/>
      <c r="AK112" s="145"/>
      <c r="AL112" s="145"/>
      <c r="AM112" s="145"/>
      <c r="AN112" s="145"/>
      <c r="AO112" s="145"/>
      <c r="AP112" s="145"/>
      <c r="AQ112" s="145"/>
      <c r="AR112" s="145"/>
      <c r="AS112" s="145"/>
      <c r="AT112" s="145"/>
      <c r="AV112" s="151"/>
      <c r="AX112" s="151"/>
      <c r="AZ112" s="151"/>
      <c r="BA112" s="152" t="s">
        <v>128</v>
      </c>
      <c r="BB112" s="153"/>
      <c r="BC112" s="152" t="s">
        <v>128</v>
      </c>
      <c r="BD112" s="151"/>
      <c r="BF112" s="151"/>
      <c r="BH112" s="151"/>
      <c r="BJ112" s="151"/>
      <c r="BL112" s="151"/>
      <c r="BM112" s="152" t="s">
        <v>128</v>
      </c>
      <c r="BN112" s="153"/>
      <c r="BO112" s="152" t="s">
        <v>128</v>
      </c>
      <c r="BP112" s="151"/>
      <c r="BR112" s="151"/>
      <c r="BT112" s="151"/>
    </row>
    <row r="113" spans="1:72" x14ac:dyDescent="0.2">
      <c r="A113" s="145"/>
      <c r="B113" s="145"/>
      <c r="C113" s="145"/>
      <c r="D113" s="145"/>
      <c r="E113" s="145"/>
      <c r="F113" s="145"/>
      <c r="G113" s="145"/>
      <c r="H113" s="145"/>
      <c r="I113" s="154">
        <v>1</v>
      </c>
      <c r="J113" s="154">
        <v>2</v>
      </c>
      <c r="K113" s="154">
        <v>3</v>
      </c>
      <c r="L113" s="154">
        <v>4</v>
      </c>
      <c r="M113" s="154">
        <v>5</v>
      </c>
      <c r="N113" s="145"/>
      <c r="O113" s="145"/>
      <c r="P113" s="145"/>
      <c r="Q113" s="145"/>
      <c r="R113" s="145"/>
      <c r="S113" s="145"/>
      <c r="T113" s="145"/>
      <c r="U113" s="145"/>
      <c r="V113" s="145"/>
      <c r="W113" s="145"/>
      <c r="X113" s="145"/>
      <c r="Y113" s="145"/>
      <c r="Z113" s="145"/>
      <c r="AA113" s="145"/>
      <c r="AB113" s="145"/>
      <c r="AC113" s="145"/>
      <c r="AD113" s="145"/>
      <c r="AE113" s="145"/>
      <c r="AF113" s="145"/>
      <c r="AG113" s="145"/>
      <c r="AH113" s="145"/>
      <c r="AI113" s="145"/>
      <c r="AJ113" s="145"/>
      <c r="AK113" s="145"/>
      <c r="AL113" s="145"/>
      <c r="AM113" s="145"/>
      <c r="AN113" s="145"/>
      <c r="AO113" s="145"/>
      <c r="AP113" s="145"/>
      <c r="AQ113" s="145"/>
      <c r="AR113" s="145"/>
      <c r="AS113" s="145"/>
      <c r="AT113" s="145"/>
      <c r="AV113" s="151"/>
      <c r="AX113" s="151"/>
      <c r="AZ113" s="151"/>
      <c r="BA113" s="152" t="s">
        <v>128</v>
      </c>
      <c r="BB113" s="153"/>
      <c r="BC113" s="152" t="s">
        <v>128</v>
      </c>
      <c r="BD113" s="151"/>
      <c r="BF113" s="151"/>
      <c r="BH113" s="151"/>
      <c r="BJ113" s="151"/>
      <c r="BL113" s="151"/>
      <c r="BM113" s="152" t="s">
        <v>128</v>
      </c>
      <c r="BN113" s="153"/>
      <c r="BO113" s="152" t="s">
        <v>128</v>
      </c>
      <c r="BP113" s="151"/>
      <c r="BR113" s="151"/>
      <c r="BT113" s="151"/>
    </row>
    <row r="114" spans="1:72" x14ac:dyDescent="0.2">
      <c r="A114" s="145" t="s">
        <v>129</v>
      </c>
      <c r="B114" s="145"/>
      <c r="C114" s="145"/>
      <c r="D114" s="145"/>
      <c r="E114" s="146" t="s">
        <v>272</v>
      </c>
      <c r="F114" s="145"/>
      <c r="G114" s="145"/>
      <c r="H114" s="145" t="s">
        <v>131</v>
      </c>
      <c r="I114" s="146" t="s">
        <v>164</v>
      </c>
      <c r="J114" s="146" t="s">
        <v>165</v>
      </c>
      <c r="K114" s="146" t="s">
        <v>166</v>
      </c>
      <c r="L114" s="146" t="s">
        <v>167</v>
      </c>
      <c r="M114" s="146" t="s">
        <v>168</v>
      </c>
      <c r="N114" s="145"/>
      <c r="O114" s="145"/>
      <c r="P114" s="145"/>
      <c r="Q114" s="145"/>
      <c r="R114" s="145"/>
      <c r="S114" s="145"/>
      <c r="T114" s="145"/>
      <c r="U114" s="145"/>
      <c r="V114" s="145"/>
      <c r="W114" s="145"/>
      <c r="X114" s="145"/>
      <c r="Y114" s="145"/>
      <c r="Z114" s="145"/>
      <c r="AA114" s="145"/>
      <c r="AB114" s="145"/>
      <c r="AC114" s="145"/>
      <c r="AD114" s="145"/>
      <c r="AE114" s="145"/>
      <c r="AF114" s="145"/>
      <c r="AG114" s="145"/>
      <c r="AH114" s="145"/>
      <c r="AI114" s="145"/>
      <c r="AJ114" s="145"/>
      <c r="AK114" s="145"/>
      <c r="AL114" s="145"/>
      <c r="AM114" s="145"/>
      <c r="AN114" s="145"/>
      <c r="AO114" s="145"/>
      <c r="AP114" s="145"/>
      <c r="AQ114" s="145"/>
      <c r="AR114" s="145"/>
      <c r="AS114" s="145"/>
      <c r="AT114" s="145"/>
      <c r="AV114" s="151"/>
      <c r="AX114" s="151"/>
      <c r="AZ114" s="151"/>
      <c r="BA114" s="152" t="s">
        <v>128</v>
      </c>
      <c r="BB114" s="153"/>
      <c r="BC114" s="152" t="s">
        <v>128</v>
      </c>
      <c r="BD114" s="151"/>
      <c r="BF114" s="151"/>
      <c r="BH114" s="151"/>
      <c r="BJ114" s="151"/>
      <c r="BL114" s="151"/>
      <c r="BM114" s="152" t="s">
        <v>128</v>
      </c>
      <c r="BN114" s="153"/>
      <c r="BO114" s="152" t="s">
        <v>128</v>
      </c>
      <c r="BP114" s="151"/>
      <c r="BR114" s="151"/>
      <c r="BT114" s="151"/>
    </row>
    <row r="115" spans="1:72" x14ac:dyDescent="0.2">
      <c r="A115" s="145" t="s">
        <v>132</v>
      </c>
      <c r="B115" s="145"/>
      <c r="C115" s="145"/>
      <c r="D115" s="145"/>
      <c r="E115" s="146">
        <v>100</v>
      </c>
      <c r="F115" s="145" t="s">
        <v>133</v>
      </c>
      <c r="G115" s="145" t="s">
        <v>134</v>
      </c>
      <c r="H115" s="146">
        <v>500</v>
      </c>
      <c r="I115" s="146">
        <v>2500</v>
      </c>
      <c r="J115" s="146">
        <v>3500</v>
      </c>
      <c r="K115" s="146">
        <v>3300</v>
      </c>
      <c r="L115" s="146">
        <v>3000</v>
      </c>
      <c r="M115" s="146">
        <v>1500</v>
      </c>
      <c r="N115" s="145"/>
      <c r="O115" s="145"/>
      <c r="P115" s="145"/>
      <c r="Q115" s="145"/>
      <c r="R115" s="145"/>
      <c r="S115" s="145"/>
      <c r="T115" s="145"/>
      <c r="U115" s="145"/>
      <c r="V115" s="145"/>
      <c r="W115" s="145"/>
      <c r="X115" s="145"/>
      <c r="Y115" s="145"/>
      <c r="Z115" s="145"/>
      <c r="AA115" s="145"/>
      <c r="AB115" s="145"/>
      <c r="AC115" s="145"/>
      <c r="AD115" s="145"/>
      <c r="AE115" s="145"/>
      <c r="AF115" s="145"/>
      <c r="AG115" s="145"/>
      <c r="AH115" s="145"/>
      <c r="AI115" s="145"/>
      <c r="AJ115" s="145"/>
      <c r="AK115" s="145"/>
      <c r="AL115" s="145"/>
      <c r="AM115" s="145"/>
      <c r="AN115" s="145"/>
      <c r="AO115" s="145"/>
      <c r="AP115" s="145"/>
      <c r="AQ115" s="145"/>
      <c r="AR115" s="145"/>
      <c r="AS115" s="145"/>
      <c r="AT115" s="145"/>
      <c r="AV115" s="151"/>
      <c r="AX115" s="151"/>
      <c r="AZ115" s="151"/>
      <c r="BA115" s="152" t="s">
        <v>128</v>
      </c>
      <c r="BB115" s="153"/>
      <c r="BC115" s="152" t="s">
        <v>128</v>
      </c>
      <c r="BD115" s="151"/>
      <c r="BF115" s="151"/>
      <c r="BH115" s="151"/>
      <c r="BJ115" s="151"/>
      <c r="BL115" s="151"/>
      <c r="BM115" s="152" t="s">
        <v>128</v>
      </c>
      <c r="BN115" s="153"/>
      <c r="BO115" s="152" t="s">
        <v>128</v>
      </c>
      <c r="BP115" s="151"/>
      <c r="BR115" s="151"/>
      <c r="BT115" s="151"/>
    </row>
    <row r="116" spans="1:72" x14ac:dyDescent="0.2">
      <c r="A116" s="145" t="s">
        <v>135</v>
      </c>
      <c r="B116" s="145"/>
      <c r="C116" s="145"/>
      <c r="D116" s="145"/>
      <c r="E116" s="145"/>
      <c r="F116" s="145" t="s">
        <v>136</v>
      </c>
      <c r="G116" s="145" t="s">
        <v>134</v>
      </c>
      <c r="H116" s="146">
        <v>1000</v>
      </c>
      <c r="I116" s="146">
        <f t="shared" ref="I116:L117" si="22">+I115+250</f>
        <v>2750</v>
      </c>
      <c r="J116" s="146">
        <f t="shared" si="22"/>
        <v>3750</v>
      </c>
      <c r="K116" s="146">
        <f t="shared" si="22"/>
        <v>3550</v>
      </c>
      <c r="L116" s="146">
        <f t="shared" si="22"/>
        <v>3250</v>
      </c>
      <c r="M116" s="146">
        <f>+I116-1000</f>
        <v>1750</v>
      </c>
      <c r="N116" s="145"/>
      <c r="O116" s="145"/>
      <c r="P116" s="145"/>
      <c r="Q116" s="145"/>
      <c r="R116" s="145"/>
      <c r="S116" s="145"/>
      <c r="T116" s="145"/>
      <c r="U116" s="145"/>
      <c r="V116" s="145"/>
      <c r="W116" s="145"/>
      <c r="X116" s="145"/>
      <c r="Y116" s="145"/>
      <c r="Z116" s="145"/>
      <c r="AA116" s="145"/>
      <c r="AB116" s="145"/>
      <c r="AC116" s="145"/>
      <c r="AD116" s="145"/>
      <c r="AE116" s="145"/>
      <c r="AF116" s="145"/>
      <c r="AG116" s="145"/>
      <c r="AH116" s="145"/>
      <c r="AI116" s="145"/>
      <c r="AJ116" s="145"/>
      <c r="AK116" s="145"/>
      <c r="AL116" s="145"/>
      <c r="AM116" s="145"/>
      <c r="AN116" s="145"/>
      <c r="AO116" s="145"/>
      <c r="AP116" s="145"/>
      <c r="AQ116" s="145"/>
      <c r="AR116" s="145"/>
      <c r="AS116" s="145"/>
      <c r="AT116" s="145"/>
      <c r="AV116" s="151"/>
      <c r="AX116" s="151"/>
      <c r="AZ116" s="151"/>
      <c r="BA116" s="152" t="s">
        <v>128</v>
      </c>
      <c r="BB116" s="153"/>
      <c r="BC116" s="152" t="s">
        <v>128</v>
      </c>
      <c r="BD116" s="151"/>
      <c r="BF116" s="151"/>
      <c r="BH116" s="151"/>
      <c r="BJ116" s="151"/>
      <c r="BL116" s="151"/>
      <c r="BM116" s="152" t="s">
        <v>128</v>
      </c>
      <c r="BN116" s="153"/>
      <c r="BO116" s="152" t="s">
        <v>128</v>
      </c>
      <c r="BP116" s="151"/>
      <c r="BR116" s="151"/>
      <c r="BT116" s="151"/>
    </row>
    <row r="117" spans="1:72" x14ac:dyDescent="0.2">
      <c r="A117" s="145" t="s">
        <v>137</v>
      </c>
      <c r="B117" s="146">
        <v>420</v>
      </c>
      <c r="C117" s="145" t="s">
        <v>49</v>
      </c>
      <c r="D117" s="146">
        <v>500</v>
      </c>
      <c r="E117" s="145" t="s">
        <v>143</v>
      </c>
      <c r="F117" s="145" t="s">
        <v>138</v>
      </c>
      <c r="G117" s="145" t="s">
        <v>134</v>
      </c>
      <c r="H117" s="146">
        <v>2500</v>
      </c>
      <c r="I117" s="146">
        <f t="shared" si="22"/>
        <v>3000</v>
      </c>
      <c r="J117" s="146">
        <f t="shared" si="22"/>
        <v>4000</v>
      </c>
      <c r="K117" s="146">
        <f t="shared" si="22"/>
        <v>3800</v>
      </c>
      <c r="L117" s="146">
        <f t="shared" si="22"/>
        <v>3500</v>
      </c>
      <c r="M117" s="146">
        <f>+I117-1000</f>
        <v>2000</v>
      </c>
      <c r="N117" s="145"/>
      <c r="O117" s="145"/>
      <c r="P117" s="145"/>
      <c r="Q117" s="145"/>
      <c r="R117" s="145"/>
      <c r="S117" s="145"/>
      <c r="T117" s="145"/>
      <c r="U117" s="145"/>
      <c r="V117" s="145"/>
      <c r="W117" s="145"/>
      <c r="X117" s="145"/>
      <c r="Y117" s="145"/>
      <c r="Z117" s="145"/>
      <c r="AA117" s="145"/>
      <c r="AB117" s="145"/>
      <c r="AC117" s="145"/>
      <c r="AD117" s="145"/>
      <c r="AE117" s="145"/>
      <c r="AF117" s="145"/>
      <c r="AG117" s="145"/>
      <c r="AH117" s="145"/>
      <c r="AI117" s="145"/>
      <c r="AJ117" s="145"/>
      <c r="AK117" s="145"/>
      <c r="AL117" s="145"/>
      <c r="AM117" s="145"/>
      <c r="AN117" s="145"/>
      <c r="AO117" s="145"/>
      <c r="AP117" s="145"/>
      <c r="AQ117" s="145"/>
      <c r="AR117" s="145"/>
      <c r="AS117" s="145"/>
      <c r="AT117" s="145"/>
      <c r="AV117" s="151"/>
      <c r="AX117" s="151"/>
      <c r="AZ117" s="151"/>
      <c r="BA117" s="152" t="s">
        <v>128</v>
      </c>
      <c r="BB117" s="153"/>
      <c r="BC117" s="152" t="s">
        <v>128</v>
      </c>
      <c r="BD117" s="151"/>
      <c r="BF117" s="151"/>
      <c r="BH117" s="151"/>
      <c r="BJ117" s="151"/>
      <c r="BL117" s="151"/>
      <c r="BM117" s="152" t="s">
        <v>128</v>
      </c>
      <c r="BN117" s="153"/>
      <c r="BO117" s="152" t="s">
        <v>128</v>
      </c>
      <c r="BP117" s="151"/>
      <c r="BR117" s="151"/>
      <c r="BT117" s="151"/>
    </row>
    <row r="118" spans="1:72" x14ac:dyDescent="0.2">
      <c r="A118" s="145" t="s">
        <v>139</v>
      </c>
      <c r="B118" s="146">
        <v>697</v>
      </c>
      <c r="C118" s="145" t="s">
        <v>49</v>
      </c>
      <c r="D118" s="146">
        <v>1008</v>
      </c>
      <c r="E118" s="145" t="s">
        <v>143</v>
      </c>
      <c r="F118" s="145" t="s">
        <v>140</v>
      </c>
      <c r="G118" s="145" t="s">
        <v>134</v>
      </c>
      <c r="H118" s="146">
        <v>5000</v>
      </c>
      <c r="I118" s="146">
        <f>+I117+250</f>
        <v>3250</v>
      </c>
      <c r="J118" s="146">
        <f>+J117+500</f>
        <v>4500</v>
      </c>
      <c r="K118" s="146">
        <f>+K117+500</f>
        <v>4300</v>
      </c>
      <c r="L118" s="146">
        <f>+L117+500</f>
        <v>4000</v>
      </c>
      <c r="M118" s="146">
        <f>+I118-1000</f>
        <v>2250</v>
      </c>
      <c r="N118" s="145"/>
      <c r="O118" s="160"/>
      <c r="P118" s="145"/>
      <c r="Q118" s="145" t="s">
        <v>169</v>
      </c>
      <c r="R118" s="145"/>
      <c r="T118" s="145"/>
      <c r="U118" s="145" t="s">
        <v>169</v>
      </c>
      <c r="V118" s="145"/>
      <c r="W118" s="145"/>
      <c r="X118" s="145"/>
      <c r="Y118" s="145"/>
      <c r="Z118" s="145"/>
      <c r="AA118" s="145" t="s">
        <v>169</v>
      </c>
      <c r="AB118" s="145"/>
      <c r="AC118" s="145"/>
      <c r="AE118" s="145"/>
      <c r="AF118" s="145"/>
      <c r="AG118" s="145"/>
      <c r="AH118" s="145"/>
      <c r="AI118" s="145"/>
      <c r="AJ118" s="145"/>
      <c r="AK118" s="145"/>
      <c r="AL118" s="145"/>
      <c r="AM118" s="145"/>
      <c r="AN118" s="145"/>
      <c r="AO118" s="145"/>
      <c r="AP118" s="145"/>
      <c r="AQ118" s="145"/>
      <c r="AR118" s="145"/>
      <c r="AS118" s="145"/>
      <c r="AT118" s="145"/>
      <c r="AV118" s="151"/>
      <c r="AX118" s="151"/>
      <c r="AZ118" s="151"/>
      <c r="BA118" s="152" t="s">
        <v>128</v>
      </c>
      <c r="BB118" s="153"/>
      <c r="BC118" s="152" t="s">
        <v>128</v>
      </c>
      <c r="BD118" s="151"/>
      <c r="BF118" s="151"/>
      <c r="BH118" s="151"/>
      <c r="BJ118" s="151"/>
      <c r="BL118" s="151"/>
      <c r="BM118" s="152" t="s">
        <v>128</v>
      </c>
      <c r="BN118" s="153"/>
      <c r="BO118" s="152" t="s">
        <v>128</v>
      </c>
      <c r="BP118" s="151"/>
      <c r="BR118" s="151"/>
      <c r="BT118" s="151"/>
    </row>
    <row r="119" spans="1:72" x14ac:dyDescent="0.2">
      <c r="A119" s="161" t="s">
        <v>170</v>
      </c>
      <c r="B119" s="161"/>
      <c r="C119" s="161"/>
      <c r="D119" s="161"/>
      <c r="E119" s="161">
        <v>15</v>
      </c>
      <c r="F119" s="162" t="s">
        <v>171</v>
      </c>
      <c r="G119" s="145" t="s">
        <v>141</v>
      </c>
      <c r="H119" s="146">
        <v>10000</v>
      </c>
      <c r="I119" s="146">
        <f>+I118+250</f>
        <v>3500</v>
      </c>
      <c r="J119" s="146">
        <f>+J118+250</f>
        <v>4750</v>
      </c>
      <c r="K119" s="146">
        <f>+K118+250</f>
        <v>4550</v>
      </c>
      <c r="L119" s="146">
        <f>+L118+250</f>
        <v>4250</v>
      </c>
      <c r="M119" s="146">
        <f>+I119-1000</f>
        <v>2500</v>
      </c>
      <c r="N119" s="145"/>
      <c r="O119" s="163"/>
      <c r="P119" s="145" t="s">
        <v>172</v>
      </c>
      <c r="Q119" s="145">
        <v>1</v>
      </c>
      <c r="R119" s="145"/>
      <c r="T119" s="145"/>
      <c r="U119" s="145">
        <v>2</v>
      </c>
      <c r="V119" s="145"/>
      <c r="W119" s="145"/>
      <c r="X119" s="145"/>
      <c r="Y119" s="145"/>
      <c r="Z119" s="145"/>
      <c r="AA119" s="145">
        <v>20</v>
      </c>
      <c r="AB119" s="145"/>
      <c r="AC119" s="145"/>
      <c r="AE119" s="145"/>
      <c r="AF119" s="145"/>
      <c r="AG119" s="145"/>
      <c r="AH119" s="145"/>
      <c r="AI119" s="145"/>
      <c r="AJ119" s="145"/>
      <c r="AK119" s="145"/>
      <c r="AL119" s="145"/>
      <c r="AM119" s="145"/>
      <c r="AN119" s="145"/>
      <c r="AO119" s="145"/>
      <c r="AP119" s="145"/>
      <c r="AQ119" s="145"/>
      <c r="AR119" s="145"/>
      <c r="AS119" s="145"/>
      <c r="AT119" s="145"/>
      <c r="AV119" s="151"/>
      <c r="AX119" s="151"/>
      <c r="AZ119" s="151"/>
      <c r="BA119" s="152" t="s">
        <v>128</v>
      </c>
      <c r="BB119" s="153"/>
      <c r="BC119" s="152" t="s">
        <v>128</v>
      </c>
      <c r="BD119" s="151"/>
      <c r="BF119" s="151"/>
      <c r="BH119" s="151"/>
      <c r="BJ119" s="151"/>
      <c r="BL119" s="151"/>
      <c r="BM119" s="152" t="s">
        <v>128</v>
      </c>
      <c r="BN119" s="153"/>
      <c r="BO119" s="152" t="s">
        <v>128</v>
      </c>
      <c r="BP119" s="151"/>
      <c r="BR119" s="151"/>
      <c r="BT119" s="151"/>
    </row>
    <row r="120" spans="1:72" x14ac:dyDescent="0.2">
      <c r="A120" s="145" t="s">
        <v>142</v>
      </c>
      <c r="B120" s="145"/>
      <c r="C120" s="145"/>
      <c r="D120" s="145"/>
      <c r="E120" s="164" t="s">
        <v>173</v>
      </c>
      <c r="F120" s="145"/>
      <c r="G120" s="145"/>
      <c r="H120" s="145"/>
      <c r="I120" s="155">
        <v>1</v>
      </c>
      <c r="J120" s="155">
        <v>2</v>
      </c>
      <c r="K120" s="155">
        <v>3</v>
      </c>
      <c r="L120" s="155">
        <v>4</v>
      </c>
      <c r="M120" s="155">
        <v>5</v>
      </c>
      <c r="N120" s="145"/>
      <c r="O120" s="163"/>
      <c r="P120" s="145"/>
      <c r="Q120" s="145" t="s">
        <v>186</v>
      </c>
      <c r="R120" s="145"/>
      <c r="T120" s="145"/>
      <c r="U120" s="145" t="s">
        <v>186</v>
      </c>
      <c r="V120" s="145"/>
      <c r="W120" s="145"/>
      <c r="X120" s="145"/>
      <c r="Y120" s="145"/>
      <c r="Z120" s="145"/>
      <c r="AA120" s="164" t="s">
        <v>187</v>
      </c>
      <c r="AB120" s="145"/>
      <c r="AC120" s="145"/>
      <c r="AE120" s="145"/>
      <c r="AF120" s="145"/>
      <c r="AG120" s="145"/>
      <c r="AH120" s="145"/>
      <c r="AI120" s="145"/>
      <c r="AJ120" s="145"/>
      <c r="AK120" s="145"/>
      <c r="AL120" s="145"/>
      <c r="AM120" s="145"/>
      <c r="AN120" s="145"/>
      <c r="AO120" s="145"/>
      <c r="AP120" s="145"/>
      <c r="AQ120" s="145"/>
      <c r="AR120" s="145"/>
      <c r="AS120" s="145"/>
      <c r="AT120" s="145"/>
      <c r="AV120" s="151"/>
      <c r="AX120" s="151"/>
      <c r="AZ120" s="151"/>
      <c r="BA120" s="152" t="s">
        <v>128</v>
      </c>
      <c r="BB120" s="153"/>
      <c r="BC120" s="152" t="s">
        <v>128</v>
      </c>
      <c r="BD120" s="151"/>
      <c r="BF120" s="151"/>
      <c r="BH120" s="151"/>
      <c r="BJ120" s="151"/>
      <c r="BL120" s="151"/>
      <c r="BM120" s="152" t="s">
        <v>128</v>
      </c>
      <c r="BN120" s="153"/>
      <c r="BO120" s="152" t="s">
        <v>128</v>
      </c>
      <c r="BP120" s="151"/>
      <c r="BR120" s="151"/>
      <c r="BT120" s="151"/>
    </row>
    <row r="121" spans="1:72" x14ac:dyDescent="0.2">
      <c r="A121" s="145" t="s">
        <v>137</v>
      </c>
      <c r="B121" s="146">
        <v>420</v>
      </c>
      <c r="C121" s="145" t="s">
        <v>49</v>
      </c>
      <c r="D121" s="146">
        <v>500</v>
      </c>
      <c r="E121" s="145" t="s">
        <v>143</v>
      </c>
      <c r="F121" s="145" t="s">
        <v>144</v>
      </c>
      <c r="G121" s="145" t="s">
        <v>145</v>
      </c>
      <c r="H121" s="145"/>
      <c r="I121" s="156">
        <f t="shared" ref="I121:M122" si="23">IF(+O125/$E$119&lt;=100%,0,(+O125-$E$119)/$E$119)</f>
        <v>1.3333333333333333</v>
      </c>
      <c r="J121" s="156">
        <f t="shared" si="23"/>
        <v>1</v>
      </c>
      <c r="K121" s="156">
        <f t="shared" si="23"/>
        <v>1</v>
      </c>
      <c r="L121" s="156">
        <f t="shared" si="23"/>
        <v>1.6666666666666667</v>
      </c>
      <c r="M121" s="156">
        <f t="shared" si="23"/>
        <v>2</v>
      </c>
      <c r="N121" s="145" t="s">
        <v>175</v>
      </c>
      <c r="O121" s="161">
        <v>15</v>
      </c>
      <c r="P121" s="145" t="s">
        <v>176</v>
      </c>
      <c r="Q121" s="145">
        <v>1</v>
      </c>
      <c r="T121" s="145"/>
      <c r="U121" s="145">
        <f>+U119/2</f>
        <v>1</v>
      </c>
      <c r="AA121" s="145">
        <f>+AA119/2</f>
        <v>10</v>
      </c>
      <c r="AH121" s="145"/>
      <c r="AI121" s="145"/>
      <c r="AJ121" s="145"/>
      <c r="AK121" s="145"/>
      <c r="AL121" s="145"/>
      <c r="AM121" s="145"/>
      <c r="AN121" s="145"/>
      <c r="AO121" s="145"/>
      <c r="AP121" s="145"/>
      <c r="AQ121" s="145"/>
      <c r="AR121" s="145"/>
      <c r="AS121" s="145"/>
      <c r="AT121" s="145"/>
      <c r="AV121" s="151"/>
      <c r="AX121" s="151"/>
      <c r="AZ121" s="151"/>
      <c r="BA121" s="152" t="s">
        <v>128</v>
      </c>
      <c r="BB121" s="153"/>
      <c r="BC121" s="152" t="s">
        <v>128</v>
      </c>
      <c r="BD121" s="151"/>
      <c r="BF121" s="151"/>
      <c r="BH121" s="151"/>
      <c r="BJ121" s="151"/>
      <c r="BL121" s="151"/>
      <c r="BM121" s="152" t="s">
        <v>128</v>
      </c>
      <c r="BN121" s="153"/>
      <c r="BO121" s="152" t="s">
        <v>128</v>
      </c>
      <c r="BP121" s="151"/>
      <c r="BR121" s="151"/>
      <c r="BT121" s="151"/>
    </row>
    <row r="122" spans="1:72" x14ac:dyDescent="0.2">
      <c r="A122" s="145" t="s">
        <v>139</v>
      </c>
      <c r="B122" s="146">
        <v>710</v>
      </c>
      <c r="C122" s="145" t="s">
        <v>49</v>
      </c>
      <c r="D122" s="146">
        <v>1020</v>
      </c>
      <c r="E122" s="145" t="s">
        <v>143</v>
      </c>
      <c r="F122" s="145"/>
      <c r="G122" s="145" t="s">
        <v>147</v>
      </c>
      <c r="H122" s="145"/>
      <c r="I122" s="156">
        <f t="shared" si="23"/>
        <v>0.33333333333333331</v>
      </c>
      <c r="J122" s="156">
        <f t="shared" si="23"/>
        <v>0.16666666666666666</v>
      </c>
      <c r="K122" s="156">
        <f t="shared" si="23"/>
        <v>0.33333333333333331</v>
      </c>
      <c r="L122" s="156">
        <f t="shared" si="23"/>
        <v>0.5</v>
      </c>
      <c r="M122" s="156">
        <f t="shared" si="23"/>
        <v>0.66666666666666663</v>
      </c>
      <c r="N122" s="145" t="s">
        <v>175</v>
      </c>
      <c r="O122" s="161">
        <v>15</v>
      </c>
      <c r="P122" s="164" t="s">
        <v>177</v>
      </c>
      <c r="Q122" s="174">
        <v>2</v>
      </c>
      <c r="T122" s="164"/>
      <c r="U122" s="174">
        <v>2</v>
      </c>
      <c r="V122" s="145" t="s">
        <v>177</v>
      </c>
      <c r="AA122" s="174">
        <f>+U122</f>
        <v>2</v>
      </c>
      <c r="AB122" s="145" t="s">
        <v>177</v>
      </c>
      <c r="AH122" s="145"/>
      <c r="AI122" s="145"/>
      <c r="AJ122" s="145"/>
      <c r="AK122" s="145"/>
      <c r="AL122" s="145"/>
      <c r="AM122" s="145"/>
      <c r="AN122" s="145"/>
      <c r="AO122" s="145"/>
      <c r="AP122" s="145"/>
      <c r="AQ122" s="145"/>
      <c r="AR122" s="145"/>
      <c r="AS122" s="145"/>
      <c r="AT122" s="145"/>
      <c r="AV122" s="157"/>
      <c r="AX122" s="157"/>
      <c r="AZ122" s="157"/>
      <c r="BA122" s="152"/>
      <c r="BB122" s="158"/>
      <c r="BC122" s="152"/>
      <c r="BD122" s="157"/>
      <c r="BF122" s="157"/>
      <c r="BH122" s="157"/>
      <c r="BJ122" s="157"/>
      <c r="BL122" s="157"/>
      <c r="BM122" s="152"/>
      <c r="BN122" s="158"/>
      <c r="BO122" s="152"/>
      <c r="BP122" s="157"/>
      <c r="BR122" s="157"/>
      <c r="BT122" s="157"/>
    </row>
    <row r="123" spans="1:72" x14ac:dyDescent="0.2">
      <c r="D123" s="164" t="s">
        <v>178</v>
      </c>
      <c r="F123" s="145"/>
      <c r="G123" s="145" t="s">
        <v>148</v>
      </c>
      <c r="H123" s="145"/>
      <c r="I123" s="156">
        <f>(+O127-$O$123)/$O$123</f>
        <v>0.25</v>
      </c>
      <c r="J123" s="156">
        <f>(+P127-$O$123)/$O$123</f>
        <v>0</v>
      </c>
      <c r="K123" s="156">
        <f>(+Q127-$O$123)/$O$123</f>
        <v>0</v>
      </c>
      <c r="L123" s="156">
        <f>(+R127-$O$123)/$O$123</f>
        <v>0.5</v>
      </c>
      <c r="M123" s="156">
        <f>(+S127-$O$123)/$O$123</f>
        <v>1</v>
      </c>
      <c r="N123" s="145" t="s">
        <v>175</v>
      </c>
      <c r="O123" s="161">
        <v>5</v>
      </c>
      <c r="T123" s="145"/>
      <c r="AH123" s="145"/>
      <c r="AI123" s="145"/>
      <c r="AJ123" s="145"/>
      <c r="AK123" s="145"/>
      <c r="AL123" s="145"/>
      <c r="AM123" s="145"/>
      <c r="AN123" s="145"/>
      <c r="AO123" s="145"/>
      <c r="AP123" s="145"/>
      <c r="AQ123" s="145"/>
      <c r="AR123" s="145"/>
      <c r="AS123" s="145"/>
      <c r="AT123" s="145"/>
      <c r="AV123" s="157"/>
      <c r="AX123" s="157"/>
      <c r="AZ123" s="157"/>
      <c r="BA123" s="152"/>
      <c r="BB123" s="158"/>
      <c r="BC123" s="152"/>
      <c r="BD123" s="157"/>
      <c r="BF123" s="157"/>
      <c r="BH123" s="157"/>
      <c r="BJ123" s="157"/>
      <c r="BL123" s="157"/>
      <c r="BM123" s="152"/>
      <c r="BN123" s="158"/>
      <c r="BO123" s="152"/>
      <c r="BP123" s="157"/>
      <c r="BR123" s="157"/>
      <c r="BT123" s="157"/>
    </row>
    <row r="124" spans="1:72" x14ac:dyDescent="0.2">
      <c r="D124" s="155">
        <v>1</v>
      </c>
      <c r="E124" s="155">
        <v>2</v>
      </c>
      <c r="F124" s="155">
        <v>3</v>
      </c>
      <c r="G124" s="155">
        <v>4</v>
      </c>
      <c r="H124" s="155">
        <v>5</v>
      </c>
      <c r="I124" s="165" t="s">
        <v>179</v>
      </c>
      <c r="J124" s="154"/>
      <c r="K124" s="154"/>
      <c r="L124" s="154">
        <f>+N110</f>
        <v>2</v>
      </c>
      <c r="M124" s="154" t="s">
        <v>188</v>
      </c>
      <c r="O124" s="165" t="s">
        <v>180</v>
      </c>
      <c r="P124" s="154"/>
      <c r="Q124" s="154"/>
      <c r="R124" s="154"/>
      <c r="S124" s="154"/>
      <c r="AG124" s="155">
        <v>1</v>
      </c>
      <c r="AH124" s="155">
        <v>2</v>
      </c>
      <c r="AI124" s="155">
        <v>3</v>
      </c>
      <c r="AJ124" s="155">
        <v>4</v>
      </c>
      <c r="AK124" s="155">
        <v>5</v>
      </c>
      <c r="AL124" s="155"/>
      <c r="AP124" s="145"/>
      <c r="AQ124" s="145"/>
      <c r="AR124" s="145"/>
      <c r="AS124" s="145"/>
      <c r="AT124" s="145"/>
      <c r="AV124" s="157"/>
      <c r="AX124" s="157"/>
      <c r="AZ124" s="157"/>
      <c r="BA124" s="152"/>
      <c r="BB124" s="158"/>
      <c r="BC124" s="152"/>
      <c r="BD124" s="157"/>
      <c r="BF124" s="157"/>
      <c r="BH124" s="157"/>
      <c r="BJ124" s="157"/>
      <c r="BL124" s="157"/>
      <c r="BM124" s="152"/>
      <c r="BN124" s="158"/>
      <c r="BO124" s="152"/>
      <c r="BP124" s="157"/>
      <c r="BR124" s="157"/>
      <c r="BT124" s="157"/>
    </row>
    <row r="125" spans="1:72" x14ac:dyDescent="0.2">
      <c r="D125" s="166">
        <f t="shared" ref="D125:H126" si="24">+$E$119*I121+$E$119</f>
        <v>35</v>
      </c>
      <c r="E125" s="166">
        <f t="shared" si="24"/>
        <v>30</v>
      </c>
      <c r="F125" s="166">
        <f t="shared" si="24"/>
        <v>30</v>
      </c>
      <c r="G125" s="166">
        <f t="shared" si="24"/>
        <v>40</v>
      </c>
      <c r="H125" s="166">
        <f t="shared" si="24"/>
        <v>45</v>
      </c>
      <c r="I125" s="166">
        <v>35</v>
      </c>
      <c r="J125" s="166">
        <v>30</v>
      </c>
      <c r="K125" s="166">
        <v>30</v>
      </c>
      <c r="L125" s="166">
        <v>40</v>
      </c>
      <c r="M125" s="166">
        <v>45</v>
      </c>
      <c r="N125" s="148" t="s">
        <v>146</v>
      </c>
      <c r="O125" s="166">
        <f>+I125</f>
        <v>35</v>
      </c>
      <c r="P125" s="166">
        <f>+J125</f>
        <v>30</v>
      </c>
      <c r="Q125" s="166">
        <f>+K125</f>
        <v>30</v>
      </c>
      <c r="R125" s="166">
        <f>+L125</f>
        <v>40</v>
      </c>
      <c r="S125" s="166">
        <f>+M125</f>
        <v>45</v>
      </c>
      <c r="AG125" s="166">
        <f t="shared" ref="AG125:AK127" si="25">+D125-O125</f>
        <v>0</v>
      </c>
      <c r="AH125" s="166">
        <f t="shared" si="25"/>
        <v>0</v>
      </c>
      <c r="AI125" s="166">
        <f t="shared" si="25"/>
        <v>0</v>
      </c>
      <c r="AJ125" s="166">
        <f t="shared" si="25"/>
        <v>0</v>
      </c>
      <c r="AK125" s="166">
        <f t="shared" si="25"/>
        <v>0</v>
      </c>
      <c r="AL125" s="167"/>
      <c r="AP125" s="145"/>
      <c r="AQ125" s="145"/>
      <c r="AR125" s="145"/>
      <c r="AS125" s="145"/>
      <c r="AT125" s="145"/>
      <c r="AV125" s="157"/>
      <c r="AX125" s="157"/>
      <c r="AZ125" s="157"/>
      <c r="BA125" s="152"/>
      <c r="BB125" s="158"/>
      <c r="BC125" s="152"/>
      <c r="BD125" s="157"/>
      <c r="BF125" s="157"/>
      <c r="BH125" s="157"/>
      <c r="BJ125" s="157"/>
      <c r="BL125" s="157"/>
      <c r="BM125" s="152"/>
      <c r="BN125" s="158"/>
      <c r="BO125" s="152"/>
      <c r="BP125" s="157"/>
      <c r="BR125" s="157"/>
      <c r="BT125" s="157"/>
    </row>
    <row r="126" spans="1:72" x14ac:dyDescent="0.2">
      <c r="D126" s="166">
        <f t="shared" si="24"/>
        <v>20</v>
      </c>
      <c r="E126" s="166">
        <f t="shared" si="24"/>
        <v>17.5</v>
      </c>
      <c r="F126" s="166">
        <f t="shared" si="24"/>
        <v>20</v>
      </c>
      <c r="G126" s="166">
        <f t="shared" si="24"/>
        <v>22.5</v>
      </c>
      <c r="H126" s="166">
        <f t="shared" si="24"/>
        <v>25</v>
      </c>
      <c r="I126" s="166">
        <v>40</v>
      </c>
      <c r="J126" s="166">
        <v>35</v>
      </c>
      <c r="K126" s="166">
        <v>40</v>
      </c>
      <c r="L126" s="166">
        <v>45</v>
      </c>
      <c r="M126" s="166">
        <v>50</v>
      </c>
      <c r="N126" s="148" t="s">
        <v>146</v>
      </c>
      <c r="O126" s="166">
        <f>+I126/$N$110</f>
        <v>20</v>
      </c>
      <c r="P126" s="166">
        <f>+J126/$N$110</f>
        <v>17.5</v>
      </c>
      <c r="Q126" s="166">
        <f>+K126/$N$110</f>
        <v>20</v>
      </c>
      <c r="R126" s="166">
        <f>+L126/$N$110</f>
        <v>22.5</v>
      </c>
      <c r="S126" s="166">
        <f>+M126/$N$110</f>
        <v>25</v>
      </c>
      <c r="AG126" s="166">
        <f t="shared" si="25"/>
        <v>0</v>
      </c>
      <c r="AH126" s="166">
        <f t="shared" si="25"/>
        <v>0</v>
      </c>
      <c r="AI126" s="166">
        <f t="shared" si="25"/>
        <v>0</v>
      </c>
      <c r="AJ126" s="166">
        <f t="shared" si="25"/>
        <v>0</v>
      </c>
      <c r="AK126" s="166">
        <f t="shared" si="25"/>
        <v>0</v>
      </c>
      <c r="AL126" s="167"/>
      <c r="AP126" s="145"/>
      <c r="AQ126" s="145"/>
      <c r="AR126" s="145"/>
      <c r="AS126" s="145"/>
      <c r="AT126" s="145"/>
      <c r="AV126" s="157"/>
      <c r="AX126" s="157"/>
      <c r="AZ126" s="157"/>
      <c r="BA126" s="152"/>
      <c r="BB126" s="158"/>
      <c r="BC126" s="152"/>
      <c r="BD126" s="157"/>
      <c r="BF126" s="157"/>
      <c r="BH126" s="157"/>
      <c r="BJ126" s="157"/>
      <c r="BL126" s="157"/>
      <c r="BM126" s="152"/>
      <c r="BN126" s="158"/>
      <c r="BO126" s="152"/>
      <c r="BP126" s="157"/>
      <c r="BR126" s="157"/>
      <c r="BT126" s="157"/>
    </row>
    <row r="127" spans="1:72" x14ac:dyDescent="0.2">
      <c r="D127" s="166">
        <f>+$O$123*I123+$O$123</f>
        <v>6.25</v>
      </c>
      <c r="E127" s="166">
        <f>+$O$123*J123+$O$123</f>
        <v>5</v>
      </c>
      <c r="F127" s="166">
        <f>+$O$123*K123+$O$123</f>
        <v>5</v>
      </c>
      <c r="G127" s="166">
        <f>+$O$123*L123+$O$123</f>
        <v>7.5</v>
      </c>
      <c r="H127" s="166">
        <f>+$O$123*M123+$O$123</f>
        <v>10</v>
      </c>
      <c r="I127" s="166">
        <v>12.5</v>
      </c>
      <c r="J127" s="166">
        <v>10</v>
      </c>
      <c r="K127" s="166">
        <v>10</v>
      </c>
      <c r="L127" s="166">
        <v>15</v>
      </c>
      <c r="M127" s="166">
        <v>20</v>
      </c>
      <c r="N127" s="148" t="s">
        <v>146</v>
      </c>
      <c r="O127" s="166">
        <f>+I127/2</f>
        <v>6.25</v>
      </c>
      <c r="P127" s="166">
        <f>+J127/2</f>
        <v>5</v>
      </c>
      <c r="Q127" s="166">
        <f>+K127/2</f>
        <v>5</v>
      </c>
      <c r="R127" s="166">
        <f>+L127/2</f>
        <v>7.5</v>
      </c>
      <c r="S127" s="166">
        <f>+M127/2</f>
        <v>10</v>
      </c>
      <c r="AG127" s="166">
        <f t="shared" si="25"/>
        <v>0</v>
      </c>
      <c r="AH127" s="166">
        <f t="shared" si="25"/>
        <v>0</v>
      </c>
      <c r="AI127" s="166">
        <f t="shared" si="25"/>
        <v>0</v>
      </c>
      <c r="AJ127" s="166">
        <f t="shared" si="25"/>
        <v>0</v>
      </c>
      <c r="AK127" s="166">
        <f t="shared" si="25"/>
        <v>0</v>
      </c>
      <c r="AL127" s="167"/>
      <c r="AP127" s="145"/>
      <c r="AQ127" s="145"/>
      <c r="AR127" s="145"/>
      <c r="AS127" s="145"/>
      <c r="AT127" s="145"/>
      <c r="AV127" s="157"/>
      <c r="AX127" s="157"/>
      <c r="AZ127" s="157"/>
      <c r="BA127" s="152"/>
      <c r="BB127" s="158"/>
      <c r="BC127" s="152"/>
      <c r="BD127" s="157"/>
      <c r="BF127" s="157"/>
      <c r="BH127" s="157"/>
      <c r="BJ127" s="157"/>
      <c r="BL127" s="157"/>
      <c r="BM127" s="152"/>
      <c r="BN127" s="158"/>
      <c r="BO127" s="152"/>
      <c r="BP127" s="157"/>
      <c r="BR127" s="157"/>
      <c r="BT127" s="157"/>
    </row>
    <row r="128" spans="1:72" x14ac:dyDescent="0.2">
      <c r="F128" s="145"/>
      <c r="G128" s="145"/>
      <c r="H128" s="145"/>
      <c r="I128" s="154">
        <v>1</v>
      </c>
      <c r="J128" s="154">
        <v>2</v>
      </c>
      <c r="K128" s="154">
        <v>3</v>
      </c>
      <c r="L128" s="154">
        <v>4</v>
      </c>
      <c r="M128" s="154">
        <v>5</v>
      </c>
      <c r="O128" s="154">
        <v>1</v>
      </c>
      <c r="P128" s="154">
        <v>2</v>
      </c>
      <c r="Q128" s="154">
        <v>3</v>
      </c>
      <c r="R128" s="154">
        <v>4</v>
      </c>
      <c r="S128" s="154">
        <v>5</v>
      </c>
      <c r="T128" s="154"/>
      <c r="U128" s="154">
        <v>1</v>
      </c>
      <c r="V128" s="154">
        <v>2</v>
      </c>
      <c r="W128" s="154">
        <v>3</v>
      </c>
      <c r="X128" s="154">
        <v>4</v>
      </c>
      <c r="Y128" s="154">
        <v>5</v>
      </c>
      <c r="Z128" s="154"/>
      <c r="AA128" s="154">
        <v>1</v>
      </c>
      <c r="AB128" s="154">
        <v>2</v>
      </c>
      <c r="AC128" s="154">
        <v>3</v>
      </c>
      <c r="AD128" s="154">
        <v>4</v>
      </c>
      <c r="AE128" s="154">
        <v>5</v>
      </c>
      <c r="AP128" s="145"/>
      <c r="AQ128" s="145"/>
      <c r="AR128" s="145"/>
      <c r="AS128" s="145"/>
      <c r="AT128" s="145"/>
    </row>
    <row r="129" spans="1:73" x14ac:dyDescent="0.2">
      <c r="A129" s="145"/>
      <c r="B129" s="145"/>
      <c r="C129" s="145"/>
      <c r="D129" s="145"/>
      <c r="E129" s="145"/>
      <c r="F129" s="145" t="s">
        <v>149</v>
      </c>
      <c r="G129" s="145" t="s">
        <v>134</v>
      </c>
      <c r="H129" s="146">
        <v>5000</v>
      </c>
      <c r="I129" s="156">
        <v>3.2500000000000001E-2</v>
      </c>
      <c r="J129" s="156">
        <f>+I129-0.25%</f>
        <v>3.0000000000000002E-2</v>
      </c>
      <c r="K129" s="156">
        <f>+J129+0.25%</f>
        <v>3.2500000000000001E-2</v>
      </c>
      <c r="L129" s="156">
        <f>+K129</f>
        <v>3.2500000000000001E-2</v>
      </c>
      <c r="M129" s="156">
        <f>+L129+1.75%</f>
        <v>0.05</v>
      </c>
      <c r="O129" s="145">
        <f>+$H129*I129</f>
        <v>162.5</v>
      </c>
      <c r="P129" s="145">
        <f>+$H129*J129</f>
        <v>150</v>
      </c>
      <c r="Q129" s="145">
        <f>+$H129*K129</f>
        <v>162.5</v>
      </c>
      <c r="R129" s="145">
        <f>+$H129*L129</f>
        <v>162.5</v>
      </c>
      <c r="S129" s="145">
        <f>+$H129*M129</f>
        <v>250</v>
      </c>
      <c r="T129" s="145"/>
      <c r="U129" s="168">
        <f t="shared" ref="U129:Y133" si="26">+O135*$U$119</f>
        <v>505</v>
      </c>
      <c r="V129" s="168">
        <f t="shared" si="26"/>
        <v>440</v>
      </c>
      <c r="W129" s="168">
        <f t="shared" si="26"/>
        <v>493</v>
      </c>
      <c r="X129" s="168">
        <f t="shared" si="26"/>
        <v>513</v>
      </c>
      <c r="Y129" s="168">
        <f t="shared" si="26"/>
        <v>768</v>
      </c>
      <c r="Z129" s="145"/>
      <c r="AA129" s="168">
        <f t="shared" ref="AA129:AE133" si="27">+$AA$119*O135</f>
        <v>5050</v>
      </c>
      <c r="AB129" s="168">
        <f t="shared" si="27"/>
        <v>4400</v>
      </c>
      <c r="AC129" s="168">
        <f t="shared" si="27"/>
        <v>4930</v>
      </c>
      <c r="AD129" s="168">
        <f t="shared" si="27"/>
        <v>5130</v>
      </c>
      <c r="AE129" s="168">
        <f t="shared" si="27"/>
        <v>7680</v>
      </c>
      <c r="AH129" s="145"/>
      <c r="AI129" s="145"/>
      <c r="AJ129" s="145"/>
      <c r="AK129" s="145"/>
      <c r="AL129" s="145"/>
      <c r="AM129" s="145"/>
      <c r="AN129" s="145"/>
      <c r="AO129" s="145"/>
      <c r="AP129" s="145"/>
      <c r="AQ129" s="145"/>
      <c r="AR129" s="145"/>
      <c r="AS129" s="145"/>
      <c r="AT129" s="145"/>
    </row>
    <row r="130" spans="1:73" x14ac:dyDescent="0.2">
      <c r="A130" s="145" t="s">
        <v>150</v>
      </c>
      <c r="B130" s="145"/>
      <c r="C130" s="145"/>
      <c r="D130" s="145"/>
      <c r="E130" s="175" t="s">
        <v>121</v>
      </c>
      <c r="F130" s="145" t="s">
        <v>138</v>
      </c>
      <c r="G130" s="145" t="s">
        <v>134</v>
      </c>
      <c r="H130" s="146">
        <v>10000</v>
      </c>
      <c r="I130" s="156">
        <f>+I129-0.5%</f>
        <v>2.75E-2</v>
      </c>
      <c r="J130" s="156">
        <f t="shared" ref="J130:M133" si="28">+J129-0.25%</f>
        <v>2.7500000000000004E-2</v>
      </c>
      <c r="K130" s="156">
        <f t="shared" si="28"/>
        <v>3.0000000000000002E-2</v>
      </c>
      <c r="L130" s="156">
        <f t="shared" si="28"/>
        <v>3.0000000000000002E-2</v>
      </c>
      <c r="M130" s="156">
        <f t="shared" si="28"/>
        <v>4.7500000000000001E-2</v>
      </c>
      <c r="O130" s="145">
        <f>(+$H130-$H129)*I130+O129</f>
        <v>300</v>
      </c>
      <c r="P130" s="145">
        <f>(+$H130-$H129)*J130+P129</f>
        <v>287.5</v>
      </c>
      <c r="Q130" s="145">
        <f>(+$H130-$H129)*K130+Q129</f>
        <v>312.5</v>
      </c>
      <c r="R130" s="145">
        <f>(+$H130-$H129)*L130+R129</f>
        <v>312.5</v>
      </c>
      <c r="S130" s="145">
        <f>(+$H130-$H129)*M130+S129</f>
        <v>487.5</v>
      </c>
      <c r="T130" s="145"/>
      <c r="U130" s="168">
        <f t="shared" si="26"/>
        <v>780</v>
      </c>
      <c r="V130" s="168">
        <f t="shared" si="26"/>
        <v>715</v>
      </c>
      <c r="W130" s="168">
        <f t="shared" si="26"/>
        <v>793</v>
      </c>
      <c r="X130" s="168">
        <f t="shared" si="26"/>
        <v>813</v>
      </c>
      <c r="Y130" s="168">
        <f t="shared" si="26"/>
        <v>1243</v>
      </c>
      <c r="Z130" s="145"/>
      <c r="AA130" s="168">
        <f t="shared" si="27"/>
        <v>7800</v>
      </c>
      <c r="AB130" s="168">
        <f t="shared" si="27"/>
        <v>7150</v>
      </c>
      <c r="AC130" s="168">
        <f t="shared" si="27"/>
        <v>7930</v>
      </c>
      <c r="AD130" s="168">
        <f t="shared" si="27"/>
        <v>8130</v>
      </c>
      <c r="AE130" s="168">
        <f t="shared" si="27"/>
        <v>12430</v>
      </c>
      <c r="AG130" s="145"/>
      <c r="AH130" s="145"/>
      <c r="AI130" s="145"/>
      <c r="AJ130" s="145"/>
      <c r="AK130" s="145"/>
      <c r="AL130" s="145"/>
      <c r="AM130" s="145"/>
      <c r="AN130" s="145"/>
      <c r="AO130" s="145"/>
      <c r="AP130" s="145"/>
      <c r="AQ130" s="145"/>
      <c r="AR130" s="145"/>
      <c r="AS130" s="145"/>
      <c r="AT130" s="145"/>
    </row>
    <row r="131" spans="1:73" x14ac:dyDescent="0.2">
      <c r="A131" s="145"/>
      <c r="B131" s="145"/>
      <c r="C131" s="145"/>
      <c r="D131" s="145"/>
      <c r="E131" s="145"/>
      <c r="F131" s="145" t="s">
        <v>140</v>
      </c>
      <c r="G131" s="145" t="s">
        <v>134</v>
      </c>
      <c r="H131" s="146">
        <v>25000</v>
      </c>
      <c r="I131" s="156">
        <f>+I130-0.25%</f>
        <v>2.5000000000000001E-2</v>
      </c>
      <c r="J131" s="156">
        <f t="shared" si="28"/>
        <v>2.5000000000000005E-2</v>
      </c>
      <c r="K131" s="156">
        <f t="shared" si="28"/>
        <v>2.7500000000000004E-2</v>
      </c>
      <c r="L131" s="156">
        <f t="shared" si="28"/>
        <v>2.7500000000000004E-2</v>
      </c>
      <c r="M131" s="156">
        <f t="shared" si="28"/>
        <v>4.4999999999999998E-2</v>
      </c>
      <c r="O131" s="145">
        <f>(+$H131-($H130+$H129))*I131+O130</f>
        <v>550</v>
      </c>
      <c r="P131" s="145">
        <f>(+$H131-($H130+$H129))*J131+P130</f>
        <v>537.5</v>
      </c>
      <c r="Q131" s="145">
        <f>(+$H131-($H130+$H129))*K131+Q130</f>
        <v>587.5</v>
      </c>
      <c r="R131" s="145">
        <f>(+$H131-($H130+$H129))*L131+R130</f>
        <v>587.5</v>
      </c>
      <c r="S131" s="145">
        <f>(+$H131-($H130+$H129))*M131+S130</f>
        <v>937.5</v>
      </c>
      <c r="T131" s="145"/>
      <c r="U131" s="168">
        <f t="shared" si="26"/>
        <v>1280</v>
      </c>
      <c r="V131" s="168">
        <f t="shared" si="26"/>
        <v>1215</v>
      </c>
      <c r="W131" s="168">
        <f t="shared" si="26"/>
        <v>1343</v>
      </c>
      <c r="X131" s="168">
        <f t="shared" si="26"/>
        <v>1363</v>
      </c>
      <c r="Y131" s="168">
        <f t="shared" si="26"/>
        <v>2143</v>
      </c>
      <c r="Z131" s="145"/>
      <c r="AA131" s="168">
        <f t="shared" si="27"/>
        <v>12800</v>
      </c>
      <c r="AB131" s="168">
        <f t="shared" si="27"/>
        <v>12150</v>
      </c>
      <c r="AC131" s="168">
        <f t="shared" si="27"/>
        <v>13430</v>
      </c>
      <c r="AD131" s="168">
        <f t="shared" si="27"/>
        <v>13630</v>
      </c>
      <c r="AE131" s="168">
        <f t="shared" si="27"/>
        <v>21430</v>
      </c>
      <c r="AG131" s="145"/>
      <c r="AH131" s="145"/>
      <c r="AI131" s="145"/>
      <c r="AJ131" s="145"/>
      <c r="AK131" s="145"/>
      <c r="AL131" s="145"/>
      <c r="AM131" s="145"/>
      <c r="AN131" s="145"/>
      <c r="AO131" s="145"/>
      <c r="AP131" s="145"/>
      <c r="AQ131" s="145"/>
      <c r="AR131" s="145"/>
      <c r="AS131" s="145"/>
      <c r="AT131" s="145"/>
    </row>
    <row r="132" spans="1:73" x14ac:dyDescent="0.2">
      <c r="A132" s="145"/>
      <c r="B132" s="145"/>
      <c r="C132" s="145"/>
      <c r="D132" s="145"/>
      <c r="E132" s="145"/>
      <c r="F132" s="145" t="s">
        <v>151</v>
      </c>
      <c r="G132" s="145" t="s">
        <v>134</v>
      </c>
      <c r="H132" s="146">
        <v>50000</v>
      </c>
      <c r="I132" s="156">
        <f>+I131-0.25%</f>
        <v>2.2500000000000003E-2</v>
      </c>
      <c r="J132" s="156">
        <f t="shared" si="28"/>
        <v>2.2500000000000006E-2</v>
      </c>
      <c r="K132" s="156">
        <f t="shared" si="28"/>
        <v>2.5000000000000005E-2</v>
      </c>
      <c r="L132" s="156">
        <f t="shared" si="28"/>
        <v>2.5000000000000005E-2</v>
      </c>
      <c r="M132" s="156">
        <f t="shared" si="28"/>
        <v>4.2499999999999996E-2</v>
      </c>
      <c r="O132" s="145">
        <f>(+$H132-($H131+$H130+$H129))*I132+O131</f>
        <v>775</v>
      </c>
      <c r="P132" s="145">
        <f>(+$H132-($H131+$H130+$H129))*J132+P131</f>
        <v>762.5</v>
      </c>
      <c r="Q132" s="145">
        <f>(+$H132-($H131+$H130+$H129))*K132+Q131</f>
        <v>837.5</v>
      </c>
      <c r="R132" s="145">
        <f>(+$H132-($H131+$H130+$H129))*L132+R131</f>
        <v>837.5</v>
      </c>
      <c r="S132" s="145">
        <f>(+$H132-($H131+$H130+$H129))*M132+S131</f>
        <v>1362.5</v>
      </c>
      <c r="T132" s="145"/>
      <c r="U132" s="168">
        <f t="shared" si="26"/>
        <v>1730</v>
      </c>
      <c r="V132" s="168">
        <f t="shared" si="26"/>
        <v>1665</v>
      </c>
      <c r="W132" s="168">
        <f t="shared" si="26"/>
        <v>1843</v>
      </c>
      <c r="X132" s="168">
        <f t="shared" si="26"/>
        <v>1863</v>
      </c>
      <c r="Y132" s="168">
        <f t="shared" si="26"/>
        <v>2993</v>
      </c>
      <c r="Z132" s="145"/>
      <c r="AA132" s="168">
        <f t="shared" si="27"/>
        <v>17300</v>
      </c>
      <c r="AB132" s="168">
        <f t="shared" si="27"/>
        <v>16650</v>
      </c>
      <c r="AC132" s="168">
        <f t="shared" si="27"/>
        <v>18430</v>
      </c>
      <c r="AD132" s="168">
        <f t="shared" si="27"/>
        <v>18630</v>
      </c>
      <c r="AE132" s="168">
        <f t="shared" si="27"/>
        <v>29930</v>
      </c>
      <c r="AG132" s="145"/>
      <c r="AH132" s="145"/>
      <c r="AI132" s="145"/>
      <c r="AJ132" s="145"/>
      <c r="AK132" s="145"/>
      <c r="AL132" s="145"/>
      <c r="AM132" s="145"/>
      <c r="AN132" s="145"/>
      <c r="AO132" s="145"/>
      <c r="AP132" s="145"/>
      <c r="AQ132" s="145"/>
      <c r="AR132" s="145"/>
      <c r="AS132" s="145"/>
      <c r="AT132" s="145"/>
    </row>
    <row r="133" spans="1:73" x14ac:dyDescent="0.2">
      <c r="A133" s="145"/>
      <c r="B133" s="145"/>
      <c r="C133" s="145"/>
      <c r="D133" s="145"/>
      <c r="E133" s="145"/>
      <c r="F133" s="145" t="s">
        <v>152</v>
      </c>
      <c r="G133" s="145" t="s">
        <v>141</v>
      </c>
      <c r="H133" s="146">
        <v>100000</v>
      </c>
      <c r="I133" s="156">
        <f>+I132-0.25%</f>
        <v>2.0000000000000004E-2</v>
      </c>
      <c r="J133" s="156">
        <f t="shared" si="28"/>
        <v>2.0000000000000007E-2</v>
      </c>
      <c r="K133" s="156">
        <f t="shared" si="28"/>
        <v>2.2500000000000006E-2</v>
      </c>
      <c r="L133" s="156">
        <f t="shared" si="28"/>
        <v>2.2500000000000006E-2</v>
      </c>
      <c r="M133" s="156">
        <f t="shared" si="28"/>
        <v>3.9999999999999994E-2</v>
      </c>
      <c r="O133" s="145">
        <f>(+$H133-(SUM(H129:H132)))*I133+O132</f>
        <v>975</v>
      </c>
      <c r="P133" s="145">
        <f>(+$H133-($H132+$H131+$H130+$H129))*J133+P132</f>
        <v>962.50000000000011</v>
      </c>
      <c r="Q133" s="145">
        <f>(+$H133-($H132+$H131+$H130+$H129))*K133+Q132</f>
        <v>1062.5</v>
      </c>
      <c r="R133" s="145">
        <f>(+$H133-($H132+$H131+$H130+$H129))*L133+R132</f>
        <v>1062.5</v>
      </c>
      <c r="S133" s="145">
        <f>(+$H133-($H132+$H131+$H130+$H129))*M133+S132</f>
        <v>1762.5</v>
      </c>
      <c r="T133" s="145"/>
      <c r="U133" s="168">
        <f t="shared" si="26"/>
        <v>2130</v>
      </c>
      <c r="V133" s="168">
        <f t="shared" si="26"/>
        <v>2065</v>
      </c>
      <c r="W133" s="168">
        <f t="shared" si="26"/>
        <v>2293</v>
      </c>
      <c r="X133" s="168">
        <f t="shared" si="26"/>
        <v>2313</v>
      </c>
      <c r="Y133" s="168">
        <f t="shared" si="26"/>
        <v>3793</v>
      </c>
      <c r="Z133" s="145"/>
      <c r="AA133" s="168">
        <f t="shared" si="27"/>
        <v>21300</v>
      </c>
      <c r="AB133" s="168">
        <f t="shared" si="27"/>
        <v>20650</v>
      </c>
      <c r="AC133" s="168">
        <f t="shared" si="27"/>
        <v>22930</v>
      </c>
      <c r="AD133" s="168">
        <f t="shared" si="27"/>
        <v>23130</v>
      </c>
      <c r="AE133" s="168">
        <f t="shared" si="27"/>
        <v>37930</v>
      </c>
      <c r="AG133" s="145"/>
      <c r="AH133" s="145"/>
      <c r="AI133" s="145"/>
      <c r="AJ133" s="145"/>
      <c r="AK133" s="145"/>
      <c r="AL133" s="145"/>
      <c r="AM133" s="145"/>
      <c r="AN133" s="145"/>
      <c r="AO133" s="145"/>
      <c r="AP133" s="145"/>
      <c r="AQ133" s="145"/>
      <c r="AR133" s="145"/>
      <c r="AS133" s="145"/>
      <c r="AT133" s="145"/>
    </row>
    <row r="134" spans="1:73" x14ac:dyDescent="0.2">
      <c r="A134" s="145" t="s">
        <v>153</v>
      </c>
      <c r="B134" s="145"/>
      <c r="C134" s="145"/>
      <c r="D134" s="145"/>
      <c r="E134" s="145"/>
      <c r="F134" s="145"/>
      <c r="G134" s="145"/>
      <c r="H134" s="145"/>
      <c r="I134" s="145"/>
      <c r="J134" s="145"/>
      <c r="K134" s="145" t="s">
        <v>156</v>
      </c>
      <c r="L134" s="145"/>
      <c r="M134" s="145"/>
      <c r="N134" s="145"/>
      <c r="O134" s="164" t="s">
        <v>181</v>
      </c>
      <c r="P134" s="145"/>
      <c r="Q134" s="145"/>
      <c r="R134" s="145"/>
      <c r="S134" s="145"/>
      <c r="T134" s="145"/>
      <c r="U134" s="145" t="s">
        <v>181</v>
      </c>
      <c r="V134" s="145"/>
      <c r="W134" s="145"/>
      <c r="X134" s="145"/>
      <c r="Y134" s="145"/>
      <c r="Z134" s="145"/>
      <c r="AA134" s="145"/>
      <c r="AB134" s="145"/>
      <c r="AC134" s="145"/>
      <c r="AD134" s="145"/>
      <c r="AE134" s="145"/>
      <c r="AF134" s="145"/>
      <c r="AG134" s="145"/>
      <c r="AH134" s="145"/>
      <c r="AI134" s="145"/>
      <c r="AJ134" s="145"/>
      <c r="AK134" s="145"/>
      <c r="AL134" s="145"/>
      <c r="AM134" s="145"/>
      <c r="AN134" s="145"/>
      <c r="AO134" s="145"/>
      <c r="AP134" s="145"/>
      <c r="AQ134" s="145"/>
      <c r="AR134" s="145"/>
      <c r="AS134" s="145"/>
      <c r="AT134" s="145"/>
    </row>
    <row r="135" spans="1:73" x14ac:dyDescent="0.2">
      <c r="A135" s="164" t="s">
        <v>189</v>
      </c>
      <c r="B135" s="145"/>
      <c r="C135" s="145"/>
      <c r="D135" s="169">
        <v>5.0000000000000001E-3</v>
      </c>
      <c r="E135" s="145"/>
      <c r="F135" s="145" t="s">
        <v>155</v>
      </c>
      <c r="G135" s="145"/>
      <c r="H135" s="145"/>
      <c r="I135" s="170">
        <v>45</v>
      </c>
      <c r="J135" s="170">
        <f>+I135-10</f>
        <v>35</v>
      </c>
      <c r="K135" s="170">
        <f>+J135+7</f>
        <v>42</v>
      </c>
      <c r="L135" s="170">
        <f>+K135+5</f>
        <v>47</v>
      </c>
      <c r="M135" s="170">
        <f>+L135+20</f>
        <v>67</v>
      </c>
      <c r="N135" s="145"/>
      <c r="O135" s="168">
        <f t="shared" ref="O135:S139" si="29">+O129+I$135*$U$122</f>
        <v>252.5</v>
      </c>
      <c r="P135" s="168">
        <f t="shared" si="29"/>
        <v>220</v>
      </c>
      <c r="Q135" s="168">
        <f t="shared" si="29"/>
        <v>246.5</v>
      </c>
      <c r="R135" s="168">
        <f t="shared" si="29"/>
        <v>256.5</v>
      </c>
      <c r="S135" s="168">
        <f t="shared" si="29"/>
        <v>384</v>
      </c>
      <c r="T135" s="168"/>
      <c r="U135" s="145">
        <f t="shared" ref="U135:Y139" si="30">+U129/$U$121</f>
        <v>505</v>
      </c>
      <c r="V135" s="145">
        <f t="shared" si="30"/>
        <v>440</v>
      </c>
      <c r="W135" s="145">
        <f t="shared" si="30"/>
        <v>493</v>
      </c>
      <c r="X135" s="145">
        <f t="shared" si="30"/>
        <v>513</v>
      </c>
      <c r="Y135" s="145">
        <f t="shared" si="30"/>
        <v>768</v>
      </c>
      <c r="Z135" s="145"/>
      <c r="AA135" s="145">
        <f t="shared" ref="AA135:AE139" si="31">+AA129/$AA$121</f>
        <v>505</v>
      </c>
      <c r="AB135" s="145">
        <f t="shared" si="31"/>
        <v>440</v>
      </c>
      <c r="AC135" s="145">
        <f t="shared" si="31"/>
        <v>493</v>
      </c>
      <c r="AD135" s="145">
        <f t="shared" si="31"/>
        <v>513</v>
      </c>
      <c r="AE135" s="145">
        <f t="shared" si="31"/>
        <v>768</v>
      </c>
      <c r="AF135" s="145"/>
      <c r="AG135" s="145"/>
      <c r="AH135" s="145"/>
      <c r="AI135" s="145"/>
      <c r="AJ135" s="145"/>
      <c r="AK135" s="145"/>
      <c r="AL135" s="145"/>
      <c r="AM135" s="145"/>
      <c r="AN135" s="145"/>
      <c r="AO135" s="145"/>
      <c r="AP135" s="145"/>
      <c r="AQ135" s="145"/>
      <c r="AR135" s="145"/>
      <c r="AS135" s="145"/>
      <c r="AT135" s="145"/>
    </row>
    <row r="136" spans="1:73" x14ac:dyDescent="0.2">
      <c r="F136" s="148">
        <f>+G136*$U$119</f>
        <v>10000</v>
      </c>
      <c r="G136" s="148">
        <f>+H129</f>
        <v>5000</v>
      </c>
      <c r="H136" s="148">
        <v>200</v>
      </c>
      <c r="I136" s="148">
        <f>+(30*($U$119-1))</f>
        <v>30</v>
      </c>
      <c r="J136" s="148">
        <f>+F136*K136</f>
        <v>300</v>
      </c>
      <c r="K136" s="171">
        <v>0.03</v>
      </c>
      <c r="L136" s="148">
        <f>+J136+I136+H136</f>
        <v>530</v>
      </c>
      <c r="M136" s="148">
        <f>+L136/$U$121</f>
        <v>530</v>
      </c>
      <c r="N136" s="168"/>
      <c r="O136" s="168">
        <f t="shared" si="29"/>
        <v>390</v>
      </c>
      <c r="P136" s="168">
        <f t="shared" si="29"/>
        <v>357.5</v>
      </c>
      <c r="Q136" s="168">
        <f t="shared" si="29"/>
        <v>396.5</v>
      </c>
      <c r="R136" s="168">
        <f t="shared" si="29"/>
        <v>406.5</v>
      </c>
      <c r="S136" s="168">
        <f t="shared" si="29"/>
        <v>621.5</v>
      </c>
      <c r="T136" s="168"/>
      <c r="U136" s="145">
        <f t="shared" si="30"/>
        <v>780</v>
      </c>
      <c r="V136" s="145">
        <f t="shared" si="30"/>
        <v>715</v>
      </c>
      <c r="W136" s="145">
        <f t="shared" si="30"/>
        <v>793</v>
      </c>
      <c r="X136" s="145">
        <f t="shared" si="30"/>
        <v>813</v>
      </c>
      <c r="Y136" s="145">
        <f t="shared" si="30"/>
        <v>1243</v>
      </c>
      <c r="Z136" s="145"/>
      <c r="AA136" s="145">
        <f t="shared" si="31"/>
        <v>780</v>
      </c>
      <c r="AB136" s="145">
        <f t="shared" si="31"/>
        <v>715</v>
      </c>
      <c r="AC136" s="145">
        <f t="shared" si="31"/>
        <v>793</v>
      </c>
      <c r="AD136" s="145">
        <f t="shared" si="31"/>
        <v>813</v>
      </c>
      <c r="AE136" s="145">
        <f t="shared" si="31"/>
        <v>1243</v>
      </c>
      <c r="AF136" s="145"/>
      <c r="AG136" s="145"/>
    </row>
    <row r="137" spans="1:73" x14ac:dyDescent="0.2">
      <c r="F137" s="148">
        <f>+G137*$U$119</f>
        <v>20000</v>
      </c>
      <c r="G137" s="148">
        <f>+H130</f>
        <v>10000</v>
      </c>
      <c r="H137" s="148">
        <v>200</v>
      </c>
      <c r="I137" s="148">
        <f>+(30*($U$119-1))</f>
        <v>30</v>
      </c>
      <c r="J137" s="148">
        <f>+F137*K137</f>
        <v>550</v>
      </c>
      <c r="K137" s="171">
        <f>+K136-0.0025</f>
        <v>2.75E-2</v>
      </c>
      <c r="L137" s="148">
        <f>+J137+I137+H137</f>
        <v>780</v>
      </c>
      <c r="M137" s="148">
        <f>+L137/$U$121</f>
        <v>780</v>
      </c>
      <c r="N137" s="168"/>
      <c r="O137" s="168">
        <f t="shared" si="29"/>
        <v>640</v>
      </c>
      <c r="P137" s="168">
        <f t="shared" si="29"/>
        <v>607.5</v>
      </c>
      <c r="Q137" s="168">
        <f t="shared" si="29"/>
        <v>671.5</v>
      </c>
      <c r="R137" s="168">
        <f t="shared" si="29"/>
        <v>681.5</v>
      </c>
      <c r="S137" s="168">
        <f t="shared" si="29"/>
        <v>1071.5</v>
      </c>
      <c r="T137" s="168"/>
      <c r="U137" s="145">
        <f t="shared" si="30"/>
        <v>1280</v>
      </c>
      <c r="V137" s="145">
        <f t="shared" si="30"/>
        <v>1215</v>
      </c>
      <c r="W137" s="145">
        <f t="shared" si="30"/>
        <v>1343</v>
      </c>
      <c r="X137" s="145">
        <f t="shared" si="30"/>
        <v>1363</v>
      </c>
      <c r="Y137" s="145">
        <f t="shared" si="30"/>
        <v>2143</v>
      </c>
      <c r="Z137" s="145"/>
      <c r="AA137" s="145">
        <f t="shared" si="31"/>
        <v>1280</v>
      </c>
      <c r="AB137" s="145">
        <f t="shared" si="31"/>
        <v>1215</v>
      </c>
      <c r="AC137" s="145">
        <f t="shared" si="31"/>
        <v>1343</v>
      </c>
      <c r="AD137" s="145">
        <f t="shared" si="31"/>
        <v>1363</v>
      </c>
      <c r="AE137" s="145">
        <f t="shared" si="31"/>
        <v>2143</v>
      </c>
      <c r="AF137" s="145"/>
      <c r="AG137" s="145"/>
    </row>
    <row r="138" spans="1:73" x14ac:dyDescent="0.2">
      <c r="F138" s="148">
        <f>+G138*$U$119</f>
        <v>50000</v>
      </c>
      <c r="G138" s="148">
        <f>+H131</f>
        <v>25000</v>
      </c>
      <c r="H138" s="148">
        <v>200</v>
      </c>
      <c r="I138" s="148">
        <f>+(30*($U$119-1))</f>
        <v>30</v>
      </c>
      <c r="J138" s="148">
        <f>+F138*K138</f>
        <v>1250</v>
      </c>
      <c r="K138" s="171">
        <f>+K137-0.0025</f>
        <v>2.5000000000000001E-2</v>
      </c>
      <c r="L138" s="148">
        <f>+J138+I138+H138</f>
        <v>1480</v>
      </c>
      <c r="M138" s="148">
        <f>+L138/$U$121</f>
        <v>1480</v>
      </c>
      <c r="N138" s="168"/>
      <c r="O138" s="168">
        <f t="shared" si="29"/>
        <v>865</v>
      </c>
      <c r="P138" s="168">
        <f t="shared" si="29"/>
        <v>832.5</v>
      </c>
      <c r="Q138" s="168">
        <f t="shared" si="29"/>
        <v>921.5</v>
      </c>
      <c r="R138" s="168">
        <f t="shared" si="29"/>
        <v>931.5</v>
      </c>
      <c r="S138" s="168">
        <f t="shared" si="29"/>
        <v>1496.5</v>
      </c>
      <c r="T138" s="168"/>
      <c r="U138" s="145">
        <f t="shared" si="30"/>
        <v>1730</v>
      </c>
      <c r="V138" s="145">
        <f t="shared" si="30"/>
        <v>1665</v>
      </c>
      <c r="W138" s="145">
        <f t="shared" si="30"/>
        <v>1843</v>
      </c>
      <c r="X138" s="145">
        <f t="shared" si="30"/>
        <v>1863</v>
      </c>
      <c r="Y138" s="145">
        <f t="shared" si="30"/>
        <v>2993</v>
      </c>
      <c r="Z138" s="145"/>
      <c r="AA138" s="145">
        <f t="shared" si="31"/>
        <v>1730</v>
      </c>
      <c r="AB138" s="145">
        <f t="shared" si="31"/>
        <v>1665</v>
      </c>
      <c r="AC138" s="145">
        <f t="shared" si="31"/>
        <v>1843</v>
      </c>
      <c r="AD138" s="145">
        <f t="shared" si="31"/>
        <v>1863</v>
      </c>
      <c r="AE138" s="145">
        <f t="shared" si="31"/>
        <v>2993</v>
      </c>
      <c r="AF138" s="145"/>
      <c r="AG138" s="145"/>
    </row>
    <row r="139" spans="1:73" x14ac:dyDescent="0.2">
      <c r="F139" s="148">
        <f>+G139*$U$119</f>
        <v>100000</v>
      </c>
      <c r="G139" s="148">
        <f>+H132</f>
        <v>50000</v>
      </c>
      <c r="H139" s="148">
        <v>200</v>
      </c>
      <c r="I139" s="148">
        <f>+(30*($U$119-1))</f>
        <v>30</v>
      </c>
      <c r="J139" s="148">
        <f>+F139*K139</f>
        <v>2250.0000000000005</v>
      </c>
      <c r="K139" s="171">
        <f>+K138-0.0025</f>
        <v>2.2500000000000003E-2</v>
      </c>
      <c r="L139" s="148">
        <f>+J139+I139+H139</f>
        <v>2480.0000000000005</v>
      </c>
      <c r="M139" s="148">
        <f>+L139/$U$121</f>
        <v>2480.0000000000005</v>
      </c>
      <c r="N139" s="168"/>
      <c r="O139" s="168">
        <f t="shared" si="29"/>
        <v>1065</v>
      </c>
      <c r="P139" s="168">
        <f t="shared" si="29"/>
        <v>1032.5</v>
      </c>
      <c r="Q139" s="168">
        <f t="shared" si="29"/>
        <v>1146.5</v>
      </c>
      <c r="R139" s="168">
        <f t="shared" si="29"/>
        <v>1156.5</v>
      </c>
      <c r="S139" s="168">
        <f t="shared" si="29"/>
        <v>1896.5</v>
      </c>
      <c r="T139" s="168"/>
      <c r="U139" s="145">
        <f t="shared" si="30"/>
        <v>2130</v>
      </c>
      <c r="V139" s="145">
        <f t="shared" si="30"/>
        <v>2065</v>
      </c>
      <c r="W139" s="145">
        <f t="shared" si="30"/>
        <v>2293</v>
      </c>
      <c r="X139" s="145">
        <f t="shared" si="30"/>
        <v>2313</v>
      </c>
      <c r="Y139" s="145">
        <f t="shared" si="30"/>
        <v>3793</v>
      </c>
      <c r="Z139" s="145"/>
      <c r="AA139" s="145">
        <f t="shared" si="31"/>
        <v>2130</v>
      </c>
      <c r="AB139" s="145">
        <f t="shared" si="31"/>
        <v>2065</v>
      </c>
      <c r="AC139" s="145">
        <f t="shared" si="31"/>
        <v>2293</v>
      </c>
      <c r="AD139" s="145">
        <f t="shared" si="31"/>
        <v>2313</v>
      </c>
      <c r="AE139" s="145">
        <f t="shared" si="31"/>
        <v>3793</v>
      </c>
      <c r="AF139" s="145"/>
      <c r="AG139" s="145"/>
    </row>
    <row r="140" spans="1:73" x14ac:dyDescent="0.2">
      <c r="F140" s="148">
        <f>+G140*$U$119</f>
        <v>200000</v>
      </c>
      <c r="G140" s="148">
        <f>+H133</f>
        <v>100000</v>
      </c>
      <c r="H140" s="148">
        <v>200</v>
      </c>
      <c r="I140" s="148">
        <f>+(30*($U$119-1))</f>
        <v>30</v>
      </c>
      <c r="J140" s="148">
        <f>+F140*K140</f>
        <v>4000.0000000000009</v>
      </c>
      <c r="K140" s="171">
        <f>+K139-0.0025</f>
        <v>2.0000000000000004E-2</v>
      </c>
      <c r="L140" s="148">
        <f>+J140+I140+H140</f>
        <v>4230.0000000000009</v>
      </c>
      <c r="M140" s="148">
        <f>+L140/$U$121</f>
        <v>4230.0000000000009</v>
      </c>
    </row>
    <row r="142" spans="1:73" x14ac:dyDescent="0.2">
      <c r="A142" s="146"/>
      <c r="B142" s="146"/>
      <c r="C142" s="146"/>
      <c r="D142" s="146"/>
      <c r="E142" s="146"/>
      <c r="F142" s="146"/>
      <c r="G142" s="146"/>
      <c r="H142" s="146"/>
      <c r="I142" s="146"/>
      <c r="J142" s="146"/>
      <c r="K142" s="146"/>
      <c r="L142" s="146"/>
      <c r="M142" s="146"/>
      <c r="N142" s="146"/>
      <c r="O142" s="146"/>
      <c r="P142" s="146"/>
      <c r="Q142" s="146"/>
      <c r="R142" s="146"/>
      <c r="S142" s="146"/>
      <c r="T142" s="146"/>
      <c r="U142" s="146"/>
      <c r="V142" s="146"/>
      <c r="W142" s="146"/>
      <c r="X142" s="146"/>
      <c r="Y142" s="146"/>
      <c r="Z142" s="146"/>
      <c r="AA142" s="146"/>
      <c r="AB142" s="146"/>
      <c r="AC142" s="146"/>
      <c r="AD142" s="146"/>
      <c r="AE142" s="146"/>
      <c r="AF142" s="146"/>
      <c r="AG142" s="146"/>
      <c r="AH142" s="146"/>
      <c r="AI142" s="146"/>
      <c r="AJ142" s="146"/>
      <c r="AK142" s="146"/>
      <c r="AL142" s="146"/>
      <c r="AM142" s="146"/>
      <c r="AN142" s="146"/>
      <c r="AO142" s="146"/>
      <c r="AP142" s="146"/>
      <c r="AQ142" s="146"/>
      <c r="AR142" s="146"/>
      <c r="AS142" s="146"/>
      <c r="AT142" s="146"/>
      <c r="AU142" s="146"/>
      <c r="AV142" s="146"/>
      <c r="AW142" s="146"/>
      <c r="AX142" s="146"/>
      <c r="AY142" s="146"/>
      <c r="AZ142" s="146"/>
      <c r="BA142" s="146"/>
      <c r="BB142" s="146"/>
      <c r="BC142" s="146"/>
      <c r="BD142" s="146"/>
      <c r="BE142" s="146"/>
      <c r="BF142" s="146"/>
      <c r="BG142" s="146"/>
      <c r="BH142" s="146"/>
      <c r="BI142" s="146"/>
      <c r="BJ142" s="146"/>
      <c r="BK142" s="146"/>
      <c r="BL142" s="146"/>
      <c r="BM142" s="146"/>
      <c r="BN142" s="146"/>
      <c r="BO142" s="146"/>
      <c r="BP142" s="146"/>
      <c r="BQ142" s="146"/>
      <c r="BR142" s="146"/>
      <c r="BS142" s="146"/>
      <c r="BT142" s="146"/>
      <c r="BU142" s="146"/>
    </row>
    <row r="143" spans="1:73" ht="15.75" x14ac:dyDescent="0.25">
      <c r="A143" s="145" t="s">
        <v>157</v>
      </c>
      <c r="F143" s="159" t="s">
        <v>193</v>
      </c>
      <c r="G143" s="159" t="s">
        <v>194</v>
      </c>
    </row>
    <row r="144" spans="1:73" ht="18" x14ac:dyDescent="0.25">
      <c r="A144" s="147" t="s">
        <v>160</v>
      </c>
    </row>
    <row r="145" spans="1:72" x14ac:dyDescent="0.2">
      <c r="A145" s="145" t="s">
        <v>112</v>
      </c>
      <c r="B145" s="146"/>
      <c r="C145" s="145"/>
      <c r="D145" s="145"/>
      <c r="E145" s="145"/>
      <c r="F145" s="145"/>
      <c r="G145" s="145"/>
      <c r="H145" s="145"/>
      <c r="I145" s="145"/>
      <c r="J145" s="145"/>
      <c r="K145" s="145"/>
      <c r="L145" s="145" t="s">
        <v>114</v>
      </c>
      <c r="M145" s="145"/>
      <c r="N145" s="145"/>
      <c r="O145" s="145"/>
      <c r="P145" s="145"/>
      <c r="Q145" s="145"/>
      <c r="R145" s="145"/>
      <c r="S145" s="145"/>
      <c r="T145" s="145"/>
      <c r="U145" s="145"/>
      <c r="V145" s="145"/>
      <c r="W145" s="145"/>
      <c r="X145" s="145"/>
      <c r="Y145" s="145"/>
      <c r="Z145" s="145"/>
      <c r="AA145" s="145"/>
      <c r="AB145" s="145"/>
      <c r="AC145" s="145"/>
      <c r="AD145" s="145"/>
      <c r="AE145" s="145"/>
      <c r="AF145" s="145"/>
      <c r="AG145" s="145"/>
      <c r="AH145" s="145"/>
      <c r="AI145" s="145"/>
      <c r="AJ145" s="145"/>
      <c r="AK145" s="145"/>
      <c r="AL145" s="145"/>
      <c r="AM145" s="145"/>
      <c r="AN145" s="145"/>
      <c r="AO145" s="145"/>
      <c r="AP145" s="145"/>
      <c r="AQ145" s="145"/>
      <c r="AR145" s="145"/>
      <c r="AS145" s="145"/>
      <c r="AT145" s="145"/>
      <c r="AV145" s="148" t="s">
        <v>271</v>
      </c>
    </row>
    <row r="146" spans="1:72" x14ac:dyDescent="0.2">
      <c r="A146" s="145" t="s">
        <v>115</v>
      </c>
      <c r="B146" s="145"/>
      <c r="C146" s="145"/>
      <c r="D146" s="145"/>
      <c r="E146" s="146"/>
      <c r="G146" s="145"/>
      <c r="H146" s="145" t="s">
        <v>116</v>
      </c>
      <c r="I146" s="145"/>
      <c r="J146" s="145"/>
      <c r="K146" s="145"/>
      <c r="L146" s="146"/>
      <c r="M146" s="145" t="s">
        <v>117</v>
      </c>
      <c r="N146" s="146">
        <v>4</v>
      </c>
      <c r="O146" s="149"/>
      <c r="P146" s="149"/>
      <c r="Q146" s="149"/>
      <c r="R146" s="149"/>
      <c r="S146" s="149"/>
      <c r="T146" s="149"/>
      <c r="U146" s="149"/>
      <c r="V146" s="149"/>
      <c r="W146" s="149"/>
      <c r="X146" s="149"/>
      <c r="Y146" s="149"/>
      <c r="Z146" s="149"/>
      <c r="AA146" s="149"/>
      <c r="AB146" s="149"/>
      <c r="AC146" s="149"/>
      <c r="AD146" s="149"/>
      <c r="AE146" s="149"/>
      <c r="AF146" s="149"/>
      <c r="AG146" s="149"/>
      <c r="AH146" s="149"/>
      <c r="AI146" s="149"/>
      <c r="AJ146" s="149"/>
      <c r="AK146" s="149"/>
      <c r="AL146" s="149"/>
      <c r="AM146" s="149"/>
      <c r="AN146" s="149"/>
      <c r="AO146" s="149"/>
      <c r="AP146" s="149"/>
      <c r="AQ146" s="149"/>
      <c r="AR146" s="149"/>
      <c r="AS146" s="149"/>
      <c r="AT146" s="149"/>
    </row>
    <row r="147" spans="1:72" x14ac:dyDescent="0.2">
      <c r="A147" s="145" t="s">
        <v>118</v>
      </c>
      <c r="B147" s="145"/>
      <c r="C147" s="145"/>
      <c r="D147" s="150" t="s">
        <v>121</v>
      </c>
      <c r="E147" s="145"/>
      <c r="F147" s="145" t="s">
        <v>119</v>
      </c>
      <c r="G147" s="145"/>
      <c r="H147" s="145"/>
      <c r="I147" s="173" t="s">
        <v>163</v>
      </c>
      <c r="J147" s="173" t="s">
        <v>185</v>
      </c>
      <c r="K147" s="173" t="s">
        <v>195</v>
      </c>
      <c r="L147" s="173" t="s">
        <v>196</v>
      </c>
      <c r="M147" s="150" t="s">
        <v>120</v>
      </c>
      <c r="N147" s="145"/>
      <c r="O147" s="145"/>
      <c r="P147" s="145"/>
      <c r="Q147" s="145"/>
      <c r="R147" s="145"/>
      <c r="S147" s="145"/>
      <c r="T147" s="145"/>
      <c r="U147" s="145"/>
      <c r="V147" s="145"/>
      <c r="W147" s="145"/>
      <c r="X147" s="145"/>
      <c r="Y147" s="145"/>
      <c r="Z147" s="145"/>
      <c r="AA147" s="145"/>
      <c r="AB147" s="145"/>
      <c r="AC147" s="145"/>
      <c r="AD147" s="145"/>
      <c r="AE147" s="145"/>
      <c r="AF147" s="145"/>
      <c r="AG147" s="145"/>
      <c r="AH147" s="145"/>
      <c r="AI147" s="145"/>
      <c r="AJ147" s="145"/>
      <c r="AK147" s="145"/>
      <c r="AL147" s="145"/>
      <c r="AM147" s="145"/>
      <c r="AN147" s="145"/>
      <c r="AO147" s="145"/>
      <c r="AP147" s="145"/>
      <c r="AQ147" s="145"/>
      <c r="AR147" s="145"/>
      <c r="AS147" s="145"/>
      <c r="AT147" s="145"/>
      <c r="AV147" s="145" t="s">
        <v>121</v>
      </c>
      <c r="AW147" s="145"/>
      <c r="AX147" s="145" t="s">
        <v>122</v>
      </c>
      <c r="AY147" s="145"/>
      <c r="AZ147" s="145" t="s">
        <v>123</v>
      </c>
      <c r="BA147" s="145"/>
      <c r="BB147" s="145"/>
      <c r="BC147" s="145"/>
      <c r="BD147" s="145"/>
      <c r="BE147" s="145"/>
      <c r="BF147" s="145" t="s">
        <v>124</v>
      </c>
      <c r="BG147" s="145"/>
      <c r="BH147" s="145" t="s">
        <v>125</v>
      </c>
      <c r="BI147" s="145"/>
      <c r="BJ147" s="145"/>
      <c r="BK147" s="145"/>
      <c r="BL147" s="145" t="s">
        <v>126</v>
      </c>
      <c r="BM147" s="145"/>
      <c r="BN147" s="145"/>
      <c r="BO147" s="145"/>
      <c r="BP147" s="145"/>
      <c r="BQ147" s="145"/>
      <c r="BR147" s="145" t="s">
        <v>124</v>
      </c>
      <c r="BS147" s="145"/>
      <c r="BT147" s="145" t="s">
        <v>127</v>
      </c>
    </row>
    <row r="148" spans="1:72" x14ac:dyDescent="0.2">
      <c r="A148" s="145"/>
      <c r="B148" s="145"/>
      <c r="C148" s="145"/>
      <c r="D148" s="145"/>
      <c r="E148" s="145"/>
      <c r="F148" s="145"/>
      <c r="G148" s="145"/>
      <c r="H148" s="145"/>
      <c r="I148" s="173" t="s">
        <v>192</v>
      </c>
      <c r="J148" s="173" t="s">
        <v>197</v>
      </c>
      <c r="K148" s="173" t="s">
        <v>198</v>
      </c>
      <c r="L148" s="173" t="s">
        <v>199</v>
      </c>
      <c r="M148" s="150" t="s">
        <v>120</v>
      </c>
      <c r="N148" s="145"/>
      <c r="O148" s="145"/>
      <c r="P148" s="145"/>
      <c r="Q148" s="145"/>
      <c r="R148" s="145"/>
      <c r="S148" s="145"/>
      <c r="T148" s="145"/>
      <c r="U148" s="145"/>
      <c r="V148" s="145"/>
      <c r="W148" s="145"/>
      <c r="X148" s="145"/>
      <c r="Y148" s="145"/>
      <c r="Z148" s="145"/>
      <c r="AA148" s="145"/>
      <c r="AB148" s="145"/>
      <c r="AC148" s="145"/>
      <c r="AD148" s="145"/>
      <c r="AE148" s="145"/>
      <c r="AF148" s="145"/>
      <c r="AG148" s="145"/>
      <c r="AH148" s="145"/>
      <c r="AI148" s="145"/>
      <c r="AJ148" s="145"/>
      <c r="AK148" s="145"/>
      <c r="AL148" s="145"/>
      <c r="AM148" s="145"/>
      <c r="AN148" s="145"/>
      <c r="AO148" s="145"/>
      <c r="AP148" s="145"/>
      <c r="AQ148" s="145"/>
      <c r="AR148" s="145"/>
      <c r="AS148" s="145"/>
      <c r="AT148" s="145"/>
      <c r="AV148" s="151"/>
      <c r="AX148" s="151"/>
      <c r="AZ148" s="151"/>
      <c r="BA148" s="152" t="s">
        <v>128</v>
      </c>
      <c r="BB148" s="153"/>
      <c r="BC148" s="152" t="s">
        <v>128</v>
      </c>
      <c r="BD148" s="151"/>
      <c r="BF148" s="151"/>
      <c r="BH148" s="151"/>
      <c r="BJ148" s="151"/>
      <c r="BL148" s="151"/>
      <c r="BM148" s="152" t="s">
        <v>128</v>
      </c>
      <c r="BN148" s="153"/>
      <c r="BO148" s="152" t="s">
        <v>128</v>
      </c>
      <c r="BP148" s="151"/>
      <c r="BR148" s="151"/>
      <c r="BT148" s="151"/>
    </row>
    <row r="149" spans="1:72" x14ac:dyDescent="0.2">
      <c r="A149" s="145"/>
      <c r="B149" s="145"/>
      <c r="C149" s="145"/>
      <c r="D149" s="145"/>
      <c r="E149" s="145"/>
      <c r="F149" s="145"/>
      <c r="G149" s="145"/>
      <c r="H149" s="145"/>
      <c r="I149" s="154">
        <v>1</v>
      </c>
      <c r="J149" s="154">
        <v>2</v>
      </c>
      <c r="K149" s="154">
        <v>3</v>
      </c>
      <c r="L149" s="154">
        <v>4</v>
      </c>
      <c r="M149" s="154">
        <v>5</v>
      </c>
      <c r="N149" s="145"/>
      <c r="O149" s="145"/>
      <c r="P149" s="145"/>
      <c r="Q149" s="145"/>
      <c r="R149" s="145"/>
      <c r="S149" s="145"/>
      <c r="T149" s="145"/>
      <c r="U149" s="145"/>
      <c r="V149" s="145"/>
      <c r="W149" s="145"/>
      <c r="X149" s="145"/>
      <c r="Y149" s="145"/>
      <c r="Z149" s="145"/>
      <c r="AA149" s="145"/>
      <c r="AB149" s="145"/>
      <c r="AC149" s="145"/>
      <c r="AD149" s="145"/>
      <c r="AE149" s="145"/>
      <c r="AF149" s="145"/>
      <c r="AG149" s="145"/>
      <c r="AH149" s="145"/>
      <c r="AI149" s="145"/>
      <c r="AJ149" s="145"/>
      <c r="AK149" s="145"/>
      <c r="AL149" s="145"/>
      <c r="AM149" s="145"/>
      <c r="AN149" s="145"/>
      <c r="AO149" s="145"/>
      <c r="AP149" s="145"/>
      <c r="AQ149" s="145"/>
      <c r="AR149" s="145"/>
      <c r="AS149" s="145"/>
      <c r="AT149" s="145"/>
      <c r="AV149" s="151"/>
      <c r="AX149" s="151"/>
      <c r="AZ149" s="151"/>
      <c r="BA149" s="152" t="s">
        <v>128</v>
      </c>
      <c r="BB149" s="153"/>
      <c r="BC149" s="152" t="s">
        <v>128</v>
      </c>
      <c r="BD149" s="151"/>
      <c r="BF149" s="151"/>
      <c r="BH149" s="151"/>
      <c r="BJ149" s="151"/>
      <c r="BL149" s="151"/>
      <c r="BM149" s="152" t="s">
        <v>128</v>
      </c>
      <c r="BN149" s="153"/>
      <c r="BO149" s="152" t="s">
        <v>128</v>
      </c>
      <c r="BP149" s="151"/>
      <c r="BR149" s="151"/>
      <c r="BT149" s="151"/>
    </row>
    <row r="150" spans="1:72" x14ac:dyDescent="0.2">
      <c r="A150" s="145" t="s">
        <v>129</v>
      </c>
      <c r="B150" s="145"/>
      <c r="C150" s="145"/>
      <c r="D150" s="145"/>
      <c r="E150" s="146" t="s">
        <v>272</v>
      </c>
      <c r="F150" s="145"/>
      <c r="G150" s="145"/>
      <c r="H150" s="145" t="s">
        <v>131</v>
      </c>
      <c r="I150" s="146" t="s">
        <v>164</v>
      </c>
      <c r="J150" s="146" t="s">
        <v>165</v>
      </c>
      <c r="K150" s="146" t="s">
        <v>166</v>
      </c>
      <c r="L150" s="146" t="s">
        <v>167</v>
      </c>
      <c r="M150" s="146" t="s">
        <v>168</v>
      </c>
      <c r="N150" s="145"/>
      <c r="O150" s="145"/>
      <c r="P150" s="145"/>
      <c r="Q150" s="145"/>
      <c r="R150" s="145"/>
      <c r="S150" s="145"/>
      <c r="T150" s="145"/>
      <c r="U150" s="145"/>
      <c r="V150" s="145"/>
      <c r="W150" s="145"/>
      <c r="X150" s="145"/>
      <c r="Y150" s="145"/>
      <c r="Z150" s="145"/>
      <c r="AA150" s="145"/>
      <c r="AB150" s="145"/>
      <c r="AC150" s="145"/>
      <c r="AD150" s="145"/>
      <c r="AE150" s="145"/>
      <c r="AF150" s="145"/>
      <c r="AG150" s="145"/>
      <c r="AH150" s="145"/>
      <c r="AI150" s="145"/>
      <c r="AJ150" s="145"/>
      <c r="AK150" s="145"/>
      <c r="AL150" s="145"/>
      <c r="AM150" s="145"/>
      <c r="AN150" s="145"/>
      <c r="AO150" s="145"/>
      <c r="AP150" s="145"/>
      <c r="AQ150" s="145"/>
      <c r="AR150" s="145"/>
      <c r="AS150" s="145"/>
      <c r="AT150" s="145"/>
      <c r="AV150" s="151"/>
      <c r="AX150" s="151"/>
      <c r="AZ150" s="151"/>
      <c r="BA150" s="152" t="s">
        <v>128</v>
      </c>
      <c r="BB150" s="153"/>
      <c r="BC150" s="152" t="s">
        <v>128</v>
      </c>
      <c r="BD150" s="151"/>
      <c r="BF150" s="151"/>
      <c r="BH150" s="151"/>
      <c r="BJ150" s="151"/>
      <c r="BL150" s="151"/>
      <c r="BM150" s="152" t="s">
        <v>128</v>
      </c>
      <c r="BN150" s="153"/>
      <c r="BO150" s="152" t="s">
        <v>128</v>
      </c>
      <c r="BP150" s="151"/>
      <c r="BR150" s="151"/>
      <c r="BT150" s="151"/>
    </row>
    <row r="151" spans="1:72" x14ac:dyDescent="0.2">
      <c r="A151" s="145" t="s">
        <v>132</v>
      </c>
      <c r="B151" s="145"/>
      <c r="C151" s="145"/>
      <c r="D151" s="145"/>
      <c r="E151" s="146">
        <v>100</v>
      </c>
      <c r="F151" s="145" t="s">
        <v>133</v>
      </c>
      <c r="G151" s="145" t="s">
        <v>134</v>
      </c>
      <c r="H151" s="146">
        <v>500</v>
      </c>
      <c r="I151" s="146">
        <f>+I115-250</f>
        <v>2250</v>
      </c>
      <c r="J151" s="146">
        <f>+J115-500</f>
        <v>3000</v>
      </c>
      <c r="K151" s="146">
        <f>+K115-500</f>
        <v>2800</v>
      </c>
      <c r="L151" s="146">
        <f>+L115-500</f>
        <v>2500</v>
      </c>
      <c r="M151" s="146">
        <f>+M115-250</f>
        <v>1250</v>
      </c>
      <c r="N151" s="145"/>
      <c r="O151" s="145"/>
      <c r="P151" s="145"/>
      <c r="Q151" s="145"/>
      <c r="R151" s="145"/>
      <c r="S151" s="145"/>
      <c r="T151" s="145"/>
      <c r="U151" s="145"/>
      <c r="V151" s="145"/>
      <c r="W151" s="145"/>
      <c r="X151" s="145"/>
      <c r="Y151" s="145"/>
      <c r="Z151" s="145"/>
      <c r="AA151" s="145"/>
      <c r="AB151" s="145"/>
      <c r="AC151" s="145"/>
      <c r="AD151" s="145"/>
      <c r="AE151" s="145"/>
      <c r="AF151" s="145"/>
      <c r="AG151" s="145"/>
      <c r="AH151" s="145"/>
      <c r="AI151" s="145"/>
      <c r="AJ151" s="145"/>
      <c r="AK151" s="145"/>
      <c r="AL151" s="145"/>
      <c r="AM151" s="145"/>
      <c r="AN151" s="145"/>
      <c r="AO151" s="145"/>
      <c r="AP151" s="145"/>
      <c r="AQ151" s="145"/>
      <c r="AR151" s="145"/>
      <c r="AS151" s="145"/>
      <c r="AT151" s="145"/>
      <c r="AV151" s="151"/>
      <c r="AX151" s="151"/>
      <c r="AZ151" s="151"/>
      <c r="BA151" s="152" t="s">
        <v>128</v>
      </c>
      <c r="BB151" s="153"/>
      <c r="BC151" s="152" t="s">
        <v>128</v>
      </c>
      <c r="BD151" s="151"/>
      <c r="BF151" s="151"/>
      <c r="BH151" s="151"/>
      <c r="BJ151" s="151"/>
      <c r="BL151" s="151"/>
      <c r="BM151" s="152" t="s">
        <v>128</v>
      </c>
      <c r="BN151" s="153"/>
      <c r="BO151" s="152" t="s">
        <v>128</v>
      </c>
      <c r="BP151" s="151"/>
      <c r="BR151" s="151"/>
      <c r="BT151" s="151"/>
    </row>
    <row r="152" spans="1:72" x14ac:dyDescent="0.2">
      <c r="A152" s="145" t="s">
        <v>135</v>
      </c>
      <c r="B152" s="145"/>
      <c r="C152" s="145"/>
      <c r="D152" s="145"/>
      <c r="E152" s="145"/>
      <c r="F152" s="145" t="s">
        <v>136</v>
      </c>
      <c r="G152" s="145" t="s">
        <v>134</v>
      </c>
      <c r="H152" s="146">
        <v>1000</v>
      </c>
      <c r="I152" s="146">
        <f>+I151+100</f>
        <v>2350</v>
      </c>
      <c r="J152" s="146">
        <f>+J151+100</f>
        <v>3100</v>
      </c>
      <c r="K152" s="146">
        <f>+K151+100</f>
        <v>2900</v>
      </c>
      <c r="L152" s="146">
        <f>+L151+100</f>
        <v>2600</v>
      </c>
      <c r="M152" s="146">
        <f>+M151+100</f>
        <v>1350</v>
      </c>
      <c r="N152" s="145"/>
      <c r="O152" s="145"/>
      <c r="P152" s="145"/>
      <c r="Q152" s="145"/>
      <c r="R152" s="145"/>
      <c r="S152" s="145"/>
      <c r="T152" s="145"/>
      <c r="U152" s="145"/>
      <c r="V152" s="145"/>
      <c r="W152" s="145"/>
      <c r="X152" s="145"/>
      <c r="Y152" s="145"/>
      <c r="Z152" s="145"/>
      <c r="AA152" s="145"/>
      <c r="AB152" s="145"/>
      <c r="AC152" s="145"/>
      <c r="AD152" s="145"/>
      <c r="AE152" s="145"/>
      <c r="AF152" s="145"/>
      <c r="AG152" s="145"/>
      <c r="AH152" s="145"/>
      <c r="AI152" s="145"/>
      <c r="AJ152" s="145"/>
      <c r="AK152" s="145"/>
      <c r="AL152" s="145"/>
      <c r="AM152" s="145"/>
      <c r="AN152" s="145"/>
      <c r="AO152" s="145"/>
      <c r="AP152" s="145"/>
      <c r="AQ152" s="145"/>
      <c r="AR152" s="145"/>
      <c r="AS152" s="145"/>
      <c r="AT152" s="145"/>
      <c r="AV152" s="151"/>
      <c r="AX152" s="151"/>
      <c r="AZ152" s="151"/>
      <c r="BA152" s="152" t="s">
        <v>128</v>
      </c>
      <c r="BB152" s="153"/>
      <c r="BC152" s="152" t="s">
        <v>128</v>
      </c>
      <c r="BD152" s="151"/>
      <c r="BF152" s="151"/>
      <c r="BH152" s="151"/>
      <c r="BJ152" s="151"/>
      <c r="BL152" s="151"/>
      <c r="BM152" s="152" t="s">
        <v>128</v>
      </c>
      <c r="BN152" s="153"/>
      <c r="BO152" s="152" t="s">
        <v>128</v>
      </c>
      <c r="BP152" s="151"/>
      <c r="BR152" s="151"/>
      <c r="BT152" s="151"/>
    </row>
    <row r="153" spans="1:72" x14ac:dyDescent="0.2">
      <c r="A153" s="145" t="s">
        <v>137</v>
      </c>
      <c r="B153" s="146">
        <v>420</v>
      </c>
      <c r="C153" s="145" t="s">
        <v>49</v>
      </c>
      <c r="D153" s="146">
        <v>500</v>
      </c>
      <c r="E153" s="145" t="s">
        <v>143</v>
      </c>
      <c r="F153" s="145" t="s">
        <v>138</v>
      </c>
      <c r="G153" s="145" t="s">
        <v>134</v>
      </c>
      <c r="H153" s="146">
        <v>2500</v>
      </c>
      <c r="I153" s="146">
        <f>+I152+150</f>
        <v>2500</v>
      </c>
      <c r="J153" s="146">
        <f>+J152+150</f>
        <v>3250</v>
      </c>
      <c r="K153" s="146">
        <f>+K152+150</f>
        <v>3050</v>
      </c>
      <c r="L153" s="146">
        <f>+L152+150</f>
        <v>2750</v>
      </c>
      <c r="M153" s="146">
        <f>+M152+150</f>
        <v>1500</v>
      </c>
      <c r="N153" s="145"/>
      <c r="O153" s="145"/>
      <c r="P153" s="145"/>
      <c r="Q153" s="145"/>
      <c r="R153" s="145"/>
      <c r="S153" s="145"/>
      <c r="T153" s="145"/>
      <c r="U153" s="145"/>
      <c r="V153" s="145"/>
      <c r="W153" s="145"/>
      <c r="X153" s="145"/>
      <c r="Y153" s="145"/>
      <c r="Z153" s="145"/>
      <c r="AA153" s="145"/>
      <c r="AB153" s="145"/>
      <c r="AC153" s="145"/>
      <c r="AD153" s="145"/>
      <c r="AE153" s="145"/>
      <c r="AF153" s="145"/>
      <c r="AG153" s="145"/>
      <c r="AH153" s="145"/>
      <c r="AI153" s="145"/>
      <c r="AJ153" s="145"/>
      <c r="AK153" s="145"/>
      <c r="AL153" s="145"/>
      <c r="AM153" s="145"/>
      <c r="AN153" s="145"/>
      <c r="AO153" s="145"/>
      <c r="AP153" s="145"/>
      <c r="AQ153" s="145"/>
      <c r="AR153" s="145"/>
      <c r="AS153" s="145"/>
      <c r="AT153" s="145"/>
      <c r="AV153" s="151"/>
      <c r="AX153" s="151"/>
      <c r="AZ153" s="151"/>
      <c r="BA153" s="152" t="s">
        <v>128</v>
      </c>
      <c r="BB153" s="153"/>
      <c r="BC153" s="152" t="s">
        <v>128</v>
      </c>
      <c r="BD153" s="151"/>
      <c r="BF153" s="151"/>
      <c r="BH153" s="151"/>
      <c r="BJ153" s="151"/>
      <c r="BL153" s="151"/>
      <c r="BM153" s="152" t="s">
        <v>128</v>
      </c>
      <c r="BN153" s="153"/>
      <c r="BO153" s="152" t="s">
        <v>128</v>
      </c>
      <c r="BP153" s="151"/>
      <c r="BR153" s="151"/>
      <c r="BT153" s="151"/>
    </row>
    <row r="154" spans="1:72" x14ac:dyDescent="0.2">
      <c r="A154" s="145" t="s">
        <v>139</v>
      </c>
      <c r="B154" s="146">
        <v>697</v>
      </c>
      <c r="C154" s="145" t="s">
        <v>49</v>
      </c>
      <c r="D154" s="146">
        <v>1008</v>
      </c>
      <c r="E154" s="145" t="s">
        <v>143</v>
      </c>
      <c r="F154" s="145" t="s">
        <v>140</v>
      </c>
      <c r="G154" s="145" t="s">
        <v>134</v>
      </c>
      <c r="H154" s="146">
        <v>5000</v>
      </c>
      <c r="I154" s="146">
        <f t="shared" ref="I154:M155" si="32">+I153+250</f>
        <v>2750</v>
      </c>
      <c r="J154" s="146">
        <f t="shared" si="32"/>
        <v>3500</v>
      </c>
      <c r="K154" s="146">
        <f t="shared" si="32"/>
        <v>3300</v>
      </c>
      <c r="L154" s="146">
        <f t="shared" si="32"/>
        <v>3000</v>
      </c>
      <c r="M154" s="146">
        <f t="shared" si="32"/>
        <v>1750</v>
      </c>
      <c r="N154" s="145"/>
      <c r="O154" s="160"/>
      <c r="P154" s="145"/>
      <c r="Q154" s="145" t="s">
        <v>169</v>
      </c>
      <c r="R154" s="145"/>
      <c r="T154" s="145"/>
      <c r="U154" s="145" t="s">
        <v>169</v>
      </c>
      <c r="V154" s="145"/>
      <c r="W154" s="145"/>
      <c r="X154" s="145"/>
      <c r="Y154" s="145"/>
      <c r="Z154" s="145"/>
      <c r="AA154" s="145" t="s">
        <v>169</v>
      </c>
      <c r="AB154" s="145"/>
      <c r="AC154" s="145"/>
      <c r="AE154" s="145"/>
      <c r="AF154" s="145"/>
      <c r="AG154" s="145"/>
      <c r="AH154" s="145"/>
      <c r="AI154" s="145"/>
      <c r="AJ154" s="145"/>
      <c r="AK154" s="145"/>
      <c r="AL154" s="145"/>
      <c r="AM154" s="145"/>
      <c r="AN154" s="145"/>
      <c r="AO154" s="145"/>
      <c r="AP154" s="145"/>
      <c r="AQ154" s="145"/>
      <c r="AR154" s="145"/>
      <c r="AS154" s="145"/>
      <c r="AT154" s="145"/>
      <c r="AV154" s="151"/>
      <c r="AX154" s="151"/>
      <c r="AZ154" s="151"/>
      <c r="BA154" s="152" t="s">
        <v>128</v>
      </c>
      <c r="BB154" s="153"/>
      <c r="BC154" s="152" t="s">
        <v>128</v>
      </c>
      <c r="BD154" s="151"/>
      <c r="BF154" s="151"/>
      <c r="BH154" s="151"/>
      <c r="BJ154" s="151"/>
      <c r="BL154" s="151"/>
      <c r="BM154" s="152" t="s">
        <v>128</v>
      </c>
      <c r="BN154" s="153"/>
      <c r="BO154" s="152" t="s">
        <v>128</v>
      </c>
      <c r="BP154" s="151"/>
      <c r="BR154" s="151"/>
      <c r="BT154" s="151"/>
    </row>
    <row r="155" spans="1:72" x14ac:dyDescent="0.2">
      <c r="A155" s="161" t="s">
        <v>170</v>
      </c>
      <c r="B155" s="161"/>
      <c r="C155" s="161"/>
      <c r="D155" s="161"/>
      <c r="E155" s="161">
        <v>5</v>
      </c>
      <c r="F155" s="162" t="s">
        <v>171</v>
      </c>
      <c r="G155" s="145" t="s">
        <v>141</v>
      </c>
      <c r="H155" s="146">
        <v>10000</v>
      </c>
      <c r="I155" s="146">
        <f t="shared" si="32"/>
        <v>3000</v>
      </c>
      <c r="J155" s="146">
        <f t="shared" si="32"/>
        <v>3750</v>
      </c>
      <c r="K155" s="146">
        <f t="shared" si="32"/>
        <v>3550</v>
      </c>
      <c r="L155" s="146">
        <f t="shared" si="32"/>
        <v>3250</v>
      </c>
      <c r="M155" s="146">
        <f t="shared" si="32"/>
        <v>2000</v>
      </c>
      <c r="N155" s="145"/>
      <c r="O155" s="163"/>
      <c r="P155" s="145" t="s">
        <v>172</v>
      </c>
      <c r="Q155" s="145">
        <v>1</v>
      </c>
      <c r="R155" s="145"/>
      <c r="T155" s="145"/>
      <c r="U155" s="145">
        <v>4</v>
      </c>
      <c r="V155" s="145"/>
      <c r="W155" s="145"/>
      <c r="X155" s="145"/>
      <c r="Y155" s="145"/>
      <c r="Z155" s="145"/>
      <c r="AA155" s="145">
        <v>20</v>
      </c>
      <c r="AB155" s="145"/>
      <c r="AC155" s="145"/>
      <c r="AE155" s="145"/>
      <c r="AF155" s="145"/>
      <c r="AG155" s="145"/>
      <c r="AH155" s="145"/>
      <c r="AI155" s="145"/>
      <c r="AJ155" s="145"/>
      <c r="AK155" s="145"/>
      <c r="AL155" s="145"/>
      <c r="AM155" s="145"/>
      <c r="AN155" s="145"/>
      <c r="AO155" s="145"/>
      <c r="AP155" s="145"/>
      <c r="AQ155" s="145"/>
      <c r="AR155" s="145"/>
      <c r="AS155" s="145"/>
      <c r="AT155" s="145"/>
      <c r="AV155" s="151"/>
      <c r="AX155" s="151"/>
      <c r="AZ155" s="151"/>
      <c r="BA155" s="152" t="s">
        <v>128</v>
      </c>
      <c r="BB155" s="153"/>
      <c r="BC155" s="152" t="s">
        <v>128</v>
      </c>
      <c r="BD155" s="151"/>
      <c r="BF155" s="151"/>
      <c r="BH155" s="151"/>
      <c r="BJ155" s="151"/>
      <c r="BL155" s="151"/>
      <c r="BM155" s="152" t="s">
        <v>128</v>
      </c>
      <c r="BN155" s="153"/>
      <c r="BO155" s="152" t="s">
        <v>128</v>
      </c>
      <c r="BP155" s="151"/>
      <c r="BR155" s="151"/>
      <c r="BT155" s="151"/>
    </row>
    <row r="156" spans="1:72" x14ac:dyDescent="0.2">
      <c r="A156" s="145" t="s">
        <v>142</v>
      </c>
      <c r="B156" s="145"/>
      <c r="C156" s="145"/>
      <c r="D156" s="145"/>
      <c r="E156" s="164" t="s">
        <v>173</v>
      </c>
      <c r="F156" s="145"/>
      <c r="G156" s="145"/>
      <c r="H156" s="145"/>
      <c r="I156" s="155">
        <v>1</v>
      </c>
      <c r="J156" s="155">
        <v>2</v>
      </c>
      <c r="K156" s="155">
        <v>3</v>
      </c>
      <c r="L156" s="155">
        <v>4</v>
      </c>
      <c r="M156" s="155">
        <v>5</v>
      </c>
      <c r="N156" s="145"/>
      <c r="O156" s="163" t="s">
        <v>200</v>
      </c>
      <c r="P156" s="145"/>
      <c r="Q156" s="145" t="s">
        <v>186</v>
      </c>
      <c r="R156" s="145"/>
      <c r="T156" s="145"/>
      <c r="U156" s="145" t="s">
        <v>186</v>
      </c>
      <c r="V156" s="145"/>
      <c r="W156" s="145"/>
      <c r="X156" s="145"/>
      <c r="Y156" s="145"/>
      <c r="Z156" s="145"/>
      <c r="AA156" s="164" t="s">
        <v>187</v>
      </c>
      <c r="AB156" s="145"/>
      <c r="AC156" s="145"/>
      <c r="AE156" s="145"/>
      <c r="AF156" s="145"/>
      <c r="AG156" s="145"/>
      <c r="AH156" s="145"/>
      <c r="AI156" s="145"/>
      <c r="AJ156" s="145"/>
      <c r="AK156" s="145"/>
      <c r="AL156" s="145"/>
      <c r="AM156" s="145"/>
      <c r="AN156" s="145"/>
      <c r="AO156" s="145"/>
      <c r="AP156" s="145"/>
      <c r="AQ156" s="145"/>
      <c r="AR156" s="145"/>
      <c r="AS156" s="145"/>
      <c r="AT156" s="145"/>
      <c r="AV156" s="151"/>
      <c r="AX156" s="151"/>
      <c r="AZ156" s="151"/>
      <c r="BA156" s="152" t="s">
        <v>128</v>
      </c>
      <c r="BB156" s="153"/>
      <c r="BC156" s="152" t="s">
        <v>128</v>
      </c>
      <c r="BD156" s="151"/>
      <c r="BF156" s="151"/>
      <c r="BH156" s="151"/>
      <c r="BJ156" s="151"/>
      <c r="BL156" s="151"/>
      <c r="BM156" s="152" t="s">
        <v>128</v>
      </c>
      <c r="BN156" s="153"/>
      <c r="BO156" s="152" t="s">
        <v>128</v>
      </c>
      <c r="BP156" s="151"/>
      <c r="BR156" s="151"/>
      <c r="BT156" s="151"/>
    </row>
    <row r="157" spans="1:72" x14ac:dyDescent="0.2">
      <c r="A157" s="145" t="s">
        <v>137</v>
      </c>
      <c r="B157" s="146">
        <v>420</v>
      </c>
      <c r="C157" s="145" t="s">
        <v>49</v>
      </c>
      <c r="D157" s="146">
        <v>500</v>
      </c>
      <c r="E157" s="145" t="s">
        <v>143</v>
      </c>
      <c r="F157" s="145" t="s">
        <v>144</v>
      </c>
      <c r="G157" s="145" t="s">
        <v>145</v>
      </c>
      <c r="H157" s="145"/>
      <c r="I157" s="156">
        <f t="shared" ref="I157:M158" si="33">IF(+O161/$E$155&lt;=100%,0,(+O161-$E$155)/$E$155)</f>
        <v>7</v>
      </c>
      <c r="J157" s="156">
        <f t="shared" si="33"/>
        <v>5</v>
      </c>
      <c r="K157" s="156">
        <f t="shared" si="33"/>
        <v>6</v>
      </c>
      <c r="L157" s="156">
        <f t="shared" si="33"/>
        <v>7</v>
      </c>
      <c r="M157" s="156">
        <f t="shared" si="33"/>
        <v>8</v>
      </c>
      <c r="N157" s="145" t="s">
        <v>175</v>
      </c>
      <c r="O157" s="161">
        <v>5</v>
      </c>
      <c r="P157" s="145" t="s">
        <v>176</v>
      </c>
      <c r="Q157" s="145">
        <v>1</v>
      </c>
      <c r="T157" s="145"/>
      <c r="U157" s="145">
        <f>+U155/2</f>
        <v>2</v>
      </c>
      <c r="AA157" s="145">
        <f>+AA155/2</f>
        <v>10</v>
      </c>
      <c r="AH157" s="145"/>
      <c r="AI157" s="145"/>
      <c r="AJ157" s="145"/>
      <c r="AK157" s="145"/>
      <c r="AL157" s="145"/>
      <c r="AM157" s="145"/>
      <c r="AN157" s="145"/>
      <c r="AO157" s="145"/>
      <c r="AP157" s="145"/>
      <c r="AQ157" s="145"/>
      <c r="AR157" s="145"/>
      <c r="AS157" s="145"/>
      <c r="AT157" s="145"/>
      <c r="AV157" s="151"/>
      <c r="AX157" s="151"/>
      <c r="AZ157" s="151"/>
      <c r="BA157" s="152" t="s">
        <v>128</v>
      </c>
      <c r="BB157" s="153"/>
      <c r="BC157" s="152" t="s">
        <v>128</v>
      </c>
      <c r="BD157" s="151"/>
      <c r="BF157" s="151"/>
      <c r="BH157" s="151"/>
      <c r="BJ157" s="151"/>
      <c r="BL157" s="151"/>
      <c r="BM157" s="152" t="s">
        <v>128</v>
      </c>
      <c r="BN157" s="153"/>
      <c r="BO157" s="152" t="s">
        <v>128</v>
      </c>
      <c r="BP157" s="151"/>
      <c r="BR157" s="151"/>
      <c r="BT157" s="151"/>
    </row>
    <row r="158" spans="1:72" x14ac:dyDescent="0.2">
      <c r="A158" s="145" t="s">
        <v>139</v>
      </c>
      <c r="B158" s="146">
        <v>710</v>
      </c>
      <c r="C158" s="145" t="s">
        <v>49</v>
      </c>
      <c r="D158" s="146">
        <v>1020</v>
      </c>
      <c r="E158" s="145" t="s">
        <v>143</v>
      </c>
      <c r="F158" s="145"/>
      <c r="G158" s="145" t="s">
        <v>147</v>
      </c>
      <c r="H158" s="145"/>
      <c r="I158" s="156">
        <f t="shared" si="33"/>
        <v>2.75</v>
      </c>
      <c r="J158" s="156">
        <f t="shared" si="33"/>
        <v>2.25</v>
      </c>
      <c r="K158" s="156">
        <f t="shared" si="33"/>
        <v>2.5</v>
      </c>
      <c r="L158" s="156">
        <f t="shared" si="33"/>
        <v>2.75</v>
      </c>
      <c r="M158" s="156">
        <f t="shared" si="33"/>
        <v>3</v>
      </c>
      <c r="N158" s="145" t="s">
        <v>175</v>
      </c>
      <c r="O158" s="161">
        <v>5</v>
      </c>
      <c r="P158" s="164" t="s">
        <v>177</v>
      </c>
      <c r="Q158" s="174">
        <f>+U158</f>
        <v>4</v>
      </c>
      <c r="T158" s="164"/>
      <c r="U158" s="174">
        <v>4</v>
      </c>
      <c r="V158" s="145" t="s">
        <v>177</v>
      </c>
      <c r="AA158" s="174">
        <f>+U158</f>
        <v>4</v>
      </c>
      <c r="AB158" s="145" t="s">
        <v>177</v>
      </c>
      <c r="AH158" s="145"/>
      <c r="AI158" s="145"/>
      <c r="AJ158" s="145"/>
      <c r="AK158" s="145"/>
      <c r="AL158" s="145"/>
      <c r="AM158" s="145"/>
      <c r="AN158" s="145"/>
      <c r="AO158" s="145"/>
      <c r="AP158" s="145"/>
      <c r="AQ158" s="145"/>
      <c r="AR158" s="145"/>
      <c r="AS158" s="145"/>
      <c r="AT158" s="145"/>
      <c r="AV158" s="157"/>
      <c r="AX158" s="157"/>
      <c r="AZ158" s="157"/>
      <c r="BA158" s="152"/>
      <c r="BB158" s="158"/>
      <c r="BC158" s="152"/>
      <c r="BD158" s="157"/>
      <c r="BF158" s="157"/>
      <c r="BH158" s="157"/>
      <c r="BJ158" s="157"/>
      <c r="BL158" s="157"/>
      <c r="BM158" s="152"/>
      <c r="BN158" s="158"/>
      <c r="BO158" s="152"/>
      <c r="BP158" s="157"/>
      <c r="BR158" s="157"/>
      <c r="BT158" s="157"/>
    </row>
    <row r="159" spans="1:72" x14ac:dyDescent="0.2">
      <c r="D159" s="164" t="s">
        <v>178</v>
      </c>
      <c r="F159" s="145"/>
      <c r="G159" s="145" t="s">
        <v>148</v>
      </c>
      <c r="H159" s="145"/>
      <c r="I159" s="156">
        <f>(+O163-$O$195)/$O$195</f>
        <v>0.25</v>
      </c>
      <c r="J159" s="156">
        <f>(+P163-$O$195)/$O$195</f>
        <v>0.25</v>
      </c>
      <c r="K159" s="156">
        <f>(+Q163-$O$195)/$O$195</f>
        <v>0.5625</v>
      </c>
      <c r="L159" s="156">
        <f>(+R163-$O$195)/$O$195</f>
        <v>0.5625</v>
      </c>
      <c r="M159" s="156">
        <f>(+S163-$O$195)/$O$195</f>
        <v>1.5</v>
      </c>
      <c r="N159" s="145" t="s">
        <v>175</v>
      </c>
      <c r="O159" s="161">
        <v>2</v>
      </c>
      <c r="T159" s="145"/>
      <c r="AH159" s="145"/>
      <c r="AI159" s="145"/>
      <c r="AJ159" s="145"/>
      <c r="AK159" s="145"/>
      <c r="AL159" s="145"/>
      <c r="AM159" s="145"/>
      <c r="AN159" s="145"/>
      <c r="AO159" s="145"/>
      <c r="AP159" s="145"/>
      <c r="AQ159" s="145"/>
      <c r="AR159" s="145"/>
      <c r="AS159" s="145"/>
      <c r="AT159" s="145"/>
      <c r="AV159" s="157"/>
      <c r="AX159" s="157"/>
      <c r="AZ159" s="157"/>
      <c r="BA159" s="152"/>
      <c r="BB159" s="158"/>
      <c r="BC159" s="152"/>
      <c r="BD159" s="157"/>
      <c r="BF159" s="157"/>
      <c r="BH159" s="157"/>
      <c r="BJ159" s="157"/>
      <c r="BL159" s="157"/>
      <c r="BM159" s="152"/>
      <c r="BN159" s="158"/>
      <c r="BO159" s="152"/>
      <c r="BP159" s="157"/>
      <c r="BR159" s="157"/>
      <c r="BT159" s="157"/>
    </row>
    <row r="160" spans="1:72" x14ac:dyDescent="0.2">
      <c r="D160" s="155">
        <v>1</v>
      </c>
      <c r="E160" s="155">
        <v>2</v>
      </c>
      <c r="F160" s="155">
        <v>3</v>
      </c>
      <c r="G160" s="155">
        <v>4</v>
      </c>
      <c r="H160" s="155">
        <v>5</v>
      </c>
      <c r="I160" s="165" t="s">
        <v>179</v>
      </c>
      <c r="J160" s="154"/>
      <c r="K160" s="154"/>
      <c r="L160" s="154">
        <f>+N146</f>
        <v>4</v>
      </c>
      <c r="M160" s="154" t="s">
        <v>188</v>
      </c>
      <c r="O160" s="165" t="s">
        <v>180</v>
      </c>
      <c r="P160" s="154"/>
      <c r="Q160" s="154"/>
      <c r="R160" s="154"/>
      <c r="S160" s="154"/>
      <c r="AG160" s="155">
        <v>1</v>
      </c>
      <c r="AH160" s="155">
        <v>2</v>
      </c>
      <c r="AI160" s="155">
        <v>3</v>
      </c>
      <c r="AJ160" s="155">
        <v>4</v>
      </c>
      <c r="AK160" s="155">
        <v>5</v>
      </c>
      <c r="AL160" s="155"/>
      <c r="AO160" s="145"/>
      <c r="AP160" s="145"/>
      <c r="AQ160" s="145"/>
      <c r="AR160" s="145"/>
      <c r="AS160" s="145"/>
      <c r="AT160" s="145"/>
      <c r="AV160" s="157"/>
      <c r="AX160" s="157"/>
      <c r="AZ160" s="157"/>
      <c r="BA160" s="152"/>
      <c r="BB160" s="158"/>
      <c r="BC160" s="152"/>
      <c r="BD160" s="157"/>
      <c r="BF160" s="157"/>
      <c r="BH160" s="157"/>
      <c r="BJ160" s="157"/>
      <c r="BL160" s="157"/>
      <c r="BM160" s="152"/>
      <c r="BN160" s="158"/>
      <c r="BO160" s="152"/>
      <c r="BP160" s="157"/>
      <c r="BR160" s="157"/>
      <c r="BT160" s="157"/>
    </row>
    <row r="161" spans="1:72" x14ac:dyDescent="0.2">
      <c r="B161" s="148">
        <f>+E155*I157</f>
        <v>35</v>
      </c>
      <c r="D161" s="166">
        <f t="shared" ref="D161:H162" si="34">+$E$155*I157+$E$155</f>
        <v>40</v>
      </c>
      <c r="E161" s="166">
        <f t="shared" si="34"/>
        <v>30</v>
      </c>
      <c r="F161" s="166">
        <f t="shared" si="34"/>
        <v>35</v>
      </c>
      <c r="G161" s="166">
        <f t="shared" si="34"/>
        <v>40</v>
      </c>
      <c r="H161" s="166">
        <f t="shared" si="34"/>
        <v>45</v>
      </c>
      <c r="I161" s="166">
        <v>40</v>
      </c>
      <c r="J161" s="166">
        <v>30</v>
      </c>
      <c r="K161" s="166">
        <v>35</v>
      </c>
      <c r="L161" s="166">
        <v>40</v>
      </c>
      <c r="M161" s="166">
        <v>45</v>
      </c>
      <c r="N161" s="148" t="s">
        <v>146</v>
      </c>
      <c r="O161" s="166">
        <f>+I161</f>
        <v>40</v>
      </c>
      <c r="P161" s="166">
        <f>+J161</f>
        <v>30</v>
      </c>
      <c r="Q161" s="166">
        <f>+K161</f>
        <v>35</v>
      </c>
      <c r="R161" s="166">
        <f>+L161</f>
        <v>40</v>
      </c>
      <c r="S161" s="166">
        <f>+M161</f>
        <v>45</v>
      </c>
      <c r="AG161" s="166">
        <f t="shared" ref="AG161:AK163" si="35">+D161-O161</f>
        <v>0</v>
      </c>
      <c r="AH161" s="166">
        <f t="shared" si="35"/>
        <v>0</v>
      </c>
      <c r="AI161" s="166">
        <f t="shared" si="35"/>
        <v>0</v>
      </c>
      <c r="AJ161" s="166">
        <f t="shared" si="35"/>
        <v>0</v>
      </c>
      <c r="AK161" s="166">
        <f t="shared" si="35"/>
        <v>0</v>
      </c>
      <c r="AL161" s="167"/>
      <c r="AO161" s="145"/>
      <c r="AP161" s="145"/>
      <c r="AQ161" s="145"/>
      <c r="AR161" s="145"/>
      <c r="AS161" s="145"/>
      <c r="AT161" s="145"/>
      <c r="AV161" s="157"/>
      <c r="AX161" s="157"/>
      <c r="AZ161" s="157"/>
      <c r="BA161" s="152"/>
      <c r="BB161" s="158"/>
      <c r="BC161" s="152"/>
      <c r="BD161" s="157"/>
      <c r="BF161" s="157"/>
      <c r="BH161" s="157"/>
      <c r="BJ161" s="157"/>
      <c r="BL161" s="157"/>
      <c r="BM161" s="152"/>
      <c r="BN161" s="158"/>
      <c r="BO161" s="152"/>
      <c r="BP161" s="157"/>
      <c r="BR161" s="157"/>
      <c r="BT161" s="157"/>
    </row>
    <row r="162" spans="1:72" x14ac:dyDescent="0.2">
      <c r="B162" s="148">
        <f>+E155+B161</f>
        <v>40</v>
      </c>
      <c r="D162" s="166">
        <f t="shared" si="34"/>
        <v>18.75</v>
      </c>
      <c r="E162" s="166">
        <f t="shared" si="34"/>
        <v>16.25</v>
      </c>
      <c r="F162" s="166">
        <f t="shared" si="34"/>
        <v>17.5</v>
      </c>
      <c r="G162" s="166">
        <f t="shared" si="34"/>
        <v>18.75</v>
      </c>
      <c r="H162" s="166">
        <f t="shared" si="34"/>
        <v>20</v>
      </c>
      <c r="I162" s="166">
        <v>75</v>
      </c>
      <c r="J162" s="166">
        <v>65</v>
      </c>
      <c r="K162" s="166">
        <v>70</v>
      </c>
      <c r="L162" s="166">
        <v>75</v>
      </c>
      <c r="M162" s="166">
        <v>80</v>
      </c>
      <c r="N162" s="148" t="s">
        <v>146</v>
      </c>
      <c r="O162" s="166">
        <f>+I162/$N$146</f>
        <v>18.75</v>
      </c>
      <c r="P162" s="166">
        <f>+J162/$N$146</f>
        <v>16.25</v>
      </c>
      <c r="Q162" s="166">
        <f>+K162/$N$146</f>
        <v>17.5</v>
      </c>
      <c r="R162" s="166">
        <f>+L162/$N$146</f>
        <v>18.75</v>
      </c>
      <c r="S162" s="166">
        <f>+M162/$N$146</f>
        <v>20</v>
      </c>
      <c r="AG162" s="166">
        <f t="shared" si="35"/>
        <v>0</v>
      </c>
      <c r="AH162" s="166">
        <f t="shared" si="35"/>
        <v>0</v>
      </c>
      <c r="AI162" s="166">
        <f t="shared" si="35"/>
        <v>0</v>
      </c>
      <c r="AJ162" s="166">
        <f t="shared" si="35"/>
        <v>0</v>
      </c>
      <c r="AK162" s="166">
        <f t="shared" si="35"/>
        <v>0</v>
      </c>
      <c r="AL162" s="167"/>
      <c r="AO162" s="145"/>
      <c r="AP162" s="145"/>
      <c r="AQ162" s="145"/>
      <c r="AR162" s="145"/>
      <c r="AS162" s="145"/>
      <c r="AT162" s="145"/>
      <c r="AV162" s="157"/>
      <c r="AX162" s="157"/>
      <c r="AZ162" s="157"/>
      <c r="BA162" s="152"/>
      <c r="BB162" s="158"/>
      <c r="BC162" s="152"/>
      <c r="BD162" s="157"/>
      <c r="BF162" s="157"/>
      <c r="BH162" s="157"/>
      <c r="BJ162" s="157"/>
      <c r="BL162" s="157"/>
      <c r="BM162" s="152"/>
      <c r="BN162" s="158"/>
      <c r="BO162" s="152"/>
      <c r="BP162" s="157"/>
      <c r="BR162" s="157"/>
      <c r="BT162" s="157"/>
    </row>
    <row r="163" spans="1:72" x14ac:dyDescent="0.2">
      <c r="D163" s="166">
        <f>+$O$159*I159+$O$159</f>
        <v>2.5</v>
      </c>
      <c r="E163" s="166">
        <f>+$O$159*J159+$O$159</f>
        <v>2.5</v>
      </c>
      <c r="F163" s="166">
        <f>+$O$159*K159+$O$159</f>
        <v>3.125</v>
      </c>
      <c r="G163" s="166">
        <f>+$O$159*L159+$O$159</f>
        <v>3.125</v>
      </c>
      <c r="H163" s="166">
        <f>+$O$159*M159+$O$159</f>
        <v>5</v>
      </c>
      <c r="I163" s="166">
        <v>10</v>
      </c>
      <c r="J163" s="166">
        <v>10</v>
      </c>
      <c r="K163" s="166">
        <v>12.5</v>
      </c>
      <c r="L163" s="166">
        <v>12.5</v>
      </c>
      <c r="M163" s="166">
        <v>20</v>
      </c>
      <c r="N163" s="148" t="s">
        <v>146</v>
      </c>
      <c r="O163" s="166">
        <f>+I163/4</f>
        <v>2.5</v>
      </c>
      <c r="P163" s="166">
        <f>+J163/4</f>
        <v>2.5</v>
      </c>
      <c r="Q163" s="166">
        <f>+K163/4</f>
        <v>3.125</v>
      </c>
      <c r="R163" s="166">
        <f>+L163/4</f>
        <v>3.125</v>
      </c>
      <c r="S163" s="166">
        <f>+M163/4</f>
        <v>5</v>
      </c>
      <c r="AG163" s="166">
        <f t="shared" si="35"/>
        <v>0</v>
      </c>
      <c r="AH163" s="166">
        <f t="shared" si="35"/>
        <v>0</v>
      </c>
      <c r="AI163" s="166">
        <f t="shared" si="35"/>
        <v>0</v>
      </c>
      <c r="AJ163" s="166">
        <f t="shared" si="35"/>
        <v>0</v>
      </c>
      <c r="AK163" s="166">
        <f t="shared" si="35"/>
        <v>0</v>
      </c>
      <c r="AL163" s="167"/>
      <c r="AN163" s="145"/>
      <c r="AO163" s="145"/>
      <c r="AP163" s="145"/>
      <c r="AQ163" s="145"/>
      <c r="AR163" s="145"/>
      <c r="AS163" s="145"/>
      <c r="AT163" s="145"/>
      <c r="AV163" s="157"/>
      <c r="AX163" s="157"/>
      <c r="AZ163" s="157"/>
      <c r="BA163" s="152"/>
      <c r="BB163" s="158"/>
      <c r="BC163" s="152"/>
      <c r="BD163" s="157"/>
      <c r="BF163" s="157"/>
      <c r="BH163" s="157"/>
      <c r="BJ163" s="157"/>
      <c r="BL163" s="157"/>
      <c r="BM163" s="152"/>
      <c r="BN163" s="158"/>
      <c r="BO163" s="152"/>
      <c r="BP163" s="157"/>
      <c r="BR163" s="157"/>
      <c r="BT163" s="157"/>
    </row>
    <row r="164" spans="1:72" x14ac:dyDescent="0.2">
      <c r="F164" s="145"/>
      <c r="G164" s="145"/>
      <c r="H164" s="145"/>
      <c r="I164" s="154">
        <v>1</v>
      </c>
      <c r="J164" s="154">
        <v>2</v>
      </c>
      <c r="K164" s="154">
        <v>3</v>
      </c>
      <c r="L164" s="154">
        <v>4</v>
      </c>
      <c r="M164" s="154">
        <v>5</v>
      </c>
      <c r="O164" s="154">
        <v>1</v>
      </c>
      <c r="P164" s="154">
        <v>2</v>
      </c>
      <c r="Q164" s="154">
        <v>3</v>
      </c>
      <c r="R164" s="154">
        <v>4</v>
      </c>
      <c r="S164" s="154">
        <v>5</v>
      </c>
      <c r="T164" s="154"/>
      <c r="U164" s="154">
        <v>1</v>
      </c>
      <c r="V164" s="154">
        <v>2</v>
      </c>
      <c r="W164" s="154">
        <v>3</v>
      </c>
      <c r="X164" s="154">
        <v>4</v>
      </c>
      <c r="Y164" s="154">
        <v>5</v>
      </c>
      <c r="Z164" s="154"/>
      <c r="AA164" s="154">
        <v>1</v>
      </c>
      <c r="AB164" s="154">
        <v>2</v>
      </c>
      <c r="AC164" s="154">
        <v>3</v>
      </c>
      <c r="AD164" s="154">
        <v>4</v>
      </c>
      <c r="AE164" s="154">
        <v>5</v>
      </c>
      <c r="AO164" s="145"/>
      <c r="AP164" s="145"/>
      <c r="AQ164" s="145"/>
      <c r="AR164" s="145"/>
      <c r="AS164" s="145"/>
      <c r="AT164" s="145"/>
    </row>
    <row r="165" spans="1:72" x14ac:dyDescent="0.2">
      <c r="A165" s="145"/>
      <c r="B165" s="145"/>
      <c r="C165" s="145"/>
      <c r="D165" s="145"/>
      <c r="E165" s="145"/>
      <c r="F165" s="145" t="s">
        <v>149</v>
      </c>
      <c r="G165" s="145" t="s">
        <v>134</v>
      </c>
      <c r="H165" s="146">
        <v>5000</v>
      </c>
      <c r="I165" s="156">
        <v>4.2500000000000003E-2</v>
      </c>
      <c r="J165" s="156">
        <f>+I165-0.25%</f>
        <v>0.04</v>
      </c>
      <c r="K165" s="156">
        <f>+J165+0.25%</f>
        <v>4.2500000000000003E-2</v>
      </c>
      <c r="L165" s="156">
        <f>+K165</f>
        <v>4.2500000000000003E-2</v>
      </c>
      <c r="M165" s="156">
        <f>+L165+1.75%</f>
        <v>6.0000000000000005E-2</v>
      </c>
      <c r="O165" s="145">
        <f>+$H165*I165</f>
        <v>212.50000000000003</v>
      </c>
      <c r="P165" s="145">
        <f>+$H165*J165</f>
        <v>200</v>
      </c>
      <c r="Q165" s="145">
        <f>+$H165*K165</f>
        <v>212.50000000000003</v>
      </c>
      <c r="R165" s="145">
        <f>+$H165*L165</f>
        <v>212.50000000000003</v>
      </c>
      <c r="S165" s="145">
        <f>+$H165*M165</f>
        <v>300</v>
      </c>
      <c r="T165" s="145"/>
      <c r="U165" s="168">
        <f t="shared" ref="U165:Y169" si="36">+O171*$U$155</f>
        <v>1490</v>
      </c>
      <c r="V165" s="168">
        <f t="shared" si="36"/>
        <v>1280</v>
      </c>
      <c r="W165" s="168">
        <f t="shared" si="36"/>
        <v>1442</v>
      </c>
      <c r="X165" s="168">
        <f t="shared" si="36"/>
        <v>1522</v>
      </c>
      <c r="Y165" s="168">
        <f t="shared" si="36"/>
        <v>2192</v>
      </c>
      <c r="Z165" s="145"/>
      <c r="AA165" s="168">
        <f t="shared" ref="AA165:AE169" si="37">+$AA$155*O171</f>
        <v>7450</v>
      </c>
      <c r="AB165" s="168">
        <f t="shared" si="37"/>
        <v>6400</v>
      </c>
      <c r="AC165" s="168">
        <f t="shared" si="37"/>
        <v>7210</v>
      </c>
      <c r="AD165" s="168">
        <f t="shared" si="37"/>
        <v>7610</v>
      </c>
      <c r="AE165" s="168">
        <f t="shared" si="37"/>
        <v>10960</v>
      </c>
      <c r="AH165" s="145"/>
      <c r="AI165" s="145"/>
      <c r="AJ165" s="145"/>
      <c r="AK165" s="145"/>
      <c r="AL165" s="145"/>
      <c r="AM165" s="145"/>
      <c r="AN165" s="145"/>
      <c r="AO165" s="145"/>
      <c r="AP165" s="145"/>
      <c r="AQ165" s="145"/>
      <c r="AR165" s="145"/>
      <c r="AS165" s="145"/>
      <c r="AT165" s="145"/>
    </row>
    <row r="166" spans="1:72" x14ac:dyDescent="0.2">
      <c r="A166" s="145" t="s">
        <v>150</v>
      </c>
      <c r="B166" s="145"/>
      <c r="C166" s="145"/>
      <c r="D166" s="145"/>
      <c r="E166" s="175" t="s">
        <v>121</v>
      </c>
      <c r="F166" s="145" t="s">
        <v>138</v>
      </c>
      <c r="G166" s="145" t="s">
        <v>134</v>
      </c>
      <c r="H166" s="146">
        <v>10000</v>
      </c>
      <c r="I166" s="156">
        <f>+I165-0.5%</f>
        <v>3.7500000000000006E-2</v>
      </c>
      <c r="J166" s="156">
        <f t="shared" ref="J166:M169" si="38">+J165-0.25%</f>
        <v>3.7499999999999999E-2</v>
      </c>
      <c r="K166" s="156">
        <f t="shared" si="38"/>
        <v>0.04</v>
      </c>
      <c r="L166" s="156">
        <f t="shared" si="38"/>
        <v>0.04</v>
      </c>
      <c r="M166" s="156">
        <f t="shared" si="38"/>
        <v>5.7500000000000002E-2</v>
      </c>
      <c r="O166" s="145">
        <f>(+$H166-$H165)*I166+O165</f>
        <v>400.00000000000006</v>
      </c>
      <c r="P166" s="145">
        <f>(+$H166-$H165)*J166+P165</f>
        <v>387.5</v>
      </c>
      <c r="Q166" s="145">
        <f>(+$H166-$H165)*K166+Q165</f>
        <v>412.5</v>
      </c>
      <c r="R166" s="145">
        <f>(+$H166-$H165)*L166+R165</f>
        <v>412.5</v>
      </c>
      <c r="S166" s="145">
        <f>(+$H166-$H165)*M166+S165</f>
        <v>587.5</v>
      </c>
      <c r="T166" s="145"/>
      <c r="U166" s="168">
        <f t="shared" si="36"/>
        <v>2240</v>
      </c>
      <c r="V166" s="168">
        <f t="shared" si="36"/>
        <v>2030</v>
      </c>
      <c r="W166" s="168">
        <f t="shared" si="36"/>
        <v>2242</v>
      </c>
      <c r="X166" s="168">
        <f t="shared" si="36"/>
        <v>2322</v>
      </c>
      <c r="Y166" s="168">
        <f t="shared" si="36"/>
        <v>3342</v>
      </c>
      <c r="Z166" s="145"/>
      <c r="AA166" s="168">
        <f t="shared" si="37"/>
        <v>11200</v>
      </c>
      <c r="AB166" s="168">
        <f t="shared" si="37"/>
        <v>10150</v>
      </c>
      <c r="AC166" s="168">
        <f t="shared" si="37"/>
        <v>11210</v>
      </c>
      <c r="AD166" s="168">
        <f t="shared" si="37"/>
        <v>11610</v>
      </c>
      <c r="AE166" s="168">
        <f t="shared" si="37"/>
        <v>16710</v>
      </c>
      <c r="AG166" s="145"/>
      <c r="AH166" s="145"/>
      <c r="AI166" s="145"/>
      <c r="AJ166" s="145"/>
      <c r="AK166" s="145"/>
      <c r="AL166" s="145"/>
      <c r="AM166" s="145"/>
      <c r="AN166" s="145"/>
      <c r="AO166" s="145"/>
      <c r="AP166" s="145"/>
      <c r="AQ166" s="145"/>
      <c r="AR166" s="145"/>
      <c r="AS166" s="145"/>
      <c r="AT166" s="145"/>
    </row>
    <row r="167" spans="1:72" x14ac:dyDescent="0.2">
      <c r="A167" s="145"/>
      <c r="B167" s="145"/>
      <c r="C167" s="145"/>
      <c r="D167" s="145"/>
      <c r="E167" s="145"/>
      <c r="F167" s="145" t="s">
        <v>140</v>
      </c>
      <c r="G167" s="145" t="s">
        <v>134</v>
      </c>
      <c r="H167" s="146">
        <v>25000</v>
      </c>
      <c r="I167" s="156">
        <f>+I166-0.25%</f>
        <v>3.5000000000000003E-2</v>
      </c>
      <c r="J167" s="156">
        <f t="shared" si="38"/>
        <v>3.4999999999999996E-2</v>
      </c>
      <c r="K167" s="156">
        <f t="shared" si="38"/>
        <v>3.7499999999999999E-2</v>
      </c>
      <c r="L167" s="156">
        <f t="shared" si="38"/>
        <v>3.7499999999999999E-2</v>
      </c>
      <c r="M167" s="156">
        <f t="shared" si="38"/>
        <v>5.5E-2</v>
      </c>
      <c r="O167" s="145">
        <f>(+$H167-($H166+$H165))*I167+O166</f>
        <v>750.00000000000011</v>
      </c>
      <c r="P167" s="145">
        <f>(+$H167-($H166+$H165))*J167+P166</f>
        <v>737.5</v>
      </c>
      <c r="Q167" s="145">
        <f>(+$H167-($H166+$H165))*K167+Q166</f>
        <v>787.5</v>
      </c>
      <c r="R167" s="145">
        <f>(+$H167-($H166+$H165))*L167+R166</f>
        <v>787.5</v>
      </c>
      <c r="S167" s="145">
        <f>(+$H167-($H166+$H165))*M167+S166</f>
        <v>1137.5</v>
      </c>
      <c r="T167" s="145"/>
      <c r="U167" s="168">
        <f t="shared" si="36"/>
        <v>3640.0000000000005</v>
      </c>
      <c r="V167" s="168">
        <f t="shared" si="36"/>
        <v>3430</v>
      </c>
      <c r="W167" s="168">
        <f t="shared" si="36"/>
        <v>3742</v>
      </c>
      <c r="X167" s="168">
        <f t="shared" si="36"/>
        <v>3822</v>
      </c>
      <c r="Y167" s="168">
        <f t="shared" si="36"/>
        <v>5542</v>
      </c>
      <c r="Z167" s="145"/>
      <c r="AA167" s="168">
        <f t="shared" si="37"/>
        <v>18200.000000000004</v>
      </c>
      <c r="AB167" s="168">
        <f t="shared" si="37"/>
        <v>17150</v>
      </c>
      <c r="AC167" s="168">
        <f t="shared" si="37"/>
        <v>18710</v>
      </c>
      <c r="AD167" s="168">
        <f t="shared" si="37"/>
        <v>19110</v>
      </c>
      <c r="AE167" s="168">
        <f t="shared" si="37"/>
        <v>27710</v>
      </c>
      <c r="AG167" s="145"/>
      <c r="AH167" s="145"/>
      <c r="AI167" s="145"/>
      <c r="AJ167" s="145"/>
      <c r="AK167" s="145"/>
      <c r="AL167" s="145"/>
      <c r="AM167" s="145"/>
      <c r="AN167" s="145"/>
      <c r="AO167" s="145"/>
      <c r="AP167" s="145"/>
      <c r="AQ167" s="145"/>
      <c r="AR167" s="145"/>
      <c r="AS167" s="145"/>
      <c r="AT167" s="145"/>
    </row>
    <row r="168" spans="1:72" x14ac:dyDescent="0.2">
      <c r="A168" s="145"/>
      <c r="B168" s="145"/>
      <c r="C168" s="145"/>
      <c r="D168" s="145"/>
      <c r="E168" s="145"/>
      <c r="F168" s="145" t="s">
        <v>151</v>
      </c>
      <c r="G168" s="145" t="s">
        <v>134</v>
      </c>
      <c r="H168" s="146">
        <v>50000</v>
      </c>
      <c r="I168" s="156">
        <f>+I167-0.25%</f>
        <v>3.2500000000000001E-2</v>
      </c>
      <c r="J168" s="156">
        <f t="shared" si="38"/>
        <v>3.2499999999999994E-2</v>
      </c>
      <c r="K168" s="156">
        <f t="shared" si="38"/>
        <v>3.4999999999999996E-2</v>
      </c>
      <c r="L168" s="156">
        <f t="shared" si="38"/>
        <v>3.4999999999999996E-2</v>
      </c>
      <c r="M168" s="156">
        <f t="shared" si="38"/>
        <v>5.2499999999999998E-2</v>
      </c>
      <c r="O168" s="145">
        <f>(+$H168-($H167+$H166+$H165))*I168+O167</f>
        <v>1075</v>
      </c>
      <c r="P168" s="145">
        <f>(+$H168-($H167+$H166+$H165))*J168+P167</f>
        <v>1062.5</v>
      </c>
      <c r="Q168" s="145">
        <f>(+$H168-($H167+$H166+$H165))*K168+Q167</f>
        <v>1137.5</v>
      </c>
      <c r="R168" s="145">
        <f>(+$H168-($H167+$H166+$H165))*L168+R167</f>
        <v>1137.5</v>
      </c>
      <c r="S168" s="145">
        <f>(+$H168-($H167+$H166+$H165))*M168+S167</f>
        <v>1662.5</v>
      </c>
      <c r="T168" s="145"/>
      <c r="U168" s="168">
        <f t="shared" si="36"/>
        <v>4940</v>
      </c>
      <c r="V168" s="168">
        <f t="shared" si="36"/>
        <v>4730</v>
      </c>
      <c r="W168" s="168">
        <f t="shared" si="36"/>
        <v>5142</v>
      </c>
      <c r="X168" s="168">
        <f t="shared" si="36"/>
        <v>5222</v>
      </c>
      <c r="Y168" s="168">
        <f t="shared" si="36"/>
        <v>7642</v>
      </c>
      <c r="Z168" s="145"/>
      <c r="AA168" s="168">
        <f t="shared" si="37"/>
        <v>24700</v>
      </c>
      <c r="AB168" s="168">
        <f t="shared" si="37"/>
        <v>23650</v>
      </c>
      <c r="AC168" s="168">
        <f t="shared" si="37"/>
        <v>25710</v>
      </c>
      <c r="AD168" s="168">
        <f t="shared" si="37"/>
        <v>26110</v>
      </c>
      <c r="AE168" s="168">
        <f t="shared" si="37"/>
        <v>38210</v>
      </c>
      <c r="AG168" s="145"/>
      <c r="AH168" s="145"/>
      <c r="AI168" s="145"/>
      <c r="AJ168" s="145"/>
      <c r="AK168" s="145"/>
      <c r="AL168" s="145"/>
      <c r="AM168" s="145"/>
      <c r="AN168" s="145"/>
      <c r="AO168" s="145"/>
      <c r="AP168" s="145"/>
      <c r="AQ168" s="145"/>
      <c r="AR168" s="145"/>
      <c r="AS168" s="145"/>
      <c r="AT168" s="145"/>
    </row>
    <row r="169" spans="1:72" x14ac:dyDescent="0.2">
      <c r="A169" s="145"/>
      <c r="B169" s="145"/>
      <c r="C169" s="145"/>
      <c r="D169" s="145"/>
      <c r="E169" s="145"/>
      <c r="F169" s="145" t="s">
        <v>152</v>
      </c>
      <c r="G169" s="145" t="s">
        <v>141</v>
      </c>
      <c r="H169" s="146">
        <v>100000</v>
      </c>
      <c r="I169" s="156">
        <f>+I168-0.25%</f>
        <v>3.0000000000000002E-2</v>
      </c>
      <c r="J169" s="156">
        <f t="shared" si="38"/>
        <v>2.9999999999999995E-2</v>
      </c>
      <c r="K169" s="156">
        <f t="shared" si="38"/>
        <v>3.2499999999999994E-2</v>
      </c>
      <c r="L169" s="156">
        <f t="shared" si="38"/>
        <v>3.2499999999999994E-2</v>
      </c>
      <c r="M169" s="156">
        <f t="shared" si="38"/>
        <v>4.9999999999999996E-2</v>
      </c>
      <c r="O169" s="145">
        <f>(+$H169-(SUM(H165:H168)))*I169+O168</f>
        <v>1375</v>
      </c>
      <c r="P169" s="145">
        <f>(+$H169-($H168+$H167+$H166+$H165))*J169+P168</f>
        <v>1362.5</v>
      </c>
      <c r="Q169" s="145">
        <f>(+$H169-($H168+$H167+$H166+$H165))*K169+Q168</f>
        <v>1462.5</v>
      </c>
      <c r="R169" s="145">
        <f>(+$H169-($H168+$H167+$H166+$H165))*L169+R168</f>
        <v>1462.5</v>
      </c>
      <c r="S169" s="145">
        <f>(+$H169-($H168+$H167+$H166+$H165))*M169+S168</f>
        <v>2162.5</v>
      </c>
      <c r="T169" s="145"/>
      <c r="U169" s="168">
        <f t="shared" si="36"/>
        <v>6140</v>
      </c>
      <c r="V169" s="168">
        <f t="shared" si="36"/>
        <v>5930</v>
      </c>
      <c r="W169" s="168">
        <f t="shared" si="36"/>
        <v>6442</v>
      </c>
      <c r="X169" s="168">
        <f t="shared" si="36"/>
        <v>6522</v>
      </c>
      <c r="Y169" s="168">
        <f t="shared" si="36"/>
        <v>9642</v>
      </c>
      <c r="Z169" s="145"/>
      <c r="AA169" s="168">
        <f t="shared" si="37"/>
        <v>30700</v>
      </c>
      <c r="AB169" s="168">
        <f t="shared" si="37"/>
        <v>29650</v>
      </c>
      <c r="AC169" s="168">
        <f t="shared" si="37"/>
        <v>32210</v>
      </c>
      <c r="AD169" s="168">
        <f t="shared" si="37"/>
        <v>32610</v>
      </c>
      <c r="AE169" s="168">
        <f t="shared" si="37"/>
        <v>48210</v>
      </c>
      <c r="AG169" s="145"/>
      <c r="AH169" s="145"/>
      <c r="AI169" s="145"/>
      <c r="AJ169" s="145"/>
      <c r="AK169" s="145"/>
      <c r="AL169" s="145"/>
      <c r="AM169" s="145"/>
      <c r="AN169" s="145"/>
      <c r="AO169" s="145"/>
      <c r="AP169" s="145"/>
      <c r="AQ169" s="145"/>
      <c r="AR169" s="145"/>
      <c r="AS169" s="145"/>
      <c r="AT169" s="145"/>
    </row>
    <row r="170" spans="1:72" x14ac:dyDescent="0.2">
      <c r="A170" s="145" t="s">
        <v>153</v>
      </c>
      <c r="B170" s="145"/>
      <c r="C170" s="145"/>
      <c r="D170" s="145"/>
      <c r="E170" s="145"/>
      <c r="F170" s="145"/>
      <c r="G170" s="145"/>
      <c r="H170" s="145"/>
      <c r="I170" s="145"/>
      <c r="J170" s="145"/>
      <c r="K170" s="145" t="s">
        <v>156</v>
      </c>
      <c r="L170" s="145"/>
      <c r="M170" s="145"/>
      <c r="N170" s="145"/>
      <c r="O170" s="164" t="s">
        <v>181</v>
      </c>
      <c r="P170" s="145"/>
      <c r="Q170" s="145"/>
      <c r="R170" s="145"/>
      <c r="S170" s="145"/>
      <c r="T170" s="145"/>
      <c r="U170" s="145" t="s">
        <v>181</v>
      </c>
      <c r="V170" s="145"/>
      <c r="W170" s="145"/>
      <c r="X170" s="145"/>
      <c r="Y170" s="145"/>
      <c r="Z170" s="145"/>
      <c r="AA170" s="145"/>
      <c r="AB170" s="145"/>
      <c r="AC170" s="145"/>
      <c r="AD170" s="145"/>
      <c r="AE170" s="145"/>
      <c r="AF170" s="145"/>
      <c r="AG170" s="145"/>
      <c r="AH170" s="145"/>
      <c r="AI170" s="145"/>
      <c r="AJ170" s="145"/>
      <c r="AK170" s="145"/>
      <c r="AL170" s="145"/>
      <c r="AM170" s="145"/>
      <c r="AN170" s="145"/>
      <c r="AO170" s="145"/>
      <c r="AP170" s="145"/>
      <c r="AQ170" s="145"/>
      <c r="AR170" s="145"/>
      <c r="AS170" s="145"/>
      <c r="AT170" s="145"/>
    </row>
    <row r="171" spans="1:72" x14ac:dyDescent="0.2">
      <c r="A171" s="164" t="s">
        <v>189</v>
      </c>
      <c r="B171" s="145"/>
      <c r="C171" s="145"/>
      <c r="D171" s="169">
        <v>5.0000000000000001E-3</v>
      </c>
      <c r="E171" s="145"/>
      <c r="F171" s="145" t="s">
        <v>155</v>
      </c>
      <c r="G171" s="145"/>
      <c r="H171" s="145"/>
      <c r="I171" s="170">
        <v>40</v>
      </c>
      <c r="J171" s="170">
        <f>+I171-10</f>
        <v>30</v>
      </c>
      <c r="K171" s="170">
        <f>+J171+7</f>
        <v>37</v>
      </c>
      <c r="L171" s="170">
        <f>+K171+5</f>
        <v>42</v>
      </c>
      <c r="M171" s="170">
        <f>+L171+20</f>
        <v>62</v>
      </c>
      <c r="N171" s="145"/>
      <c r="O171" s="168">
        <f t="shared" ref="O171:S175" si="39">+O165+I$171*$U$158</f>
        <v>372.5</v>
      </c>
      <c r="P171" s="168">
        <f t="shared" si="39"/>
        <v>320</v>
      </c>
      <c r="Q171" s="168">
        <f t="shared" si="39"/>
        <v>360.5</v>
      </c>
      <c r="R171" s="168">
        <f t="shared" si="39"/>
        <v>380.5</v>
      </c>
      <c r="S171" s="168">
        <f t="shared" si="39"/>
        <v>548</v>
      </c>
      <c r="T171" s="168"/>
      <c r="U171" s="145">
        <f t="shared" ref="U171:Y175" si="40">+U165/$U$157</f>
        <v>745</v>
      </c>
      <c r="V171" s="145">
        <f t="shared" si="40"/>
        <v>640</v>
      </c>
      <c r="W171" s="145">
        <f t="shared" si="40"/>
        <v>721</v>
      </c>
      <c r="X171" s="145">
        <f t="shared" si="40"/>
        <v>761</v>
      </c>
      <c r="Y171" s="145">
        <f t="shared" si="40"/>
        <v>1096</v>
      </c>
      <c r="Z171" s="145"/>
      <c r="AA171" s="145">
        <f t="shared" ref="AA171:AE175" si="41">+AA165/$AA$157</f>
        <v>745</v>
      </c>
      <c r="AB171" s="145">
        <f t="shared" si="41"/>
        <v>640</v>
      </c>
      <c r="AC171" s="145">
        <f t="shared" si="41"/>
        <v>721</v>
      </c>
      <c r="AD171" s="145">
        <f t="shared" si="41"/>
        <v>761</v>
      </c>
      <c r="AE171" s="145">
        <f t="shared" si="41"/>
        <v>1096</v>
      </c>
      <c r="AF171" s="145"/>
      <c r="AG171" s="145"/>
      <c r="AH171" s="145"/>
      <c r="AI171" s="145"/>
      <c r="AJ171" s="145"/>
      <c r="AK171" s="145"/>
      <c r="AL171" s="145"/>
      <c r="AM171" s="145"/>
      <c r="AN171" s="145"/>
      <c r="AO171" s="145"/>
      <c r="AP171" s="145"/>
      <c r="AQ171" s="145"/>
      <c r="AR171" s="145"/>
      <c r="AS171" s="145"/>
      <c r="AT171" s="145"/>
    </row>
    <row r="172" spans="1:72" x14ac:dyDescent="0.2">
      <c r="F172" s="148">
        <f>+G172*$U$155</f>
        <v>20000</v>
      </c>
      <c r="G172" s="148">
        <f>+H165</f>
        <v>5000</v>
      </c>
      <c r="H172" s="148">
        <v>350</v>
      </c>
      <c r="I172" s="148">
        <f>+(50*($U$155-1))</f>
        <v>150</v>
      </c>
      <c r="J172" s="148">
        <f>+F172*K172</f>
        <v>650</v>
      </c>
      <c r="K172" s="171">
        <v>3.2500000000000001E-2</v>
      </c>
      <c r="L172" s="148">
        <f>+J172+I172+H172</f>
        <v>1150</v>
      </c>
      <c r="M172" s="148">
        <f>+L172/$U$157</f>
        <v>575</v>
      </c>
      <c r="N172" s="168"/>
      <c r="O172" s="168">
        <f t="shared" si="39"/>
        <v>560</v>
      </c>
      <c r="P172" s="168">
        <f t="shared" si="39"/>
        <v>507.5</v>
      </c>
      <c r="Q172" s="168">
        <f t="shared" si="39"/>
        <v>560.5</v>
      </c>
      <c r="R172" s="168">
        <f t="shared" si="39"/>
        <v>580.5</v>
      </c>
      <c r="S172" s="168">
        <f t="shared" si="39"/>
        <v>835.5</v>
      </c>
      <c r="T172" s="168"/>
      <c r="U172" s="145">
        <f t="shared" si="40"/>
        <v>1120</v>
      </c>
      <c r="V172" s="145">
        <f t="shared" si="40"/>
        <v>1015</v>
      </c>
      <c r="W172" s="145">
        <f t="shared" si="40"/>
        <v>1121</v>
      </c>
      <c r="X172" s="145">
        <f t="shared" si="40"/>
        <v>1161</v>
      </c>
      <c r="Y172" s="145">
        <f t="shared" si="40"/>
        <v>1671</v>
      </c>
      <c r="Z172" s="145"/>
      <c r="AA172" s="145">
        <f t="shared" si="41"/>
        <v>1120</v>
      </c>
      <c r="AB172" s="145">
        <f t="shared" si="41"/>
        <v>1015</v>
      </c>
      <c r="AC172" s="145">
        <f t="shared" si="41"/>
        <v>1121</v>
      </c>
      <c r="AD172" s="145">
        <f t="shared" si="41"/>
        <v>1161</v>
      </c>
      <c r="AE172" s="145">
        <f t="shared" si="41"/>
        <v>1671</v>
      </c>
      <c r="AF172" s="145"/>
      <c r="AG172" s="145"/>
    </row>
    <row r="173" spans="1:72" x14ac:dyDescent="0.2">
      <c r="F173" s="148">
        <f>+G173*$U$155</f>
        <v>40000</v>
      </c>
      <c r="G173" s="148">
        <f>+H166</f>
        <v>10000</v>
      </c>
      <c r="H173" s="148">
        <v>350</v>
      </c>
      <c r="I173" s="148">
        <f>+(50*($U$155-1))</f>
        <v>150</v>
      </c>
      <c r="J173" s="148">
        <f>+F173*K173</f>
        <v>1200</v>
      </c>
      <c r="K173" s="171">
        <f>+K172-0.0025</f>
        <v>3.0000000000000002E-2</v>
      </c>
      <c r="L173" s="148">
        <f>+J173+I173+H173</f>
        <v>1700</v>
      </c>
      <c r="M173" s="148">
        <f>+L173/$U$157</f>
        <v>850</v>
      </c>
      <c r="N173" s="168"/>
      <c r="O173" s="168">
        <f t="shared" si="39"/>
        <v>910.00000000000011</v>
      </c>
      <c r="P173" s="168">
        <f t="shared" si="39"/>
        <v>857.5</v>
      </c>
      <c r="Q173" s="168">
        <f t="shared" si="39"/>
        <v>935.5</v>
      </c>
      <c r="R173" s="168">
        <f t="shared" si="39"/>
        <v>955.5</v>
      </c>
      <c r="S173" s="168">
        <f t="shared" si="39"/>
        <v>1385.5</v>
      </c>
      <c r="T173" s="168"/>
      <c r="U173" s="145">
        <f t="shared" si="40"/>
        <v>1820.0000000000002</v>
      </c>
      <c r="V173" s="145">
        <f t="shared" si="40"/>
        <v>1715</v>
      </c>
      <c r="W173" s="145">
        <f t="shared" si="40"/>
        <v>1871</v>
      </c>
      <c r="X173" s="145">
        <f t="shared" si="40"/>
        <v>1911</v>
      </c>
      <c r="Y173" s="145">
        <f t="shared" si="40"/>
        <v>2771</v>
      </c>
      <c r="Z173" s="145"/>
      <c r="AA173" s="145">
        <f t="shared" si="41"/>
        <v>1820.0000000000005</v>
      </c>
      <c r="AB173" s="145">
        <f t="shared" si="41"/>
        <v>1715</v>
      </c>
      <c r="AC173" s="145">
        <f t="shared" si="41"/>
        <v>1871</v>
      </c>
      <c r="AD173" s="145">
        <f t="shared" si="41"/>
        <v>1911</v>
      </c>
      <c r="AE173" s="145">
        <f t="shared" si="41"/>
        <v>2771</v>
      </c>
      <c r="AF173" s="145"/>
      <c r="AG173" s="145"/>
    </row>
    <row r="174" spans="1:72" x14ac:dyDescent="0.2">
      <c r="F174" s="148">
        <f>+G174*$U$155</f>
        <v>100000</v>
      </c>
      <c r="G174" s="148">
        <f>+H167</f>
        <v>25000</v>
      </c>
      <c r="H174" s="148">
        <v>350</v>
      </c>
      <c r="I174" s="148">
        <f>+(50*($U$155-1))</f>
        <v>150</v>
      </c>
      <c r="J174" s="148">
        <f>+F174*K174</f>
        <v>2750.0000000000005</v>
      </c>
      <c r="K174" s="171">
        <f>+K173-0.0025</f>
        <v>2.7500000000000004E-2</v>
      </c>
      <c r="L174" s="148">
        <f>+J174+I174+H174</f>
        <v>3250.0000000000005</v>
      </c>
      <c r="M174" s="148">
        <f>+L174/$U$157</f>
        <v>1625.0000000000002</v>
      </c>
      <c r="N174" s="168"/>
      <c r="O174" s="168">
        <f t="shared" si="39"/>
        <v>1235</v>
      </c>
      <c r="P174" s="168">
        <f t="shared" si="39"/>
        <v>1182.5</v>
      </c>
      <c r="Q174" s="168">
        <f t="shared" si="39"/>
        <v>1285.5</v>
      </c>
      <c r="R174" s="168">
        <f t="shared" si="39"/>
        <v>1305.5</v>
      </c>
      <c r="S174" s="168">
        <f t="shared" si="39"/>
        <v>1910.5</v>
      </c>
      <c r="T174" s="168"/>
      <c r="U174" s="145">
        <f t="shared" si="40"/>
        <v>2470</v>
      </c>
      <c r="V174" s="145">
        <f t="shared" si="40"/>
        <v>2365</v>
      </c>
      <c r="W174" s="145">
        <f t="shared" si="40"/>
        <v>2571</v>
      </c>
      <c r="X174" s="145">
        <f t="shared" si="40"/>
        <v>2611</v>
      </c>
      <c r="Y174" s="145">
        <f t="shared" si="40"/>
        <v>3821</v>
      </c>
      <c r="Z174" s="145"/>
      <c r="AA174" s="145">
        <f t="shared" si="41"/>
        <v>2470</v>
      </c>
      <c r="AB174" s="145">
        <f t="shared" si="41"/>
        <v>2365</v>
      </c>
      <c r="AC174" s="145">
        <f t="shared" si="41"/>
        <v>2571</v>
      </c>
      <c r="AD174" s="145">
        <f t="shared" si="41"/>
        <v>2611</v>
      </c>
      <c r="AE174" s="145">
        <f t="shared" si="41"/>
        <v>3821</v>
      </c>
      <c r="AF174" s="145"/>
      <c r="AG174" s="145"/>
    </row>
    <row r="175" spans="1:72" x14ac:dyDescent="0.2">
      <c r="F175" s="148">
        <f>+G175*$U$155</f>
        <v>200000</v>
      </c>
      <c r="G175" s="148">
        <f>+H168</f>
        <v>50000</v>
      </c>
      <c r="H175" s="148">
        <v>350</v>
      </c>
      <c r="I175" s="148">
        <f>+(50*($U$155-1))</f>
        <v>150</v>
      </c>
      <c r="J175" s="148">
        <f>+F175*K175</f>
        <v>5000.0000000000009</v>
      </c>
      <c r="K175" s="171">
        <f>+K174-0.0025</f>
        <v>2.5000000000000005E-2</v>
      </c>
      <c r="L175" s="148">
        <f>+J175+I175+H175</f>
        <v>5500.0000000000009</v>
      </c>
      <c r="M175" s="148">
        <f>+L175/$U$157</f>
        <v>2750.0000000000005</v>
      </c>
      <c r="N175" s="168"/>
      <c r="O175" s="168">
        <f t="shared" si="39"/>
        <v>1535</v>
      </c>
      <c r="P175" s="168">
        <f t="shared" si="39"/>
        <v>1482.5</v>
      </c>
      <c r="Q175" s="168">
        <f t="shared" si="39"/>
        <v>1610.5</v>
      </c>
      <c r="R175" s="168">
        <f t="shared" si="39"/>
        <v>1630.5</v>
      </c>
      <c r="S175" s="168">
        <f t="shared" si="39"/>
        <v>2410.5</v>
      </c>
      <c r="T175" s="168"/>
      <c r="U175" s="145">
        <f t="shared" si="40"/>
        <v>3070</v>
      </c>
      <c r="V175" s="145">
        <f t="shared" si="40"/>
        <v>2965</v>
      </c>
      <c r="W175" s="145">
        <f t="shared" si="40"/>
        <v>3221</v>
      </c>
      <c r="X175" s="145">
        <f t="shared" si="40"/>
        <v>3261</v>
      </c>
      <c r="Y175" s="145">
        <f t="shared" si="40"/>
        <v>4821</v>
      </c>
      <c r="Z175" s="145"/>
      <c r="AA175" s="145">
        <f t="shared" si="41"/>
        <v>3070</v>
      </c>
      <c r="AB175" s="145">
        <f t="shared" si="41"/>
        <v>2965</v>
      </c>
      <c r="AC175" s="145">
        <f t="shared" si="41"/>
        <v>3221</v>
      </c>
      <c r="AD175" s="145">
        <f t="shared" si="41"/>
        <v>3261</v>
      </c>
      <c r="AE175" s="145">
        <f t="shared" si="41"/>
        <v>4821</v>
      </c>
      <c r="AF175" s="145"/>
      <c r="AG175" s="145"/>
    </row>
    <row r="176" spans="1:72" x14ac:dyDescent="0.2">
      <c r="F176" s="148">
        <f>+G176*$U$155</f>
        <v>400000</v>
      </c>
      <c r="G176" s="148">
        <f>+H169</f>
        <v>100000</v>
      </c>
      <c r="H176" s="148">
        <v>350</v>
      </c>
      <c r="I176" s="148">
        <f>+(50*($U$155-1))</f>
        <v>150</v>
      </c>
      <c r="J176" s="148">
        <f>+F176*K176</f>
        <v>9000.0000000000018</v>
      </c>
      <c r="K176" s="171">
        <f>+K175-0.0025</f>
        <v>2.2500000000000006E-2</v>
      </c>
      <c r="L176" s="148">
        <f>+J176+I176+H176</f>
        <v>9500.0000000000018</v>
      </c>
      <c r="M176" s="148">
        <f>+L176/$U$157</f>
        <v>4750.0000000000009</v>
      </c>
    </row>
    <row r="178" spans="1:73" x14ac:dyDescent="0.2">
      <c r="A178" s="146"/>
      <c r="B178" s="146"/>
      <c r="C178" s="146"/>
      <c r="D178" s="146"/>
      <c r="E178" s="146"/>
      <c r="F178" s="146"/>
      <c r="G178" s="146"/>
      <c r="H178" s="146"/>
      <c r="I178" s="146"/>
      <c r="J178" s="146"/>
      <c r="K178" s="146"/>
      <c r="L178" s="146"/>
      <c r="M178" s="146"/>
      <c r="N178" s="146"/>
      <c r="O178" s="146"/>
      <c r="P178" s="146"/>
      <c r="Q178" s="146"/>
      <c r="R178" s="146"/>
      <c r="S178" s="146"/>
      <c r="T178" s="146"/>
      <c r="U178" s="146"/>
      <c r="V178" s="146"/>
      <c r="W178" s="146"/>
      <c r="X178" s="146"/>
      <c r="Y178" s="146"/>
      <c r="Z178" s="146"/>
      <c r="AA178" s="146"/>
      <c r="AB178" s="146"/>
      <c r="AC178" s="146"/>
      <c r="AD178" s="146"/>
      <c r="AE178" s="146"/>
      <c r="AF178" s="146"/>
      <c r="AG178" s="146"/>
      <c r="AH178" s="146"/>
      <c r="AI178" s="146"/>
      <c r="AJ178" s="146"/>
      <c r="AK178" s="146"/>
      <c r="AL178" s="146"/>
      <c r="AM178" s="146"/>
      <c r="AN178" s="146"/>
      <c r="AO178" s="146"/>
      <c r="AP178" s="146"/>
      <c r="AQ178" s="146"/>
      <c r="AR178" s="146"/>
      <c r="AS178" s="146"/>
      <c r="AT178" s="146"/>
      <c r="AU178" s="146"/>
      <c r="AV178" s="146"/>
      <c r="AW178" s="146"/>
      <c r="AX178" s="146"/>
      <c r="AY178" s="146"/>
      <c r="AZ178" s="146"/>
      <c r="BA178" s="146"/>
      <c r="BB178" s="146"/>
      <c r="BC178" s="146"/>
      <c r="BD178" s="146"/>
      <c r="BE178" s="146"/>
      <c r="BF178" s="146"/>
      <c r="BG178" s="146"/>
      <c r="BH178" s="146"/>
      <c r="BI178" s="146"/>
      <c r="BJ178" s="146"/>
      <c r="BK178" s="146"/>
      <c r="BL178" s="146"/>
      <c r="BM178" s="146"/>
      <c r="BN178" s="146"/>
      <c r="BO178" s="146"/>
      <c r="BP178" s="146"/>
      <c r="BQ178" s="146"/>
      <c r="BR178" s="146"/>
      <c r="BS178" s="146"/>
      <c r="BT178" s="146"/>
      <c r="BU178" s="146"/>
    </row>
    <row r="179" spans="1:73" ht="15.75" x14ac:dyDescent="0.25">
      <c r="A179" s="145" t="s">
        <v>157</v>
      </c>
      <c r="F179" s="159" t="s">
        <v>201</v>
      </c>
      <c r="G179" s="159" t="s">
        <v>202</v>
      </c>
    </row>
    <row r="180" spans="1:73" ht="18" x14ac:dyDescent="0.25">
      <c r="A180" s="147" t="s">
        <v>160</v>
      </c>
    </row>
    <row r="181" spans="1:73" x14ac:dyDescent="0.2">
      <c r="A181" s="145" t="s">
        <v>112</v>
      </c>
      <c r="B181" s="146"/>
      <c r="C181" s="145"/>
      <c r="D181" s="145"/>
      <c r="E181" s="145"/>
      <c r="F181" s="145"/>
      <c r="G181" s="145"/>
      <c r="H181" s="145"/>
      <c r="I181" s="145"/>
      <c r="J181" s="145"/>
      <c r="K181" s="145"/>
      <c r="L181" s="145" t="s">
        <v>114</v>
      </c>
      <c r="M181" s="145"/>
      <c r="N181" s="145"/>
      <c r="O181" s="145"/>
      <c r="P181" s="145"/>
      <c r="Q181" s="145"/>
      <c r="R181" s="145"/>
      <c r="S181" s="145"/>
      <c r="T181" s="145"/>
      <c r="U181" s="145"/>
      <c r="V181" s="145"/>
      <c r="W181" s="145"/>
      <c r="X181" s="145"/>
      <c r="Y181" s="145"/>
      <c r="Z181" s="145"/>
      <c r="AA181" s="145"/>
      <c r="AB181" s="145"/>
      <c r="AC181" s="145"/>
      <c r="AD181" s="145"/>
      <c r="AE181" s="145"/>
      <c r="AF181" s="145"/>
      <c r="AG181" s="145"/>
      <c r="AH181" s="145"/>
      <c r="AI181" s="145"/>
      <c r="AJ181" s="145"/>
      <c r="AK181" s="145"/>
      <c r="AL181" s="145"/>
      <c r="AM181" s="145"/>
      <c r="AN181" s="145"/>
      <c r="AO181" s="145"/>
      <c r="AP181" s="145"/>
      <c r="AQ181" s="145"/>
      <c r="AR181" s="145"/>
      <c r="AS181" s="145"/>
      <c r="AT181" s="145"/>
      <c r="AV181" s="148" t="s">
        <v>271</v>
      </c>
    </row>
    <row r="182" spans="1:73" x14ac:dyDescent="0.2">
      <c r="A182" s="145" t="s">
        <v>115</v>
      </c>
      <c r="B182" s="145"/>
      <c r="C182" s="145"/>
      <c r="D182" s="145"/>
      <c r="E182" s="146"/>
      <c r="G182" s="145"/>
      <c r="H182" s="145" t="s">
        <v>116</v>
      </c>
      <c r="I182" s="145"/>
      <c r="J182" s="145"/>
      <c r="K182" s="145"/>
      <c r="L182" s="146"/>
      <c r="M182" s="145" t="s">
        <v>117</v>
      </c>
      <c r="N182" s="146">
        <v>4</v>
      </c>
      <c r="O182" s="149"/>
      <c r="P182" s="149"/>
      <c r="Q182" s="149"/>
      <c r="R182" s="149"/>
      <c r="S182" s="149"/>
      <c r="T182" s="149"/>
      <c r="U182" s="149"/>
      <c r="V182" s="149"/>
      <c r="W182" s="149"/>
      <c r="X182" s="149"/>
      <c r="Y182" s="149"/>
      <c r="Z182" s="149"/>
      <c r="AA182" s="149"/>
      <c r="AB182" s="149"/>
      <c r="AC182" s="149"/>
      <c r="AD182" s="149"/>
      <c r="AE182" s="149"/>
      <c r="AF182" s="149"/>
      <c r="AG182" s="149"/>
      <c r="AH182" s="149"/>
      <c r="AI182" s="149"/>
      <c r="AJ182" s="149"/>
      <c r="AK182" s="149"/>
      <c r="AL182" s="149"/>
      <c r="AM182" s="149"/>
      <c r="AN182" s="149"/>
      <c r="AO182" s="149"/>
      <c r="AP182" s="149"/>
      <c r="AQ182" s="149"/>
      <c r="AR182" s="149"/>
      <c r="AS182" s="149"/>
      <c r="AT182" s="149"/>
    </row>
    <row r="183" spans="1:73" x14ac:dyDescent="0.2">
      <c r="A183" s="145" t="s">
        <v>118</v>
      </c>
      <c r="B183" s="145"/>
      <c r="C183" s="145"/>
      <c r="D183" s="150" t="s">
        <v>162</v>
      </c>
      <c r="E183" s="145"/>
      <c r="F183" s="145" t="s">
        <v>119</v>
      </c>
      <c r="G183" s="145"/>
      <c r="H183" s="145"/>
      <c r="I183" s="173" t="s">
        <v>163</v>
      </c>
      <c r="J183" s="173" t="s">
        <v>185</v>
      </c>
      <c r="K183" s="173" t="s">
        <v>195</v>
      </c>
      <c r="L183" s="173" t="s">
        <v>196</v>
      </c>
      <c r="M183" s="150" t="s">
        <v>120</v>
      </c>
      <c r="N183" s="145"/>
      <c r="O183" s="145"/>
      <c r="P183" s="145"/>
      <c r="Q183" s="145"/>
      <c r="R183" s="145"/>
      <c r="S183" s="145"/>
      <c r="T183" s="145"/>
      <c r="U183" s="145"/>
      <c r="V183" s="145"/>
      <c r="W183" s="145"/>
      <c r="X183" s="145"/>
      <c r="Y183" s="145"/>
      <c r="Z183" s="145"/>
      <c r="AA183" s="145"/>
      <c r="AB183" s="145"/>
      <c r="AC183" s="145"/>
      <c r="AD183" s="145"/>
      <c r="AE183" s="145"/>
      <c r="AF183" s="145"/>
      <c r="AG183" s="145"/>
      <c r="AH183" s="145"/>
      <c r="AI183" s="145"/>
      <c r="AJ183" s="145"/>
      <c r="AK183" s="145"/>
      <c r="AL183" s="145"/>
      <c r="AM183" s="145"/>
      <c r="AN183" s="145"/>
      <c r="AO183" s="145"/>
      <c r="AP183" s="145"/>
      <c r="AQ183" s="145"/>
      <c r="AR183" s="145"/>
      <c r="AS183" s="145"/>
      <c r="AT183" s="145"/>
      <c r="AV183" s="145" t="s">
        <v>121</v>
      </c>
      <c r="AW183" s="145"/>
      <c r="AX183" s="145" t="s">
        <v>122</v>
      </c>
      <c r="AY183" s="145"/>
      <c r="AZ183" s="145" t="s">
        <v>123</v>
      </c>
      <c r="BA183" s="145"/>
      <c r="BB183" s="145"/>
      <c r="BC183" s="145"/>
      <c r="BD183" s="145"/>
      <c r="BE183" s="145"/>
      <c r="BF183" s="145" t="s">
        <v>124</v>
      </c>
      <c r="BG183" s="145"/>
      <c r="BH183" s="145" t="s">
        <v>125</v>
      </c>
      <c r="BI183" s="145"/>
      <c r="BJ183" s="145"/>
      <c r="BK183" s="145"/>
      <c r="BL183" s="145" t="s">
        <v>126</v>
      </c>
      <c r="BM183" s="145"/>
      <c r="BN183" s="145"/>
      <c r="BO183" s="145"/>
      <c r="BP183" s="145"/>
      <c r="BQ183" s="145"/>
      <c r="BR183" s="145" t="s">
        <v>124</v>
      </c>
      <c r="BS183" s="145"/>
      <c r="BT183" s="145" t="s">
        <v>127</v>
      </c>
    </row>
    <row r="184" spans="1:73" x14ac:dyDescent="0.2">
      <c r="A184" s="145"/>
      <c r="B184" s="145"/>
      <c r="C184" s="145"/>
      <c r="D184" s="145"/>
      <c r="E184" s="145"/>
      <c r="F184" s="145"/>
      <c r="G184" s="145"/>
      <c r="H184" s="145"/>
      <c r="I184" s="150" t="s">
        <v>120</v>
      </c>
      <c r="J184" s="150" t="s">
        <v>120</v>
      </c>
      <c r="K184" s="150" t="s">
        <v>120</v>
      </c>
      <c r="L184" s="150" t="s">
        <v>120</v>
      </c>
      <c r="M184" s="150" t="s">
        <v>120</v>
      </c>
      <c r="N184" s="145"/>
      <c r="O184" s="145"/>
      <c r="P184" s="145"/>
      <c r="Q184" s="145"/>
      <c r="R184" s="145"/>
      <c r="S184" s="145"/>
      <c r="T184" s="145"/>
      <c r="U184" s="145"/>
      <c r="V184" s="145"/>
      <c r="W184" s="145"/>
      <c r="X184" s="145"/>
      <c r="Y184" s="145"/>
      <c r="Z184" s="145"/>
      <c r="AA184" s="145"/>
      <c r="AB184" s="145"/>
      <c r="AC184" s="145"/>
      <c r="AD184" s="145"/>
      <c r="AE184" s="145"/>
      <c r="AF184" s="145"/>
      <c r="AG184" s="145"/>
      <c r="AH184" s="145"/>
      <c r="AI184" s="145"/>
      <c r="AJ184" s="145"/>
      <c r="AK184" s="145"/>
      <c r="AL184" s="145"/>
      <c r="AM184" s="145"/>
      <c r="AN184" s="145"/>
      <c r="AO184" s="145"/>
      <c r="AP184" s="145"/>
      <c r="AQ184" s="145"/>
      <c r="AR184" s="145"/>
      <c r="AS184" s="145"/>
      <c r="AT184" s="145"/>
      <c r="AV184" s="151"/>
      <c r="AX184" s="151"/>
      <c r="AZ184" s="151"/>
      <c r="BA184" s="152" t="s">
        <v>128</v>
      </c>
      <c r="BB184" s="153"/>
      <c r="BC184" s="152" t="s">
        <v>128</v>
      </c>
      <c r="BD184" s="151"/>
      <c r="BF184" s="151"/>
      <c r="BH184" s="151"/>
      <c r="BJ184" s="151"/>
      <c r="BL184" s="151"/>
      <c r="BM184" s="152" t="s">
        <v>128</v>
      </c>
      <c r="BN184" s="153"/>
      <c r="BO184" s="152" t="s">
        <v>128</v>
      </c>
      <c r="BP184" s="151"/>
      <c r="BR184" s="151"/>
      <c r="BT184" s="151"/>
    </row>
    <row r="185" spans="1:73" x14ac:dyDescent="0.2">
      <c r="A185" s="145"/>
      <c r="B185" s="145"/>
      <c r="C185" s="145"/>
      <c r="D185" s="145"/>
      <c r="E185" s="145"/>
      <c r="F185" s="145"/>
      <c r="G185" s="145"/>
      <c r="H185" s="145"/>
      <c r="I185" s="154">
        <v>1</v>
      </c>
      <c r="J185" s="154">
        <v>2</v>
      </c>
      <c r="K185" s="154">
        <v>3</v>
      </c>
      <c r="L185" s="154">
        <v>4</v>
      </c>
      <c r="M185" s="154">
        <v>5</v>
      </c>
      <c r="N185" s="145"/>
      <c r="O185" s="145"/>
      <c r="P185" s="145"/>
      <c r="Q185" s="145"/>
      <c r="R185" s="145"/>
      <c r="S185" s="145"/>
      <c r="T185" s="145"/>
      <c r="U185" s="145"/>
      <c r="V185" s="145"/>
      <c r="W185" s="145"/>
      <c r="X185" s="145"/>
      <c r="Y185" s="145"/>
      <c r="Z185" s="145"/>
      <c r="AA185" s="145"/>
      <c r="AB185" s="145"/>
      <c r="AC185" s="145"/>
      <c r="AD185" s="145"/>
      <c r="AE185" s="145"/>
      <c r="AF185" s="145"/>
      <c r="AG185" s="145"/>
      <c r="AH185" s="145"/>
      <c r="AI185" s="145"/>
      <c r="AJ185" s="145"/>
      <c r="AK185" s="145"/>
      <c r="AL185" s="145"/>
      <c r="AM185" s="145"/>
      <c r="AN185" s="145"/>
      <c r="AO185" s="145"/>
      <c r="AP185" s="145"/>
      <c r="AQ185" s="145"/>
      <c r="AR185" s="145"/>
      <c r="AS185" s="145"/>
      <c r="AT185" s="145"/>
      <c r="AV185" s="151"/>
      <c r="AX185" s="151"/>
      <c r="AZ185" s="151"/>
      <c r="BA185" s="152" t="s">
        <v>128</v>
      </c>
      <c r="BB185" s="153"/>
      <c r="BC185" s="152" t="s">
        <v>128</v>
      </c>
      <c r="BD185" s="151"/>
      <c r="BF185" s="151"/>
      <c r="BH185" s="151"/>
      <c r="BJ185" s="151"/>
      <c r="BL185" s="151"/>
      <c r="BM185" s="152" t="s">
        <v>128</v>
      </c>
      <c r="BN185" s="153"/>
      <c r="BO185" s="152" t="s">
        <v>128</v>
      </c>
      <c r="BP185" s="151"/>
      <c r="BR185" s="151"/>
      <c r="BT185" s="151"/>
    </row>
    <row r="186" spans="1:73" x14ac:dyDescent="0.2">
      <c r="A186" s="145" t="s">
        <v>129</v>
      </c>
      <c r="B186" s="145"/>
      <c r="C186" s="145"/>
      <c r="D186" s="145"/>
      <c r="E186" s="146" t="s">
        <v>272</v>
      </c>
      <c r="F186" s="145"/>
      <c r="G186" s="145"/>
      <c r="H186" s="145" t="s">
        <v>131</v>
      </c>
      <c r="I186" s="176" t="s">
        <v>164</v>
      </c>
      <c r="J186" s="177" t="s">
        <v>203</v>
      </c>
      <c r="K186" s="177" t="s">
        <v>204</v>
      </c>
      <c r="L186" s="177" t="s">
        <v>205</v>
      </c>
      <c r="M186" s="176" t="s">
        <v>168</v>
      </c>
      <c r="N186" s="145"/>
      <c r="O186" s="160"/>
      <c r="P186" s="160"/>
      <c r="Q186" s="160"/>
      <c r="R186" s="160"/>
      <c r="S186" s="160"/>
      <c r="T186" s="145"/>
      <c r="U186" s="145"/>
      <c r="V186" s="145"/>
      <c r="W186" s="145"/>
      <c r="X186" s="145"/>
      <c r="Y186" s="145"/>
      <c r="Z186" s="145"/>
      <c r="AA186" s="145"/>
      <c r="AB186" s="145"/>
      <c r="AC186" s="145"/>
      <c r="AD186" s="145"/>
      <c r="AE186" s="145"/>
      <c r="AF186" s="145"/>
      <c r="AG186" s="145"/>
      <c r="AH186" s="145"/>
      <c r="AI186" s="145"/>
      <c r="AJ186" s="145"/>
      <c r="AK186" s="145"/>
      <c r="AL186" s="145"/>
      <c r="AM186" s="145"/>
      <c r="AN186" s="145"/>
      <c r="AO186" s="145"/>
      <c r="AP186" s="145"/>
      <c r="AQ186" s="145"/>
      <c r="AR186" s="145"/>
      <c r="AS186" s="145"/>
      <c r="AT186" s="145"/>
      <c r="AV186" s="151"/>
      <c r="AX186" s="151"/>
      <c r="AZ186" s="151"/>
      <c r="BA186" s="152" t="s">
        <v>128</v>
      </c>
      <c r="BB186" s="153"/>
      <c r="BC186" s="152" t="s">
        <v>128</v>
      </c>
      <c r="BD186" s="151"/>
      <c r="BF186" s="151"/>
      <c r="BH186" s="151"/>
      <c r="BJ186" s="151"/>
      <c r="BL186" s="151"/>
      <c r="BM186" s="152" t="s">
        <v>128</v>
      </c>
      <c r="BN186" s="153"/>
      <c r="BO186" s="152" t="s">
        <v>128</v>
      </c>
      <c r="BP186" s="151"/>
      <c r="BR186" s="151"/>
      <c r="BT186" s="151"/>
    </row>
    <row r="187" spans="1:73" x14ac:dyDescent="0.2">
      <c r="A187" s="145" t="s">
        <v>132</v>
      </c>
      <c r="B187" s="145"/>
      <c r="C187" s="145"/>
      <c r="D187" s="145"/>
      <c r="E187" s="146">
        <v>100</v>
      </c>
      <c r="F187" s="145" t="s">
        <v>133</v>
      </c>
      <c r="G187" s="145" t="s">
        <v>134</v>
      </c>
      <c r="H187" s="146">
        <v>500</v>
      </c>
      <c r="I187" s="146">
        <f>+I115</f>
        <v>2500</v>
      </c>
      <c r="J187" s="146">
        <v>2800</v>
      </c>
      <c r="K187" s="146">
        <v>2800</v>
      </c>
      <c r="L187" s="146">
        <v>2750</v>
      </c>
      <c r="M187" s="146">
        <f>+M115</f>
        <v>1500</v>
      </c>
      <c r="N187" s="145"/>
      <c r="O187" s="160"/>
      <c r="P187" s="160"/>
      <c r="Q187" s="160"/>
      <c r="R187" s="160"/>
      <c r="S187" s="160"/>
      <c r="T187" s="145"/>
      <c r="U187" s="145"/>
      <c r="V187" s="145"/>
      <c r="W187" s="145"/>
      <c r="X187" s="145"/>
      <c r="Y187" s="145"/>
      <c r="Z187" s="145"/>
      <c r="AA187" s="145"/>
      <c r="AB187" s="145"/>
      <c r="AC187" s="145"/>
      <c r="AD187" s="145"/>
      <c r="AE187" s="145"/>
      <c r="AF187" s="145"/>
      <c r="AG187" s="145"/>
      <c r="AH187" s="145"/>
      <c r="AI187" s="145"/>
      <c r="AJ187" s="145"/>
      <c r="AK187" s="145"/>
      <c r="AL187" s="145"/>
      <c r="AM187" s="145"/>
      <c r="AN187" s="145"/>
      <c r="AO187" s="145"/>
      <c r="AP187" s="145"/>
      <c r="AQ187" s="145"/>
      <c r="AR187" s="145"/>
      <c r="AS187" s="145"/>
      <c r="AT187" s="145"/>
      <c r="AV187" s="151"/>
      <c r="AX187" s="151"/>
      <c r="AZ187" s="151"/>
      <c r="BA187" s="152" t="s">
        <v>128</v>
      </c>
      <c r="BB187" s="153"/>
      <c r="BC187" s="152" t="s">
        <v>128</v>
      </c>
      <c r="BD187" s="151"/>
      <c r="BF187" s="151"/>
      <c r="BH187" s="151"/>
      <c r="BJ187" s="151"/>
      <c r="BL187" s="151"/>
      <c r="BM187" s="152" t="s">
        <v>128</v>
      </c>
      <c r="BN187" s="153"/>
      <c r="BO187" s="152" t="s">
        <v>128</v>
      </c>
      <c r="BP187" s="151"/>
      <c r="BR187" s="151"/>
      <c r="BT187" s="151"/>
    </row>
    <row r="188" spans="1:73" x14ac:dyDescent="0.2">
      <c r="A188" s="145" t="s">
        <v>135</v>
      </c>
      <c r="B188" s="145"/>
      <c r="C188" s="145"/>
      <c r="D188" s="145"/>
      <c r="E188" s="145"/>
      <c r="F188" s="145" t="s">
        <v>136</v>
      </c>
      <c r="G188" s="145" t="s">
        <v>134</v>
      </c>
      <c r="H188" s="146">
        <v>1000</v>
      </c>
      <c r="I188" s="146">
        <f>+I187+500</f>
        <v>3000</v>
      </c>
      <c r="J188" s="146">
        <f>+J187+750</f>
        <v>3550</v>
      </c>
      <c r="K188" s="146">
        <f>+K187+550</f>
        <v>3350</v>
      </c>
      <c r="L188" s="146">
        <f>+K188-300</f>
        <v>3050</v>
      </c>
      <c r="M188" s="146">
        <f>+I188-1000</f>
        <v>2000</v>
      </c>
      <c r="N188" s="145"/>
      <c r="O188" s="160"/>
      <c r="P188" s="160"/>
      <c r="Q188" s="160"/>
      <c r="R188" s="160"/>
      <c r="S188" s="160"/>
      <c r="T188" s="145"/>
      <c r="U188" s="145"/>
      <c r="V188" s="145"/>
      <c r="W188" s="145"/>
      <c r="X188" s="145"/>
      <c r="Y188" s="145"/>
      <c r="Z188" s="145"/>
      <c r="AA188" s="145"/>
      <c r="AB188" s="145"/>
      <c r="AC188" s="145"/>
      <c r="AD188" s="145"/>
      <c r="AE188" s="145"/>
      <c r="AF188" s="145"/>
      <c r="AG188" s="145"/>
      <c r="AH188" s="145"/>
      <c r="AI188" s="145"/>
      <c r="AJ188" s="145"/>
      <c r="AK188" s="145"/>
      <c r="AL188" s="145"/>
      <c r="AM188" s="145"/>
      <c r="AN188" s="145"/>
      <c r="AO188" s="145"/>
      <c r="AP188" s="145"/>
      <c r="AQ188" s="145"/>
      <c r="AR188" s="145"/>
      <c r="AS188" s="145"/>
      <c r="AT188" s="145"/>
      <c r="AV188" s="151"/>
      <c r="AX188" s="151"/>
      <c r="AZ188" s="151"/>
      <c r="BA188" s="152" t="s">
        <v>128</v>
      </c>
      <c r="BB188" s="153"/>
      <c r="BC188" s="152" t="s">
        <v>128</v>
      </c>
      <c r="BD188" s="151"/>
      <c r="BF188" s="151"/>
      <c r="BH188" s="151"/>
      <c r="BJ188" s="151"/>
      <c r="BL188" s="151"/>
      <c r="BM188" s="152" t="s">
        <v>128</v>
      </c>
      <c r="BN188" s="153"/>
      <c r="BO188" s="152" t="s">
        <v>128</v>
      </c>
      <c r="BP188" s="151"/>
      <c r="BR188" s="151"/>
      <c r="BT188" s="151"/>
    </row>
    <row r="189" spans="1:73" x14ac:dyDescent="0.2">
      <c r="A189" s="145" t="s">
        <v>137</v>
      </c>
      <c r="B189" s="146">
        <v>280</v>
      </c>
      <c r="C189" s="145" t="s">
        <v>49</v>
      </c>
      <c r="D189" s="146">
        <v>406</v>
      </c>
      <c r="E189" s="145" t="s">
        <v>143</v>
      </c>
      <c r="F189" s="145" t="s">
        <v>138</v>
      </c>
      <c r="G189" s="145" t="s">
        <v>134</v>
      </c>
      <c r="H189" s="146">
        <v>2500</v>
      </c>
      <c r="I189" s="146">
        <f>+I188+500</f>
        <v>3500</v>
      </c>
      <c r="J189" s="146">
        <f>+J188+750</f>
        <v>4300</v>
      </c>
      <c r="K189" s="146">
        <f>+K188+550</f>
        <v>3900</v>
      </c>
      <c r="L189" s="146">
        <f>+K189-300</f>
        <v>3600</v>
      </c>
      <c r="M189" s="146">
        <f>+I189-1000</f>
        <v>2500</v>
      </c>
      <c r="N189" s="145"/>
      <c r="O189" s="163"/>
      <c r="P189" s="163"/>
      <c r="Q189" s="163"/>
      <c r="R189" s="163"/>
      <c r="S189" s="163"/>
      <c r="T189" s="145"/>
      <c r="U189" s="145"/>
      <c r="V189" s="145"/>
      <c r="W189" s="145"/>
      <c r="X189" s="145"/>
      <c r="Y189" s="145"/>
      <c r="Z189" s="145"/>
      <c r="AA189" s="145"/>
      <c r="AB189" s="145"/>
      <c r="AC189" s="145"/>
      <c r="AD189" s="145"/>
      <c r="AE189" s="145"/>
      <c r="AF189" s="145"/>
      <c r="AG189" s="145"/>
      <c r="AH189" s="145"/>
      <c r="AI189" s="145"/>
      <c r="AJ189" s="145"/>
      <c r="AK189" s="145"/>
      <c r="AL189" s="145"/>
      <c r="AM189" s="145"/>
      <c r="AN189" s="145"/>
      <c r="AO189" s="145"/>
      <c r="AP189" s="145"/>
      <c r="AQ189" s="145"/>
      <c r="AR189" s="145"/>
      <c r="AS189" s="145"/>
      <c r="AT189" s="145"/>
      <c r="AV189" s="151"/>
      <c r="AX189" s="151"/>
      <c r="AZ189" s="151"/>
      <c r="BA189" s="152" t="s">
        <v>128</v>
      </c>
      <c r="BB189" s="153"/>
      <c r="BC189" s="152" t="s">
        <v>128</v>
      </c>
      <c r="BD189" s="151"/>
      <c r="BF189" s="151"/>
      <c r="BH189" s="151"/>
      <c r="BJ189" s="151"/>
      <c r="BL189" s="151"/>
      <c r="BM189" s="152" t="s">
        <v>128</v>
      </c>
      <c r="BN189" s="153"/>
      <c r="BO189" s="152" t="s">
        <v>128</v>
      </c>
      <c r="BP189" s="151"/>
      <c r="BR189" s="151"/>
      <c r="BT189" s="151"/>
    </row>
    <row r="190" spans="1:73" x14ac:dyDescent="0.2">
      <c r="A190" s="145" t="s">
        <v>139</v>
      </c>
      <c r="B190" s="146">
        <v>710</v>
      </c>
      <c r="C190" s="145" t="s">
        <v>49</v>
      </c>
      <c r="D190" s="146">
        <v>1002</v>
      </c>
      <c r="E190" s="145" t="s">
        <v>143</v>
      </c>
      <c r="F190" s="145" t="s">
        <v>140</v>
      </c>
      <c r="G190" s="145" t="s">
        <v>134</v>
      </c>
      <c r="H190" s="146">
        <v>5000</v>
      </c>
      <c r="I190" s="146">
        <f>+I189+500</f>
        <v>4000</v>
      </c>
      <c r="J190" s="146">
        <f>+J189+300</f>
        <v>4600</v>
      </c>
      <c r="K190" s="146">
        <f>+K189+550</f>
        <v>4450</v>
      </c>
      <c r="L190" s="146">
        <f>+K190-300</f>
        <v>4150</v>
      </c>
      <c r="M190" s="146">
        <f>+I190-1000</f>
        <v>3000</v>
      </c>
      <c r="N190" s="145"/>
      <c r="O190" s="160"/>
      <c r="P190" s="145"/>
      <c r="Q190" s="145" t="s">
        <v>169</v>
      </c>
      <c r="R190" s="145"/>
      <c r="T190" s="145"/>
      <c r="U190" s="145" t="s">
        <v>169</v>
      </c>
      <c r="V190" s="145"/>
      <c r="W190" s="145"/>
      <c r="X190" s="145"/>
      <c r="Y190" s="145"/>
      <c r="Z190" s="145"/>
      <c r="AA190" s="145" t="s">
        <v>169</v>
      </c>
      <c r="AB190" s="145"/>
      <c r="AC190" s="145"/>
      <c r="AE190" s="145"/>
      <c r="AF190" s="145"/>
      <c r="AG190" s="145"/>
      <c r="AH190" s="145"/>
      <c r="AI190" s="145"/>
      <c r="AJ190" s="145"/>
      <c r="AK190" s="145"/>
      <c r="AL190" s="145"/>
      <c r="AM190" s="145"/>
      <c r="AN190" s="145"/>
      <c r="AO190" s="145"/>
      <c r="AP190" s="145"/>
      <c r="AQ190" s="145"/>
      <c r="AR190" s="145"/>
      <c r="AS190" s="145"/>
      <c r="AT190" s="145"/>
      <c r="AV190" s="151"/>
      <c r="AX190" s="151"/>
      <c r="AZ190" s="151"/>
      <c r="BA190" s="152" t="s">
        <v>128</v>
      </c>
      <c r="BB190" s="153"/>
      <c r="BC190" s="152" t="s">
        <v>128</v>
      </c>
      <c r="BD190" s="151"/>
      <c r="BF190" s="151"/>
      <c r="BH190" s="151"/>
      <c r="BJ190" s="151"/>
      <c r="BL190" s="151"/>
      <c r="BM190" s="152" t="s">
        <v>128</v>
      </c>
      <c r="BN190" s="153"/>
      <c r="BO190" s="152" t="s">
        <v>128</v>
      </c>
      <c r="BP190" s="151"/>
      <c r="BR190" s="151"/>
      <c r="BT190" s="151"/>
    </row>
    <row r="191" spans="1:73" x14ac:dyDescent="0.2">
      <c r="A191" s="161" t="s">
        <v>170</v>
      </c>
      <c r="B191" s="161"/>
      <c r="C191" s="161"/>
      <c r="D191" s="161"/>
      <c r="E191" s="161">
        <v>5</v>
      </c>
      <c r="F191" s="162" t="s">
        <v>171</v>
      </c>
      <c r="G191" s="145" t="s">
        <v>141</v>
      </c>
      <c r="H191" s="146">
        <v>10000</v>
      </c>
      <c r="I191" s="146">
        <f>+I190+500</f>
        <v>4500</v>
      </c>
      <c r="J191" s="146">
        <f>+J190+300</f>
        <v>4900</v>
      </c>
      <c r="K191" s="146">
        <f>+K190+300</f>
        <v>4750</v>
      </c>
      <c r="L191" s="146">
        <f>+K191-300</f>
        <v>4450</v>
      </c>
      <c r="M191" s="146">
        <f>+I191-1000</f>
        <v>3500</v>
      </c>
      <c r="N191" s="145"/>
      <c r="O191" s="163"/>
      <c r="P191" s="145" t="s">
        <v>172</v>
      </c>
      <c r="Q191" s="145">
        <v>1</v>
      </c>
      <c r="R191" s="145"/>
      <c r="T191" s="145"/>
      <c r="U191" s="145">
        <v>4</v>
      </c>
      <c r="V191" s="145"/>
      <c r="W191" s="145"/>
      <c r="X191" s="145"/>
      <c r="Y191" s="145"/>
      <c r="Z191" s="145"/>
      <c r="AA191" s="145">
        <v>20</v>
      </c>
      <c r="AB191" s="145"/>
      <c r="AC191" s="145"/>
      <c r="AE191" s="145"/>
      <c r="AF191" s="145"/>
      <c r="AG191" s="145"/>
      <c r="AH191" s="145"/>
      <c r="AI191" s="145"/>
      <c r="AJ191" s="145"/>
      <c r="AK191" s="145"/>
      <c r="AL191" s="145"/>
      <c r="AM191" s="145"/>
      <c r="AN191" s="145"/>
      <c r="AO191" s="145"/>
      <c r="AP191" s="145"/>
      <c r="AQ191" s="145"/>
      <c r="AR191" s="145"/>
      <c r="AS191" s="145"/>
      <c r="AT191" s="145"/>
      <c r="AV191" s="151"/>
      <c r="AX191" s="151"/>
      <c r="AZ191" s="151"/>
      <c r="BA191" s="152" t="s">
        <v>128</v>
      </c>
      <c r="BB191" s="153"/>
      <c r="BC191" s="152" t="s">
        <v>128</v>
      </c>
      <c r="BD191" s="151"/>
      <c r="BF191" s="151"/>
      <c r="BH191" s="151"/>
      <c r="BJ191" s="151"/>
      <c r="BL191" s="151"/>
      <c r="BM191" s="152" t="s">
        <v>128</v>
      </c>
      <c r="BN191" s="153"/>
      <c r="BO191" s="152" t="s">
        <v>128</v>
      </c>
      <c r="BP191" s="151"/>
      <c r="BR191" s="151"/>
      <c r="BT191" s="151"/>
    </row>
    <row r="192" spans="1:73" x14ac:dyDescent="0.2">
      <c r="A192" s="145" t="s">
        <v>142</v>
      </c>
      <c r="B192" s="145"/>
      <c r="C192" s="145"/>
      <c r="D192" s="145"/>
      <c r="E192" s="164" t="s">
        <v>173</v>
      </c>
      <c r="F192" s="145"/>
      <c r="G192" s="145"/>
      <c r="H192" s="145"/>
      <c r="I192" s="155">
        <v>1</v>
      </c>
      <c r="J192" s="155">
        <v>2</v>
      </c>
      <c r="K192" s="155">
        <v>3</v>
      </c>
      <c r="L192" s="155">
        <v>4</v>
      </c>
      <c r="M192" s="155">
        <v>5</v>
      </c>
      <c r="N192" s="145"/>
      <c r="O192" s="163" t="s">
        <v>200</v>
      </c>
      <c r="P192" s="145"/>
      <c r="Q192" s="145" t="s">
        <v>186</v>
      </c>
      <c r="R192" s="145"/>
      <c r="T192" s="145"/>
      <c r="U192" s="145" t="s">
        <v>186</v>
      </c>
      <c r="V192" s="145"/>
      <c r="W192" s="145"/>
      <c r="X192" s="145"/>
      <c r="Y192" s="145"/>
      <c r="Z192" s="145"/>
      <c r="AA192" s="164" t="s">
        <v>187</v>
      </c>
      <c r="AB192" s="145"/>
      <c r="AC192" s="145"/>
      <c r="AE192" s="145"/>
      <c r="AF192" s="145"/>
      <c r="AG192" s="145"/>
      <c r="AH192" s="145"/>
      <c r="AI192" s="145"/>
      <c r="AJ192" s="145"/>
      <c r="AK192" s="145"/>
      <c r="AL192" s="145"/>
      <c r="AM192" s="145"/>
      <c r="AN192" s="145"/>
      <c r="AO192" s="145"/>
      <c r="AP192" s="145"/>
      <c r="AQ192" s="145"/>
      <c r="AR192" s="145"/>
      <c r="AS192" s="145"/>
      <c r="AT192" s="145"/>
      <c r="AV192" s="151"/>
      <c r="AX192" s="151"/>
      <c r="AZ192" s="151"/>
      <c r="BA192" s="152" t="s">
        <v>128</v>
      </c>
      <c r="BB192" s="153"/>
      <c r="BC192" s="152" t="s">
        <v>128</v>
      </c>
      <c r="BD192" s="151"/>
      <c r="BF192" s="151"/>
      <c r="BH192" s="151"/>
      <c r="BJ192" s="151"/>
      <c r="BL192" s="151"/>
      <c r="BM192" s="152" t="s">
        <v>128</v>
      </c>
      <c r="BN192" s="153"/>
      <c r="BO192" s="152" t="s">
        <v>128</v>
      </c>
      <c r="BP192" s="151"/>
      <c r="BR192" s="151"/>
      <c r="BT192" s="151"/>
    </row>
    <row r="193" spans="1:72" x14ac:dyDescent="0.2">
      <c r="A193" s="145" t="s">
        <v>137</v>
      </c>
      <c r="B193" s="146">
        <v>280</v>
      </c>
      <c r="C193" s="145" t="s">
        <v>49</v>
      </c>
      <c r="D193" s="146">
        <v>406</v>
      </c>
      <c r="E193" s="145" t="s">
        <v>143</v>
      </c>
      <c r="F193" s="145" t="s">
        <v>144</v>
      </c>
      <c r="G193" s="145" t="s">
        <v>145</v>
      </c>
      <c r="H193" s="145"/>
      <c r="I193" s="156">
        <f>IF(+O197/$O$193&lt;=100%,0,(+O197-$O$193)/$O$193)</f>
        <v>5</v>
      </c>
      <c r="J193" s="156">
        <f>IF(+P197/$O$193&lt;=100%,0,(+P197-$O$193)/$O$193)</f>
        <v>4</v>
      </c>
      <c r="K193" s="156">
        <f>IF(+Q197/$O$193&lt;=100%,0,(+Q197-$O$193)/$O$193)</f>
        <v>4</v>
      </c>
      <c r="L193" s="156">
        <f>IF(+R197/$O$193&lt;=100%,0,(+R197-$O$193)/$O$193)</f>
        <v>5</v>
      </c>
      <c r="M193" s="156">
        <f>IF(+S197/$O$193&lt;=100%,0,(+S197-$O$193)/$O$193)</f>
        <v>6</v>
      </c>
      <c r="N193" s="145" t="s">
        <v>175</v>
      </c>
      <c r="O193" s="161">
        <v>2</v>
      </c>
      <c r="P193" s="145" t="s">
        <v>176</v>
      </c>
      <c r="Q193" s="145">
        <v>1</v>
      </c>
      <c r="T193" s="145"/>
      <c r="U193" s="145">
        <f>+U191/2</f>
        <v>2</v>
      </c>
      <c r="AA193" s="145">
        <f>+AA191/2</f>
        <v>10</v>
      </c>
      <c r="AH193" s="145"/>
      <c r="AI193" s="145"/>
      <c r="AJ193" s="145"/>
      <c r="AK193" s="145">
        <v>2</v>
      </c>
      <c r="AL193" s="145"/>
      <c r="AM193" s="145"/>
      <c r="AN193" s="145"/>
      <c r="AS193" s="145"/>
      <c r="AT193" s="145"/>
      <c r="AV193" s="151"/>
      <c r="AX193" s="151"/>
      <c r="AZ193" s="151"/>
      <c r="BA193" s="152" t="s">
        <v>128</v>
      </c>
      <c r="BB193" s="153"/>
      <c r="BC193" s="152" t="s">
        <v>128</v>
      </c>
      <c r="BD193" s="151"/>
      <c r="BF193" s="151"/>
      <c r="BH193" s="151"/>
      <c r="BJ193" s="151"/>
      <c r="BL193" s="151"/>
      <c r="BM193" s="152" t="s">
        <v>128</v>
      </c>
      <c r="BN193" s="153"/>
      <c r="BO193" s="152" t="s">
        <v>128</v>
      </c>
      <c r="BP193" s="151"/>
      <c r="BR193" s="151"/>
      <c r="BT193" s="151"/>
    </row>
    <row r="194" spans="1:72" x14ac:dyDescent="0.2">
      <c r="A194" s="145" t="s">
        <v>139</v>
      </c>
      <c r="B194" s="146">
        <v>710</v>
      </c>
      <c r="C194" s="145" t="s">
        <v>49</v>
      </c>
      <c r="D194" s="146">
        <v>1002</v>
      </c>
      <c r="E194" s="145" t="s">
        <v>143</v>
      </c>
      <c r="F194" s="145"/>
      <c r="G194" s="145" t="s">
        <v>147</v>
      </c>
      <c r="H194" s="145"/>
      <c r="I194" s="156">
        <f>IF(+O198/$E$191&lt;=100%,0,(+O198-$E$191)/$E$191)</f>
        <v>2.5</v>
      </c>
      <c r="J194" s="156">
        <f>IF(+P198/$E$191&lt;=100%,0,(+P198-$E$191)/$E$191)</f>
        <v>2</v>
      </c>
      <c r="K194" s="156">
        <f>IF(+Q198/$E$191&lt;=100%,0,(+Q198-$E$191)/$E$191)</f>
        <v>2.25</v>
      </c>
      <c r="L194" s="156">
        <f>IF(+R198/$E$191&lt;=100%,0,(+R198-$E$191)/$E$191)</f>
        <v>2.5</v>
      </c>
      <c r="M194" s="156">
        <f>IF(+S198/$E$191&lt;=100%,0,(+S198-$E$191)/$E$191)</f>
        <v>2.75</v>
      </c>
      <c r="N194" s="145" t="s">
        <v>175</v>
      </c>
      <c r="O194" s="161">
        <v>5</v>
      </c>
      <c r="P194" s="164" t="s">
        <v>177</v>
      </c>
      <c r="Q194" s="174">
        <f>+U194</f>
        <v>4</v>
      </c>
      <c r="T194" s="164"/>
      <c r="U194" s="174">
        <v>4</v>
      </c>
      <c r="V194" s="145" t="s">
        <v>177</v>
      </c>
      <c r="AA194" s="174">
        <f>+U194</f>
        <v>4</v>
      </c>
      <c r="AB194" s="145" t="s">
        <v>177</v>
      </c>
      <c r="AH194" s="145"/>
      <c r="AI194" s="145"/>
      <c r="AJ194" s="145"/>
      <c r="AK194" s="145">
        <f>+AK193*2</f>
        <v>4</v>
      </c>
      <c r="AL194" s="145"/>
      <c r="AM194" s="145"/>
      <c r="AN194" s="145"/>
      <c r="AS194" s="145"/>
      <c r="AT194" s="145"/>
      <c r="AV194" s="157"/>
      <c r="AX194" s="157"/>
      <c r="AZ194" s="157"/>
      <c r="BA194" s="152"/>
      <c r="BB194" s="158"/>
      <c r="BC194" s="152"/>
      <c r="BD194" s="157"/>
      <c r="BF194" s="157"/>
      <c r="BH194" s="157"/>
      <c r="BJ194" s="157"/>
      <c r="BL194" s="157"/>
      <c r="BM194" s="152"/>
      <c r="BN194" s="158"/>
      <c r="BO194" s="152"/>
      <c r="BP194" s="157"/>
      <c r="BR194" s="157"/>
      <c r="BT194" s="157"/>
    </row>
    <row r="195" spans="1:72" x14ac:dyDescent="0.2">
      <c r="D195" s="164" t="s">
        <v>178</v>
      </c>
      <c r="F195" s="145"/>
      <c r="G195" s="145" t="s">
        <v>148</v>
      </c>
      <c r="H195" s="145"/>
      <c r="I195" s="156">
        <f>(+O199-$O$195)/$O$195</f>
        <v>0.25</v>
      </c>
      <c r="J195" s="156">
        <f>(+P199-$O$195)/$O$195</f>
        <v>0.25</v>
      </c>
      <c r="K195" s="156">
        <f>(+Q199-$O$195)/$O$195</f>
        <v>0.5625</v>
      </c>
      <c r="L195" s="156">
        <f>(+R199-$O$195)/$O$195</f>
        <v>0.5625</v>
      </c>
      <c r="M195" s="156">
        <f>(+S199-$O$195)/$O$195</f>
        <v>1.5</v>
      </c>
      <c r="N195" s="145" t="s">
        <v>175</v>
      </c>
      <c r="O195" s="161">
        <v>2</v>
      </c>
      <c r="T195" s="145"/>
      <c r="AH195" s="145"/>
      <c r="AI195" s="145"/>
      <c r="AJ195" s="145"/>
      <c r="AK195" s="145">
        <v>4</v>
      </c>
      <c r="AL195" s="145"/>
      <c r="AM195" s="145"/>
      <c r="AN195" s="145"/>
      <c r="AO195" s="145"/>
      <c r="AP195" s="145"/>
      <c r="AQ195" s="145"/>
      <c r="AR195" s="145"/>
      <c r="AS195" s="145"/>
      <c r="AT195" s="145"/>
      <c r="AV195" s="157"/>
      <c r="AX195" s="157"/>
      <c r="AZ195" s="157"/>
      <c r="BA195" s="152"/>
      <c r="BB195" s="158"/>
      <c r="BC195" s="152"/>
      <c r="BD195" s="157"/>
      <c r="BF195" s="157"/>
      <c r="BH195" s="157"/>
      <c r="BJ195" s="157"/>
      <c r="BL195" s="157"/>
      <c r="BM195" s="152"/>
      <c r="BN195" s="158"/>
      <c r="BO195" s="152"/>
      <c r="BP195" s="157"/>
      <c r="BR195" s="157"/>
      <c r="BT195" s="157"/>
    </row>
    <row r="196" spans="1:72" x14ac:dyDescent="0.2">
      <c r="D196" s="155">
        <v>1</v>
      </c>
      <c r="E196" s="155">
        <v>2</v>
      </c>
      <c r="F196" s="155">
        <v>3</v>
      </c>
      <c r="G196" s="155">
        <v>4</v>
      </c>
      <c r="H196" s="155">
        <v>5</v>
      </c>
      <c r="I196" s="165" t="s">
        <v>179</v>
      </c>
      <c r="J196" s="154"/>
      <c r="K196" s="154"/>
      <c r="L196" s="154">
        <f>+N182</f>
        <v>4</v>
      </c>
      <c r="M196" s="154" t="s">
        <v>188</v>
      </c>
      <c r="O196" s="165" t="s">
        <v>180</v>
      </c>
      <c r="P196" s="154"/>
      <c r="Q196" s="154"/>
      <c r="R196" s="154"/>
      <c r="S196" s="154"/>
      <c r="AG196" s="155">
        <v>1</v>
      </c>
      <c r="AH196" s="155">
        <v>2</v>
      </c>
      <c r="AI196" s="155">
        <v>3</v>
      </c>
      <c r="AJ196" s="155">
        <v>4</v>
      </c>
      <c r="AK196" s="155">
        <v>5</v>
      </c>
      <c r="AL196" s="155"/>
      <c r="AN196" s="145"/>
      <c r="AO196" s="145"/>
      <c r="AP196" s="145"/>
      <c r="AQ196" s="145"/>
      <c r="AR196" s="145"/>
      <c r="AS196" s="145"/>
      <c r="AT196" s="145"/>
      <c r="AV196" s="157"/>
      <c r="AX196" s="157"/>
      <c r="AZ196" s="157"/>
      <c r="BA196" s="152"/>
      <c r="BB196" s="158"/>
      <c r="BC196" s="152"/>
      <c r="BD196" s="157"/>
      <c r="BF196" s="157"/>
      <c r="BH196" s="157"/>
      <c r="BJ196" s="157"/>
      <c r="BL196" s="157"/>
      <c r="BM196" s="152"/>
      <c r="BN196" s="158"/>
      <c r="BO196" s="152"/>
      <c r="BP196" s="157"/>
      <c r="BR196" s="157"/>
      <c r="BT196" s="157"/>
    </row>
    <row r="197" spans="1:72" x14ac:dyDescent="0.2">
      <c r="B197" s="148">
        <f>+E191*I193</f>
        <v>25</v>
      </c>
      <c r="D197" s="166">
        <f t="shared" ref="D197:H198" si="42">+$E$191*I193+$E$191</f>
        <v>30</v>
      </c>
      <c r="E197" s="166">
        <f t="shared" si="42"/>
        <v>25</v>
      </c>
      <c r="F197" s="166">
        <f t="shared" si="42"/>
        <v>25</v>
      </c>
      <c r="G197" s="166">
        <f t="shared" si="42"/>
        <v>30</v>
      </c>
      <c r="H197" s="166">
        <f t="shared" si="42"/>
        <v>35</v>
      </c>
      <c r="I197" s="166">
        <v>12</v>
      </c>
      <c r="J197" s="166">
        <v>10</v>
      </c>
      <c r="K197" s="166">
        <v>10</v>
      </c>
      <c r="L197" s="166">
        <v>12</v>
      </c>
      <c r="M197" s="166">
        <v>14</v>
      </c>
      <c r="N197" s="148" t="s">
        <v>146</v>
      </c>
      <c r="O197" s="166">
        <f>+I197</f>
        <v>12</v>
      </c>
      <c r="P197" s="166">
        <f>+J197</f>
        <v>10</v>
      </c>
      <c r="Q197" s="166">
        <f>+K197</f>
        <v>10</v>
      </c>
      <c r="R197" s="166">
        <f>+L197</f>
        <v>12</v>
      </c>
      <c r="S197" s="166">
        <f>+M197</f>
        <v>14</v>
      </c>
      <c r="AG197" s="166">
        <f t="shared" ref="AG197:AK199" si="43">+D197-O197</f>
        <v>18</v>
      </c>
      <c r="AH197" s="166">
        <f t="shared" si="43"/>
        <v>15</v>
      </c>
      <c r="AI197" s="166">
        <f t="shared" si="43"/>
        <v>15</v>
      </c>
      <c r="AJ197" s="166">
        <f t="shared" si="43"/>
        <v>18</v>
      </c>
      <c r="AK197" s="166">
        <f t="shared" si="43"/>
        <v>21</v>
      </c>
      <c r="AL197" s="167"/>
      <c r="AN197" s="145"/>
      <c r="AO197" s="145"/>
      <c r="AP197" s="145"/>
      <c r="AQ197" s="145"/>
      <c r="AR197" s="145"/>
      <c r="AS197" s="145"/>
      <c r="AT197" s="145"/>
      <c r="AV197" s="157"/>
      <c r="AX197" s="157"/>
      <c r="AZ197" s="157"/>
      <c r="BA197" s="152"/>
      <c r="BB197" s="158"/>
      <c r="BC197" s="152"/>
      <c r="BD197" s="157"/>
      <c r="BF197" s="157"/>
      <c r="BH197" s="157"/>
      <c r="BJ197" s="157"/>
      <c r="BL197" s="157"/>
      <c r="BM197" s="152"/>
      <c r="BN197" s="158"/>
      <c r="BO197" s="152"/>
      <c r="BP197" s="157"/>
      <c r="BR197" s="157"/>
      <c r="BT197" s="157"/>
    </row>
    <row r="198" spans="1:72" x14ac:dyDescent="0.2">
      <c r="B198" s="148">
        <f>+E191+B197</f>
        <v>30</v>
      </c>
      <c r="D198" s="166">
        <f t="shared" si="42"/>
        <v>17.5</v>
      </c>
      <c r="E198" s="166">
        <f t="shared" si="42"/>
        <v>15</v>
      </c>
      <c r="F198" s="166">
        <f t="shared" si="42"/>
        <v>16.25</v>
      </c>
      <c r="G198" s="166">
        <f t="shared" si="42"/>
        <v>17.5</v>
      </c>
      <c r="H198" s="166">
        <f t="shared" si="42"/>
        <v>18.75</v>
      </c>
      <c r="I198" s="166">
        <v>70</v>
      </c>
      <c r="J198" s="166">
        <v>60</v>
      </c>
      <c r="K198" s="166">
        <v>65</v>
      </c>
      <c r="L198" s="166">
        <v>70</v>
      </c>
      <c r="M198" s="166">
        <v>75</v>
      </c>
      <c r="N198" s="148" t="s">
        <v>146</v>
      </c>
      <c r="O198" s="166">
        <f>+I198/$N$182</f>
        <v>17.5</v>
      </c>
      <c r="P198" s="166">
        <f>+J198/$N$182</f>
        <v>15</v>
      </c>
      <c r="Q198" s="166">
        <f>+K198/$N$182</f>
        <v>16.25</v>
      </c>
      <c r="R198" s="166">
        <f>+L198/$N$182</f>
        <v>17.5</v>
      </c>
      <c r="S198" s="166">
        <f>+M198/$N$182</f>
        <v>18.75</v>
      </c>
      <c r="AG198" s="166">
        <f t="shared" si="43"/>
        <v>0</v>
      </c>
      <c r="AH198" s="166">
        <f t="shared" si="43"/>
        <v>0</v>
      </c>
      <c r="AI198" s="166">
        <f t="shared" si="43"/>
        <v>0</v>
      </c>
      <c r="AJ198" s="166">
        <f t="shared" si="43"/>
        <v>0</v>
      </c>
      <c r="AK198" s="166">
        <f t="shared" si="43"/>
        <v>0</v>
      </c>
      <c r="AL198" s="167"/>
      <c r="AN198" s="145"/>
      <c r="AO198" s="145"/>
      <c r="AP198" s="145"/>
      <c r="AQ198" s="145"/>
      <c r="AR198" s="145"/>
      <c r="AS198" s="145"/>
      <c r="AT198" s="145"/>
      <c r="AV198" s="157"/>
      <c r="AX198" s="157"/>
      <c r="AZ198" s="157"/>
      <c r="BA198" s="152"/>
      <c r="BB198" s="158"/>
      <c r="BC198" s="152"/>
      <c r="BD198" s="157"/>
      <c r="BF198" s="157"/>
      <c r="BH198" s="157"/>
      <c r="BJ198" s="157"/>
      <c r="BL198" s="157"/>
      <c r="BM198" s="152"/>
      <c r="BN198" s="158"/>
      <c r="BO198" s="152"/>
      <c r="BP198" s="157"/>
      <c r="BR198" s="157"/>
      <c r="BT198" s="157"/>
    </row>
    <row r="199" spans="1:72" x14ac:dyDescent="0.2">
      <c r="D199" s="166">
        <f>+$O$195*I195+$O$195</f>
        <v>2.5</v>
      </c>
      <c r="E199" s="166">
        <f>+$O$195*J195+$O$195</f>
        <v>2.5</v>
      </c>
      <c r="F199" s="166">
        <f>+$O$195*K195+$O$195</f>
        <v>3.125</v>
      </c>
      <c r="G199" s="166">
        <f>+$O$195*L195+$O$195</f>
        <v>3.125</v>
      </c>
      <c r="H199" s="166">
        <f>+$O$195*M195+$O$195</f>
        <v>5</v>
      </c>
      <c r="I199" s="166">
        <v>10</v>
      </c>
      <c r="J199" s="166">
        <v>10</v>
      </c>
      <c r="K199" s="166">
        <v>12.5</v>
      </c>
      <c r="L199" s="166">
        <v>12.5</v>
      </c>
      <c r="M199" s="166">
        <v>20</v>
      </c>
      <c r="N199" s="148" t="s">
        <v>146</v>
      </c>
      <c r="O199" s="166">
        <f>+I199/4</f>
        <v>2.5</v>
      </c>
      <c r="P199" s="166">
        <f>+J199/4</f>
        <v>2.5</v>
      </c>
      <c r="Q199" s="166">
        <f>+K199/4</f>
        <v>3.125</v>
      </c>
      <c r="R199" s="166">
        <f>+L199/4</f>
        <v>3.125</v>
      </c>
      <c r="S199" s="166">
        <f>+M199/4</f>
        <v>5</v>
      </c>
      <c r="AG199" s="166">
        <f t="shared" si="43"/>
        <v>0</v>
      </c>
      <c r="AH199" s="166">
        <f t="shared" si="43"/>
        <v>0</v>
      </c>
      <c r="AI199" s="166">
        <f t="shared" si="43"/>
        <v>0</v>
      </c>
      <c r="AJ199" s="166">
        <f t="shared" si="43"/>
        <v>0</v>
      </c>
      <c r="AK199" s="166">
        <f t="shared" si="43"/>
        <v>0</v>
      </c>
      <c r="AL199" s="167"/>
      <c r="AN199" s="145"/>
      <c r="AO199" s="145"/>
      <c r="AP199" s="145"/>
      <c r="AQ199" s="145"/>
      <c r="AR199" s="145"/>
      <c r="AS199" s="145"/>
      <c r="AT199" s="145"/>
      <c r="AV199" s="157"/>
      <c r="AX199" s="157"/>
      <c r="AZ199" s="157"/>
      <c r="BA199" s="152"/>
      <c r="BB199" s="158"/>
      <c r="BC199" s="152"/>
      <c r="BD199" s="157"/>
      <c r="BF199" s="157"/>
      <c r="BH199" s="157"/>
      <c r="BJ199" s="157"/>
      <c r="BL199" s="157"/>
      <c r="BM199" s="152"/>
      <c r="BN199" s="158"/>
      <c r="BO199" s="152"/>
      <c r="BP199" s="157"/>
      <c r="BR199" s="157"/>
      <c r="BT199" s="157"/>
    </row>
    <row r="200" spans="1:72" x14ac:dyDescent="0.2">
      <c r="F200" s="145"/>
      <c r="G200" s="145"/>
      <c r="H200" s="145"/>
      <c r="I200" s="154">
        <v>1</v>
      </c>
      <c r="J200" s="154">
        <v>2</v>
      </c>
      <c r="K200" s="154">
        <v>3</v>
      </c>
      <c r="L200" s="154">
        <v>4</v>
      </c>
      <c r="M200" s="154">
        <v>5</v>
      </c>
      <c r="O200" s="154">
        <v>1</v>
      </c>
      <c r="P200" s="154">
        <v>2</v>
      </c>
      <c r="Q200" s="154">
        <v>3</v>
      </c>
      <c r="R200" s="154">
        <v>4</v>
      </c>
      <c r="S200" s="154">
        <v>5</v>
      </c>
      <c r="T200" s="154"/>
      <c r="U200" s="154">
        <v>1</v>
      </c>
      <c r="V200" s="154">
        <v>2</v>
      </c>
      <c r="W200" s="154">
        <v>3</v>
      </c>
      <c r="X200" s="154">
        <v>4</v>
      </c>
      <c r="Y200" s="154">
        <v>5</v>
      </c>
      <c r="Z200" s="154"/>
      <c r="AA200" s="154">
        <v>1</v>
      </c>
      <c r="AB200" s="154">
        <v>2</v>
      </c>
      <c r="AC200" s="154">
        <v>3</v>
      </c>
      <c r="AD200" s="154">
        <v>4</v>
      </c>
      <c r="AE200" s="154">
        <v>5</v>
      </c>
      <c r="AN200" s="145"/>
      <c r="AO200" s="154">
        <v>1</v>
      </c>
      <c r="AP200" s="154">
        <v>2</v>
      </c>
      <c r="AQ200" s="154">
        <v>3</v>
      </c>
      <c r="AR200" s="154">
        <v>4</v>
      </c>
      <c r="AS200" s="154">
        <v>5</v>
      </c>
      <c r="AT200" s="145"/>
    </row>
    <row r="201" spans="1:72" x14ac:dyDescent="0.2">
      <c r="A201" s="145"/>
      <c r="B201" s="145"/>
      <c r="C201" s="145"/>
      <c r="D201" s="145"/>
      <c r="E201" s="145"/>
      <c r="F201" s="145" t="s">
        <v>149</v>
      </c>
      <c r="G201" s="145" t="s">
        <v>134</v>
      </c>
      <c r="H201" s="146">
        <v>5000</v>
      </c>
      <c r="I201" s="156">
        <v>4.2500000000000003E-2</v>
      </c>
      <c r="J201" s="156">
        <f>+I201-0.25%</f>
        <v>0.04</v>
      </c>
      <c r="K201" s="156">
        <f>+J201+0.25%</f>
        <v>4.2500000000000003E-2</v>
      </c>
      <c r="L201" s="156">
        <f>+K201</f>
        <v>4.2500000000000003E-2</v>
      </c>
      <c r="M201" s="156">
        <f>+L201+1.75%</f>
        <v>6.0000000000000005E-2</v>
      </c>
      <c r="O201" s="145">
        <f>+$H201*I201</f>
        <v>212.50000000000003</v>
      </c>
      <c r="P201" s="145">
        <f>+$H201*J201</f>
        <v>200</v>
      </c>
      <c r="Q201" s="145">
        <f>+$H201*K201</f>
        <v>212.50000000000003</v>
      </c>
      <c r="R201" s="145">
        <f>+$H201*L201</f>
        <v>212.50000000000003</v>
      </c>
      <c r="S201" s="145">
        <f>+$H201*M201</f>
        <v>300</v>
      </c>
      <c r="T201" s="145"/>
      <c r="U201" s="168">
        <f t="shared" ref="U201:Y205" si="44">+O207*$U$191</f>
        <v>1490</v>
      </c>
      <c r="V201" s="168">
        <f t="shared" si="44"/>
        <v>1280</v>
      </c>
      <c r="W201" s="168">
        <f t="shared" si="44"/>
        <v>1442</v>
      </c>
      <c r="X201" s="168">
        <f t="shared" si="44"/>
        <v>1522</v>
      </c>
      <c r="Y201" s="168">
        <f t="shared" si="44"/>
        <v>2192</v>
      </c>
      <c r="Z201" s="145"/>
      <c r="AA201" s="168">
        <f t="shared" ref="AA201:AE205" si="45">+$AA$191*O207</f>
        <v>7450</v>
      </c>
      <c r="AB201" s="168">
        <f t="shared" si="45"/>
        <v>6400</v>
      </c>
      <c r="AC201" s="168">
        <f t="shared" si="45"/>
        <v>7210</v>
      </c>
      <c r="AD201" s="168">
        <f t="shared" si="45"/>
        <v>7610</v>
      </c>
      <c r="AE201" s="168">
        <f t="shared" si="45"/>
        <v>10960</v>
      </c>
      <c r="AH201" s="145"/>
      <c r="AI201" s="145">
        <f t="shared" ref="AI201:AK205" si="46">+P201*$AK$193</f>
        <v>400</v>
      </c>
      <c r="AJ201" s="145">
        <f t="shared" si="46"/>
        <v>425.00000000000006</v>
      </c>
      <c r="AK201" s="145">
        <f t="shared" si="46"/>
        <v>425.00000000000006</v>
      </c>
      <c r="AL201" s="145"/>
      <c r="AM201" s="145">
        <f>+S201*$AK$193</f>
        <v>600</v>
      </c>
      <c r="AN201" s="145"/>
      <c r="AO201" s="145">
        <f t="shared" ref="AO201:AS205" si="47">+O201*$AK$194</f>
        <v>850.00000000000011</v>
      </c>
      <c r="AP201" s="145">
        <f t="shared" si="47"/>
        <v>800</v>
      </c>
      <c r="AQ201" s="145">
        <f t="shared" si="47"/>
        <v>850.00000000000011</v>
      </c>
      <c r="AR201" s="145">
        <f t="shared" si="47"/>
        <v>850.00000000000011</v>
      </c>
      <c r="AS201" s="145">
        <f t="shared" si="47"/>
        <v>1200</v>
      </c>
      <c r="AT201" s="145"/>
    </row>
    <row r="202" spans="1:72" x14ac:dyDescent="0.2">
      <c r="A202" s="145" t="s">
        <v>150</v>
      </c>
      <c r="B202" s="145"/>
      <c r="C202" s="145"/>
      <c r="D202" s="145"/>
      <c r="E202" s="175" t="s">
        <v>121</v>
      </c>
      <c r="F202" s="145" t="s">
        <v>138</v>
      </c>
      <c r="G202" s="145" t="s">
        <v>134</v>
      </c>
      <c r="H202" s="146">
        <v>10000</v>
      </c>
      <c r="I202" s="156">
        <f>+I201-0.5%</f>
        <v>3.7500000000000006E-2</v>
      </c>
      <c r="J202" s="156">
        <f t="shared" ref="J202:M205" si="48">+J201-0.25%</f>
        <v>3.7499999999999999E-2</v>
      </c>
      <c r="K202" s="156">
        <f t="shared" si="48"/>
        <v>0.04</v>
      </c>
      <c r="L202" s="156">
        <f t="shared" si="48"/>
        <v>0.04</v>
      </c>
      <c r="M202" s="156">
        <f t="shared" si="48"/>
        <v>5.7500000000000002E-2</v>
      </c>
      <c r="O202" s="145">
        <f>(+$H202-$H201)*I202+O201</f>
        <v>400.00000000000006</v>
      </c>
      <c r="P202" s="145">
        <f>(+$H202-$H201)*J202+P201</f>
        <v>387.5</v>
      </c>
      <c r="Q202" s="145">
        <f>(+$H202-$H201)*K202+Q201</f>
        <v>412.5</v>
      </c>
      <c r="R202" s="145">
        <f>(+$H202-$H201)*L202+R201</f>
        <v>412.5</v>
      </c>
      <c r="S202" s="145">
        <f>(+$H202-$H201)*M202+S201</f>
        <v>587.5</v>
      </c>
      <c r="T202" s="145"/>
      <c r="U202" s="168">
        <f t="shared" si="44"/>
        <v>2240</v>
      </c>
      <c r="V202" s="168">
        <f t="shared" si="44"/>
        <v>2030</v>
      </c>
      <c r="W202" s="168">
        <f t="shared" si="44"/>
        <v>2242</v>
      </c>
      <c r="X202" s="168">
        <f t="shared" si="44"/>
        <v>2322</v>
      </c>
      <c r="Y202" s="168">
        <f t="shared" si="44"/>
        <v>3342</v>
      </c>
      <c r="Z202" s="145"/>
      <c r="AA202" s="168">
        <f t="shared" si="45"/>
        <v>11200</v>
      </c>
      <c r="AB202" s="168">
        <f t="shared" si="45"/>
        <v>10150</v>
      </c>
      <c r="AC202" s="168">
        <f t="shared" si="45"/>
        <v>11210</v>
      </c>
      <c r="AD202" s="168">
        <f t="shared" si="45"/>
        <v>11610</v>
      </c>
      <c r="AE202" s="168">
        <f t="shared" si="45"/>
        <v>16710</v>
      </c>
      <c r="AG202" s="145"/>
      <c r="AH202" s="145"/>
      <c r="AI202" s="145">
        <f t="shared" si="46"/>
        <v>775</v>
      </c>
      <c r="AJ202" s="145">
        <f t="shared" si="46"/>
        <v>825</v>
      </c>
      <c r="AK202" s="145">
        <f t="shared" si="46"/>
        <v>825</v>
      </c>
      <c r="AL202" s="145"/>
      <c r="AM202" s="145">
        <f>+S202*$AK$193</f>
        <v>1175</v>
      </c>
      <c r="AN202" s="145"/>
      <c r="AO202" s="145">
        <f t="shared" si="47"/>
        <v>1600.0000000000002</v>
      </c>
      <c r="AP202" s="145">
        <f t="shared" si="47"/>
        <v>1550</v>
      </c>
      <c r="AQ202" s="145">
        <f t="shared" si="47"/>
        <v>1650</v>
      </c>
      <c r="AR202" s="145">
        <f t="shared" si="47"/>
        <v>1650</v>
      </c>
      <c r="AS202" s="145">
        <f t="shared" si="47"/>
        <v>2350</v>
      </c>
      <c r="AT202" s="145"/>
    </row>
    <row r="203" spans="1:72" x14ac:dyDescent="0.2">
      <c r="A203" s="145"/>
      <c r="B203" s="145"/>
      <c r="C203" s="145"/>
      <c r="D203" s="145"/>
      <c r="E203" s="145"/>
      <c r="F203" s="145" t="s">
        <v>140</v>
      </c>
      <c r="G203" s="145" t="s">
        <v>134</v>
      </c>
      <c r="H203" s="146">
        <v>25000</v>
      </c>
      <c r="I203" s="156">
        <f>+I202-0.25%</f>
        <v>3.5000000000000003E-2</v>
      </c>
      <c r="J203" s="156">
        <f t="shared" si="48"/>
        <v>3.4999999999999996E-2</v>
      </c>
      <c r="K203" s="156">
        <f t="shared" si="48"/>
        <v>3.7499999999999999E-2</v>
      </c>
      <c r="L203" s="156">
        <f t="shared" si="48"/>
        <v>3.7499999999999999E-2</v>
      </c>
      <c r="M203" s="156">
        <f t="shared" si="48"/>
        <v>5.5E-2</v>
      </c>
      <c r="O203" s="145">
        <f>(+$H203-($H202+$H201))*I203+O202</f>
        <v>750.00000000000011</v>
      </c>
      <c r="P203" s="145">
        <f>(+$H203-($H202+$H201))*J203+P202</f>
        <v>737.5</v>
      </c>
      <c r="Q203" s="145">
        <f>(+$H203-($H202+$H201))*K203+Q202</f>
        <v>787.5</v>
      </c>
      <c r="R203" s="145">
        <f>(+$H203-($H202+$H201))*L203+R202</f>
        <v>787.5</v>
      </c>
      <c r="S203" s="145">
        <f>(+$H203-($H202+$H201))*M203+S202</f>
        <v>1137.5</v>
      </c>
      <c r="T203" s="145"/>
      <c r="U203" s="168">
        <f t="shared" si="44"/>
        <v>3640.0000000000005</v>
      </c>
      <c r="V203" s="168">
        <f t="shared" si="44"/>
        <v>3430</v>
      </c>
      <c r="W203" s="168">
        <f t="shared" si="44"/>
        <v>3742</v>
      </c>
      <c r="X203" s="168">
        <f t="shared" si="44"/>
        <v>3822</v>
      </c>
      <c r="Y203" s="168">
        <f t="shared" si="44"/>
        <v>5542</v>
      </c>
      <c r="Z203" s="145"/>
      <c r="AA203" s="168">
        <f t="shared" si="45"/>
        <v>18200.000000000004</v>
      </c>
      <c r="AB203" s="168">
        <f t="shared" si="45"/>
        <v>17150</v>
      </c>
      <c r="AC203" s="168">
        <f t="shared" si="45"/>
        <v>18710</v>
      </c>
      <c r="AD203" s="168">
        <f t="shared" si="45"/>
        <v>19110</v>
      </c>
      <c r="AE203" s="168">
        <f t="shared" si="45"/>
        <v>27710</v>
      </c>
      <c r="AG203" s="145"/>
      <c r="AH203" s="145"/>
      <c r="AI203" s="145">
        <f t="shared" si="46"/>
        <v>1475</v>
      </c>
      <c r="AJ203" s="145">
        <f t="shared" si="46"/>
        <v>1575</v>
      </c>
      <c r="AK203" s="145">
        <f t="shared" si="46"/>
        <v>1575</v>
      </c>
      <c r="AL203" s="145"/>
      <c r="AM203" s="145">
        <f>+S203*$AK$193</f>
        <v>2275</v>
      </c>
      <c r="AN203" s="145"/>
      <c r="AO203" s="145">
        <f t="shared" si="47"/>
        <v>3000.0000000000005</v>
      </c>
      <c r="AP203" s="145">
        <f t="shared" si="47"/>
        <v>2950</v>
      </c>
      <c r="AQ203" s="145">
        <f t="shared" si="47"/>
        <v>3150</v>
      </c>
      <c r="AR203" s="145">
        <f t="shared" si="47"/>
        <v>3150</v>
      </c>
      <c r="AS203" s="145">
        <f t="shared" si="47"/>
        <v>4550</v>
      </c>
      <c r="AT203" s="145"/>
    </row>
    <row r="204" spans="1:72" x14ac:dyDescent="0.2">
      <c r="A204" s="145"/>
      <c r="B204" s="145"/>
      <c r="C204" s="145"/>
      <c r="D204" s="145"/>
      <c r="E204" s="145"/>
      <c r="F204" s="145" t="s">
        <v>151</v>
      </c>
      <c r="G204" s="145" t="s">
        <v>134</v>
      </c>
      <c r="H204" s="146">
        <v>50000</v>
      </c>
      <c r="I204" s="156">
        <f>+I203-0.25%</f>
        <v>3.2500000000000001E-2</v>
      </c>
      <c r="J204" s="156">
        <f t="shared" si="48"/>
        <v>3.2499999999999994E-2</v>
      </c>
      <c r="K204" s="156">
        <f t="shared" si="48"/>
        <v>3.4999999999999996E-2</v>
      </c>
      <c r="L204" s="156">
        <f t="shared" si="48"/>
        <v>3.4999999999999996E-2</v>
      </c>
      <c r="M204" s="156">
        <f t="shared" si="48"/>
        <v>5.2499999999999998E-2</v>
      </c>
      <c r="O204" s="145">
        <f>(+$H204-($H203+$H202+$H201))*I204+O203</f>
        <v>1075</v>
      </c>
      <c r="P204" s="145">
        <f>(+$H204-($H203+$H202+$H201))*J204+P203</f>
        <v>1062.5</v>
      </c>
      <c r="Q204" s="145">
        <f>(+$H204-($H203+$H202+$H201))*K204+Q203</f>
        <v>1137.5</v>
      </c>
      <c r="R204" s="145">
        <f>(+$H204-($H203+$H202+$H201))*L204+R203</f>
        <v>1137.5</v>
      </c>
      <c r="S204" s="145">
        <f>(+$H204-($H203+$H202+$H201))*M204+S203</f>
        <v>1662.5</v>
      </c>
      <c r="T204" s="145"/>
      <c r="U204" s="168">
        <f t="shared" si="44"/>
        <v>4940</v>
      </c>
      <c r="V204" s="168">
        <f t="shared" si="44"/>
        <v>4730</v>
      </c>
      <c r="W204" s="168">
        <f t="shared" si="44"/>
        <v>5142</v>
      </c>
      <c r="X204" s="168">
        <f t="shared" si="44"/>
        <v>5222</v>
      </c>
      <c r="Y204" s="168">
        <f t="shared" si="44"/>
        <v>7642</v>
      </c>
      <c r="Z204" s="145"/>
      <c r="AA204" s="168">
        <f t="shared" si="45"/>
        <v>24700</v>
      </c>
      <c r="AB204" s="168">
        <f t="shared" si="45"/>
        <v>23650</v>
      </c>
      <c r="AC204" s="168">
        <f t="shared" si="45"/>
        <v>25710</v>
      </c>
      <c r="AD204" s="168">
        <f t="shared" si="45"/>
        <v>26110</v>
      </c>
      <c r="AE204" s="168">
        <f t="shared" si="45"/>
        <v>38210</v>
      </c>
      <c r="AG204" s="145"/>
      <c r="AH204" s="145"/>
      <c r="AI204" s="145">
        <f t="shared" si="46"/>
        <v>2125</v>
      </c>
      <c r="AJ204" s="145">
        <f t="shared" si="46"/>
        <v>2275</v>
      </c>
      <c r="AK204" s="145">
        <f t="shared" si="46"/>
        <v>2275</v>
      </c>
      <c r="AL204" s="145"/>
      <c r="AM204" s="145">
        <f>+S204*$AK$193</f>
        <v>3325</v>
      </c>
      <c r="AN204" s="145"/>
      <c r="AO204" s="145">
        <f t="shared" si="47"/>
        <v>4300</v>
      </c>
      <c r="AP204" s="145">
        <f t="shared" si="47"/>
        <v>4250</v>
      </c>
      <c r="AQ204" s="145">
        <f t="shared" si="47"/>
        <v>4550</v>
      </c>
      <c r="AR204" s="145">
        <f t="shared" si="47"/>
        <v>4550</v>
      </c>
      <c r="AS204" s="145">
        <f t="shared" si="47"/>
        <v>6650</v>
      </c>
      <c r="AT204" s="145"/>
    </row>
    <row r="205" spans="1:72" x14ac:dyDescent="0.2">
      <c r="A205" s="145"/>
      <c r="B205" s="145"/>
      <c r="C205" s="145"/>
      <c r="D205" s="145"/>
      <c r="E205" s="145"/>
      <c r="F205" s="145" t="s">
        <v>152</v>
      </c>
      <c r="G205" s="145" t="s">
        <v>141</v>
      </c>
      <c r="H205" s="146">
        <v>100000</v>
      </c>
      <c r="I205" s="156">
        <f>+I204-0.25%</f>
        <v>3.0000000000000002E-2</v>
      </c>
      <c r="J205" s="156">
        <f t="shared" si="48"/>
        <v>2.9999999999999995E-2</v>
      </c>
      <c r="K205" s="156">
        <f t="shared" si="48"/>
        <v>3.2499999999999994E-2</v>
      </c>
      <c r="L205" s="156">
        <f t="shared" si="48"/>
        <v>3.2499999999999994E-2</v>
      </c>
      <c r="M205" s="156">
        <f t="shared" si="48"/>
        <v>4.9999999999999996E-2</v>
      </c>
      <c r="O205" s="145">
        <f>(+$H205-(SUM(H201:H204)))*I205+O204</f>
        <v>1375</v>
      </c>
      <c r="P205" s="145">
        <f>(+$H205-($H204+$H203+$H202+$H201))*J205+P204</f>
        <v>1362.5</v>
      </c>
      <c r="Q205" s="145">
        <f>(+$H205-($H204+$H203+$H202+$H201))*K205+Q204</f>
        <v>1462.5</v>
      </c>
      <c r="R205" s="145">
        <f>(+$H205-($H204+$H203+$H202+$H201))*L205+R204</f>
        <v>1462.5</v>
      </c>
      <c r="S205" s="145">
        <f>(+$H205-($H204+$H203+$H202+$H201))*M205+S204</f>
        <v>2162.5</v>
      </c>
      <c r="T205" s="145"/>
      <c r="U205" s="168">
        <f t="shared" si="44"/>
        <v>6140</v>
      </c>
      <c r="V205" s="168">
        <f t="shared" si="44"/>
        <v>5930</v>
      </c>
      <c r="W205" s="168">
        <f t="shared" si="44"/>
        <v>6442</v>
      </c>
      <c r="X205" s="168">
        <f t="shared" si="44"/>
        <v>6522</v>
      </c>
      <c r="Y205" s="168">
        <f t="shared" si="44"/>
        <v>9642</v>
      </c>
      <c r="Z205" s="145"/>
      <c r="AA205" s="168">
        <f t="shared" si="45"/>
        <v>30700</v>
      </c>
      <c r="AB205" s="168">
        <f t="shared" si="45"/>
        <v>29650</v>
      </c>
      <c r="AC205" s="168">
        <f t="shared" si="45"/>
        <v>32210</v>
      </c>
      <c r="AD205" s="168">
        <f t="shared" si="45"/>
        <v>32610</v>
      </c>
      <c r="AE205" s="168">
        <f t="shared" si="45"/>
        <v>48210</v>
      </c>
      <c r="AG205" s="145"/>
      <c r="AH205" s="145"/>
      <c r="AI205" s="145">
        <f t="shared" si="46"/>
        <v>2725</v>
      </c>
      <c r="AJ205" s="145">
        <f t="shared" si="46"/>
        <v>2925</v>
      </c>
      <c r="AK205" s="145">
        <f t="shared" si="46"/>
        <v>2925</v>
      </c>
      <c r="AL205" s="145"/>
      <c r="AM205" s="145">
        <f>+S205*$AK$193</f>
        <v>4325</v>
      </c>
      <c r="AN205" s="145"/>
      <c r="AO205" s="145">
        <f t="shared" si="47"/>
        <v>5500</v>
      </c>
      <c r="AP205" s="145">
        <f t="shared" si="47"/>
        <v>5450</v>
      </c>
      <c r="AQ205" s="145">
        <f t="shared" si="47"/>
        <v>5850</v>
      </c>
      <c r="AR205" s="145">
        <f t="shared" si="47"/>
        <v>5850</v>
      </c>
      <c r="AS205" s="145">
        <f t="shared" si="47"/>
        <v>8650</v>
      </c>
      <c r="AT205" s="145"/>
    </row>
    <row r="206" spans="1:72" x14ac:dyDescent="0.2">
      <c r="A206" s="145" t="s">
        <v>153</v>
      </c>
      <c r="B206" s="145"/>
      <c r="C206" s="145"/>
      <c r="D206" s="145"/>
      <c r="E206" s="145"/>
      <c r="F206" s="145"/>
      <c r="G206" s="145"/>
      <c r="H206" s="145"/>
      <c r="I206" s="145"/>
      <c r="J206" s="145"/>
      <c r="K206" s="145" t="s">
        <v>156</v>
      </c>
      <c r="L206" s="145"/>
      <c r="M206" s="145"/>
      <c r="N206" s="145"/>
      <c r="O206" s="164" t="s">
        <v>181</v>
      </c>
      <c r="P206" s="145"/>
      <c r="Q206" s="145"/>
      <c r="R206" s="145"/>
      <c r="S206" s="145"/>
      <c r="T206" s="145"/>
      <c r="U206" s="145" t="s">
        <v>181</v>
      </c>
      <c r="V206" s="145"/>
      <c r="W206" s="145"/>
      <c r="X206" s="145"/>
      <c r="Y206" s="145"/>
      <c r="Z206" s="145"/>
      <c r="AA206" s="145"/>
      <c r="AB206" s="145"/>
      <c r="AC206" s="145"/>
      <c r="AD206" s="145"/>
      <c r="AE206" s="145"/>
      <c r="AF206" s="145"/>
      <c r="AG206" s="145"/>
      <c r="AH206" s="145"/>
      <c r="AI206" s="145"/>
      <c r="AJ206" s="145"/>
      <c r="AK206" s="145"/>
      <c r="AL206" s="145"/>
      <c r="AM206" s="145"/>
      <c r="AN206" s="145"/>
      <c r="AO206" s="145"/>
      <c r="AP206" s="145"/>
      <c r="AQ206" s="145"/>
      <c r="AR206" s="145"/>
      <c r="AS206" s="145"/>
      <c r="AT206" s="145"/>
    </row>
    <row r="207" spans="1:72" x14ac:dyDescent="0.2">
      <c r="A207" s="164" t="s">
        <v>189</v>
      </c>
      <c r="B207" s="145"/>
      <c r="C207" s="145"/>
      <c r="D207" s="169">
        <v>5.0000000000000001E-3</v>
      </c>
      <c r="E207" s="145"/>
      <c r="F207" s="145" t="s">
        <v>155</v>
      </c>
      <c r="G207" s="145"/>
      <c r="H207" s="145"/>
      <c r="I207" s="170">
        <v>40</v>
      </c>
      <c r="J207" s="170">
        <f>+I207-10</f>
        <v>30</v>
      </c>
      <c r="K207" s="170">
        <f>+J207+7</f>
        <v>37</v>
      </c>
      <c r="L207" s="170">
        <f>+K207+5</f>
        <v>42</v>
      </c>
      <c r="M207" s="170">
        <f>+L207+20</f>
        <v>62</v>
      </c>
      <c r="N207" s="145"/>
      <c r="O207" s="168">
        <f t="shared" ref="O207:S211" si="49">+O201+I$207*$U$194</f>
        <v>372.5</v>
      </c>
      <c r="P207" s="168">
        <f t="shared" si="49"/>
        <v>320</v>
      </c>
      <c r="Q207" s="168">
        <f t="shared" si="49"/>
        <v>360.5</v>
      </c>
      <c r="R207" s="168">
        <f t="shared" si="49"/>
        <v>380.5</v>
      </c>
      <c r="S207" s="168">
        <f t="shared" si="49"/>
        <v>548</v>
      </c>
      <c r="T207" s="168"/>
      <c r="U207" s="145">
        <f t="shared" ref="U207:Y211" si="50">+U201/$U$193</f>
        <v>745</v>
      </c>
      <c r="V207" s="145">
        <f t="shared" si="50"/>
        <v>640</v>
      </c>
      <c r="W207" s="145">
        <f t="shared" si="50"/>
        <v>721</v>
      </c>
      <c r="X207" s="145">
        <f t="shared" si="50"/>
        <v>761</v>
      </c>
      <c r="Y207" s="145">
        <f t="shared" si="50"/>
        <v>1096</v>
      </c>
      <c r="Z207" s="145"/>
      <c r="AA207" s="145">
        <f t="shared" ref="AA207:AE211" si="51">+AA201/$AA$193</f>
        <v>745</v>
      </c>
      <c r="AB207" s="145">
        <f t="shared" si="51"/>
        <v>640</v>
      </c>
      <c r="AC207" s="145">
        <f t="shared" si="51"/>
        <v>721</v>
      </c>
      <c r="AD207" s="145">
        <f t="shared" si="51"/>
        <v>761</v>
      </c>
      <c r="AE207" s="145">
        <f t="shared" si="51"/>
        <v>1096</v>
      </c>
      <c r="AF207" s="145"/>
      <c r="AG207" s="145"/>
      <c r="AH207" s="145"/>
      <c r="AI207" s="145">
        <f>+J207*$AK$193*$AK$195</f>
        <v>240</v>
      </c>
      <c r="AJ207" s="145">
        <f>+K207*$AK$193*$AK$195</f>
        <v>296</v>
      </c>
      <c r="AK207" s="145">
        <f>+L207*$AK$193*$AK$195</f>
        <v>336</v>
      </c>
      <c r="AL207" s="145"/>
      <c r="AM207" s="145">
        <f>+M207*$AK$193*$AK$195</f>
        <v>496</v>
      </c>
      <c r="AN207" s="145"/>
      <c r="AO207" s="145">
        <f>+I207*$AK$194*$AK$195</f>
        <v>640</v>
      </c>
      <c r="AP207" s="145">
        <f>+J207*$AK$194*$AK$195</f>
        <v>480</v>
      </c>
      <c r="AQ207" s="145">
        <f>+K207*$AK$194*$AK$195</f>
        <v>592</v>
      </c>
      <c r="AR207" s="145">
        <f>+L207*$AK$194*$AK$195</f>
        <v>672</v>
      </c>
      <c r="AS207" s="145">
        <f>+M207*$AK$194*$AK$195</f>
        <v>992</v>
      </c>
      <c r="AT207" s="145"/>
    </row>
    <row r="208" spans="1:72" x14ac:dyDescent="0.2">
      <c r="F208" s="148">
        <f>+G208*$U$191</f>
        <v>20000</v>
      </c>
      <c r="G208" s="148">
        <f>+H201</f>
        <v>5000</v>
      </c>
      <c r="H208" s="148">
        <v>350</v>
      </c>
      <c r="I208" s="148">
        <f>+(50*($U$191-1))</f>
        <v>150</v>
      </c>
      <c r="J208" s="148">
        <f>+F208*K208</f>
        <v>750</v>
      </c>
      <c r="K208" s="171">
        <v>3.7499999999999999E-2</v>
      </c>
      <c r="L208" s="148">
        <f>+J208+I208+H208</f>
        <v>1250</v>
      </c>
      <c r="M208" s="148">
        <f>+L208/$U$193</f>
        <v>625</v>
      </c>
      <c r="N208" s="168"/>
      <c r="O208" s="168">
        <f t="shared" si="49"/>
        <v>560</v>
      </c>
      <c r="P208" s="168">
        <f t="shared" si="49"/>
        <v>507.5</v>
      </c>
      <c r="Q208" s="168">
        <f t="shared" si="49"/>
        <v>560.5</v>
      </c>
      <c r="R208" s="168">
        <f t="shared" si="49"/>
        <v>580.5</v>
      </c>
      <c r="S208" s="168">
        <f t="shared" si="49"/>
        <v>835.5</v>
      </c>
      <c r="T208" s="168"/>
      <c r="U208" s="145">
        <f t="shared" si="50"/>
        <v>1120</v>
      </c>
      <c r="V208" s="145">
        <f t="shared" si="50"/>
        <v>1015</v>
      </c>
      <c r="W208" s="145">
        <f t="shared" si="50"/>
        <v>1121</v>
      </c>
      <c r="X208" s="145">
        <f t="shared" si="50"/>
        <v>1161</v>
      </c>
      <c r="Y208" s="145">
        <f t="shared" si="50"/>
        <v>1671</v>
      </c>
      <c r="Z208" s="145"/>
      <c r="AA208" s="145">
        <f t="shared" si="51"/>
        <v>1120</v>
      </c>
      <c r="AB208" s="145">
        <f t="shared" si="51"/>
        <v>1015</v>
      </c>
      <c r="AC208" s="145">
        <f t="shared" si="51"/>
        <v>1121</v>
      </c>
      <c r="AD208" s="145">
        <f t="shared" si="51"/>
        <v>1161</v>
      </c>
      <c r="AE208" s="145">
        <f t="shared" si="51"/>
        <v>1671</v>
      </c>
      <c r="AF208" s="145"/>
      <c r="AG208" s="145"/>
      <c r="AI208" s="148">
        <f>+AI207+AI204+AI202+AI201+AI203</f>
        <v>5015</v>
      </c>
      <c r="AJ208" s="148">
        <f>+AJ207+AJ204+AJ202+AJ201+AJ203</f>
        <v>5396</v>
      </c>
      <c r="AK208" s="148">
        <f>+AK207+AK204+AK202+AK201+AK203</f>
        <v>5436</v>
      </c>
      <c r="AM208" s="148">
        <f>+AM207+AM204+AM202+AM201+AM203</f>
        <v>7871</v>
      </c>
      <c r="AO208" s="148">
        <f>+AO207+AO204+AO202+AO201+AO203</f>
        <v>10390</v>
      </c>
      <c r="AP208" s="148">
        <f>+AP207+AP204+AP202+AP201+AP203</f>
        <v>10030</v>
      </c>
      <c r="AQ208" s="148">
        <f>+AQ207+AQ204+AQ202+AQ201+AQ203</f>
        <v>10792</v>
      </c>
      <c r="AR208" s="148">
        <f>+AR207+AR204+AR202+AR201+AR203</f>
        <v>10872</v>
      </c>
      <c r="AS208" s="148">
        <f>+AS207+AS204+AS202+AS201+AS203</f>
        <v>15742</v>
      </c>
    </row>
    <row r="209" spans="1:73" x14ac:dyDescent="0.2">
      <c r="F209" s="148">
        <f>+G209*$U$191</f>
        <v>40000</v>
      </c>
      <c r="G209" s="148">
        <f>+H202</f>
        <v>10000</v>
      </c>
      <c r="H209" s="148">
        <v>350</v>
      </c>
      <c r="I209" s="148">
        <f>+(50*($U$191-1))</f>
        <v>150</v>
      </c>
      <c r="J209" s="148">
        <f>+F209*K209</f>
        <v>1399.9999999999998</v>
      </c>
      <c r="K209" s="171">
        <f>+K208-0.0025</f>
        <v>3.4999999999999996E-2</v>
      </c>
      <c r="L209" s="148">
        <f>+J209+I209+H209</f>
        <v>1899.9999999999998</v>
      </c>
      <c r="M209" s="148">
        <f>+L209/$U$193</f>
        <v>949.99999999999989</v>
      </c>
      <c r="N209" s="168"/>
      <c r="O209" s="168">
        <f t="shared" si="49"/>
        <v>910.00000000000011</v>
      </c>
      <c r="P209" s="168">
        <f t="shared" si="49"/>
        <v>857.5</v>
      </c>
      <c r="Q209" s="168">
        <f t="shared" si="49"/>
        <v>935.5</v>
      </c>
      <c r="R209" s="168">
        <f t="shared" si="49"/>
        <v>955.5</v>
      </c>
      <c r="S209" s="168">
        <f t="shared" si="49"/>
        <v>1385.5</v>
      </c>
      <c r="T209" s="168"/>
      <c r="U209" s="145">
        <f t="shared" si="50"/>
        <v>1820.0000000000002</v>
      </c>
      <c r="V209" s="145">
        <f t="shared" si="50"/>
        <v>1715</v>
      </c>
      <c r="W209" s="145">
        <f t="shared" si="50"/>
        <v>1871</v>
      </c>
      <c r="X209" s="145">
        <f t="shared" si="50"/>
        <v>1911</v>
      </c>
      <c r="Y209" s="145">
        <f t="shared" si="50"/>
        <v>2771</v>
      </c>
      <c r="Z209" s="145"/>
      <c r="AA209" s="145">
        <f t="shared" si="51"/>
        <v>1820.0000000000005</v>
      </c>
      <c r="AB209" s="145">
        <f t="shared" si="51"/>
        <v>1715</v>
      </c>
      <c r="AC209" s="145">
        <f t="shared" si="51"/>
        <v>1871</v>
      </c>
      <c r="AD209" s="145">
        <f t="shared" si="51"/>
        <v>1911</v>
      </c>
      <c r="AE209" s="145">
        <f t="shared" si="51"/>
        <v>2771</v>
      </c>
      <c r="AF209" s="145"/>
      <c r="AG209" s="145"/>
    </row>
    <row r="210" spans="1:73" x14ac:dyDescent="0.2">
      <c r="F210" s="148">
        <f>+G210*$U$191</f>
        <v>100000</v>
      </c>
      <c r="G210" s="148">
        <f>+H203</f>
        <v>25000</v>
      </c>
      <c r="H210" s="148">
        <v>350</v>
      </c>
      <c r="I210" s="148">
        <f>+(50*($U$191-1))</f>
        <v>150</v>
      </c>
      <c r="J210" s="148">
        <f>+F210*K210</f>
        <v>3249.9999999999995</v>
      </c>
      <c r="K210" s="171">
        <f>+K209-0.0025</f>
        <v>3.2499999999999994E-2</v>
      </c>
      <c r="L210" s="148">
        <f>+J210+I210+H210</f>
        <v>3749.9999999999995</v>
      </c>
      <c r="M210" s="148">
        <f>+L210/$U$193</f>
        <v>1874.9999999999998</v>
      </c>
      <c r="N210" s="168"/>
      <c r="O210" s="168">
        <f t="shared" si="49"/>
        <v>1235</v>
      </c>
      <c r="P210" s="168">
        <f t="shared" si="49"/>
        <v>1182.5</v>
      </c>
      <c r="Q210" s="168">
        <f t="shared" si="49"/>
        <v>1285.5</v>
      </c>
      <c r="R210" s="168">
        <f t="shared" si="49"/>
        <v>1305.5</v>
      </c>
      <c r="S210" s="168">
        <f t="shared" si="49"/>
        <v>1910.5</v>
      </c>
      <c r="T210" s="168"/>
      <c r="U210" s="145">
        <f t="shared" si="50"/>
        <v>2470</v>
      </c>
      <c r="V210" s="145">
        <f t="shared" si="50"/>
        <v>2365</v>
      </c>
      <c r="W210" s="145">
        <f t="shared" si="50"/>
        <v>2571</v>
      </c>
      <c r="X210" s="145">
        <f t="shared" si="50"/>
        <v>2611</v>
      </c>
      <c r="Y210" s="145">
        <f t="shared" si="50"/>
        <v>3821</v>
      </c>
      <c r="Z210" s="145"/>
      <c r="AA210" s="145">
        <f t="shared" si="51"/>
        <v>2470</v>
      </c>
      <c r="AB210" s="145">
        <f t="shared" si="51"/>
        <v>2365</v>
      </c>
      <c r="AC210" s="145">
        <f t="shared" si="51"/>
        <v>2571</v>
      </c>
      <c r="AD210" s="145">
        <f t="shared" si="51"/>
        <v>2611</v>
      </c>
      <c r="AE210" s="145">
        <f t="shared" si="51"/>
        <v>3821</v>
      </c>
      <c r="AF210" s="145"/>
      <c r="AG210" s="145"/>
    </row>
    <row r="211" spans="1:73" x14ac:dyDescent="0.2">
      <c r="F211" s="148">
        <f>+G211*$U$191</f>
        <v>200000</v>
      </c>
      <c r="G211" s="148">
        <f>+H204</f>
        <v>50000</v>
      </c>
      <c r="H211" s="148">
        <v>350</v>
      </c>
      <c r="I211" s="148">
        <f>+(50*($U$191-1))</f>
        <v>150</v>
      </c>
      <c r="J211" s="148">
        <f>+F211*K211</f>
        <v>5999.9999999999991</v>
      </c>
      <c r="K211" s="171">
        <f>+K210-0.0025</f>
        <v>2.9999999999999995E-2</v>
      </c>
      <c r="L211" s="148">
        <f>+J211+I211+H211</f>
        <v>6499.9999999999991</v>
      </c>
      <c r="M211" s="148">
        <f>+L211/$U$193</f>
        <v>3249.9999999999995</v>
      </c>
      <c r="N211" s="168"/>
      <c r="O211" s="168">
        <f t="shared" si="49"/>
        <v>1535</v>
      </c>
      <c r="P211" s="168">
        <f t="shared" si="49"/>
        <v>1482.5</v>
      </c>
      <c r="Q211" s="168">
        <f t="shared" si="49"/>
        <v>1610.5</v>
      </c>
      <c r="R211" s="168">
        <f t="shared" si="49"/>
        <v>1630.5</v>
      </c>
      <c r="S211" s="168">
        <f t="shared" si="49"/>
        <v>2410.5</v>
      </c>
      <c r="T211" s="168"/>
      <c r="U211" s="145">
        <f t="shared" si="50"/>
        <v>3070</v>
      </c>
      <c r="V211" s="145">
        <f t="shared" si="50"/>
        <v>2965</v>
      </c>
      <c r="W211" s="145">
        <f t="shared" si="50"/>
        <v>3221</v>
      </c>
      <c r="X211" s="145">
        <f t="shared" si="50"/>
        <v>3261</v>
      </c>
      <c r="Y211" s="145">
        <f t="shared" si="50"/>
        <v>4821</v>
      </c>
      <c r="Z211" s="145"/>
      <c r="AA211" s="145">
        <f t="shared" si="51"/>
        <v>3070</v>
      </c>
      <c r="AB211" s="145">
        <f t="shared" si="51"/>
        <v>2965</v>
      </c>
      <c r="AC211" s="145">
        <f t="shared" si="51"/>
        <v>3221</v>
      </c>
      <c r="AD211" s="145">
        <f t="shared" si="51"/>
        <v>3261</v>
      </c>
      <c r="AE211" s="145">
        <f t="shared" si="51"/>
        <v>4821</v>
      </c>
      <c r="AF211" s="145"/>
      <c r="AG211" s="145"/>
    </row>
    <row r="212" spans="1:73" x14ac:dyDescent="0.2">
      <c r="F212" s="148">
        <f>+G212*$U$191</f>
        <v>400000</v>
      </c>
      <c r="G212" s="148">
        <f>+H205</f>
        <v>100000</v>
      </c>
      <c r="H212" s="148">
        <v>350</v>
      </c>
      <c r="I212" s="148">
        <f>+(50*($U$191-1))</f>
        <v>150</v>
      </c>
      <c r="J212" s="148">
        <f>+F212*K212</f>
        <v>10999.999999999998</v>
      </c>
      <c r="K212" s="171">
        <f>+K211-0.0025</f>
        <v>2.7499999999999997E-2</v>
      </c>
      <c r="L212" s="148">
        <f>+J212+I212+H212</f>
        <v>11499.999999999998</v>
      </c>
      <c r="M212" s="148">
        <f>+L212/$U$193</f>
        <v>5749.9999999999991</v>
      </c>
    </row>
    <row r="214" spans="1:73" x14ac:dyDescent="0.2">
      <c r="A214" s="146"/>
      <c r="B214" s="146"/>
      <c r="C214" s="146"/>
      <c r="D214" s="146"/>
      <c r="E214" s="146"/>
      <c r="F214" s="146"/>
      <c r="G214" s="146"/>
      <c r="H214" s="146"/>
      <c r="I214" s="146"/>
      <c r="J214" s="146"/>
      <c r="K214" s="146"/>
      <c r="L214" s="146"/>
      <c r="M214" s="146"/>
      <c r="N214" s="146"/>
      <c r="O214" s="146"/>
      <c r="P214" s="146"/>
      <c r="Q214" s="146"/>
      <c r="R214" s="146"/>
      <c r="S214" s="146"/>
      <c r="T214" s="146"/>
      <c r="U214" s="146"/>
      <c r="V214" s="146"/>
      <c r="W214" s="146"/>
      <c r="X214" s="146"/>
      <c r="Y214" s="146"/>
      <c r="Z214" s="146"/>
      <c r="AA214" s="146"/>
      <c r="AB214" s="146"/>
      <c r="AC214" s="146"/>
      <c r="AD214" s="146"/>
      <c r="AE214" s="146"/>
      <c r="AF214" s="146"/>
      <c r="AG214" s="146"/>
      <c r="AH214" s="146"/>
      <c r="AI214" s="146"/>
      <c r="AJ214" s="146"/>
      <c r="AK214" s="146"/>
      <c r="AL214" s="146"/>
      <c r="AM214" s="146"/>
      <c r="AN214" s="146"/>
      <c r="AO214" s="146"/>
      <c r="AP214" s="146"/>
      <c r="AQ214" s="146"/>
      <c r="AR214" s="146"/>
      <c r="AS214" s="146"/>
      <c r="AT214" s="146"/>
      <c r="AU214" s="146"/>
      <c r="AV214" s="146"/>
      <c r="AW214" s="146"/>
      <c r="AX214" s="146"/>
      <c r="AY214" s="146"/>
      <c r="AZ214" s="146"/>
      <c r="BA214" s="146"/>
      <c r="BB214" s="146"/>
      <c r="BC214" s="146"/>
      <c r="BD214" s="146"/>
      <c r="BE214" s="146"/>
      <c r="BF214" s="146"/>
      <c r="BG214" s="146"/>
      <c r="BH214" s="146"/>
      <c r="BI214" s="146"/>
      <c r="BJ214" s="146"/>
      <c r="BK214" s="146"/>
      <c r="BL214" s="146"/>
      <c r="BM214" s="146"/>
      <c r="BN214" s="146"/>
      <c r="BO214" s="146"/>
      <c r="BP214" s="146"/>
      <c r="BQ214" s="146"/>
      <c r="BR214" s="146"/>
      <c r="BS214" s="146"/>
      <c r="BT214" s="146"/>
      <c r="BU214" s="146"/>
    </row>
    <row r="215" spans="1:73" ht="15.75" x14ac:dyDescent="0.25">
      <c r="A215" s="145" t="s">
        <v>157</v>
      </c>
      <c r="F215" s="159" t="s">
        <v>206</v>
      </c>
      <c r="G215" s="159" t="s">
        <v>207</v>
      </c>
    </row>
    <row r="216" spans="1:73" ht="18" x14ac:dyDescent="0.25">
      <c r="A216" s="147" t="s">
        <v>160</v>
      </c>
    </row>
    <row r="217" spans="1:73" x14ac:dyDescent="0.2">
      <c r="A217" s="145" t="s">
        <v>112</v>
      </c>
      <c r="B217" s="146"/>
      <c r="C217" s="145"/>
      <c r="D217" s="145"/>
      <c r="E217" s="145"/>
      <c r="F217" s="145"/>
      <c r="G217" s="145"/>
      <c r="H217" s="145"/>
      <c r="I217" s="145"/>
      <c r="J217" s="145"/>
      <c r="K217" s="145"/>
      <c r="L217" s="145" t="s">
        <v>114</v>
      </c>
      <c r="M217" s="145"/>
      <c r="N217" s="145"/>
      <c r="O217" s="145"/>
      <c r="P217" s="145"/>
      <c r="Q217" s="145"/>
      <c r="R217" s="145"/>
      <c r="S217" s="145"/>
      <c r="T217" s="145"/>
      <c r="U217" s="145"/>
      <c r="V217" s="145"/>
      <c r="W217" s="145"/>
      <c r="X217" s="145"/>
      <c r="Y217" s="145"/>
      <c r="Z217" s="145"/>
      <c r="AA217" s="145"/>
      <c r="AB217" s="145"/>
      <c r="AC217" s="145"/>
      <c r="AD217" s="145"/>
      <c r="AE217" s="145"/>
      <c r="AF217" s="145"/>
      <c r="AG217" s="145"/>
      <c r="AH217" s="145"/>
      <c r="AI217" s="145"/>
      <c r="AJ217" s="145"/>
      <c r="AK217" s="145"/>
      <c r="AL217" s="145"/>
      <c r="AM217" s="145"/>
      <c r="AN217" s="145"/>
      <c r="AO217" s="145"/>
      <c r="AP217" s="145"/>
      <c r="AQ217" s="145"/>
      <c r="AR217" s="145"/>
      <c r="AS217" s="145"/>
      <c r="AT217" s="145"/>
      <c r="AV217" s="148" t="s">
        <v>271</v>
      </c>
    </row>
    <row r="218" spans="1:73" x14ac:dyDescent="0.2">
      <c r="A218" s="145" t="s">
        <v>115</v>
      </c>
      <c r="B218" s="145"/>
      <c r="C218" s="145"/>
      <c r="D218" s="145"/>
      <c r="E218" s="146"/>
      <c r="G218" s="145"/>
      <c r="H218" s="145" t="s">
        <v>116</v>
      </c>
      <c r="I218" s="145"/>
      <c r="J218" s="145"/>
      <c r="K218" s="145"/>
      <c r="L218" s="146"/>
      <c r="M218" s="145" t="s">
        <v>117</v>
      </c>
      <c r="N218" s="146">
        <v>2</v>
      </c>
      <c r="O218" s="149"/>
      <c r="P218" s="149"/>
      <c r="Q218" s="149"/>
      <c r="R218" s="149"/>
      <c r="S218" s="149"/>
      <c r="T218" s="149"/>
      <c r="U218" s="149"/>
      <c r="V218" s="149"/>
      <c r="W218" s="149"/>
      <c r="X218" s="149"/>
      <c r="Y218" s="149"/>
      <c r="Z218" s="149"/>
      <c r="AA218" s="149"/>
      <c r="AB218" s="149"/>
      <c r="AC218" s="149"/>
      <c r="AD218" s="149"/>
      <c r="AE218" s="149"/>
      <c r="AF218" s="149"/>
      <c r="AG218" s="149"/>
      <c r="AH218" s="149"/>
      <c r="AI218" s="149"/>
      <c r="AJ218" s="149"/>
      <c r="AK218" s="149"/>
      <c r="AL218" s="149"/>
      <c r="AM218" s="149"/>
      <c r="AN218" s="149"/>
      <c r="AO218" s="149"/>
      <c r="AP218" s="149"/>
      <c r="AQ218" s="149"/>
      <c r="AR218" s="149"/>
      <c r="AS218" s="149"/>
      <c r="AT218" s="149"/>
    </row>
    <row r="219" spans="1:73" x14ac:dyDescent="0.2">
      <c r="A219" s="145" t="s">
        <v>118</v>
      </c>
      <c r="B219" s="145"/>
      <c r="C219" s="145"/>
      <c r="D219" s="150" t="s">
        <v>121</v>
      </c>
      <c r="E219" s="145"/>
      <c r="F219" s="145" t="s">
        <v>119</v>
      </c>
      <c r="G219" s="145"/>
      <c r="H219" s="145"/>
      <c r="I219" s="173" t="s">
        <v>163</v>
      </c>
      <c r="J219" s="173" t="s">
        <v>185</v>
      </c>
      <c r="K219" s="173" t="s">
        <v>192</v>
      </c>
      <c r="L219" s="150" t="s">
        <v>120</v>
      </c>
      <c r="M219" s="150" t="s">
        <v>120</v>
      </c>
      <c r="N219" s="145"/>
      <c r="O219" s="145"/>
      <c r="P219" s="145"/>
      <c r="Q219" s="145"/>
      <c r="R219" s="145"/>
      <c r="S219" s="145"/>
      <c r="T219" s="145"/>
      <c r="U219" s="145"/>
      <c r="V219" s="145"/>
      <c r="W219" s="145"/>
      <c r="X219" s="145"/>
      <c r="Y219" s="145"/>
      <c r="Z219" s="145"/>
      <c r="AA219" s="145"/>
      <c r="AB219" s="145"/>
      <c r="AC219" s="145"/>
      <c r="AD219" s="145"/>
      <c r="AE219" s="145"/>
      <c r="AF219" s="145"/>
      <c r="AG219" s="145"/>
      <c r="AH219" s="145"/>
      <c r="AI219" s="145"/>
      <c r="AJ219" s="145"/>
      <c r="AK219" s="145"/>
      <c r="AL219" s="145"/>
      <c r="AM219" s="145"/>
      <c r="AN219" s="145"/>
      <c r="AO219" s="145"/>
      <c r="AP219" s="145"/>
      <c r="AQ219" s="145"/>
      <c r="AR219" s="145"/>
      <c r="AS219" s="145"/>
      <c r="AT219" s="145"/>
      <c r="AV219" s="145" t="s">
        <v>121</v>
      </c>
      <c r="AW219" s="145"/>
      <c r="AX219" s="145" t="s">
        <v>122</v>
      </c>
      <c r="AY219" s="145"/>
      <c r="AZ219" s="145" t="s">
        <v>123</v>
      </c>
      <c r="BA219" s="145"/>
      <c r="BB219" s="145"/>
      <c r="BC219" s="145"/>
      <c r="BD219" s="145"/>
      <c r="BE219" s="145"/>
      <c r="BF219" s="145" t="s">
        <v>124</v>
      </c>
      <c r="BG219" s="145"/>
      <c r="BH219" s="145" t="s">
        <v>125</v>
      </c>
      <c r="BI219" s="145"/>
      <c r="BJ219" s="145"/>
      <c r="BK219" s="145"/>
      <c r="BL219" s="145" t="s">
        <v>126</v>
      </c>
      <c r="BM219" s="145"/>
      <c r="BN219" s="145"/>
      <c r="BO219" s="145"/>
      <c r="BP219" s="145"/>
      <c r="BQ219" s="145"/>
      <c r="BR219" s="145" t="s">
        <v>124</v>
      </c>
      <c r="BS219" s="145"/>
      <c r="BT219" s="145" t="s">
        <v>127</v>
      </c>
    </row>
    <row r="220" spans="1:73" x14ac:dyDescent="0.2">
      <c r="A220" s="145"/>
      <c r="B220" s="145"/>
      <c r="C220" s="145"/>
      <c r="D220" s="145"/>
      <c r="E220" s="145"/>
      <c r="F220" s="145"/>
      <c r="G220" s="145"/>
      <c r="H220" s="145"/>
      <c r="I220" s="150" t="s">
        <v>120</v>
      </c>
      <c r="J220" s="150" t="s">
        <v>120</v>
      </c>
      <c r="K220" s="150" t="s">
        <v>120</v>
      </c>
      <c r="L220" s="150" t="s">
        <v>120</v>
      </c>
      <c r="M220" s="150" t="s">
        <v>120</v>
      </c>
      <c r="N220" s="145"/>
      <c r="O220" s="145"/>
      <c r="P220" s="145"/>
      <c r="Q220" s="145"/>
      <c r="R220" s="145"/>
      <c r="S220" s="145"/>
      <c r="T220" s="145"/>
      <c r="U220" s="145"/>
      <c r="V220" s="145"/>
      <c r="W220" s="145"/>
      <c r="X220" s="145"/>
      <c r="Y220" s="145"/>
      <c r="Z220" s="145"/>
      <c r="AA220" s="145"/>
      <c r="AB220" s="145"/>
      <c r="AC220" s="145"/>
      <c r="AD220" s="145"/>
      <c r="AE220" s="145"/>
      <c r="AF220" s="145"/>
      <c r="AG220" s="145"/>
      <c r="AH220" s="145"/>
      <c r="AI220" s="145"/>
      <c r="AJ220" s="145"/>
      <c r="AK220" s="145"/>
      <c r="AL220" s="145"/>
      <c r="AM220" s="145"/>
      <c r="AN220" s="145"/>
      <c r="AO220" s="145"/>
      <c r="AP220" s="145"/>
      <c r="AQ220" s="145"/>
      <c r="AR220" s="145"/>
      <c r="AS220" s="145"/>
      <c r="AT220" s="145"/>
      <c r="AV220" s="151"/>
      <c r="AX220" s="151"/>
      <c r="AZ220" s="151"/>
      <c r="BA220" s="152" t="s">
        <v>128</v>
      </c>
      <c r="BB220" s="153"/>
      <c r="BC220" s="152" t="s">
        <v>128</v>
      </c>
      <c r="BD220" s="151"/>
      <c r="BF220" s="151"/>
      <c r="BH220" s="151"/>
      <c r="BJ220" s="151"/>
      <c r="BL220" s="151"/>
      <c r="BM220" s="152" t="s">
        <v>128</v>
      </c>
      <c r="BN220" s="153"/>
      <c r="BO220" s="152" t="s">
        <v>128</v>
      </c>
      <c r="BP220" s="151"/>
      <c r="BR220" s="151"/>
      <c r="BT220" s="151"/>
    </row>
    <row r="221" spans="1:73" x14ac:dyDescent="0.2">
      <c r="A221" s="145"/>
      <c r="B221" s="145"/>
      <c r="C221" s="145"/>
      <c r="D221" s="145"/>
      <c r="E221" s="145"/>
      <c r="F221" s="145"/>
      <c r="G221" s="145"/>
      <c r="H221" s="145"/>
      <c r="I221" s="154">
        <v>1</v>
      </c>
      <c r="J221" s="154">
        <v>2</v>
      </c>
      <c r="K221" s="154">
        <v>3</v>
      </c>
      <c r="L221" s="154">
        <v>4</v>
      </c>
      <c r="M221" s="154">
        <v>5</v>
      </c>
      <c r="N221" s="145"/>
      <c r="O221" s="145"/>
      <c r="P221" s="145"/>
      <c r="Q221" s="145"/>
      <c r="R221" s="145"/>
      <c r="S221" s="145"/>
      <c r="T221" s="145"/>
      <c r="U221" s="145"/>
      <c r="V221" s="145"/>
      <c r="W221" s="145"/>
      <c r="X221" s="145"/>
      <c r="Y221" s="145"/>
      <c r="Z221" s="145"/>
      <c r="AA221" s="145"/>
      <c r="AB221" s="145"/>
      <c r="AC221" s="145"/>
      <c r="AD221" s="145"/>
      <c r="AE221" s="145"/>
      <c r="AF221" s="145"/>
      <c r="AG221" s="145"/>
      <c r="AH221" s="145"/>
      <c r="AI221" s="145"/>
      <c r="AJ221" s="145"/>
      <c r="AK221" s="145"/>
      <c r="AL221" s="145"/>
      <c r="AM221" s="145"/>
      <c r="AN221" s="145"/>
      <c r="AO221" s="145"/>
      <c r="AP221" s="145"/>
      <c r="AQ221" s="145"/>
      <c r="AR221" s="145"/>
      <c r="AS221" s="145"/>
      <c r="AT221" s="145"/>
      <c r="AV221" s="151"/>
      <c r="AX221" s="151"/>
      <c r="AZ221" s="151"/>
      <c r="BA221" s="152" t="s">
        <v>128</v>
      </c>
      <c r="BB221" s="153"/>
      <c r="BC221" s="152" t="s">
        <v>128</v>
      </c>
      <c r="BD221" s="151"/>
      <c r="BF221" s="151"/>
      <c r="BH221" s="151"/>
      <c r="BJ221" s="151"/>
      <c r="BL221" s="151"/>
      <c r="BM221" s="152" t="s">
        <v>128</v>
      </c>
      <c r="BN221" s="153"/>
      <c r="BO221" s="152" t="s">
        <v>128</v>
      </c>
      <c r="BP221" s="151"/>
      <c r="BR221" s="151"/>
      <c r="BT221" s="151"/>
    </row>
    <row r="222" spans="1:73" x14ac:dyDescent="0.2">
      <c r="A222" s="145" t="s">
        <v>129</v>
      </c>
      <c r="B222" s="145"/>
      <c r="C222" s="145"/>
      <c r="D222" s="145"/>
      <c r="E222" s="146" t="s">
        <v>272</v>
      </c>
      <c r="F222" s="145"/>
      <c r="G222" s="145"/>
      <c r="H222" s="145" t="s">
        <v>131</v>
      </c>
      <c r="I222" s="146" t="s">
        <v>164</v>
      </c>
      <c r="J222" s="146" t="s">
        <v>165</v>
      </c>
      <c r="K222" s="146" t="s">
        <v>166</v>
      </c>
      <c r="L222" s="146" t="s">
        <v>167</v>
      </c>
      <c r="M222" s="146" t="s">
        <v>168</v>
      </c>
      <c r="N222" s="145"/>
      <c r="O222" s="145"/>
      <c r="P222" s="145"/>
      <c r="Q222" s="145"/>
      <c r="R222" s="145"/>
      <c r="S222" s="145"/>
      <c r="T222" s="145"/>
      <c r="U222" s="145"/>
      <c r="V222" s="145"/>
      <c r="W222" s="145"/>
      <c r="X222" s="145"/>
      <c r="Y222" s="145"/>
      <c r="Z222" s="145"/>
      <c r="AA222" s="145"/>
      <c r="AB222" s="145"/>
      <c r="AC222" s="145"/>
      <c r="AD222" s="145"/>
      <c r="AE222" s="145"/>
      <c r="AF222" s="145"/>
      <c r="AG222" s="145"/>
      <c r="AH222" s="145"/>
      <c r="AI222" s="145"/>
      <c r="AJ222" s="145"/>
      <c r="AK222" s="145"/>
      <c r="AL222" s="145"/>
      <c r="AM222" s="145"/>
      <c r="AN222" s="145"/>
      <c r="AO222" s="145"/>
      <c r="AP222" s="145"/>
      <c r="AQ222" s="145"/>
      <c r="AR222" s="145"/>
      <c r="AS222" s="145"/>
      <c r="AT222" s="145"/>
      <c r="AV222" s="151"/>
      <c r="AX222" s="151"/>
      <c r="AZ222" s="151"/>
      <c r="BA222" s="152" t="s">
        <v>128</v>
      </c>
      <c r="BB222" s="153"/>
      <c r="BC222" s="152" t="s">
        <v>128</v>
      </c>
      <c r="BD222" s="151"/>
      <c r="BF222" s="151"/>
      <c r="BH222" s="151"/>
      <c r="BJ222" s="151"/>
      <c r="BL222" s="151"/>
      <c r="BM222" s="152" t="s">
        <v>128</v>
      </c>
      <c r="BN222" s="153"/>
      <c r="BO222" s="152" t="s">
        <v>128</v>
      </c>
      <c r="BP222" s="151"/>
      <c r="BR222" s="151"/>
      <c r="BT222" s="151"/>
    </row>
    <row r="223" spans="1:73" x14ac:dyDescent="0.2">
      <c r="A223" s="145" t="s">
        <v>132</v>
      </c>
      <c r="B223" s="145"/>
      <c r="C223" s="145"/>
      <c r="D223" s="145"/>
      <c r="E223" s="146">
        <v>100</v>
      </c>
      <c r="F223" s="145" t="s">
        <v>133</v>
      </c>
      <c r="G223" s="145" t="s">
        <v>134</v>
      </c>
      <c r="H223" s="146">
        <v>500</v>
      </c>
      <c r="I223" s="146">
        <v>1200</v>
      </c>
      <c r="J223" s="146">
        <f>+I223+500</f>
        <v>1700</v>
      </c>
      <c r="K223" s="146">
        <v>1500</v>
      </c>
      <c r="L223" s="146">
        <v>1350</v>
      </c>
      <c r="M223" s="146">
        <v>1000</v>
      </c>
      <c r="N223" s="145"/>
      <c r="O223" s="145"/>
      <c r="P223" s="145"/>
      <c r="Q223" s="145"/>
      <c r="R223" s="145"/>
      <c r="S223" s="145"/>
      <c r="T223" s="145"/>
      <c r="U223" s="145"/>
      <c r="V223" s="145"/>
      <c r="W223" s="145"/>
      <c r="X223" s="145"/>
      <c r="Y223" s="145"/>
      <c r="Z223" s="145"/>
      <c r="AA223" s="145"/>
      <c r="AB223" s="145"/>
      <c r="AC223" s="145"/>
      <c r="AD223" s="145"/>
      <c r="AE223" s="145"/>
      <c r="AF223" s="145"/>
      <c r="AG223" s="145"/>
      <c r="AH223" s="145"/>
      <c r="AI223" s="145"/>
      <c r="AJ223" s="145"/>
      <c r="AK223" s="145"/>
      <c r="AL223" s="145"/>
      <c r="AM223" s="145"/>
      <c r="AN223" s="145"/>
      <c r="AO223" s="145"/>
      <c r="AP223" s="145"/>
      <c r="AQ223" s="145"/>
      <c r="AR223" s="145"/>
      <c r="AS223" s="145"/>
      <c r="AT223" s="145"/>
      <c r="AV223" s="151"/>
      <c r="AX223" s="151"/>
      <c r="AZ223" s="151"/>
      <c r="BA223" s="152" t="s">
        <v>128</v>
      </c>
      <c r="BB223" s="153"/>
      <c r="BC223" s="152" t="s">
        <v>128</v>
      </c>
      <c r="BD223" s="151"/>
      <c r="BF223" s="151"/>
      <c r="BH223" s="151"/>
      <c r="BJ223" s="151"/>
      <c r="BL223" s="151"/>
      <c r="BM223" s="152" t="s">
        <v>128</v>
      </c>
      <c r="BN223" s="153"/>
      <c r="BO223" s="152" t="s">
        <v>128</v>
      </c>
      <c r="BP223" s="151"/>
      <c r="BR223" s="151"/>
      <c r="BT223" s="151"/>
    </row>
    <row r="224" spans="1:73" x14ac:dyDescent="0.2">
      <c r="A224" s="145" t="s">
        <v>135</v>
      </c>
      <c r="B224" s="145"/>
      <c r="C224" s="145"/>
      <c r="D224" s="145"/>
      <c r="E224" s="145"/>
      <c r="F224" s="145" t="s">
        <v>136</v>
      </c>
      <c r="G224" s="145" t="s">
        <v>134</v>
      </c>
      <c r="H224" s="146">
        <v>1000</v>
      </c>
      <c r="I224" s="146">
        <f t="shared" ref="I224:M227" si="52">+I223+250</f>
        <v>1450</v>
      </c>
      <c r="J224" s="146">
        <f t="shared" si="52"/>
        <v>1950</v>
      </c>
      <c r="K224" s="146">
        <f t="shared" si="52"/>
        <v>1750</v>
      </c>
      <c r="L224" s="146">
        <f t="shared" si="52"/>
        <v>1600</v>
      </c>
      <c r="M224" s="146">
        <f t="shared" si="52"/>
        <v>1250</v>
      </c>
      <c r="N224" s="145"/>
      <c r="O224" s="145"/>
      <c r="P224" s="145"/>
      <c r="Q224" s="145"/>
      <c r="R224" s="145"/>
      <c r="S224" s="145"/>
      <c r="T224" s="145"/>
      <c r="U224" s="145"/>
      <c r="V224" s="145"/>
      <c r="W224" s="145"/>
      <c r="X224" s="145"/>
      <c r="Y224" s="145"/>
      <c r="Z224" s="145"/>
      <c r="AA224" s="145"/>
      <c r="AB224" s="145"/>
      <c r="AC224" s="145"/>
      <c r="AD224" s="145"/>
      <c r="AE224" s="145"/>
      <c r="AF224" s="145"/>
      <c r="AG224" s="145"/>
      <c r="AH224" s="145"/>
      <c r="AI224" s="145"/>
      <c r="AJ224" s="145"/>
      <c r="AK224" s="145"/>
      <c r="AL224" s="145"/>
      <c r="AM224" s="145"/>
      <c r="AN224" s="145"/>
      <c r="AO224" s="145"/>
      <c r="AP224" s="145"/>
      <c r="AQ224" s="145"/>
      <c r="AR224" s="145"/>
      <c r="AS224" s="145"/>
      <c r="AT224" s="145"/>
      <c r="AV224" s="151"/>
      <c r="AX224" s="151"/>
      <c r="AZ224" s="151"/>
      <c r="BA224" s="152" t="s">
        <v>128</v>
      </c>
      <c r="BB224" s="153"/>
      <c r="BC224" s="152" t="s">
        <v>128</v>
      </c>
      <c r="BD224" s="151"/>
      <c r="BF224" s="151"/>
      <c r="BH224" s="151"/>
      <c r="BJ224" s="151"/>
      <c r="BL224" s="151"/>
      <c r="BM224" s="152" t="s">
        <v>128</v>
      </c>
      <c r="BN224" s="153"/>
      <c r="BO224" s="152" t="s">
        <v>128</v>
      </c>
      <c r="BP224" s="151"/>
      <c r="BR224" s="151"/>
      <c r="BT224" s="151"/>
    </row>
    <row r="225" spans="1:72" x14ac:dyDescent="0.2">
      <c r="A225" s="145" t="s">
        <v>137</v>
      </c>
      <c r="B225" s="146">
        <v>600</v>
      </c>
      <c r="C225" s="145" t="s">
        <v>49</v>
      </c>
      <c r="D225" s="146">
        <v>1000</v>
      </c>
      <c r="E225" s="145" t="s">
        <v>143</v>
      </c>
      <c r="F225" s="145" t="s">
        <v>138</v>
      </c>
      <c r="G225" s="145" t="s">
        <v>134</v>
      </c>
      <c r="H225" s="146">
        <v>2500</v>
      </c>
      <c r="I225" s="146">
        <f t="shared" si="52"/>
        <v>1700</v>
      </c>
      <c r="J225" s="146">
        <f t="shared" si="52"/>
        <v>2200</v>
      </c>
      <c r="K225" s="146">
        <f t="shared" si="52"/>
        <v>2000</v>
      </c>
      <c r="L225" s="146">
        <f t="shared" si="52"/>
        <v>1850</v>
      </c>
      <c r="M225" s="146">
        <f t="shared" si="52"/>
        <v>1500</v>
      </c>
      <c r="N225" s="145"/>
      <c r="O225" s="145"/>
      <c r="P225" s="145"/>
      <c r="Q225" s="145"/>
      <c r="R225" s="145"/>
      <c r="S225" s="145"/>
      <c r="T225" s="145"/>
      <c r="U225" s="145"/>
      <c r="V225" s="145"/>
      <c r="W225" s="145"/>
      <c r="X225" s="145"/>
      <c r="Y225" s="145"/>
      <c r="Z225" s="145"/>
      <c r="AA225" s="145"/>
      <c r="AB225" s="145"/>
      <c r="AC225" s="145"/>
      <c r="AD225" s="145"/>
      <c r="AE225" s="145"/>
      <c r="AF225" s="145"/>
      <c r="AG225" s="145"/>
      <c r="AH225" s="145"/>
      <c r="AI225" s="145"/>
      <c r="AJ225" s="145"/>
      <c r="AK225" s="145"/>
      <c r="AL225" s="145"/>
      <c r="AM225" s="145"/>
      <c r="AN225" s="145"/>
      <c r="AO225" s="145"/>
      <c r="AP225" s="145"/>
      <c r="AQ225" s="145"/>
      <c r="AR225" s="145"/>
      <c r="AS225" s="145"/>
      <c r="AT225" s="145"/>
      <c r="AV225" s="151"/>
      <c r="AX225" s="151"/>
      <c r="AZ225" s="151"/>
      <c r="BA225" s="152" t="s">
        <v>128</v>
      </c>
      <c r="BB225" s="153"/>
      <c r="BC225" s="152" t="s">
        <v>128</v>
      </c>
      <c r="BD225" s="151"/>
      <c r="BF225" s="151"/>
      <c r="BH225" s="151"/>
      <c r="BJ225" s="151"/>
      <c r="BL225" s="151"/>
      <c r="BM225" s="152" t="s">
        <v>128</v>
      </c>
      <c r="BN225" s="153"/>
      <c r="BO225" s="152" t="s">
        <v>128</v>
      </c>
      <c r="BP225" s="151"/>
      <c r="BR225" s="151"/>
      <c r="BT225" s="151"/>
    </row>
    <row r="226" spans="1:72" x14ac:dyDescent="0.2">
      <c r="A226" s="145" t="s">
        <v>139</v>
      </c>
      <c r="B226" s="146">
        <v>1110</v>
      </c>
      <c r="C226" s="145" t="s">
        <v>49</v>
      </c>
      <c r="D226" s="146">
        <v>1620</v>
      </c>
      <c r="E226" s="145" t="s">
        <v>143</v>
      </c>
      <c r="F226" s="145" t="s">
        <v>140</v>
      </c>
      <c r="G226" s="145" t="s">
        <v>134</v>
      </c>
      <c r="H226" s="146">
        <v>5000</v>
      </c>
      <c r="I226" s="146">
        <f t="shared" si="52"/>
        <v>1950</v>
      </c>
      <c r="J226" s="146">
        <f t="shared" si="52"/>
        <v>2450</v>
      </c>
      <c r="K226" s="146">
        <f t="shared" si="52"/>
        <v>2250</v>
      </c>
      <c r="L226" s="146">
        <f t="shared" si="52"/>
        <v>2100</v>
      </c>
      <c r="M226" s="146">
        <f t="shared" si="52"/>
        <v>1750</v>
      </c>
      <c r="N226" s="145"/>
      <c r="O226" s="160"/>
      <c r="P226" s="145"/>
      <c r="Q226" s="145" t="s">
        <v>169</v>
      </c>
      <c r="R226" s="145"/>
      <c r="T226" s="145"/>
      <c r="U226" s="145" t="s">
        <v>169</v>
      </c>
      <c r="V226" s="145"/>
      <c r="W226" s="145"/>
      <c r="X226" s="145"/>
      <c r="Y226" s="145"/>
      <c r="Z226" s="145"/>
      <c r="AA226" s="145" t="s">
        <v>169</v>
      </c>
      <c r="AB226" s="145"/>
      <c r="AC226" s="145"/>
      <c r="AE226" s="145"/>
      <c r="AF226" s="145"/>
      <c r="AG226" s="145"/>
      <c r="AH226" s="145"/>
      <c r="AI226" s="145"/>
      <c r="AJ226" s="145"/>
      <c r="AK226" s="145"/>
      <c r="AL226" s="145"/>
      <c r="AM226" s="145"/>
      <c r="AN226" s="145"/>
      <c r="AO226" s="145"/>
      <c r="AP226" s="145"/>
      <c r="AQ226" s="145"/>
      <c r="AR226" s="145"/>
      <c r="AS226" s="145"/>
      <c r="AT226" s="145"/>
      <c r="AV226" s="151"/>
      <c r="AX226" s="151"/>
      <c r="AZ226" s="151"/>
      <c r="BA226" s="152" t="s">
        <v>128</v>
      </c>
      <c r="BB226" s="153"/>
      <c r="BC226" s="152" t="s">
        <v>128</v>
      </c>
      <c r="BD226" s="151"/>
      <c r="BF226" s="151"/>
      <c r="BH226" s="151"/>
      <c r="BJ226" s="151"/>
      <c r="BL226" s="151"/>
      <c r="BM226" s="152" t="s">
        <v>128</v>
      </c>
      <c r="BN226" s="153"/>
      <c r="BO226" s="152" t="s">
        <v>128</v>
      </c>
      <c r="BP226" s="151"/>
      <c r="BR226" s="151"/>
      <c r="BT226" s="151"/>
    </row>
    <row r="227" spans="1:72" x14ac:dyDescent="0.2">
      <c r="A227" s="161" t="s">
        <v>170</v>
      </c>
      <c r="B227" s="161"/>
      <c r="C227" s="161"/>
      <c r="D227" s="161"/>
      <c r="E227" s="161">
        <v>15</v>
      </c>
      <c r="F227" s="162" t="s">
        <v>171</v>
      </c>
      <c r="G227" s="145" t="s">
        <v>141</v>
      </c>
      <c r="H227" s="146">
        <v>10000</v>
      </c>
      <c r="I227" s="146">
        <f t="shared" si="52"/>
        <v>2200</v>
      </c>
      <c r="J227" s="146">
        <f t="shared" si="52"/>
        <v>2700</v>
      </c>
      <c r="K227" s="146">
        <f t="shared" si="52"/>
        <v>2500</v>
      </c>
      <c r="L227" s="146">
        <f t="shared" si="52"/>
        <v>2350</v>
      </c>
      <c r="M227" s="146">
        <f t="shared" si="52"/>
        <v>2000</v>
      </c>
      <c r="N227" s="145"/>
      <c r="O227" s="163"/>
      <c r="P227" s="145" t="s">
        <v>172</v>
      </c>
      <c r="Q227" s="145">
        <v>1</v>
      </c>
      <c r="R227" s="145"/>
      <c r="T227" s="145"/>
      <c r="U227" s="145">
        <v>4</v>
      </c>
      <c r="V227" s="145"/>
      <c r="W227" s="145"/>
      <c r="X227" s="145"/>
      <c r="Y227" s="145"/>
      <c r="Z227" s="145"/>
      <c r="AA227" s="145">
        <v>20</v>
      </c>
      <c r="AB227" s="145"/>
      <c r="AC227" s="145"/>
      <c r="AE227" s="145"/>
      <c r="AF227" s="145"/>
      <c r="AG227" s="145"/>
      <c r="AH227" s="145"/>
      <c r="AI227" s="145"/>
      <c r="AJ227" s="145"/>
      <c r="AK227" s="145"/>
      <c r="AL227" s="145"/>
      <c r="AM227" s="145"/>
      <c r="AN227" s="145"/>
      <c r="AO227" s="145"/>
      <c r="AP227" s="145"/>
      <c r="AQ227" s="145"/>
      <c r="AR227" s="145"/>
      <c r="AS227" s="145"/>
      <c r="AT227" s="145"/>
      <c r="AV227" s="151"/>
      <c r="AX227" s="151"/>
      <c r="AZ227" s="151"/>
      <c r="BA227" s="152" t="s">
        <v>128</v>
      </c>
      <c r="BB227" s="153"/>
      <c r="BC227" s="152" t="s">
        <v>128</v>
      </c>
      <c r="BD227" s="151"/>
      <c r="BF227" s="151"/>
      <c r="BH227" s="151"/>
      <c r="BJ227" s="151"/>
      <c r="BL227" s="151"/>
      <c r="BM227" s="152" t="s">
        <v>128</v>
      </c>
      <c r="BN227" s="153"/>
      <c r="BO227" s="152" t="s">
        <v>128</v>
      </c>
      <c r="BP227" s="151"/>
      <c r="BR227" s="151"/>
      <c r="BT227" s="151"/>
    </row>
    <row r="228" spans="1:72" x14ac:dyDescent="0.2">
      <c r="A228" s="145" t="s">
        <v>142</v>
      </c>
      <c r="B228" s="145"/>
      <c r="C228" s="145"/>
      <c r="D228" s="145"/>
      <c r="E228" s="164" t="s">
        <v>173</v>
      </c>
      <c r="F228" s="145"/>
      <c r="G228" s="145"/>
      <c r="H228" s="145"/>
      <c r="I228" s="155">
        <v>1</v>
      </c>
      <c r="J228" s="155">
        <v>2</v>
      </c>
      <c r="K228" s="155">
        <v>3</v>
      </c>
      <c r="L228" s="155">
        <v>4</v>
      </c>
      <c r="M228" s="155">
        <v>5</v>
      </c>
      <c r="N228" s="145"/>
      <c r="O228" s="163" t="s">
        <v>200</v>
      </c>
      <c r="P228" s="145"/>
      <c r="Q228" s="145" t="s">
        <v>186</v>
      </c>
      <c r="R228" s="145"/>
      <c r="T228" s="145"/>
      <c r="U228" s="145" t="s">
        <v>186</v>
      </c>
      <c r="V228" s="145"/>
      <c r="W228" s="145"/>
      <c r="X228" s="145"/>
      <c r="Y228" s="145"/>
      <c r="Z228" s="145"/>
      <c r="AA228" s="164" t="s">
        <v>187</v>
      </c>
      <c r="AB228" s="145"/>
      <c r="AC228" s="145"/>
      <c r="AE228" s="145"/>
      <c r="AF228" s="145"/>
      <c r="AG228" s="145"/>
      <c r="AH228" s="145"/>
      <c r="AI228" s="145"/>
      <c r="AJ228" s="145"/>
      <c r="AK228" s="145"/>
      <c r="AL228" s="145"/>
      <c r="AM228" s="145"/>
      <c r="AN228" s="145"/>
      <c r="AO228" s="145"/>
      <c r="AP228" s="145"/>
      <c r="AQ228" s="145"/>
      <c r="AR228" s="145"/>
      <c r="AS228" s="145"/>
      <c r="AT228" s="145"/>
      <c r="AV228" s="151"/>
      <c r="AX228" s="151"/>
      <c r="AZ228" s="151"/>
      <c r="BA228" s="152" t="s">
        <v>128</v>
      </c>
      <c r="BB228" s="153"/>
      <c r="BC228" s="152" t="s">
        <v>128</v>
      </c>
      <c r="BD228" s="151"/>
      <c r="BF228" s="151"/>
      <c r="BH228" s="151"/>
      <c r="BJ228" s="151"/>
      <c r="BL228" s="151"/>
      <c r="BM228" s="152" t="s">
        <v>128</v>
      </c>
      <c r="BN228" s="153"/>
      <c r="BO228" s="152" t="s">
        <v>128</v>
      </c>
      <c r="BP228" s="151"/>
      <c r="BR228" s="151"/>
      <c r="BT228" s="151"/>
    </row>
    <row r="229" spans="1:72" x14ac:dyDescent="0.2">
      <c r="A229" s="145" t="s">
        <v>137</v>
      </c>
      <c r="B229" s="146">
        <v>600</v>
      </c>
      <c r="C229" s="145" t="s">
        <v>49</v>
      </c>
      <c r="D229" s="146">
        <v>1000</v>
      </c>
      <c r="E229" s="145" t="s">
        <v>143</v>
      </c>
      <c r="F229" s="145" t="s">
        <v>144</v>
      </c>
      <c r="G229" s="145" t="s">
        <v>145</v>
      </c>
      <c r="H229" s="145"/>
      <c r="I229" s="156">
        <f t="shared" ref="I229:M230" si="53">IF(+O233/$E$227&lt;=100%,0,(+O233-$E$227)/$E$227)</f>
        <v>1.3333333333333333</v>
      </c>
      <c r="J229" s="156">
        <f t="shared" si="53"/>
        <v>1</v>
      </c>
      <c r="K229" s="156">
        <f t="shared" si="53"/>
        <v>1</v>
      </c>
      <c r="L229" s="156">
        <f t="shared" si="53"/>
        <v>1</v>
      </c>
      <c r="M229" s="156">
        <f t="shared" si="53"/>
        <v>1.6666666666666667</v>
      </c>
      <c r="N229" s="145" t="s">
        <v>175</v>
      </c>
      <c r="O229" s="161">
        <v>15</v>
      </c>
      <c r="P229" s="145" t="s">
        <v>176</v>
      </c>
      <c r="Q229" s="145">
        <v>1</v>
      </c>
      <c r="T229" s="145"/>
      <c r="U229" s="145">
        <f>+U227/2</f>
        <v>2</v>
      </c>
      <c r="AA229" s="145">
        <f>+AA227/2</f>
        <v>10</v>
      </c>
      <c r="AG229" s="145"/>
      <c r="AH229" s="145"/>
      <c r="AI229" s="145"/>
      <c r="AJ229" s="145"/>
      <c r="AK229" s="145"/>
      <c r="AL229" s="145"/>
      <c r="AM229" s="145"/>
      <c r="AN229" s="145"/>
      <c r="AO229" s="145"/>
      <c r="AP229" s="145"/>
      <c r="AQ229" s="145"/>
      <c r="AR229" s="145"/>
      <c r="AS229" s="145"/>
      <c r="AT229" s="145"/>
      <c r="AV229" s="151"/>
      <c r="AX229" s="151"/>
      <c r="AZ229" s="151"/>
      <c r="BA229" s="152" t="s">
        <v>128</v>
      </c>
      <c r="BB229" s="153"/>
      <c r="BC229" s="152" t="s">
        <v>128</v>
      </c>
      <c r="BD229" s="151"/>
      <c r="BF229" s="151"/>
      <c r="BH229" s="151"/>
      <c r="BJ229" s="151"/>
      <c r="BL229" s="151"/>
      <c r="BM229" s="152" t="s">
        <v>128</v>
      </c>
      <c r="BN229" s="153"/>
      <c r="BO229" s="152" t="s">
        <v>128</v>
      </c>
      <c r="BP229" s="151"/>
      <c r="BR229" s="151"/>
      <c r="BT229" s="151"/>
    </row>
    <row r="230" spans="1:72" x14ac:dyDescent="0.2">
      <c r="A230" s="145" t="s">
        <v>139</v>
      </c>
      <c r="B230" s="146">
        <v>1120</v>
      </c>
      <c r="C230" s="145" t="s">
        <v>49</v>
      </c>
      <c r="D230" s="146">
        <v>1620</v>
      </c>
      <c r="E230" s="145" t="s">
        <v>143</v>
      </c>
      <c r="F230" s="145"/>
      <c r="G230" s="145" t="s">
        <v>147</v>
      </c>
      <c r="H230" s="145"/>
      <c r="I230" s="156">
        <f t="shared" si="53"/>
        <v>1.3333333333333333</v>
      </c>
      <c r="J230" s="156">
        <f t="shared" si="53"/>
        <v>0.83333333333333337</v>
      </c>
      <c r="K230" s="156">
        <f t="shared" si="53"/>
        <v>1</v>
      </c>
      <c r="L230" s="156">
        <f t="shared" si="53"/>
        <v>1.1666666666666667</v>
      </c>
      <c r="M230" s="156">
        <f t="shared" si="53"/>
        <v>1.6666666666666667</v>
      </c>
      <c r="N230" s="145" t="s">
        <v>175</v>
      </c>
      <c r="O230" s="161">
        <v>15</v>
      </c>
      <c r="P230" s="164" t="s">
        <v>177</v>
      </c>
      <c r="Q230" s="174">
        <v>1</v>
      </c>
      <c r="T230" s="164"/>
      <c r="U230" s="174">
        <v>2</v>
      </c>
      <c r="V230" s="145" t="s">
        <v>177</v>
      </c>
      <c r="AA230" s="174">
        <f>+U230</f>
        <v>2</v>
      </c>
      <c r="AB230" s="145" t="s">
        <v>177</v>
      </c>
      <c r="AG230" s="145"/>
      <c r="AH230" s="145"/>
      <c r="AI230" s="145"/>
      <c r="AJ230" s="145"/>
      <c r="AK230" s="145"/>
      <c r="AL230" s="145"/>
      <c r="AM230" s="145"/>
      <c r="AN230" s="145"/>
      <c r="AO230" s="145"/>
      <c r="AP230" s="145"/>
      <c r="AQ230" s="145"/>
      <c r="AR230" s="145"/>
      <c r="AS230" s="145"/>
      <c r="AT230" s="145"/>
      <c r="AV230" s="157"/>
      <c r="AX230" s="157"/>
      <c r="AZ230" s="157"/>
      <c r="BA230" s="152"/>
      <c r="BB230" s="158"/>
      <c r="BC230" s="152"/>
      <c r="BD230" s="157"/>
      <c r="BF230" s="157"/>
      <c r="BH230" s="157"/>
      <c r="BJ230" s="157"/>
      <c r="BL230" s="157"/>
      <c r="BM230" s="152"/>
      <c r="BN230" s="158"/>
      <c r="BO230" s="152"/>
      <c r="BP230" s="157"/>
      <c r="BR230" s="157"/>
      <c r="BT230" s="157"/>
    </row>
    <row r="231" spans="1:72" x14ac:dyDescent="0.2">
      <c r="D231" s="164" t="s">
        <v>178</v>
      </c>
      <c r="F231" s="145"/>
      <c r="G231" s="145" t="s">
        <v>148</v>
      </c>
      <c r="H231" s="145"/>
      <c r="I231" s="156">
        <f>(+O235-$O$195)/$O$195</f>
        <v>2.125</v>
      </c>
      <c r="J231" s="156">
        <f>(+P235-$O$195)/$O$195</f>
        <v>1.5</v>
      </c>
      <c r="K231" s="156">
        <f>(+Q235-$O$195)/$O$195</f>
        <v>1.5</v>
      </c>
      <c r="L231" s="156">
        <f>(+R235-$O$195)/$O$195</f>
        <v>2.125</v>
      </c>
      <c r="M231" s="156">
        <f>(+S235-$O$195)/$O$195</f>
        <v>5.25</v>
      </c>
      <c r="N231" s="145" t="s">
        <v>175</v>
      </c>
      <c r="O231" s="161">
        <v>5</v>
      </c>
      <c r="T231" s="145"/>
      <c r="AH231" s="145"/>
      <c r="AI231" s="145"/>
      <c r="AJ231" s="145"/>
      <c r="AK231" s="145">
        <v>4</v>
      </c>
      <c r="AL231" s="145"/>
      <c r="AM231" s="145"/>
      <c r="AN231" s="145"/>
      <c r="AO231" s="145"/>
      <c r="AP231" s="145"/>
      <c r="AQ231" s="145"/>
      <c r="AR231" s="145"/>
      <c r="AS231" s="145"/>
      <c r="AT231" s="145"/>
      <c r="AV231" s="157"/>
      <c r="AX231" s="157"/>
      <c r="AZ231" s="157"/>
      <c r="BA231" s="152"/>
      <c r="BB231" s="158"/>
      <c r="BC231" s="152"/>
      <c r="BD231" s="157"/>
      <c r="BF231" s="157"/>
      <c r="BH231" s="157"/>
      <c r="BJ231" s="157"/>
      <c r="BL231" s="157"/>
      <c r="BM231" s="152"/>
      <c r="BN231" s="158"/>
      <c r="BO231" s="152"/>
      <c r="BP231" s="157"/>
      <c r="BR231" s="157"/>
      <c r="BT231" s="157"/>
    </row>
    <row r="232" spans="1:72" x14ac:dyDescent="0.2">
      <c r="D232" s="155">
        <v>1</v>
      </c>
      <c r="E232" s="155">
        <v>2</v>
      </c>
      <c r="F232" s="155">
        <v>3</v>
      </c>
      <c r="G232" s="155">
        <v>4</v>
      </c>
      <c r="H232" s="155">
        <v>5</v>
      </c>
      <c r="I232" s="165" t="s">
        <v>179</v>
      </c>
      <c r="J232" s="154"/>
      <c r="K232" s="154"/>
      <c r="L232" s="154">
        <f>+N218</f>
        <v>2</v>
      </c>
      <c r="M232" s="154" t="s">
        <v>188</v>
      </c>
      <c r="O232" s="165" t="s">
        <v>180</v>
      </c>
      <c r="P232" s="154"/>
      <c r="Q232" s="154"/>
      <c r="R232" s="154"/>
      <c r="S232" s="154"/>
      <c r="AG232" s="155">
        <v>1</v>
      </c>
      <c r="AH232" s="155">
        <v>2</v>
      </c>
      <c r="AI232" s="155">
        <v>3</v>
      </c>
      <c r="AJ232" s="155">
        <v>4</v>
      </c>
      <c r="AK232" s="155">
        <v>5</v>
      </c>
      <c r="AL232" s="155"/>
      <c r="AN232" s="145"/>
      <c r="AO232" s="145"/>
      <c r="AP232" s="145"/>
      <c r="AQ232" s="145"/>
      <c r="AR232" s="145"/>
      <c r="AS232" s="145"/>
      <c r="AT232" s="145"/>
      <c r="AV232" s="157"/>
      <c r="AX232" s="157"/>
      <c r="AZ232" s="157"/>
      <c r="BA232" s="152"/>
      <c r="BB232" s="158"/>
      <c r="BC232" s="152"/>
      <c r="BD232" s="157"/>
      <c r="BF232" s="157"/>
      <c r="BH232" s="157"/>
      <c r="BJ232" s="157"/>
      <c r="BL232" s="157"/>
      <c r="BM232" s="152"/>
      <c r="BN232" s="158"/>
      <c r="BO232" s="152"/>
      <c r="BP232" s="157"/>
      <c r="BR232" s="157"/>
      <c r="BT232" s="157"/>
    </row>
    <row r="233" spans="1:72" x14ac:dyDescent="0.2">
      <c r="B233" s="148">
        <f>+E227*I229</f>
        <v>20</v>
      </c>
      <c r="D233" s="166">
        <f t="shared" ref="D233:H234" si="54">+$E$227*I229+$E$227</f>
        <v>35</v>
      </c>
      <c r="E233" s="166">
        <f t="shared" si="54"/>
        <v>30</v>
      </c>
      <c r="F233" s="166">
        <f t="shared" si="54"/>
        <v>30</v>
      </c>
      <c r="G233" s="166">
        <f t="shared" si="54"/>
        <v>30</v>
      </c>
      <c r="H233" s="166">
        <f t="shared" si="54"/>
        <v>40</v>
      </c>
      <c r="I233" s="166">
        <v>35</v>
      </c>
      <c r="J233" s="166">
        <v>30</v>
      </c>
      <c r="K233" s="166">
        <v>30</v>
      </c>
      <c r="L233" s="166">
        <v>30</v>
      </c>
      <c r="M233" s="166">
        <v>40</v>
      </c>
      <c r="N233" s="148" t="s">
        <v>146</v>
      </c>
      <c r="O233" s="166">
        <f>+I233</f>
        <v>35</v>
      </c>
      <c r="P233" s="166">
        <f>+J233</f>
        <v>30</v>
      </c>
      <c r="Q233" s="166">
        <f>+K233</f>
        <v>30</v>
      </c>
      <c r="R233" s="166">
        <f>+L233</f>
        <v>30</v>
      </c>
      <c r="S233" s="166">
        <f>+M233</f>
        <v>40</v>
      </c>
      <c r="AG233" s="166">
        <f t="shared" ref="AG233:AK235" si="55">+D233-O233</f>
        <v>0</v>
      </c>
      <c r="AH233" s="166">
        <f t="shared" si="55"/>
        <v>0</v>
      </c>
      <c r="AI233" s="166">
        <f t="shared" si="55"/>
        <v>0</v>
      </c>
      <c r="AJ233" s="166">
        <f t="shared" si="55"/>
        <v>0</v>
      </c>
      <c r="AK233" s="166">
        <f t="shared" si="55"/>
        <v>0</v>
      </c>
      <c r="AL233" s="167"/>
      <c r="AN233" s="145"/>
      <c r="AO233" s="145"/>
      <c r="AP233" s="145"/>
      <c r="AQ233" s="145"/>
      <c r="AR233" s="145"/>
      <c r="AS233" s="145"/>
      <c r="AT233" s="145"/>
      <c r="AV233" s="157"/>
      <c r="AX233" s="157"/>
      <c r="AZ233" s="157"/>
      <c r="BA233" s="152"/>
      <c r="BB233" s="158"/>
      <c r="BC233" s="152"/>
      <c r="BD233" s="157"/>
      <c r="BF233" s="157"/>
      <c r="BH233" s="157"/>
      <c r="BJ233" s="157"/>
      <c r="BL233" s="157"/>
      <c r="BM233" s="152"/>
      <c r="BN233" s="158"/>
      <c r="BO233" s="152"/>
      <c r="BP233" s="157"/>
      <c r="BR233" s="157"/>
      <c r="BT233" s="157"/>
    </row>
    <row r="234" spans="1:72" x14ac:dyDescent="0.2">
      <c r="B234" s="148">
        <f>+E227+B233</f>
        <v>35</v>
      </c>
      <c r="D234" s="166">
        <f t="shared" si="54"/>
        <v>35</v>
      </c>
      <c r="E234" s="166">
        <f t="shared" si="54"/>
        <v>27.5</v>
      </c>
      <c r="F234" s="166">
        <f t="shared" si="54"/>
        <v>30</v>
      </c>
      <c r="G234" s="166">
        <f t="shared" si="54"/>
        <v>32.5</v>
      </c>
      <c r="H234" s="166">
        <f t="shared" si="54"/>
        <v>40</v>
      </c>
      <c r="I234" s="166">
        <v>70</v>
      </c>
      <c r="J234" s="166">
        <v>55</v>
      </c>
      <c r="K234" s="166">
        <v>60</v>
      </c>
      <c r="L234" s="166">
        <v>65</v>
      </c>
      <c r="M234" s="166">
        <v>80</v>
      </c>
      <c r="N234" s="148" t="s">
        <v>146</v>
      </c>
      <c r="O234" s="166">
        <f>+I234/$N$218</f>
        <v>35</v>
      </c>
      <c r="P234" s="166">
        <f>+J234/$N$218</f>
        <v>27.5</v>
      </c>
      <c r="Q234" s="166">
        <f>+K234/$N$218</f>
        <v>30</v>
      </c>
      <c r="R234" s="166">
        <f>+L234/$N$218</f>
        <v>32.5</v>
      </c>
      <c r="S234" s="166">
        <f>+M234/$N$218</f>
        <v>40</v>
      </c>
      <c r="AG234" s="166">
        <f t="shared" si="55"/>
        <v>0</v>
      </c>
      <c r="AH234" s="166">
        <f t="shared" si="55"/>
        <v>0</v>
      </c>
      <c r="AI234" s="166">
        <f t="shared" si="55"/>
        <v>0</v>
      </c>
      <c r="AJ234" s="166">
        <f t="shared" si="55"/>
        <v>0</v>
      </c>
      <c r="AK234" s="166">
        <f t="shared" si="55"/>
        <v>0</v>
      </c>
      <c r="AL234" s="167"/>
      <c r="AN234" s="145"/>
      <c r="AO234" s="145"/>
      <c r="AP234" s="145"/>
      <c r="AQ234" s="145"/>
      <c r="AR234" s="145"/>
      <c r="AS234" s="145"/>
      <c r="AT234" s="145"/>
      <c r="AV234" s="157"/>
      <c r="AX234" s="157"/>
      <c r="AZ234" s="157"/>
      <c r="BA234" s="152"/>
      <c r="BB234" s="158"/>
      <c r="BC234" s="152"/>
      <c r="BD234" s="157"/>
      <c r="BF234" s="157"/>
      <c r="BH234" s="157"/>
      <c r="BJ234" s="157"/>
      <c r="BL234" s="157"/>
      <c r="BM234" s="152"/>
      <c r="BN234" s="158"/>
      <c r="BO234" s="152"/>
      <c r="BP234" s="157"/>
      <c r="BR234" s="157"/>
      <c r="BT234" s="157"/>
    </row>
    <row r="235" spans="1:72" x14ac:dyDescent="0.2">
      <c r="D235" s="166">
        <f>+$O$195*I231+$O$195</f>
        <v>6.25</v>
      </c>
      <c r="E235" s="166">
        <f>+$O$195*J231+$O$195</f>
        <v>5</v>
      </c>
      <c r="F235" s="166">
        <f>+$O$195*K231+$O$195</f>
        <v>5</v>
      </c>
      <c r="G235" s="166">
        <f>+$O$195*L231+$O$195</f>
        <v>6.25</v>
      </c>
      <c r="H235" s="166">
        <f>+$O$195*M231+$O$195</f>
        <v>12.5</v>
      </c>
      <c r="I235" s="166">
        <v>12.5</v>
      </c>
      <c r="J235" s="166">
        <v>10</v>
      </c>
      <c r="K235" s="166">
        <f>+J235</f>
        <v>10</v>
      </c>
      <c r="L235" s="166">
        <f>+K235+2.5</f>
        <v>12.5</v>
      </c>
      <c r="M235" s="166">
        <v>25</v>
      </c>
      <c r="N235" s="148" t="s">
        <v>146</v>
      </c>
      <c r="O235" s="166">
        <f>+I235/2</f>
        <v>6.25</v>
      </c>
      <c r="P235" s="166">
        <f>+J235/2</f>
        <v>5</v>
      </c>
      <c r="Q235" s="166">
        <f>+K235/2</f>
        <v>5</v>
      </c>
      <c r="R235" s="166">
        <f>+L235/2</f>
        <v>6.25</v>
      </c>
      <c r="S235" s="166">
        <f>+M235/2</f>
        <v>12.5</v>
      </c>
      <c r="AG235" s="166">
        <f t="shared" si="55"/>
        <v>0</v>
      </c>
      <c r="AH235" s="166">
        <f t="shared" si="55"/>
        <v>0</v>
      </c>
      <c r="AI235" s="166">
        <f t="shared" si="55"/>
        <v>0</v>
      </c>
      <c r="AJ235" s="166">
        <f t="shared" si="55"/>
        <v>0</v>
      </c>
      <c r="AK235" s="166">
        <f t="shared" si="55"/>
        <v>0</v>
      </c>
      <c r="AL235" s="167"/>
      <c r="AN235" s="145"/>
      <c r="AO235" s="145"/>
      <c r="AP235" s="145"/>
      <c r="AQ235" s="145"/>
      <c r="AR235" s="145"/>
      <c r="AS235" s="145"/>
      <c r="AT235" s="145"/>
      <c r="AV235" s="157"/>
      <c r="AX235" s="157"/>
      <c r="AZ235" s="157"/>
      <c r="BA235" s="152"/>
      <c r="BB235" s="158"/>
      <c r="BC235" s="152"/>
      <c r="BD235" s="157"/>
      <c r="BF235" s="157"/>
      <c r="BH235" s="157"/>
      <c r="BJ235" s="157"/>
      <c r="BL235" s="157"/>
      <c r="BM235" s="152"/>
      <c r="BN235" s="158"/>
      <c r="BO235" s="152"/>
      <c r="BP235" s="157"/>
      <c r="BR235" s="157"/>
      <c r="BT235" s="157"/>
    </row>
    <row r="236" spans="1:72" x14ac:dyDescent="0.2">
      <c r="F236" s="145"/>
      <c r="G236" s="145"/>
      <c r="H236" s="145"/>
      <c r="I236" s="154">
        <v>1</v>
      </c>
      <c r="J236" s="154">
        <v>2</v>
      </c>
      <c r="K236" s="154">
        <v>3</v>
      </c>
      <c r="L236" s="154">
        <v>4</v>
      </c>
      <c r="M236" s="154">
        <v>5</v>
      </c>
      <c r="O236" s="154">
        <v>1</v>
      </c>
      <c r="P236" s="154">
        <v>2</v>
      </c>
      <c r="Q236" s="154">
        <v>3</v>
      </c>
      <c r="R236" s="154">
        <v>4</v>
      </c>
      <c r="S236" s="154">
        <v>5</v>
      </c>
      <c r="T236" s="154"/>
      <c r="U236" s="154">
        <v>1</v>
      </c>
      <c r="V236" s="154">
        <v>2</v>
      </c>
      <c r="W236" s="154">
        <v>3</v>
      </c>
      <c r="X236" s="154">
        <v>4</v>
      </c>
      <c r="Y236" s="154">
        <v>5</v>
      </c>
      <c r="Z236" s="154"/>
      <c r="AA236" s="154">
        <v>1</v>
      </c>
      <c r="AB236" s="154">
        <v>2</v>
      </c>
      <c r="AC236" s="154">
        <v>3</v>
      </c>
      <c r="AD236" s="154">
        <v>4</v>
      </c>
      <c r="AE236" s="154">
        <v>5</v>
      </c>
      <c r="AN236" s="145"/>
      <c r="AO236" s="154">
        <v>1</v>
      </c>
      <c r="AP236" s="154">
        <v>2</v>
      </c>
      <c r="AQ236" s="145"/>
      <c r="AR236" s="145"/>
      <c r="AS236" s="145"/>
      <c r="AT236" s="145"/>
    </row>
    <row r="237" spans="1:72" x14ac:dyDescent="0.2">
      <c r="A237" s="145"/>
      <c r="B237" s="145"/>
      <c r="C237" s="145"/>
      <c r="D237" s="145"/>
      <c r="E237" s="145"/>
      <c r="F237" s="145" t="s">
        <v>149</v>
      </c>
      <c r="G237" s="145" t="s">
        <v>134</v>
      </c>
      <c r="H237" s="146">
        <v>5000</v>
      </c>
      <c r="I237" s="156">
        <v>3.2500000000000001E-2</v>
      </c>
      <c r="J237" s="156">
        <f>+I237-0.25%</f>
        <v>3.0000000000000002E-2</v>
      </c>
      <c r="K237" s="156">
        <f>+J237+0.25%</f>
        <v>3.2500000000000001E-2</v>
      </c>
      <c r="L237" s="156">
        <f>+K237</f>
        <v>3.2500000000000001E-2</v>
      </c>
      <c r="M237" s="156">
        <f>+L237+1.75%</f>
        <v>0.05</v>
      </c>
      <c r="O237" s="145">
        <f>+$H237*I237</f>
        <v>162.5</v>
      </c>
      <c r="P237" s="145">
        <f>+$H237*J237</f>
        <v>150</v>
      </c>
      <c r="Q237" s="145">
        <f>+$H237*K237</f>
        <v>162.5</v>
      </c>
      <c r="R237" s="145">
        <f>+$H237*L237</f>
        <v>162.5</v>
      </c>
      <c r="S237" s="145">
        <f>+$H237*M237</f>
        <v>250</v>
      </c>
      <c r="T237" s="145"/>
      <c r="U237" s="168">
        <f t="shared" ref="U237:Y241" si="56">+O243*$U$227</f>
        <v>1090</v>
      </c>
      <c r="V237" s="168">
        <f t="shared" si="56"/>
        <v>960</v>
      </c>
      <c r="W237" s="168">
        <f t="shared" si="56"/>
        <v>1066</v>
      </c>
      <c r="X237" s="168">
        <f t="shared" si="56"/>
        <v>1106</v>
      </c>
      <c r="Y237" s="168">
        <f t="shared" si="56"/>
        <v>1616</v>
      </c>
      <c r="Z237" s="145"/>
      <c r="AA237" s="168">
        <f t="shared" ref="AA237:AE241" si="57">+$AA$227*O243</f>
        <v>5450</v>
      </c>
      <c r="AB237" s="168">
        <f t="shared" si="57"/>
        <v>4800</v>
      </c>
      <c r="AC237" s="168">
        <f t="shared" si="57"/>
        <v>5330</v>
      </c>
      <c r="AD237" s="168">
        <f t="shared" si="57"/>
        <v>5530</v>
      </c>
      <c r="AE237" s="168">
        <f t="shared" si="57"/>
        <v>8080</v>
      </c>
      <c r="AG237" s="145"/>
      <c r="AH237" s="145"/>
      <c r="AI237" s="145"/>
      <c r="AJ237" s="145"/>
      <c r="AK237" s="145"/>
      <c r="AL237" s="145"/>
      <c r="AM237" s="145"/>
      <c r="AN237" s="145"/>
      <c r="AO237" s="145"/>
      <c r="AP237" s="145"/>
      <c r="AQ237" s="145"/>
      <c r="AR237" s="145"/>
      <c r="AS237" s="145"/>
      <c r="AT237" s="145"/>
    </row>
    <row r="238" spans="1:72" x14ac:dyDescent="0.2">
      <c r="A238" s="145" t="s">
        <v>150</v>
      </c>
      <c r="B238" s="145"/>
      <c r="C238" s="145"/>
      <c r="D238" s="145"/>
      <c r="E238" s="175" t="s">
        <v>121</v>
      </c>
      <c r="F238" s="145" t="s">
        <v>138</v>
      </c>
      <c r="G238" s="145" t="s">
        <v>134</v>
      </c>
      <c r="H238" s="146">
        <v>10000</v>
      </c>
      <c r="I238" s="156">
        <f t="shared" ref="I238:M241" si="58">+I237-0.25%</f>
        <v>3.0000000000000002E-2</v>
      </c>
      <c r="J238" s="156">
        <f t="shared" si="58"/>
        <v>2.7500000000000004E-2</v>
      </c>
      <c r="K238" s="156">
        <f t="shared" si="58"/>
        <v>3.0000000000000002E-2</v>
      </c>
      <c r="L238" s="156">
        <f t="shared" si="58"/>
        <v>3.0000000000000002E-2</v>
      </c>
      <c r="M238" s="156">
        <f t="shared" si="58"/>
        <v>4.7500000000000001E-2</v>
      </c>
      <c r="O238" s="145">
        <f>(+$H238-$H237)*I238+O237</f>
        <v>312.5</v>
      </c>
      <c r="P238" s="145">
        <f>(+$H238-$H237)*J238+P237</f>
        <v>287.5</v>
      </c>
      <c r="Q238" s="145">
        <f>(+$H238-$H237)*K238+Q237</f>
        <v>312.5</v>
      </c>
      <c r="R238" s="145">
        <f>(+$H238-$H237)*L238+R237</f>
        <v>312.5</v>
      </c>
      <c r="S238" s="145">
        <f>(+$H238-$H237)*M238+S237</f>
        <v>487.5</v>
      </c>
      <c r="T238" s="145"/>
      <c r="U238" s="168">
        <f t="shared" si="56"/>
        <v>1690</v>
      </c>
      <c r="V238" s="168">
        <f t="shared" si="56"/>
        <v>1510</v>
      </c>
      <c r="W238" s="168">
        <f t="shared" si="56"/>
        <v>1666</v>
      </c>
      <c r="X238" s="168">
        <f t="shared" si="56"/>
        <v>1706</v>
      </c>
      <c r="Y238" s="168">
        <f t="shared" si="56"/>
        <v>2566</v>
      </c>
      <c r="Z238" s="145"/>
      <c r="AA238" s="168">
        <f t="shared" si="57"/>
        <v>8450</v>
      </c>
      <c r="AB238" s="168">
        <f t="shared" si="57"/>
        <v>7550</v>
      </c>
      <c r="AC238" s="168">
        <f t="shared" si="57"/>
        <v>8330</v>
      </c>
      <c r="AD238" s="168">
        <f t="shared" si="57"/>
        <v>8530</v>
      </c>
      <c r="AE238" s="168">
        <f t="shared" si="57"/>
        <v>12830</v>
      </c>
      <c r="AG238" s="145"/>
      <c r="AH238" s="145"/>
      <c r="AI238" s="145"/>
      <c r="AJ238" s="145"/>
      <c r="AK238" s="145"/>
      <c r="AL238" s="145"/>
      <c r="AM238" s="145"/>
      <c r="AN238" s="145"/>
      <c r="AO238" s="145"/>
      <c r="AP238" s="145"/>
      <c r="AQ238" s="145"/>
      <c r="AR238" s="145"/>
      <c r="AS238" s="145"/>
      <c r="AT238" s="145"/>
    </row>
    <row r="239" spans="1:72" x14ac:dyDescent="0.2">
      <c r="A239" s="145"/>
      <c r="B239" s="145"/>
      <c r="C239" s="145"/>
      <c r="D239" s="145"/>
      <c r="E239" s="145"/>
      <c r="F239" s="145" t="s">
        <v>140</v>
      </c>
      <c r="G239" s="145" t="s">
        <v>134</v>
      </c>
      <c r="H239" s="146">
        <v>25000</v>
      </c>
      <c r="I239" s="156">
        <f t="shared" si="58"/>
        <v>2.7500000000000004E-2</v>
      </c>
      <c r="J239" s="156">
        <f t="shared" si="58"/>
        <v>2.5000000000000005E-2</v>
      </c>
      <c r="K239" s="156">
        <f t="shared" si="58"/>
        <v>2.7500000000000004E-2</v>
      </c>
      <c r="L239" s="156">
        <f t="shared" si="58"/>
        <v>2.7500000000000004E-2</v>
      </c>
      <c r="M239" s="156">
        <f t="shared" si="58"/>
        <v>4.4999999999999998E-2</v>
      </c>
      <c r="O239" s="145">
        <f>(+$H239-($H238+$H237))*I239+O238</f>
        <v>587.5</v>
      </c>
      <c r="P239" s="145">
        <f>(+$H239-($H238+$H237))*J239+P238</f>
        <v>537.5</v>
      </c>
      <c r="Q239" s="145">
        <f>(+$H239-($H238+$H237))*K239+Q238</f>
        <v>587.5</v>
      </c>
      <c r="R239" s="145">
        <f>(+$H239-($H238+$H237))*L239+R238</f>
        <v>587.5</v>
      </c>
      <c r="S239" s="145">
        <f>(+$H239-($H238+$H237))*M239+S238</f>
        <v>937.5</v>
      </c>
      <c r="T239" s="145"/>
      <c r="U239" s="168">
        <f t="shared" si="56"/>
        <v>2790</v>
      </c>
      <c r="V239" s="168">
        <f t="shared" si="56"/>
        <v>2510</v>
      </c>
      <c r="W239" s="168">
        <f t="shared" si="56"/>
        <v>2766</v>
      </c>
      <c r="X239" s="168">
        <f t="shared" si="56"/>
        <v>2806</v>
      </c>
      <c r="Y239" s="168">
        <f t="shared" si="56"/>
        <v>4366</v>
      </c>
      <c r="Z239" s="145"/>
      <c r="AA239" s="168">
        <f t="shared" si="57"/>
        <v>13950</v>
      </c>
      <c r="AB239" s="168">
        <f t="shared" si="57"/>
        <v>12550</v>
      </c>
      <c r="AC239" s="168">
        <f t="shared" si="57"/>
        <v>13830</v>
      </c>
      <c r="AD239" s="168">
        <f t="shared" si="57"/>
        <v>14030</v>
      </c>
      <c r="AE239" s="168">
        <f t="shared" si="57"/>
        <v>21830</v>
      </c>
      <c r="AG239" s="145"/>
      <c r="AH239" s="145"/>
      <c r="AI239" s="145"/>
      <c r="AJ239" s="145"/>
      <c r="AK239" s="145"/>
      <c r="AL239" s="145"/>
      <c r="AM239" s="145"/>
      <c r="AN239" s="145"/>
      <c r="AO239" s="145"/>
      <c r="AP239" s="145"/>
      <c r="AQ239" s="145"/>
      <c r="AR239" s="145"/>
      <c r="AS239" s="145"/>
      <c r="AT239" s="145"/>
    </row>
    <row r="240" spans="1:72" x14ac:dyDescent="0.2">
      <c r="A240" s="145"/>
      <c r="B240" s="145"/>
      <c r="C240" s="145"/>
      <c r="D240" s="145"/>
      <c r="E240" s="145"/>
      <c r="F240" s="145" t="s">
        <v>151</v>
      </c>
      <c r="G240" s="145" t="s">
        <v>134</v>
      </c>
      <c r="H240" s="146">
        <v>50000</v>
      </c>
      <c r="I240" s="156">
        <f t="shared" si="58"/>
        <v>2.5000000000000005E-2</v>
      </c>
      <c r="J240" s="156">
        <f t="shared" si="58"/>
        <v>2.2500000000000006E-2</v>
      </c>
      <c r="K240" s="156">
        <f t="shared" si="58"/>
        <v>2.5000000000000005E-2</v>
      </c>
      <c r="L240" s="156">
        <f t="shared" si="58"/>
        <v>2.5000000000000005E-2</v>
      </c>
      <c r="M240" s="156">
        <f t="shared" si="58"/>
        <v>4.2499999999999996E-2</v>
      </c>
      <c r="O240" s="145">
        <f>(+$H240-($H239+$H238+$H237))*I240+O239</f>
        <v>837.5</v>
      </c>
      <c r="P240" s="145">
        <f>(+$H240-($H239+$H238+$H237))*J240+P239</f>
        <v>762.5</v>
      </c>
      <c r="Q240" s="145">
        <f>(+$H240-($H239+$H238+$H237))*K240+Q239</f>
        <v>837.5</v>
      </c>
      <c r="R240" s="145">
        <f>(+$H240-($H239+$H238+$H237))*L240+R239</f>
        <v>837.5</v>
      </c>
      <c r="S240" s="145">
        <f>(+$H240-($H239+$H238+$H237))*M240+S239</f>
        <v>1362.5</v>
      </c>
      <c r="T240" s="145"/>
      <c r="U240" s="168">
        <f t="shared" si="56"/>
        <v>3790</v>
      </c>
      <c r="V240" s="168">
        <f t="shared" si="56"/>
        <v>3410</v>
      </c>
      <c r="W240" s="168">
        <f t="shared" si="56"/>
        <v>3766</v>
      </c>
      <c r="X240" s="168">
        <f t="shared" si="56"/>
        <v>3806</v>
      </c>
      <c r="Y240" s="168">
        <f t="shared" si="56"/>
        <v>6066</v>
      </c>
      <c r="Z240" s="145"/>
      <c r="AA240" s="168">
        <f t="shared" si="57"/>
        <v>18950</v>
      </c>
      <c r="AB240" s="168">
        <f t="shared" si="57"/>
        <v>17050</v>
      </c>
      <c r="AC240" s="168">
        <f t="shared" si="57"/>
        <v>18830</v>
      </c>
      <c r="AD240" s="168">
        <f t="shared" si="57"/>
        <v>19030</v>
      </c>
      <c r="AE240" s="168">
        <f t="shared" si="57"/>
        <v>30330</v>
      </c>
      <c r="AG240" s="145"/>
      <c r="AH240" s="145"/>
      <c r="AI240" s="145"/>
      <c r="AJ240" s="145"/>
      <c r="AK240" s="145"/>
      <c r="AL240" s="145"/>
      <c r="AM240" s="145"/>
      <c r="AN240" s="145"/>
      <c r="AO240" s="145"/>
      <c r="AP240" s="145"/>
      <c r="AQ240" s="145"/>
      <c r="AR240" s="145"/>
      <c r="AS240" s="145"/>
      <c r="AT240" s="145"/>
    </row>
    <row r="241" spans="1:73" x14ac:dyDescent="0.2">
      <c r="A241" s="145"/>
      <c r="B241" s="145"/>
      <c r="C241" s="145"/>
      <c r="D241" s="145"/>
      <c r="E241" s="145"/>
      <c r="F241" s="145" t="s">
        <v>152</v>
      </c>
      <c r="G241" s="145" t="s">
        <v>141</v>
      </c>
      <c r="H241" s="146">
        <v>100000</v>
      </c>
      <c r="I241" s="156">
        <f t="shared" si="58"/>
        <v>2.2500000000000006E-2</v>
      </c>
      <c r="J241" s="156">
        <f t="shared" si="58"/>
        <v>2.0000000000000007E-2</v>
      </c>
      <c r="K241" s="156">
        <f t="shared" si="58"/>
        <v>2.2500000000000006E-2</v>
      </c>
      <c r="L241" s="156">
        <f t="shared" si="58"/>
        <v>2.2500000000000006E-2</v>
      </c>
      <c r="M241" s="156">
        <f t="shared" si="58"/>
        <v>3.9999999999999994E-2</v>
      </c>
      <c r="O241" s="145">
        <f>(+$H241-(SUM(H237:H240)))*I241+O240</f>
        <v>1062.5</v>
      </c>
      <c r="P241" s="145">
        <f>(+$H241-($H240+$H239+$H238+$H237))*J241+P240</f>
        <v>962.50000000000011</v>
      </c>
      <c r="Q241" s="145">
        <f>(+$H241-($H240+$H239+$H238+$H237))*K241+Q240</f>
        <v>1062.5</v>
      </c>
      <c r="R241" s="145">
        <f>(+$H241-($H240+$H239+$H238+$H237))*L241+R240</f>
        <v>1062.5</v>
      </c>
      <c r="S241" s="145">
        <f>(+$H241-($H240+$H239+$H238+$H237))*M241+S240</f>
        <v>1762.5</v>
      </c>
      <c r="T241" s="145"/>
      <c r="U241" s="168">
        <f t="shared" si="56"/>
        <v>4690</v>
      </c>
      <c r="V241" s="168">
        <f t="shared" si="56"/>
        <v>4210</v>
      </c>
      <c r="W241" s="168">
        <f t="shared" si="56"/>
        <v>4666</v>
      </c>
      <c r="X241" s="168">
        <f t="shared" si="56"/>
        <v>4706</v>
      </c>
      <c r="Y241" s="168">
        <f t="shared" si="56"/>
        <v>7666</v>
      </c>
      <c r="Z241" s="145"/>
      <c r="AA241" s="168">
        <f t="shared" si="57"/>
        <v>23450</v>
      </c>
      <c r="AB241" s="168">
        <f t="shared" si="57"/>
        <v>21050</v>
      </c>
      <c r="AC241" s="168">
        <f t="shared" si="57"/>
        <v>23330</v>
      </c>
      <c r="AD241" s="168">
        <f t="shared" si="57"/>
        <v>23530</v>
      </c>
      <c r="AE241" s="168">
        <f t="shared" si="57"/>
        <v>38330</v>
      </c>
      <c r="AG241" s="145"/>
      <c r="AH241" s="145"/>
      <c r="AI241" s="145"/>
      <c r="AJ241" s="145"/>
      <c r="AK241" s="145"/>
      <c r="AL241" s="145"/>
      <c r="AM241" s="145"/>
      <c r="AN241" s="145"/>
      <c r="AO241" s="145"/>
      <c r="AP241" s="145"/>
      <c r="AQ241" s="145"/>
      <c r="AR241" s="145"/>
      <c r="AS241" s="145"/>
      <c r="AT241" s="145"/>
    </row>
    <row r="242" spans="1:73" x14ac:dyDescent="0.2">
      <c r="A242" s="145" t="s">
        <v>153</v>
      </c>
      <c r="B242" s="145"/>
      <c r="C242" s="145"/>
      <c r="D242" s="145"/>
      <c r="E242" s="145"/>
      <c r="F242" s="145"/>
      <c r="G242" s="145"/>
      <c r="H242" s="145"/>
      <c r="I242" s="145"/>
      <c r="J242" s="145"/>
      <c r="K242" s="145" t="s">
        <v>156</v>
      </c>
      <c r="L242" s="145"/>
      <c r="M242" s="145"/>
      <c r="N242" s="145"/>
      <c r="O242" s="164" t="s">
        <v>181</v>
      </c>
      <c r="P242" s="145"/>
      <c r="Q242" s="145"/>
      <c r="R242" s="145"/>
      <c r="S242" s="145"/>
      <c r="T242" s="145"/>
      <c r="U242" s="145" t="s">
        <v>181</v>
      </c>
      <c r="V242" s="145"/>
      <c r="W242" s="145"/>
      <c r="X242" s="145"/>
      <c r="Y242" s="145"/>
      <c r="Z242" s="145"/>
      <c r="AA242" s="145"/>
      <c r="AB242" s="145"/>
      <c r="AC242" s="145"/>
      <c r="AD242" s="145"/>
      <c r="AE242" s="145"/>
      <c r="AF242" s="145"/>
      <c r="AG242" s="145"/>
      <c r="AH242" s="145"/>
      <c r="AI242" s="145"/>
      <c r="AJ242" s="145"/>
      <c r="AK242" s="145"/>
      <c r="AL242" s="145"/>
      <c r="AM242" s="145"/>
      <c r="AN242" s="145"/>
      <c r="AO242" s="145"/>
      <c r="AP242" s="145"/>
      <c r="AQ242" s="145"/>
      <c r="AR242" s="145"/>
      <c r="AS242" s="145"/>
      <c r="AT242" s="145"/>
    </row>
    <row r="243" spans="1:73" x14ac:dyDescent="0.2">
      <c r="A243" s="164" t="s">
        <v>189</v>
      </c>
      <c r="B243" s="145"/>
      <c r="C243" s="145"/>
      <c r="D243" s="169">
        <v>5.0000000000000001E-3</v>
      </c>
      <c r="E243" s="145"/>
      <c r="F243" s="145" t="s">
        <v>155</v>
      </c>
      <c r="G243" s="145"/>
      <c r="H243" s="145"/>
      <c r="I243" s="170">
        <v>55</v>
      </c>
      <c r="J243" s="170">
        <f>+I243-10</f>
        <v>45</v>
      </c>
      <c r="K243" s="170">
        <f>+J243+7</f>
        <v>52</v>
      </c>
      <c r="L243" s="170">
        <f>+K243+5</f>
        <v>57</v>
      </c>
      <c r="M243" s="170">
        <f>+L243+20</f>
        <v>77</v>
      </c>
      <c r="N243" s="145"/>
      <c r="O243" s="168">
        <f t="shared" ref="O243:S247" si="59">+O237+I$243*$U$230</f>
        <v>272.5</v>
      </c>
      <c r="P243" s="168">
        <f t="shared" si="59"/>
        <v>240</v>
      </c>
      <c r="Q243" s="168">
        <f t="shared" si="59"/>
        <v>266.5</v>
      </c>
      <c r="R243" s="168">
        <f t="shared" si="59"/>
        <v>276.5</v>
      </c>
      <c r="S243" s="168">
        <f t="shared" si="59"/>
        <v>404</v>
      </c>
      <c r="T243" s="168"/>
      <c r="U243" s="145">
        <f t="shared" ref="U243:Y247" si="60">+U237/$U$229</f>
        <v>545</v>
      </c>
      <c r="V243" s="145">
        <f t="shared" si="60"/>
        <v>480</v>
      </c>
      <c r="W243" s="145">
        <f t="shared" si="60"/>
        <v>533</v>
      </c>
      <c r="X243" s="145">
        <f t="shared" si="60"/>
        <v>553</v>
      </c>
      <c r="Y243" s="145">
        <f t="shared" si="60"/>
        <v>808</v>
      </c>
      <c r="Z243" s="145"/>
      <c r="AA243" s="145">
        <f t="shared" ref="AA243:AE247" si="61">+AA237/$AA$229</f>
        <v>545</v>
      </c>
      <c r="AB243" s="145">
        <f t="shared" si="61"/>
        <v>480</v>
      </c>
      <c r="AC243" s="145">
        <f t="shared" si="61"/>
        <v>533</v>
      </c>
      <c r="AD243" s="145">
        <f t="shared" si="61"/>
        <v>553</v>
      </c>
      <c r="AE243" s="145">
        <f t="shared" si="61"/>
        <v>808</v>
      </c>
      <c r="AF243" s="145"/>
      <c r="AG243" s="145"/>
      <c r="AH243" s="145"/>
      <c r="AI243" s="145"/>
      <c r="AJ243" s="145"/>
      <c r="AK243" s="145"/>
      <c r="AL243" s="145"/>
      <c r="AM243" s="145"/>
      <c r="AN243" s="145"/>
      <c r="AO243" s="145"/>
      <c r="AP243" s="145"/>
      <c r="AQ243" s="145"/>
      <c r="AR243" s="145"/>
      <c r="AS243" s="145"/>
      <c r="AT243" s="145"/>
    </row>
    <row r="244" spans="1:73" x14ac:dyDescent="0.2">
      <c r="F244" s="148">
        <f>+G244*$U$227</f>
        <v>20000</v>
      </c>
      <c r="G244" s="148">
        <f>+H237</f>
        <v>5000</v>
      </c>
      <c r="H244" s="148">
        <v>250</v>
      </c>
      <c r="I244" s="148">
        <f>+(50*($U$227-1))</f>
        <v>150</v>
      </c>
      <c r="J244" s="148">
        <f>+F244*K244</f>
        <v>600</v>
      </c>
      <c r="K244" s="171">
        <v>0.03</v>
      </c>
      <c r="L244" s="148">
        <f>+J244+I244+H244</f>
        <v>1000</v>
      </c>
      <c r="M244" s="148">
        <f>+L244/$U$229</f>
        <v>500</v>
      </c>
      <c r="N244" s="168"/>
      <c r="O244" s="168">
        <f t="shared" si="59"/>
        <v>422.5</v>
      </c>
      <c r="P244" s="168">
        <f t="shared" si="59"/>
        <v>377.5</v>
      </c>
      <c r="Q244" s="168">
        <f t="shared" si="59"/>
        <v>416.5</v>
      </c>
      <c r="R244" s="168">
        <f t="shared" si="59"/>
        <v>426.5</v>
      </c>
      <c r="S244" s="168">
        <f t="shared" si="59"/>
        <v>641.5</v>
      </c>
      <c r="T244" s="168"/>
      <c r="U244" s="145">
        <f t="shared" si="60"/>
        <v>845</v>
      </c>
      <c r="V244" s="145">
        <f t="shared" si="60"/>
        <v>755</v>
      </c>
      <c r="W244" s="145">
        <f t="shared" si="60"/>
        <v>833</v>
      </c>
      <c r="X244" s="145">
        <f t="shared" si="60"/>
        <v>853</v>
      </c>
      <c r="Y244" s="145">
        <f t="shared" si="60"/>
        <v>1283</v>
      </c>
      <c r="Z244" s="145"/>
      <c r="AA244" s="145">
        <f t="shared" si="61"/>
        <v>845</v>
      </c>
      <c r="AB244" s="145">
        <f t="shared" si="61"/>
        <v>755</v>
      </c>
      <c r="AC244" s="145">
        <f t="shared" si="61"/>
        <v>833</v>
      </c>
      <c r="AD244" s="145">
        <f t="shared" si="61"/>
        <v>853</v>
      </c>
      <c r="AE244" s="145">
        <f t="shared" si="61"/>
        <v>1283</v>
      </c>
      <c r="AF244" s="145"/>
    </row>
    <row r="245" spans="1:73" x14ac:dyDescent="0.2">
      <c r="F245" s="148">
        <f>+G245*$U$227</f>
        <v>40000</v>
      </c>
      <c r="G245" s="148">
        <f>+H238</f>
        <v>10000</v>
      </c>
      <c r="H245" s="148">
        <v>250</v>
      </c>
      <c r="I245" s="148">
        <f>+(50*($U$227-1))</f>
        <v>150</v>
      </c>
      <c r="J245" s="148">
        <f>+F245*K245</f>
        <v>1100</v>
      </c>
      <c r="K245" s="171">
        <f>+K244-0.0025</f>
        <v>2.75E-2</v>
      </c>
      <c r="L245" s="148">
        <f>+J245+I245+H245</f>
        <v>1500</v>
      </c>
      <c r="M245" s="148">
        <f>+L245/$U$229</f>
        <v>750</v>
      </c>
      <c r="N245" s="168"/>
      <c r="O245" s="168">
        <f t="shared" si="59"/>
        <v>697.5</v>
      </c>
      <c r="P245" s="168">
        <f t="shared" si="59"/>
        <v>627.5</v>
      </c>
      <c r="Q245" s="168">
        <f t="shared" si="59"/>
        <v>691.5</v>
      </c>
      <c r="R245" s="168">
        <f t="shared" si="59"/>
        <v>701.5</v>
      </c>
      <c r="S245" s="168">
        <f t="shared" si="59"/>
        <v>1091.5</v>
      </c>
      <c r="T245" s="168"/>
      <c r="U245" s="145">
        <f t="shared" si="60"/>
        <v>1395</v>
      </c>
      <c r="V245" s="145">
        <f t="shared" si="60"/>
        <v>1255</v>
      </c>
      <c r="W245" s="145">
        <f t="shared" si="60"/>
        <v>1383</v>
      </c>
      <c r="X245" s="145">
        <f t="shared" si="60"/>
        <v>1403</v>
      </c>
      <c r="Y245" s="145">
        <f t="shared" si="60"/>
        <v>2183</v>
      </c>
      <c r="Z245" s="145"/>
      <c r="AA245" s="145">
        <f t="shared" si="61"/>
        <v>1395</v>
      </c>
      <c r="AB245" s="145">
        <f t="shared" si="61"/>
        <v>1255</v>
      </c>
      <c r="AC245" s="145">
        <f t="shared" si="61"/>
        <v>1383</v>
      </c>
      <c r="AD245" s="145">
        <f t="shared" si="61"/>
        <v>1403</v>
      </c>
      <c r="AE245" s="145">
        <f t="shared" si="61"/>
        <v>2183</v>
      </c>
      <c r="AF245" s="145"/>
    </row>
    <row r="246" spans="1:73" x14ac:dyDescent="0.2">
      <c r="F246" s="148">
        <f>+G246*$U$227</f>
        <v>100000</v>
      </c>
      <c r="G246" s="148">
        <f>+H239</f>
        <v>25000</v>
      </c>
      <c r="H246" s="148">
        <v>250</v>
      </c>
      <c r="I246" s="148">
        <f>+(50*($U$227-1))</f>
        <v>150</v>
      </c>
      <c r="J246" s="148">
        <f>+F246*K246</f>
        <v>2500</v>
      </c>
      <c r="K246" s="171">
        <f>+K245-0.0025</f>
        <v>2.5000000000000001E-2</v>
      </c>
      <c r="L246" s="148">
        <f>+J246+I246+H246</f>
        <v>2900</v>
      </c>
      <c r="M246" s="148">
        <f>+L246/$U$229</f>
        <v>1450</v>
      </c>
      <c r="N246" s="168"/>
      <c r="O246" s="168">
        <f t="shared" si="59"/>
        <v>947.5</v>
      </c>
      <c r="P246" s="168">
        <f t="shared" si="59"/>
        <v>852.5</v>
      </c>
      <c r="Q246" s="168">
        <f t="shared" si="59"/>
        <v>941.5</v>
      </c>
      <c r="R246" s="168">
        <f t="shared" si="59"/>
        <v>951.5</v>
      </c>
      <c r="S246" s="168">
        <f t="shared" si="59"/>
        <v>1516.5</v>
      </c>
      <c r="T246" s="168"/>
      <c r="U246" s="145">
        <f t="shared" si="60"/>
        <v>1895</v>
      </c>
      <c r="V246" s="145">
        <f t="shared" si="60"/>
        <v>1705</v>
      </c>
      <c r="W246" s="145">
        <f t="shared" si="60"/>
        <v>1883</v>
      </c>
      <c r="X246" s="145">
        <f t="shared" si="60"/>
        <v>1903</v>
      </c>
      <c r="Y246" s="145">
        <f t="shared" si="60"/>
        <v>3033</v>
      </c>
      <c r="Z246" s="145"/>
      <c r="AA246" s="145">
        <f t="shared" si="61"/>
        <v>1895</v>
      </c>
      <c r="AB246" s="145">
        <f t="shared" si="61"/>
        <v>1705</v>
      </c>
      <c r="AC246" s="145">
        <f t="shared" si="61"/>
        <v>1883</v>
      </c>
      <c r="AD246" s="145">
        <f t="shared" si="61"/>
        <v>1903</v>
      </c>
      <c r="AE246" s="145">
        <f t="shared" si="61"/>
        <v>3033</v>
      </c>
      <c r="AF246" s="145"/>
    </row>
    <row r="247" spans="1:73" x14ac:dyDescent="0.2">
      <c r="F247" s="148">
        <f>+G247*$U$263</f>
        <v>200000</v>
      </c>
      <c r="G247" s="148">
        <f>+H240</f>
        <v>50000</v>
      </c>
      <c r="H247" s="148">
        <v>250</v>
      </c>
      <c r="I247" s="148">
        <f>+(50*($U$227-1))</f>
        <v>150</v>
      </c>
      <c r="J247" s="148">
        <f>+F247*K247</f>
        <v>4500.0000000000009</v>
      </c>
      <c r="K247" s="171">
        <f>+K246-0.0025</f>
        <v>2.2500000000000003E-2</v>
      </c>
      <c r="L247" s="148">
        <f>+J247+I247+H247</f>
        <v>4900.0000000000009</v>
      </c>
      <c r="M247" s="148">
        <f>+L247/$U$229</f>
        <v>2450.0000000000005</v>
      </c>
      <c r="N247" s="168"/>
      <c r="O247" s="168">
        <f t="shared" si="59"/>
        <v>1172.5</v>
      </c>
      <c r="P247" s="168">
        <f t="shared" si="59"/>
        <v>1052.5</v>
      </c>
      <c r="Q247" s="168">
        <f t="shared" si="59"/>
        <v>1166.5</v>
      </c>
      <c r="R247" s="168">
        <f t="shared" si="59"/>
        <v>1176.5</v>
      </c>
      <c r="S247" s="168">
        <f t="shared" si="59"/>
        <v>1916.5</v>
      </c>
      <c r="T247" s="168"/>
      <c r="U247" s="145">
        <f t="shared" si="60"/>
        <v>2345</v>
      </c>
      <c r="V247" s="145">
        <f t="shared" si="60"/>
        <v>2105</v>
      </c>
      <c r="W247" s="145">
        <f t="shared" si="60"/>
        <v>2333</v>
      </c>
      <c r="X247" s="145">
        <f t="shared" si="60"/>
        <v>2353</v>
      </c>
      <c r="Y247" s="145">
        <f t="shared" si="60"/>
        <v>3833</v>
      </c>
      <c r="Z247" s="145"/>
      <c r="AA247" s="145">
        <f t="shared" si="61"/>
        <v>2345</v>
      </c>
      <c r="AB247" s="145">
        <f t="shared" si="61"/>
        <v>2105</v>
      </c>
      <c r="AC247" s="145">
        <f t="shared" si="61"/>
        <v>2333</v>
      </c>
      <c r="AD247" s="145">
        <f t="shared" si="61"/>
        <v>2353</v>
      </c>
      <c r="AE247" s="145">
        <f t="shared" si="61"/>
        <v>3833</v>
      </c>
      <c r="AF247" s="145"/>
    </row>
    <row r="248" spans="1:73" x14ac:dyDescent="0.2">
      <c r="F248" s="148">
        <f>+G248*$U$263</f>
        <v>400000</v>
      </c>
      <c r="G248" s="148">
        <f>+H241</f>
        <v>100000</v>
      </c>
      <c r="H248" s="148">
        <v>250</v>
      </c>
      <c r="I248" s="148">
        <f>+(50*($U$227-1))</f>
        <v>150</v>
      </c>
      <c r="J248" s="148">
        <f>+F248*K248</f>
        <v>8000.0000000000018</v>
      </c>
      <c r="K248" s="171">
        <f>+K247-0.0025</f>
        <v>2.0000000000000004E-2</v>
      </c>
      <c r="L248" s="148">
        <f>+J248+I248+H248</f>
        <v>8400.0000000000018</v>
      </c>
      <c r="M248" s="148">
        <f>+L248/$U$229</f>
        <v>4200.0000000000009</v>
      </c>
    </row>
    <row r="250" spans="1:73" x14ac:dyDescent="0.2">
      <c r="A250" s="146"/>
      <c r="B250" s="146"/>
      <c r="C250" s="146"/>
      <c r="D250" s="146"/>
      <c r="E250" s="146"/>
      <c r="F250" s="146"/>
      <c r="G250" s="146"/>
      <c r="H250" s="146"/>
      <c r="I250" s="146"/>
      <c r="J250" s="146"/>
      <c r="K250" s="146"/>
      <c r="L250" s="146"/>
      <c r="M250" s="146"/>
      <c r="N250" s="146"/>
      <c r="O250" s="146"/>
      <c r="P250" s="146"/>
      <c r="Q250" s="146"/>
      <c r="R250" s="146"/>
      <c r="S250" s="146"/>
      <c r="T250" s="146"/>
      <c r="U250" s="146"/>
      <c r="V250" s="146"/>
      <c r="W250" s="146"/>
      <c r="X250" s="146"/>
      <c r="Y250" s="146"/>
      <c r="Z250" s="146"/>
      <c r="AA250" s="146"/>
      <c r="AB250" s="146"/>
      <c r="AC250" s="146"/>
      <c r="AD250" s="146"/>
      <c r="AE250" s="146"/>
      <c r="AF250" s="146"/>
      <c r="AG250" s="146"/>
      <c r="AH250" s="146"/>
      <c r="AI250" s="146"/>
      <c r="AJ250" s="146"/>
      <c r="AK250" s="146"/>
      <c r="AL250" s="146"/>
      <c r="AM250" s="146"/>
      <c r="AN250" s="146"/>
      <c r="AO250" s="146"/>
      <c r="AP250" s="146"/>
      <c r="AQ250" s="146"/>
      <c r="AR250" s="146"/>
      <c r="AS250" s="146"/>
      <c r="AT250" s="146"/>
      <c r="AU250" s="146"/>
      <c r="AV250" s="146"/>
      <c r="AW250" s="146"/>
      <c r="AX250" s="146"/>
      <c r="AY250" s="146"/>
      <c r="AZ250" s="146"/>
      <c r="BA250" s="146"/>
      <c r="BB250" s="146"/>
      <c r="BC250" s="146"/>
      <c r="BD250" s="146"/>
      <c r="BE250" s="146"/>
      <c r="BF250" s="146"/>
      <c r="BG250" s="146"/>
      <c r="BH250" s="146"/>
      <c r="BI250" s="146"/>
      <c r="BJ250" s="146"/>
      <c r="BK250" s="146"/>
      <c r="BL250" s="146"/>
      <c r="BM250" s="146"/>
      <c r="BN250" s="146"/>
      <c r="BO250" s="146"/>
      <c r="BP250" s="146"/>
      <c r="BQ250" s="146"/>
      <c r="BR250" s="146"/>
      <c r="BS250" s="146"/>
      <c r="BT250" s="146"/>
      <c r="BU250" s="146"/>
    </row>
    <row r="251" spans="1:73" ht="15.75" x14ac:dyDescent="0.25">
      <c r="A251" s="145" t="s">
        <v>157</v>
      </c>
      <c r="F251" s="159" t="s">
        <v>208</v>
      </c>
      <c r="G251" s="159" t="s">
        <v>209</v>
      </c>
    </row>
    <row r="252" spans="1:73" ht="18" x14ac:dyDescent="0.25">
      <c r="A252" s="147" t="s">
        <v>160</v>
      </c>
    </row>
    <row r="253" spans="1:73" x14ac:dyDescent="0.2">
      <c r="A253" s="145" t="s">
        <v>112</v>
      </c>
      <c r="B253" s="146"/>
      <c r="C253" s="145"/>
      <c r="D253" s="145"/>
      <c r="E253" s="145"/>
      <c r="F253" s="145"/>
      <c r="G253" s="145"/>
      <c r="H253" s="145"/>
      <c r="I253" s="145"/>
      <c r="J253" s="145"/>
      <c r="K253" s="145"/>
      <c r="L253" s="145" t="s">
        <v>114</v>
      </c>
      <c r="M253" s="145"/>
      <c r="N253" s="145"/>
      <c r="O253" s="145"/>
      <c r="P253" s="145"/>
      <c r="Q253" s="145"/>
      <c r="R253" s="145"/>
      <c r="S253" s="145"/>
      <c r="T253" s="145"/>
      <c r="U253" s="145"/>
      <c r="V253" s="145"/>
      <c r="W253" s="145"/>
      <c r="X253" s="145"/>
      <c r="Y253" s="145"/>
      <c r="Z253" s="145"/>
      <c r="AA253" s="145"/>
      <c r="AB253" s="145"/>
      <c r="AC253" s="145"/>
      <c r="AD253" s="145"/>
      <c r="AE253" s="145"/>
      <c r="AF253" s="145"/>
      <c r="AG253" s="145"/>
      <c r="AH253" s="145"/>
      <c r="AI253" s="145"/>
      <c r="AJ253" s="145"/>
      <c r="AK253" s="145"/>
      <c r="AL253" s="145"/>
      <c r="AM253" s="145"/>
      <c r="AN253" s="145"/>
      <c r="AO253" s="145"/>
      <c r="AP253" s="145"/>
      <c r="AQ253" s="145"/>
      <c r="AR253" s="145"/>
      <c r="AS253" s="145"/>
      <c r="AT253" s="145"/>
      <c r="AV253" s="148" t="s">
        <v>271</v>
      </c>
    </row>
    <row r="254" spans="1:73" x14ac:dyDescent="0.2">
      <c r="A254" s="145" t="s">
        <v>115</v>
      </c>
      <c r="B254" s="145"/>
      <c r="C254" s="145"/>
      <c r="D254" s="145"/>
      <c r="E254" s="146"/>
      <c r="G254" s="145"/>
      <c r="H254" s="145" t="s">
        <v>116</v>
      </c>
      <c r="I254" s="145"/>
      <c r="J254" s="145"/>
      <c r="K254" s="145"/>
      <c r="L254" s="146"/>
      <c r="M254" s="145" t="s">
        <v>117</v>
      </c>
      <c r="N254" s="146">
        <v>4</v>
      </c>
      <c r="O254" s="149"/>
      <c r="P254" s="149"/>
      <c r="Q254" s="149"/>
      <c r="R254" s="149"/>
      <c r="S254" s="149"/>
      <c r="T254" s="149"/>
      <c r="U254" s="149"/>
      <c r="V254" s="149"/>
      <c r="W254" s="149"/>
      <c r="X254" s="149"/>
      <c r="Y254" s="149"/>
      <c r="Z254" s="149"/>
      <c r="AA254" s="149"/>
      <c r="AB254" s="149"/>
      <c r="AC254" s="149"/>
      <c r="AD254" s="149"/>
      <c r="AE254" s="149"/>
      <c r="AF254" s="149"/>
      <c r="AG254" s="149"/>
      <c r="AH254" s="149"/>
      <c r="AI254" s="149"/>
      <c r="AJ254" s="149"/>
      <c r="AK254" s="149"/>
      <c r="AL254" s="149"/>
      <c r="AM254" s="149"/>
      <c r="AN254" s="149"/>
      <c r="AO254" s="149"/>
      <c r="AP254" s="149"/>
      <c r="AQ254" s="149"/>
      <c r="AR254" s="149"/>
      <c r="AS254" s="149"/>
      <c r="AT254" s="149"/>
    </row>
    <row r="255" spans="1:73" x14ac:dyDescent="0.2">
      <c r="A255" s="145" t="s">
        <v>118</v>
      </c>
      <c r="B255" s="145"/>
      <c r="C255" s="145"/>
      <c r="D255" s="150" t="s">
        <v>162</v>
      </c>
      <c r="E255" s="145"/>
      <c r="F255" s="145" t="s">
        <v>119</v>
      </c>
      <c r="G255" s="145"/>
      <c r="H255" s="145"/>
      <c r="I255" s="173" t="s">
        <v>163</v>
      </c>
      <c r="J255" s="173" t="s">
        <v>185</v>
      </c>
      <c r="K255" s="173" t="s">
        <v>195</v>
      </c>
      <c r="L255" s="173" t="s">
        <v>196</v>
      </c>
      <c r="M255" s="150" t="s">
        <v>120</v>
      </c>
      <c r="N255" s="145"/>
      <c r="O255" s="145"/>
      <c r="P255" s="145"/>
      <c r="Q255" s="145"/>
      <c r="R255" s="145"/>
      <c r="S255" s="145"/>
      <c r="T255" s="145"/>
      <c r="U255" s="145"/>
      <c r="V255" s="145"/>
      <c r="W255" s="145"/>
      <c r="X255" s="145"/>
      <c r="Y255" s="145"/>
      <c r="Z255" s="145"/>
      <c r="AA255" s="145"/>
      <c r="AB255" s="145"/>
      <c r="AC255" s="145"/>
      <c r="AD255" s="145"/>
      <c r="AE255" s="145"/>
      <c r="AF255" s="145"/>
      <c r="AG255" s="145"/>
      <c r="AH255" s="145"/>
      <c r="AI255" s="145"/>
      <c r="AJ255" s="145"/>
      <c r="AK255" s="145"/>
      <c r="AL255" s="145"/>
      <c r="AM255" s="145"/>
      <c r="AN255" s="145"/>
      <c r="AO255" s="145"/>
      <c r="AP255" s="145"/>
      <c r="AQ255" s="145"/>
      <c r="AR255" s="145"/>
      <c r="AS255" s="145"/>
      <c r="AT255" s="145"/>
      <c r="AV255" s="145" t="s">
        <v>121</v>
      </c>
      <c r="AW255" s="145"/>
      <c r="AX255" s="145" t="s">
        <v>122</v>
      </c>
      <c r="AY255" s="145"/>
      <c r="AZ255" s="145" t="s">
        <v>123</v>
      </c>
      <c r="BA255" s="145"/>
      <c r="BB255" s="145"/>
      <c r="BC255" s="145"/>
      <c r="BD255" s="145"/>
      <c r="BE255" s="145"/>
      <c r="BF255" s="145" t="s">
        <v>124</v>
      </c>
      <c r="BG255" s="145"/>
      <c r="BH255" s="145" t="s">
        <v>125</v>
      </c>
      <c r="BI255" s="145"/>
      <c r="BJ255" s="145"/>
      <c r="BK255" s="145"/>
      <c r="BL255" s="145" t="s">
        <v>126</v>
      </c>
      <c r="BM255" s="145"/>
      <c r="BN255" s="145"/>
      <c r="BO255" s="145"/>
      <c r="BP255" s="145"/>
      <c r="BQ255" s="145"/>
      <c r="BR255" s="145" t="s">
        <v>124</v>
      </c>
      <c r="BS255" s="145"/>
      <c r="BT255" s="145" t="s">
        <v>127</v>
      </c>
    </row>
    <row r="256" spans="1:73" x14ac:dyDescent="0.2">
      <c r="A256" s="145"/>
      <c r="B256" s="145"/>
      <c r="C256" s="145"/>
      <c r="D256" s="145"/>
      <c r="E256" s="145"/>
      <c r="F256" s="145"/>
      <c r="G256" s="145"/>
      <c r="H256" s="145"/>
      <c r="I256" s="150" t="s">
        <v>120</v>
      </c>
      <c r="J256" s="150" t="s">
        <v>120</v>
      </c>
      <c r="K256" s="150" t="s">
        <v>120</v>
      </c>
      <c r="L256" s="150" t="s">
        <v>120</v>
      </c>
      <c r="M256" s="150" t="s">
        <v>120</v>
      </c>
      <c r="N256" s="145"/>
      <c r="O256" s="145"/>
      <c r="P256" s="145"/>
      <c r="Q256" s="145"/>
      <c r="R256" s="145"/>
      <c r="S256" s="145"/>
      <c r="T256" s="145"/>
      <c r="U256" s="145"/>
      <c r="V256" s="145"/>
      <c r="W256" s="145"/>
      <c r="X256" s="145"/>
      <c r="Y256" s="145"/>
      <c r="Z256" s="145"/>
      <c r="AA256" s="145"/>
      <c r="AB256" s="145"/>
      <c r="AC256" s="145"/>
      <c r="AD256" s="145"/>
      <c r="AE256" s="145"/>
      <c r="AF256" s="145"/>
      <c r="AG256" s="145"/>
      <c r="AH256" s="145"/>
      <c r="AI256" s="145"/>
      <c r="AJ256" s="145"/>
      <c r="AK256" s="145"/>
      <c r="AL256" s="145"/>
      <c r="AM256" s="145"/>
      <c r="AN256" s="145"/>
      <c r="AO256" s="145"/>
      <c r="AP256" s="145"/>
      <c r="AQ256" s="145"/>
      <c r="AR256" s="145"/>
      <c r="AS256" s="145"/>
      <c r="AT256" s="145"/>
      <c r="AV256" s="151"/>
      <c r="AX256" s="151"/>
      <c r="AZ256" s="151"/>
      <c r="BA256" s="152" t="s">
        <v>128</v>
      </c>
      <c r="BB256" s="153"/>
      <c r="BC256" s="152" t="s">
        <v>128</v>
      </c>
      <c r="BD256" s="151"/>
      <c r="BF256" s="151"/>
      <c r="BH256" s="151"/>
      <c r="BJ256" s="151"/>
      <c r="BL256" s="151"/>
      <c r="BM256" s="152" t="s">
        <v>128</v>
      </c>
      <c r="BN256" s="153"/>
      <c r="BO256" s="152" t="s">
        <v>128</v>
      </c>
      <c r="BP256" s="151"/>
      <c r="BR256" s="151"/>
      <c r="BT256" s="151"/>
    </row>
    <row r="257" spans="1:72" x14ac:dyDescent="0.2">
      <c r="A257" s="145"/>
      <c r="B257" s="145"/>
      <c r="C257" s="145"/>
      <c r="D257" s="145"/>
      <c r="E257" s="145"/>
      <c r="F257" s="145"/>
      <c r="G257" s="145"/>
      <c r="H257" s="145"/>
      <c r="I257" s="154">
        <v>1</v>
      </c>
      <c r="J257" s="154">
        <v>2</v>
      </c>
      <c r="K257" s="154">
        <v>3</v>
      </c>
      <c r="L257" s="154">
        <v>4</v>
      </c>
      <c r="M257" s="154">
        <v>5</v>
      </c>
      <c r="N257" s="145"/>
      <c r="O257" s="145"/>
      <c r="P257" s="145"/>
      <c r="Q257" s="145"/>
      <c r="R257" s="145"/>
      <c r="S257" s="145"/>
      <c r="T257" s="145"/>
      <c r="U257" s="145"/>
      <c r="V257" s="145"/>
      <c r="W257" s="145"/>
      <c r="X257" s="145"/>
      <c r="Y257" s="145"/>
      <c r="Z257" s="145"/>
      <c r="AA257" s="145"/>
      <c r="AB257" s="145"/>
      <c r="AC257" s="145"/>
      <c r="AD257" s="145"/>
      <c r="AE257" s="145"/>
      <c r="AF257" s="145"/>
      <c r="AG257" s="145"/>
      <c r="AH257" s="145"/>
      <c r="AI257" s="145"/>
      <c r="AJ257" s="145"/>
      <c r="AK257" s="145"/>
      <c r="AL257" s="145"/>
      <c r="AM257" s="145"/>
      <c r="AN257" s="145"/>
      <c r="AO257" s="145"/>
      <c r="AP257" s="145"/>
      <c r="AQ257" s="145"/>
      <c r="AR257" s="145"/>
      <c r="AS257" s="145"/>
      <c r="AT257" s="145"/>
      <c r="AV257" s="151"/>
      <c r="AX257" s="151"/>
      <c r="AZ257" s="151"/>
      <c r="BA257" s="152" t="s">
        <v>128</v>
      </c>
      <c r="BB257" s="153"/>
      <c r="BC257" s="152" t="s">
        <v>128</v>
      </c>
      <c r="BD257" s="151"/>
      <c r="BF257" s="151"/>
      <c r="BH257" s="151"/>
      <c r="BJ257" s="151"/>
      <c r="BL257" s="151"/>
      <c r="BM257" s="152" t="s">
        <v>128</v>
      </c>
      <c r="BN257" s="153"/>
      <c r="BO257" s="152" t="s">
        <v>128</v>
      </c>
      <c r="BP257" s="151"/>
      <c r="BR257" s="151"/>
      <c r="BT257" s="151"/>
    </row>
    <row r="258" spans="1:72" x14ac:dyDescent="0.2">
      <c r="A258" s="145" t="s">
        <v>129</v>
      </c>
      <c r="B258" s="145"/>
      <c r="C258" s="145"/>
      <c r="D258" s="145"/>
      <c r="E258" s="146" t="s">
        <v>272</v>
      </c>
      <c r="F258" s="145"/>
      <c r="G258" s="145"/>
      <c r="H258" s="145" t="s">
        <v>131</v>
      </c>
      <c r="I258" s="146" t="s">
        <v>164</v>
      </c>
      <c r="J258" s="146" t="s">
        <v>165</v>
      </c>
      <c r="K258" s="146" t="s">
        <v>166</v>
      </c>
      <c r="L258" s="146" t="s">
        <v>167</v>
      </c>
      <c r="M258" s="146" t="s">
        <v>168</v>
      </c>
      <c r="N258" s="145"/>
      <c r="O258" s="145"/>
      <c r="P258" s="145"/>
      <c r="Q258" s="145"/>
      <c r="R258" s="145"/>
      <c r="S258" s="145"/>
      <c r="T258" s="145"/>
      <c r="U258" s="145"/>
      <c r="V258" s="145"/>
      <c r="W258" s="145"/>
      <c r="X258" s="145"/>
      <c r="Y258" s="145"/>
      <c r="Z258" s="145"/>
      <c r="AA258" s="145"/>
      <c r="AB258" s="145"/>
      <c r="AC258" s="145"/>
      <c r="AD258" s="145"/>
      <c r="AE258" s="145"/>
      <c r="AF258" s="145"/>
      <c r="AG258" s="145"/>
      <c r="AH258" s="145"/>
      <c r="AI258" s="145"/>
      <c r="AJ258" s="145"/>
      <c r="AK258" s="145"/>
      <c r="AL258" s="145"/>
      <c r="AM258" s="145"/>
      <c r="AN258" s="145"/>
      <c r="AO258" s="145"/>
      <c r="AP258" s="145"/>
      <c r="AQ258" s="145"/>
      <c r="AR258" s="145"/>
      <c r="AS258" s="145"/>
      <c r="AT258" s="145"/>
      <c r="AV258" s="151"/>
      <c r="AX258" s="151"/>
      <c r="AZ258" s="151"/>
      <c r="BA258" s="152" t="s">
        <v>128</v>
      </c>
      <c r="BB258" s="153"/>
      <c r="BC258" s="152" t="s">
        <v>128</v>
      </c>
      <c r="BD258" s="151"/>
      <c r="BF258" s="151"/>
      <c r="BH258" s="151"/>
      <c r="BJ258" s="151"/>
      <c r="BL258" s="151"/>
      <c r="BM258" s="152" t="s">
        <v>128</v>
      </c>
      <c r="BN258" s="153"/>
      <c r="BO258" s="152" t="s">
        <v>128</v>
      </c>
      <c r="BP258" s="151"/>
      <c r="BR258" s="151"/>
      <c r="BT258" s="151"/>
    </row>
    <row r="259" spans="1:72" x14ac:dyDescent="0.2">
      <c r="A259" s="145" t="s">
        <v>132</v>
      </c>
      <c r="B259" s="145"/>
      <c r="C259" s="145"/>
      <c r="D259" s="145"/>
      <c r="E259" s="146">
        <v>100</v>
      </c>
      <c r="F259" s="145" t="s">
        <v>133</v>
      </c>
      <c r="G259" s="145" t="s">
        <v>134</v>
      </c>
      <c r="H259" s="146">
        <v>500</v>
      </c>
      <c r="I259" s="146">
        <f>+I187</f>
        <v>2500</v>
      </c>
      <c r="J259" s="146">
        <v>2800</v>
      </c>
      <c r="K259" s="146">
        <v>2750</v>
      </c>
      <c r="L259" s="146">
        <v>2650</v>
      </c>
      <c r="M259" s="146">
        <f>+M187</f>
        <v>1500</v>
      </c>
      <c r="N259" s="145"/>
      <c r="O259" s="145"/>
      <c r="P259" s="145"/>
      <c r="Q259" s="145"/>
      <c r="R259" s="145"/>
      <c r="S259" s="145"/>
      <c r="T259" s="145"/>
      <c r="U259" s="145"/>
      <c r="V259" s="145"/>
      <c r="W259" s="145"/>
      <c r="X259" s="145"/>
      <c r="Y259" s="145"/>
      <c r="Z259" s="145"/>
      <c r="AA259" s="145"/>
      <c r="AB259" s="145"/>
      <c r="AC259" s="145"/>
      <c r="AD259" s="145"/>
      <c r="AE259" s="145"/>
      <c r="AF259" s="145"/>
      <c r="AG259" s="145"/>
      <c r="AH259" s="145"/>
      <c r="AI259" s="145"/>
      <c r="AJ259" s="145"/>
      <c r="AK259" s="145"/>
      <c r="AL259" s="145"/>
      <c r="AM259" s="145"/>
      <c r="AN259" s="145"/>
      <c r="AO259" s="145"/>
      <c r="AP259" s="145"/>
      <c r="AQ259" s="145"/>
      <c r="AR259" s="145"/>
      <c r="AS259" s="145"/>
      <c r="AT259" s="145"/>
      <c r="AV259" s="151"/>
      <c r="AX259" s="151"/>
      <c r="AZ259" s="151"/>
      <c r="BA259" s="152" t="s">
        <v>128</v>
      </c>
      <c r="BB259" s="153"/>
      <c r="BC259" s="152" t="s">
        <v>128</v>
      </c>
      <c r="BD259" s="151"/>
      <c r="BF259" s="151"/>
      <c r="BH259" s="151"/>
      <c r="BJ259" s="151"/>
      <c r="BL259" s="151"/>
      <c r="BM259" s="152" t="s">
        <v>128</v>
      </c>
      <c r="BN259" s="153"/>
      <c r="BO259" s="152" t="s">
        <v>128</v>
      </c>
      <c r="BP259" s="151"/>
      <c r="BR259" s="151"/>
      <c r="BT259" s="151"/>
    </row>
    <row r="260" spans="1:72" x14ac:dyDescent="0.2">
      <c r="A260" s="145" t="s">
        <v>135</v>
      </c>
      <c r="B260" s="145"/>
      <c r="C260" s="145"/>
      <c r="D260" s="145"/>
      <c r="E260" s="145"/>
      <c r="F260" s="145" t="s">
        <v>136</v>
      </c>
      <c r="G260" s="145" t="s">
        <v>134</v>
      </c>
      <c r="H260" s="146">
        <v>1000</v>
      </c>
      <c r="I260" s="146">
        <f>+I259+500</f>
        <v>3000</v>
      </c>
      <c r="J260" s="146">
        <f>+J259+550</f>
        <v>3350</v>
      </c>
      <c r="K260" s="146">
        <f>+K259+550</f>
        <v>3300</v>
      </c>
      <c r="L260" s="146">
        <f>+K260-300</f>
        <v>3000</v>
      </c>
      <c r="M260" s="146">
        <f>+I260-750</f>
        <v>2250</v>
      </c>
      <c r="N260" s="145"/>
      <c r="O260" s="145"/>
      <c r="P260" s="145"/>
      <c r="Q260" s="145"/>
      <c r="R260" s="145"/>
      <c r="S260" s="145"/>
      <c r="T260" s="145"/>
      <c r="U260" s="145"/>
      <c r="V260" s="145"/>
      <c r="W260" s="145"/>
      <c r="X260" s="145"/>
      <c r="Y260" s="145"/>
      <c r="Z260" s="145"/>
      <c r="AA260" s="145"/>
      <c r="AB260" s="145"/>
      <c r="AC260" s="145"/>
      <c r="AD260" s="145"/>
      <c r="AE260" s="145"/>
      <c r="AF260" s="145"/>
      <c r="AG260" s="145"/>
      <c r="AH260" s="145"/>
      <c r="AI260" s="145"/>
      <c r="AJ260" s="145"/>
      <c r="AK260" s="145"/>
      <c r="AL260" s="145"/>
      <c r="AM260" s="145"/>
      <c r="AN260" s="145"/>
      <c r="AO260" s="145"/>
      <c r="AP260" s="145"/>
      <c r="AQ260" s="145"/>
      <c r="AR260" s="145"/>
      <c r="AS260" s="145"/>
      <c r="AT260" s="145"/>
      <c r="AV260" s="151"/>
      <c r="AX260" s="151"/>
      <c r="AZ260" s="151"/>
      <c r="BA260" s="152" t="s">
        <v>128</v>
      </c>
      <c r="BB260" s="153"/>
      <c r="BC260" s="152" t="s">
        <v>128</v>
      </c>
      <c r="BD260" s="151"/>
      <c r="BF260" s="151"/>
      <c r="BH260" s="151"/>
      <c r="BJ260" s="151"/>
      <c r="BL260" s="151"/>
      <c r="BM260" s="152" t="s">
        <v>128</v>
      </c>
      <c r="BN260" s="153"/>
      <c r="BO260" s="152" t="s">
        <v>128</v>
      </c>
      <c r="BP260" s="151"/>
      <c r="BR260" s="151"/>
      <c r="BT260" s="151"/>
    </row>
    <row r="261" spans="1:72" x14ac:dyDescent="0.2">
      <c r="A261" s="145" t="s">
        <v>137</v>
      </c>
      <c r="B261" s="146">
        <v>590</v>
      </c>
      <c r="C261" s="145" t="s">
        <v>49</v>
      </c>
      <c r="D261" s="146">
        <v>850</v>
      </c>
      <c r="E261" s="145" t="s">
        <v>143</v>
      </c>
      <c r="F261" s="145" t="s">
        <v>138</v>
      </c>
      <c r="G261" s="145" t="s">
        <v>134</v>
      </c>
      <c r="H261" s="146">
        <v>2500</v>
      </c>
      <c r="I261" s="146">
        <f>+I260+500</f>
        <v>3500</v>
      </c>
      <c r="J261" s="146">
        <f>+J260+750</f>
        <v>4100</v>
      </c>
      <c r="K261" s="146">
        <f>+K260+750</f>
        <v>4050</v>
      </c>
      <c r="L261" s="146">
        <f>+K261-300</f>
        <v>3750</v>
      </c>
      <c r="M261" s="146">
        <f>+I261-750</f>
        <v>2750</v>
      </c>
      <c r="N261" s="145"/>
      <c r="O261" s="145"/>
      <c r="P261" s="145"/>
      <c r="Q261" s="145"/>
      <c r="R261" s="145"/>
      <c r="S261" s="145"/>
      <c r="T261" s="145"/>
      <c r="U261" s="145"/>
      <c r="V261" s="145"/>
      <c r="W261" s="145"/>
      <c r="X261" s="145"/>
      <c r="Y261" s="145"/>
      <c r="Z261" s="145"/>
      <c r="AA261" s="145"/>
      <c r="AB261" s="145"/>
      <c r="AC261" s="145"/>
      <c r="AD261" s="145"/>
      <c r="AE261" s="145"/>
      <c r="AF261" s="145"/>
      <c r="AG261" s="145"/>
      <c r="AH261" s="145"/>
      <c r="AI261" s="145"/>
      <c r="AJ261" s="145"/>
      <c r="AK261" s="145"/>
      <c r="AL261" s="145"/>
      <c r="AM261" s="145"/>
      <c r="AN261" s="145"/>
      <c r="AO261" s="145"/>
      <c r="AP261" s="145"/>
      <c r="AQ261" s="145"/>
      <c r="AR261" s="145"/>
      <c r="AS261" s="145"/>
      <c r="AT261" s="145"/>
      <c r="AV261" s="151"/>
      <c r="AX261" s="151"/>
      <c r="AZ261" s="151"/>
      <c r="BA261" s="152" t="s">
        <v>128</v>
      </c>
      <c r="BB261" s="153"/>
      <c r="BC261" s="152" t="s">
        <v>128</v>
      </c>
      <c r="BD261" s="151"/>
      <c r="BF261" s="151"/>
      <c r="BH261" s="151"/>
      <c r="BJ261" s="151"/>
      <c r="BL261" s="151"/>
      <c r="BM261" s="152" t="s">
        <v>128</v>
      </c>
      <c r="BN261" s="153"/>
      <c r="BO261" s="152" t="s">
        <v>128</v>
      </c>
      <c r="BP261" s="151"/>
      <c r="BR261" s="151"/>
      <c r="BT261" s="151"/>
    </row>
    <row r="262" spans="1:72" x14ac:dyDescent="0.2">
      <c r="A262" s="145" t="s">
        <v>139</v>
      </c>
      <c r="B262" s="146">
        <v>1010</v>
      </c>
      <c r="C262" s="145" t="s">
        <v>49</v>
      </c>
      <c r="D262" s="146">
        <v>1420</v>
      </c>
      <c r="E262" s="145" t="s">
        <v>143</v>
      </c>
      <c r="F262" s="145" t="s">
        <v>140</v>
      </c>
      <c r="G262" s="145" t="s">
        <v>134</v>
      </c>
      <c r="H262" s="146">
        <v>5000</v>
      </c>
      <c r="I262" s="146">
        <f>+I261+275</f>
        <v>3775</v>
      </c>
      <c r="J262" s="146">
        <f>+J261+500</f>
        <v>4600</v>
      </c>
      <c r="K262" s="146">
        <f>+K261+500</f>
        <v>4550</v>
      </c>
      <c r="L262" s="146">
        <f>+K262-300</f>
        <v>4250</v>
      </c>
      <c r="M262" s="146">
        <f>+I262-750</f>
        <v>3025</v>
      </c>
      <c r="N262" s="145"/>
      <c r="O262" s="160"/>
      <c r="P262" s="145"/>
      <c r="Q262" s="145" t="s">
        <v>169</v>
      </c>
      <c r="R262" s="145"/>
      <c r="T262" s="145"/>
      <c r="U262" s="145" t="s">
        <v>169</v>
      </c>
      <c r="V262" s="145"/>
      <c r="W262" s="145"/>
      <c r="X262" s="145"/>
      <c r="Y262" s="145"/>
      <c r="Z262" s="145"/>
      <c r="AA262" s="145" t="s">
        <v>169</v>
      </c>
      <c r="AB262" s="145"/>
      <c r="AC262" s="145"/>
      <c r="AE262" s="145"/>
      <c r="AF262" s="145"/>
      <c r="AG262" s="145"/>
      <c r="AH262" s="145"/>
      <c r="AI262" s="145"/>
      <c r="AJ262" s="145"/>
      <c r="AK262" s="145"/>
      <c r="AL262" s="145"/>
      <c r="AM262" s="145"/>
      <c r="AN262" s="145"/>
      <c r="AO262" s="145"/>
      <c r="AP262" s="145"/>
      <c r="AQ262" s="145"/>
      <c r="AR262" s="145"/>
      <c r="AS262" s="145"/>
      <c r="AT262" s="145"/>
      <c r="AV262" s="151"/>
      <c r="AX262" s="151"/>
      <c r="AZ262" s="151"/>
      <c r="BA262" s="152" t="s">
        <v>128</v>
      </c>
      <c r="BB262" s="153"/>
      <c r="BC262" s="152" t="s">
        <v>128</v>
      </c>
      <c r="BD262" s="151"/>
      <c r="BF262" s="151"/>
      <c r="BH262" s="151"/>
      <c r="BJ262" s="151"/>
      <c r="BL262" s="151"/>
      <c r="BM262" s="152" t="s">
        <v>128</v>
      </c>
      <c r="BN262" s="153"/>
      <c r="BO262" s="152" t="s">
        <v>128</v>
      </c>
      <c r="BP262" s="151"/>
      <c r="BR262" s="151"/>
      <c r="BT262" s="151"/>
    </row>
    <row r="263" spans="1:72" x14ac:dyDescent="0.2">
      <c r="A263" s="161" t="s">
        <v>170</v>
      </c>
      <c r="B263" s="161"/>
      <c r="C263" s="161"/>
      <c r="D263" s="161"/>
      <c r="E263" s="161">
        <v>5</v>
      </c>
      <c r="F263" s="162" t="s">
        <v>171</v>
      </c>
      <c r="G263" s="145" t="s">
        <v>141</v>
      </c>
      <c r="H263" s="146">
        <v>10000</v>
      </c>
      <c r="I263" s="146">
        <f>+I262+350</f>
        <v>4125</v>
      </c>
      <c r="J263" s="146">
        <f>+J262+900</f>
        <v>5500</v>
      </c>
      <c r="K263" s="146">
        <f>+K262+900</f>
        <v>5450</v>
      </c>
      <c r="L263" s="146">
        <f>+K263-500</f>
        <v>4950</v>
      </c>
      <c r="M263" s="146">
        <f>+I263-750</f>
        <v>3375</v>
      </c>
      <c r="N263" s="145"/>
      <c r="O263" s="163"/>
      <c r="P263" s="145" t="s">
        <v>172</v>
      </c>
      <c r="Q263" s="145">
        <v>1</v>
      </c>
      <c r="R263" s="145"/>
      <c r="T263" s="145"/>
      <c r="U263" s="145">
        <v>4</v>
      </c>
      <c r="V263" s="145"/>
      <c r="W263" s="145"/>
      <c r="X263" s="145"/>
      <c r="Y263" s="145"/>
      <c r="Z263" s="145"/>
      <c r="AA263" s="145">
        <v>20</v>
      </c>
      <c r="AB263" s="145"/>
      <c r="AC263" s="145"/>
      <c r="AE263" s="145"/>
      <c r="AF263" s="145"/>
      <c r="AG263" s="145"/>
      <c r="AH263" s="145"/>
      <c r="AI263" s="145"/>
      <c r="AJ263" s="145"/>
      <c r="AK263" s="145"/>
      <c r="AL263" s="145"/>
      <c r="AM263" s="145"/>
      <c r="AN263" s="145"/>
      <c r="AO263" s="145"/>
      <c r="AP263" s="145"/>
      <c r="AQ263" s="145"/>
      <c r="AR263" s="145"/>
      <c r="AS263" s="145"/>
      <c r="AT263" s="145"/>
      <c r="AV263" s="151"/>
      <c r="AX263" s="151"/>
      <c r="AZ263" s="151"/>
      <c r="BA263" s="152" t="s">
        <v>128</v>
      </c>
      <c r="BB263" s="153"/>
      <c r="BC263" s="152" t="s">
        <v>128</v>
      </c>
      <c r="BD263" s="151"/>
      <c r="BF263" s="151"/>
      <c r="BH263" s="151"/>
      <c r="BJ263" s="151"/>
      <c r="BL263" s="151"/>
      <c r="BM263" s="152" t="s">
        <v>128</v>
      </c>
      <c r="BN263" s="153"/>
      <c r="BO263" s="152" t="s">
        <v>128</v>
      </c>
      <c r="BP263" s="151"/>
      <c r="BR263" s="151"/>
      <c r="BT263" s="151"/>
    </row>
    <row r="264" spans="1:72" x14ac:dyDescent="0.2">
      <c r="A264" s="145" t="s">
        <v>142</v>
      </c>
      <c r="B264" s="145"/>
      <c r="C264" s="145"/>
      <c r="D264" s="145"/>
      <c r="E264" s="164" t="s">
        <v>173</v>
      </c>
      <c r="F264" s="145"/>
      <c r="G264" s="145"/>
      <c r="H264" s="145"/>
      <c r="I264" s="155">
        <v>1</v>
      </c>
      <c r="J264" s="155">
        <v>2</v>
      </c>
      <c r="K264" s="155">
        <v>3</v>
      </c>
      <c r="L264" s="155">
        <v>4</v>
      </c>
      <c r="M264" s="155">
        <v>5</v>
      </c>
      <c r="N264" s="145"/>
      <c r="O264" s="163" t="s">
        <v>200</v>
      </c>
      <c r="P264" s="145"/>
      <c r="Q264" s="145" t="s">
        <v>186</v>
      </c>
      <c r="R264" s="145"/>
      <c r="T264" s="145"/>
      <c r="U264" s="145" t="s">
        <v>186</v>
      </c>
      <c r="V264" s="145"/>
      <c r="W264" s="145"/>
      <c r="X264" s="145"/>
      <c r="Y264" s="145"/>
      <c r="Z264" s="145"/>
      <c r="AA264" s="164" t="s">
        <v>187</v>
      </c>
      <c r="AB264" s="145"/>
      <c r="AC264" s="145"/>
      <c r="AE264" s="145"/>
      <c r="AF264" s="145"/>
      <c r="AG264" s="145"/>
      <c r="AH264" s="145"/>
      <c r="AI264" s="145"/>
      <c r="AJ264" s="145"/>
      <c r="AK264" s="145"/>
      <c r="AL264" s="145"/>
      <c r="AM264" s="145"/>
      <c r="AN264" s="145"/>
      <c r="AO264" s="145"/>
      <c r="AP264" s="145"/>
      <c r="AQ264" s="145"/>
      <c r="AR264" s="145"/>
      <c r="AS264" s="145"/>
      <c r="AT264" s="145"/>
      <c r="AV264" s="151"/>
      <c r="AX264" s="151"/>
      <c r="AZ264" s="151"/>
      <c r="BA264" s="152" t="s">
        <v>128</v>
      </c>
      <c r="BB264" s="153"/>
      <c r="BC264" s="152" t="s">
        <v>128</v>
      </c>
      <c r="BD264" s="151"/>
      <c r="BF264" s="151"/>
      <c r="BH264" s="151"/>
      <c r="BJ264" s="151"/>
      <c r="BL264" s="151"/>
      <c r="BM264" s="152" t="s">
        <v>128</v>
      </c>
      <c r="BN264" s="153"/>
      <c r="BO264" s="152" t="s">
        <v>128</v>
      </c>
      <c r="BP264" s="151"/>
      <c r="BR264" s="151"/>
      <c r="BT264" s="151"/>
    </row>
    <row r="265" spans="1:72" x14ac:dyDescent="0.2">
      <c r="A265" s="145" t="s">
        <v>137</v>
      </c>
      <c r="B265" s="146">
        <v>600</v>
      </c>
      <c r="C265" s="145" t="s">
        <v>49</v>
      </c>
      <c r="D265" s="146">
        <v>850</v>
      </c>
      <c r="E265" s="145" t="s">
        <v>143</v>
      </c>
      <c r="F265" s="145" t="s">
        <v>144</v>
      </c>
      <c r="G265" s="145" t="s">
        <v>145</v>
      </c>
      <c r="H265" s="145"/>
      <c r="I265" s="156">
        <f t="shared" ref="I265:M266" si="62">IF(+O269/$E$263&lt;=100%,0,(+O269-$E$263)/$E$263)</f>
        <v>6</v>
      </c>
      <c r="J265" s="156">
        <f t="shared" si="62"/>
        <v>5</v>
      </c>
      <c r="K265" s="156">
        <f t="shared" si="62"/>
        <v>5</v>
      </c>
      <c r="L265" s="156">
        <f t="shared" si="62"/>
        <v>5</v>
      </c>
      <c r="M265" s="156">
        <f t="shared" si="62"/>
        <v>7</v>
      </c>
      <c r="N265" s="145" t="s">
        <v>175</v>
      </c>
      <c r="O265" s="161">
        <v>2</v>
      </c>
      <c r="P265" s="145" t="s">
        <v>176</v>
      </c>
      <c r="Q265" s="145">
        <v>1</v>
      </c>
      <c r="T265" s="145"/>
      <c r="U265" s="145">
        <f>+U263/2</f>
        <v>2</v>
      </c>
      <c r="AA265" s="145">
        <f>+AA263/2</f>
        <v>10</v>
      </c>
      <c r="AG265" s="145"/>
      <c r="AH265" s="145"/>
      <c r="AI265" s="145"/>
      <c r="AJ265" s="145"/>
      <c r="AK265" s="145"/>
      <c r="AL265" s="145"/>
      <c r="AM265" s="145"/>
      <c r="AN265" s="145"/>
      <c r="AO265" s="145"/>
      <c r="AP265" s="145"/>
      <c r="AQ265" s="145"/>
      <c r="AR265" s="145"/>
      <c r="AS265" s="145"/>
      <c r="AT265" s="145"/>
      <c r="AV265" s="151"/>
      <c r="AX265" s="151"/>
      <c r="AZ265" s="151"/>
      <c r="BA265" s="152" t="s">
        <v>128</v>
      </c>
      <c r="BB265" s="153"/>
      <c r="BC265" s="152" t="s">
        <v>128</v>
      </c>
      <c r="BD265" s="151"/>
      <c r="BF265" s="151"/>
      <c r="BH265" s="151"/>
      <c r="BJ265" s="151"/>
      <c r="BL265" s="151"/>
      <c r="BM265" s="152" t="s">
        <v>128</v>
      </c>
      <c r="BN265" s="153"/>
      <c r="BO265" s="152" t="s">
        <v>128</v>
      </c>
      <c r="BP265" s="151"/>
      <c r="BR265" s="151"/>
      <c r="BT265" s="151"/>
    </row>
    <row r="266" spans="1:72" x14ac:dyDescent="0.2">
      <c r="A266" s="145" t="s">
        <v>139</v>
      </c>
      <c r="B266" s="146">
        <v>1020</v>
      </c>
      <c r="C266" s="145" t="s">
        <v>49</v>
      </c>
      <c r="D266" s="146">
        <v>1420</v>
      </c>
      <c r="E266" s="145" t="s">
        <v>143</v>
      </c>
      <c r="F266" s="145"/>
      <c r="G266" s="145" t="s">
        <v>147</v>
      </c>
      <c r="H266" s="145"/>
      <c r="I266" s="156">
        <f t="shared" si="62"/>
        <v>2.5</v>
      </c>
      <c r="J266" s="156">
        <f t="shared" si="62"/>
        <v>2</v>
      </c>
      <c r="K266" s="156">
        <f t="shared" si="62"/>
        <v>2.25</v>
      </c>
      <c r="L266" s="156">
        <f t="shared" si="62"/>
        <v>2.5</v>
      </c>
      <c r="M266" s="156">
        <f t="shared" si="62"/>
        <v>2.75</v>
      </c>
      <c r="N266" s="145" t="s">
        <v>175</v>
      </c>
      <c r="O266" s="161">
        <v>5</v>
      </c>
      <c r="P266" s="164" t="s">
        <v>177</v>
      </c>
      <c r="Q266" s="174">
        <v>4</v>
      </c>
      <c r="T266" s="164"/>
      <c r="U266" s="174">
        <v>4</v>
      </c>
      <c r="V266" s="145" t="s">
        <v>177</v>
      </c>
      <c r="AA266" s="174">
        <v>4</v>
      </c>
      <c r="AB266" s="145" t="s">
        <v>177</v>
      </c>
      <c r="AG266" s="145"/>
      <c r="AH266" s="145"/>
      <c r="AI266" s="145"/>
      <c r="AJ266" s="145"/>
      <c r="AK266" s="145"/>
      <c r="AL266" s="145"/>
      <c r="AM266" s="145"/>
      <c r="AN266" s="145"/>
      <c r="AO266" s="145"/>
      <c r="AP266" s="145"/>
      <c r="AQ266" s="145"/>
      <c r="AR266" s="145"/>
      <c r="AS266" s="145"/>
      <c r="AT266" s="145"/>
      <c r="AV266" s="157"/>
      <c r="AX266" s="157"/>
      <c r="AZ266" s="157"/>
      <c r="BA266" s="152"/>
      <c r="BB266" s="158"/>
      <c r="BC266" s="152"/>
      <c r="BD266" s="157"/>
      <c r="BF266" s="157"/>
      <c r="BH266" s="157"/>
      <c r="BJ266" s="157"/>
      <c r="BL266" s="157"/>
      <c r="BM266" s="152"/>
      <c r="BN266" s="158"/>
      <c r="BO266" s="152"/>
      <c r="BP266" s="157"/>
      <c r="BR266" s="157"/>
      <c r="BT266" s="157"/>
    </row>
    <row r="267" spans="1:72" x14ac:dyDescent="0.2">
      <c r="D267" s="164" t="s">
        <v>178</v>
      </c>
      <c r="F267" s="145"/>
      <c r="G267" s="145" t="s">
        <v>148</v>
      </c>
      <c r="H267" s="145"/>
      <c r="I267" s="156">
        <f>(+O271-$O$195)/$O$195</f>
        <v>1.8125</v>
      </c>
      <c r="J267" s="156">
        <f>(+P271-$O$195)/$O$195</f>
        <v>1.5</v>
      </c>
      <c r="K267" s="156">
        <f>(+Q271-$O$195)/$O$195</f>
        <v>1.5</v>
      </c>
      <c r="L267" s="156">
        <f>(+R271-$O$195)/$O$195</f>
        <v>1.8125</v>
      </c>
      <c r="M267" s="156">
        <f>(+S271-$O$195)/$O$195</f>
        <v>2.75</v>
      </c>
      <c r="N267" s="145" t="s">
        <v>175</v>
      </c>
      <c r="O267" s="161">
        <v>2</v>
      </c>
      <c r="T267" s="145"/>
      <c r="AH267" s="145"/>
      <c r="AI267" s="145"/>
      <c r="AJ267" s="145"/>
      <c r="AK267" s="145">
        <v>4</v>
      </c>
      <c r="AL267" s="145"/>
      <c r="AM267" s="145"/>
      <c r="AN267" s="145"/>
      <c r="AO267" s="145"/>
      <c r="AP267" s="145"/>
      <c r="AQ267" s="145"/>
      <c r="AR267" s="145"/>
      <c r="AS267" s="145"/>
      <c r="AT267" s="145"/>
      <c r="AV267" s="157"/>
      <c r="AX267" s="157"/>
      <c r="AZ267" s="157"/>
      <c r="BA267" s="152"/>
      <c r="BB267" s="158"/>
      <c r="BC267" s="152"/>
      <c r="BD267" s="157"/>
      <c r="BF267" s="157"/>
      <c r="BH267" s="157"/>
      <c r="BJ267" s="157"/>
      <c r="BL267" s="157"/>
      <c r="BM267" s="152"/>
      <c r="BN267" s="158"/>
      <c r="BO267" s="152"/>
      <c r="BP267" s="157"/>
      <c r="BR267" s="157"/>
      <c r="BT267" s="157"/>
    </row>
    <row r="268" spans="1:72" x14ac:dyDescent="0.2">
      <c r="D268" s="155">
        <v>1</v>
      </c>
      <c r="E268" s="155">
        <v>2</v>
      </c>
      <c r="F268" s="155">
        <v>3</v>
      </c>
      <c r="G268" s="155">
        <v>4</v>
      </c>
      <c r="H268" s="155">
        <v>5</v>
      </c>
      <c r="I268" s="165" t="s">
        <v>179</v>
      </c>
      <c r="J268" s="154"/>
      <c r="K268" s="154"/>
      <c r="L268" s="154">
        <f>+N254</f>
        <v>4</v>
      </c>
      <c r="M268" s="154" t="s">
        <v>188</v>
      </c>
      <c r="O268" s="165" t="s">
        <v>180</v>
      </c>
      <c r="P268" s="154"/>
      <c r="Q268" s="154"/>
      <c r="R268" s="154"/>
      <c r="S268" s="154"/>
      <c r="AG268" s="155">
        <v>1</v>
      </c>
      <c r="AH268" s="155">
        <v>2</v>
      </c>
      <c r="AI268" s="155">
        <v>3</v>
      </c>
      <c r="AJ268" s="155">
        <v>4</v>
      </c>
      <c r="AK268" s="155">
        <v>5</v>
      </c>
      <c r="AL268" s="155"/>
      <c r="AN268" s="145"/>
      <c r="AO268" s="145"/>
      <c r="AP268" s="145"/>
      <c r="AQ268" s="145"/>
      <c r="AR268" s="145"/>
      <c r="AS268" s="145"/>
      <c r="AT268" s="145"/>
    </row>
    <row r="269" spans="1:72" x14ac:dyDescent="0.2">
      <c r="B269" s="148">
        <f>+E263*I265</f>
        <v>30</v>
      </c>
      <c r="D269" s="166">
        <f t="shared" ref="D269:H270" si="63">+$E$263*I265+$E$263</f>
        <v>35</v>
      </c>
      <c r="E269" s="166">
        <f t="shared" si="63"/>
        <v>30</v>
      </c>
      <c r="F269" s="166">
        <f t="shared" si="63"/>
        <v>30</v>
      </c>
      <c r="G269" s="166">
        <f t="shared" si="63"/>
        <v>30</v>
      </c>
      <c r="H269" s="166">
        <f t="shared" si="63"/>
        <v>40</v>
      </c>
      <c r="I269" s="166">
        <v>35</v>
      </c>
      <c r="J269" s="166">
        <v>30</v>
      </c>
      <c r="K269" s="166">
        <v>30</v>
      </c>
      <c r="L269" s="166">
        <v>30</v>
      </c>
      <c r="M269" s="166">
        <v>40</v>
      </c>
      <c r="N269" s="148" t="s">
        <v>146</v>
      </c>
      <c r="O269" s="166">
        <f>+I269</f>
        <v>35</v>
      </c>
      <c r="P269" s="166">
        <f>+J269</f>
        <v>30</v>
      </c>
      <c r="Q269" s="166">
        <f>+K269</f>
        <v>30</v>
      </c>
      <c r="R269" s="166">
        <f>+L269</f>
        <v>30</v>
      </c>
      <c r="S269" s="166">
        <f>+M269</f>
        <v>40</v>
      </c>
      <c r="AG269" s="166">
        <f t="shared" ref="AG269:AK271" si="64">+D269-O269</f>
        <v>0</v>
      </c>
      <c r="AH269" s="166">
        <f t="shared" si="64"/>
        <v>0</v>
      </c>
      <c r="AI269" s="166">
        <f t="shared" si="64"/>
        <v>0</v>
      </c>
      <c r="AJ269" s="166">
        <f t="shared" si="64"/>
        <v>0</v>
      </c>
      <c r="AK269" s="166">
        <f t="shared" si="64"/>
        <v>0</v>
      </c>
      <c r="AL269" s="167"/>
      <c r="AN269" s="145"/>
      <c r="AO269" s="145"/>
      <c r="AP269" s="145"/>
      <c r="AQ269" s="145"/>
      <c r="AR269" s="145"/>
      <c r="AS269" s="145"/>
      <c r="AT269" s="145"/>
    </row>
    <row r="270" spans="1:72" x14ac:dyDescent="0.2">
      <c r="B270" s="148">
        <f>+E263+B269</f>
        <v>35</v>
      </c>
      <c r="D270" s="166">
        <f t="shared" si="63"/>
        <v>17.5</v>
      </c>
      <c r="E270" s="166">
        <f t="shared" si="63"/>
        <v>15</v>
      </c>
      <c r="F270" s="166">
        <f t="shared" si="63"/>
        <v>16.25</v>
      </c>
      <c r="G270" s="166">
        <f t="shared" si="63"/>
        <v>17.5</v>
      </c>
      <c r="H270" s="166">
        <f t="shared" si="63"/>
        <v>18.75</v>
      </c>
      <c r="I270" s="166">
        <v>70</v>
      </c>
      <c r="J270" s="166">
        <v>60</v>
      </c>
      <c r="K270" s="166">
        <v>65</v>
      </c>
      <c r="L270" s="166">
        <v>70</v>
      </c>
      <c r="M270" s="166">
        <v>75</v>
      </c>
      <c r="N270" s="148" t="s">
        <v>146</v>
      </c>
      <c r="O270" s="166">
        <f>+I270/$N$254</f>
        <v>17.5</v>
      </c>
      <c r="P270" s="166">
        <f>+J270/$N$254</f>
        <v>15</v>
      </c>
      <c r="Q270" s="166">
        <f>+K270/$N$254</f>
        <v>16.25</v>
      </c>
      <c r="R270" s="166">
        <f>+L270/$N$254</f>
        <v>17.5</v>
      </c>
      <c r="S270" s="166">
        <f>+M270/$N$254</f>
        <v>18.75</v>
      </c>
      <c r="AG270" s="166">
        <f t="shared" si="64"/>
        <v>0</v>
      </c>
      <c r="AH270" s="166">
        <f t="shared" si="64"/>
        <v>0</v>
      </c>
      <c r="AI270" s="166">
        <f t="shared" si="64"/>
        <v>0</v>
      </c>
      <c r="AJ270" s="166">
        <f t="shared" si="64"/>
        <v>0</v>
      </c>
      <c r="AK270" s="166">
        <f t="shared" si="64"/>
        <v>0</v>
      </c>
      <c r="AL270" s="167"/>
      <c r="AN270" s="145"/>
      <c r="AO270" s="145"/>
      <c r="AP270" s="145"/>
      <c r="AQ270" s="145"/>
      <c r="AR270" s="145"/>
      <c r="AS270" s="145"/>
      <c r="AT270" s="145"/>
    </row>
    <row r="271" spans="1:72" x14ac:dyDescent="0.2">
      <c r="D271" s="166">
        <f>+$O$195*I267+$O$195</f>
        <v>5.625</v>
      </c>
      <c r="E271" s="166">
        <f>+$O$195*J267+$O$195</f>
        <v>5</v>
      </c>
      <c r="F271" s="166">
        <f>+$O$195*K267+$O$195</f>
        <v>5</v>
      </c>
      <c r="G271" s="166">
        <f>+$O$195*L267+$O$195</f>
        <v>5.625</v>
      </c>
      <c r="H271" s="166">
        <f>+$O$195*M267+$O$195</f>
        <v>7.5</v>
      </c>
      <c r="I271" s="166">
        <v>22.5</v>
      </c>
      <c r="J271" s="166">
        <f>+I271-2.5</f>
        <v>20</v>
      </c>
      <c r="K271" s="166">
        <f>+J271</f>
        <v>20</v>
      </c>
      <c r="L271" s="166">
        <f>+K271+2.5</f>
        <v>22.5</v>
      </c>
      <c r="M271" s="166">
        <v>30</v>
      </c>
      <c r="N271" s="148" t="s">
        <v>146</v>
      </c>
      <c r="O271" s="166">
        <f>+I271/4</f>
        <v>5.625</v>
      </c>
      <c r="P271" s="166">
        <f>+J271/4</f>
        <v>5</v>
      </c>
      <c r="Q271" s="166">
        <f>+K271/4</f>
        <v>5</v>
      </c>
      <c r="R271" s="166">
        <f>+L271/4</f>
        <v>5.625</v>
      </c>
      <c r="S271" s="166">
        <f>+M271/4</f>
        <v>7.5</v>
      </c>
      <c r="AG271" s="166">
        <f t="shared" si="64"/>
        <v>0</v>
      </c>
      <c r="AH271" s="166">
        <f t="shared" si="64"/>
        <v>0</v>
      </c>
      <c r="AI271" s="166">
        <f t="shared" si="64"/>
        <v>0</v>
      </c>
      <c r="AJ271" s="166">
        <f t="shared" si="64"/>
        <v>0</v>
      </c>
      <c r="AK271" s="166">
        <f t="shared" si="64"/>
        <v>0</v>
      </c>
      <c r="AL271" s="167"/>
      <c r="AN271" s="145"/>
      <c r="AO271" s="145"/>
      <c r="AP271" s="145"/>
      <c r="AQ271" s="145"/>
      <c r="AR271" s="145"/>
      <c r="AS271" s="145"/>
      <c r="AT271" s="145"/>
    </row>
    <row r="272" spans="1:72" x14ac:dyDescent="0.2">
      <c r="F272" s="145"/>
      <c r="G272" s="145"/>
      <c r="H272" s="145"/>
      <c r="I272" s="154">
        <v>1</v>
      </c>
      <c r="J272" s="154">
        <v>2</v>
      </c>
      <c r="K272" s="154">
        <v>3</v>
      </c>
      <c r="L272" s="154">
        <v>4</v>
      </c>
      <c r="M272" s="154">
        <v>5</v>
      </c>
      <c r="O272" s="154">
        <v>1</v>
      </c>
      <c r="P272" s="154">
        <v>2</v>
      </c>
      <c r="Q272" s="154">
        <v>3</v>
      </c>
      <c r="R272" s="154">
        <v>4</v>
      </c>
      <c r="S272" s="154">
        <v>5</v>
      </c>
      <c r="T272" s="154"/>
      <c r="U272" s="154">
        <v>1</v>
      </c>
      <c r="V272" s="154">
        <v>2</v>
      </c>
      <c r="W272" s="154">
        <v>3</v>
      </c>
      <c r="X272" s="154">
        <v>4</v>
      </c>
      <c r="Y272" s="154">
        <v>5</v>
      </c>
      <c r="Z272" s="154"/>
      <c r="AA272" s="154">
        <v>1</v>
      </c>
      <c r="AB272" s="154">
        <v>2</v>
      </c>
      <c r="AC272" s="154">
        <v>3</v>
      </c>
      <c r="AD272" s="154">
        <v>4</v>
      </c>
      <c r="AE272" s="154">
        <v>5</v>
      </c>
      <c r="AN272" s="145"/>
      <c r="AO272" s="145"/>
      <c r="AP272" s="145"/>
      <c r="AQ272" s="145"/>
      <c r="AR272" s="145"/>
      <c r="AS272" s="145"/>
      <c r="AT272" s="145"/>
    </row>
    <row r="273" spans="1:46" x14ac:dyDescent="0.2">
      <c r="A273" s="145"/>
      <c r="B273" s="145"/>
      <c r="C273" s="145"/>
      <c r="D273" s="145"/>
      <c r="E273" s="145"/>
      <c r="F273" s="145" t="s">
        <v>149</v>
      </c>
      <c r="G273" s="145" t="s">
        <v>134</v>
      </c>
      <c r="H273" s="146">
        <v>5000</v>
      </c>
      <c r="I273" s="156">
        <v>4.2500000000000003E-2</v>
      </c>
      <c r="J273" s="156">
        <f>+I273-0.25%</f>
        <v>0.04</v>
      </c>
      <c r="K273" s="156">
        <f>+J273+0.25%</f>
        <v>4.2500000000000003E-2</v>
      </c>
      <c r="L273" s="156">
        <f>+K273</f>
        <v>4.2500000000000003E-2</v>
      </c>
      <c r="M273" s="156">
        <f>+L273+1.75%</f>
        <v>6.0000000000000005E-2</v>
      </c>
      <c r="O273" s="145">
        <f>+$H273*I273</f>
        <v>212.50000000000003</v>
      </c>
      <c r="P273" s="145">
        <f>+$H273*J273</f>
        <v>200</v>
      </c>
      <c r="Q273" s="145">
        <f>+$H273*K273</f>
        <v>212.50000000000003</v>
      </c>
      <c r="R273" s="145">
        <f>+$H273*L273</f>
        <v>212.50000000000003</v>
      </c>
      <c r="S273" s="145">
        <f>+$H273*M273</f>
        <v>300</v>
      </c>
      <c r="T273" s="145"/>
      <c r="U273" s="168">
        <f>+O279*$U$263</f>
        <v>1490</v>
      </c>
      <c r="V273" s="168">
        <f>+P279*$U$263</f>
        <v>1280</v>
      </c>
      <c r="W273" s="168">
        <f>+Q279*$U$263</f>
        <v>1442</v>
      </c>
      <c r="X273" s="168">
        <f>+R279*$U$263</f>
        <v>1522</v>
      </c>
      <c r="Y273" s="168">
        <f>+S279*$U$263</f>
        <v>2192</v>
      </c>
      <c r="Z273" s="145"/>
      <c r="AA273" s="168">
        <f>+$AA$263*O279</f>
        <v>7450</v>
      </c>
      <c r="AB273" s="168">
        <f>+$AA$263*P279</f>
        <v>6400</v>
      </c>
      <c r="AC273" s="168">
        <f>+$AA$263*Q279</f>
        <v>7210</v>
      </c>
      <c r="AD273" s="168">
        <f>+$AA$263*R279</f>
        <v>7610</v>
      </c>
      <c r="AE273" s="168">
        <f>+$AA$263*S279</f>
        <v>10960</v>
      </c>
      <c r="AG273" s="145"/>
      <c r="AH273" s="145"/>
      <c r="AI273" s="145"/>
      <c r="AJ273" s="145"/>
      <c r="AK273" s="145"/>
      <c r="AL273" s="145"/>
      <c r="AM273" s="145"/>
      <c r="AN273" s="145"/>
      <c r="AO273" s="145"/>
      <c r="AP273" s="145"/>
      <c r="AQ273" s="145"/>
      <c r="AR273" s="145"/>
      <c r="AS273" s="145"/>
      <c r="AT273" s="145"/>
    </row>
    <row r="274" spans="1:46" x14ac:dyDescent="0.2">
      <c r="A274" s="145" t="s">
        <v>150</v>
      </c>
      <c r="B274" s="145"/>
      <c r="C274" s="145"/>
      <c r="D274" s="145"/>
      <c r="E274" s="175" t="s">
        <v>121</v>
      </c>
      <c r="F274" s="145" t="s">
        <v>138</v>
      </c>
      <c r="G274" s="145" t="s">
        <v>134</v>
      </c>
      <c r="H274" s="146">
        <v>10000</v>
      </c>
      <c r="I274" s="156">
        <f>+I273-0.5%</f>
        <v>3.7500000000000006E-2</v>
      </c>
      <c r="J274" s="156">
        <f t="shared" ref="J274:M277" si="65">+J273-0.25%</f>
        <v>3.7499999999999999E-2</v>
      </c>
      <c r="K274" s="156">
        <f t="shared" si="65"/>
        <v>0.04</v>
      </c>
      <c r="L274" s="156">
        <f t="shared" si="65"/>
        <v>0.04</v>
      </c>
      <c r="M274" s="156">
        <f t="shared" si="65"/>
        <v>5.7500000000000002E-2</v>
      </c>
      <c r="O274" s="145">
        <f>(+$H274-$H273)*I274+O273</f>
        <v>400.00000000000006</v>
      </c>
      <c r="P274" s="145">
        <f>(+$H274-$H273)*J274+P273</f>
        <v>387.5</v>
      </c>
      <c r="Q274" s="145">
        <f>(+$H274-$H273)*K274+Q273</f>
        <v>412.5</v>
      </c>
      <c r="R274" s="145">
        <f>(+$H274-$H273)*L274+R273</f>
        <v>412.5</v>
      </c>
      <c r="S274" s="145">
        <f>(+$H274-$H273)*M274+S273</f>
        <v>587.5</v>
      </c>
      <c r="T274" s="145"/>
      <c r="U274" s="168">
        <f t="shared" ref="U274:Y277" si="66">+O281*$U$263</f>
        <v>2240</v>
      </c>
      <c r="V274" s="168">
        <f t="shared" si="66"/>
        <v>2030</v>
      </c>
      <c r="W274" s="168">
        <f t="shared" si="66"/>
        <v>2242</v>
      </c>
      <c r="X274" s="168">
        <f t="shared" si="66"/>
        <v>2322</v>
      </c>
      <c r="Y274" s="168">
        <f t="shared" si="66"/>
        <v>3342</v>
      </c>
      <c r="Z274" s="145"/>
      <c r="AA274" s="168">
        <f t="shared" ref="AA274:AE277" si="67">+$AA$263*O281</f>
        <v>11200</v>
      </c>
      <c r="AB274" s="168">
        <f t="shared" si="67"/>
        <v>10150</v>
      </c>
      <c r="AC274" s="168">
        <f t="shared" si="67"/>
        <v>11210</v>
      </c>
      <c r="AD274" s="168">
        <f t="shared" si="67"/>
        <v>11610</v>
      </c>
      <c r="AE274" s="168">
        <f t="shared" si="67"/>
        <v>16710</v>
      </c>
      <c r="AG274" s="145"/>
      <c r="AH274" s="145"/>
      <c r="AI274" s="145"/>
      <c r="AJ274" s="145"/>
      <c r="AK274" s="145"/>
      <c r="AL274" s="145"/>
      <c r="AM274" s="145"/>
      <c r="AN274" s="145"/>
      <c r="AO274" s="145"/>
      <c r="AP274" s="145"/>
      <c r="AQ274" s="145"/>
      <c r="AR274" s="145"/>
      <c r="AS274" s="145"/>
      <c r="AT274" s="145"/>
    </row>
    <row r="275" spans="1:46" x14ac:dyDescent="0.2">
      <c r="A275" s="145"/>
      <c r="B275" s="145"/>
      <c r="C275" s="145"/>
      <c r="D275" s="145"/>
      <c r="E275" s="145"/>
      <c r="F275" s="145" t="s">
        <v>140</v>
      </c>
      <c r="G275" s="145" t="s">
        <v>134</v>
      </c>
      <c r="H275" s="146">
        <v>25000</v>
      </c>
      <c r="I275" s="156">
        <f>+I274-0.25%</f>
        <v>3.5000000000000003E-2</v>
      </c>
      <c r="J275" s="156">
        <f t="shared" si="65"/>
        <v>3.4999999999999996E-2</v>
      </c>
      <c r="K275" s="156">
        <f t="shared" si="65"/>
        <v>3.7499999999999999E-2</v>
      </c>
      <c r="L275" s="156">
        <f t="shared" si="65"/>
        <v>3.7499999999999999E-2</v>
      </c>
      <c r="M275" s="156">
        <f t="shared" si="65"/>
        <v>5.5E-2</v>
      </c>
      <c r="O275" s="145">
        <f>(+$H275-($H274+$H273))*I275+O274</f>
        <v>750.00000000000011</v>
      </c>
      <c r="P275" s="145">
        <f>(+$H275-($H274+$H273))*J275+P274</f>
        <v>737.5</v>
      </c>
      <c r="Q275" s="145">
        <f>(+$H275-($H274+$H273))*K275+Q274</f>
        <v>787.5</v>
      </c>
      <c r="R275" s="145">
        <f>(+$H275-($H274+$H273))*L275+R274</f>
        <v>787.5</v>
      </c>
      <c r="S275" s="145">
        <f>(+$H275-($H274+$H273))*M275+S274</f>
        <v>1137.5</v>
      </c>
      <c r="T275" s="145"/>
      <c r="U275" s="168">
        <f t="shared" si="66"/>
        <v>3640.0000000000005</v>
      </c>
      <c r="V275" s="168">
        <f t="shared" si="66"/>
        <v>3430</v>
      </c>
      <c r="W275" s="168">
        <f t="shared" si="66"/>
        <v>3742</v>
      </c>
      <c r="X275" s="168">
        <f t="shared" si="66"/>
        <v>3822</v>
      </c>
      <c r="Y275" s="168">
        <f t="shared" si="66"/>
        <v>5542</v>
      </c>
      <c r="Z275" s="145"/>
      <c r="AA275" s="168">
        <f t="shared" si="67"/>
        <v>18200.000000000004</v>
      </c>
      <c r="AB275" s="168">
        <f t="shared" si="67"/>
        <v>17150</v>
      </c>
      <c r="AC275" s="168">
        <f t="shared" si="67"/>
        <v>18710</v>
      </c>
      <c r="AD275" s="168">
        <f t="shared" si="67"/>
        <v>19110</v>
      </c>
      <c r="AE275" s="168">
        <f t="shared" si="67"/>
        <v>27710</v>
      </c>
      <c r="AG275" s="145"/>
      <c r="AH275" s="145"/>
      <c r="AI275" s="145"/>
      <c r="AJ275" s="145"/>
      <c r="AK275" s="145"/>
      <c r="AL275" s="145"/>
      <c r="AM275" s="145"/>
      <c r="AN275" s="145"/>
      <c r="AO275" s="145"/>
      <c r="AP275" s="145"/>
      <c r="AQ275" s="145"/>
      <c r="AR275" s="145"/>
      <c r="AS275" s="145"/>
      <c r="AT275" s="145"/>
    </row>
    <row r="276" spans="1:46" x14ac:dyDescent="0.2">
      <c r="A276" s="145"/>
      <c r="B276" s="145"/>
      <c r="C276" s="145"/>
      <c r="D276" s="145"/>
      <c r="E276" s="145"/>
      <c r="F276" s="145" t="s">
        <v>151</v>
      </c>
      <c r="G276" s="145" t="s">
        <v>134</v>
      </c>
      <c r="H276" s="146">
        <v>50000</v>
      </c>
      <c r="I276" s="156">
        <f>+I275-0.25%</f>
        <v>3.2500000000000001E-2</v>
      </c>
      <c r="J276" s="156">
        <f t="shared" si="65"/>
        <v>3.2499999999999994E-2</v>
      </c>
      <c r="K276" s="156">
        <f t="shared" si="65"/>
        <v>3.4999999999999996E-2</v>
      </c>
      <c r="L276" s="156">
        <f t="shared" si="65"/>
        <v>3.4999999999999996E-2</v>
      </c>
      <c r="M276" s="156">
        <f t="shared" si="65"/>
        <v>5.2499999999999998E-2</v>
      </c>
      <c r="O276" s="145">
        <f>(+$H276-($H275+$H274+$H273))*I276+O275</f>
        <v>1075</v>
      </c>
      <c r="P276" s="145">
        <f>(+$H276-($H275+$H274+$H273))*J276+P275</f>
        <v>1062.5</v>
      </c>
      <c r="Q276" s="145">
        <f>(+$H276-($H275+$H274+$H273))*K276+Q275</f>
        <v>1137.5</v>
      </c>
      <c r="R276" s="145">
        <f>(+$H276-($H275+$H274+$H273))*L276+R275</f>
        <v>1137.5</v>
      </c>
      <c r="S276" s="145">
        <f>(+$H276-($H275+$H274+$H273))*M276+S275</f>
        <v>1662.5</v>
      </c>
      <c r="T276" s="145"/>
      <c r="U276" s="168">
        <f t="shared" si="66"/>
        <v>4940</v>
      </c>
      <c r="V276" s="168">
        <f t="shared" si="66"/>
        <v>4730</v>
      </c>
      <c r="W276" s="168">
        <f t="shared" si="66"/>
        <v>5142</v>
      </c>
      <c r="X276" s="168">
        <f t="shared" si="66"/>
        <v>5222</v>
      </c>
      <c r="Y276" s="168">
        <f t="shared" si="66"/>
        <v>7642</v>
      </c>
      <c r="Z276" s="145"/>
      <c r="AA276" s="168">
        <f t="shared" si="67"/>
        <v>24700</v>
      </c>
      <c r="AB276" s="168">
        <f t="shared" si="67"/>
        <v>23650</v>
      </c>
      <c r="AC276" s="168">
        <f t="shared" si="67"/>
        <v>25710</v>
      </c>
      <c r="AD276" s="168">
        <f t="shared" si="67"/>
        <v>26110</v>
      </c>
      <c r="AE276" s="168">
        <f t="shared" si="67"/>
        <v>38210</v>
      </c>
      <c r="AG276" s="145"/>
      <c r="AH276" s="145"/>
      <c r="AI276" s="145"/>
      <c r="AJ276" s="145"/>
      <c r="AK276" s="145"/>
      <c r="AL276" s="145"/>
      <c r="AM276" s="145"/>
      <c r="AN276" s="145"/>
      <c r="AO276" s="145"/>
      <c r="AP276" s="145"/>
      <c r="AQ276" s="145"/>
      <c r="AR276" s="145"/>
      <c r="AS276" s="145"/>
      <c r="AT276" s="145"/>
    </row>
    <row r="277" spans="1:46" x14ac:dyDescent="0.2">
      <c r="A277" s="145"/>
      <c r="B277" s="145"/>
      <c r="C277" s="145"/>
      <c r="D277" s="145"/>
      <c r="E277" s="145"/>
      <c r="F277" s="145" t="s">
        <v>152</v>
      </c>
      <c r="G277" s="145" t="s">
        <v>141</v>
      </c>
      <c r="H277" s="146">
        <v>100000</v>
      </c>
      <c r="I277" s="156">
        <f>+I276-0.25%</f>
        <v>3.0000000000000002E-2</v>
      </c>
      <c r="J277" s="156">
        <f t="shared" si="65"/>
        <v>2.9999999999999995E-2</v>
      </c>
      <c r="K277" s="156">
        <f t="shared" si="65"/>
        <v>3.2499999999999994E-2</v>
      </c>
      <c r="L277" s="156">
        <f t="shared" si="65"/>
        <v>3.2499999999999994E-2</v>
      </c>
      <c r="M277" s="156">
        <f t="shared" si="65"/>
        <v>4.9999999999999996E-2</v>
      </c>
      <c r="O277" s="145">
        <f>(+$H277-(SUM(H273:H276)))*I277+O276</f>
        <v>1375</v>
      </c>
      <c r="P277" s="145">
        <f>(+$H277-($H276+$H275+$H274+$H273))*J277+P276</f>
        <v>1362.5</v>
      </c>
      <c r="Q277" s="145">
        <f>(+$H277-($H276+$H275+$H274+$H273))*K277+Q276</f>
        <v>1462.5</v>
      </c>
      <c r="R277" s="145">
        <f>(+$H277-($H276+$H275+$H274+$H273))*L277+R276</f>
        <v>1462.5</v>
      </c>
      <c r="S277" s="145">
        <f>(+$H277-($H276+$H275+$H274+$H273))*M277+S276</f>
        <v>2162.5</v>
      </c>
      <c r="T277" s="145"/>
      <c r="U277" s="168">
        <f t="shared" si="66"/>
        <v>6140</v>
      </c>
      <c r="V277" s="168">
        <f t="shared" si="66"/>
        <v>5930</v>
      </c>
      <c r="W277" s="168">
        <f t="shared" si="66"/>
        <v>6442</v>
      </c>
      <c r="X277" s="168">
        <f t="shared" si="66"/>
        <v>6522</v>
      </c>
      <c r="Y277" s="168">
        <f t="shared" si="66"/>
        <v>9642</v>
      </c>
      <c r="Z277" s="145"/>
      <c r="AA277" s="168">
        <f t="shared" si="67"/>
        <v>30700</v>
      </c>
      <c r="AB277" s="168">
        <f t="shared" si="67"/>
        <v>29650</v>
      </c>
      <c r="AC277" s="168">
        <f t="shared" si="67"/>
        <v>32210</v>
      </c>
      <c r="AD277" s="168">
        <f t="shared" si="67"/>
        <v>32610</v>
      </c>
      <c r="AE277" s="168">
        <f t="shared" si="67"/>
        <v>48210</v>
      </c>
      <c r="AG277" s="145"/>
      <c r="AH277" s="145"/>
      <c r="AI277" s="145"/>
      <c r="AJ277" s="145"/>
      <c r="AK277" s="145"/>
      <c r="AL277" s="145"/>
      <c r="AM277" s="145"/>
      <c r="AN277" s="145"/>
      <c r="AO277" s="145"/>
      <c r="AP277" s="145"/>
      <c r="AQ277" s="145"/>
      <c r="AR277" s="145"/>
      <c r="AS277" s="145"/>
      <c r="AT277" s="145"/>
    </row>
    <row r="278" spans="1:46" x14ac:dyDescent="0.2">
      <c r="A278" s="145" t="s">
        <v>153</v>
      </c>
      <c r="B278" s="145"/>
      <c r="C278" s="145"/>
      <c r="D278" s="145"/>
      <c r="E278" s="145"/>
      <c r="F278" s="145"/>
      <c r="G278" s="145"/>
      <c r="H278" s="160"/>
      <c r="I278" s="145"/>
      <c r="J278" s="145"/>
      <c r="K278" s="145" t="s">
        <v>156</v>
      </c>
      <c r="L278" s="145"/>
      <c r="M278" s="145"/>
      <c r="N278" s="145"/>
      <c r="O278" s="164" t="s">
        <v>181</v>
      </c>
      <c r="P278" s="145"/>
      <c r="Q278" s="145"/>
      <c r="R278" s="145"/>
      <c r="S278" s="145"/>
      <c r="T278" s="145"/>
      <c r="U278" s="145" t="s">
        <v>181</v>
      </c>
      <c r="V278" s="145"/>
      <c r="W278" s="145"/>
      <c r="X278" s="145"/>
      <c r="Y278" s="145"/>
      <c r="Z278" s="145"/>
      <c r="AA278" s="145"/>
      <c r="AB278" s="145"/>
      <c r="AC278" s="145"/>
      <c r="AD278" s="145"/>
      <c r="AE278" s="145"/>
      <c r="AF278" s="145"/>
      <c r="AG278" s="145"/>
      <c r="AH278" s="145"/>
      <c r="AI278" s="145"/>
      <c r="AJ278" s="145"/>
      <c r="AK278" s="145"/>
      <c r="AL278" s="145"/>
      <c r="AM278" s="145"/>
      <c r="AN278" s="145"/>
      <c r="AO278" s="145"/>
      <c r="AP278" s="145"/>
      <c r="AQ278" s="145"/>
      <c r="AR278" s="145"/>
      <c r="AS278" s="145"/>
      <c r="AT278" s="145"/>
    </row>
    <row r="279" spans="1:46" x14ac:dyDescent="0.2">
      <c r="A279" s="164" t="s">
        <v>189</v>
      </c>
      <c r="B279" s="145"/>
      <c r="C279" s="145"/>
      <c r="D279" s="156">
        <v>5.0000000000000001E-3</v>
      </c>
      <c r="E279" s="145"/>
      <c r="F279" s="145" t="s">
        <v>155</v>
      </c>
      <c r="G279" s="145"/>
      <c r="H279" s="145"/>
      <c r="I279" s="170">
        <v>40</v>
      </c>
      <c r="J279" s="170">
        <f>+I279-10</f>
        <v>30</v>
      </c>
      <c r="K279" s="170">
        <f>+J279+7</f>
        <v>37</v>
      </c>
      <c r="L279" s="170">
        <f>+K279+5</f>
        <v>42</v>
      </c>
      <c r="M279" s="170">
        <f>+L279+20</f>
        <v>62</v>
      </c>
      <c r="N279" s="145"/>
      <c r="O279" s="168">
        <f>+O273+I$279*$U$266</f>
        <v>372.5</v>
      </c>
      <c r="P279" s="168">
        <f>+P273+J$279*$U$266</f>
        <v>320</v>
      </c>
      <c r="Q279" s="168">
        <f>+Q273+K$279*$U$266</f>
        <v>360.5</v>
      </c>
      <c r="R279" s="168">
        <f>+R273+L$279*$U$266</f>
        <v>380.5</v>
      </c>
      <c r="S279" s="168">
        <f>+S273+M$279*$U$266</f>
        <v>548</v>
      </c>
      <c r="T279" s="168"/>
      <c r="U279" s="145">
        <f>+U273/$U$265</f>
        <v>745</v>
      </c>
      <c r="V279" s="145">
        <f>+V273/$U$265</f>
        <v>640</v>
      </c>
      <c r="W279" s="145">
        <f>+W273/$U$265</f>
        <v>721</v>
      </c>
      <c r="X279" s="145">
        <f>+X273/$U$265</f>
        <v>761</v>
      </c>
      <c r="Y279" s="145">
        <f>+Y273/$U$265</f>
        <v>1096</v>
      </c>
      <c r="Z279" s="145"/>
      <c r="AA279" s="145">
        <f>+AA273/$AA$265</f>
        <v>745</v>
      </c>
      <c r="AB279" s="145">
        <f>+AB273/$AA$265</f>
        <v>640</v>
      </c>
      <c r="AC279" s="145">
        <f>+AC273/$AA$265</f>
        <v>721</v>
      </c>
      <c r="AD279" s="145">
        <f>+AD273/$AA$265</f>
        <v>761</v>
      </c>
      <c r="AE279" s="145">
        <f>+AE273/$AA$265</f>
        <v>1096</v>
      </c>
      <c r="AF279" s="145"/>
      <c r="AG279" s="145"/>
      <c r="AH279" s="145"/>
      <c r="AI279" s="145"/>
      <c r="AJ279" s="145"/>
      <c r="AK279" s="145"/>
      <c r="AL279" s="145"/>
      <c r="AM279" s="145"/>
      <c r="AN279" s="145"/>
      <c r="AO279" s="145"/>
      <c r="AP279" s="145"/>
      <c r="AQ279" s="145"/>
      <c r="AR279" s="145"/>
      <c r="AS279" s="145"/>
      <c r="AT279" s="145"/>
    </row>
    <row r="280" spans="1:46" x14ac:dyDescent="0.2">
      <c r="A280" s="164"/>
      <c r="B280" s="145"/>
      <c r="C280" s="145"/>
      <c r="D280" s="178"/>
      <c r="E280" s="145"/>
      <c r="F280" s="145"/>
      <c r="G280" s="145"/>
      <c r="H280" s="145"/>
      <c r="I280" s="179"/>
      <c r="J280" s="179"/>
      <c r="K280" s="179"/>
      <c r="L280" s="179"/>
      <c r="M280" s="179"/>
      <c r="N280" s="145"/>
      <c r="O280" s="168"/>
      <c r="P280" s="168"/>
      <c r="Q280" s="168"/>
      <c r="R280" s="168"/>
      <c r="S280" s="168"/>
      <c r="T280" s="168"/>
      <c r="U280" s="145"/>
      <c r="V280" s="145"/>
      <c r="W280" s="145"/>
      <c r="X280" s="145"/>
      <c r="Y280" s="145"/>
      <c r="Z280" s="145"/>
      <c r="AA280" s="145"/>
      <c r="AB280" s="145"/>
      <c r="AC280" s="145"/>
      <c r="AD280" s="145"/>
      <c r="AE280" s="145"/>
      <c r="AF280" s="145"/>
      <c r="AG280" s="145"/>
      <c r="AH280" s="145"/>
      <c r="AI280" s="145"/>
      <c r="AJ280" s="145"/>
      <c r="AK280" s="145"/>
      <c r="AL280" s="145"/>
      <c r="AM280" s="145"/>
      <c r="AN280" s="145"/>
      <c r="AO280" s="145"/>
      <c r="AP280" s="145"/>
      <c r="AQ280" s="145"/>
      <c r="AR280" s="145"/>
      <c r="AS280" s="145"/>
      <c r="AT280" s="145"/>
    </row>
    <row r="281" spans="1:46" x14ac:dyDescent="0.2">
      <c r="F281" s="148">
        <f>+G281*$U$263</f>
        <v>20000</v>
      </c>
      <c r="G281" s="148">
        <f>+H273</f>
        <v>5000</v>
      </c>
      <c r="H281" s="148">
        <v>350</v>
      </c>
      <c r="I281" s="148">
        <f>+(50*($U$263-1))</f>
        <v>150</v>
      </c>
      <c r="J281" s="148">
        <f>+F281*K281</f>
        <v>750</v>
      </c>
      <c r="K281" s="171">
        <v>3.7499999999999999E-2</v>
      </c>
      <c r="L281" s="148">
        <f>+J281+I281+H281</f>
        <v>1250</v>
      </c>
      <c r="M281" s="148">
        <f>+L281/$U$265</f>
        <v>625</v>
      </c>
      <c r="N281" s="168"/>
      <c r="O281" s="168">
        <f t="shared" ref="O281:S284" si="68">+O274+I$279*$U$266</f>
        <v>560</v>
      </c>
      <c r="P281" s="168">
        <f t="shared" si="68"/>
        <v>507.5</v>
      </c>
      <c r="Q281" s="168">
        <f t="shared" si="68"/>
        <v>560.5</v>
      </c>
      <c r="R281" s="168">
        <f t="shared" si="68"/>
        <v>580.5</v>
      </c>
      <c r="S281" s="168">
        <f t="shared" si="68"/>
        <v>835.5</v>
      </c>
      <c r="T281" s="168"/>
      <c r="U281" s="145">
        <f t="shared" ref="U281:Y284" si="69">+U274/$U$265</f>
        <v>1120</v>
      </c>
      <c r="V281" s="145">
        <f t="shared" si="69"/>
        <v>1015</v>
      </c>
      <c r="W281" s="145">
        <f t="shared" si="69"/>
        <v>1121</v>
      </c>
      <c r="X281" s="145">
        <f t="shared" si="69"/>
        <v>1161</v>
      </c>
      <c r="Y281" s="145">
        <f t="shared" si="69"/>
        <v>1671</v>
      </c>
      <c r="Z281" s="145"/>
      <c r="AA281" s="145">
        <f t="shared" ref="AA281:AE284" si="70">+AA274/$AA$265</f>
        <v>1120</v>
      </c>
      <c r="AB281" s="145">
        <f t="shared" si="70"/>
        <v>1015</v>
      </c>
      <c r="AC281" s="145">
        <f t="shared" si="70"/>
        <v>1121</v>
      </c>
      <c r="AD281" s="145">
        <f t="shared" si="70"/>
        <v>1161</v>
      </c>
      <c r="AE281" s="145">
        <f t="shared" si="70"/>
        <v>1671</v>
      </c>
      <c r="AF281" s="145"/>
    </row>
    <row r="282" spans="1:46" x14ac:dyDescent="0.2">
      <c r="F282" s="148">
        <f>+G282*$U$263</f>
        <v>40000</v>
      </c>
      <c r="G282" s="148">
        <f>+H274</f>
        <v>10000</v>
      </c>
      <c r="H282" s="148">
        <v>350</v>
      </c>
      <c r="I282" s="148">
        <f>+(50*($U$263-1))</f>
        <v>150</v>
      </c>
      <c r="J282" s="148">
        <f>+F282*K282</f>
        <v>1399.9999999999998</v>
      </c>
      <c r="K282" s="171">
        <f>+K281-0.0025</f>
        <v>3.4999999999999996E-2</v>
      </c>
      <c r="L282" s="148">
        <f>+J282+I282+H282</f>
        <v>1899.9999999999998</v>
      </c>
      <c r="M282" s="148">
        <f>+L282/$U$265</f>
        <v>949.99999999999989</v>
      </c>
      <c r="N282" s="168"/>
      <c r="O282" s="168">
        <f t="shared" si="68"/>
        <v>910.00000000000011</v>
      </c>
      <c r="P282" s="168">
        <f t="shared" si="68"/>
        <v>857.5</v>
      </c>
      <c r="Q282" s="168">
        <f t="shared" si="68"/>
        <v>935.5</v>
      </c>
      <c r="R282" s="168">
        <f t="shared" si="68"/>
        <v>955.5</v>
      </c>
      <c r="S282" s="168">
        <f t="shared" si="68"/>
        <v>1385.5</v>
      </c>
      <c r="T282" s="168"/>
      <c r="U282" s="145">
        <f t="shared" si="69"/>
        <v>1820.0000000000002</v>
      </c>
      <c r="V282" s="145">
        <f t="shared" si="69"/>
        <v>1715</v>
      </c>
      <c r="W282" s="145">
        <f t="shared" si="69"/>
        <v>1871</v>
      </c>
      <c r="X282" s="145">
        <f t="shared" si="69"/>
        <v>1911</v>
      </c>
      <c r="Y282" s="145">
        <f t="shared" si="69"/>
        <v>2771</v>
      </c>
      <c r="Z282" s="145"/>
      <c r="AA282" s="145">
        <f t="shared" si="70"/>
        <v>1820.0000000000005</v>
      </c>
      <c r="AB282" s="145">
        <f t="shared" si="70"/>
        <v>1715</v>
      </c>
      <c r="AC282" s="145">
        <f t="shared" si="70"/>
        <v>1871</v>
      </c>
      <c r="AD282" s="145">
        <f t="shared" si="70"/>
        <v>1911</v>
      </c>
      <c r="AE282" s="145">
        <f t="shared" si="70"/>
        <v>2771</v>
      </c>
      <c r="AF282" s="145"/>
    </row>
    <row r="283" spans="1:46" x14ac:dyDescent="0.2">
      <c r="F283" s="148">
        <f>+G283*$U$263</f>
        <v>100000</v>
      </c>
      <c r="G283" s="148">
        <f>+H275</f>
        <v>25000</v>
      </c>
      <c r="H283" s="148">
        <v>350</v>
      </c>
      <c r="I283" s="148">
        <f>+(50*($U$263-1))</f>
        <v>150</v>
      </c>
      <c r="J283" s="148">
        <f>+F283*K283</f>
        <v>3249.9999999999995</v>
      </c>
      <c r="K283" s="171">
        <f>+K282-0.0025</f>
        <v>3.2499999999999994E-2</v>
      </c>
      <c r="L283" s="148">
        <f>+J283+I283+H283</f>
        <v>3749.9999999999995</v>
      </c>
      <c r="M283" s="148">
        <f>+L283/$U$265</f>
        <v>1874.9999999999998</v>
      </c>
      <c r="N283" s="168"/>
      <c r="O283" s="168">
        <f t="shared" si="68"/>
        <v>1235</v>
      </c>
      <c r="P283" s="168">
        <f t="shared" si="68"/>
        <v>1182.5</v>
      </c>
      <c r="Q283" s="168">
        <f t="shared" si="68"/>
        <v>1285.5</v>
      </c>
      <c r="R283" s="168">
        <f t="shared" si="68"/>
        <v>1305.5</v>
      </c>
      <c r="S283" s="168">
        <f t="shared" si="68"/>
        <v>1910.5</v>
      </c>
      <c r="T283" s="168"/>
      <c r="U283" s="145">
        <f t="shared" si="69"/>
        <v>2470</v>
      </c>
      <c r="V283" s="145">
        <f t="shared" si="69"/>
        <v>2365</v>
      </c>
      <c r="W283" s="145">
        <f t="shared" si="69"/>
        <v>2571</v>
      </c>
      <c r="X283" s="145">
        <f t="shared" si="69"/>
        <v>2611</v>
      </c>
      <c r="Y283" s="145">
        <f t="shared" si="69"/>
        <v>3821</v>
      </c>
      <c r="Z283" s="145"/>
      <c r="AA283" s="145">
        <f t="shared" si="70"/>
        <v>2470</v>
      </c>
      <c r="AB283" s="145">
        <f t="shared" si="70"/>
        <v>2365</v>
      </c>
      <c r="AC283" s="145">
        <f t="shared" si="70"/>
        <v>2571</v>
      </c>
      <c r="AD283" s="145">
        <f t="shared" si="70"/>
        <v>2611</v>
      </c>
      <c r="AE283" s="145">
        <f t="shared" si="70"/>
        <v>3821</v>
      </c>
      <c r="AF283" s="145"/>
    </row>
    <row r="284" spans="1:46" x14ac:dyDescent="0.2">
      <c r="F284" s="148">
        <f>+G284*$U$263</f>
        <v>200000</v>
      </c>
      <c r="G284" s="148">
        <f>+H276</f>
        <v>50000</v>
      </c>
      <c r="H284" s="148">
        <v>350</v>
      </c>
      <c r="I284" s="148">
        <f>+(50*($U$263-1))</f>
        <v>150</v>
      </c>
      <c r="J284" s="148">
        <f>+F284*K284</f>
        <v>5999.9999999999991</v>
      </c>
      <c r="K284" s="171">
        <f>+K283-0.0025</f>
        <v>2.9999999999999995E-2</v>
      </c>
      <c r="L284" s="148">
        <f>+J284+I284+H284</f>
        <v>6499.9999999999991</v>
      </c>
      <c r="M284" s="148">
        <f>+L284/$U$265</f>
        <v>3249.9999999999995</v>
      </c>
      <c r="N284" s="168"/>
      <c r="O284" s="168">
        <f t="shared" si="68"/>
        <v>1535</v>
      </c>
      <c r="P284" s="168">
        <f t="shared" si="68"/>
        <v>1482.5</v>
      </c>
      <c r="Q284" s="168">
        <f t="shared" si="68"/>
        <v>1610.5</v>
      </c>
      <c r="R284" s="168">
        <f t="shared" si="68"/>
        <v>1630.5</v>
      </c>
      <c r="S284" s="168">
        <f t="shared" si="68"/>
        <v>2410.5</v>
      </c>
      <c r="T284" s="168"/>
      <c r="U284" s="145">
        <f t="shared" si="69"/>
        <v>3070</v>
      </c>
      <c r="V284" s="145">
        <f t="shared" si="69"/>
        <v>2965</v>
      </c>
      <c r="W284" s="145">
        <f t="shared" si="69"/>
        <v>3221</v>
      </c>
      <c r="X284" s="145">
        <f t="shared" si="69"/>
        <v>3261</v>
      </c>
      <c r="Y284" s="145">
        <f t="shared" si="69"/>
        <v>4821</v>
      </c>
      <c r="Z284" s="145"/>
      <c r="AA284" s="145">
        <f t="shared" si="70"/>
        <v>3070</v>
      </c>
      <c r="AB284" s="145">
        <f t="shared" si="70"/>
        <v>2965</v>
      </c>
      <c r="AC284" s="145">
        <f t="shared" si="70"/>
        <v>3221</v>
      </c>
      <c r="AD284" s="145">
        <f t="shared" si="70"/>
        <v>3261</v>
      </c>
      <c r="AE284" s="145">
        <f t="shared" si="70"/>
        <v>4821</v>
      </c>
      <c r="AF284" s="145"/>
    </row>
    <row r="285" spans="1:46" x14ac:dyDescent="0.2">
      <c r="F285" s="148">
        <f>+G285*$U$263</f>
        <v>400000</v>
      </c>
      <c r="G285" s="148">
        <f>+H277</f>
        <v>100000</v>
      </c>
      <c r="H285" s="148">
        <v>350</v>
      </c>
      <c r="I285" s="148">
        <f>+(50*($U$263-1))</f>
        <v>150</v>
      </c>
      <c r="J285" s="148">
        <f>+F285*K285</f>
        <v>10999.999999999998</v>
      </c>
      <c r="K285" s="171">
        <f>+K284-0.0025</f>
        <v>2.7499999999999997E-2</v>
      </c>
      <c r="L285" s="148">
        <f>+J285+I285+H285</f>
        <v>11499.999999999998</v>
      </c>
      <c r="M285" s="148">
        <f>+L285/$U$265</f>
        <v>5749.9999999999991</v>
      </c>
    </row>
    <row r="312" spans="1:72" x14ac:dyDescent="0.2">
      <c r="A312" s="146"/>
      <c r="B312" s="146"/>
      <c r="C312" s="146"/>
      <c r="D312" s="146"/>
      <c r="E312" s="146"/>
      <c r="F312" s="146"/>
      <c r="G312" s="146"/>
      <c r="H312" s="146"/>
      <c r="I312" s="146"/>
      <c r="J312" s="146"/>
      <c r="K312" s="146"/>
      <c r="L312" s="146"/>
      <c r="M312" s="146"/>
      <c r="N312" s="146"/>
      <c r="O312" s="146"/>
      <c r="P312" s="146"/>
      <c r="Q312" s="146"/>
      <c r="R312" s="146"/>
      <c r="S312" s="146"/>
      <c r="T312" s="146"/>
      <c r="U312" s="146"/>
      <c r="V312" s="146"/>
      <c r="W312" s="146"/>
      <c r="X312" s="146"/>
      <c r="Y312" s="146"/>
      <c r="Z312" s="146"/>
      <c r="AA312" s="146"/>
      <c r="AB312" s="146"/>
      <c r="AC312" s="146"/>
      <c r="AD312" s="146"/>
      <c r="AE312" s="146"/>
      <c r="AF312" s="146"/>
      <c r="AG312" s="146"/>
      <c r="AH312" s="146"/>
      <c r="AI312" s="146"/>
      <c r="AJ312" s="146"/>
      <c r="AK312" s="146"/>
      <c r="AL312" s="146"/>
      <c r="AM312" s="146"/>
      <c r="AN312" s="146"/>
      <c r="AO312" s="146"/>
      <c r="AP312" s="146"/>
      <c r="AQ312" s="146"/>
      <c r="AR312" s="146"/>
      <c r="AS312" s="146"/>
      <c r="AT312" s="146"/>
    </row>
    <row r="313" spans="1:72" ht="15.75" x14ac:dyDescent="0.25">
      <c r="A313" s="145" t="s">
        <v>157</v>
      </c>
      <c r="F313" s="159" t="s">
        <v>210</v>
      </c>
      <c r="G313" s="159" t="s">
        <v>211</v>
      </c>
    </row>
    <row r="314" spans="1:72" ht="18" x14ac:dyDescent="0.25">
      <c r="A314" s="147" t="s">
        <v>160</v>
      </c>
    </row>
    <row r="315" spans="1:72" x14ac:dyDescent="0.2">
      <c r="A315" s="145" t="s">
        <v>112</v>
      </c>
      <c r="B315" s="146"/>
      <c r="C315" s="145"/>
      <c r="D315" s="145"/>
      <c r="E315" s="145"/>
      <c r="F315" s="145"/>
      <c r="G315" s="145"/>
      <c r="H315" s="145"/>
      <c r="I315" s="145"/>
      <c r="J315" s="145"/>
      <c r="K315" s="145"/>
      <c r="L315" s="145" t="s">
        <v>114</v>
      </c>
      <c r="M315" s="145"/>
      <c r="N315" s="145"/>
      <c r="O315" s="145"/>
      <c r="P315" s="145"/>
      <c r="Q315" s="145"/>
      <c r="R315" s="145"/>
      <c r="S315" s="145"/>
      <c r="T315" s="145"/>
      <c r="U315" s="145"/>
      <c r="V315" s="145"/>
      <c r="W315" s="145"/>
      <c r="X315" s="145"/>
      <c r="Y315" s="145"/>
      <c r="Z315" s="145"/>
      <c r="AA315" s="145"/>
      <c r="AB315" s="145"/>
      <c r="AC315" s="145"/>
      <c r="AD315" s="145"/>
      <c r="AE315" s="145"/>
      <c r="AF315" s="145"/>
      <c r="AG315" s="145"/>
      <c r="AH315" s="145"/>
      <c r="AI315" s="145"/>
      <c r="AJ315" s="145"/>
      <c r="AK315" s="145"/>
      <c r="AL315" s="145"/>
      <c r="AM315" s="145"/>
      <c r="AN315" s="145"/>
      <c r="AO315" s="145"/>
      <c r="AP315" s="145"/>
      <c r="AQ315" s="145"/>
      <c r="AR315" s="145"/>
      <c r="AS315" s="145"/>
      <c r="AT315" s="145"/>
      <c r="AV315" s="148" t="s">
        <v>271</v>
      </c>
    </row>
    <row r="316" spans="1:72" x14ac:dyDescent="0.2">
      <c r="A316" s="145" t="s">
        <v>115</v>
      </c>
      <c r="B316" s="145"/>
      <c r="C316" s="145"/>
      <c r="D316" s="145"/>
      <c r="E316" s="146"/>
      <c r="G316" s="145"/>
      <c r="H316" s="145" t="s">
        <v>116</v>
      </c>
      <c r="I316" s="145"/>
      <c r="J316" s="145"/>
      <c r="K316" s="145"/>
      <c r="L316" s="146"/>
      <c r="M316" s="145" t="s">
        <v>117</v>
      </c>
      <c r="N316" s="146">
        <v>8</v>
      </c>
      <c r="O316" s="149"/>
      <c r="P316" s="149"/>
      <c r="Q316" s="149"/>
      <c r="R316" s="149"/>
      <c r="S316" s="149"/>
      <c r="T316" s="149"/>
      <c r="U316" s="149"/>
      <c r="V316" s="149"/>
      <c r="W316" s="149"/>
      <c r="X316" s="149"/>
      <c r="Y316" s="149"/>
      <c r="Z316" s="149"/>
      <c r="AA316" s="149"/>
      <c r="AB316" s="149"/>
      <c r="AC316" s="149"/>
      <c r="AD316" s="149"/>
      <c r="AE316" s="149"/>
      <c r="AF316" s="149"/>
      <c r="AG316" s="149"/>
      <c r="AH316" s="149"/>
      <c r="AI316" s="149"/>
      <c r="AJ316" s="149"/>
      <c r="AK316" s="149"/>
      <c r="AL316" s="149"/>
      <c r="AM316" s="149"/>
      <c r="AN316" s="149"/>
      <c r="AO316" s="149"/>
      <c r="AP316" s="149"/>
      <c r="AQ316" s="149"/>
      <c r="AR316" s="149"/>
      <c r="AS316" s="149"/>
      <c r="AT316" s="149"/>
    </row>
    <row r="317" spans="1:72" ht="13.5" thickBot="1" x14ac:dyDescent="0.25">
      <c r="A317" s="145" t="s">
        <v>118</v>
      </c>
      <c r="B317" s="145"/>
      <c r="C317" s="145"/>
      <c r="D317" s="150" t="s">
        <v>162</v>
      </c>
      <c r="E317" s="145"/>
      <c r="F317" s="145" t="s">
        <v>119</v>
      </c>
      <c r="G317" s="145"/>
      <c r="H317" s="145"/>
      <c r="I317" s="173" t="s">
        <v>212</v>
      </c>
      <c r="J317" s="150" t="s">
        <v>120</v>
      </c>
      <c r="K317" s="150" t="s">
        <v>120</v>
      </c>
      <c r="L317" s="150" t="s">
        <v>120</v>
      </c>
      <c r="M317" s="150" t="s">
        <v>120</v>
      </c>
      <c r="N317" s="145"/>
      <c r="O317" s="145"/>
      <c r="P317" s="145"/>
      <c r="Q317" s="145"/>
      <c r="R317" s="145"/>
      <c r="S317" s="145"/>
      <c r="T317" s="145"/>
      <c r="U317" s="145"/>
      <c r="V317" s="145"/>
      <c r="W317" s="145"/>
      <c r="X317" s="145"/>
      <c r="Y317" s="145"/>
      <c r="Z317" s="145"/>
      <c r="AA317" s="145"/>
      <c r="AB317" s="145"/>
      <c r="AC317" s="145"/>
      <c r="AD317" s="145"/>
      <c r="AE317" s="145"/>
      <c r="AF317" s="145"/>
      <c r="AG317" s="145"/>
      <c r="AH317" s="145"/>
      <c r="AI317" s="145"/>
      <c r="AJ317" s="145"/>
      <c r="AK317" s="145"/>
      <c r="AL317" s="145"/>
      <c r="AM317" s="145"/>
      <c r="AN317" s="145"/>
      <c r="AO317" s="145"/>
      <c r="AP317" s="145"/>
      <c r="AQ317" s="145"/>
      <c r="AR317" s="145"/>
      <c r="AS317" s="145"/>
      <c r="AT317" s="145"/>
      <c r="AV317" s="145" t="s">
        <v>121</v>
      </c>
      <c r="AW317" s="145"/>
      <c r="AX317" s="145" t="s">
        <v>122</v>
      </c>
      <c r="AY317" s="145"/>
      <c r="AZ317" s="145" t="s">
        <v>123</v>
      </c>
      <c r="BA317" s="145"/>
      <c r="BB317" s="145"/>
      <c r="BC317" s="145"/>
      <c r="BD317" s="145"/>
      <c r="BE317" s="145"/>
      <c r="BF317" s="145" t="s">
        <v>124</v>
      </c>
      <c r="BG317" s="145"/>
      <c r="BH317" s="145" t="s">
        <v>125</v>
      </c>
      <c r="BI317" s="145"/>
      <c r="BJ317" s="145"/>
      <c r="BK317" s="145"/>
      <c r="BL317" s="145" t="s">
        <v>126</v>
      </c>
      <c r="BM317" s="145"/>
      <c r="BN317" s="145"/>
      <c r="BO317" s="145"/>
      <c r="BP317" s="145"/>
      <c r="BQ317" s="145"/>
      <c r="BR317" s="145" t="s">
        <v>124</v>
      </c>
      <c r="BS317" s="145"/>
      <c r="BT317" s="145" t="s">
        <v>127</v>
      </c>
    </row>
    <row r="318" spans="1:72" x14ac:dyDescent="0.2">
      <c r="A318" s="145"/>
      <c r="B318" s="145"/>
      <c r="C318" s="145"/>
      <c r="D318" s="145"/>
      <c r="E318" s="145"/>
      <c r="F318" s="145"/>
      <c r="G318" s="145"/>
      <c r="H318" s="145"/>
      <c r="I318" s="150" t="s">
        <v>120</v>
      </c>
      <c r="J318" s="150" t="s">
        <v>120</v>
      </c>
      <c r="K318" s="150" t="s">
        <v>120</v>
      </c>
      <c r="L318" s="150" t="s">
        <v>120</v>
      </c>
      <c r="M318" s="150" t="s">
        <v>120</v>
      </c>
      <c r="N318" s="145"/>
      <c r="O318" s="145"/>
      <c r="P318" s="145"/>
      <c r="Q318" s="145"/>
      <c r="R318" s="145"/>
      <c r="S318" s="145"/>
      <c r="T318" s="145"/>
      <c r="U318" s="180" t="s">
        <v>213</v>
      </c>
      <c r="V318" s="181"/>
      <c r="W318" s="181"/>
      <c r="X318" s="181"/>
      <c r="Y318" s="182"/>
      <c r="Z318" s="145"/>
      <c r="AA318" s="145"/>
      <c r="AB318" s="145"/>
      <c r="AC318" s="145"/>
      <c r="AD318" s="145"/>
      <c r="AE318" s="145"/>
      <c r="AF318" s="145"/>
      <c r="AG318" s="145"/>
      <c r="AH318" s="145"/>
      <c r="AI318" s="145"/>
      <c r="AJ318" s="145"/>
      <c r="AK318" s="145"/>
      <c r="AL318" s="145"/>
      <c r="AM318" s="145"/>
      <c r="AN318" s="145"/>
      <c r="AO318" s="145"/>
      <c r="AP318" s="145"/>
      <c r="AQ318" s="145"/>
      <c r="AR318" s="145"/>
      <c r="AS318" s="145"/>
      <c r="AT318" s="145"/>
      <c r="AV318" s="151"/>
      <c r="AX318" s="151"/>
      <c r="AZ318" s="151"/>
      <c r="BA318" s="152" t="s">
        <v>128</v>
      </c>
      <c r="BB318" s="153"/>
      <c r="BC318" s="152" t="s">
        <v>128</v>
      </c>
      <c r="BD318" s="151"/>
      <c r="BF318" s="151"/>
      <c r="BH318" s="151"/>
      <c r="BJ318" s="151"/>
      <c r="BL318" s="151"/>
      <c r="BM318" s="152" t="s">
        <v>128</v>
      </c>
      <c r="BN318" s="153"/>
      <c r="BO318" s="152" t="s">
        <v>128</v>
      </c>
      <c r="BP318" s="151"/>
      <c r="BR318" s="151"/>
      <c r="BT318" s="151"/>
    </row>
    <row r="319" spans="1:72" x14ac:dyDescent="0.2">
      <c r="A319" s="145"/>
      <c r="B319" s="145"/>
      <c r="C319" s="145"/>
      <c r="D319" s="145"/>
      <c r="E319" s="145"/>
      <c r="F319" s="145"/>
      <c r="G319" s="145"/>
      <c r="H319" s="145"/>
      <c r="I319" s="154">
        <v>1</v>
      </c>
      <c r="J319" s="154">
        <v>2</v>
      </c>
      <c r="K319" s="154">
        <v>3</v>
      </c>
      <c r="L319" s="154">
        <v>4</v>
      </c>
      <c r="M319" s="154">
        <v>5</v>
      </c>
      <c r="N319" s="145"/>
      <c r="O319" s="145"/>
      <c r="P319" s="145"/>
      <c r="Q319" s="145"/>
      <c r="R319" s="145"/>
      <c r="S319" s="145"/>
      <c r="T319" s="145"/>
      <c r="U319" s="183">
        <f>+U279-U342</f>
        <v>123.5</v>
      </c>
      <c r="V319" s="184">
        <f>+V279-V342</f>
        <v>74</v>
      </c>
      <c r="W319" s="184">
        <f>+W279-W342</f>
        <v>84.5</v>
      </c>
      <c r="X319" s="184">
        <f>+X279-X342</f>
        <v>79.5</v>
      </c>
      <c r="Y319" s="185">
        <f>+Y279-Y342</f>
        <v>181</v>
      </c>
      <c r="Z319" s="145"/>
      <c r="AA319" s="145"/>
      <c r="AB319" s="145"/>
      <c r="AC319" s="145"/>
      <c r="AD319" s="145"/>
      <c r="AE319" s="145"/>
      <c r="AF319" s="145"/>
      <c r="AG319" s="145"/>
      <c r="AH319" s="145"/>
      <c r="AI319" s="145"/>
      <c r="AJ319" s="145"/>
      <c r="AK319" s="145"/>
      <c r="AL319" s="145"/>
      <c r="AM319" s="145"/>
      <c r="AN319" s="145"/>
      <c r="AO319" s="145"/>
      <c r="AP319" s="145"/>
      <c r="AQ319" s="145"/>
      <c r="AR319" s="145"/>
      <c r="AS319" s="145"/>
      <c r="AT319" s="145"/>
      <c r="AV319" s="151"/>
      <c r="AX319" s="151"/>
      <c r="AZ319" s="151"/>
      <c r="BA319" s="152" t="s">
        <v>128</v>
      </c>
      <c r="BB319" s="153"/>
      <c r="BC319" s="152" t="s">
        <v>128</v>
      </c>
      <c r="BD319" s="151"/>
      <c r="BF319" s="151"/>
      <c r="BH319" s="151"/>
      <c r="BJ319" s="151"/>
      <c r="BL319" s="151"/>
      <c r="BM319" s="152" t="s">
        <v>128</v>
      </c>
      <c r="BN319" s="153"/>
      <c r="BO319" s="152" t="s">
        <v>128</v>
      </c>
      <c r="BP319" s="151"/>
      <c r="BR319" s="151"/>
      <c r="BT319" s="151"/>
    </row>
    <row r="320" spans="1:72" x14ac:dyDescent="0.2">
      <c r="A320" s="145" t="s">
        <v>129</v>
      </c>
      <c r="B320" s="145"/>
      <c r="C320" s="145"/>
      <c r="D320" s="145"/>
      <c r="E320" s="146" t="s">
        <v>272</v>
      </c>
      <c r="F320" s="145"/>
      <c r="G320" s="145"/>
      <c r="H320" s="145" t="s">
        <v>131</v>
      </c>
      <c r="I320" s="176" t="s">
        <v>164</v>
      </c>
      <c r="J320" s="177" t="s">
        <v>203</v>
      </c>
      <c r="K320" s="177" t="s">
        <v>204</v>
      </c>
      <c r="L320" s="177" t="s">
        <v>214</v>
      </c>
      <c r="M320" s="176" t="s">
        <v>168</v>
      </c>
      <c r="N320" s="145"/>
      <c r="O320" s="160"/>
      <c r="P320" s="160"/>
      <c r="Q320" s="160"/>
      <c r="R320" s="160"/>
      <c r="S320" s="160"/>
      <c r="T320" s="145"/>
      <c r="U320" s="186">
        <f>+U319/U279</f>
        <v>0.1657718120805369</v>
      </c>
      <c r="V320" s="187">
        <f>+V319/V279</f>
        <v>0.11562500000000001</v>
      </c>
      <c r="W320" s="187">
        <f>+W319/W279</f>
        <v>0.11719833564493759</v>
      </c>
      <c r="X320" s="187">
        <f>+X319/X279</f>
        <v>0.10446780551905388</v>
      </c>
      <c r="Y320" s="188">
        <f>+Y319/Y279</f>
        <v>0.16514598540145986</v>
      </c>
      <c r="Z320" s="145"/>
      <c r="AA320" s="145"/>
      <c r="AB320" s="145"/>
      <c r="AC320" s="145"/>
      <c r="AD320" s="145"/>
      <c r="AE320" s="145"/>
      <c r="AF320" s="145"/>
      <c r="AG320" s="145"/>
      <c r="AH320" s="145"/>
      <c r="AI320" s="145"/>
      <c r="AJ320" s="145"/>
      <c r="AK320" s="145"/>
      <c r="AL320" s="145"/>
      <c r="AM320" s="145"/>
      <c r="AN320" s="145"/>
      <c r="AO320" s="145"/>
      <c r="AP320" s="145"/>
      <c r="AQ320" s="145"/>
      <c r="AR320" s="145"/>
      <c r="AS320" s="145"/>
      <c r="AT320" s="145"/>
      <c r="AV320" s="151"/>
      <c r="AX320" s="151"/>
      <c r="AZ320" s="151"/>
      <c r="BA320" s="152" t="s">
        <v>128</v>
      </c>
      <c r="BB320" s="153"/>
      <c r="BC320" s="152" t="s">
        <v>128</v>
      </c>
      <c r="BD320" s="151"/>
      <c r="BF320" s="151"/>
      <c r="BH320" s="151"/>
      <c r="BJ320" s="151"/>
      <c r="BL320" s="151"/>
      <c r="BM320" s="152" t="s">
        <v>128</v>
      </c>
      <c r="BN320" s="153"/>
      <c r="BO320" s="152" t="s">
        <v>128</v>
      </c>
      <c r="BP320" s="151"/>
      <c r="BR320" s="151"/>
      <c r="BT320" s="151"/>
    </row>
    <row r="321" spans="1:72" x14ac:dyDescent="0.2">
      <c r="A321" s="145" t="s">
        <v>132</v>
      </c>
      <c r="B321" s="145"/>
      <c r="C321" s="145"/>
      <c r="D321" s="145"/>
      <c r="E321" s="146">
        <v>100</v>
      </c>
      <c r="F321" s="145" t="s">
        <v>133</v>
      </c>
      <c r="G321" s="145" t="s">
        <v>134</v>
      </c>
      <c r="H321" s="146">
        <v>500</v>
      </c>
      <c r="I321" s="146">
        <v>7000</v>
      </c>
      <c r="J321" s="146">
        <f>+I321+750</f>
        <v>7750</v>
      </c>
      <c r="K321" s="146">
        <f>+J321-150</f>
        <v>7600</v>
      </c>
      <c r="L321" s="146">
        <f>+K321-150</f>
        <v>7450</v>
      </c>
      <c r="M321" s="146">
        <f>+I321-500</f>
        <v>6500</v>
      </c>
      <c r="N321" s="145"/>
      <c r="O321" s="160"/>
      <c r="P321" s="160"/>
      <c r="Q321" s="160"/>
      <c r="R321" s="160"/>
      <c r="S321" s="160"/>
      <c r="T321" s="145"/>
      <c r="U321" s="186">
        <f>+U322/U273</f>
        <v>0.1657718120805369</v>
      </c>
      <c r="V321" s="187">
        <f>+V322/V273</f>
        <v>0.11562500000000001</v>
      </c>
      <c r="W321" s="187">
        <f>+W322/W273</f>
        <v>0.11719833564493759</v>
      </c>
      <c r="X321" s="187">
        <f>+X322/X273</f>
        <v>0.10446780551905388</v>
      </c>
      <c r="Y321" s="188">
        <f>+Y322/Y273</f>
        <v>0.16514598540145986</v>
      </c>
      <c r="Z321" s="145"/>
      <c r="AA321" s="145"/>
      <c r="AB321" s="145"/>
      <c r="AC321" s="145"/>
      <c r="AD321" s="145"/>
      <c r="AE321" s="145"/>
      <c r="AF321" s="145"/>
      <c r="AG321" s="145"/>
      <c r="AH321" s="145"/>
      <c r="AI321" s="145"/>
      <c r="AJ321" s="145"/>
      <c r="AK321" s="145"/>
      <c r="AL321" s="145"/>
      <c r="AM321" s="145"/>
      <c r="AN321" s="145"/>
      <c r="AO321" s="145"/>
      <c r="AP321" s="145"/>
      <c r="AQ321" s="145"/>
      <c r="AR321" s="145"/>
      <c r="AS321" s="145"/>
      <c r="AT321" s="145"/>
      <c r="AV321" s="151"/>
      <c r="AX321" s="151"/>
      <c r="AZ321" s="151"/>
      <c r="BA321" s="152" t="s">
        <v>128</v>
      </c>
      <c r="BB321" s="153"/>
      <c r="BC321" s="152" t="s">
        <v>128</v>
      </c>
      <c r="BD321" s="151"/>
      <c r="BF321" s="151"/>
      <c r="BH321" s="151"/>
      <c r="BJ321" s="151"/>
      <c r="BL321" s="151"/>
      <c r="BM321" s="152" t="s">
        <v>128</v>
      </c>
      <c r="BN321" s="153"/>
      <c r="BO321" s="152" t="s">
        <v>128</v>
      </c>
      <c r="BP321" s="151"/>
      <c r="BR321" s="151"/>
      <c r="BT321" s="151"/>
    </row>
    <row r="322" spans="1:72" ht="13.5" thickBot="1" x14ac:dyDescent="0.25">
      <c r="A322" s="145" t="s">
        <v>135</v>
      </c>
      <c r="B322" s="145"/>
      <c r="C322" s="145"/>
      <c r="D322" s="145"/>
      <c r="E322" s="145"/>
      <c r="F322" s="145" t="s">
        <v>136</v>
      </c>
      <c r="G322" s="145" t="s">
        <v>134</v>
      </c>
      <c r="H322" s="146">
        <v>1000</v>
      </c>
      <c r="I322" s="146">
        <f>+I321+750</f>
        <v>7750</v>
      </c>
      <c r="J322" s="146">
        <f>+J321+750</f>
        <v>8500</v>
      </c>
      <c r="K322" s="146">
        <f>+K321+550</f>
        <v>8150</v>
      </c>
      <c r="L322" s="146">
        <f>+K322-300</f>
        <v>7850</v>
      </c>
      <c r="M322" s="146">
        <f>+M321+500</f>
        <v>7000</v>
      </c>
      <c r="N322" s="145"/>
      <c r="O322" s="160"/>
      <c r="P322" s="160"/>
      <c r="Q322" s="160"/>
      <c r="R322" s="160"/>
      <c r="S322" s="160"/>
      <c r="T322" s="145"/>
      <c r="U322" s="189">
        <f>+U273-U335</f>
        <v>247</v>
      </c>
      <c r="V322" s="190">
        <f>+V273-V335</f>
        <v>148</v>
      </c>
      <c r="W322" s="190">
        <f>+W273-W335</f>
        <v>169</v>
      </c>
      <c r="X322" s="190">
        <f>+X273-X335</f>
        <v>159</v>
      </c>
      <c r="Y322" s="191">
        <f>+Y273-Y335</f>
        <v>362</v>
      </c>
      <c r="Z322" s="145"/>
      <c r="AA322" s="145"/>
      <c r="AB322" s="145"/>
      <c r="AC322" s="145"/>
      <c r="AD322" s="145"/>
      <c r="AE322" s="145"/>
      <c r="AF322" s="145"/>
      <c r="AG322" s="145"/>
      <c r="AH322" s="145"/>
      <c r="AI322" s="145"/>
      <c r="AJ322" s="145"/>
      <c r="AK322" s="145"/>
      <c r="AL322" s="145"/>
      <c r="AM322" s="145"/>
      <c r="AN322" s="145"/>
      <c r="AO322" s="145"/>
      <c r="AP322" s="145"/>
      <c r="AQ322" s="145"/>
      <c r="AR322" s="145"/>
      <c r="AS322" s="145"/>
      <c r="AT322" s="145"/>
      <c r="AV322" s="151"/>
      <c r="AX322" s="151"/>
      <c r="AZ322" s="151"/>
      <c r="BA322" s="152" t="s">
        <v>128</v>
      </c>
      <c r="BB322" s="153"/>
      <c r="BC322" s="152" t="s">
        <v>128</v>
      </c>
      <c r="BD322" s="151"/>
      <c r="BF322" s="151"/>
      <c r="BH322" s="151"/>
      <c r="BJ322" s="151"/>
      <c r="BL322" s="151"/>
      <c r="BM322" s="152" t="s">
        <v>128</v>
      </c>
      <c r="BN322" s="153"/>
      <c r="BO322" s="152" t="s">
        <v>128</v>
      </c>
      <c r="BP322" s="151"/>
      <c r="BR322" s="151"/>
      <c r="BT322" s="151"/>
    </row>
    <row r="323" spans="1:72" x14ac:dyDescent="0.2">
      <c r="A323" s="145" t="s">
        <v>137</v>
      </c>
      <c r="B323" s="146">
        <v>380</v>
      </c>
      <c r="C323" s="145" t="s">
        <v>49</v>
      </c>
      <c r="D323" s="146">
        <v>420</v>
      </c>
      <c r="E323" s="145" t="s">
        <v>143</v>
      </c>
      <c r="F323" s="145" t="s">
        <v>138</v>
      </c>
      <c r="G323" s="145" t="s">
        <v>134</v>
      </c>
      <c r="H323" s="146">
        <v>2500</v>
      </c>
      <c r="I323" s="146">
        <f>+I322+500</f>
        <v>8250</v>
      </c>
      <c r="J323" s="146">
        <f>+J322+750</f>
        <v>9250</v>
      </c>
      <c r="K323" s="146">
        <f>+K322+550</f>
        <v>8700</v>
      </c>
      <c r="L323" s="146">
        <f>+K323-300</f>
        <v>8400</v>
      </c>
      <c r="M323" s="146">
        <f>+M322+250</f>
        <v>7250</v>
      </c>
      <c r="N323" s="145"/>
      <c r="O323" s="163"/>
      <c r="P323" s="163"/>
      <c r="Q323" s="163"/>
      <c r="R323" s="163"/>
      <c r="S323" s="163"/>
      <c r="T323" s="145"/>
      <c r="U323" s="145"/>
      <c r="V323" s="145"/>
      <c r="W323" s="145"/>
      <c r="X323" s="145"/>
      <c r="Y323" s="145"/>
      <c r="Z323" s="145"/>
      <c r="AA323" s="145"/>
      <c r="AB323" s="145"/>
      <c r="AC323" s="145"/>
      <c r="AD323" s="145"/>
      <c r="AE323" s="145"/>
      <c r="AF323" s="145"/>
      <c r="AG323" s="145"/>
      <c r="AH323" s="145"/>
      <c r="AI323" s="145"/>
      <c r="AJ323" s="145"/>
      <c r="AK323" s="145"/>
      <c r="AL323" s="145"/>
      <c r="AM323" s="145"/>
      <c r="AN323" s="145"/>
      <c r="AO323" s="145"/>
      <c r="AP323" s="145"/>
      <c r="AQ323" s="145"/>
      <c r="AR323" s="145"/>
      <c r="AS323" s="145"/>
      <c r="AT323" s="145"/>
      <c r="AV323" s="151"/>
      <c r="AX323" s="151"/>
      <c r="AZ323" s="151"/>
      <c r="BA323" s="152" t="s">
        <v>128</v>
      </c>
      <c r="BB323" s="153"/>
      <c r="BC323" s="152" t="s">
        <v>128</v>
      </c>
      <c r="BD323" s="151"/>
      <c r="BF323" s="151"/>
      <c r="BH323" s="151"/>
      <c r="BJ323" s="151"/>
      <c r="BL323" s="151"/>
      <c r="BM323" s="152" t="s">
        <v>128</v>
      </c>
      <c r="BN323" s="153"/>
      <c r="BO323" s="152" t="s">
        <v>128</v>
      </c>
      <c r="BP323" s="151"/>
      <c r="BR323" s="151"/>
      <c r="BT323" s="151"/>
    </row>
    <row r="324" spans="1:72" x14ac:dyDescent="0.2">
      <c r="A324" s="145" t="s">
        <v>139</v>
      </c>
      <c r="B324" s="146">
        <v>700</v>
      </c>
      <c r="C324" s="145" t="s">
        <v>49</v>
      </c>
      <c r="D324" s="146">
        <v>1020</v>
      </c>
      <c r="E324" s="145" t="s">
        <v>143</v>
      </c>
      <c r="F324" s="145" t="s">
        <v>140</v>
      </c>
      <c r="G324" s="145" t="s">
        <v>134</v>
      </c>
      <c r="H324" s="146">
        <v>5000</v>
      </c>
      <c r="I324" s="146">
        <f>+I323+500</f>
        <v>8750</v>
      </c>
      <c r="J324" s="146">
        <f>+J323+300</f>
        <v>9550</v>
      </c>
      <c r="K324" s="146">
        <f>+K323+550</f>
        <v>9250</v>
      </c>
      <c r="L324" s="146">
        <f>+K324-300</f>
        <v>8950</v>
      </c>
      <c r="M324" s="146">
        <f>+M323+250</f>
        <v>7500</v>
      </c>
      <c r="N324" s="145"/>
      <c r="O324" s="160"/>
      <c r="P324" s="145"/>
      <c r="Q324" s="145" t="s">
        <v>169</v>
      </c>
      <c r="R324" s="145"/>
      <c r="T324" s="145"/>
      <c r="U324" s="145" t="s">
        <v>169</v>
      </c>
      <c r="V324" s="145"/>
      <c r="W324" s="145"/>
      <c r="X324" s="145"/>
      <c r="Y324" s="145"/>
      <c r="Z324" s="145"/>
      <c r="AA324" s="145" t="s">
        <v>169</v>
      </c>
      <c r="AB324" s="145"/>
      <c r="AC324" s="145"/>
      <c r="AE324" s="145"/>
      <c r="AF324" s="145"/>
      <c r="AG324" s="145"/>
      <c r="AH324" s="145"/>
      <c r="AI324" s="145"/>
      <c r="AJ324" s="145"/>
      <c r="AK324" s="145"/>
      <c r="AL324" s="145"/>
      <c r="AM324" s="145"/>
      <c r="AN324" s="145"/>
      <c r="AO324" s="145"/>
      <c r="AP324" s="145"/>
      <c r="AQ324" s="145"/>
      <c r="AR324" s="145"/>
      <c r="AS324" s="145"/>
      <c r="AT324" s="145"/>
      <c r="AV324" s="151"/>
      <c r="AX324" s="151"/>
      <c r="AZ324" s="151"/>
      <c r="BA324" s="152" t="s">
        <v>128</v>
      </c>
      <c r="BB324" s="153"/>
      <c r="BC324" s="152" t="s">
        <v>128</v>
      </c>
      <c r="BD324" s="151"/>
      <c r="BF324" s="151"/>
      <c r="BH324" s="151"/>
      <c r="BJ324" s="151"/>
      <c r="BL324" s="151"/>
      <c r="BM324" s="152" t="s">
        <v>128</v>
      </c>
      <c r="BN324" s="153"/>
      <c r="BO324" s="152" t="s">
        <v>128</v>
      </c>
      <c r="BP324" s="151"/>
      <c r="BR324" s="151"/>
      <c r="BT324" s="151"/>
    </row>
    <row r="325" spans="1:72" x14ac:dyDescent="0.2">
      <c r="A325" s="161" t="s">
        <v>170</v>
      </c>
      <c r="B325" s="161"/>
      <c r="C325" s="161"/>
      <c r="D325" s="161"/>
      <c r="E325" s="161">
        <v>5</v>
      </c>
      <c r="F325" s="162" t="s">
        <v>171</v>
      </c>
      <c r="G325" s="145" t="s">
        <v>141</v>
      </c>
      <c r="H325" s="146">
        <v>10000</v>
      </c>
      <c r="I325" s="146">
        <f>+I324+500</f>
        <v>9250</v>
      </c>
      <c r="J325" s="146">
        <f>+J324+300</f>
        <v>9850</v>
      </c>
      <c r="K325" s="146">
        <f>+K324+300</f>
        <v>9550</v>
      </c>
      <c r="L325" s="146">
        <f>+K325-300</f>
        <v>9250</v>
      </c>
      <c r="M325" s="146">
        <f>+M324+250</f>
        <v>7750</v>
      </c>
      <c r="N325" s="145"/>
      <c r="O325" s="163"/>
      <c r="P325" s="145" t="s">
        <v>172</v>
      </c>
      <c r="Q325" s="145">
        <v>1</v>
      </c>
      <c r="R325" s="145"/>
      <c r="T325" s="145"/>
      <c r="U325" s="145">
        <v>4</v>
      </c>
      <c r="V325" s="145"/>
      <c r="W325" s="145"/>
      <c r="X325" s="145"/>
      <c r="Y325" s="145"/>
      <c r="Z325" s="145"/>
      <c r="AA325" s="145">
        <v>20</v>
      </c>
      <c r="AB325" s="145"/>
      <c r="AC325" s="145"/>
      <c r="AE325" s="145"/>
      <c r="AF325" s="145"/>
      <c r="AG325" s="145"/>
      <c r="AH325" s="145"/>
      <c r="AI325" s="145"/>
      <c r="AJ325" s="145"/>
      <c r="AK325" s="145"/>
      <c r="AL325" s="145"/>
      <c r="AM325" s="145"/>
      <c r="AN325" s="145"/>
      <c r="AO325" s="145"/>
      <c r="AP325" s="145"/>
      <c r="AQ325" s="145"/>
      <c r="AR325" s="145"/>
      <c r="AS325" s="145"/>
      <c r="AT325" s="145"/>
      <c r="AV325" s="151"/>
      <c r="AX325" s="151"/>
      <c r="AZ325" s="151"/>
      <c r="BA325" s="152" t="s">
        <v>128</v>
      </c>
      <c r="BB325" s="153"/>
      <c r="BC325" s="152" t="s">
        <v>128</v>
      </c>
      <c r="BD325" s="151"/>
      <c r="BF325" s="151"/>
      <c r="BH325" s="151"/>
      <c r="BJ325" s="151"/>
      <c r="BL325" s="151"/>
      <c r="BM325" s="152" t="s">
        <v>128</v>
      </c>
      <c r="BN325" s="153"/>
      <c r="BO325" s="152" t="s">
        <v>128</v>
      </c>
      <c r="BP325" s="151"/>
      <c r="BR325" s="151"/>
      <c r="BT325" s="151"/>
    </row>
    <row r="326" spans="1:72" x14ac:dyDescent="0.2">
      <c r="A326" s="145" t="s">
        <v>142</v>
      </c>
      <c r="B326" s="145"/>
      <c r="C326" s="145"/>
      <c r="D326" s="145"/>
      <c r="E326" s="164" t="s">
        <v>173</v>
      </c>
      <c r="F326" s="145"/>
      <c r="G326" s="145"/>
      <c r="H326" s="145"/>
      <c r="I326" s="155">
        <v>1</v>
      </c>
      <c r="J326" s="155">
        <v>2</v>
      </c>
      <c r="K326" s="155">
        <v>3</v>
      </c>
      <c r="L326" s="155">
        <v>4</v>
      </c>
      <c r="M326" s="155">
        <v>5</v>
      </c>
      <c r="N326" s="145"/>
      <c r="O326" s="163" t="s">
        <v>200</v>
      </c>
      <c r="P326" s="145"/>
      <c r="Q326" s="145" t="s">
        <v>186</v>
      </c>
      <c r="R326" s="145"/>
      <c r="T326" s="145"/>
      <c r="U326" s="145" t="s">
        <v>186</v>
      </c>
      <c r="V326" s="145"/>
      <c r="W326" s="145"/>
      <c r="X326" s="145"/>
      <c r="Y326" s="145"/>
      <c r="Z326" s="145"/>
      <c r="AA326" s="164" t="s">
        <v>187</v>
      </c>
      <c r="AB326" s="145"/>
      <c r="AC326" s="145"/>
      <c r="AE326" s="145"/>
      <c r="AF326" s="145"/>
      <c r="AG326" s="145"/>
      <c r="AH326" s="145"/>
      <c r="AI326" s="145"/>
      <c r="AJ326" s="145"/>
      <c r="AK326" s="145"/>
      <c r="AL326" s="145"/>
      <c r="AM326" s="145"/>
      <c r="AN326" s="145"/>
      <c r="AO326" s="145"/>
      <c r="AP326" s="145"/>
      <c r="AQ326" s="145"/>
      <c r="AR326" s="145"/>
      <c r="AS326" s="145"/>
      <c r="AT326" s="145"/>
      <c r="AV326" s="151"/>
      <c r="AX326" s="151"/>
      <c r="AZ326" s="151"/>
      <c r="BA326" s="152" t="s">
        <v>128</v>
      </c>
      <c r="BB326" s="153"/>
      <c r="BC326" s="152" t="s">
        <v>128</v>
      </c>
      <c r="BD326" s="151"/>
      <c r="BF326" s="151"/>
      <c r="BH326" s="151"/>
      <c r="BJ326" s="151"/>
      <c r="BL326" s="151"/>
      <c r="BM326" s="152" t="s">
        <v>128</v>
      </c>
      <c r="BN326" s="153"/>
      <c r="BO326" s="152" t="s">
        <v>128</v>
      </c>
      <c r="BP326" s="151"/>
      <c r="BR326" s="151"/>
      <c r="BT326" s="151"/>
    </row>
    <row r="327" spans="1:72" x14ac:dyDescent="0.2">
      <c r="A327" s="145" t="s">
        <v>137</v>
      </c>
      <c r="B327" s="146">
        <v>400</v>
      </c>
      <c r="C327" s="145" t="s">
        <v>49</v>
      </c>
      <c r="D327" s="146">
        <v>420</v>
      </c>
      <c r="E327" s="145" t="s">
        <v>143</v>
      </c>
      <c r="F327" s="145" t="s">
        <v>144</v>
      </c>
      <c r="G327" s="145" t="s">
        <v>145</v>
      </c>
      <c r="H327" s="145"/>
      <c r="I327" s="156">
        <f>IF(+O331/$O$327&lt;=100%,0,(+O331-$O$327)/$O$327)</f>
        <v>2.6</v>
      </c>
      <c r="J327" s="156">
        <f>IF(+P331/$E$191&lt;=100%,0,(+P331-$E$191)/$E$191)</f>
        <v>2.6</v>
      </c>
      <c r="K327" s="156">
        <f>IF(+Q331/$E$191&lt;=100%,0,(+Q331-$E$191)/$E$191)</f>
        <v>2.6</v>
      </c>
      <c r="L327" s="156">
        <f>IF(+R331/$E$191&lt;=100%,0,(+R331-$E$191)/$E$191)</f>
        <v>2.6</v>
      </c>
      <c r="M327" s="156">
        <f>IF(+S331/$E$191&lt;=100%,0,(+S331-$E$191)/$E$191)</f>
        <v>4</v>
      </c>
      <c r="N327" s="145" t="s">
        <v>175</v>
      </c>
      <c r="O327" s="161">
        <v>5</v>
      </c>
      <c r="P327" s="145" t="s">
        <v>176</v>
      </c>
      <c r="Q327" s="145">
        <v>1</v>
      </c>
      <c r="T327" s="145"/>
      <c r="U327" s="145">
        <f>+U325/2</f>
        <v>2</v>
      </c>
      <c r="AA327" s="145">
        <f>+AA325/2</f>
        <v>10</v>
      </c>
      <c r="AH327" s="145"/>
      <c r="AI327" s="145"/>
      <c r="AJ327" s="145"/>
      <c r="AK327" s="145">
        <v>2</v>
      </c>
      <c r="AL327" s="145"/>
      <c r="AM327" s="145"/>
      <c r="AN327" s="145"/>
      <c r="AS327" s="145"/>
      <c r="AT327" s="145"/>
      <c r="AV327" s="151"/>
      <c r="AX327" s="151"/>
      <c r="AZ327" s="151"/>
      <c r="BA327" s="152" t="s">
        <v>128</v>
      </c>
      <c r="BB327" s="153"/>
      <c r="BC327" s="152" t="s">
        <v>128</v>
      </c>
      <c r="BD327" s="151"/>
      <c r="BF327" s="151"/>
      <c r="BH327" s="151"/>
      <c r="BJ327" s="151"/>
      <c r="BL327" s="151"/>
      <c r="BM327" s="152" t="s">
        <v>128</v>
      </c>
      <c r="BN327" s="153"/>
      <c r="BO327" s="152" t="s">
        <v>128</v>
      </c>
      <c r="BP327" s="151"/>
      <c r="BR327" s="151"/>
      <c r="BT327" s="151"/>
    </row>
    <row r="328" spans="1:72" x14ac:dyDescent="0.2">
      <c r="A328" s="145" t="s">
        <v>139</v>
      </c>
      <c r="B328" s="146">
        <v>720</v>
      </c>
      <c r="C328" s="145" t="s">
        <v>49</v>
      </c>
      <c r="D328" s="146">
        <v>1020</v>
      </c>
      <c r="E328" s="145" t="s">
        <v>143</v>
      </c>
      <c r="F328" s="145"/>
      <c r="G328" s="145" t="s">
        <v>147</v>
      </c>
      <c r="H328" s="145"/>
      <c r="I328" s="156">
        <f>IF(+O332/$O$328&lt;=100%,0,(+O332-$O$328)/$O$328)</f>
        <v>3.375</v>
      </c>
      <c r="J328" s="156">
        <f>IF(+P332/$O$328&lt;=100%,0,(+P332-$O$328)/$O$328)</f>
        <v>2.75</v>
      </c>
      <c r="K328" s="156">
        <f>IF(+Q332/$O$328&lt;=100%,0,(+Q332-$O$328)/$O$328)</f>
        <v>3.375</v>
      </c>
      <c r="L328" s="156">
        <f>IF(+R332/$O$328&lt;=100%,0,(+R332-$O$328)/$O$328)</f>
        <v>3.625</v>
      </c>
      <c r="M328" s="156">
        <f>IF(+S332/$O$328&lt;=100%,0,(+S332-$O$328)/$O$328)</f>
        <v>4.625</v>
      </c>
      <c r="N328" s="145" t="s">
        <v>175</v>
      </c>
      <c r="O328" s="161">
        <v>1</v>
      </c>
      <c r="P328" s="164" t="s">
        <v>177</v>
      </c>
      <c r="Q328" s="174">
        <f>+U328</f>
        <v>8</v>
      </c>
      <c r="T328" s="164"/>
      <c r="U328" s="174">
        <v>8</v>
      </c>
      <c r="V328" s="145" t="s">
        <v>177</v>
      </c>
      <c r="AA328" s="174">
        <f>+U328</f>
        <v>8</v>
      </c>
      <c r="AB328" s="145" t="s">
        <v>177</v>
      </c>
      <c r="AH328" s="145"/>
      <c r="AI328" s="145"/>
      <c r="AJ328" s="145"/>
      <c r="AK328" s="145">
        <f>+AK327*2</f>
        <v>4</v>
      </c>
      <c r="AL328" s="145"/>
      <c r="AM328" s="145"/>
      <c r="AN328" s="145"/>
      <c r="AS328" s="145"/>
      <c r="AT328" s="145"/>
      <c r="AV328" s="157"/>
      <c r="AX328" s="157"/>
      <c r="AZ328" s="157"/>
      <c r="BA328" s="152"/>
      <c r="BB328" s="158"/>
      <c r="BC328" s="152"/>
      <c r="BD328" s="157"/>
      <c r="BF328" s="157"/>
      <c r="BH328" s="157"/>
      <c r="BJ328" s="157"/>
      <c r="BL328" s="157"/>
      <c r="BM328" s="152"/>
      <c r="BN328" s="158"/>
      <c r="BO328" s="152"/>
      <c r="BP328" s="157"/>
      <c r="BR328" s="157"/>
      <c r="BT328" s="157"/>
    </row>
    <row r="329" spans="1:72" x14ac:dyDescent="0.2">
      <c r="D329" s="164" t="s">
        <v>178</v>
      </c>
      <c r="F329" s="145"/>
      <c r="G329" s="145" t="s">
        <v>148</v>
      </c>
      <c r="H329" s="145"/>
      <c r="I329" s="156">
        <f>(+O333-$O$329)/$O$329</f>
        <v>0.125</v>
      </c>
      <c r="J329" s="156">
        <f>(+P333-$O$329)/$O$329</f>
        <v>0.125</v>
      </c>
      <c r="K329" s="156">
        <f>(+Q333-$O$329)/$O$329</f>
        <v>0.125</v>
      </c>
      <c r="L329" s="156">
        <f>(+R333-$O$329)/$O$329</f>
        <v>0.375</v>
      </c>
      <c r="M329" s="156">
        <f>(+S333-$O$329)/$O$329</f>
        <v>0.5625</v>
      </c>
      <c r="N329" s="145" t="s">
        <v>175</v>
      </c>
      <c r="O329" s="161">
        <v>2</v>
      </c>
      <c r="T329" s="145"/>
      <c r="AH329" s="145"/>
      <c r="AI329" s="145"/>
      <c r="AJ329" s="145"/>
      <c r="AK329" s="145">
        <v>4</v>
      </c>
      <c r="AL329" s="145"/>
      <c r="AM329" s="145"/>
      <c r="AN329" s="145"/>
      <c r="AO329" s="145"/>
      <c r="AP329" s="145"/>
      <c r="AQ329" s="145"/>
      <c r="AR329" s="145"/>
      <c r="AS329" s="145"/>
      <c r="AT329" s="145"/>
      <c r="AV329" s="157"/>
      <c r="AX329" s="157"/>
      <c r="AZ329" s="157"/>
      <c r="BA329" s="152"/>
      <c r="BB329" s="158"/>
      <c r="BC329" s="152"/>
      <c r="BD329" s="157"/>
      <c r="BF329" s="157"/>
      <c r="BH329" s="157"/>
      <c r="BJ329" s="157"/>
      <c r="BL329" s="157"/>
      <c r="BM329" s="152"/>
      <c r="BN329" s="158"/>
      <c r="BO329" s="152"/>
      <c r="BP329" s="157"/>
      <c r="BR329" s="157"/>
      <c r="BT329" s="157"/>
    </row>
    <row r="330" spans="1:72" x14ac:dyDescent="0.2">
      <c r="D330" s="155">
        <v>1</v>
      </c>
      <c r="E330" s="155">
        <v>2</v>
      </c>
      <c r="F330" s="155">
        <v>3</v>
      </c>
      <c r="G330" s="155">
        <v>4</v>
      </c>
      <c r="H330" s="155">
        <v>5</v>
      </c>
      <c r="I330" s="165" t="s">
        <v>179</v>
      </c>
      <c r="J330" s="154"/>
      <c r="K330" s="154"/>
      <c r="L330" s="154">
        <f>+N316</f>
        <v>8</v>
      </c>
      <c r="M330" s="154" t="s">
        <v>188</v>
      </c>
      <c r="O330" s="165" t="s">
        <v>180</v>
      </c>
      <c r="P330" s="154"/>
      <c r="Q330" s="154"/>
      <c r="R330" s="154"/>
      <c r="S330" s="154"/>
      <c r="Z330" s="192"/>
      <c r="AG330" s="155">
        <v>1</v>
      </c>
      <c r="AH330" s="155">
        <v>2</v>
      </c>
      <c r="AI330" s="155">
        <v>3</v>
      </c>
      <c r="AJ330" s="155">
        <v>4</v>
      </c>
      <c r="AK330" s="155">
        <v>5</v>
      </c>
      <c r="AL330" s="155"/>
      <c r="AN330" s="145"/>
      <c r="AO330" s="145"/>
      <c r="AP330" s="145"/>
      <c r="AQ330" s="145"/>
      <c r="AR330" s="145"/>
      <c r="AS330" s="145"/>
      <c r="AT330" s="145"/>
      <c r="AV330" s="157"/>
      <c r="AX330" s="157"/>
      <c r="AZ330" s="157"/>
      <c r="BA330" s="152"/>
      <c r="BB330" s="158"/>
      <c r="BC330" s="152"/>
      <c r="BD330" s="157"/>
      <c r="BF330" s="157"/>
      <c r="BH330" s="157"/>
      <c r="BJ330" s="157"/>
      <c r="BL330" s="157"/>
      <c r="BM330" s="152"/>
      <c r="BN330" s="158"/>
      <c r="BO330" s="152"/>
      <c r="BP330" s="157"/>
      <c r="BR330" s="157"/>
      <c r="BT330" s="157"/>
    </row>
    <row r="331" spans="1:72" x14ac:dyDescent="0.2">
      <c r="B331" s="148">
        <f>+E325*I327</f>
        <v>13</v>
      </c>
      <c r="D331" s="166">
        <f>+$O$327*I327+$O$327</f>
        <v>18</v>
      </c>
      <c r="E331" s="166">
        <f>+$O$327*J327+$O$327</f>
        <v>18</v>
      </c>
      <c r="F331" s="166">
        <f>+$O$327*K327+$O$327</f>
        <v>18</v>
      </c>
      <c r="G331" s="166">
        <f>+$O$327*L327+$O$327</f>
        <v>18</v>
      </c>
      <c r="H331" s="166">
        <f>+$O$327*M327+$O$327</f>
        <v>25</v>
      </c>
      <c r="I331" s="166">
        <v>18</v>
      </c>
      <c r="J331" s="166">
        <v>18</v>
      </c>
      <c r="K331" s="166">
        <v>18</v>
      </c>
      <c r="L331" s="166">
        <v>18</v>
      </c>
      <c r="M331" s="166">
        <v>25</v>
      </c>
      <c r="N331" s="148" t="s">
        <v>146</v>
      </c>
      <c r="O331" s="166">
        <f>+I331</f>
        <v>18</v>
      </c>
      <c r="P331" s="166">
        <f>+J331</f>
        <v>18</v>
      </c>
      <c r="Q331" s="166">
        <f>+K331</f>
        <v>18</v>
      </c>
      <c r="R331" s="166">
        <f>+L331</f>
        <v>18</v>
      </c>
      <c r="S331" s="166">
        <f>+M331</f>
        <v>25</v>
      </c>
      <c r="Z331" s="192"/>
      <c r="AG331" s="166">
        <f t="shared" ref="AG331:AK333" si="71">+D331-O331</f>
        <v>0</v>
      </c>
      <c r="AH331" s="166">
        <f t="shared" si="71"/>
        <v>0</v>
      </c>
      <c r="AI331" s="166">
        <f t="shared" si="71"/>
        <v>0</v>
      </c>
      <c r="AJ331" s="166">
        <f t="shared" si="71"/>
        <v>0</v>
      </c>
      <c r="AK331" s="166">
        <f t="shared" si="71"/>
        <v>0</v>
      </c>
      <c r="AL331" s="167"/>
      <c r="AN331" s="145"/>
      <c r="AO331" s="145"/>
      <c r="AP331" s="145"/>
      <c r="AQ331" s="145"/>
      <c r="AR331" s="145"/>
      <c r="AS331" s="145"/>
      <c r="AT331" s="145"/>
      <c r="AV331" s="157"/>
      <c r="AX331" s="157"/>
      <c r="AZ331" s="157"/>
      <c r="BA331" s="152"/>
      <c r="BB331" s="158"/>
      <c r="BC331" s="152"/>
      <c r="BD331" s="157"/>
      <c r="BF331" s="157"/>
      <c r="BH331" s="157"/>
      <c r="BJ331" s="157"/>
      <c r="BL331" s="157"/>
      <c r="BM331" s="152"/>
      <c r="BN331" s="158"/>
      <c r="BO331" s="152"/>
      <c r="BP331" s="157"/>
      <c r="BR331" s="157"/>
      <c r="BT331" s="157"/>
    </row>
    <row r="332" spans="1:72" x14ac:dyDescent="0.2">
      <c r="B332" s="148">
        <f>+E325+B331</f>
        <v>18</v>
      </c>
      <c r="D332" s="166">
        <f>+$O$328*I328+$O$328</f>
        <v>4.375</v>
      </c>
      <c r="E332" s="166">
        <f>+$O$328*J328+$O$328</f>
        <v>3.75</v>
      </c>
      <c r="F332" s="166">
        <f>+$O$328*K328+$O$328</f>
        <v>4.375</v>
      </c>
      <c r="G332" s="166">
        <f>+$O$328*L328+$O$328</f>
        <v>4.625</v>
      </c>
      <c r="H332" s="166">
        <f>+$O$328*M328+$O$328</f>
        <v>5.625</v>
      </c>
      <c r="I332" s="166">
        <v>35</v>
      </c>
      <c r="J332" s="166">
        <v>30</v>
      </c>
      <c r="K332" s="166">
        <v>35</v>
      </c>
      <c r="L332" s="166">
        <v>37</v>
      </c>
      <c r="M332" s="166">
        <v>45</v>
      </c>
      <c r="N332" s="148" t="s">
        <v>146</v>
      </c>
      <c r="O332" s="166">
        <f>+I332/$N$316</f>
        <v>4.375</v>
      </c>
      <c r="P332" s="166">
        <f>+J332/$N$316</f>
        <v>3.75</v>
      </c>
      <c r="Q332" s="166">
        <f>+K332/$N$316</f>
        <v>4.375</v>
      </c>
      <c r="R332" s="166">
        <f>+L332/$N$316</f>
        <v>4.625</v>
      </c>
      <c r="S332" s="166">
        <f>+M332/$N$316</f>
        <v>5.625</v>
      </c>
      <c r="AG332" s="166">
        <f t="shared" si="71"/>
        <v>0</v>
      </c>
      <c r="AH332" s="166">
        <f t="shared" si="71"/>
        <v>0</v>
      </c>
      <c r="AI332" s="166">
        <f t="shared" si="71"/>
        <v>0</v>
      </c>
      <c r="AJ332" s="166">
        <f t="shared" si="71"/>
        <v>0</v>
      </c>
      <c r="AK332" s="166">
        <f t="shared" si="71"/>
        <v>0</v>
      </c>
      <c r="AL332" s="167"/>
      <c r="AN332" s="145"/>
      <c r="AO332" s="145"/>
      <c r="AP332" s="145"/>
      <c r="AQ332" s="145"/>
      <c r="AR332" s="145"/>
      <c r="AS332" s="145"/>
      <c r="AT332" s="145"/>
      <c r="AV332" s="157"/>
      <c r="AX332" s="157"/>
      <c r="AZ332" s="157"/>
      <c r="BA332" s="152"/>
      <c r="BB332" s="158"/>
      <c r="BC332" s="152"/>
      <c r="BD332" s="157"/>
      <c r="BF332" s="157"/>
      <c r="BH332" s="157"/>
      <c r="BJ332" s="157"/>
      <c r="BL332" s="157"/>
      <c r="BM332" s="152"/>
      <c r="BN332" s="158"/>
      <c r="BO332" s="152"/>
      <c r="BP332" s="157"/>
      <c r="BR332" s="157"/>
      <c r="BT332" s="157"/>
    </row>
    <row r="333" spans="1:72" x14ac:dyDescent="0.2">
      <c r="D333" s="166">
        <f>+$O$329*I329+$O$329</f>
        <v>2.25</v>
      </c>
      <c r="E333" s="166">
        <f>+$O$329*J329+$O$329</f>
        <v>2.25</v>
      </c>
      <c r="F333" s="166">
        <f>+$O$329*K329+$O$329</f>
        <v>2.25</v>
      </c>
      <c r="G333" s="166">
        <f>+$O$329*L329+$O$329</f>
        <v>2.75</v>
      </c>
      <c r="H333" s="166">
        <f>+$O$329*M329+$O$329</f>
        <v>3.125</v>
      </c>
      <c r="I333" s="166">
        <v>18</v>
      </c>
      <c r="J333" s="166">
        <v>18</v>
      </c>
      <c r="K333" s="166">
        <v>18</v>
      </c>
      <c r="L333" s="166">
        <v>22</v>
      </c>
      <c r="M333" s="166">
        <v>25</v>
      </c>
      <c r="N333" s="148" t="s">
        <v>146</v>
      </c>
      <c r="O333" s="166">
        <f>+I333/+$N$316</f>
        <v>2.25</v>
      </c>
      <c r="P333" s="166">
        <f>+J333/+$N$316</f>
        <v>2.25</v>
      </c>
      <c r="Q333" s="166">
        <f>+K333/+$N$316</f>
        <v>2.25</v>
      </c>
      <c r="R333" s="166">
        <f>+L333/+$N$316</f>
        <v>2.75</v>
      </c>
      <c r="S333" s="166">
        <f>+M333/+$N$316</f>
        <v>3.125</v>
      </c>
      <c r="Z333" s="192"/>
      <c r="AG333" s="166">
        <f t="shared" si="71"/>
        <v>0</v>
      </c>
      <c r="AH333" s="166">
        <f t="shared" si="71"/>
        <v>0</v>
      </c>
      <c r="AI333" s="166">
        <f t="shared" si="71"/>
        <v>0</v>
      </c>
      <c r="AJ333" s="166">
        <f t="shared" si="71"/>
        <v>0</v>
      </c>
      <c r="AK333" s="166">
        <f t="shared" si="71"/>
        <v>0</v>
      </c>
      <c r="AL333" s="167"/>
      <c r="AN333" s="145"/>
      <c r="AO333" s="145"/>
      <c r="AP333" s="145"/>
      <c r="AQ333" s="145"/>
      <c r="AR333" s="145"/>
      <c r="AS333" s="145"/>
      <c r="AT333" s="145"/>
      <c r="AV333" s="157"/>
      <c r="AX333" s="157"/>
      <c r="AZ333" s="157"/>
      <c r="BA333" s="152"/>
      <c r="BB333" s="158"/>
      <c r="BC333" s="152"/>
      <c r="BD333" s="157"/>
      <c r="BF333" s="157"/>
      <c r="BH333" s="157"/>
      <c r="BJ333" s="157"/>
      <c r="BL333" s="157"/>
      <c r="BM333" s="152"/>
      <c r="BN333" s="158"/>
      <c r="BO333" s="152"/>
      <c r="BP333" s="157"/>
      <c r="BR333" s="157"/>
      <c r="BT333" s="157"/>
    </row>
    <row r="334" spans="1:72" x14ac:dyDescent="0.2">
      <c r="F334" s="145"/>
      <c r="G334" s="145"/>
      <c r="H334" s="145"/>
      <c r="I334" s="154">
        <v>1</v>
      </c>
      <c r="J334" s="154">
        <v>2</v>
      </c>
      <c r="K334" s="154">
        <v>3</v>
      </c>
      <c r="L334" s="154">
        <v>4</v>
      </c>
      <c r="M334" s="154">
        <v>5</v>
      </c>
      <c r="O334" s="154">
        <v>1</v>
      </c>
      <c r="P334" s="154">
        <v>2</v>
      </c>
      <c r="Q334" s="154">
        <v>3</v>
      </c>
      <c r="R334" s="154">
        <v>4</v>
      </c>
      <c r="S334" s="154">
        <v>5</v>
      </c>
      <c r="T334" s="154"/>
      <c r="U334" s="154">
        <v>1</v>
      </c>
      <c r="V334" s="154">
        <v>2</v>
      </c>
      <c r="W334" s="154">
        <v>3</v>
      </c>
      <c r="X334" s="154">
        <v>4</v>
      </c>
      <c r="Y334" s="154">
        <v>5</v>
      </c>
      <c r="Z334" s="154"/>
      <c r="AA334" s="154">
        <v>1</v>
      </c>
      <c r="AB334" s="154">
        <v>2</v>
      </c>
      <c r="AC334" s="154">
        <v>3</v>
      </c>
      <c r="AD334" s="154">
        <v>4</v>
      </c>
      <c r="AE334" s="154">
        <v>5</v>
      </c>
      <c r="AN334" s="145"/>
      <c r="AO334" s="154">
        <v>1</v>
      </c>
      <c r="AP334" s="154">
        <v>2</v>
      </c>
      <c r="AQ334" s="154">
        <v>3</v>
      </c>
      <c r="AR334" s="154">
        <v>4</v>
      </c>
      <c r="AS334" s="154">
        <v>5</v>
      </c>
      <c r="AT334" s="145"/>
    </row>
    <row r="335" spans="1:72" x14ac:dyDescent="0.2">
      <c r="A335" s="145"/>
      <c r="B335" s="145"/>
      <c r="C335" s="145"/>
      <c r="D335" s="145"/>
      <c r="E335" s="145"/>
      <c r="F335" s="145" t="s">
        <v>149</v>
      </c>
      <c r="G335" s="145" t="s">
        <v>134</v>
      </c>
      <c r="H335" s="146">
        <v>5000</v>
      </c>
      <c r="I335" s="156">
        <v>7.2499999999999995E-2</v>
      </c>
      <c r="J335" s="156">
        <f>+I335-0.25%</f>
        <v>6.9999999999999993E-2</v>
      </c>
      <c r="K335" s="156">
        <f>+J335+0.25%</f>
        <v>7.2499999999999995E-2</v>
      </c>
      <c r="L335" s="156">
        <f>+K335</f>
        <v>7.2499999999999995E-2</v>
      </c>
      <c r="M335" s="156">
        <f>+L335+1.75%</f>
        <v>0.09</v>
      </c>
      <c r="O335" s="145">
        <f>+$H335*I335</f>
        <v>362.5</v>
      </c>
      <c r="P335" s="145">
        <f>+$H335*J335</f>
        <v>349.99999999999994</v>
      </c>
      <c r="Q335" s="145">
        <f>+$H335*K335</f>
        <v>362.5</v>
      </c>
      <c r="R335" s="145">
        <f>+$H335*L335</f>
        <v>362.5</v>
      </c>
      <c r="S335" s="145">
        <f>+$H335*M335</f>
        <v>450</v>
      </c>
      <c r="T335" s="145"/>
      <c r="U335" s="168">
        <f t="shared" ref="U335:Y339" si="72">+O342*$U$327</f>
        <v>1243</v>
      </c>
      <c r="V335" s="168">
        <f t="shared" si="72"/>
        <v>1132</v>
      </c>
      <c r="W335" s="168">
        <f t="shared" si="72"/>
        <v>1273</v>
      </c>
      <c r="X335" s="168">
        <f t="shared" si="72"/>
        <v>1363</v>
      </c>
      <c r="Y335" s="168">
        <f t="shared" si="72"/>
        <v>1830</v>
      </c>
      <c r="Z335" s="145"/>
      <c r="AA335" s="168">
        <f t="shared" ref="AA335:AE339" si="73">+$AA$327*O342</f>
        <v>6215</v>
      </c>
      <c r="AB335" s="168">
        <f t="shared" si="73"/>
        <v>5660</v>
      </c>
      <c r="AC335" s="168">
        <f t="shared" si="73"/>
        <v>6365</v>
      </c>
      <c r="AD335" s="168">
        <f t="shared" si="73"/>
        <v>6815</v>
      </c>
      <c r="AE335" s="168">
        <f t="shared" si="73"/>
        <v>9150</v>
      </c>
      <c r="AH335" s="145"/>
      <c r="AI335" s="145">
        <f t="shared" ref="AI335:AK339" si="74">+P335*$AK$193</f>
        <v>699.99999999999989</v>
      </c>
      <c r="AJ335" s="145">
        <f t="shared" si="74"/>
        <v>725</v>
      </c>
      <c r="AK335" s="145">
        <f t="shared" si="74"/>
        <v>725</v>
      </c>
      <c r="AL335" s="145"/>
      <c r="AM335" s="145">
        <f>+S335*$AK$193</f>
        <v>900</v>
      </c>
      <c r="AN335" s="145"/>
      <c r="AO335" s="145">
        <f t="shared" ref="AO335:AS339" si="75">+O335*$AK$194</f>
        <v>1450</v>
      </c>
      <c r="AP335" s="145">
        <f t="shared" si="75"/>
        <v>1399.9999999999998</v>
      </c>
      <c r="AQ335" s="145">
        <f t="shared" si="75"/>
        <v>1450</v>
      </c>
      <c r="AR335" s="145">
        <f t="shared" si="75"/>
        <v>1450</v>
      </c>
      <c r="AS335" s="145">
        <f t="shared" si="75"/>
        <v>1800</v>
      </c>
      <c r="AT335" s="145"/>
    </row>
    <row r="336" spans="1:72" hidden="1" x14ac:dyDescent="0.2">
      <c r="A336" s="145" t="s">
        <v>150</v>
      </c>
      <c r="B336" s="145"/>
      <c r="C336" s="145"/>
      <c r="D336" s="145"/>
      <c r="E336" s="175" t="s">
        <v>121</v>
      </c>
      <c r="F336" s="145" t="s">
        <v>138</v>
      </c>
      <c r="G336" s="145" t="s">
        <v>134</v>
      </c>
      <c r="H336" s="146">
        <v>10000</v>
      </c>
      <c r="I336" s="156">
        <f>+I335-0.5%</f>
        <v>6.7499999999999991E-2</v>
      </c>
      <c r="J336" s="156">
        <f t="shared" ref="J336:M339" si="76">+J335-0.25%</f>
        <v>6.7499999999999991E-2</v>
      </c>
      <c r="K336" s="156">
        <f t="shared" si="76"/>
        <v>6.9999999999999993E-2</v>
      </c>
      <c r="L336" s="156">
        <f t="shared" si="76"/>
        <v>6.9999999999999993E-2</v>
      </c>
      <c r="M336" s="156">
        <f t="shared" si="76"/>
        <v>8.7499999999999994E-2</v>
      </c>
      <c r="O336" s="145">
        <f>(+$H336-$H335)*I336+O335</f>
        <v>700</v>
      </c>
      <c r="P336" s="145">
        <f>(+$H336-$H335)*J336+P335</f>
        <v>687.49999999999989</v>
      </c>
      <c r="Q336" s="145">
        <f>(+$H336-$H335)*K336+Q335</f>
        <v>712.5</v>
      </c>
      <c r="R336" s="145">
        <f>(+$H336-$H335)*L336+R335</f>
        <v>712.5</v>
      </c>
      <c r="S336" s="145">
        <f>(+$H336-$H335)*M336+S335</f>
        <v>887.5</v>
      </c>
      <c r="T336" s="145"/>
      <c r="U336" s="168">
        <f t="shared" si="72"/>
        <v>1918</v>
      </c>
      <c r="V336" s="168">
        <f t="shared" si="72"/>
        <v>1806.9999999999998</v>
      </c>
      <c r="W336" s="168">
        <f t="shared" si="72"/>
        <v>1973</v>
      </c>
      <c r="X336" s="168">
        <f t="shared" si="72"/>
        <v>2063</v>
      </c>
      <c r="Y336" s="168">
        <f t="shared" si="72"/>
        <v>2705</v>
      </c>
      <c r="Z336" s="145"/>
      <c r="AA336" s="168">
        <f t="shared" si="73"/>
        <v>9590</v>
      </c>
      <c r="AB336" s="168">
        <f t="shared" si="73"/>
        <v>9034.9999999999982</v>
      </c>
      <c r="AC336" s="168">
        <f t="shared" si="73"/>
        <v>9865</v>
      </c>
      <c r="AD336" s="168">
        <f t="shared" si="73"/>
        <v>10315</v>
      </c>
      <c r="AE336" s="168">
        <f t="shared" si="73"/>
        <v>13525</v>
      </c>
      <c r="AG336" s="145"/>
      <c r="AH336" s="145"/>
      <c r="AI336" s="145">
        <f t="shared" si="74"/>
        <v>1374.9999999999998</v>
      </c>
      <c r="AJ336" s="145">
        <f t="shared" si="74"/>
        <v>1425</v>
      </c>
      <c r="AK336" s="145">
        <f t="shared" si="74"/>
        <v>1425</v>
      </c>
      <c r="AL336" s="145"/>
      <c r="AM336" s="145">
        <f>+S336*$AK$193</f>
        <v>1775</v>
      </c>
      <c r="AN336" s="145"/>
      <c r="AO336" s="145">
        <f t="shared" si="75"/>
        <v>2800</v>
      </c>
      <c r="AP336" s="145">
        <f t="shared" si="75"/>
        <v>2749.9999999999995</v>
      </c>
      <c r="AQ336" s="145">
        <f t="shared" si="75"/>
        <v>2850</v>
      </c>
      <c r="AR336" s="145">
        <f t="shared" si="75"/>
        <v>2850</v>
      </c>
      <c r="AS336" s="145">
        <f t="shared" si="75"/>
        <v>3550</v>
      </c>
      <c r="AT336" s="145"/>
    </row>
    <row r="337" spans="1:50" hidden="1" x14ac:dyDescent="0.2">
      <c r="A337" s="145"/>
      <c r="B337" s="145"/>
      <c r="C337" s="145"/>
      <c r="D337" s="145"/>
      <c r="E337" s="145"/>
      <c r="F337" s="145" t="s">
        <v>140</v>
      </c>
      <c r="G337" s="145" t="s">
        <v>134</v>
      </c>
      <c r="H337" s="146">
        <v>25000</v>
      </c>
      <c r="I337" s="156">
        <f>+I336-0.25%</f>
        <v>6.4999999999999988E-2</v>
      </c>
      <c r="J337" s="156">
        <f t="shared" si="76"/>
        <v>6.4999999999999988E-2</v>
      </c>
      <c r="K337" s="156">
        <f t="shared" si="76"/>
        <v>6.7499999999999991E-2</v>
      </c>
      <c r="L337" s="156">
        <f t="shared" si="76"/>
        <v>6.7499999999999991E-2</v>
      </c>
      <c r="M337" s="156">
        <f t="shared" si="76"/>
        <v>8.4999999999999992E-2</v>
      </c>
      <c r="O337" s="145">
        <f>(+$H337-($H336+$H335))*I337+O336</f>
        <v>1350</v>
      </c>
      <c r="P337" s="145">
        <f>(+$H337-($H336+$H335))*J337+P336</f>
        <v>1337.4999999999998</v>
      </c>
      <c r="Q337" s="145">
        <f>(+$H337-($H336+$H335))*K337+Q336</f>
        <v>1387.5</v>
      </c>
      <c r="R337" s="145">
        <f>(+$H337-($H336+$H335))*L337+R336</f>
        <v>1387.5</v>
      </c>
      <c r="S337" s="145">
        <f>(+$H337-($H336+$H335))*M337+S336</f>
        <v>1737.5</v>
      </c>
      <c r="T337" s="145"/>
      <c r="U337" s="168">
        <f t="shared" si="72"/>
        <v>3218</v>
      </c>
      <c r="V337" s="168">
        <f t="shared" si="72"/>
        <v>3106.9999999999995</v>
      </c>
      <c r="W337" s="168">
        <f t="shared" si="72"/>
        <v>3323</v>
      </c>
      <c r="X337" s="168">
        <f t="shared" si="72"/>
        <v>3413</v>
      </c>
      <c r="Y337" s="168">
        <f t="shared" si="72"/>
        <v>4405</v>
      </c>
      <c r="Z337" s="145"/>
      <c r="AA337" s="168">
        <f t="shared" si="73"/>
        <v>16090</v>
      </c>
      <c r="AB337" s="168">
        <f t="shared" si="73"/>
        <v>15534.999999999998</v>
      </c>
      <c r="AC337" s="168">
        <f t="shared" si="73"/>
        <v>16615</v>
      </c>
      <c r="AD337" s="168">
        <f t="shared" si="73"/>
        <v>17065</v>
      </c>
      <c r="AE337" s="168">
        <f t="shared" si="73"/>
        <v>22025</v>
      </c>
      <c r="AG337" s="145"/>
      <c r="AH337" s="145"/>
      <c r="AI337" s="145">
        <f t="shared" si="74"/>
        <v>2674.9999999999995</v>
      </c>
      <c r="AJ337" s="145">
        <f t="shared" si="74"/>
        <v>2775</v>
      </c>
      <c r="AK337" s="145">
        <f t="shared" si="74"/>
        <v>2775</v>
      </c>
      <c r="AL337" s="145"/>
      <c r="AM337" s="145">
        <f>+S337*$AK$193</f>
        <v>3475</v>
      </c>
      <c r="AN337" s="145"/>
      <c r="AO337" s="145">
        <f t="shared" si="75"/>
        <v>5400</v>
      </c>
      <c r="AP337" s="145">
        <f t="shared" si="75"/>
        <v>5349.9999999999991</v>
      </c>
      <c r="AQ337" s="145">
        <f t="shared" si="75"/>
        <v>5550</v>
      </c>
      <c r="AR337" s="145">
        <f t="shared" si="75"/>
        <v>5550</v>
      </c>
      <c r="AS337" s="145">
        <f t="shared" si="75"/>
        <v>6950</v>
      </c>
      <c r="AT337" s="145"/>
    </row>
    <row r="338" spans="1:50" hidden="1" x14ac:dyDescent="0.2">
      <c r="A338" s="145"/>
      <c r="B338" s="145"/>
      <c r="C338" s="145"/>
      <c r="D338" s="145"/>
      <c r="E338" s="145"/>
      <c r="F338" s="145" t="s">
        <v>151</v>
      </c>
      <c r="G338" s="145" t="s">
        <v>134</v>
      </c>
      <c r="H338" s="146">
        <v>50000</v>
      </c>
      <c r="I338" s="156">
        <f>+I337-0.25%</f>
        <v>6.2499999999999986E-2</v>
      </c>
      <c r="J338" s="156">
        <f t="shared" si="76"/>
        <v>6.2499999999999986E-2</v>
      </c>
      <c r="K338" s="156">
        <f t="shared" si="76"/>
        <v>6.4999999999999988E-2</v>
      </c>
      <c r="L338" s="156">
        <f t="shared" si="76"/>
        <v>6.4999999999999988E-2</v>
      </c>
      <c r="M338" s="156">
        <f t="shared" si="76"/>
        <v>8.249999999999999E-2</v>
      </c>
      <c r="O338" s="145">
        <f>(+$H338-($H337+$H336+$H335))*I338+O337</f>
        <v>1975</v>
      </c>
      <c r="P338" s="145">
        <f>(+$H338-($H337+$H336+$H335))*J338+P337</f>
        <v>1962.4999999999995</v>
      </c>
      <c r="Q338" s="145">
        <f>(+$H338-($H337+$H336+$H335))*K338+Q337</f>
        <v>2037.5</v>
      </c>
      <c r="R338" s="145">
        <f>(+$H338-($H337+$H336+$H335))*L338+R337</f>
        <v>2037.5</v>
      </c>
      <c r="S338" s="145">
        <f>(+$H338-($H337+$H336+$H335))*M338+S337</f>
        <v>2562.5</v>
      </c>
      <c r="T338" s="145"/>
      <c r="U338" s="168">
        <f t="shared" si="72"/>
        <v>4468</v>
      </c>
      <c r="V338" s="168">
        <f t="shared" si="72"/>
        <v>4356.9999999999991</v>
      </c>
      <c r="W338" s="168">
        <f t="shared" si="72"/>
        <v>4623</v>
      </c>
      <c r="X338" s="168">
        <f t="shared" si="72"/>
        <v>4713</v>
      </c>
      <c r="Y338" s="168">
        <f t="shared" si="72"/>
        <v>6055</v>
      </c>
      <c r="Z338" s="145"/>
      <c r="AA338" s="168">
        <f t="shared" si="73"/>
        <v>22340</v>
      </c>
      <c r="AB338" s="168">
        <f t="shared" si="73"/>
        <v>21784.999999999996</v>
      </c>
      <c r="AC338" s="168">
        <f t="shared" si="73"/>
        <v>23115</v>
      </c>
      <c r="AD338" s="168">
        <f t="shared" si="73"/>
        <v>23565</v>
      </c>
      <c r="AE338" s="168">
        <f t="shared" si="73"/>
        <v>30275</v>
      </c>
      <c r="AG338" s="145"/>
      <c r="AH338" s="145"/>
      <c r="AI338" s="145">
        <f t="shared" si="74"/>
        <v>3924.9999999999991</v>
      </c>
      <c r="AJ338" s="145">
        <f t="shared" si="74"/>
        <v>4075</v>
      </c>
      <c r="AK338" s="145">
        <f t="shared" si="74"/>
        <v>4075</v>
      </c>
      <c r="AL338" s="145"/>
      <c r="AM338" s="145">
        <f>+S338*$AK$193</f>
        <v>5125</v>
      </c>
      <c r="AN338" s="145"/>
      <c r="AO338" s="145">
        <f t="shared" si="75"/>
        <v>7900</v>
      </c>
      <c r="AP338" s="145">
        <f t="shared" si="75"/>
        <v>7849.9999999999982</v>
      </c>
      <c r="AQ338" s="145">
        <f t="shared" si="75"/>
        <v>8150</v>
      </c>
      <c r="AR338" s="145">
        <f t="shared" si="75"/>
        <v>8150</v>
      </c>
      <c r="AS338" s="145">
        <f t="shared" si="75"/>
        <v>10250</v>
      </c>
      <c r="AT338" s="145"/>
    </row>
    <row r="339" spans="1:50" hidden="1" x14ac:dyDescent="0.2">
      <c r="A339" s="145"/>
      <c r="B339" s="145"/>
      <c r="C339" s="145"/>
      <c r="D339" s="145"/>
      <c r="E339" s="145"/>
      <c r="F339" s="145" t="s">
        <v>152</v>
      </c>
      <c r="G339" s="145" t="s">
        <v>141</v>
      </c>
      <c r="H339" s="146">
        <v>100000</v>
      </c>
      <c r="I339" s="156">
        <f>+I338-0.25%</f>
        <v>5.9999999999999984E-2</v>
      </c>
      <c r="J339" s="156">
        <f t="shared" si="76"/>
        <v>5.9999999999999984E-2</v>
      </c>
      <c r="K339" s="156">
        <f t="shared" si="76"/>
        <v>6.2499999999999986E-2</v>
      </c>
      <c r="L339" s="156">
        <f t="shared" si="76"/>
        <v>6.2499999999999986E-2</v>
      </c>
      <c r="M339" s="156">
        <f t="shared" si="76"/>
        <v>7.9999999999999988E-2</v>
      </c>
      <c r="O339" s="145">
        <f>(+$H339-(SUM(H335:H338)))*I339+O338</f>
        <v>2575</v>
      </c>
      <c r="P339" s="145">
        <f>(+$H339-($H338+$H337+$H336+$H335))*J339+P338</f>
        <v>2562.4999999999995</v>
      </c>
      <c r="Q339" s="145">
        <f>(+$H339-($H338+$H337+$H336+$H335))*K339+Q338</f>
        <v>2662.5</v>
      </c>
      <c r="R339" s="145">
        <f>(+$H339-($H338+$H337+$H336+$H335))*L339+R338</f>
        <v>2662.5</v>
      </c>
      <c r="S339" s="145">
        <f>(+$H339-($H338+$H337+$H336+$H335))*M339+S338</f>
        <v>3362.5</v>
      </c>
      <c r="T339" s="145"/>
      <c r="U339" s="168">
        <f t="shared" si="72"/>
        <v>5668</v>
      </c>
      <c r="V339" s="168">
        <f t="shared" si="72"/>
        <v>5556.9999999999991</v>
      </c>
      <c r="W339" s="168">
        <f t="shared" si="72"/>
        <v>5873</v>
      </c>
      <c r="X339" s="168">
        <f t="shared" si="72"/>
        <v>5963</v>
      </c>
      <c r="Y339" s="168">
        <f t="shared" si="72"/>
        <v>7655</v>
      </c>
      <c r="Z339" s="145"/>
      <c r="AA339" s="168">
        <f t="shared" si="73"/>
        <v>28340</v>
      </c>
      <c r="AB339" s="168">
        <f t="shared" si="73"/>
        <v>27784.999999999996</v>
      </c>
      <c r="AC339" s="168">
        <f t="shared" si="73"/>
        <v>29365</v>
      </c>
      <c r="AD339" s="168">
        <f t="shared" si="73"/>
        <v>29815</v>
      </c>
      <c r="AE339" s="168">
        <f t="shared" si="73"/>
        <v>38275</v>
      </c>
      <c r="AG339" s="145"/>
      <c r="AH339" s="145"/>
      <c r="AI339" s="145">
        <f t="shared" si="74"/>
        <v>5124.9999999999991</v>
      </c>
      <c r="AJ339" s="145">
        <f t="shared" si="74"/>
        <v>5325</v>
      </c>
      <c r="AK339" s="145">
        <f t="shared" si="74"/>
        <v>5325</v>
      </c>
      <c r="AL339" s="145"/>
      <c r="AM339" s="145">
        <f>+S339*$AK$193</f>
        <v>6725</v>
      </c>
      <c r="AN339" s="145"/>
      <c r="AO339" s="145">
        <f t="shared" si="75"/>
        <v>10300</v>
      </c>
      <c r="AP339" s="145">
        <f t="shared" si="75"/>
        <v>10249.999999999998</v>
      </c>
      <c r="AQ339" s="145">
        <f t="shared" si="75"/>
        <v>10650</v>
      </c>
      <c r="AR339" s="145">
        <f t="shared" si="75"/>
        <v>10650</v>
      </c>
      <c r="AS339" s="145">
        <f t="shared" si="75"/>
        <v>13450</v>
      </c>
      <c r="AT339" s="145"/>
    </row>
    <row r="340" spans="1:50" hidden="1" x14ac:dyDescent="0.2">
      <c r="A340" s="145" t="s">
        <v>153</v>
      </c>
      <c r="B340" s="145"/>
      <c r="C340" s="145"/>
      <c r="D340" s="145"/>
      <c r="E340" s="145"/>
      <c r="F340" s="145"/>
      <c r="G340" s="145"/>
      <c r="H340" s="145"/>
      <c r="I340" s="145"/>
      <c r="J340" s="145"/>
      <c r="K340" s="145" t="s">
        <v>156</v>
      </c>
      <c r="L340" s="145"/>
      <c r="M340" s="145"/>
      <c r="N340" s="145"/>
    </row>
    <row r="341" spans="1:50" hidden="1" x14ac:dyDescent="0.2">
      <c r="A341" s="164" t="s">
        <v>189</v>
      </c>
      <c r="B341" s="145"/>
      <c r="C341" s="145"/>
      <c r="D341" s="169">
        <v>5.0000000000000001E-3</v>
      </c>
      <c r="E341" s="145"/>
      <c r="F341" s="145" t="s">
        <v>215</v>
      </c>
      <c r="G341" s="145"/>
      <c r="H341" s="145"/>
      <c r="I341" s="170">
        <v>30</v>
      </c>
      <c r="J341" s="170">
        <v>25</v>
      </c>
      <c r="K341" s="170">
        <f>+J341+7</f>
        <v>32</v>
      </c>
      <c r="L341" s="170">
        <f>+K341+5</f>
        <v>37</v>
      </c>
      <c r="M341" s="170">
        <f>+L341+18</f>
        <v>55</v>
      </c>
      <c r="N341" s="145"/>
      <c r="O341" s="164" t="s">
        <v>181</v>
      </c>
      <c r="P341" s="145"/>
      <c r="Q341" s="145"/>
      <c r="R341" s="145"/>
      <c r="S341" s="145"/>
      <c r="T341" s="145"/>
      <c r="U341" s="145" t="s">
        <v>181</v>
      </c>
      <c r="V341" s="145"/>
      <c r="W341" s="145"/>
      <c r="X341" s="145"/>
      <c r="Y341" s="145"/>
      <c r="Z341" s="145"/>
      <c r="AA341" s="145"/>
      <c r="AB341" s="145"/>
      <c r="AC341" s="145"/>
      <c r="AD341" s="145"/>
      <c r="AE341" s="145"/>
      <c r="AF341" s="145"/>
      <c r="AG341" s="145"/>
      <c r="AH341" s="145"/>
      <c r="AI341" s="145"/>
      <c r="AJ341" s="145"/>
      <c r="AK341" s="145"/>
      <c r="AL341" s="145"/>
      <c r="AM341" s="145"/>
      <c r="AN341" s="145"/>
      <c r="AO341" s="145"/>
      <c r="AP341" s="145"/>
      <c r="AQ341" s="145"/>
      <c r="AR341" s="145"/>
      <c r="AS341" s="145"/>
      <c r="AT341" s="145"/>
    </row>
    <row r="342" spans="1:50" hidden="1" x14ac:dyDescent="0.2">
      <c r="A342" s="164"/>
      <c r="B342" s="145"/>
      <c r="C342" s="145"/>
      <c r="D342" s="193"/>
      <c r="E342" s="145"/>
      <c r="F342" s="145" t="s">
        <v>216</v>
      </c>
      <c r="G342" s="145"/>
      <c r="H342" s="145"/>
      <c r="I342" s="170">
        <v>11</v>
      </c>
      <c r="J342" s="170">
        <v>8</v>
      </c>
      <c r="K342" s="170">
        <f>+J342+2</f>
        <v>10</v>
      </c>
      <c r="L342" s="170">
        <f>+K342+5</f>
        <v>15</v>
      </c>
      <c r="M342" s="170">
        <f>+L342+2</f>
        <v>17</v>
      </c>
      <c r="N342" s="145"/>
      <c r="O342" s="168">
        <f t="shared" ref="O342:S346" si="77">+O335+I$341*$U$328+I$342+$Q$328</f>
        <v>621.5</v>
      </c>
      <c r="P342" s="168">
        <f t="shared" si="77"/>
        <v>566</v>
      </c>
      <c r="Q342" s="168">
        <f t="shared" si="77"/>
        <v>636.5</v>
      </c>
      <c r="R342" s="168">
        <f t="shared" si="77"/>
        <v>681.5</v>
      </c>
      <c r="S342" s="168">
        <f t="shared" si="77"/>
        <v>915</v>
      </c>
      <c r="T342" s="168"/>
      <c r="U342" s="145">
        <f t="shared" ref="U342:Y346" si="78">+U335/$U$327</f>
        <v>621.5</v>
      </c>
      <c r="V342" s="145">
        <f t="shared" si="78"/>
        <v>566</v>
      </c>
      <c r="W342" s="145">
        <f t="shared" si="78"/>
        <v>636.5</v>
      </c>
      <c r="X342" s="145">
        <f t="shared" si="78"/>
        <v>681.5</v>
      </c>
      <c r="Y342" s="145">
        <f t="shared" si="78"/>
        <v>915</v>
      </c>
      <c r="Z342" s="145"/>
      <c r="AA342" s="145">
        <f t="shared" ref="AA342:AE346" si="79">+AA335/$AA$327</f>
        <v>621.5</v>
      </c>
      <c r="AB342" s="145">
        <f t="shared" si="79"/>
        <v>566</v>
      </c>
      <c r="AC342" s="145">
        <f t="shared" si="79"/>
        <v>636.5</v>
      </c>
      <c r="AD342" s="145">
        <f t="shared" si="79"/>
        <v>681.5</v>
      </c>
      <c r="AE342" s="145">
        <f t="shared" si="79"/>
        <v>915</v>
      </c>
      <c r="AF342" s="145"/>
      <c r="AG342" s="145"/>
      <c r="AH342" s="145"/>
      <c r="AI342" s="145">
        <f>+J341*$AK$193*$AK$195</f>
        <v>200</v>
      </c>
      <c r="AJ342" s="145">
        <f>+K341*$AK$193*$AK$195</f>
        <v>256</v>
      </c>
      <c r="AK342" s="145">
        <f>+L341*$AK$193*$AK$195</f>
        <v>296</v>
      </c>
      <c r="AL342" s="145"/>
      <c r="AM342" s="145">
        <f>+M341*$AK$193*$AK$195</f>
        <v>440</v>
      </c>
      <c r="AN342" s="145"/>
      <c r="AO342" s="145">
        <f>+I341*$AK$194*$AK$195</f>
        <v>480</v>
      </c>
      <c r="AP342" s="145">
        <f>+J341*$AK$194*$AK$195</f>
        <v>400</v>
      </c>
      <c r="AQ342" s="145">
        <f>+K341*$AK$194*$AK$195</f>
        <v>512</v>
      </c>
      <c r="AR342" s="145">
        <f>+L341*$AK$194*$AK$195</f>
        <v>592</v>
      </c>
      <c r="AS342" s="145">
        <f>+M341*$AK$194*$AK$195</f>
        <v>880</v>
      </c>
      <c r="AT342" s="145"/>
    </row>
    <row r="343" spans="1:50" hidden="1" x14ac:dyDescent="0.2">
      <c r="F343" s="148">
        <f>+G343*$U$191</f>
        <v>20000</v>
      </c>
      <c r="G343" s="148">
        <f>+H335</f>
        <v>5000</v>
      </c>
      <c r="H343" s="148">
        <v>350</v>
      </c>
      <c r="I343" s="148">
        <f>+(50*($U$191-1))</f>
        <v>150</v>
      </c>
      <c r="J343" s="148">
        <f>+F343*K343</f>
        <v>750</v>
      </c>
      <c r="K343" s="171">
        <v>3.7499999999999999E-2</v>
      </c>
      <c r="L343" s="148">
        <f>+J343+I343+H343</f>
        <v>1250</v>
      </c>
      <c r="M343" s="148">
        <f>+L343/$U$193</f>
        <v>625</v>
      </c>
      <c r="N343" s="168"/>
      <c r="O343" s="168">
        <f t="shared" si="77"/>
        <v>959</v>
      </c>
      <c r="P343" s="168">
        <f t="shared" si="77"/>
        <v>903.49999999999989</v>
      </c>
      <c r="Q343" s="168">
        <f t="shared" si="77"/>
        <v>986.5</v>
      </c>
      <c r="R343" s="168">
        <f t="shared" si="77"/>
        <v>1031.5</v>
      </c>
      <c r="S343" s="168">
        <f t="shared" si="77"/>
        <v>1352.5</v>
      </c>
      <c r="T343" s="168"/>
      <c r="U343" s="145">
        <f t="shared" si="78"/>
        <v>959</v>
      </c>
      <c r="V343" s="145">
        <f t="shared" si="78"/>
        <v>903.49999999999989</v>
      </c>
      <c r="W343" s="145">
        <f t="shared" si="78"/>
        <v>986.5</v>
      </c>
      <c r="X343" s="145">
        <f t="shared" si="78"/>
        <v>1031.5</v>
      </c>
      <c r="Y343" s="145">
        <f t="shared" si="78"/>
        <v>1352.5</v>
      </c>
      <c r="Z343" s="145"/>
      <c r="AA343" s="145">
        <f t="shared" si="79"/>
        <v>959</v>
      </c>
      <c r="AB343" s="145">
        <f t="shared" si="79"/>
        <v>903.49999999999977</v>
      </c>
      <c r="AC343" s="145">
        <f t="shared" si="79"/>
        <v>986.5</v>
      </c>
      <c r="AD343" s="145">
        <f t="shared" si="79"/>
        <v>1031.5</v>
      </c>
      <c r="AE343" s="145">
        <f t="shared" si="79"/>
        <v>1352.5</v>
      </c>
      <c r="AF343" s="145"/>
      <c r="AG343" s="145"/>
      <c r="AI343" s="148">
        <f>+AI342+AI338+AI336+AI335+AI337</f>
        <v>8874.9999999999982</v>
      </c>
      <c r="AJ343" s="148">
        <f>+AJ342+AJ338+AJ336+AJ335+AJ337</f>
        <v>9256</v>
      </c>
      <c r="AK343" s="148">
        <f>+AK342+AK338+AK336+AK335+AK337</f>
        <v>9296</v>
      </c>
      <c r="AM343" s="148">
        <f>+AM342+AM338+AM336+AM335+AM337</f>
        <v>11715</v>
      </c>
      <c r="AO343" s="148">
        <f>+AO342+AO338+AO336+AO335+AO337</f>
        <v>18030</v>
      </c>
      <c r="AP343" s="148">
        <f>+AP342+AP338+AP336+AP335+AP337</f>
        <v>17749.999999999996</v>
      </c>
      <c r="AQ343" s="148">
        <f>+AQ342+AQ338+AQ336+AQ335+AQ337</f>
        <v>18512</v>
      </c>
      <c r="AR343" s="148">
        <f>+AR342+AR338+AR336+AR335+AR337</f>
        <v>18592</v>
      </c>
      <c r="AS343" s="148">
        <f>+AS342+AS338+AS336+AS335+AS337</f>
        <v>23430</v>
      </c>
    </row>
    <row r="344" spans="1:50" hidden="1" x14ac:dyDescent="0.2">
      <c r="F344" s="148">
        <f>+G344*$U$191</f>
        <v>40000</v>
      </c>
      <c r="G344" s="148">
        <f>+H336</f>
        <v>10000</v>
      </c>
      <c r="H344" s="148">
        <v>350</v>
      </c>
      <c r="I344" s="148">
        <f>+(50*($U$191-1))</f>
        <v>150</v>
      </c>
      <c r="J344" s="148">
        <f>+F344*K344</f>
        <v>1399.9999999999998</v>
      </c>
      <c r="K344" s="171">
        <f>+K343-0.0025</f>
        <v>3.4999999999999996E-2</v>
      </c>
      <c r="L344" s="148">
        <f>+J344+I344+H344</f>
        <v>1899.9999999999998</v>
      </c>
      <c r="M344" s="148">
        <f>+L344/$U$193</f>
        <v>949.99999999999989</v>
      </c>
      <c r="N344" s="168"/>
      <c r="O344" s="168">
        <f t="shared" si="77"/>
        <v>1609</v>
      </c>
      <c r="P344" s="168">
        <f t="shared" si="77"/>
        <v>1553.4999999999998</v>
      </c>
      <c r="Q344" s="168">
        <f t="shared" si="77"/>
        <v>1661.5</v>
      </c>
      <c r="R344" s="168">
        <f t="shared" si="77"/>
        <v>1706.5</v>
      </c>
      <c r="S344" s="168">
        <f t="shared" si="77"/>
        <v>2202.5</v>
      </c>
      <c r="T344" s="168"/>
      <c r="U344" s="145">
        <f t="shared" si="78"/>
        <v>1609</v>
      </c>
      <c r="V344" s="145">
        <f t="shared" si="78"/>
        <v>1553.4999999999998</v>
      </c>
      <c r="W344" s="145">
        <f t="shared" si="78"/>
        <v>1661.5</v>
      </c>
      <c r="X344" s="145">
        <f t="shared" si="78"/>
        <v>1706.5</v>
      </c>
      <c r="Y344" s="145">
        <f t="shared" si="78"/>
        <v>2202.5</v>
      </c>
      <c r="Z344" s="145"/>
      <c r="AA344" s="145">
        <f t="shared" si="79"/>
        <v>1609</v>
      </c>
      <c r="AB344" s="145">
        <f t="shared" si="79"/>
        <v>1553.4999999999998</v>
      </c>
      <c r="AC344" s="145">
        <f t="shared" si="79"/>
        <v>1661.5</v>
      </c>
      <c r="AD344" s="145">
        <f t="shared" si="79"/>
        <v>1706.5</v>
      </c>
      <c r="AE344" s="145">
        <f t="shared" si="79"/>
        <v>2202.5</v>
      </c>
      <c r="AF344" s="145"/>
      <c r="AG344" s="145"/>
    </row>
    <row r="345" spans="1:50" hidden="1" x14ac:dyDescent="0.2">
      <c r="F345" s="148">
        <f>+G345*$U$191</f>
        <v>100000</v>
      </c>
      <c r="G345" s="148">
        <f>+H337</f>
        <v>25000</v>
      </c>
      <c r="H345" s="148">
        <v>350</v>
      </c>
      <c r="I345" s="148">
        <f>+(50*($U$191-1))</f>
        <v>150</v>
      </c>
      <c r="J345" s="148">
        <f>+F345*K345</f>
        <v>3249.9999999999995</v>
      </c>
      <c r="K345" s="171">
        <f>+K344-0.0025</f>
        <v>3.2499999999999994E-2</v>
      </c>
      <c r="L345" s="148">
        <f>+J345+I345+H345</f>
        <v>3749.9999999999995</v>
      </c>
      <c r="M345" s="148">
        <f>+L345/$U$193</f>
        <v>1874.9999999999998</v>
      </c>
      <c r="N345" s="168"/>
      <c r="O345" s="168">
        <f t="shared" si="77"/>
        <v>2234</v>
      </c>
      <c r="P345" s="168">
        <f t="shared" si="77"/>
        <v>2178.4999999999995</v>
      </c>
      <c r="Q345" s="168">
        <f t="shared" si="77"/>
        <v>2311.5</v>
      </c>
      <c r="R345" s="168">
        <f t="shared" si="77"/>
        <v>2356.5</v>
      </c>
      <c r="S345" s="168">
        <f t="shared" si="77"/>
        <v>3027.5</v>
      </c>
      <c r="T345" s="168"/>
      <c r="U345" s="145">
        <f t="shared" si="78"/>
        <v>2234</v>
      </c>
      <c r="V345" s="145">
        <f t="shared" si="78"/>
        <v>2178.4999999999995</v>
      </c>
      <c r="W345" s="145">
        <f t="shared" si="78"/>
        <v>2311.5</v>
      </c>
      <c r="X345" s="145">
        <f t="shared" si="78"/>
        <v>2356.5</v>
      </c>
      <c r="Y345" s="145">
        <f t="shared" si="78"/>
        <v>3027.5</v>
      </c>
      <c r="Z345" s="145"/>
      <c r="AA345" s="145">
        <f t="shared" si="79"/>
        <v>2234</v>
      </c>
      <c r="AB345" s="145">
        <f t="shared" si="79"/>
        <v>2178.4999999999995</v>
      </c>
      <c r="AC345" s="145">
        <f t="shared" si="79"/>
        <v>2311.5</v>
      </c>
      <c r="AD345" s="145">
        <f t="shared" si="79"/>
        <v>2356.5</v>
      </c>
      <c r="AE345" s="145">
        <f t="shared" si="79"/>
        <v>3027.5</v>
      </c>
      <c r="AF345" s="145"/>
      <c r="AG345" s="145"/>
    </row>
    <row r="346" spans="1:50" hidden="1" x14ac:dyDescent="0.2">
      <c r="F346" s="148">
        <f>+G346*$U$191</f>
        <v>200000</v>
      </c>
      <c r="G346" s="148">
        <f>+H338</f>
        <v>50000</v>
      </c>
      <c r="H346" s="148">
        <v>350</v>
      </c>
      <c r="I346" s="148">
        <f>+(50*($U$191-1))</f>
        <v>150</v>
      </c>
      <c r="J346" s="148">
        <f>+F346*K346</f>
        <v>5999.9999999999991</v>
      </c>
      <c r="K346" s="171">
        <f>+K345-0.0025</f>
        <v>2.9999999999999995E-2</v>
      </c>
      <c r="L346" s="148">
        <f>+J346+I346+H346</f>
        <v>6499.9999999999991</v>
      </c>
      <c r="M346" s="148">
        <f>+L346/$U$193</f>
        <v>3249.9999999999995</v>
      </c>
      <c r="N346" s="168"/>
      <c r="O346" s="168">
        <f t="shared" si="77"/>
        <v>2834</v>
      </c>
      <c r="P346" s="168">
        <f t="shared" si="77"/>
        <v>2778.4999999999995</v>
      </c>
      <c r="Q346" s="168">
        <f t="shared" si="77"/>
        <v>2936.5</v>
      </c>
      <c r="R346" s="168">
        <f t="shared" si="77"/>
        <v>2981.5</v>
      </c>
      <c r="S346" s="168">
        <f t="shared" si="77"/>
        <v>3827.5</v>
      </c>
      <c r="T346" s="168"/>
      <c r="U346" s="145">
        <f t="shared" si="78"/>
        <v>2834</v>
      </c>
      <c r="V346" s="145">
        <f t="shared" si="78"/>
        <v>2778.4999999999995</v>
      </c>
      <c r="W346" s="145">
        <f t="shared" si="78"/>
        <v>2936.5</v>
      </c>
      <c r="X346" s="145">
        <f t="shared" si="78"/>
        <v>2981.5</v>
      </c>
      <c r="Y346" s="145">
        <f t="shared" si="78"/>
        <v>3827.5</v>
      </c>
      <c r="Z346" s="145"/>
      <c r="AA346" s="145">
        <f t="shared" si="79"/>
        <v>2834</v>
      </c>
      <c r="AB346" s="145">
        <f t="shared" si="79"/>
        <v>2778.4999999999995</v>
      </c>
      <c r="AC346" s="145">
        <f t="shared" si="79"/>
        <v>2936.5</v>
      </c>
      <c r="AD346" s="145">
        <f t="shared" si="79"/>
        <v>2981.5</v>
      </c>
      <c r="AE346" s="145">
        <f t="shared" si="79"/>
        <v>3827.5</v>
      </c>
      <c r="AF346" s="145"/>
      <c r="AG346" s="145"/>
    </row>
    <row r="347" spans="1:50" hidden="1" x14ac:dyDescent="0.2">
      <c r="F347" s="148">
        <f>+G347*$U$191</f>
        <v>400000</v>
      </c>
      <c r="G347" s="148">
        <f>+H339</f>
        <v>100000</v>
      </c>
      <c r="H347" s="148">
        <v>350</v>
      </c>
      <c r="I347" s="148">
        <f>+(50*($U$191-1))</f>
        <v>150</v>
      </c>
      <c r="J347" s="148">
        <f>+F347*K347</f>
        <v>10999.999999999998</v>
      </c>
      <c r="K347" s="171">
        <f>+K346-0.0025</f>
        <v>2.7499999999999997E-2</v>
      </c>
      <c r="L347" s="148">
        <f>+J347+I347+H347</f>
        <v>11499.999999999998</v>
      </c>
      <c r="M347" s="148">
        <f>+L347/$U$193</f>
        <v>5749.9999999999991</v>
      </c>
    </row>
    <row r="348" spans="1:50" hidden="1" x14ac:dyDescent="0.2">
      <c r="K348" s="171"/>
      <c r="AD348" s="194"/>
      <c r="AE348" s="195"/>
      <c r="AF348" s="195"/>
      <c r="AG348" s="195"/>
      <c r="AH348" s="195"/>
      <c r="AI348" s="195"/>
      <c r="AJ348" s="195"/>
      <c r="AK348" s="195"/>
      <c r="AL348" s="195"/>
      <c r="AM348" s="195"/>
      <c r="AN348" s="196"/>
      <c r="AO348" s="149"/>
    </row>
    <row r="349" spans="1:50" ht="22.5" x14ac:dyDescent="0.3">
      <c r="A349" s="146"/>
      <c r="B349" s="146"/>
      <c r="C349" s="146"/>
      <c r="D349" s="146"/>
      <c r="E349" s="146"/>
      <c r="F349" s="146"/>
      <c r="G349" s="146"/>
      <c r="H349" s="146"/>
      <c r="I349" s="146"/>
      <c r="J349" s="146"/>
      <c r="K349" s="146"/>
      <c r="AD349" s="197"/>
      <c r="AE349" s="605" t="s">
        <v>217</v>
      </c>
      <c r="AF349" s="605"/>
      <c r="AG349" s="605"/>
      <c r="AH349" s="605"/>
      <c r="AI349" s="605"/>
      <c r="AJ349" s="605"/>
      <c r="AK349" s="605"/>
      <c r="AL349" s="605"/>
      <c r="AM349" s="605"/>
      <c r="AN349" s="198"/>
      <c r="AO349" s="71"/>
      <c r="AP349" s="32"/>
      <c r="AQ349" s="32"/>
      <c r="AR349" s="32"/>
      <c r="AS349" s="32"/>
      <c r="AT349" s="32"/>
      <c r="AU349" s="32"/>
      <c r="AV349" s="32"/>
      <c r="AW349" s="32"/>
      <c r="AX349" s="32"/>
    </row>
    <row r="350" spans="1:50" ht="4.5" customHeight="1" x14ac:dyDescent="0.3">
      <c r="A350" s="149"/>
      <c r="B350" s="149"/>
      <c r="C350" s="149"/>
      <c r="D350" s="149"/>
      <c r="E350" s="149"/>
      <c r="F350" s="149"/>
      <c r="G350" s="149"/>
      <c r="H350" s="149"/>
      <c r="I350" s="149"/>
      <c r="J350" s="149"/>
      <c r="K350" s="149"/>
      <c r="AD350" s="199"/>
      <c r="AE350" s="200"/>
      <c r="AF350" s="200"/>
      <c r="AG350" s="200"/>
      <c r="AH350" s="200"/>
      <c r="AI350" s="200"/>
      <c r="AJ350" s="200"/>
      <c r="AK350" s="200"/>
      <c r="AL350" s="200"/>
      <c r="AM350" s="200"/>
      <c r="AN350" s="198"/>
      <c r="AO350" s="71"/>
      <c r="AP350" s="32"/>
      <c r="AQ350" s="32"/>
      <c r="AR350" s="32"/>
      <c r="AS350" s="32"/>
      <c r="AT350" s="32"/>
      <c r="AU350" s="32"/>
      <c r="AV350" s="32"/>
      <c r="AW350" s="32"/>
      <c r="AX350" s="32"/>
    </row>
    <row r="351" spans="1:50" s="202" customFormat="1" ht="16.5" customHeight="1" x14ac:dyDescent="0.3">
      <c r="A351" s="148"/>
      <c r="B351" s="148"/>
      <c r="C351" s="148"/>
      <c r="D351" s="148"/>
      <c r="E351" s="148"/>
      <c r="F351" s="148">
        <v>2500</v>
      </c>
      <c r="G351" s="148">
        <v>18</v>
      </c>
      <c r="H351" s="148"/>
      <c r="I351" s="148"/>
      <c r="J351" s="148">
        <f>+H335*J335</f>
        <v>349.99999999999994</v>
      </c>
      <c r="K351" s="148"/>
      <c r="L351" s="148"/>
      <c r="M351" s="148"/>
      <c r="N351" s="148"/>
      <c r="O351" s="148"/>
      <c r="P351" s="148"/>
      <c r="Q351" s="148"/>
      <c r="R351" s="148"/>
      <c r="S351" s="148"/>
      <c r="T351" s="148"/>
      <c r="U351" s="148"/>
      <c r="V351" s="148"/>
      <c r="W351" s="148"/>
      <c r="X351" s="148"/>
      <c r="Y351" s="148"/>
      <c r="Z351" s="148"/>
      <c r="AA351" s="148"/>
      <c r="AB351" s="148"/>
      <c r="AC351" s="148"/>
      <c r="AD351" s="200"/>
      <c r="AE351" s="200"/>
      <c r="AF351" s="200"/>
      <c r="AG351" s="200"/>
      <c r="AH351" s="200"/>
      <c r="AI351" s="200"/>
      <c r="AJ351" s="200"/>
      <c r="AK351" s="200"/>
      <c r="AL351" s="200"/>
      <c r="AM351" s="200"/>
      <c r="AN351" s="200"/>
      <c r="AO351" s="201"/>
      <c r="AP351" s="33" t="s">
        <v>218</v>
      </c>
      <c r="AQ351" s="33"/>
      <c r="AR351" s="33"/>
      <c r="AS351" s="33"/>
      <c r="AT351" s="33"/>
      <c r="AU351" s="33"/>
      <c r="AV351" s="33"/>
      <c r="AW351" s="33"/>
      <c r="AX351" s="33"/>
    </row>
    <row r="352" spans="1:50" ht="22.5" customHeight="1" x14ac:dyDescent="0.3">
      <c r="G352" s="148">
        <f>+G351*F351*2</f>
        <v>90000</v>
      </c>
      <c r="H352" s="148">
        <f>+G352/9000</f>
        <v>10</v>
      </c>
      <c r="J352" s="148" t="e">
        <f>+J351+#REF!</f>
        <v>#REF!</v>
      </c>
      <c r="AB352" s="203"/>
      <c r="AC352" s="203"/>
      <c r="AD352" s="204"/>
      <c r="AE352" s="601" t="s">
        <v>219</v>
      </c>
      <c r="AF352" s="602"/>
      <c r="AG352" s="602"/>
      <c r="AH352" s="603"/>
      <c r="AI352" s="602"/>
      <c r="AJ352" s="602"/>
      <c r="AK352" s="602"/>
      <c r="AL352" s="602"/>
      <c r="AM352" s="604"/>
      <c r="AN352" s="204"/>
      <c r="AO352" s="71"/>
      <c r="AP352" s="32" t="s">
        <v>220</v>
      </c>
      <c r="AQ352" s="32" t="s">
        <v>178</v>
      </c>
      <c r="AR352" s="205">
        <f>SUM(AR353:AR380)</f>
        <v>0.06</v>
      </c>
      <c r="AS352" s="32"/>
      <c r="AT352" s="32" t="s">
        <v>221</v>
      </c>
      <c r="AU352" s="32" t="s">
        <v>222</v>
      </c>
      <c r="AV352" s="32"/>
      <c r="AW352" s="32"/>
      <c r="AX352" s="32" t="s">
        <v>20</v>
      </c>
    </row>
    <row r="353" spans="8:50" ht="15.75" customHeight="1" x14ac:dyDescent="0.3">
      <c r="H353" s="148">
        <f>+H352+1*G351*2</f>
        <v>46</v>
      </c>
      <c r="AD353" s="71"/>
      <c r="AE353" s="206" t="s">
        <v>223</v>
      </c>
      <c r="AF353" s="207" t="s">
        <v>120</v>
      </c>
      <c r="AG353" s="206" t="s">
        <v>224</v>
      </c>
      <c r="AH353" s="71"/>
      <c r="AI353" s="71"/>
      <c r="AJ353" s="71"/>
      <c r="AK353" s="71"/>
      <c r="AL353" s="71"/>
      <c r="AM353" s="71"/>
      <c r="AN353" s="208"/>
      <c r="AO353" s="71"/>
      <c r="AP353" s="209">
        <v>1000</v>
      </c>
      <c r="AQ353" s="32" t="b">
        <f>AND($AI$354&gt;=0,$AI$354&lt;=AP353)</f>
        <v>0</v>
      </c>
      <c r="AR353" s="210">
        <f t="shared" ref="AR353:AR380" si="80">IF(+AQ353=TRUE,AS353,0)</f>
        <v>0</v>
      </c>
      <c r="AS353" s="211">
        <v>0.15</v>
      </c>
      <c r="AT353" s="32">
        <f t="shared" ref="AT353:AT380" si="81">+AP353+AP353*AS353</f>
        <v>1150</v>
      </c>
      <c r="AU353" s="32">
        <f t="shared" ref="AU353:AU380" si="82">+AT353-AP353</f>
        <v>150</v>
      </c>
      <c r="AV353" s="32"/>
      <c r="AW353" s="32"/>
      <c r="AX353" s="32"/>
    </row>
    <row r="354" spans="8:50" ht="18.75" x14ac:dyDescent="0.3">
      <c r="H354" s="148">
        <f>+H353/18</f>
        <v>2.5555555555555554</v>
      </c>
      <c r="AD354" s="206" t="s">
        <v>225</v>
      </c>
      <c r="AE354" s="212">
        <v>1</v>
      </c>
      <c r="AF354" s="207" t="s">
        <v>120</v>
      </c>
      <c r="AG354" s="212">
        <v>1</v>
      </c>
      <c r="AH354" s="213" t="s">
        <v>226</v>
      </c>
      <c r="AI354" s="214">
        <v>2000</v>
      </c>
      <c r="AJ354" s="206" t="s">
        <v>227</v>
      </c>
      <c r="AK354" s="71"/>
      <c r="AL354" s="71"/>
      <c r="AM354" s="71"/>
      <c r="AN354" s="71"/>
      <c r="AO354" s="71"/>
      <c r="AP354" s="209">
        <v>5000</v>
      </c>
      <c r="AQ354" s="32" t="b">
        <f t="shared" ref="AQ354:AQ380" si="83">AND($AI$354&gt;AP353,$AI$354&lt;=AP354)</f>
        <v>1</v>
      </c>
      <c r="AR354" s="210">
        <f t="shared" si="80"/>
        <v>0.06</v>
      </c>
      <c r="AS354" s="211">
        <v>0.06</v>
      </c>
      <c r="AT354" s="32">
        <f t="shared" si="81"/>
        <v>5300</v>
      </c>
      <c r="AU354" s="32">
        <f t="shared" si="82"/>
        <v>300</v>
      </c>
      <c r="AV354" s="32"/>
      <c r="AW354" s="32"/>
      <c r="AX354" s="32"/>
    </row>
    <row r="355" spans="8:50" ht="17.25" customHeight="1" x14ac:dyDescent="0.3">
      <c r="H355" s="148">
        <f>+H354/2</f>
        <v>1.2777777777777777</v>
      </c>
      <c r="AD355" s="71"/>
      <c r="AE355" s="71"/>
      <c r="AF355" s="71"/>
      <c r="AG355" s="71"/>
      <c r="AH355" s="213" t="s">
        <v>228</v>
      </c>
      <c r="AI355" s="215">
        <v>192</v>
      </c>
      <c r="AJ355" s="200" t="s">
        <v>229</v>
      </c>
      <c r="AK355" s="215">
        <v>32</v>
      </c>
      <c r="AL355" s="206" t="s">
        <v>230</v>
      </c>
      <c r="AM355" s="71"/>
      <c r="AN355" s="71"/>
      <c r="AO355" s="208"/>
      <c r="AP355" s="209">
        <f>+AP354+5000</f>
        <v>10000</v>
      </c>
      <c r="AQ355" s="32" t="b">
        <f t="shared" si="83"/>
        <v>0</v>
      </c>
      <c r="AR355" s="210">
        <f t="shared" si="80"/>
        <v>0</v>
      </c>
      <c r="AS355" s="211">
        <f>+AS354-0.0025</f>
        <v>5.7499999999999996E-2</v>
      </c>
      <c r="AT355" s="32">
        <f t="shared" si="81"/>
        <v>10575</v>
      </c>
      <c r="AU355" s="32">
        <f t="shared" si="82"/>
        <v>575</v>
      </c>
      <c r="AV355" s="32"/>
      <c r="AW355" s="32"/>
      <c r="AX355" s="32"/>
    </row>
    <row r="356" spans="8:50" ht="7.5" customHeight="1" x14ac:dyDescent="0.2">
      <c r="AD356" s="71"/>
      <c r="AE356" s="71"/>
      <c r="AF356" s="71"/>
      <c r="AG356" s="71"/>
      <c r="AH356" s="71"/>
      <c r="AI356" s="71"/>
      <c r="AJ356" s="71"/>
      <c r="AK356" s="71"/>
      <c r="AL356" s="71"/>
      <c r="AM356" s="71"/>
      <c r="AN356" s="71"/>
      <c r="AO356" s="71"/>
      <c r="AP356" s="209">
        <f>+AP355+15000</f>
        <v>25000</v>
      </c>
      <c r="AQ356" s="32" t="b">
        <f t="shared" si="83"/>
        <v>0</v>
      </c>
      <c r="AR356" s="210">
        <f t="shared" si="80"/>
        <v>0</v>
      </c>
      <c r="AS356" s="211">
        <f>+AS355-0.0025</f>
        <v>5.4999999999999993E-2</v>
      </c>
      <c r="AT356" s="32">
        <f t="shared" si="81"/>
        <v>26375</v>
      </c>
      <c r="AU356" s="32">
        <f t="shared" si="82"/>
        <v>1375</v>
      </c>
      <c r="AV356" s="32"/>
      <c r="AW356" s="32"/>
      <c r="AX356" s="32"/>
    </row>
    <row r="357" spans="8:50" ht="50.1" customHeight="1" x14ac:dyDescent="0.4">
      <c r="AD357" s="71"/>
      <c r="AE357" s="71"/>
      <c r="AF357" s="71"/>
      <c r="AG357" s="71"/>
      <c r="AH357" s="399" t="s">
        <v>392</v>
      </c>
      <c r="AI357" s="399">
        <f>+(AI354+200)*AI361</f>
        <v>13200</v>
      </c>
      <c r="AJ357" s="1"/>
      <c r="AK357" s="1"/>
      <c r="AL357" s="1"/>
      <c r="AM357" s="71"/>
      <c r="AN357" s="71"/>
      <c r="AO357" s="71"/>
      <c r="AP357" s="209">
        <f>+AP356+10000</f>
        <v>35000</v>
      </c>
      <c r="AQ357" s="32" t="b">
        <f t="shared" si="83"/>
        <v>0</v>
      </c>
      <c r="AR357" s="210">
        <f t="shared" si="80"/>
        <v>0</v>
      </c>
      <c r="AS357" s="211">
        <f>+AS356-0.01</f>
        <v>4.4999999999999991E-2</v>
      </c>
      <c r="AT357" s="32">
        <f t="shared" si="81"/>
        <v>36575</v>
      </c>
      <c r="AU357" s="32">
        <f t="shared" si="82"/>
        <v>1575</v>
      </c>
      <c r="AV357" s="32"/>
      <c r="AW357" s="32"/>
      <c r="AX357" s="32"/>
    </row>
    <row r="358" spans="8:50" ht="6.75" customHeight="1" x14ac:dyDescent="0.2">
      <c r="AD358" s="71"/>
      <c r="AE358" s="71"/>
      <c r="AF358" s="71"/>
      <c r="AG358" s="71"/>
      <c r="AH358" s="71"/>
      <c r="AI358" s="71"/>
      <c r="AJ358" s="71"/>
      <c r="AK358" s="71"/>
      <c r="AL358" s="71"/>
      <c r="AM358" s="71"/>
      <c r="AN358" s="71"/>
      <c r="AO358" s="71"/>
      <c r="AP358" s="209">
        <f>+AP357+15000</f>
        <v>50000</v>
      </c>
      <c r="AQ358" s="32" t="b">
        <f t="shared" si="83"/>
        <v>0</v>
      </c>
      <c r="AR358" s="210">
        <f t="shared" si="80"/>
        <v>0</v>
      </c>
      <c r="AS358" s="211">
        <f>+AS357-0.01</f>
        <v>3.4999999999999989E-2</v>
      </c>
      <c r="AT358" s="32">
        <f t="shared" si="81"/>
        <v>51750</v>
      </c>
      <c r="AU358" s="32">
        <f t="shared" si="82"/>
        <v>1750</v>
      </c>
      <c r="AV358" s="32"/>
      <c r="AW358" s="32"/>
      <c r="AX358" s="32"/>
    </row>
    <row r="359" spans="8:50" ht="9" customHeight="1" thickBot="1" x14ac:dyDescent="0.25">
      <c r="AD359" s="216"/>
      <c r="AE359" s="71"/>
      <c r="AF359" s="71"/>
      <c r="AG359" s="71"/>
      <c r="AH359" s="71"/>
      <c r="AI359" s="71"/>
      <c r="AJ359" s="71"/>
      <c r="AK359" s="71"/>
      <c r="AL359" s="71"/>
      <c r="AM359" s="71"/>
      <c r="AN359" s="71"/>
      <c r="AO359" s="71"/>
      <c r="AP359" s="209">
        <f>+AP358+25000</f>
        <v>75000</v>
      </c>
      <c r="AQ359" s="32" t="b">
        <f t="shared" si="83"/>
        <v>0</v>
      </c>
      <c r="AR359" s="210">
        <f t="shared" si="80"/>
        <v>0</v>
      </c>
      <c r="AS359" s="211">
        <f>+AS358-0.01</f>
        <v>2.4999999999999988E-2</v>
      </c>
      <c r="AT359" s="32">
        <f t="shared" si="81"/>
        <v>76875</v>
      </c>
      <c r="AU359" s="32">
        <f t="shared" si="82"/>
        <v>1875</v>
      </c>
      <c r="AV359" s="32"/>
      <c r="AW359" s="32"/>
      <c r="AX359" s="32"/>
    </row>
    <row r="360" spans="8:50" ht="21" customHeight="1" thickBot="1" x14ac:dyDescent="0.35">
      <c r="AD360" s="216" t="s">
        <v>231</v>
      </c>
      <c r="AE360" s="71"/>
      <c r="AF360" s="71"/>
      <c r="AG360" s="217"/>
      <c r="AH360" s="218" t="s">
        <v>232</v>
      </c>
      <c r="AI360" s="219"/>
      <c r="AJ360" s="219"/>
      <c r="AK360" s="219"/>
      <c r="AL360" s="219"/>
      <c r="AM360" s="219"/>
      <c r="AN360" s="220"/>
      <c r="AO360" s="71"/>
      <c r="AP360" s="209">
        <f>+AP359+25000</f>
        <v>100000</v>
      </c>
      <c r="AQ360" s="32" t="b">
        <f t="shared" si="83"/>
        <v>0</v>
      </c>
      <c r="AR360" s="210">
        <f t="shared" si="80"/>
        <v>0</v>
      </c>
      <c r="AS360" s="211">
        <f>+AS359-0.005</f>
        <v>1.9999999999999987E-2</v>
      </c>
      <c r="AT360" s="32">
        <f t="shared" si="81"/>
        <v>102000</v>
      </c>
      <c r="AU360" s="32">
        <f t="shared" si="82"/>
        <v>2000</v>
      </c>
      <c r="AV360" s="32"/>
      <c r="AW360" s="32"/>
      <c r="AX360" s="32"/>
    </row>
    <row r="361" spans="8:50" ht="21" customHeight="1" x14ac:dyDescent="0.3">
      <c r="AD361" s="216" t="s">
        <v>233</v>
      </c>
      <c r="AE361" s="71"/>
      <c r="AF361" s="71"/>
      <c r="AG361" s="221"/>
      <c r="AH361" s="222" t="s">
        <v>234</v>
      </c>
      <c r="AI361" s="223">
        <f>+AI355/AK355</f>
        <v>6</v>
      </c>
      <c r="AJ361" s="224" t="s">
        <v>229</v>
      </c>
      <c r="AK361" s="225">
        <f>+AK355</f>
        <v>32</v>
      </c>
      <c r="AL361" s="226" t="str">
        <f>+AL355</f>
        <v>Págs por plano</v>
      </c>
      <c r="AM361" s="227"/>
      <c r="AN361" s="228"/>
      <c r="AO361" s="71"/>
      <c r="AP361" s="209">
        <f t="shared" ref="AP361:AP380" si="84">+AP360+100000</f>
        <v>200000</v>
      </c>
      <c r="AQ361" s="32" t="b">
        <f t="shared" si="83"/>
        <v>0</v>
      </c>
      <c r="AR361" s="210">
        <f t="shared" si="80"/>
        <v>0</v>
      </c>
      <c r="AS361" s="211">
        <f>+AS360-0.0025</f>
        <v>1.7499999999999988E-2</v>
      </c>
      <c r="AT361" s="32">
        <f t="shared" si="81"/>
        <v>203500</v>
      </c>
      <c r="AU361" s="32">
        <f t="shared" si="82"/>
        <v>3500</v>
      </c>
      <c r="AV361" s="32"/>
      <c r="AW361" s="32"/>
      <c r="AX361" s="32"/>
    </row>
    <row r="362" spans="8:50" ht="20.25" x14ac:dyDescent="0.2">
      <c r="AD362" s="229" t="s">
        <v>235</v>
      </c>
      <c r="AE362" s="71"/>
      <c r="AF362" s="71"/>
      <c r="AG362" s="221"/>
      <c r="AH362" s="230" t="s">
        <v>236</v>
      </c>
      <c r="AI362" s="231"/>
      <c r="AJ362" s="231"/>
      <c r="AK362" s="231"/>
      <c r="AL362" s="231"/>
      <c r="AM362" s="232" t="s">
        <v>237</v>
      </c>
      <c r="AN362" s="228"/>
      <c r="AO362" s="71"/>
      <c r="AP362" s="209">
        <f t="shared" si="84"/>
        <v>300000</v>
      </c>
      <c r="AQ362" s="32" t="b">
        <f t="shared" si="83"/>
        <v>0</v>
      </c>
      <c r="AR362" s="210">
        <f t="shared" si="80"/>
        <v>0</v>
      </c>
      <c r="AS362" s="211">
        <f>+AS361-0.0025</f>
        <v>1.4999999999999987E-2</v>
      </c>
      <c r="AT362" s="32">
        <f t="shared" si="81"/>
        <v>304500</v>
      </c>
      <c r="AU362" s="32">
        <f t="shared" si="82"/>
        <v>4500</v>
      </c>
      <c r="AV362" s="32"/>
      <c r="AW362" s="32"/>
      <c r="AX362" s="32"/>
    </row>
    <row r="363" spans="8:50" ht="20.100000000000001" customHeight="1" x14ac:dyDescent="0.2">
      <c r="AD363" s="216"/>
      <c r="AE363" s="71"/>
      <c r="AF363" s="71"/>
      <c r="AG363" s="221"/>
      <c r="AH363" s="233" t="s">
        <v>238</v>
      </c>
      <c r="AI363" s="234">
        <f>+AI364</f>
        <v>13116</v>
      </c>
      <c r="AJ363" s="235" t="s">
        <v>239</v>
      </c>
      <c r="AK363" s="231"/>
      <c r="AL363" s="231"/>
      <c r="AM363" s="236">
        <f>+AR352</f>
        <v>0.06</v>
      </c>
      <c r="AN363" s="237"/>
      <c r="AO363" s="71"/>
      <c r="AP363" s="209">
        <f t="shared" si="84"/>
        <v>400000</v>
      </c>
      <c r="AQ363" s="32" t="b">
        <f t="shared" si="83"/>
        <v>0</v>
      </c>
      <c r="AR363" s="210">
        <f t="shared" si="80"/>
        <v>0</v>
      </c>
      <c r="AS363" s="211">
        <f>+AS362-0.0025</f>
        <v>1.2499999999999987E-2</v>
      </c>
      <c r="AT363" s="32">
        <f t="shared" si="81"/>
        <v>405000</v>
      </c>
      <c r="AU363" s="32">
        <f t="shared" si="82"/>
        <v>5000</v>
      </c>
      <c r="AV363" s="32"/>
      <c r="AW363" s="32"/>
      <c r="AX363" s="32"/>
    </row>
    <row r="364" spans="8:50" ht="20.100000000000001" customHeight="1" x14ac:dyDescent="0.2">
      <c r="AD364" s="216"/>
      <c r="AE364" s="71"/>
      <c r="AF364" s="71"/>
      <c r="AG364" s="221"/>
      <c r="AH364" s="233" t="s">
        <v>240</v>
      </c>
      <c r="AI364" s="238">
        <f>(+$AI$354*$AM$363)*$AI$361+($AI$354*$AI$361)+($J$341*(+$AE$354+$AG$354))*$AI$361+($J$342*(+$AE$354+$AG$354))*$AI$361</f>
        <v>13116</v>
      </c>
      <c r="AJ364" s="235" t="s">
        <v>241</v>
      </c>
      <c r="AK364" s="231"/>
      <c r="AL364" s="231"/>
      <c r="AM364" s="239"/>
      <c r="AN364" s="237"/>
      <c r="AO364" s="71"/>
      <c r="AP364" s="209">
        <f t="shared" si="84"/>
        <v>500000</v>
      </c>
      <c r="AQ364" s="32" t="b">
        <f t="shared" si="83"/>
        <v>0</v>
      </c>
      <c r="AR364" s="210">
        <f t="shared" si="80"/>
        <v>0</v>
      </c>
      <c r="AS364" s="211">
        <f>+AS363-0.0025</f>
        <v>9.9999999999999863E-3</v>
      </c>
      <c r="AT364" s="32">
        <f t="shared" si="81"/>
        <v>505000</v>
      </c>
      <c r="AU364" s="32">
        <f t="shared" si="82"/>
        <v>5000</v>
      </c>
      <c r="AV364" s="32"/>
      <c r="AW364" s="32"/>
      <c r="AX364" s="32"/>
    </row>
    <row r="365" spans="8:50" ht="20.100000000000001" customHeight="1" x14ac:dyDescent="0.2">
      <c r="AD365" s="216"/>
      <c r="AE365" s="71"/>
      <c r="AF365" s="71"/>
      <c r="AG365" s="221"/>
      <c r="AH365" s="233" t="s">
        <v>242</v>
      </c>
      <c r="AI365" s="240">
        <f>+($J$341*(+$AE$354+$AG$354))*$AI$361+($J$342*(+$AE$354+$AG$354))*$AI$361</f>
        <v>396</v>
      </c>
      <c r="AJ365" s="235" t="s">
        <v>241</v>
      </c>
      <c r="AK365" s="240">
        <f>+AI365/AI361</f>
        <v>66</v>
      </c>
      <c r="AL365" s="241" t="s">
        <v>243</v>
      </c>
      <c r="AM365" s="239"/>
      <c r="AN365" s="237"/>
      <c r="AO365" s="71"/>
      <c r="AP365" s="209">
        <f t="shared" si="84"/>
        <v>600000</v>
      </c>
      <c r="AQ365" s="32" t="b">
        <f t="shared" si="83"/>
        <v>0</v>
      </c>
      <c r="AR365" s="210">
        <f t="shared" si="80"/>
        <v>0</v>
      </c>
      <c r="AS365" s="211">
        <f t="shared" ref="AS365:AS380" si="85">+AS364-0.00025</f>
        <v>9.7499999999999861E-3</v>
      </c>
      <c r="AT365" s="32">
        <f t="shared" si="81"/>
        <v>605850</v>
      </c>
      <c r="AU365" s="32">
        <f t="shared" si="82"/>
        <v>5850</v>
      </c>
      <c r="AV365" s="32"/>
      <c r="AW365" s="32"/>
      <c r="AX365" s="32"/>
    </row>
    <row r="366" spans="8:50" ht="20.100000000000001" customHeight="1" x14ac:dyDescent="0.2">
      <c r="AD366" s="216"/>
      <c r="AE366" s="71"/>
      <c r="AF366" s="71"/>
      <c r="AG366" s="221"/>
      <c r="AH366" s="233" t="s">
        <v>244</v>
      </c>
      <c r="AI366" s="242">
        <f>(+$AI$354*$AM$363)*AI361</f>
        <v>720</v>
      </c>
      <c r="AJ366" s="235" t="s">
        <v>241</v>
      </c>
      <c r="AK366" s="240">
        <f>+AI366/AI361</f>
        <v>120</v>
      </c>
      <c r="AL366" s="241" t="s">
        <v>245</v>
      </c>
      <c r="AM366" s="239"/>
      <c r="AN366" s="237"/>
      <c r="AO366" s="71"/>
      <c r="AP366" s="209">
        <f t="shared" si="84"/>
        <v>700000</v>
      </c>
      <c r="AQ366" s="32" t="b">
        <f t="shared" si="83"/>
        <v>0</v>
      </c>
      <c r="AR366" s="210">
        <f t="shared" si="80"/>
        <v>0</v>
      </c>
      <c r="AS366" s="211">
        <f t="shared" si="85"/>
        <v>9.4999999999999859E-3</v>
      </c>
      <c r="AT366" s="32">
        <f t="shared" si="81"/>
        <v>706650</v>
      </c>
      <c r="AU366" s="32">
        <f t="shared" si="82"/>
        <v>6650</v>
      </c>
      <c r="AV366" s="32"/>
      <c r="AW366" s="32"/>
      <c r="AX366" s="32"/>
    </row>
    <row r="367" spans="8:50" ht="20.100000000000001" customHeight="1" thickBot="1" x14ac:dyDescent="0.25">
      <c r="AD367" s="216"/>
      <c r="AE367" s="71"/>
      <c r="AF367" s="71"/>
      <c r="AG367" s="221"/>
      <c r="AH367" s="243" t="s">
        <v>246</v>
      </c>
      <c r="AI367" s="240">
        <f>+AI364/AI361</f>
        <v>2186</v>
      </c>
      <c r="AJ367" s="235" t="s">
        <v>241</v>
      </c>
      <c r="AK367" s="240">
        <f>+AK366+AK365</f>
        <v>186</v>
      </c>
      <c r="AL367" s="244" t="s">
        <v>247</v>
      </c>
      <c r="AM367" s="245"/>
      <c r="AN367" s="237"/>
      <c r="AO367" s="71"/>
      <c r="AP367" s="209">
        <f t="shared" si="84"/>
        <v>800000</v>
      </c>
      <c r="AQ367" s="32" t="b">
        <f t="shared" si="83"/>
        <v>0</v>
      </c>
      <c r="AR367" s="210">
        <f t="shared" si="80"/>
        <v>0</v>
      </c>
      <c r="AS367" s="211">
        <f t="shared" si="85"/>
        <v>9.2499999999999857E-3</v>
      </c>
      <c r="AT367" s="32">
        <f t="shared" si="81"/>
        <v>807400</v>
      </c>
      <c r="AU367" s="32">
        <f t="shared" si="82"/>
        <v>7400</v>
      </c>
      <c r="AV367" s="32"/>
      <c r="AW367" s="32"/>
      <c r="AX367" s="32"/>
    </row>
    <row r="368" spans="8:50" x14ac:dyDescent="0.2">
      <c r="AD368" s="216"/>
      <c r="AE368" s="71"/>
      <c r="AF368" s="71"/>
      <c r="AG368" s="221"/>
      <c r="AH368" s="237"/>
      <c r="AI368" s="237"/>
      <c r="AJ368" s="237"/>
      <c r="AK368" s="237"/>
      <c r="AL368" s="237"/>
      <c r="AM368" s="228"/>
      <c r="AN368" s="237"/>
      <c r="AO368" s="71"/>
      <c r="AP368" s="209">
        <f t="shared" si="84"/>
        <v>900000</v>
      </c>
      <c r="AQ368" s="32" t="b">
        <f t="shared" si="83"/>
        <v>0</v>
      </c>
      <c r="AR368" s="210">
        <f t="shared" si="80"/>
        <v>0</v>
      </c>
      <c r="AS368" s="211">
        <f t="shared" si="85"/>
        <v>8.9999999999999854E-3</v>
      </c>
      <c r="AT368" s="32">
        <f t="shared" si="81"/>
        <v>908100</v>
      </c>
      <c r="AU368" s="32">
        <f t="shared" si="82"/>
        <v>8100</v>
      </c>
      <c r="AV368" s="32"/>
      <c r="AW368" s="32"/>
      <c r="AX368" s="32"/>
    </row>
    <row r="369" spans="1:73" ht="18.75" x14ac:dyDescent="0.2">
      <c r="AD369" s="246" t="s">
        <v>248</v>
      </c>
      <c r="AE369" s="71"/>
      <c r="AF369" s="71"/>
      <c r="AG369" s="71"/>
      <c r="AH369" s="246"/>
      <c r="AI369" s="247">
        <v>0</v>
      </c>
      <c r="AJ369" s="235" t="s">
        <v>249</v>
      </c>
      <c r="AK369" s="71"/>
      <c r="AL369" s="71"/>
      <c r="AM369" s="208"/>
      <c r="AN369" s="71"/>
      <c r="AO369" s="71"/>
      <c r="AP369" s="209">
        <f t="shared" si="84"/>
        <v>1000000</v>
      </c>
      <c r="AQ369" s="32" t="b">
        <f t="shared" si="83"/>
        <v>0</v>
      </c>
      <c r="AR369" s="210">
        <f t="shared" si="80"/>
        <v>0</v>
      </c>
      <c r="AS369" s="211">
        <f t="shared" si="85"/>
        <v>8.7499999999999852E-3</v>
      </c>
      <c r="AT369" s="32">
        <f t="shared" si="81"/>
        <v>1008750</v>
      </c>
      <c r="AU369" s="32">
        <f t="shared" si="82"/>
        <v>8750</v>
      </c>
      <c r="AV369" s="32" t="s">
        <v>250</v>
      </c>
      <c r="AW369" s="32"/>
      <c r="AX369" s="32"/>
    </row>
    <row r="370" spans="1:73" ht="18.75" x14ac:dyDescent="0.2">
      <c r="AD370" s="71"/>
      <c r="AE370" s="71"/>
      <c r="AF370" s="71"/>
      <c r="AG370" s="71"/>
      <c r="AH370" s="248" t="s">
        <v>238</v>
      </c>
      <c r="AI370" s="249">
        <f>+AI363+AI361*AI369*20</f>
        <v>13116</v>
      </c>
      <c r="AJ370" s="235" t="s">
        <v>251</v>
      </c>
      <c r="AK370" s="240">
        <f>+AI370/AI361-AI354</f>
        <v>186</v>
      </c>
      <c r="AL370" s="241" t="s">
        <v>252</v>
      </c>
      <c r="AM370" s="250"/>
      <c r="AN370" s="71"/>
      <c r="AO370" s="71"/>
      <c r="AP370" s="209">
        <f t="shared" si="84"/>
        <v>1100000</v>
      </c>
      <c r="AQ370" s="32" t="b">
        <f t="shared" si="83"/>
        <v>0</v>
      </c>
      <c r="AR370" s="210">
        <f t="shared" si="80"/>
        <v>0</v>
      </c>
      <c r="AS370" s="211">
        <f t="shared" si="85"/>
        <v>8.499999999999985E-3</v>
      </c>
      <c r="AT370" s="32">
        <f t="shared" si="81"/>
        <v>1109350</v>
      </c>
      <c r="AU370" s="32">
        <f t="shared" si="82"/>
        <v>9350</v>
      </c>
      <c r="AV370" s="32"/>
      <c r="AW370" s="32"/>
      <c r="AX370" s="32"/>
    </row>
    <row r="371" spans="1:73" hidden="1" x14ac:dyDescent="0.2">
      <c r="AD371" s="71"/>
      <c r="AE371" s="71"/>
      <c r="AF371" s="71"/>
      <c r="AG371" s="71"/>
      <c r="AH371" s="71"/>
      <c r="AI371" s="71"/>
      <c r="AJ371" s="71"/>
      <c r="AK371" s="71"/>
      <c r="AL371" s="71"/>
      <c r="AM371" s="208"/>
      <c r="AN371" s="71"/>
      <c r="AO371" s="71"/>
      <c r="AP371" s="209">
        <f t="shared" si="84"/>
        <v>1200000</v>
      </c>
      <c r="AQ371" s="32" t="b">
        <f t="shared" si="83"/>
        <v>0</v>
      </c>
      <c r="AR371" s="210">
        <f t="shared" si="80"/>
        <v>0</v>
      </c>
      <c r="AS371" s="211">
        <f t="shared" si="85"/>
        <v>8.2499999999999848E-3</v>
      </c>
      <c r="AT371" s="32">
        <f t="shared" si="81"/>
        <v>1209900</v>
      </c>
      <c r="AU371" s="32">
        <f t="shared" si="82"/>
        <v>9900</v>
      </c>
      <c r="AV371" s="32"/>
      <c r="AW371" s="32"/>
      <c r="AX371" s="32"/>
    </row>
    <row r="372" spans="1:73" hidden="1" x14ac:dyDescent="0.2">
      <c r="AD372" s="71"/>
      <c r="AE372" s="71"/>
      <c r="AF372" s="71"/>
      <c r="AG372" s="71"/>
      <c r="AH372" s="71"/>
      <c r="AI372" s="71"/>
      <c r="AJ372" s="71"/>
      <c r="AK372" s="71"/>
      <c r="AL372" s="71"/>
      <c r="AM372" s="208"/>
      <c r="AN372" s="71"/>
      <c r="AO372" s="71"/>
      <c r="AP372" s="209">
        <f t="shared" si="84"/>
        <v>1300000</v>
      </c>
      <c r="AQ372" s="32" t="b">
        <f t="shared" si="83"/>
        <v>0</v>
      </c>
      <c r="AR372" s="210">
        <f t="shared" si="80"/>
        <v>0</v>
      </c>
      <c r="AS372" s="211">
        <f t="shared" si="85"/>
        <v>7.9999999999999846E-3</v>
      </c>
      <c r="AT372" s="32">
        <f t="shared" si="81"/>
        <v>1310400</v>
      </c>
      <c r="AU372" s="32">
        <f t="shared" si="82"/>
        <v>10400</v>
      </c>
      <c r="AV372" s="32"/>
      <c r="AW372" s="32"/>
      <c r="AX372" s="32"/>
    </row>
    <row r="373" spans="1:73" hidden="1" x14ac:dyDescent="0.2">
      <c r="AD373" s="71"/>
      <c r="AE373" s="71"/>
      <c r="AF373" s="71"/>
      <c r="AG373" s="71"/>
      <c r="AH373" s="71"/>
      <c r="AI373" s="71">
        <v>6</v>
      </c>
      <c r="AJ373" s="71"/>
      <c r="AK373" s="71"/>
      <c r="AL373" s="71"/>
      <c r="AM373" s="208"/>
      <c r="AN373" s="71"/>
      <c r="AO373" s="71"/>
      <c r="AP373" s="209">
        <f t="shared" si="84"/>
        <v>1400000</v>
      </c>
      <c r="AQ373" s="32" t="b">
        <f t="shared" si="83"/>
        <v>0</v>
      </c>
      <c r="AR373" s="210">
        <f t="shared" si="80"/>
        <v>0</v>
      </c>
      <c r="AS373" s="211">
        <f t="shared" si="85"/>
        <v>7.7499999999999843E-3</v>
      </c>
      <c r="AT373" s="32">
        <f t="shared" si="81"/>
        <v>1410850</v>
      </c>
      <c r="AU373" s="32">
        <f t="shared" si="82"/>
        <v>10850</v>
      </c>
      <c r="AV373" s="32"/>
      <c r="AW373" s="32"/>
      <c r="AX373" s="32"/>
    </row>
    <row r="374" spans="1:73" hidden="1" x14ac:dyDescent="0.2">
      <c r="AD374" s="71"/>
      <c r="AE374" s="71"/>
      <c r="AF374" s="71"/>
      <c r="AG374" s="71"/>
      <c r="AH374" s="71">
        <v>9000</v>
      </c>
      <c r="AI374" s="71">
        <f>+AH374/AI373</f>
        <v>1500</v>
      </c>
      <c r="AJ374" s="71">
        <v>500</v>
      </c>
      <c r="AK374" s="71">
        <f>+AI374+AJ374</f>
        <v>2000</v>
      </c>
      <c r="AL374" s="251">
        <f>+AK374/500</f>
        <v>4</v>
      </c>
      <c r="AM374" s="208"/>
      <c r="AN374" s="71"/>
      <c r="AO374" s="71"/>
      <c r="AP374" s="209">
        <f t="shared" si="84"/>
        <v>1500000</v>
      </c>
      <c r="AQ374" s="32" t="b">
        <f t="shared" si="83"/>
        <v>0</v>
      </c>
      <c r="AR374" s="210">
        <f t="shared" si="80"/>
        <v>0</v>
      </c>
      <c r="AS374" s="211">
        <f t="shared" si="85"/>
        <v>7.4999999999999841E-3</v>
      </c>
      <c r="AT374" s="32">
        <f t="shared" si="81"/>
        <v>1511250</v>
      </c>
      <c r="AU374" s="32">
        <f t="shared" si="82"/>
        <v>11250</v>
      </c>
      <c r="AV374" s="32"/>
      <c r="AW374" s="32"/>
      <c r="AX374" s="32"/>
    </row>
    <row r="375" spans="1:73" hidden="1" x14ac:dyDescent="0.2">
      <c r="AD375" s="71"/>
      <c r="AE375" s="71"/>
      <c r="AF375" s="71"/>
      <c r="AG375" s="71"/>
      <c r="AH375" s="71"/>
      <c r="AI375" s="71">
        <v>3</v>
      </c>
      <c r="AJ375" s="71"/>
      <c r="AK375" s="71"/>
      <c r="AL375" s="251"/>
      <c r="AM375" s="208"/>
      <c r="AN375" s="71"/>
      <c r="AO375" s="71"/>
      <c r="AP375" s="209">
        <f t="shared" si="84"/>
        <v>1600000</v>
      </c>
      <c r="AQ375" s="32" t="b">
        <f t="shared" si="83"/>
        <v>0</v>
      </c>
      <c r="AR375" s="210">
        <f t="shared" si="80"/>
        <v>0</v>
      </c>
      <c r="AS375" s="211">
        <f t="shared" si="85"/>
        <v>7.2499999999999839E-3</v>
      </c>
      <c r="AT375" s="32">
        <f t="shared" si="81"/>
        <v>1611600</v>
      </c>
      <c r="AU375" s="32">
        <f t="shared" si="82"/>
        <v>11600</v>
      </c>
      <c r="AV375" s="32"/>
      <c r="AW375" s="32"/>
      <c r="AX375" s="32"/>
    </row>
    <row r="376" spans="1:73" hidden="1" x14ac:dyDescent="0.2">
      <c r="AD376" s="71"/>
      <c r="AE376" s="71"/>
      <c r="AF376" s="71"/>
      <c r="AG376" s="71"/>
      <c r="AH376" s="71">
        <v>8000</v>
      </c>
      <c r="AI376" s="71">
        <f>+AH376/AI375</f>
        <v>2666.6666666666665</v>
      </c>
      <c r="AJ376" s="71">
        <v>750</v>
      </c>
      <c r="AK376" s="71">
        <f>+AI376+AJ376</f>
        <v>3416.6666666666665</v>
      </c>
      <c r="AL376" s="251">
        <f>+AK376/500</f>
        <v>6.833333333333333</v>
      </c>
      <c r="AM376" s="208"/>
      <c r="AN376" s="71"/>
      <c r="AO376" s="71"/>
      <c r="AP376" s="209">
        <f t="shared" si="84"/>
        <v>1700000</v>
      </c>
      <c r="AQ376" s="32" t="b">
        <f t="shared" si="83"/>
        <v>0</v>
      </c>
      <c r="AR376" s="210">
        <f t="shared" si="80"/>
        <v>0</v>
      </c>
      <c r="AS376" s="211">
        <f t="shared" si="85"/>
        <v>6.9999999999999837E-3</v>
      </c>
      <c r="AT376" s="32">
        <f t="shared" si="81"/>
        <v>1711900</v>
      </c>
      <c r="AU376" s="32">
        <f t="shared" si="82"/>
        <v>11900</v>
      </c>
      <c r="AV376" s="32"/>
      <c r="AW376" s="32"/>
      <c r="AX376" s="32"/>
    </row>
    <row r="377" spans="1:73" hidden="1" x14ac:dyDescent="0.2">
      <c r="AD377" s="71"/>
      <c r="AE377" s="71"/>
      <c r="AF377" s="71"/>
      <c r="AG377" s="71"/>
      <c r="AH377" s="71"/>
      <c r="AI377" s="71"/>
      <c r="AJ377" s="71"/>
      <c r="AK377" s="71"/>
      <c r="AL377" s="71"/>
      <c r="AM377" s="208"/>
      <c r="AN377" s="71"/>
      <c r="AO377" s="71"/>
      <c r="AP377" s="209">
        <f t="shared" si="84"/>
        <v>1800000</v>
      </c>
      <c r="AQ377" s="32" t="b">
        <f t="shared" si="83"/>
        <v>0</v>
      </c>
      <c r="AR377" s="210">
        <f t="shared" si="80"/>
        <v>0</v>
      </c>
      <c r="AS377" s="211">
        <f t="shared" si="85"/>
        <v>6.7499999999999834E-3</v>
      </c>
      <c r="AT377" s="32">
        <f t="shared" si="81"/>
        <v>1812150</v>
      </c>
      <c r="AU377" s="32">
        <f t="shared" si="82"/>
        <v>12150</v>
      </c>
      <c r="AV377" s="32"/>
      <c r="AW377" s="32"/>
      <c r="AX377" s="32"/>
    </row>
    <row r="378" spans="1:73" hidden="1" x14ac:dyDescent="0.2">
      <c r="AD378" s="71"/>
      <c r="AE378" s="71"/>
      <c r="AF378" s="71"/>
      <c r="AG378" s="71"/>
      <c r="AH378" s="71"/>
      <c r="AI378" s="71">
        <v>4</v>
      </c>
      <c r="AJ378" s="71"/>
      <c r="AK378" s="71"/>
      <c r="AL378" s="251"/>
      <c r="AM378" s="208"/>
      <c r="AN378" s="71"/>
      <c r="AO378" s="71"/>
      <c r="AP378" s="209">
        <f t="shared" si="84"/>
        <v>1900000</v>
      </c>
      <c r="AQ378" s="32" t="b">
        <f t="shared" si="83"/>
        <v>0</v>
      </c>
      <c r="AR378" s="210">
        <f t="shared" si="80"/>
        <v>0</v>
      </c>
      <c r="AS378" s="211">
        <f t="shared" si="85"/>
        <v>6.4999999999999832E-3</v>
      </c>
      <c r="AT378" s="32">
        <f t="shared" si="81"/>
        <v>1912350</v>
      </c>
      <c r="AU378" s="32">
        <f t="shared" si="82"/>
        <v>12350</v>
      </c>
      <c r="AV378" s="32"/>
      <c r="AW378" s="32"/>
      <c r="AX378" s="32"/>
    </row>
    <row r="379" spans="1:73" hidden="1" x14ac:dyDescent="0.2">
      <c r="AD379" s="71"/>
      <c r="AE379" s="71"/>
      <c r="AF379" s="71"/>
      <c r="AG379" s="71"/>
      <c r="AH379" s="71">
        <v>10000</v>
      </c>
      <c r="AI379" s="71">
        <f>+AH379/AI378</f>
        <v>2500</v>
      </c>
      <c r="AJ379" s="71">
        <v>500</v>
      </c>
      <c r="AK379" s="71">
        <f>+AI379+AJ379</f>
        <v>3000</v>
      </c>
      <c r="AL379" s="251">
        <f>+AK379/500</f>
        <v>6</v>
      </c>
      <c r="AM379" s="208"/>
      <c r="AN379" s="71"/>
      <c r="AO379" s="71"/>
      <c r="AP379" s="209">
        <f t="shared" si="84"/>
        <v>2000000</v>
      </c>
      <c r="AQ379" s="32" t="b">
        <f t="shared" si="83"/>
        <v>0</v>
      </c>
      <c r="AR379" s="210">
        <f t="shared" si="80"/>
        <v>0</v>
      </c>
      <c r="AS379" s="211">
        <f t="shared" si="85"/>
        <v>6.249999999999983E-3</v>
      </c>
      <c r="AT379" s="32">
        <f t="shared" si="81"/>
        <v>2012500</v>
      </c>
      <c r="AU379" s="32">
        <f t="shared" si="82"/>
        <v>12500</v>
      </c>
      <c r="AV379" s="32"/>
      <c r="AW379" s="32"/>
      <c r="AX379" s="32"/>
    </row>
    <row r="380" spans="1:73" hidden="1" x14ac:dyDescent="0.2">
      <c r="AD380" s="71"/>
      <c r="AE380" s="71"/>
      <c r="AF380" s="71"/>
      <c r="AG380" s="71"/>
      <c r="AH380" s="71"/>
      <c r="AI380" s="71"/>
      <c r="AJ380" s="71"/>
      <c r="AK380" s="71"/>
      <c r="AL380" s="71"/>
      <c r="AM380" s="71"/>
      <c r="AN380" s="71"/>
      <c r="AO380" s="71"/>
      <c r="AP380" s="209">
        <f t="shared" si="84"/>
        <v>2100000</v>
      </c>
      <c r="AQ380" s="32" t="b">
        <f t="shared" si="83"/>
        <v>0</v>
      </c>
      <c r="AR380" s="210">
        <f t="shared" si="80"/>
        <v>0</v>
      </c>
      <c r="AS380" s="211">
        <f t="shared" si="85"/>
        <v>5.9999999999999828E-3</v>
      </c>
      <c r="AT380" s="32">
        <f t="shared" si="81"/>
        <v>2112600</v>
      </c>
      <c r="AU380" s="32">
        <f t="shared" si="82"/>
        <v>12600</v>
      </c>
      <c r="AV380" s="32"/>
      <c r="AW380" s="32"/>
      <c r="AX380" s="32"/>
    </row>
    <row r="381" spans="1:73" hidden="1" x14ac:dyDescent="0.2">
      <c r="A381" s="146"/>
      <c r="B381" s="146"/>
      <c r="C381" s="146"/>
      <c r="D381" s="146"/>
      <c r="E381" s="146"/>
      <c r="F381" s="146"/>
      <c r="G381" s="146"/>
      <c r="H381" s="146"/>
      <c r="I381" s="146"/>
      <c r="J381" s="146"/>
      <c r="K381" s="146"/>
      <c r="L381" s="146"/>
      <c r="M381" s="146"/>
      <c r="N381" s="146"/>
      <c r="O381" s="146"/>
      <c r="P381" s="146"/>
      <c r="Q381" s="146"/>
      <c r="R381" s="146"/>
      <c r="S381" s="146"/>
      <c r="T381" s="146"/>
      <c r="U381" s="146"/>
      <c r="V381" s="146"/>
      <c r="W381" s="146"/>
      <c r="X381" s="146"/>
      <c r="Y381" s="146"/>
      <c r="Z381" s="146"/>
      <c r="AA381" s="146"/>
      <c r="AB381" s="146"/>
      <c r="AC381" s="252"/>
      <c r="AD381" s="253"/>
      <c r="AE381" s="253"/>
      <c r="AF381" s="253"/>
      <c r="AG381" s="253"/>
      <c r="AH381" s="253"/>
      <c r="AI381" s="253"/>
      <c r="AJ381" s="253"/>
      <c r="AK381" s="253"/>
      <c r="AL381" s="253"/>
      <c r="AM381" s="253"/>
      <c r="AN381" s="253"/>
      <c r="AO381" s="253"/>
      <c r="AP381" s="209"/>
      <c r="AQ381" s="254"/>
      <c r="AR381" s="254"/>
      <c r="AS381" s="254"/>
      <c r="AT381" s="254"/>
      <c r="AU381" s="254"/>
      <c r="AV381" s="254"/>
      <c r="AW381" s="254"/>
      <c r="AX381" s="254"/>
      <c r="AY381" s="146"/>
      <c r="AZ381" s="146"/>
      <c r="BA381" s="146"/>
      <c r="BB381" s="146"/>
      <c r="BC381" s="146"/>
      <c r="BD381" s="146"/>
      <c r="BE381" s="146"/>
      <c r="BF381" s="146"/>
      <c r="BG381" s="146"/>
      <c r="BH381" s="146"/>
      <c r="BI381" s="146"/>
      <c r="BJ381" s="146"/>
      <c r="BK381" s="146"/>
      <c r="BL381" s="146"/>
      <c r="BM381" s="146"/>
      <c r="BN381" s="146"/>
      <c r="BO381" s="146"/>
      <c r="BP381" s="146"/>
      <c r="BQ381" s="146"/>
      <c r="BR381" s="146"/>
      <c r="BS381" s="146"/>
      <c r="BT381" s="146"/>
      <c r="BU381" s="146"/>
    </row>
    <row r="382" spans="1:73" hidden="1" x14ac:dyDescent="0.2">
      <c r="AD382" s="71"/>
      <c r="AE382" s="71"/>
      <c r="AF382" s="71"/>
      <c r="AG382" s="71"/>
      <c r="AH382" s="71"/>
      <c r="AI382" s="71"/>
      <c r="AJ382" s="71"/>
      <c r="AK382" s="71"/>
      <c r="AL382" s="71"/>
      <c r="AM382" s="71"/>
      <c r="AN382" s="71"/>
      <c r="AO382" s="71"/>
      <c r="AP382" s="32"/>
      <c r="AQ382" s="32"/>
      <c r="AR382" s="32"/>
      <c r="AS382" s="32"/>
      <c r="AT382" s="32"/>
      <c r="AU382" s="32"/>
      <c r="AV382" s="32"/>
      <c r="AW382" s="32"/>
      <c r="AX382" s="32"/>
    </row>
    <row r="383" spans="1:73" hidden="1" x14ac:dyDescent="0.2">
      <c r="A383" s="146"/>
      <c r="B383" s="146"/>
      <c r="C383" s="146"/>
      <c r="D383" s="146"/>
      <c r="E383" s="146"/>
      <c r="F383" s="146"/>
      <c r="G383" s="146"/>
      <c r="H383" s="146"/>
      <c r="I383" s="146"/>
      <c r="J383" s="146"/>
      <c r="K383" s="146"/>
      <c r="L383" s="146"/>
      <c r="M383" s="146"/>
      <c r="N383" s="146"/>
      <c r="O383" s="146"/>
      <c r="P383" s="146"/>
      <c r="Q383" s="146"/>
      <c r="R383" s="146"/>
      <c r="S383" s="146"/>
      <c r="T383" s="146"/>
      <c r="U383" s="146"/>
      <c r="V383" s="146"/>
      <c r="W383" s="146"/>
      <c r="X383" s="146"/>
      <c r="Y383" s="146"/>
      <c r="Z383" s="146"/>
      <c r="AA383" s="146"/>
      <c r="AB383" s="146"/>
      <c r="AC383" s="252"/>
      <c r="AD383" s="253"/>
      <c r="AE383" s="253"/>
      <c r="AF383" s="253"/>
      <c r="AG383" s="253"/>
      <c r="AH383" s="253"/>
      <c r="AI383" s="253"/>
      <c r="AJ383" s="253"/>
      <c r="AK383" s="253"/>
      <c r="AL383" s="253"/>
      <c r="AM383" s="253"/>
      <c r="AN383" s="253"/>
      <c r="AO383" s="253"/>
      <c r="AP383" s="209"/>
      <c r="AQ383" s="254"/>
      <c r="AR383" s="254"/>
      <c r="AS383" s="254"/>
      <c r="AT383" s="254"/>
      <c r="AU383" s="32"/>
      <c r="AV383" s="32"/>
      <c r="AW383" s="32"/>
      <c r="AX383" s="32"/>
    </row>
    <row r="384" spans="1:73" ht="15.75" hidden="1" x14ac:dyDescent="0.25">
      <c r="A384" s="145" t="s">
        <v>157</v>
      </c>
      <c r="F384" s="159" t="s">
        <v>210</v>
      </c>
      <c r="G384" s="159" t="s">
        <v>253</v>
      </c>
      <c r="AD384" s="71"/>
      <c r="AE384" s="71"/>
      <c r="AF384" s="71"/>
      <c r="AG384" s="71"/>
      <c r="AH384" s="71"/>
      <c r="AI384" s="71"/>
      <c r="AJ384" s="71"/>
      <c r="AK384" s="71"/>
      <c r="AL384" s="71"/>
      <c r="AM384" s="71"/>
      <c r="AN384" s="71"/>
      <c r="AO384" s="71"/>
      <c r="AP384" s="32"/>
      <c r="AQ384" s="32"/>
      <c r="AR384" s="32"/>
      <c r="AS384" s="32"/>
      <c r="AT384" s="32"/>
      <c r="AU384" s="32"/>
      <c r="AV384" s="32"/>
      <c r="AW384" s="32"/>
      <c r="AX384" s="32"/>
    </row>
    <row r="385" spans="1:72" ht="18" hidden="1" x14ac:dyDescent="0.25">
      <c r="A385" s="147" t="s">
        <v>160</v>
      </c>
      <c r="AD385" s="71"/>
      <c r="AE385" s="71"/>
      <c r="AF385" s="71"/>
      <c r="AG385" s="71"/>
      <c r="AH385" s="71"/>
      <c r="AI385" s="71">
        <v>2</v>
      </c>
      <c r="AJ385" s="71"/>
      <c r="AK385" s="71"/>
      <c r="AL385" s="251"/>
      <c r="AM385" s="71"/>
      <c r="AN385" s="71"/>
      <c r="AO385" s="71"/>
      <c r="AP385" s="32"/>
      <c r="AQ385" s="32"/>
      <c r="AR385" s="32"/>
      <c r="AS385" s="32"/>
      <c r="AT385" s="32"/>
      <c r="AU385" s="32"/>
      <c r="AV385" s="32"/>
      <c r="AW385" s="32"/>
      <c r="AX385" s="32"/>
    </row>
    <row r="386" spans="1:72" hidden="1" x14ac:dyDescent="0.2">
      <c r="A386" s="145" t="s">
        <v>112</v>
      </c>
      <c r="B386" s="146"/>
      <c r="C386" s="145"/>
      <c r="D386" s="145"/>
      <c r="E386" s="145"/>
      <c r="F386" s="145"/>
      <c r="G386" s="145"/>
      <c r="H386" s="145"/>
      <c r="I386" s="145"/>
      <c r="J386" s="145"/>
      <c r="K386" s="145"/>
      <c r="L386" s="145" t="s">
        <v>114</v>
      </c>
      <c r="M386" s="145"/>
      <c r="N386" s="145"/>
      <c r="O386" s="145"/>
      <c r="P386" s="145"/>
      <c r="Q386" s="145"/>
      <c r="R386" s="145"/>
      <c r="S386" s="145"/>
      <c r="T386" s="145"/>
      <c r="U386" s="145"/>
      <c r="V386" s="145"/>
      <c r="W386" s="145"/>
      <c r="X386" s="145"/>
      <c r="Y386" s="145"/>
      <c r="Z386" s="145"/>
      <c r="AA386" s="145"/>
      <c r="AB386" s="145"/>
      <c r="AC386" s="145"/>
      <c r="AD386" s="255"/>
      <c r="AE386" s="255"/>
      <c r="AF386" s="255"/>
      <c r="AG386" s="255"/>
      <c r="AH386" s="71">
        <v>25000</v>
      </c>
      <c r="AI386" s="71">
        <f>+AH386/AI385</f>
        <v>12500</v>
      </c>
      <c r="AJ386" s="71">
        <v>1000</v>
      </c>
      <c r="AK386" s="71">
        <f>+AI386+AJ386</f>
        <v>13500</v>
      </c>
      <c r="AL386" s="251">
        <f>+AK386/500/2</f>
        <v>13.5</v>
      </c>
      <c r="AM386" s="255"/>
      <c r="AN386" s="255"/>
      <c r="AO386" s="255"/>
      <c r="AP386" s="256"/>
      <c r="AQ386" s="256"/>
      <c r="AR386" s="256"/>
      <c r="AS386" s="256"/>
      <c r="AT386" s="256"/>
      <c r="AU386" s="32"/>
      <c r="AV386" s="32" t="s">
        <v>273</v>
      </c>
      <c r="AW386" s="32"/>
      <c r="AX386" s="32"/>
    </row>
    <row r="387" spans="1:72" hidden="1" x14ac:dyDescent="0.2">
      <c r="A387" s="145" t="s">
        <v>115</v>
      </c>
      <c r="B387" s="145"/>
      <c r="C387" s="145"/>
      <c r="D387" s="145"/>
      <c r="E387" s="146"/>
      <c r="G387" s="145"/>
      <c r="H387" s="145" t="s">
        <v>116</v>
      </c>
      <c r="I387" s="145"/>
      <c r="J387" s="145"/>
      <c r="K387" s="145"/>
      <c r="L387" s="146"/>
      <c r="M387" s="145" t="s">
        <v>117</v>
      </c>
      <c r="N387" s="146">
        <v>8</v>
      </c>
      <c r="O387" s="149"/>
      <c r="P387" s="149"/>
      <c r="Q387" s="149"/>
      <c r="R387" s="149"/>
      <c r="S387" s="149"/>
      <c r="T387" s="149"/>
      <c r="U387" s="149"/>
      <c r="V387" s="149"/>
      <c r="W387" s="149"/>
      <c r="X387" s="149"/>
      <c r="Y387" s="149"/>
      <c r="Z387" s="149"/>
      <c r="AA387" s="149"/>
      <c r="AB387" s="149"/>
      <c r="AC387" s="149"/>
      <c r="AD387" s="253"/>
      <c r="AE387" s="253"/>
      <c r="AF387" s="253"/>
      <c r="AG387" s="253"/>
      <c r="AH387" s="253"/>
      <c r="AI387" s="253"/>
      <c r="AJ387" s="253"/>
      <c r="AK387" s="253"/>
      <c r="AL387" s="253"/>
      <c r="AM387" s="253"/>
      <c r="AN387" s="253"/>
      <c r="AO387" s="253"/>
      <c r="AP387" s="257"/>
      <c r="AQ387" s="257"/>
      <c r="AR387" s="257"/>
      <c r="AS387" s="257"/>
      <c r="AT387" s="257"/>
      <c r="AU387" s="32"/>
      <c r="AV387" s="32"/>
      <c r="AW387" s="32"/>
      <c r="AX387" s="32"/>
    </row>
    <row r="388" spans="1:72" hidden="1" x14ac:dyDescent="0.2">
      <c r="A388" s="145" t="s">
        <v>118</v>
      </c>
      <c r="B388" s="145"/>
      <c r="C388" s="145"/>
      <c r="D388" s="150" t="s">
        <v>162</v>
      </c>
      <c r="E388" s="145"/>
      <c r="F388" s="145" t="s">
        <v>119</v>
      </c>
      <c r="G388" s="145"/>
      <c r="H388" s="145"/>
      <c r="I388" s="173" t="s">
        <v>254</v>
      </c>
      <c r="J388" s="150" t="s">
        <v>255</v>
      </c>
      <c r="K388" s="150" t="s">
        <v>256</v>
      </c>
      <c r="L388" s="150" t="s">
        <v>257</v>
      </c>
      <c r="M388" s="150" t="s">
        <v>196</v>
      </c>
      <c r="N388" s="145"/>
      <c r="O388" s="145"/>
      <c r="P388" s="145"/>
      <c r="Q388" s="145"/>
      <c r="R388" s="145"/>
      <c r="S388" s="145"/>
      <c r="T388" s="145"/>
      <c r="U388" s="145"/>
      <c r="V388" s="145"/>
      <c r="W388" s="145"/>
      <c r="X388" s="145"/>
      <c r="Y388" s="145"/>
      <c r="Z388" s="145"/>
      <c r="AA388" s="145"/>
      <c r="AB388" s="145"/>
      <c r="AC388" s="145"/>
      <c r="AD388" s="255"/>
      <c r="AE388" s="255"/>
      <c r="AF388" s="255"/>
      <c r="AG388" s="255"/>
      <c r="AH388" s="255"/>
      <c r="AI388" s="255"/>
      <c r="AJ388" s="255"/>
      <c r="AK388" s="255"/>
      <c r="AL388" s="255"/>
      <c r="AM388" s="255"/>
      <c r="AN388" s="255"/>
      <c r="AO388" s="255"/>
      <c r="AP388" s="256"/>
      <c r="AQ388" s="256"/>
      <c r="AR388" s="256"/>
      <c r="AS388" s="256"/>
      <c r="AT388" s="256"/>
      <c r="AU388" s="32"/>
      <c r="AV388" s="256" t="s">
        <v>121</v>
      </c>
      <c r="AW388" s="256"/>
      <c r="AX388" s="256" t="s">
        <v>122</v>
      </c>
      <c r="AY388" s="145"/>
      <c r="AZ388" s="145" t="s">
        <v>123</v>
      </c>
      <c r="BA388" s="145"/>
      <c r="BB388" s="145"/>
      <c r="BC388" s="145"/>
      <c r="BD388" s="145"/>
      <c r="BE388" s="145"/>
      <c r="BF388" s="145" t="s">
        <v>124</v>
      </c>
      <c r="BG388" s="145"/>
      <c r="BH388" s="145" t="s">
        <v>125</v>
      </c>
      <c r="BI388" s="145"/>
      <c r="BJ388" s="145"/>
      <c r="BK388" s="145"/>
      <c r="BL388" s="145" t="s">
        <v>126</v>
      </c>
      <c r="BM388" s="145"/>
      <c r="BN388" s="145"/>
      <c r="BO388" s="145"/>
      <c r="BP388" s="145"/>
      <c r="BQ388" s="145"/>
      <c r="BR388" s="145" t="s">
        <v>124</v>
      </c>
      <c r="BS388" s="145"/>
      <c r="BT388" s="145" t="s">
        <v>127</v>
      </c>
    </row>
    <row r="389" spans="1:72" hidden="1" x14ac:dyDescent="0.2">
      <c r="A389" s="145"/>
      <c r="B389" s="145"/>
      <c r="C389" s="145"/>
      <c r="D389" s="145"/>
      <c r="E389" s="145"/>
      <c r="F389" s="145"/>
      <c r="G389" s="145"/>
      <c r="H389" s="145"/>
      <c r="I389" s="150" t="s">
        <v>120</v>
      </c>
      <c r="J389" s="150" t="s">
        <v>120</v>
      </c>
      <c r="K389" s="150" t="s">
        <v>120</v>
      </c>
      <c r="L389" s="150" t="s">
        <v>120</v>
      </c>
      <c r="M389" s="150" t="s">
        <v>120</v>
      </c>
      <c r="N389" s="145"/>
      <c r="O389" s="145"/>
      <c r="P389" s="145"/>
      <c r="Q389" s="145"/>
      <c r="R389" s="145"/>
      <c r="S389" s="145"/>
      <c r="T389" s="145"/>
      <c r="U389" s="145"/>
      <c r="V389" s="145"/>
      <c r="W389" s="145"/>
      <c r="X389" s="145"/>
      <c r="Y389" s="145"/>
      <c r="Z389" s="145"/>
      <c r="AA389" s="145"/>
      <c r="AB389" s="145"/>
      <c r="AC389" s="145"/>
      <c r="AD389" s="255"/>
      <c r="AE389" s="255"/>
      <c r="AF389" s="255"/>
      <c r="AG389" s="255"/>
      <c r="AH389" s="255"/>
      <c r="AI389" s="255"/>
      <c r="AJ389" s="255"/>
      <c r="AK389" s="255"/>
      <c r="AL389" s="255"/>
      <c r="AM389" s="255"/>
      <c r="AN389" s="255"/>
      <c r="AO389" s="255"/>
      <c r="AP389" s="256"/>
      <c r="AQ389" s="256"/>
      <c r="AR389" s="256"/>
      <c r="AS389" s="256"/>
      <c r="AT389" s="256"/>
      <c r="AU389" s="32"/>
      <c r="AV389" s="258"/>
      <c r="AW389" s="32"/>
      <c r="AX389" s="258"/>
      <c r="AZ389" s="151"/>
      <c r="BA389" s="152" t="s">
        <v>128</v>
      </c>
      <c r="BB389" s="153"/>
      <c r="BC389" s="152" t="s">
        <v>128</v>
      </c>
      <c r="BD389" s="151"/>
      <c r="BF389" s="151"/>
      <c r="BH389" s="151"/>
      <c r="BJ389" s="151"/>
      <c r="BL389" s="151"/>
      <c r="BM389" s="152" t="s">
        <v>128</v>
      </c>
      <c r="BN389" s="153"/>
      <c r="BO389" s="152" t="s">
        <v>128</v>
      </c>
      <c r="BP389" s="151"/>
      <c r="BR389" s="151"/>
      <c r="BT389" s="151"/>
    </row>
    <row r="390" spans="1:72" hidden="1" x14ac:dyDescent="0.2">
      <c r="A390" s="145"/>
      <c r="B390" s="145"/>
      <c r="C390" s="145"/>
      <c r="D390" s="145"/>
      <c r="E390" s="145"/>
      <c r="F390" s="145"/>
      <c r="G390" s="145"/>
      <c r="H390" s="145"/>
      <c r="I390" s="154">
        <v>1</v>
      </c>
      <c r="J390" s="154">
        <v>2</v>
      </c>
      <c r="K390" s="154">
        <v>3</v>
      </c>
      <c r="L390" s="154">
        <v>4</v>
      </c>
      <c r="M390" s="154">
        <v>5</v>
      </c>
      <c r="N390" s="145"/>
      <c r="O390" s="145"/>
      <c r="P390" s="145"/>
      <c r="Q390" s="145"/>
      <c r="R390" s="145"/>
      <c r="S390" s="145"/>
      <c r="T390" s="145"/>
      <c r="U390" s="145"/>
      <c r="V390" s="145"/>
      <c r="W390" s="145"/>
      <c r="X390" s="145"/>
      <c r="Y390" s="145"/>
      <c r="Z390" s="145"/>
      <c r="AA390" s="145"/>
      <c r="AB390" s="145"/>
      <c r="AC390" s="145"/>
      <c r="AD390" s="255"/>
      <c r="AE390" s="255"/>
      <c r="AF390" s="255"/>
      <c r="AG390" s="255"/>
      <c r="AH390" s="255"/>
      <c r="AI390" s="255"/>
      <c r="AJ390" s="255"/>
      <c r="AK390" s="255"/>
      <c r="AL390" s="255"/>
      <c r="AM390" s="255"/>
      <c r="AN390" s="255"/>
      <c r="AO390" s="255"/>
      <c r="AP390" s="256"/>
      <c r="AQ390" s="256"/>
      <c r="AR390" s="256"/>
      <c r="AS390" s="256"/>
      <c r="AT390" s="256"/>
      <c r="AU390" s="32"/>
      <c r="AV390" s="258"/>
      <c r="AW390" s="32"/>
      <c r="AX390" s="258"/>
      <c r="AZ390" s="151"/>
      <c r="BA390" s="152" t="s">
        <v>128</v>
      </c>
      <c r="BB390" s="153"/>
      <c r="BC390" s="152" t="s">
        <v>128</v>
      </c>
      <c r="BD390" s="151"/>
      <c r="BF390" s="151"/>
      <c r="BH390" s="151"/>
      <c r="BJ390" s="151"/>
      <c r="BL390" s="151"/>
      <c r="BM390" s="152" t="s">
        <v>128</v>
      </c>
      <c r="BN390" s="153"/>
      <c r="BO390" s="152" t="s">
        <v>128</v>
      </c>
      <c r="BP390" s="151"/>
      <c r="BR390" s="151"/>
      <c r="BT390" s="151"/>
    </row>
    <row r="391" spans="1:72" hidden="1" x14ac:dyDescent="0.2">
      <c r="A391" s="145" t="s">
        <v>129</v>
      </c>
      <c r="B391" s="145"/>
      <c r="C391" s="145"/>
      <c r="D391" s="145"/>
      <c r="E391" s="146" t="s">
        <v>272</v>
      </c>
      <c r="F391" s="145"/>
      <c r="G391" s="145"/>
      <c r="H391" s="145" t="s">
        <v>131</v>
      </c>
      <c r="I391" s="176" t="s">
        <v>164</v>
      </c>
      <c r="J391" s="177" t="s">
        <v>203</v>
      </c>
      <c r="K391" s="177" t="s">
        <v>204</v>
      </c>
      <c r="L391" s="177" t="s">
        <v>214</v>
      </c>
      <c r="M391" s="176" t="s">
        <v>168</v>
      </c>
      <c r="N391" s="145"/>
      <c r="O391" s="160"/>
      <c r="P391" s="160"/>
      <c r="Q391" s="160"/>
      <c r="R391" s="160"/>
      <c r="S391" s="160"/>
      <c r="T391" s="145"/>
      <c r="U391" s="145"/>
      <c r="V391" s="145"/>
      <c r="W391" s="145"/>
      <c r="X391" s="145"/>
      <c r="Y391" s="145"/>
      <c r="Z391" s="145"/>
      <c r="AA391" s="145"/>
      <c r="AB391" s="145"/>
      <c r="AC391" s="145"/>
      <c r="AD391" s="255"/>
      <c r="AE391" s="255"/>
      <c r="AF391" s="255"/>
      <c r="AG391" s="255"/>
      <c r="AH391" s="255"/>
      <c r="AI391" s="255"/>
      <c r="AJ391" s="255"/>
      <c r="AK391" s="255"/>
      <c r="AL391" s="255"/>
      <c r="AM391" s="255"/>
      <c r="AN391" s="255"/>
      <c r="AO391" s="255"/>
      <c r="AP391" s="256"/>
      <c r="AQ391" s="256"/>
      <c r="AR391" s="256"/>
      <c r="AS391" s="256"/>
      <c r="AT391" s="256"/>
      <c r="AU391" s="32"/>
      <c r="AV391" s="258"/>
      <c r="AW391" s="32"/>
      <c r="AX391" s="258"/>
      <c r="AZ391" s="151"/>
      <c r="BA391" s="152" t="s">
        <v>128</v>
      </c>
      <c r="BB391" s="153"/>
      <c r="BC391" s="152" t="s">
        <v>128</v>
      </c>
      <c r="BD391" s="151"/>
      <c r="BF391" s="151"/>
      <c r="BH391" s="151"/>
      <c r="BJ391" s="151"/>
      <c r="BL391" s="151"/>
      <c r="BM391" s="152" t="s">
        <v>128</v>
      </c>
      <c r="BN391" s="153"/>
      <c r="BO391" s="152" t="s">
        <v>128</v>
      </c>
      <c r="BP391" s="151"/>
      <c r="BR391" s="151"/>
      <c r="BT391" s="151"/>
    </row>
    <row r="392" spans="1:72" hidden="1" x14ac:dyDescent="0.2">
      <c r="A392" s="145" t="s">
        <v>132</v>
      </c>
      <c r="B392" s="145"/>
      <c r="C392" s="145"/>
      <c r="D392" s="145"/>
      <c r="E392" s="146">
        <v>100</v>
      </c>
      <c r="F392" s="145" t="s">
        <v>133</v>
      </c>
      <c r="G392" s="145" t="s">
        <v>134</v>
      </c>
      <c r="H392" s="146">
        <v>500</v>
      </c>
      <c r="I392" s="146">
        <v>8000</v>
      </c>
      <c r="J392" s="146">
        <f>+I392+750</f>
        <v>8750</v>
      </c>
      <c r="K392" s="146">
        <f>+J392-150</f>
        <v>8600</v>
      </c>
      <c r="L392" s="146">
        <f>+K392-150</f>
        <v>8450</v>
      </c>
      <c r="M392" s="146">
        <f>+I392-500</f>
        <v>7500</v>
      </c>
      <c r="N392" s="145"/>
      <c r="O392" s="160"/>
      <c r="P392" s="160"/>
      <c r="Q392" s="160"/>
      <c r="R392" s="160"/>
      <c r="S392" s="160"/>
      <c r="T392" s="145"/>
      <c r="U392" s="145"/>
      <c r="V392" s="145"/>
      <c r="W392" s="145"/>
      <c r="X392" s="145"/>
      <c r="Y392" s="145"/>
      <c r="Z392" s="145"/>
      <c r="AA392" s="145"/>
      <c r="AB392" s="145"/>
      <c r="AC392" s="145"/>
      <c r="AD392" s="255"/>
      <c r="AE392" s="255"/>
      <c r="AF392" s="255"/>
      <c r="AG392" s="255"/>
      <c r="AH392" s="255"/>
      <c r="AI392" s="255"/>
      <c r="AJ392" s="255"/>
      <c r="AK392" s="255"/>
      <c r="AL392" s="255"/>
      <c r="AM392" s="255"/>
      <c r="AN392" s="255"/>
      <c r="AO392" s="255"/>
      <c r="AP392" s="256"/>
      <c r="AQ392" s="256"/>
      <c r="AR392" s="256"/>
      <c r="AS392" s="256"/>
      <c r="AT392" s="256"/>
      <c r="AU392" s="32"/>
      <c r="AV392" s="258"/>
      <c r="AW392" s="32"/>
      <c r="AX392" s="258"/>
      <c r="AZ392" s="151"/>
      <c r="BA392" s="152" t="s">
        <v>128</v>
      </c>
      <c r="BB392" s="153"/>
      <c r="BC392" s="152" t="s">
        <v>128</v>
      </c>
      <c r="BD392" s="151"/>
      <c r="BF392" s="151"/>
      <c r="BH392" s="151"/>
      <c r="BJ392" s="151"/>
      <c r="BL392" s="151"/>
      <c r="BM392" s="152" t="s">
        <v>128</v>
      </c>
      <c r="BN392" s="153"/>
      <c r="BO392" s="152" t="s">
        <v>128</v>
      </c>
      <c r="BP392" s="151"/>
      <c r="BR392" s="151"/>
      <c r="BT392" s="151"/>
    </row>
    <row r="393" spans="1:72" hidden="1" x14ac:dyDescent="0.2">
      <c r="A393" s="145" t="s">
        <v>135</v>
      </c>
      <c r="B393" s="145"/>
      <c r="C393" s="145"/>
      <c r="D393" s="145"/>
      <c r="E393" s="145"/>
      <c r="F393" s="145" t="s">
        <v>136</v>
      </c>
      <c r="G393" s="145" t="s">
        <v>134</v>
      </c>
      <c r="H393" s="146">
        <v>1000</v>
      </c>
      <c r="I393" s="146">
        <f>+I392+750</f>
        <v>8750</v>
      </c>
      <c r="J393" s="146">
        <f>+J392+750</f>
        <v>9500</v>
      </c>
      <c r="K393" s="146">
        <f>+K392+550</f>
        <v>9150</v>
      </c>
      <c r="L393" s="146">
        <f>+K393-300</f>
        <v>8850</v>
      </c>
      <c r="M393" s="146">
        <f>+M392+500</f>
        <v>8000</v>
      </c>
      <c r="N393" s="145"/>
      <c r="O393" s="160"/>
      <c r="P393" s="160"/>
      <c r="Q393" s="160"/>
      <c r="R393" s="160"/>
      <c r="S393" s="160"/>
      <c r="T393" s="145"/>
      <c r="U393" s="145"/>
      <c r="V393" s="145"/>
      <c r="W393" s="145"/>
      <c r="X393" s="145"/>
      <c r="Y393" s="145"/>
      <c r="Z393" s="145"/>
      <c r="AA393" s="145"/>
      <c r="AB393" s="145"/>
      <c r="AC393" s="145"/>
      <c r="AD393" s="255"/>
      <c r="AE393" s="255"/>
      <c r="AF393" s="255"/>
      <c r="AG393" s="255"/>
      <c r="AH393" s="255"/>
      <c r="AI393" s="255"/>
      <c r="AJ393" s="255"/>
      <c r="AK393" s="255"/>
      <c r="AL393" s="255"/>
      <c r="AM393" s="255"/>
      <c r="AN393" s="255"/>
      <c r="AO393" s="255"/>
      <c r="AP393" s="256"/>
      <c r="AQ393" s="256"/>
      <c r="AR393" s="256"/>
      <c r="AS393" s="256"/>
      <c r="AT393" s="256"/>
      <c r="AU393" s="32"/>
      <c r="AV393" s="258"/>
      <c r="AW393" s="32"/>
      <c r="AX393" s="258"/>
      <c r="AZ393" s="151"/>
      <c r="BA393" s="152" t="s">
        <v>128</v>
      </c>
      <c r="BB393" s="153"/>
      <c r="BC393" s="152" t="s">
        <v>128</v>
      </c>
      <c r="BD393" s="151"/>
      <c r="BF393" s="151"/>
      <c r="BH393" s="151"/>
      <c r="BJ393" s="151"/>
      <c r="BL393" s="151"/>
      <c r="BM393" s="152" t="s">
        <v>128</v>
      </c>
      <c r="BN393" s="153"/>
      <c r="BO393" s="152" t="s">
        <v>128</v>
      </c>
      <c r="BP393" s="151"/>
      <c r="BR393" s="151"/>
      <c r="BT393" s="151"/>
    </row>
    <row r="394" spans="1:72" hidden="1" x14ac:dyDescent="0.2">
      <c r="A394" s="145" t="s">
        <v>137</v>
      </c>
      <c r="B394" s="146">
        <v>380</v>
      </c>
      <c r="C394" s="145" t="s">
        <v>49</v>
      </c>
      <c r="D394" s="146">
        <v>420</v>
      </c>
      <c r="E394" s="145" t="s">
        <v>143</v>
      </c>
      <c r="F394" s="145" t="s">
        <v>138</v>
      </c>
      <c r="G394" s="145" t="s">
        <v>134</v>
      </c>
      <c r="H394" s="146">
        <v>2500</v>
      </c>
      <c r="I394" s="146">
        <f>+I393+500</f>
        <v>9250</v>
      </c>
      <c r="J394" s="146">
        <f>+J393+750</f>
        <v>10250</v>
      </c>
      <c r="K394" s="146">
        <f>+K393+550</f>
        <v>9700</v>
      </c>
      <c r="L394" s="146">
        <f>+K394-300</f>
        <v>9400</v>
      </c>
      <c r="M394" s="146">
        <f>+M393+250</f>
        <v>8250</v>
      </c>
      <c r="N394" s="145"/>
      <c r="O394" s="163"/>
      <c r="P394" s="163"/>
      <c r="Q394" s="163"/>
      <c r="R394" s="163"/>
      <c r="S394" s="163"/>
      <c r="T394" s="145"/>
      <c r="U394" s="145"/>
      <c r="V394" s="145"/>
      <c r="W394" s="145"/>
      <c r="X394" s="145"/>
      <c r="Y394" s="145"/>
      <c r="Z394" s="145"/>
      <c r="AA394" s="145"/>
      <c r="AB394" s="145"/>
      <c r="AC394" s="145"/>
      <c r="AD394" s="255"/>
      <c r="AE394" s="255"/>
      <c r="AF394" s="255"/>
      <c r="AG394" s="255"/>
      <c r="AH394" s="255"/>
      <c r="AI394" s="255"/>
      <c r="AJ394" s="255"/>
      <c r="AK394" s="255"/>
      <c r="AL394" s="255"/>
      <c r="AM394" s="255"/>
      <c r="AN394" s="255"/>
      <c r="AO394" s="255"/>
      <c r="AP394" s="256"/>
      <c r="AQ394" s="256"/>
      <c r="AR394" s="256"/>
      <c r="AS394" s="256"/>
      <c r="AT394" s="256"/>
      <c r="AU394" s="32"/>
      <c r="AV394" s="258"/>
      <c r="AW394" s="32"/>
      <c r="AX394" s="258"/>
      <c r="AZ394" s="151"/>
      <c r="BA394" s="152" t="s">
        <v>128</v>
      </c>
      <c r="BB394" s="153"/>
      <c r="BC394" s="152" t="s">
        <v>128</v>
      </c>
      <c r="BD394" s="151"/>
      <c r="BF394" s="151"/>
      <c r="BH394" s="151"/>
      <c r="BJ394" s="151"/>
      <c r="BL394" s="151"/>
      <c r="BM394" s="152" t="s">
        <v>128</v>
      </c>
      <c r="BN394" s="153"/>
      <c r="BO394" s="152" t="s">
        <v>128</v>
      </c>
      <c r="BP394" s="151"/>
      <c r="BR394" s="151"/>
      <c r="BT394" s="151"/>
    </row>
    <row r="395" spans="1:72" hidden="1" x14ac:dyDescent="0.2">
      <c r="A395" s="145" t="s">
        <v>139</v>
      </c>
      <c r="B395" s="146">
        <v>700</v>
      </c>
      <c r="C395" s="145" t="s">
        <v>49</v>
      </c>
      <c r="D395" s="146">
        <v>1020</v>
      </c>
      <c r="E395" s="145" t="s">
        <v>143</v>
      </c>
      <c r="F395" s="145" t="s">
        <v>140</v>
      </c>
      <c r="G395" s="145" t="s">
        <v>134</v>
      </c>
      <c r="H395" s="146">
        <v>5000</v>
      </c>
      <c r="I395" s="146">
        <f>+I394+500</f>
        <v>9750</v>
      </c>
      <c r="J395" s="146">
        <f>+J394+300</f>
        <v>10550</v>
      </c>
      <c r="K395" s="146">
        <f>+K394+550</f>
        <v>10250</v>
      </c>
      <c r="L395" s="146">
        <f>+K395-300</f>
        <v>9950</v>
      </c>
      <c r="M395" s="146">
        <f>+M394+250</f>
        <v>8500</v>
      </c>
      <c r="N395" s="145"/>
      <c r="O395" s="160"/>
      <c r="P395" s="145"/>
      <c r="Q395" s="145" t="s">
        <v>169</v>
      </c>
      <c r="R395" s="145"/>
      <c r="T395" s="145"/>
      <c r="U395" s="145" t="s">
        <v>169</v>
      </c>
      <c r="V395" s="145"/>
      <c r="W395" s="145"/>
      <c r="X395" s="145"/>
      <c r="Y395" s="145"/>
      <c r="Z395" s="145"/>
      <c r="AA395" s="145" t="s">
        <v>169</v>
      </c>
      <c r="AB395" s="145"/>
      <c r="AC395" s="145"/>
      <c r="AD395" s="71"/>
      <c r="AE395" s="255"/>
      <c r="AF395" s="255"/>
      <c r="AG395" s="255"/>
      <c r="AH395" s="255"/>
      <c r="AI395" s="255"/>
      <c r="AJ395" s="255"/>
      <c r="AK395" s="255"/>
      <c r="AL395" s="255"/>
      <c r="AM395" s="255"/>
      <c r="AN395" s="255"/>
      <c r="AO395" s="255"/>
      <c r="AP395" s="256"/>
      <c r="AQ395" s="256"/>
      <c r="AR395" s="256"/>
      <c r="AS395" s="256"/>
      <c r="AT395" s="256"/>
      <c r="AU395" s="32"/>
      <c r="AV395" s="258"/>
      <c r="AW395" s="32"/>
      <c r="AX395" s="258"/>
      <c r="AZ395" s="151"/>
      <c r="BA395" s="152" t="s">
        <v>128</v>
      </c>
      <c r="BB395" s="153"/>
      <c r="BC395" s="152" t="s">
        <v>128</v>
      </c>
      <c r="BD395" s="151"/>
      <c r="BF395" s="151"/>
      <c r="BH395" s="151"/>
      <c r="BJ395" s="151"/>
      <c r="BL395" s="151"/>
      <c r="BM395" s="152" t="s">
        <v>128</v>
      </c>
      <c r="BN395" s="153"/>
      <c r="BO395" s="152" t="s">
        <v>128</v>
      </c>
      <c r="BP395" s="151"/>
      <c r="BR395" s="151"/>
      <c r="BT395" s="151"/>
    </row>
    <row r="396" spans="1:72" hidden="1" x14ac:dyDescent="0.2">
      <c r="A396" s="161" t="s">
        <v>170</v>
      </c>
      <c r="B396" s="161"/>
      <c r="C396" s="161"/>
      <c r="D396" s="161"/>
      <c r="E396" s="161">
        <v>5</v>
      </c>
      <c r="F396" s="162" t="s">
        <v>171</v>
      </c>
      <c r="G396" s="145" t="s">
        <v>141</v>
      </c>
      <c r="H396" s="146">
        <v>10000</v>
      </c>
      <c r="I396" s="146">
        <f>+I395+500</f>
        <v>10250</v>
      </c>
      <c r="J396" s="146">
        <f>+J395+300</f>
        <v>10850</v>
      </c>
      <c r="K396" s="146">
        <f>+K395+300</f>
        <v>10550</v>
      </c>
      <c r="L396" s="146">
        <f>+K396-300</f>
        <v>10250</v>
      </c>
      <c r="M396" s="146">
        <f>+M395+250</f>
        <v>8750</v>
      </c>
      <c r="N396" s="145"/>
      <c r="O396" s="163"/>
      <c r="P396" s="145" t="s">
        <v>172</v>
      </c>
      <c r="Q396" s="145">
        <v>1</v>
      </c>
      <c r="R396" s="145"/>
      <c r="T396" s="145"/>
      <c r="U396" s="145">
        <v>4</v>
      </c>
      <c r="V396" s="145"/>
      <c r="W396" s="145"/>
      <c r="X396" s="145"/>
      <c r="Y396" s="145"/>
      <c r="Z396" s="145"/>
      <c r="AA396" s="145">
        <v>20</v>
      </c>
      <c r="AB396" s="145"/>
      <c r="AC396" s="145"/>
      <c r="AD396" s="71"/>
      <c r="AE396" s="255"/>
      <c r="AF396" s="255"/>
      <c r="AG396" s="255"/>
      <c r="AH396" s="255"/>
      <c r="AI396" s="255"/>
      <c r="AJ396" s="255"/>
      <c r="AK396" s="255"/>
      <c r="AL396" s="255"/>
      <c r="AM396" s="255"/>
      <c r="AN396" s="255"/>
      <c r="AO396" s="255"/>
      <c r="AP396" s="256"/>
      <c r="AQ396" s="256"/>
      <c r="AR396" s="256"/>
      <c r="AS396" s="256"/>
      <c r="AT396" s="256"/>
      <c r="AU396" s="32"/>
      <c r="AV396" s="258"/>
      <c r="AW396" s="32"/>
      <c r="AX396" s="258"/>
      <c r="AZ396" s="151"/>
      <c r="BA396" s="152" t="s">
        <v>128</v>
      </c>
      <c r="BB396" s="153"/>
      <c r="BC396" s="152" t="s">
        <v>128</v>
      </c>
      <c r="BD396" s="151"/>
      <c r="BF396" s="151"/>
      <c r="BH396" s="151"/>
      <c r="BJ396" s="151"/>
      <c r="BL396" s="151"/>
      <c r="BM396" s="152" t="s">
        <v>128</v>
      </c>
      <c r="BN396" s="153"/>
      <c r="BO396" s="152" t="s">
        <v>128</v>
      </c>
      <c r="BP396" s="151"/>
      <c r="BR396" s="151"/>
      <c r="BT396" s="151"/>
    </row>
    <row r="397" spans="1:72" hidden="1" x14ac:dyDescent="0.2">
      <c r="A397" s="145" t="s">
        <v>142</v>
      </c>
      <c r="B397" s="145"/>
      <c r="C397" s="145"/>
      <c r="D397" s="145"/>
      <c r="E397" s="164" t="s">
        <v>173</v>
      </c>
      <c r="F397" s="145"/>
      <c r="G397" s="145"/>
      <c r="H397" s="145"/>
      <c r="I397" s="155">
        <v>1</v>
      </c>
      <c r="J397" s="155">
        <v>2</v>
      </c>
      <c r="K397" s="155">
        <v>3</v>
      </c>
      <c r="L397" s="155">
        <v>4</v>
      </c>
      <c r="M397" s="155">
        <v>5</v>
      </c>
      <c r="N397" s="145"/>
      <c r="O397" s="163" t="s">
        <v>200</v>
      </c>
      <c r="P397" s="145"/>
      <c r="Q397" s="145" t="s">
        <v>186</v>
      </c>
      <c r="R397" s="145"/>
      <c r="T397" s="145"/>
      <c r="U397" s="145" t="s">
        <v>186</v>
      </c>
      <c r="V397" s="145"/>
      <c r="W397" s="145"/>
      <c r="X397" s="145"/>
      <c r="Y397" s="145"/>
      <c r="Z397" s="145"/>
      <c r="AA397" s="164" t="s">
        <v>187</v>
      </c>
      <c r="AB397" s="145"/>
      <c r="AC397" s="145"/>
      <c r="AD397" s="71"/>
      <c r="AE397" s="255"/>
      <c r="AF397" s="255"/>
      <c r="AG397" s="255"/>
      <c r="AH397" s="255"/>
      <c r="AI397" s="255"/>
      <c r="AJ397" s="255"/>
      <c r="AK397" s="255"/>
      <c r="AL397" s="255"/>
      <c r="AM397" s="255"/>
      <c r="AN397" s="255"/>
      <c r="AO397" s="255"/>
      <c r="AP397" s="256"/>
      <c r="AQ397" s="256"/>
      <c r="AR397" s="256"/>
      <c r="AS397" s="256"/>
      <c r="AT397" s="256"/>
      <c r="AU397" s="32"/>
      <c r="AV397" s="258"/>
      <c r="AW397" s="32"/>
      <c r="AX397" s="258"/>
      <c r="AZ397" s="151"/>
      <c r="BA397" s="152" t="s">
        <v>128</v>
      </c>
      <c r="BB397" s="153"/>
      <c r="BC397" s="152" t="s">
        <v>128</v>
      </c>
      <c r="BD397" s="151"/>
      <c r="BF397" s="151"/>
      <c r="BH397" s="151"/>
      <c r="BJ397" s="151"/>
      <c r="BL397" s="151"/>
      <c r="BM397" s="152" t="s">
        <v>128</v>
      </c>
      <c r="BN397" s="153"/>
      <c r="BO397" s="152" t="s">
        <v>128</v>
      </c>
      <c r="BP397" s="151"/>
      <c r="BR397" s="151"/>
      <c r="BT397" s="151"/>
    </row>
    <row r="398" spans="1:72" hidden="1" x14ac:dyDescent="0.2">
      <c r="A398" s="145" t="s">
        <v>137</v>
      </c>
      <c r="B398" s="146">
        <v>400</v>
      </c>
      <c r="C398" s="145" t="s">
        <v>49</v>
      </c>
      <c r="D398" s="146">
        <v>420</v>
      </c>
      <c r="E398" s="145" t="s">
        <v>143</v>
      </c>
      <c r="F398" s="145" t="s">
        <v>144</v>
      </c>
      <c r="G398" s="145" t="s">
        <v>145</v>
      </c>
      <c r="H398" s="145"/>
      <c r="I398" s="156">
        <f>IF(+O402/$O$398&lt;=100%,0,(+O402-$O$398)/$O$398)</f>
        <v>2.6</v>
      </c>
      <c r="J398" s="156">
        <f>IF(+P402/$O$398&lt;=100%,0,(+P402-$O$398)/$O$398)</f>
        <v>2.6</v>
      </c>
      <c r="K398" s="156">
        <f>IF(+Q402/$O$398&lt;=100%,0,(+Q402-$O$398)/$O$398)</f>
        <v>2.6</v>
      </c>
      <c r="L398" s="156">
        <f>IF(+R402/$O$398&lt;=100%,0,(+R402-$O$398)/$O$398)</f>
        <v>2.6</v>
      </c>
      <c r="M398" s="156">
        <f>IF(+S402/$O$398&lt;=100%,0,(+S402-$O$398)/$O$398)</f>
        <v>4</v>
      </c>
      <c r="N398" s="145" t="s">
        <v>175</v>
      </c>
      <c r="O398" s="161">
        <v>5</v>
      </c>
      <c r="P398" s="145" t="s">
        <v>176</v>
      </c>
      <c r="Q398" s="145">
        <v>1</v>
      </c>
      <c r="T398" s="145"/>
      <c r="U398" s="145">
        <f>+U396/2</f>
        <v>2</v>
      </c>
      <c r="AA398" s="145">
        <f>+AA396/2</f>
        <v>10</v>
      </c>
      <c r="AD398" s="71"/>
      <c r="AE398" s="71"/>
      <c r="AF398" s="71"/>
      <c r="AG398" s="71"/>
      <c r="AH398" s="255"/>
      <c r="AI398" s="255"/>
      <c r="AJ398" s="255"/>
      <c r="AK398" s="255">
        <v>2</v>
      </c>
      <c r="AL398" s="255"/>
      <c r="AM398" s="255"/>
      <c r="AN398" s="255"/>
      <c r="AO398" s="71"/>
      <c r="AP398" s="32"/>
      <c r="AQ398" s="32"/>
      <c r="AR398" s="32"/>
      <c r="AS398" s="256"/>
      <c r="AT398" s="256"/>
      <c r="AU398" s="32"/>
      <c r="AV398" s="258"/>
      <c r="AW398" s="32"/>
      <c r="AX398" s="258"/>
      <c r="AZ398" s="151"/>
      <c r="BA398" s="152" t="s">
        <v>128</v>
      </c>
      <c r="BB398" s="153"/>
      <c r="BC398" s="152" t="s">
        <v>128</v>
      </c>
      <c r="BD398" s="151"/>
      <c r="BF398" s="151"/>
      <c r="BH398" s="151"/>
      <c r="BJ398" s="151"/>
      <c r="BL398" s="151"/>
      <c r="BM398" s="152" t="s">
        <v>128</v>
      </c>
      <c r="BN398" s="153"/>
      <c r="BO398" s="152" t="s">
        <v>128</v>
      </c>
      <c r="BP398" s="151"/>
      <c r="BR398" s="151"/>
      <c r="BT398" s="151"/>
    </row>
    <row r="399" spans="1:72" hidden="1" x14ac:dyDescent="0.2">
      <c r="A399" s="145" t="s">
        <v>139</v>
      </c>
      <c r="B399" s="146">
        <v>720</v>
      </c>
      <c r="C399" s="145" t="s">
        <v>49</v>
      </c>
      <c r="D399" s="146">
        <v>1020</v>
      </c>
      <c r="E399" s="145" t="s">
        <v>143</v>
      </c>
      <c r="F399" s="145"/>
      <c r="G399" s="145" t="s">
        <v>147</v>
      </c>
      <c r="H399" s="145"/>
      <c r="I399" s="156">
        <f>IF(+O403/$O$399&lt;=100%,0,(+O403-$O$399)/$O$399)</f>
        <v>3.375</v>
      </c>
      <c r="J399" s="156">
        <f>IF(+P403/$O$399&lt;=100%,0,(+P403-$O$399)/$O$399)</f>
        <v>2.75</v>
      </c>
      <c r="K399" s="156">
        <f>IF(+Q403/$O$399&lt;=100%,0,(+Q403-$O$399)/$O$399)</f>
        <v>3.375</v>
      </c>
      <c r="L399" s="156">
        <f>IF(+R403/$O$399&lt;=100%,0,(+R403-$O$399)/$O$399)</f>
        <v>3.625</v>
      </c>
      <c r="M399" s="156">
        <f>IF(+S403/$O$399&lt;=100%,0,(+S403-$O$399)/$O$399)</f>
        <v>4.625</v>
      </c>
      <c r="N399" s="145" t="s">
        <v>175</v>
      </c>
      <c r="O399" s="161">
        <v>1</v>
      </c>
      <c r="P399" s="164" t="s">
        <v>177</v>
      </c>
      <c r="Q399" s="174">
        <f>+U399</f>
        <v>8</v>
      </c>
      <c r="T399" s="164"/>
      <c r="U399" s="174">
        <v>8</v>
      </c>
      <c r="V399" s="145" t="s">
        <v>177</v>
      </c>
      <c r="AA399" s="174">
        <f>+U399</f>
        <v>8</v>
      </c>
      <c r="AB399" s="145" t="s">
        <v>177</v>
      </c>
      <c r="AD399" s="71"/>
      <c r="AE399" s="71"/>
      <c r="AF399" s="71"/>
      <c r="AG399" s="71"/>
      <c r="AH399" s="255"/>
      <c r="AI399" s="255"/>
      <c r="AJ399" s="255"/>
      <c r="AK399" s="255">
        <f>+AK398*2</f>
        <v>4</v>
      </c>
      <c r="AL399" s="255"/>
      <c r="AM399" s="255"/>
      <c r="AN399" s="255"/>
      <c r="AO399" s="71"/>
      <c r="AP399" s="32"/>
      <c r="AQ399" s="32"/>
      <c r="AR399" s="32"/>
      <c r="AS399" s="256"/>
      <c r="AT399" s="256"/>
      <c r="AU399" s="32"/>
      <c r="AV399" s="259"/>
      <c r="AW399" s="32"/>
      <c r="AX399" s="259"/>
      <c r="AZ399" s="157"/>
      <c r="BA399" s="152"/>
      <c r="BB399" s="158"/>
      <c r="BC399" s="152"/>
      <c r="BD399" s="157"/>
      <c r="BF399" s="157"/>
      <c r="BH399" s="157"/>
      <c r="BJ399" s="157"/>
      <c r="BL399" s="157"/>
      <c r="BM399" s="152"/>
      <c r="BN399" s="158"/>
      <c r="BO399" s="152"/>
      <c r="BP399" s="157"/>
      <c r="BR399" s="157"/>
      <c r="BT399" s="157"/>
    </row>
    <row r="400" spans="1:72" hidden="1" x14ac:dyDescent="0.2">
      <c r="D400" s="164" t="s">
        <v>178</v>
      </c>
      <c r="F400" s="145"/>
      <c r="G400" s="145" t="s">
        <v>148</v>
      </c>
      <c r="H400" s="145"/>
      <c r="I400" s="156">
        <f>(+O404-$O$400)/$O$400</f>
        <v>0.125</v>
      </c>
      <c r="J400" s="156">
        <f>(+P404-$O$400)/$O$400</f>
        <v>0.125</v>
      </c>
      <c r="K400" s="156">
        <f>(+Q404-$O$400)/$O$400</f>
        <v>0.125</v>
      </c>
      <c r="L400" s="156">
        <f>(+R404-$O$400)/$O$400</f>
        <v>0.375</v>
      </c>
      <c r="M400" s="156">
        <f>(+S404-$O$400)/$O$400</f>
        <v>0.5625</v>
      </c>
      <c r="N400" s="145" t="s">
        <v>175</v>
      </c>
      <c r="O400" s="161">
        <v>2</v>
      </c>
      <c r="T400" s="145"/>
      <c r="AD400" s="71"/>
      <c r="AE400" s="71"/>
      <c r="AF400" s="71"/>
      <c r="AG400" s="71"/>
      <c r="AH400" s="255"/>
      <c r="AI400" s="255"/>
      <c r="AJ400" s="255"/>
      <c r="AK400" s="255">
        <v>4</v>
      </c>
      <c r="AL400" s="255"/>
      <c r="AM400" s="255"/>
      <c r="AN400" s="255"/>
      <c r="AO400" s="255"/>
      <c r="AP400" s="256"/>
      <c r="AQ400" s="256"/>
      <c r="AR400" s="256"/>
      <c r="AS400" s="256"/>
      <c r="AT400" s="256"/>
      <c r="AU400" s="32"/>
      <c r="AV400" s="259"/>
      <c r="AW400" s="32"/>
      <c r="AX400" s="259"/>
      <c r="AZ400" s="157"/>
      <c r="BA400" s="152"/>
      <c r="BB400" s="158"/>
      <c r="BC400" s="152"/>
      <c r="BD400" s="157"/>
      <c r="BF400" s="157"/>
      <c r="BH400" s="157"/>
      <c r="BJ400" s="157"/>
      <c r="BL400" s="157"/>
      <c r="BM400" s="152"/>
      <c r="BN400" s="158"/>
      <c r="BO400" s="152"/>
      <c r="BP400" s="157"/>
      <c r="BR400" s="157"/>
      <c r="BT400" s="157"/>
    </row>
    <row r="401" spans="1:72" hidden="1" x14ac:dyDescent="0.2">
      <c r="D401" s="155">
        <v>1</v>
      </c>
      <c r="E401" s="155">
        <v>2</v>
      </c>
      <c r="F401" s="155">
        <v>3</v>
      </c>
      <c r="G401" s="155">
        <v>4</v>
      </c>
      <c r="H401" s="155">
        <v>5</v>
      </c>
      <c r="I401" s="165" t="s">
        <v>179</v>
      </c>
      <c r="J401" s="154"/>
      <c r="K401" s="154"/>
      <c r="L401" s="154">
        <f>+N387</f>
        <v>8</v>
      </c>
      <c r="M401" s="154" t="s">
        <v>188</v>
      </c>
      <c r="O401" s="165" t="s">
        <v>180</v>
      </c>
      <c r="P401" s="154"/>
      <c r="Q401" s="154"/>
      <c r="R401" s="154"/>
      <c r="S401" s="154"/>
      <c r="AD401" s="71"/>
      <c r="AE401" s="71"/>
      <c r="AF401" s="71"/>
      <c r="AG401" s="2">
        <v>1</v>
      </c>
      <c r="AH401" s="2">
        <v>2</v>
      </c>
      <c r="AI401" s="2">
        <v>3</v>
      </c>
      <c r="AJ401" s="2">
        <v>4</v>
      </c>
      <c r="AK401" s="2">
        <v>5</v>
      </c>
      <c r="AL401" s="2"/>
      <c r="AM401" s="71"/>
      <c r="AN401" s="255"/>
      <c r="AO401" s="255"/>
      <c r="AP401" s="256"/>
      <c r="AQ401" s="256"/>
      <c r="AR401" s="256"/>
      <c r="AS401" s="256"/>
      <c r="AT401" s="256"/>
      <c r="AU401" s="32"/>
      <c r="AV401" s="259"/>
      <c r="AW401" s="32"/>
      <c r="AX401" s="259"/>
      <c r="AZ401" s="157"/>
      <c r="BA401" s="152"/>
      <c r="BB401" s="158"/>
      <c r="BC401" s="152"/>
      <c r="BD401" s="157"/>
      <c r="BF401" s="157"/>
      <c r="BH401" s="157"/>
      <c r="BJ401" s="157"/>
      <c r="BL401" s="157"/>
      <c r="BM401" s="152"/>
      <c r="BN401" s="158"/>
      <c r="BO401" s="152"/>
      <c r="BP401" s="157"/>
      <c r="BR401" s="157"/>
      <c r="BT401" s="157"/>
    </row>
    <row r="402" spans="1:72" hidden="1" x14ac:dyDescent="0.2">
      <c r="B402" s="148">
        <f>+E396*I398</f>
        <v>13</v>
      </c>
      <c r="D402" s="166">
        <f>+$O$398*I398+$O$398</f>
        <v>18</v>
      </c>
      <c r="E402" s="166">
        <f>+$O$398*J398+$O$398</f>
        <v>18</v>
      </c>
      <c r="F402" s="166">
        <f>+$O$398*K398+$O$398</f>
        <v>18</v>
      </c>
      <c r="G402" s="166">
        <f>+$O$398*L398+$O$398</f>
        <v>18</v>
      </c>
      <c r="H402" s="166">
        <f>+$O$398*M398+$O$398</f>
        <v>25</v>
      </c>
      <c r="I402" s="166">
        <v>18</v>
      </c>
      <c r="J402" s="166">
        <v>18</v>
      </c>
      <c r="K402" s="166">
        <v>18</v>
      </c>
      <c r="L402" s="166">
        <v>18</v>
      </c>
      <c r="M402" s="166">
        <v>25</v>
      </c>
      <c r="N402" s="148" t="s">
        <v>146</v>
      </c>
      <c r="O402" s="166">
        <f>+I402</f>
        <v>18</v>
      </c>
      <c r="P402" s="166">
        <f>+J402</f>
        <v>18</v>
      </c>
      <c r="Q402" s="166">
        <f>+K402</f>
        <v>18</v>
      </c>
      <c r="R402" s="166">
        <f>+L402</f>
        <v>18</v>
      </c>
      <c r="S402" s="166">
        <f>+M402</f>
        <v>25</v>
      </c>
      <c r="AD402" s="71"/>
      <c r="AE402" s="71"/>
      <c r="AF402" s="71"/>
      <c r="AG402" s="260">
        <f t="shared" ref="AG402:AK404" si="86">+D402-O402</f>
        <v>0</v>
      </c>
      <c r="AH402" s="260">
        <f t="shared" si="86"/>
        <v>0</v>
      </c>
      <c r="AI402" s="260">
        <f t="shared" si="86"/>
        <v>0</v>
      </c>
      <c r="AJ402" s="260">
        <f t="shared" si="86"/>
        <v>0</v>
      </c>
      <c r="AK402" s="260">
        <f t="shared" si="86"/>
        <v>0</v>
      </c>
      <c r="AL402" s="260"/>
      <c r="AM402" s="71"/>
      <c r="AN402" s="255"/>
      <c r="AO402" s="255"/>
      <c r="AP402" s="256"/>
      <c r="AQ402" s="256"/>
      <c r="AR402" s="256"/>
      <c r="AS402" s="256"/>
      <c r="AT402" s="256"/>
      <c r="AU402" s="32"/>
      <c r="AV402" s="259"/>
      <c r="AW402" s="32"/>
      <c r="AX402" s="259"/>
      <c r="AZ402" s="157"/>
      <c r="BA402" s="152"/>
      <c r="BB402" s="158"/>
      <c r="BC402" s="152"/>
      <c r="BD402" s="157"/>
      <c r="BF402" s="157"/>
      <c r="BH402" s="157"/>
      <c r="BJ402" s="157"/>
      <c r="BL402" s="157"/>
      <c r="BM402" s="152"/>
      <c r="BN402" s="158"/>
      <c r="BO402" s="152"/>
      <c r="BP402" s="157"/>
      <c r="BR402" s="157"/>
      <c r="BT402" s="157"/>
    </row>
    <row r="403" spans="1:72" hidden="1" x14ac:dyDescent="0.2">
      <c r="B403" s="148">
        <f>+E396+B402</f>
        <v>18</v>
      </c>
      <c r="D403" s="166">
        <f>+$O$399*I399+$O$399</f>
        <v>4.375</v>
      </c>
      <c r="E403" s="166">
        <f>+$O$399*J399+$O$399</f>
        <v>3.75</v>
      </c>
      <c r="F403" s="166">
        <f>+$O$399*K399+$O$399</f>
        <v>4.375</v>
      </c>
      <c r="G403" s="166">
        <f>+$O$399*L399+$O$399</f>
        <v>4.625</v>
      </c>
      <c r="H403" s="166">
        <f>+$O$399*M399+$O$399</f>
        <v>5.625</v>
      </c>
      <c r="I403" s="166">
        <v>35</v>
      </c>
      <c r="J403" s="166">
        <v>30</v>
      </c>
      <c r="K403" s="166">
        <v>35</v>
      </c>
      <c r="L403" s="166">
        <v>37</v>
      </c>
      <c r="M403" s="166">
        <v>45</v>
      </c>
      <c r="N403" s="148" t="s">
        <v>146</v>
      </c>
      <c r="O403" s="166">
        <f t="shared" ref="O403:S404" si="87">+I403/$N$387</f>
        <v>4.375</v>
      </c>
      <c r="P403" s="166">
        <f t="shared" si="87"/>
        <v>3.75</v>
      </c>
      <c r="Q403" s="166">
        <f t="shared" si="87"/>
        <v>4.375</v>
      </c>
      <c r="R403" s="166">
        <f t="shared" si="87"/>
        <v>4.625</v>
      </c>
      <c r="S403" s="166">
        <f t="shared" si="87"/>
        <v>5.625</v>
      </c>
      <c r="AD403" s="71"/>
      <c r="AE403" s="71"/>
      <c r="AF403" s="71"/>
      <c r="AG403" s="260">
        <f t="shared" si="86"/>
        <v>0</v>
      </c>
      <c r="AH403" s="260">
        <f t="shared" si="86"/>
        <v>0</v>
      </c>
      <c r="AI403" s="260">
        <f t="shared" si="86"/>
        <v>0</v>
      </c>
      <c r="AJ403" s="260">
        <f t="shared" si="86"/>
        <v>0</v>
      </c>
      <c r="AK403" s="260">
        <f t="shared" si="86"/>
        <v>0</v>
      </c>
      <c r="AL403" s="260"/>
      <c r="AM403" s="71"/>
      <c r="AN403" s="255"/>
      <c r="AO403" s="255"/>
      <c r="AP403" s="256"/>
      <c r="AQ403" s="256"/>
      <c r="AR403" s="256"/>
      <c r="AS403" s="256"/>
      <c r="AT403" s="256"/>
      <c r="AU403" s="32"/>
      <c r="AV403" s="259"/>
      <c r="AW403" s="32"/>
      <c r="AX403" s="259"/>
      <c r="AZ403" s="157"/>
      <c r="BA403" s="152"/>
      <c r="BB403" s="158"/>
      <c r="BC403" s="152"/>
      <c r="BD403" s="157"/>
      <c r="BF403" s="157"/>
      <c r="BH403" s="157"/>
      <c r="BJ403" s="157"/>
      <c r="BL403" s="157"/>
      <c r="BM403" s="152"/>
      <c r="BN403" s="158"/>
      <c r="BO403" s="152"/>
      <c r="BP403" s="157"/>
      <c r="BR403" s="157"/>
      <c r="BT403" s="157"/>
    </row>
    <row r="404" spans="1:72" hidden="1" x14ac:dyDescent="0.2">
      <c r="D404" s="166">
        <f>+$O$400*I400+$O$400</f>
        <v>2.25</v>
      </c>
      <c r="E404" s="166">
        <f>+$O$400*J400+$O$400</f>
        <v>2.25</v>
      </c>
      <c r="F404" s="166">
        <f>+$O$400*K400+$O$400</f>
        <v>2.25</v>
      </c>
      <c r="G404" s="166">
        <f>+$O$400*L400+$O$400</f>
        <v>2.75</v>
      </c>
      <c r="H404" s="166">
        <f>+$O$400*M400+$O$400</f>
        <v>3.125</v>
      </c>
      <c r="I404" s="166">
        <v>18</v>
      </c>
      <c r="J404" s="166">
        <v>18</v>
      </c>
      <c r="K404" s="166">
        <v>18</v>
      </c>
      <c r="L404" s="166">
        <v>22</v>
      </c>
      <c r="M404" s="166">
        <v>25</v>
      </c>
      <c r="N404" s="148" t="s">
        <v>146</v>
      </c>
      <c r="O404" s="166">
        <f t="shared" si="87"/>
        <v>2.25</v>
      </c>
      <c r="P404" s="166">
        <f t="shared" si="87"/>
        <v>2.25</v>
      </c>
      <c r="Q404" s="166">
        <f t="shared" si="87"/>
        <v>2.25</v>
      </c>
      <c r="R404" s="166">
        <f t="shared" si="87"/>
        <v>2.75</v>
      </c>
      <c r="S404" s="166">
        <f t="shared" si="87"/>
        <v>3.125</v>
      </c>
      <c r="AD404" s="71"/>
      <c r="AE404" s="71"/>
      <c r="AF404" s="71"/>
      <c r="AG404" s="260">
        <f t="shared" si="86"/>
        <v>0</v>
      </c>
      <c r="AH404" s="260">
        <f t="shared" si="86"/>
        <v>0</v>
      </c>
      <c r="AI404" s="260">
        <f t="shared" si="86"/>
        <v>0</v>
      </c>
      <c r="AJ404" s="260">
        <f t="shared" si="86"/>
        <v>0</v>
      </c>
      <c r="AK404" s="260">
        <f t="shared" si="86"/>
        <v>0</v>
      </c>
      <c r="AL404" s="260"/>
      <c r="AM404" s="71"/>
      <c r="AN404" s="255"/>
      <c r="AO404" s="255"/>
      <c r="AP404" s="256"/>
      <c r="AQ404" s="256"/>
      <c r="AR404" s="256"/>
      <c r="AS404" s="256"/>
      <c r="AT404" s="256"/>
      <c r="AU404" s="32"/>
      <c r="AV404" s="259"/>
      <c r="AW404" s="32"/>
      <c r="AX404" s="259"/>
      <c r="AZ404" s="157"/>
      <c r="BA404" s="152"/>
      <c r="BB404" s="158"/>
      <c r="BC404" s="152"/>
      <c r="BD404" s="157"/>
      <c r="BF404" s="157"/>
      <c r="BH404" s="157"/>
      <c r="BJ404" s="157"/>
      <c r="BL404" s="157"/>
      <c r="BM404" s="152"/>
      <c r="BN404" s="158"/>
      <c r="BO404" s="152"/>
      <c r="BP404" s="157"/>
      <c r="BR404" s="157"/>
      <c r="BT404" s="157"/>
    </row>
    <row r="405" spans="1:72" hidden="1" x14ac:dyDescent="0.2">
      <c r="F405" s="145"/>
      <c r="G405" s="145"/>
      <c r="H405" s="145"/>
      <c r="I405" s="154">
        <v>1</v>
      </c>
      <c r="J405" s="154">
        <v>2</v>
      </c>
      <c r="K405" s="154">
        <v>3</v>
      </c>
      <c r="L405" s="154">
        <v>4</v>
      </c>
      <c r="M405" s="154">
        <v>5</v>
      </c>
      <c r="O405" s="154">
        <v>1</v>
      </c>
      <c r="P405" s="154">
        <v>2</v>
      </c>
      <c r="Q405" s="154">
        <v>3</v>
      </c>
      <c r="R405" s="154">
        <v>4</v>
      </c>
      <c r="S405" s="154">
        <v>5</v>
      </c>
      <c r="T405" s="154"/>
      <c r="U405" s="154">
        <v>1</v>
      </c>
      <c r="V405" s="154">
        <v>2</v>
      </c>
      <c r="W405" s="154">
        <v>3</v>
      </c>
      <c r="X405" s="154">
        <v>4</v>
      </c>
      <c r="Y405" s="154">
        <v>5</v>
      </c>
      <c r="Z405" s="154"/>
      <c r="AA405" s="154">
        <v>1</v>
      </c>
      <c r="AB405" s="154">
        <v>2</v>
      </c>
      <c r="AC405" s="154">
        <v>3</v>
      </c>
      <c r="AD405" s="261">
        <v>4</v>
      </c>
      <c r="AE405" s="261">
        <v>5</v>
      </c>
      <c r="AF405" s="71"/>
      <c r="AG405" s="71"/>
      <c r="AH405" s="71"/>
      <c r="AI405" s="71"/>
      <c r="AJ405" s="71"/>
      <c r="AK405" s="71"/>
      <c r="AL405" s="71"/>
      <c r="AM405" s="71"/>
      <c r="AN405" s="255"/>
      <c r="AO405" s="261">
        <v>1</v>
      </c>
      <c r="AP405" s="262">
        <v>2</v>
      </c>
      <c r="AQ405" s="262">
        <v>3</v>
      </c>
      <c r="AR405" s="262">
        <v>4</v>
      </c>
      <c r="AS405" s="262">
        <v>5</v>
      </c>
      <c r="AT405" s="256"/>
      <c r="AU405" s="32"/>
      <c r="AV405" s="32"/>
      <c r="AW405" s="32"/>
      <c r="AX405" s="32"/>
    </row>
    <row r="406" spans="1:72" hidden="1" x14ac:dyDescent="0.2">
      <c r="A406" s="145"/>
      <c r="B406" s="145"/>
      <c r="C406" s="145"/>
      <c r="D406" s="145"/>
      <c r="E406" s="145"/>
      <c r="F406" s="145" t="s">
        <v>149</v>
      </c>
      <c r="G406" s="145" t="s">
        <v>134</v>
      </c>
      <c r="H406" s="146">
        <v>5000</v>
      </c>
      <c r="I406" s="156">
        <v>7.2499999999999995E-2</v>
      </c>
      <c r="J406" s="156">
        <f>+I406-0.25%</f>
        <v>6.9999999999999993E-2</v>
      </c>
      <c r="K406" s="156">
        <f>+J406+0.25%</f>
        <v>7.2499999999999995E-2</v>
      </c>
      <c r="L406" s="156">
        <f>+K406</f>
        <v>7.2499999999999995E-2</v>
      </c>
      <c r="M406" s="156">
        <f>+L406+1.75%</f>
        <v>0.09</v>
      </c>
      <c r="O406" s="145">
        <f>+$H406*I406</f>
        <v>362.5</v>
      </c>
      <c r="P406" s="145">
        <f>+$H406*J406</f>
        <v>349.99999999999994</v>
      </c>
      <c r="Q406" s="145">
        <f>+$H406*K406</f>
        <v>362.5</v>
      </c>
      <c r="R406" s="145">
        <f>+$H406*L406</f>
        <v>362.5</v>
      </c>
      <c r="S406" s="145">
        <f>+$H406*M406</f>
        <v>450</v>
      </c>
      <c r="T406" s="145"/>
      <c r="U406" s="168">
        <f t="shared" ref="U406:Y410" si="88">+O413*$U$398</f>
        <v>1243</v>
      </c>
      <c r="V406" s="168">
        <f t="shared" si="88"/>
        <v>1132</v>
      </c>
      <c r="W406" s="168">
        <f t="shared" si="88"/>
        <v>1273</v>
      </c>
      <c r="X406" s="168">
        <f t="shared" si="88"/>
        <v>1363</v>
      </c>
      <c r="Y406" s="168">
        <f t="shared" si="88"/>
        <v>1830</v>
      </c>
      <c r="Z406" s="145"/>
      <c r="AA406" s="168">
        <f t="shared" ref="AA406:AE410" si="89">+$AA$398*O413</f>
        <v>6215</v>
      </c>
      <c r="AB406" s="168">
        <f t="shared" si="89"/>
        <v>5660</v>
      </c>
      <c r="AC406" s="168">
        <f t="shared" si="89"/>
        <v>6365</v>
      </c>
      <c r="AD406" s="263">
        <f t="shared" si="89"/>
        <v>6815</v>
      </c>
      <c r="AE406" s="263">
        <f t="shared" si="89"/>
        <v>9150</v>
      </c>
      <c r="AF406" s="71"/>
      <c r="AG406" s="71"/>
      <c r="AH406" s="255"/>
      <c r="AI406" s="255">
        <f t="shared" ref="AI406:AK410" si="90">+P406*$AK$398</f>
        <v>699.99999999999989</v>
      </c>
      <c r="AJ406" s="255">
        <f t="shared" si="90"/>
        <v>725</v>
      </c>
      <c r="AK406" s="255">
        <f t="shared" si="90"/>
        <v>725</v>
      </c>
      <c r="AL406" s="255"/>
      <c r="AM406" s="255">
        <f>+S406*$AK$398</f>
        <v>900</v>
      </c>
      <c r="AN406" s="255"/>
      <c r="AO406" s="255">
        <f t="shared" ref="AO406:AS410" si="91">+O406*$AK$398</f>
        <v>725</v>
      </c>
      <c r="AP406" s="256">
        <f t="shared" si="91"/>
        <v>699.99999999999989</v>
      </c>
      <c r="AQ406" s="256">
        <f t="shared" si="91"/>
        <v>725</v>
      </c>
      <c r="AR406" s="256">
        <f t="shared" si="91"/>
        <v>725</v>
      </c>
      <c r="AS406" s="256">
        <f t="shared" si="91"/>
        <v>900</v>
      </c>
      <c r="AT406" s="256"/>
      <c r="AU406" s="32"/>
      <c r="AV406" s="32"/>
      <c r="AW406" s="32"/>
      <c r="AX406" s="32"/>
    </row>
    <row r="407" spans="1:72" hidden="1" x14ac:dyDescent="0.2">
      <c r="A407" s="145" t="s">
        <v>150</v>
      </c>
      <c r="B407" s="145"/>
      <c r="C407" s="145"/>
      <c r="D407" s="145"/>
      <c r="E407" s="175" t="s">
        <v>121</v>
      </c>
      <c r="F407" s="145" t="s">
        <v>138</v>
      </c>
      <c r="G407" s="145" t="s">
        <v>134</v>
      </c>
      <c r="H407" s="146">
        <v>10000</v>
      </c>
      <c r="I407" s="156">
        <f>+I406-0.5%</f>
        <v>6.7499999999999991E-2</v>
      </c>
      <c r="J407" s="156">
        <f t="shared" ref="J407:M410" si="92">+J406-0.25%</f>
        <v>6.7499999999999991E-2</v>
      </c>
      <c r="K407" s="156">
        <f t="shared" si="92"/>
        <v>6.9999999999999993E-2</v>
      </c>
      <c r="L407" s="156">
        <f t="shared" si="92"/>
        <v>6.9999999999999993E-2</v>
      </c>
      <c r="M407" s="156">
        <f t="shared" si="92"/>
        <v>8.7499999999999994E-2</v>
      </c>
      <c r="O407" s="145">
        <f>(+$H407-$H406)*I407+O406</f>
        <v>700</v>
      </c>
      <c r="P407" s="145">
        <f>(+$H407-$H406)*J407+P406</f>
        <v>687.49999999999989</v>
      </c>
      <c r="Q407" s="145">
        <f>(+$H407-$H406)*K407+Q406</f>
        <v>712.5</v>
      </c>
      <c r="R407" s="145">
        <f>(+$H407-$H406)*L407+R406</f>
        <v>712.5</v>
      </c>
      <c r="S407" s="145">
        <f>(+$H407-$H406)*M407+S406</f>
        <v>887.5</v>
      </c>
      <c r="T407" s="145"/>
      <c r="U407" s="168">
        <f t="shared" si="88"/>
        <v>1918</v>
      </c>
      <c r="V407" s="168">
        <f t="shared" si="88"/>
        <v>1806.9999999999998</v>
      </c>
      <c r="W407" s="168">
        <f t="shared" si="88"/>
        <v>1973</v>
      </c>
      <c r="X407" s="168">
        <f t="shared" si="88"/>
        <v>2063</v>
      </c>
      <c r="Y407" s="168">
        <f t="shared" si="88"/>
        <v>2705</v>
      </c>
      <c r="Z407" s="145"/>
      <c r="AA407" s="168">
        <f t="shared" si="89"/>
        <v>9590</v>
      </c>
      <c r="AB407" s="168">
        <f t="shared" si="89"/>
        <v>9034.9999999999982</v>
      </c>
      <c r="AC407" s="168">
        <f t="shared" si="89"/>
        <v>9865</v>
      </c>
      <c r="AD407" s="263">
        <f t="shared" si="89"/>
        <v>10315</v>
      </c>
      <c r="AE407" s="263">
        <f t="shared" si="89"/>
        <v>13525</v>
      </c>
      <c r="AF407" s="71"/>
      <c r="AG407" s="255"/>
      <c r="AH407" s="255"/>
      <c r="AI407" s="255">
        <f t="shared" si="90"/>
        <v>1374.9999999999998</v>
      </c>
      <c r="AJ407" s="255">
        <f t="shared" si="90"/>
        <v>1425</v>
      </c>
      <c r="AK407" s="255">
        <f t="shared" si="90"/>
        <v>1425</v>
      </c>
      <c r="AL407" s="255"/>
      <c r="AM407" s="255">
        <f>+S407*$AK$398</f>
        <v>1775</v>
      </c>
      <c r="AN407" s="255"/>
      <c r="AO407" s="255">
        <f t="shared" si="91"/>
        <v>1400</v>
      </c>
      <c r="AP407" s="256">
        <f t="shared" si="91"/>
        <v>1374.9999999999998</v>
      </c>
      <c r="AQ407" s="256">
        <f t="shared" si="91"/>
        <v>1425</v>
      </c>
      <c r="AR407" s="256">
        <f t="shared" si="91"/>
        <v>1425</v>
      </c>
      <c r="AS407" s="256">
        <f t="shared" si="91"/>
        <v>1775</v>
      </c>
      <c r="AT407" s="256"/>
      <c r="AU407" s="32"/>
      <c r="AV407" s="32"/>
      <c r="AW407" s="32"/>
      <c r="AX407" s="32"/>
    </row>
    <row r="408" spans="1:72" hidden="1" x14ac:dyDescent="0.2">
      <c r="A408" s="145"/>
      <c r="B408" s="145"/>
      <c r="C408" s="145"/>
      <c r="D408" s="145"/>
      <c r="E408" s="145"/>
      <c r="F408" s="145" t="s">
        <v>140</v>
      </c>
      <c r="G408" s="145" t="s">
        <v>134</v>
      </c>
      <c r="H408" s="146">
        <v>25000</v>
      </c>
      <c r="I408" s="156">
        <f>+I407-0.25%</f>
        <v>6.4999999999999988E-2</v>
      </c>
      <c r="J408" s="156">
        <f t="shared" si="92"/>
        <v>6.4999999999999988E-2</v>
      </c>
      <c r="K408" s="156">
        <f t="shared" si="92"/>
        <v>6.7499999999999991E-2</v>
      </c>
      <c r="L408" s="156">
        <f t="shared" si="92"/>
        <v>6.7499999999999991E-2</v>
      </c>
      <c r="M408" s="156">
        <f t="shared" si="92"/>
        <v>8.4999999999999992E-2</v>
      </c>
      <c r="O408" s="145">
        <f>(+$H408-($H407+$H406))*I408+O407</f>
        <v>1350</v>
      </c>
      <c r="P408" s="145">
        <f>(+$H408-($H407+$H406))*J408+P407</f>
        <v>1337.4999999999998</v>
      </c>
      <c r="Q408" s="145">
        <f>(+$H408-($H407+$H406))*K408+Q407</f>
        <v>1387.5</v>
      </c>
      <c r="R408" s="145">
        <f>(+$H408-($H407+$H406))*L408+R407</f>
        <v>1387.5</v>
      </c>
      <c r="S408" s="145">
        <f>(+$H408-($H407+$H406))*M408+S407</f>
        <v>1737.5</v>
      </c>
      <c r="T408" s="145"/>
      <c r="U408" s="168">
        <f t="shared" si="88"/>
        <v>3218</v>
      </c>
      <c r="V408" s="168">
        <f t="shared" si="88"/>
        <v>3106.9999999999995</v>
      </c>
      <c r="W408" s="168">
        <f t="shared" si="88"/>
        <v>3323</v>
      </c>
      <c r="X408" s="168">
        <f t="shared" si="88"/>
        <v>3413</v>
      </c>
      <c r="Y408" s="168">
        <f t="shared" si="88"/>
        <v>4405</v>
      </c>
      <c r="Z408" s="145"/>
      <c r="AA408" s="168">
        <f t="shared" si="89"/>
        <v>16090</v>
      </c>
      <c r="AB408" s="168">
        <f t="shared" si="89"/>
        <v>15534.999999999998</v>
      </c>
      <c r="AC408" s="168">
        <f t="shared" si="89"/>
        <v>16615</v>
      </c>
      <c r="AD408" s="263">
        <f t="shared" si="89"/>
        <v>17065</v>
      </c>
      <c r="AE408" s="263">
        <f t="shared" si="89"/>
        <v>22025</v>
      </c>
      <c r="AF408" s="71"/>
      <c r="AG408" s="255"/>
      <c r="AH408" s="255"/>
      <c r="AI408" s="255">
        <f t="shared" si="90"/>
        <v>2674.9999999999995</v>
      </c>
      <c r="AJ408" s="255">
        <f t="shared" si="90"/>
        <v>2775</v>
      </c>
      <c r="AK408" s="255">
        <f t="shared" si="90"/>
        <v>2775</v>
      </c>
      <c r="AL408" s="255"/>
      <c r="AM408" s="255">
        <f>+S408*$AK$398</f>
        <v>3475</v>
      </c>
      <c r="AN408" s="255"/>
      <c r="AO408" s="255">
        <f t="shared" si="91"/>
        <v>2700</v>
      </c>
      <c r="AP408" s="256">
        <f t="shared" si="91"/>
        <v>2674.9999999999995</v>
      </c>
      <c r="AQ408" s="256">
        <f t="shared" si="91"/>
        <v>2775</v>
      </c>
      <c r="AR408" s="256">
        <f t="shared" si="91"/>
        <v>2775</v>
      </c>
      <c r="AS408" s="256">
        <f t="shared" si="91"/>
        <v>3475</v>
      </c>
      <c r="AT408" s="256"/>
      <c r="AU408" s="32"/>
      <c r="AV408" s="32"/>
      <c r="AW408" s="32"/>
      <c r="AX408" s="32"/>
    </row>
    <row r="409" spans="1:72" hidden="1" x14ac:dyDescent="0.2">
      <c r="A409" s="145"/>
      <c r="B409" s="145"/>
      <c r="C409" s="145"/>
      <c r="D409" s="145"/>
      <c r="E409" s="145"/>
      <c r="F409" s="145" t="s">
        <v>151</v>
      </c>
      <c r="G409" s="145" t="s">
        <v>134</v>
      </c>
      <c r="H409" s="146">
        <v>50000</v>
      </c>
      <c r="I409" s="156">
        <f>+I408-0.25%</f>
        <v>6.2499999999999986E-2</v>
      </c>
      <c r="J409" s="156">
        <f t="shared" si="92"/>
        <v>6.2499999999999986E-2</v>
      </c>
      <c r="K409" s="156">
        <f t="shared" si="92"/>
        <v>6.4999999999999988E-2</v>
      </c>
      <c r="L409" s="156">
        <f t="shared" si="92"/>
        <v>6.4999999999999988E-2</v>
      </c>
      <c r="M409" s="156">
        <f t="shared" si="92"/>
        <v>8.249999999999999E-2</v>
      </c>
      <c r="O409" s="145">
        <f>(+$H409-($H408+$H407+$H406))*I409+O408</f>
        <v>1975</v>
      </c>
      <c r="P409" s="145">
        <f>(+$H409-($H408+$H407+$H406))*J409+P408</f>
        <v>1962.4999999999995</v>
      </c>
      <c r="Q409" s="145">
        <f>(+$H409-($H408+$H407+$H406))*K409+Q408</f>
        <v>2037.5</v>
      </c>
      <c r="R409" s="145">
        <f>(+$H409-($H408+$H407+$H406))*L409+R408</f>
        <v>2037.5</v>
      </c>
      <c r="S409" s="145">
        <f>(+$H409-($H408+$H407+$H406))*M409+S408</f>
        <v>2562.5</v>
      </c>
      <c r="T409" s="145"/>
      <c r="U409" s="168">
        <f t="shared" si="88"/>
        <v>4468</v>
      </c>
      <c r="V409" s="168">
        <f t="shared" si="88"/>
        <v>4356.9999999999991</v>
      </c>
      <c r="W409" s="168">
        <f t="shared" si="88"/>
        <v>4623</v>
      </c>
      <c r="X409" s="168">
        <f t="shared" si="88"/>
        <v>4713</v>
      </c>
      <c r="Y409" s="168">
        <f t="shared" si="88"/>
        <v>6055</v>
      </c>
      <c r="Z409" s="145"/>
      <c r="AA409" s="168">
        <f t="shared" si="89"/>
        <v>22340</v>
      </c>
      <c r="AB409" s="168">
        <f t="shared" si="89"/>
        <v>21784.999999999996</v>
      </c>
      <c r="AC409" s="168">
        <f t="shared" si="89"/>
        <v>23115</v>
      </c>
      <c r="AD409" s="263">
        <f t="shared" si="89"/>
        <v>23565</v>
      </c>
      <c r="AE409" s="263">
        <f t="shared" si="89"/>
        <v>30275</v>
      </c>
      <c r="AF409" s="71"/>
      <c r="AG409" s="255"/>
      <c r="AH409" s="255"/>
      <c r="AI409" s="255">
        <f t="shared" si="90"/>
        <v>3924.9999999999991</v>
      </c>
      <c r="AJ409" s="255">
        <f t="shared" si="90"/>
        <v>4075</v>
      </c>
      <c r="AK409" s="255">
        <f t="shared" si="90"/>
        <v>4075</v>
      </c>
      <c r="AL409" s="255"/>
      <c r="AM409" s="255">
        <f>+S409*$AK$398</f>
        <v>5125</v>
      </c>
      <c r="AN409" s="255"/>
      <c r="AO409" s="255">
        <f t="shared" si="91"/>
        <v>3950</v>
      </c>
      <c r="AP409" s="256">
        <f t="shared" si="91"/>
        <v>3924.9999999999991</v>
      </c>
      <c r="AQ409" s="256">
        <f t="shared" si="91"/>
        <v>4075</v>
      </c>
      <c r="AR409" s="256">
        <f t="shared" si="91"/>
        <v>4075</v>
      </c>
      <c r="AS409" s="256">
        <f t="shared" si="91"/>
        <v>5125</v>
      </c>
      <c r="AT409" s="256"/>
      <c r="AU409" s="32"/>
      <c r="AV409" s="32"/>
      <c r="AW409" s="32"/>
      <c r="AX409" s="32"/>
    </row>
    <row r="410" spans="1:72" hidden="1" x14ac:dyDescent="0.2">
      <c r="A410" s="145"/>
      <c r="B410" s="145"/>
      <c r="C410" s="145"/>
      <c r="D410" s="145"/>
      <c r="E410" s="145"/>
      <c r="F410" s="145" t="s">
        <v>152</v>
      </c>
      <c r="G410" s="145" t="s">
        <v>141</v>
      </c>
      <c r="H410" s="146">
        <v>100000</v>
      </c>
      <c r="I410" s="156">
        <f>+I409-0.25%</f>
        <v>5.9999999999999984E-2</v>
      </c>
      <c r="J410" s="156">
        <f t="shared" si="92"/>
        <v>5.9999999999999984E-2</v>
      </c>
      <c r="K410" s="156">
        <f t="shared" si="92"/>
        <v>6.2499999999999986E-2</v>
      </c>
      <c r="L410" s="156">
        <f t="shared" si="92"/>
        <v>6.2499999999999986E-2</v>
      </c>
      <c r="M410" s="156">
        <f t="shared" si="92"/>
        <v>7.9999999999999988E-2</v>
      </c>
      <c r="O410" s="145">
        <f>(+$H410-(SUM(H406:H409)))*I410+O409</f>
        <v>2575</v>
      </c>
      <c r="P410" s="145">
        <f>(+$H410-($H409+$H408+$H407+$H406))*J410+P409</f>
        <v>2562.4999999999995</v>
      </c>
      <c r="Q410" s="145">
        <f>(+$H410-($H409+$H408+$H407+$H406))*K410+Q409</f>
        <v>2662.5</v>
      </c>
      <c r="R410" s="145">
        <f>(+$H410-($H409+$H408+$H407+$H406))*L410+R409</f>
        <v>2662.5</v>
      </c>
      <c r="S410" s="145">
        <f>(+$H410-($H409+$H408+$H407+$H406))*M410+S409</f>
        <v>3362.5</v>
      </c>
      <c r="T410" s="145"/>
      <c r="U410" s="168">
        <f t="shared" si="88"/>
        <v>5668</v>
      </c>
      <c r="V410" s="168">
        <f t="shared" si="88"/>
        <v>5556.9999999999991</v>
      </c>
      <c r="W410" s="168">
        <f t="shared" si="88"/>
        <v>5873</v>
      </c>
      <c r="X410" s="168">
        <f t="shared" si="88"/>
        <v>5963</v>
      </c>
      <c r="Y410" s="168">
        <f t="shared" si="88"/>
        <v>7655</v>
      </c>
      <c r="Z410" s="145"/>
      <c r="AA410" s="168">
        <f t="shared" si="89"/>
        <v>28340</v>
      </c>
      <c r="AB410" s="168">
        <f t="shared" si="89"/>
        <v>27784.999999999996</v>
      </c>
      <c r="AC410" s="168">
        <f t="shared" si="89"/>
        <v>29365</v>
      </c>
      <c r="AD410" s="263">
        <f t="shared" si="89"/>
        <v>29815</v>
      </c>
      <c r="AE410" s="263">
        <f t="shared" si="89"/>
        <v>38275</v>
      </c>
      <c r="AF410" s="71"/>
      <c r="AG410" s="255"/>
      <c r="AH410" s="255"/>
      <c r="AI410" s="255">
        <f t="shared" si="90"/>
        <v>5124.9999999999991</v>
      </c>
      <c r="AJ410" s="255">
        <f t="shared" si="90"/>
        <v>5325</v>
      </c>
      <c r="AK410" s="255">
        <f t="shared" si="90"/>
        <v>5325</v>
      </c>
      <c r="AL410" s="255"/>
      <c r="AM410" s="255">
        <f>+S410*$AK$398</f>
        <v>6725</v>
      </c>
      <c r="AN410" s="255"/>
      <c r="AO410" s="255">
        <f t="shared" si="91"/>
        <v>5150</v>
      </c>
      <c r="AP410" s="256">
        <f t="shared" si="91"/>
        <v>5124.9999999999991</v>
      </c>
      <c r="AQ410" s="256">
        <f t="shared" si="91"/>
        <v>5325</v>
      </c>
      <c r="AR410" s="256">
        <f t="shared" si="91"/>
        <v>5325</v>
      </c>
      <c r="AS410" s="256">
        <f t="shared" si="91"/>
        <v>6725</v>
      </c>
      <c r="AT410" s="256"/>
      <c r="AU410" s="32"/>
      <c r="AV410" s="32"/>
      <c r="AW410" s="32"/>
      <c r="AX410" s="32"/>
    </row>
    <row r="411" spans="1:72" hidden="1" x14ac:dyDescent="0.2">
      <c r="A411" s="145" t="s">
        <v>153</v>
      </c>
      <c r="B411" s="145"/>
      <c r="C411" s="145"/>
      <c r="D411" s="145"/>
      <c r="E411" s="145"/>
      <c r="F411" s="145"/>
      <c r="G411" s="145"/>
      <c r="H411" s="145"/>
      <c r="I411" s="145"/>
      <c r="J411" s="145"/>
      <c r="K411" s="145" t="s">
        <v>156</v>
      </c>
      <c r="L411" s="145"/>
      <c r="M411" s="145"/>
      <c r="N411" s="145"/>
      <c r="AD411" s="71"/>
      <c r="AE411" s="71"/>
      <c r="AF411" s="71"/>
      <c r="AG411" s="71"/>
      <c r="AH411" s="71"/>
      <c r="AI411" s="71"/>
      <c r="AJ411" s="71"/>
      <c r="AK411" s="71"/>
      <c r="AL411" s="71"/>
      <c r="AM411" s="71"/>
      <c r="AN411" s="71"/>
      <c r="AO411" s="71"/>
      <c r="AP411" s="32"/>
      <c r="AQ411" s="32"/>
      <c r="AR411" s="32"/>
      <c r="AS411" s="32"/>
      <c r="AT411" s="32"/>
      <c r="AU411" s="32"/>
      <c r="AV411" s="32"/>
      <c r="AW411" s="32"/>
      <c r="AX411" s="32"/>
    </row>
    <row r="412" spans="1:72" hidden="1" x14ac:dyDescent="0.2">
      <c r="A412" s="164" t="s">
        <v>189</v>
      </c>
      <c r="B412" s="145"/>
      <c r="C412" s="145"/>
      <c r="D412" s="169">
        <v>5.0000000000000001E-3</v>
      </c>
      <c r="E412" s="145"/>
      <c r="F412" s="145" t="s">
        <v>215</v>
      </c>
      <c r="G412" s="145"/>
      <c r="H412" s="145"/>
      <c r="I412" s="170">
        <v>30</v>
      </c>
      <c r="J412" s="170">
        <v>25</v>
      </c>
      <c r="K412" s="170">
        <f>+J412+7</f>
        <v>32</v>
      </c>
      <c r="L412" s="170">
        <f>+K412+5</f>
        <v>37</v>
      </c>
      <c r="M412" s="170">
        <f>+L412+18</f>
        <v>55</v>
      </c>
      <c r="N412" s="145"/>
      <c r="O412" s="164" t="s">
        <v>181</v>
      </c>
      <c r="P412" s="145"/>
      <c r="Q412" s="145"/>
      <c r="R412" s="145"/>
      <c r="S412" s="145"/>
      <c r="T412" s="145"/>
      <c r="U412" s="145" t="s">
        <v>181</v>
      </c>
      <c r="V412" s="145"/>
      <c r="W412" s="145"/>
      <c r="X412" s="145"/>
      <c r="Y412" s="145"/>
      <c r="Z412" s="145"/>
      <c r="AA412" s="145"/>
      <c r="AB412" s="145"/>
      <c r="AC412" s="145"/>
      <c r="AD412" s="255"/>
      <c r="AE412" s="255"/>
      <c r="AF412" s="255"/>
      <c r="AG412" s="255"/>
      <c r="AH412" s="255"/>
      <c r="AI412" s="255"/>
      <c r="AJ412" s="255"/>
      <c r="AK412" s="255"/>
      <c r="AL412" s="255"/>
      <c r="AM412" s="255"/>
      <c r="AN412" s="255"/>
      <c r="AO412" s="255"/>
      <c r="AP412" s="256"/>
      <c r="AQ412" s="256"/>
      <c r="AR412" s="256"/>
      <c r="AS412" s="256"/>
      <c r="AT412" s="256"/>
      <c r="AU412" s="32"/>
      <c r="AV412" s="32"/>
      <c r="AW412" s="32"/>
      <c r="AX412" s="32"/>
    </row>
    <row r="413" spans="1:72" hidden="1" x14ac:dyDescent="0.2">
      <c r="A413" s="164"/>
      <c r="B413" s="145"/>
      <c r="C413" s="145"/>
      <c r="D413" s="193"/>
      <c r="E413" s="145"/>
      <c r="F413" s="145" t="s">
        <v>216</v>
      </c>
      <c r="G413" s="145"/>
      <c r="H413" s="145"/>
      <c r="I413" s="170">
        <v>11</v>
      </c>
      <c r="J413" s="170">
        <v>8</v>
      </c>
      <c r="K413" s="170">
        <f>+J413+2</f>
        <v>10</v>
      </c>
      <c r="L413" s="170">
        <f>+K413+5</f>
        <v>15</v>
      </c>
      <c r="M413" s="170">
        <f>+L413+2</f>
        <v>17</v>
      </c>
      <c r="N413" s="145"/>
      <c r="O413" s="168">
        <f t="shared" ref="O413:S417" si="93">+O406+I$412*$U$399+I$413+$Q$399</f>
        <v>621.5</v>
      </c>
      <c r="P413" s="168">
        <f t="shared" si="93"/>
        <v>566</v>
      </c>
      <c r="Q413" s="168">
        <f t="shared" si="93"/>
        <v>636.5</v>
      </c>
      <c r="R413" s="168">
        <f t="shared" si="93"/>
        <v>681.5</v>
      </c>
      <c r="S413" s="168">
        <f t="shared" si="93"/>
        <v>915</v>
      </c>
      <c r="T413" s="168"/>
      <c r="U413" s="145">
        <f t="shared" ref="U413:Y417" si="94">+U406/$U$398</f>
        <v>621.5</v>
      </c>
      <c r="V413" s="145">
        <f t="shared" si="94"/>
        <v>566</v>
      </c>
      <c r="W413" s="145">
        <f t="shared" si="94"/>
        <v>636.5</v>
      </c>
      <c r="X413" s="145">
        <f t="shared" si="94"/>
        <v>681.5</v>
      </c>
      <c r="Y413" s="145">
        <f t="shared" si="94"/>
        <v>915</v>
      </c>
      <c r="Z413" s="145"/>
      <c r="AA413" s="145">
        <f t="shared" ref="AA413:AE417" si="95">+AA406/$AA$398</f>
        <v>621.5</v>
      </c>
      <c r="AB413" s="145">
        <f t="shared" si="95"/>
        <v>566</v>
      </c>
      <c r="AC413" s="145">
        <f t="shared" si="95"/>
        <v>636.5</v>
      </c>
      <c r="AD413" s="255">
        <f t="shared" si="95"/>
        <v>681.5</v>
      </c>
      <c r="AE413" s="255">
        <f t="shared" si="95"/>
        <v>915</v>
      </c>
      <c r="AF413" s="255"/>
      <c r="AG413" s="255"/>
      <c r="AH413" s="255"/>
      <c r="AI413" s="255">
        <f>+J412*$AK$193*$AK$195</f>
        <v>200</v>
      </c>
      <c r="AJ413" s="255">
        <f>+K412*$AK$193*$AK$195</f>
        <v>256</v>
      </c>
      <c r="AK413" s="255">
        <f>+L412*$AK$193*$AK$195</f>
        <v>296</v>
      </c>
      <c r="AL413" s="255"/>
      <c r="AM413" s="255">
        <f>+M412*$AK$193*$AK$195</f>
        <v>440</v>
      </c>
      <c r="AN413" s="255"/>
      <c r="AO413" s="255">
        <f>+I412*$AK$194*$AK$195</f>
        <v>480</v>
      </c>
      <c r="AP413" s="256">
        <f>+J412*$AK$194*$AK$195</f>
        <v>400</v>
      </c>
      <c r="AQ413" s="256">
        <f>+K412*$AK$194*$AK$195</f>
        <v>512</v>
      </c>
      <c r="AR413" s="256">
        <f>+L412*$AK$194*$AK$195</f>
        <v>592</v>
      </c>
      <c r="AS413" s="256">
        <f>+M412*$AK$194*$AK$195</f>
        <v>880</v>
      </c>
      <c r="AT413" s="256"/>
      <c r="AU413" s="32"/>
      <c r="AV413" s="32"/>
      <c r="AW413" s="32"/>
      <c r="AX413" s="32"/>
    </row>
    <row r="414" spans="1:72" hidden="1" x14ac:dyDescent="0.2">
      <c r="F414" s="148">
        <f>+G414*$U$191</f>
        <v>20000</v>
      </c>
      <c r="G414" s="148">
        <f>+H406</f>
        <v>5000</v>
      </c>
      <c r="H414" s="148">
        <v>350</v>
      </c>
      <c r="I414" s="148">
        <f>+(50*($U$191-1))</f>
        <v>150</v>
      </c>
      <c r="J414" s="148">
        <f>+F414*K414</f>
        <v>750</v>
      </c>
      <c r="K414" s="171">
        <v>3.7499999999999999E-2</v>
      </c>
      <c r="L414" s="148">
        <f>+J414+I414+H414</f>
        <v>1250</v>
      </c>
      <c r="M414" s="148">
        <f>+L414/$U$193</f>
        <v>625</v>
      </c>
      <c r="N414" s="168"/>
      <c r="O414" s="168">
        <f t="shared" si="93"/>
        <v>959</v>
      </c>
      <c r="P414" s="168">
        <f t="shared" si="93"/>
        <v>903.49999999999989</v>
      </c>
      <c r="Q414" s="168">
        <f t="shared" si="93"/>
        <v>986.5</v>
      </c>
      <c r="R414" s="168">
        <f t="shared" si="93"/>
        <v>1031.5</v>
      </c>
      <c r="S414" s="168">
        <f t="shared" si="93"/>
        <v>1352.5</v>
      </c>
      <c r="T414" s="168"/>
      <c r="U414" s="145">
        <f t="shared" si="94"/>
        <v>959</v>
      </c>
      <c r="V414" s="145">
        <f t="shared" si="94"/>
        <v>903.49999999999989</v>
      </c>
      <c r="W414" s="145">
        <f t="shared" si="94"/>
        <v>986.5</v>
      </c>
      <c r="X414" s="145">
        <f t="shared" si="94"/>
        <v>1031.5</v>
      </c>
      <c r="Y414" s="145">
        <f t="shared" si="94"/>
        <v>1352.5</v>
      </c>
      <c r="Z414" s="145"/>
      <c r="AA414" s="145">
        <f t="shared" si="95"/>
        <v>959</v>
      </c>
      <c r="AB414" s="145">
        <f t="shared" si="95"/>
        <v>903.49999999999977</v>
      </c>
      <c r="AC414" s="145">
        <f t="shared" si="95"/>
        <v>986.5</v>
      </c>
      <c r="AD414" s="255">
        <f t="shared" si="95"/>
        <v>1031.5</v>
      </c>
      <c r="AE414" s="255">
        <f t="shared" si="95"/>
        <v>1352.5</v>
      </c>
      <c r="AF414" s="255"/>
      <c r="AG414" s="255"/>
      <c r="AH414" s="71"/>
      <c r="AI414" s="71">
        <f>+AI413+AI409+AI407+AI406+AI408</f>
        <v>8874.9999999999982</v>
      </c>
      <c r="AJ414" s="71">
        <f>+AJ413+AJ409+AJ407+AJ406+AJ408</f>
        <v>9256</v>
      </c>
      <c r="AK414" s="71">
        <f>+AK413+AK409+AK407+AK406+AK408</f>
        <v>9296</v>
      </c>
      <c r="AL414" s="71"/>
      <c r="AM414" s="71">
        <f>+AM413+AM409+AM407+AM406+AM408</f>
        <v>11715</v>
      </c>
      <c r="AN414" s="71"/>
      <c r="AO414" s="71">
        <f>+AO413+AO409+AO407+AO406+AO408</f>
        <v>9255</v>
      </c>
      <c r="AP414" s="32">
        <f>+AP413+AP409+AP407+AP406+AP408</f>
        <v>9074.9999999999982</v>
      </c>
      <c r="AQ414" s="32">
        <f>+AQ413+AQ409+AQ407+AQ406+AQ408</f>
        <v>9512</v>
      </c>
      <c r="AR414" s="32">
        <f>+AR413+AR409+AR407+AR406+AR408</f>
        <v>9592</v>
      </c>
      <c r="AS414" s="32">
        <f>+AS413+AS409+AS407+AS406+AS408</f>
        <v>12155</v>
      </c>
      <c r="AT414" s="32"/>
      <c r="AU414" s="32"/>
      <c r="AV414" s="32"/>
      <c r="AW414" s="32"/>
      <c r="AX414" s="32"/>
    </row>
    <row r="415" spans="1:72" hidden="1" x14ac:dyDescent="0.2">
      <c r="F415" s="148">
        <f>+G415*$U$191</f>
        <v>40000</v>
      </c>
      <c r="G415" s="148">
        <f>+H407</f>
        <v>10000</v>
      </c>
      <c r="H415" s="148">
        <v>350</v>
      </c>
      <c r="I415" s="148">
        <f>+(50*($U$191-1))</f>
        <v>150</v>
      </c>
      <c r="J415" s="148">
        <f>+F415*K415</f>
        <v>1399.9999999999998</v>
      </c>
      <c r="K415" s="171">
        <f>+K414-0.0025</f>
        <v>3.4999999999999996E-2</v>
      </c>
      <c r="L415" s="148">
        <f>+J415+I415+H415</f>
        <v>1899.9999999999998</v>
      </c>
      <c r="M415" s="148">
        <f>+L415/$U$193</f>
        <v>949.99999999999989</v>
      </c>
      <c r="N415" s="168"/>
      <c r="O415" s="168">
        <f t="shared" si="93"/>
        <v>1609</v>
      </c>
      <c r="P415" s="168">
        <f t="shared" si="93"/>
        <v>1553.4999999999998</v>
      </c>
      <c r="Q415" s="168">
        <f t="shared" si="93"/>
        <v>1661.5</v>
      </c>
      <c r="R415" s="168">
        <f t="shared" si="93"/>
        <v>1706.5</v>
      </c>
      <c r="S415" s="168">
        <f t="shared" si="93"/>
        <v>2202.5</v>
      </c>
      <c r="T415" s="168"/>
      <c r="U415" s="145">
        <f t="shared" si="94"/>
        <v>1609</v>
      </c>
      <c r="V415" s="145">
        <f t="shared" si="94"/>
        <v>1553.4999999999998</v>
      </c>
      <c r="W415" s="145">
        <f t="shared" si="94"/>
        <v>1661.5</v>
      </c>
      <c r="X415" s="145">
        <f t="shared" si="94"/>
        <v>1706.5</v>
      </c>
      <c r="Y415" s="145">
        <f t="shared" si="94"/>
        <v>2202.5</v>
      </c>
      <c r="Z415" s="145"/>
      <c r="AA415" s="145">
        <f t="shared" si="95"/>
        <v>1609</v>
      </c>
      <c r="AB415" s="145">
        <f t="shared" si="95"/>
        <v>1553.4999999999998</v>
      </c>
      <c r="AC415" s="145">
        <f t="shared" si="95"/>
        <v>1661.5</v>
      </c>
      <c r="AD415" s="255">
        <f t="shared" si="95"/>
        <v>1706.5</v>
      </c>
      <c r="AE415" s="255">
        <f t="shared" si="95"/>
        <v>2202.5</v>
      </c>
      <c r="AF415" s="255"/>
      <c r="AG415" s="255"/>
      <c r="AH415" s="71"/>
      <c r="AI415" s="71"/>
      <c r="AJ415" s="71"/>
      <c r="AK415" s="71"/>
      <c r="AL415" s="71"/>
      <c r="AM415" s="71"/>
      <c r="AN415" s="71"/>
      <c r="AO415" s="71"/>
      <c r="AP415" s="32"/>
      <c r="AQ415" s="32"/>
      <c r="AR415" s="32"/>
      <c r="AS415" s="32"/>
      <c r="AT415" s="32"/>
      <c r="AU415" s="32"/>
      <c r="AV415" s="32"/>
      <c r="AW415" s="32"/>
      <c r="AX415" s="32"/>
    </row>
    <row r="416" spans="1:72" hidden="1" x14ac:dyDescent="0.2">
      <c r="F416" s="148">
        <f>+G416*$U$191</f>
        <v>100000</v>
      </c>
      <c r="G416" s="148">
        <f>+H408</f>
        <v>25000</v>
      </c>
      <c r="H416" s="148">
        <v>350</v>
      </c>
      <c r="I416" s="148">
        <f>+(50*($U$191-1))</f>
        <v>150</v>
      </c>
      <c r="J416" s="148">
        <f>+F416*K416</f>
        <v>3249.9999999999995</v>
      </c>
      <c r="K416" s="171">
        <f>+K415-0.0025</f>
        <v>3.2499999999999994E-2</v>
      </c>
      <c r="L416" s="148">
        <f>+J416+I416+H416</f>
        <v>3749.9999999999995</v>
      </c>
      <c r="M416" s="148">
        <f>+L416/$U$193</f>
        <v>1874.9999999999998</v>
      </c>
      <c r="N416" s="168"/>
      <c r="O416" s="168">
        <f t="shared" si="93"/>
        <v>2234</v>
      </c>
      <c r="P416" s="168">
        <f t="shared" si="93"/>
        <v>2178.4999999999995</v>
      </c>
      <c r="Q416" s="168">
        <f t="shared" si="93"/>
        <v>2311.5</v>
      </c>
      <c r="R416" s="168">
        <f t="shared" si="93"/>
        <v>2356.5</v>
      </c>
      <c r="S416" s="168">
        <f t="shared" si="93"/>
        <v>3027.5</v>
      </c>
      <c r="T416" s="168"/>
      <c r="U416" s="145">
        <f t="shared" si="94"/>
        <v>2234</v>
      </c>
      <c r="V416" s="145">
        <f t="shared" si="94"/>
        <v>2178.4999999999995</v>
      </c>
      <c r="W416" s="145">
        <f t="shared" si="94"/>
        <v>2311.5</v>
      </c>
      <c r="X416" s="145">
        <f t="shared" si="94"/>
        <v>2356.5</v>
      </c>
      <c r="Y416" s="145">
        <f t="shared" si="94"/>
        <v>3027.5</v>
      </c>
      <c r="Z416" s="145"/>
      <c r="AA416" s="145">
        <f t="shared" si="95"/>
        <v>2234</v>
      </c>
      <c r="AB416" s="145">
        <f t="shared" si="95"/>
        <v>2178.4999999999995</v>
      </c>
      <c r="AC416" s="145">
        <f t="shared" si="95"/>
        <v>2311.5</v>
      </c>
      <c r="AD416" s="255">
        <f t="shared" si="95"/>
        <v>2356.5</v>
      </c>
      <c r="AE416" s="255">
        <f t="shared" si="95"/>
        <v>3027.5</v>
      </c>
      <c r="AF416" s="255"/>
      <c r="AG416" s="255"/>
      <c r="AH416" s="71"/>
      <c r="AI416" s="71"/>
      <c r="AJ416" s="71"/>
      <c r="AK416" s="71"/>
      <c r="AL416" s="71"/>
      <c r="AM416" s="71"/>
      <c r="AN416" s="71"/>
      <c r="AO416" s="71"/>
      <c r="AP416" s="32"/>
      <c r="AQ416" s="32"/>
      <c r="AR416" s="32"/>
      <c r="AS416" s="32"/>
      <c r="AT416" s="32"/>
      <c r="AU416" s="32"/>
      <c r="AV416" s="32"/>
      <c r="AW416" s="32"/>
      <c r="AX416" s="32"/>
    </row>
    <row r="417" spans="6:73" hidden="1" x14ac:dyDescent="0.2">
      <c r="F417" s="148">
        <f>+G417*$U$191</f>
        <v>200000</v>
      </c>
      <c r="G417" s="148">
        <f>+H409</f>
        <v>50000</v>
      </c>
      <c r="H417" s="148">
        <v>350</v>
      </c>
      <c r="I417" s="148">
        <f>+(50*($U$191-1))</f>
        <v>150</v>
      </c>
      <c r="J417" s="148">
        <f>+F417*K417</f>
        <v>5999.9999999999991</v>
      </c>
      <c r="K417" s="171">
        <f>+K416-0.0025</f>
        <v>2.9999999999999995E-2</v>
      </c>
      <c r="L417" s="148">
        <f>+J417+I417+H417</f>
        <v>6499.9999999999991</v>
      </c>
      <c r="M417" s="148">
        <f>+L417/$U$193</f>
        <v>3249.9999999999995</v>
      </c>
      <c r="N417" s="168"/>
      <c r="O417" s="168">
        <f t="shared" si="93"/>
        <v>2834</v>
      </c>
      <c r="P417" s="168">
        <f t="shared" si="93"/>
        <v>2778.4999999999995</v>
      </c>
      <c r="Q417" s="168">
        <f t="shared" si="93"/>
        <v>2936.5</v>
      </c>
      <c r="R417" s="168">
        <f t="shared" si="93"/>
        <v>2981.5</v>
      </c>
      <c r="S417" s="168">
        <f t="shared" si="93"/>
        <v>3827.5</v>
      </c>
      <c r="T417" s="168"/>
      <c r="U417" s="145">
        <f t="shared" si="94"/>
        <v>2834</v>
      </c>
      <c r="V417" s="145">
        <f t="shared" si="94"/>
        <v>2778.4999999999995</v>
      </c>
      <c r="W417" s="145">
        <f t="shared" si="94"/>
        <v>2936.5</v>
      </c>
      <c r="X417" s="145">
        <f t="shared" si="94"/>
        <v>2981.5</v>
      </c>
      <c r="Y417" s="145">
        <f t="shared" si="94"/>
        <v>3827.5</v>
      </c>
      <c r="Z417" s="145"/>
      <c r="AA417" s="145">
        <f t="shared" si="95"/>
        <v>2834</v>
      </c>
      <c r="AB417" s="145">
        <f t="shared" si="95"/>
        <v>2778.4999999999995</v>
      </c>
      <c r="AC417" s="145">
        <f t="shared" si="95"/>
        <v>2936.5</v>
      </c>
      <c r="AD417" s="255">
        <f t="shared" si="95"/>
        <v>2981.5</v>
      </c>
      <c r="AE417" s="255">
        <f t="shared" si="95"/>
        <v>3827.5</v>
      </c>
      <c r="AF417" s="255"/>
      <c r="AG417" s="255"/>
      <c r="AH417" s="71"/>
      <c r="AI417" s="71"/>
      <c r="AJ417" s="71"/>
      <c r="AK417" s="71"/>
      <c r="AL417" s="71"/>
      <c r="AM417" s="71"/>
      <c r="AN417" s="71"/>
      <c r="AO417" s="71"/>
      <c r="AP417" s="32"/>
      <c r="AQ417" s="32"/>
      <c r="AR417" s="32"/>
      <c r="AS417" s="32"/>
      <c r="AT417" s="32"/>
      <c r="AU417" s="32"/>
      <c r="AV417" s="32"/>
      <c r="AW417" s="32"/>
      <c r="AX417" s="32"/>
    </row>
    <row r="418" spans="6:73" ht="20.25" x14ac:dyDescent="0.2">
      <c r="F418" s="148">
        <f>+G418*$U$191</f>
        <v>400000</v>
      </c>
      <c r="G418" s="148">
        <f>+H410</f>
        <v>100000</v>
      </c>
      <c r="H418" s="148">
        <v>350</v>
      </c>
      <c r="I418" s="148">
        <f>+(50*($U$191-1))</f>
        <v>150</v>
      </c>
      <c r="J418" s="148">
        <f>+F418*K418</f>
        <v>10999.999999999998</v>
      </c>
      <c r="K418" s="171">
        <f>+K417-0.0025</f>
        <v>2.7499999999999997E-2</v>
      </c>
      <c r="L418" s="148">
        <f>+J418+I418+H418</f>
        <v>11499.999999999998</v>
      </c>
      <c r="M418" s="148">
        <f>+L418/$U$193</f>
        <v>5749.9999999999991</v>
      </c>
      <c r="AD418" s="71"/>
      <c r="AE418" s="71"/>
      <c r="AF418" s="71"/>
      <c r="AG418" s="71"/>
      <c r="AH418" s="264" t="s">
        <v>258</v>
      </c>
      <c r="AI418" s="265">
        <f>+AI370*1.025</f>
        <v>13443.9</v>
      </c>
      <c r="AJ418" s="235" t="s">
        <v>251</v>
      </c>
      <c r="AK418" s="240">
        <f>+AI418/AI361-AI354</f>
        <v>240.65000000000009</v>
      </c>
      <c r="AL418" s="241" t="s">
        <v>252</v>
      </c>
      <c r="AM418" s="250"/>
      <c r="AN418" s="71"/>
      <c r="AO418" s="71"/>
      <c r="AP418" s="32"/>
      <c r="AQ418" s="32"/>
      <c r="AR418" s="32"/>
      <c r="AS418" s="32"/>
      <c r="AT418" s="32"/>
      <c r="AU418" s="32"/>
      <c r="AV418" s="32"/>
      <c r="AW418" s="32"/>
      <c r="AX418" s="32"/>
    </row>
    <row r="419" spans="6:73" x14ac:dyDescent="0.2">
      <c r="AD419" s="71"/>
      <c r="AE419" s="71"/>
      <c r="AF419" s="71"/>
      <c r="AG419" s="71"/>
      <c r="AH419" s="71"/>
      <c r="AI419" s="71"/>
      <c r="AJ419" s="71"/>
      <c r="AK419" s="71"/>
      <c r="AL419" s="71"/>
      <c r="AM419" s="71"/>
      <c r="AN419" s="71"/>
      <c r="AO419" s="71"/>
      <c r="AP419" s="32"/>
      <c r="AQ419" s="32"/>
      <c r="AR419" s="32"/>
      <c r="AS419" s="32"/>
      <c r="AT419" s="32"/>
      <c r="AU419" s="32"/>
      <c r="AV419" s="32"/>
      <c r="AW419" s="32"/>
      <c r="AX419" s="32"/>
      <c r="BG419" s="146"/>
      <c r="BH419" s="146"/>
      <c r="BI419" s="146"/>
      <c r="BJ419" s="146"/>
      <c r="BK419" s="146"/>
      <c r="BL419" s="146"/>
      <c r="BM419" s="146"/>
      <c r="BN419" s="146"/>
      <c r="BO419" s="146"/>
      <c r="BP419" s="146"/>
      <c r="BQ419" s="146"/>
      <c r="BR419" s="146"/>
      <c r="BS419" s="146"/>
      <c r="BT419" s="146"/>
      <c r="BU419" s="146"/>
    </row>
    <row r="420" spans="6:73" ht="18.75" x14ac:dyDescent="0.2">
      <c r="AD420" s="611" t="s">
        <v>259</v>
      </c>
      <c r="AE420" s="611"/>
      <c r="AF420" s="611"/>
      <c r="AG420" s="611"/>
      <c r="AH420" s="266" t="s">
        <v>260</v>
      </c>
      <c r="AI420" s="266" t="s">
        <v>261</v>
      </c>
      <c r="AJ420" s="266" t="s">
        <v>262</v>
      </c>
      <c r="AK420" s="609" t="s">
        <v>263</v>
      </c>
      <c r="AL420" s="610"/>
      <c r="AM420" s="609" t="s">
        <v>264</v>
      </c>
      <c r="AN420" s="610"/>
      <c r="AO420" s="255"/>
      <c r="AP420" s="32"/>
      <c r="AQ420" s="32"/>
      <c r="AR420" s="32"/>
      <c r="AS420" s="32"/>
      <c r="AT420" s="32"/>
      <c r="AU420" s="32"/>
      <c r="AV420" s="32"/>
      <c r="AW420" s="32"/>
      <c r="AX420" s="32"/>
    </row>
    <row r="421" spans="6:73" ht="18.75" x14ac:dyDescent="0.3">
      <c r="AD421" s="606">
        <v>5000</v>
      </c>
      <c r="AE421" s="607"/>
      <c r="AF421" s="607"/>
      <c r="AG421" s="608"/>
      <c r="AH421" s="267">
        <v>79.8</v>
      </c>
      <c r="AI421" s="267">
        <v>61.4</v>
      </c>
      <c r="AJ421" s="268">
        <v>115</v>
      </c>
      <c r="AK421" s="269">
        <f>(((+AH421/100)*(AI421/100)*AJ421)/2)/500</f>
        <v>5.6346779999999992E-2</v>
      </c>
      <c r="AL421" s="270" t="s">
        <v>265</v>
      </c>
      <c r="AM421" s="271">
        <f>+AK421*AD421</f>
        <v>281.73389999999995</v>
      </c>
      <c r="AN421" s="255"/>
      <c r="AO421" s="272" t="s">
        <v>266</v>
      </c>
      <c r="AP421" s="32"/>
      <c r="AQ421" s="32"/>
      <c r="AR421" s="32"/>
      <c r="AS421" s="32"/>
      <c r="AT421" s="32"/>
      <c r="AU421" s="32"/>
      <c r="AV421" s="32"/>
      <c r="AW421" s="32"/>
      <c r="AX421" s="32"/>
    </row>
    <row r="422" spans="6:73" ht="18.75" x14ac:dyDescent="0.3">
      <c r="AD422" s="71"/>
      <c r="AE422" s="71"/>
      <c r="AF422" s="71"/>
      <c r="AG422" s="71"/>
      <c r="AH422" s="71"/>
      <c r="AI422" s="71"/>
      <c r="AJ422" s="71"/>
      <c r="AK422" s="71"/>
      <c r="AL422" s="71"/>
      <c r="AM422" s="271">
        <f>+AM421/1000</f>
        <v>0.28173389999999993</v>
      </c>
      <c r="AN422" s="71"/>
      <c r="AO422" s="272" t="s">
        <v>267</v>
      </c>
      <c r="AP422" s="32"/>
      <c r="AQ422" s="32"/>
      <c r="AR422" s="32"/>
      <c r="AS422" s="32"/>
      <c r="AT422" s="32"/>
      <c r="AU422" s="32"/>
      <c r="AV422" s="32"/>
      <c r="AW422" s="32"/>
      <c r="AX422" s="32"/>
    </row>
    <row r="423" spans="6:73" x14ac:dyDescent="0.2">
      <c r="AD423" s="71"/>
      <c r="AE423" s="71"/>
      <c r="AF423" s="71"/>
      <c r="AG423" s="71"/>
      <c r="AH423" s="71"/>
      <c r="AI423" s="71"/>
      <c r="AJ423" s="71"/>
      <c r="AK423" s="71"/>
      <c r="AL423" s="71"/>
      <c r="AM423" s="71"/>
      <c r="AN423" s="71"/>
      <c r="AO423" s="71"/>
      <c r="AP423" s="32"/>
      <c r="AQ423" s="32"/>
      <c r="AR423" s="32"/>
      <c r="AS423" s="32"/>
      <c r="AT423" s="32"/>
      <c r="AU423" s="32"/>
      <c r="AV423" s="32"/>
      <c r="AW423" s="32"/>
      <c r="AX423" s="32"/>
    </row>
    <row r="424" spans="6:73" ht="21" customHeight="1" x14ac:dyDescent="0.2">
      <c r="AD424" s="273" t="s">
        <v>268</v>
      </c>
      <c r="AE424" s="274"/>
      <c r="AF424" s="274"/>
      <c r="AG424" s="274"/>
      <c r="AH424" s="275"/>
      <c r="AI424" s="276">
        <f>+((AI354+4000)*AI361)*1.03</f>
        <v>37080</v>
      </c>
      <c r="AJ424" s="32"/>
      <c r="AK424" s="32"/>
      <c r="AL424" s="32"/>
      <c r="AM424" s="32"/>
      <c r="AN424" s="32"/>
      <c r="AO424" s="32"/>
      <c r="AP424" s="32"/>
      <c r="AQ424" s="32"/>
      <c r="AR424" s="32"/>
      <c r="AS424" s="32"/>
      <c r="AT424" s="32"/>
      <c r="AU424" s="32"/>
      <c r="AV424" s="32"/>
      <c r="AW424" s="32"/>
      <c r="AX424" s="32"/>
    </row>
    <row r="425" spans="6:73" x14ac:dyDescent="0.2"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  <c r="AN425" s="32"/>
      <c r="AO425" s="32"/>
      <c r="AP425" s="32"/>
      <c r="AQ425" s="32"/>
      <c r="AR425" s="32"/>
      <c r="AS425" s="32"/>
      <c r="AT425" s="32"/>
      <c r="AU425" s="32"/>
      <c r="AV425" s="32"/>
      <c r="AW425" s="32"/>
      <c r="AX425" s="32"/>
    </row>
    <row r="426" spans="6:73" x14ac:dyDescent="0.2">
      <c r="AD426" s="32"/>
      <c r="AE426" s="32"/>
      <c r="AF426" s="32"/>
      <c r="AG426" s="32"/>
      <c r="AH426" s="32"/>
      <c r="AI426" s="32"/>
      <c r="AJ426" s="32"/>
      <c r="AK426" s="32"/>
      <c r="AL426" s="32"/>
      <c r="AM426" s="32"/>
      <c r="AN426" s="32"/>
      <c r="AO426" s="32"/>
      <c r="AP426" s="32"/>
      <c r="AQ426" s="32"/>
      <c r="AR426" s="32"/>
      <c r="AS426" s="32"/>
      <c r="AT426" s="32"/>
      <c r="AU426" s="32"/>
      <c r="AV426" s="32"/>
      <c r="AW426" s="32"/>
      <c r="AX426" s="32"/>
    </row>
    <row r="432" spans="6:73" x14ac:dyDescent="0.2">
      <c r="AH432" s="202"/>
    </row>
    <row r="435" spans="34:36" x14ac:dyDescent="0.2">
      <c r="AH435" s="202"/>
      <c r="AI435" s="202"/>
      <c r="AJ435" s="202"/>
    </row>
    <row r="436" spans="34:36" x14ac:dyDescent="0.2">
      <c r="AH436" s="202"/>
      <c r="AI436" s="202"/>
      <c r="AJ436" s="202"/>
    </row>
    <row r="466" spans="1:70" ht="139.5" customHeight="1" x14ac:dyDescent="0.2"/>
    <row r="467" spans="1:70" ht="139.5" customHeight="1" x14ac:dyDescent="0.2"/>
    <row r="468" spans="1:70" ht="139.5" customHeight="1" x14ac:dyDescent="0.2"/>
    <row r="469" spans="1:70" ht="139.5" customHeight="1" x14ac:dyDescent="0.2"/>
    <row r="470" spans="1:70" ht="139.5" customHeight="1" x14ac:dyDescent="0.75">
      <c r="A470" s="277" t="s">
        <v>269</v>
      </c>
      <c r="B470" s="184"/>
      <c r="C470" s="184"/>
      <c r="D470" s="184"/>
      <c r="E470" s="184"/>
      <c r="F470" s="184"/>
      <c r="G470" s="184"/>
      <c r="H470" s="184"/>
      <c r="I470" s="184"/>
      <c r="J470" s="184"/>
      <c r="K470" s="184"/>
      <c r="L470" s="184"/>
      <c r="M470" s="184"/>
      <c r="N470" s="184"/>
      <c r="O470" s="184"/>
      <c r="P470" s="184"/>
      <c r="Q470" s="184"/>
      <c r="R470" s="184"/>
      <c r="S470" s="184"/>
      <c r="T470" s="184"/>
      <c r="U470" s="184"/>
      <c r="V470" s="184"/>
      <c r="W470" s="184"/>
      <c r="X470" s="184"/>
      <c r="Y470" s="184"/>
      <c r="Z470" s="184"/>
      <c r="AA470" s="184"/>
      <c r="AB470" s="184"/>
      <c r="AC470" s="184"/>
      <c r="AD470" s="184"/>
      <c r="AE470" s="184"/>
      <c r="AF470" s="184"/>
      <c r="AG470" s="184"/>
      <c r="AH470" s="184"/>
      <c r="AI470" s="184"/>
      <c r="AJ470" s="184"/>
      <c r="AK470" s="184"/>
      <c r="AL470" s="184"/>
      <c r="AM470" s="184"/>
      <c r="AN470" s="184"/>
      <c r="AO470" s="184"/>
      <c r="AP470" s="184"/>
      <c r="AQ470" s="184"/>
      <c r="AR470" s="184"/>
      <c r="AS470" s="184"/>
      <c r="AT470" s="184"/>
      <c r="AU470" s="184"/>
      <c r="AV470" s="184"/>
      <c r="AW470" s="184"/>
      <c r="AX470" s="184"/>
      <c r="AY470" s="184"/>
      <c r="AZ470" s="184"/>
      <c r="BA470" s="184"/>
      <c r="BB470" s="184"/>
      <c r="BC470" s="184"/>
      <c r="BD470" s="184"/>
      <c r="BE470" s="184"/>
      <c r="BF470" s="184"/>
      <c r="BG470" s="184"/>
      <c r="BH470" s="184"/>
      <c r="BI470" s="184"/>
      <c r="BJ470" s="184"/>
      <c r="BK470" s="184"/>
      <c r="BL470" s="184"/>
      <c r="BM470" s="184"/>
      <c r="BN470" s="184"/>
      <c r="BO470" s="184"/>
      <c r="BP470" s="184"/>
      <c r="BQ470" s="184"/>
      <c r="BR470" s="184"/>
    </row>
    <row r="471" spans="1:70" x14ac:dyDescent="0.2">
      <c r="A471" s="146"/>
      <c r="B471" s="146"/>
      <c r="C471" s="146"/>
      <c r="D471" s="146"/>
      <c r="E471" s="146"/>
      <c r="F471" s="146"/>
      <c r="G471" s="146"/>
      <c r="H471" s="146"/>
      <c r="I471" s="146"/>
      <c r="J471" s="146"/>
      <c r="K471" s="146"/>
      <c r="L471" s="146"/>
      <c r="M471" s="146"/>
      <c r="N471" s="146"/>
      <c r="O471" s="146"/>
      <c r="P471" s="146"/>
      <c r="Q471" s="146"/>
      <c r="R471" s="146"/>
      <c r="S471" s="146"/>
      <c r="T471" s="146"/>
      <c r="U471" s="146"/>
      <c r="V471" s="146"/>
      <c r="W471" s="146"/>
      <c r="X471" s="146"/>
      <c r="Y471" s="146"/>
      <c r="Z471" s="146"/>
      <c r="AA471" s="146"/>
      <c r="AB471" s="146"/>
      <c r="AC471" s="146"/>
      <c r="AD471" s="146"/>
      <c r="AE471" s="146"/>
      <c r="AF471" s="146"/>
      <c r="AG471" s="146"/>
      <c r="AH471" s="146"/>
      <c r="AI471" s="146"/>
      <c r="AJ471" s="146"/>
      <c r="AK471" s="146"/>
      <c r="AL471" s="146"/>
      <c r="AM471" s="146"/>
      <c r="AN471" s="146"/>
      <c r="AO471" s="146"/>
      <c r="AP471" s="146"/>
      <c r="AQ471" s="146"/>
      <c r="AR471" s="146"/>
      <c r="AS471" s="146"/>
      <c r="AT471" s="146"/>
      <c r="AU471" s="146"/>
      <c r="AV471" s="146"/>
      <c r="AW471" s="146"/>
      <c r="AX471" s="146"/>
      <c r="AY471" s="146"/>
      <c r="AZ471" s="146"/>
      <c r="BA471" s="146"/>
      <c r="BB471" s="146"/>
      <c r="BC471" s="146"/>
      <c r="BD471" s="146"/>
      <c r="BE471" s="146"/>
      <c r="BF471" s="146"/>
      <c r="BG471" s="146"/>
      <c r="BH471" s="146"/>
    </row>
    <row r="472" spans="1:70" ht="15.75" x14ac:dyDescent="0.25">
      <c r="A472" s="145" t="s">
        <v>157</v>
      </c>
      <c r="F472" s="159" t="s">
        <v>158</v>
      </c>
      <c r="G472" s="159" t="s">
        <v>159</v>
      </c>
    </row>
    <row r="473" spans="1:70" ht="18" x14ac:dyDescent="0.25">
      <c r="A473" s="147" t="s">
        <v>160</v>
      </c>
      <c r="G473" s="278" t="s">
        <v>270</v>
      </c>
      <c r="H473" s="184"/>
      <c r="I473" s="184"/>
    </row>
    <row r="474" spans="1:70" x14ac:dyDescent="0.2">
      <c r="A474" s="145" t="s">
        <v>112</v>
      </c>
      <c r="B474" s="146"/>
      <c r="C474" s="145"/>
      <c r="D474" s="145"/>
      <c r="E474" s="145"/>
      <c r="F474" s="145"/>
      <c r="G474" s="145"/>
      <c r="H474" s="145"/>
      <c r="I474" s="145"/>
      <c r="J474" s="145"/>
      <c r="K474" s="145"/>
      <c r="L474" s="145" t="s">
        <v>114</v>
      </c>
      <c r="M474" s="145"/>
      <c r="N474" s="145"/>
      <c r="O474" s="145"/>
      <c r="P474" s="145"/>
      <c r="Q474" s="145"/>
      <c r="R474" s="145"/>
      <c r="S474" s="145"/>
      <c r="T474" s="145"/>
      <c r="U474" s="145"/>
      <c r="V474" s="145"/>
      <c r="W474" s="145"/>
      <c r="X474" s="145"/>
      <c r="Y474" s="145"/>
      <c r="Z474" s="145"/>
      <c r="AA474" s="145"/>
      <c r="AB474" s="145"/>
      <c r="AC474" s="145"/>
      <c r="AD474" s="145"/>
      <c r="AE474" s="145"/>
      <c r="AF474" s="145"/>
      <c r="AG474" s="145"/>
      <c r="AH474" s="145"/>
      <c r="AI474" s="145"/>
      <c r="AJ474" s="145"/>
      <c r="AK474" s="145"/>
      <c r="AL474" s="145"/>
      <c r="AM474" s="145"/>
      <c r="AN474" s="145"/>
      <c r="AO474" s="145"/>
      <c r="AP474" s="145"/>
      <c r="AQ474" s="145"/>
      <c r="AR474" s="145"/>
      <c r="AS474" s="145"/>
      <c r="AT474" s="145"/>
      <c r="AV474" s="148" t="s">
        <v>271</v>
      </c>
    </row>
    <row r="475" spans="1:70" x14ac:dyDescent="0.2">
      <c r="A475" s="145" t="s">
        <v>115</v>
      </c>
      <c r="B475" s="145"/>
      <c r="C475" s="145"/>
      <c r="D475" s="145"/>
      <c r="E475" s="146"/>
      <c r="G475" s="145"/>
      <c r="H475" s="145" t="s">
        <v>116</v>
      </c>
      <c r="I475" s="145"/>
      <c r="J475" s="145"/>
      <c r="K475" s="145"/>
      <c r="L475" s="146" t="s">
        <v>161</v>
      </c>
      <c r="M475" s="145" t="s">
        <v>117</v>
      </c>
      <c r="N475" s="146">
        <v>1</v>
      </c>
      <c r="O475" s="149"/>
      <c r="P475" s="149"/>
      <c r="Q475" s="149"/>
      <c r="R475" s="149"/>
      <c r="S475" s="149"/>
      <c r="T475" s="149"/>
      <c r="U475" s="149"/>
      <c r="V475" s="149"/>
      <c r="W475" s="149"/>
      <c r="X475" s="149"/>
      <c r="Y475" s="149"/>
      <c r="Z475" s="149"/>
      <c r="AA475" s="149"/>
      <c r="AB475" s="149"/>
      <c r="AC475" s="149"/>
      <c r="AD475" s="149"/>
      <c r="AE475" s="149"/>
      <c r="AF475" s="149"/>
      <c r="AG475" s="149"/>
      <c r="AH475" s="149"/>
      <c r="AI475" s="149"/>
      <c r="AJ475" s="149"/>
      <c r="AK475" s="149"/>
      <c r="AL475" s="149"/>
      <c r="AM475" s="149"/>
      <c r="AN475" s="149"/>
      <c r="AO475" s="149"/>
      <c r="AP475" s="149"/>
      <c r="AQ475" s="149"/>
      <c r="AR475" s="149"/>
      <c r="AS475" s="149"/>
      <c r="AT475" s="149"/>
    </row>
    <row r="476" spans="1:70" x14ac:dyDescent="0.2">
      <c r="A476" s="145" t="s">
        <v>118</v>
      </c>
      <c r="B476" s="145"/>
      <c r="C476" s="145"/>
      <c r="D476" s="150" t="s">
        <v>162</v>
      </c>
      <c r="E476" s="145"/>
      <c r="F476" s="145" t="s">
        <v>119</v>
      </c>
      <c r="G476" s="145"/>
      <c r="H476" s="145"/>
      <c r="I476" s="150" t="s">
        <v>163</v>
      </c>
      <c r="J476" s="150" t="s">
        <v>120</v>
      </c>
      <c r="K476" s="150" t="s">
        <v>120</v>
      </c>
      <c r="L476" s="150" t="s">
        <v>120</v>
      </c>
      <c r="M476" s="150" t="s">
        <v>120</v>
      </c>
      <c r="N476" s="145"/>
      <c r="O476" s="145"/>
      <c r="P476" s="145"/>
      <c r="Q476" s="145"/>
      <c r="R476" s="145"/>
      <c r="S476" s="145"/>
      <c r="T476" s="145"/>
      <c r="U476" s="145"/>
      <c r="V476" s="145"/>
      <c r="W476" s="145"/>
      <c r="X476" s="145"/>
      <c r="Y476" s="145"/>
      <c r="Z476" s="145"/>
      <c r="AA476" s="145"/>
      <c r="AB476" s="145"/>
      <c r="AC476" s="145"/>
      <c r="AD476" s="145"/>
      <c r="AE476" s="145"/>
      <c r="AF476" s="145"/>
      <c r="AG476" s="145"/>
      <c r="AH476" s="145"/>
      <c r="AI476" s="145"/>
      <c r="AJ476" s="145"/>
      <c r="AK476" s="145"/>
      <c r="AL476" s="145"/>
      <c r="AM476" s="145"/>
      <c r="AN476" s="145"/>
      <c r="AO476" s="145"/>
      <c r="AP476" s="145"/>
      <c r="AQ476" s="145"/>
      <c r="AR476" s="145"/>
      <c r="AS476" s="145"/>
      <c r="AT476" s="145"/>
      <c r="AV476" s="145" t="s">
        <v>121</v>
      </c>
      <c r="AW476" s="145"/>
      <c r="AX476" s="145" t="s">
        <v>122</v>
      </c>
      <c r="AY476" s="145"/>
      <c r="AZ476" s="145" t="s">
        <v>123</v>
      </c>
      <c r="BA476" s="145"/>
      <c r="BB476" s="145"/>
      <c r="BC476" s="145"/>
      <c r="BD476" s="145"/>
      <c r="BE476" s="145"/>
      <c r="BF476" s="145" t="s">
        <v>124</v>
      </c>
      <c r="BG476" s="145"/>
      <c r="BH476" s="145" t="s">
        <v>125</v>
      </c>
    </row>
    <row r="477" spans="1:70" x14ac:dyDescent="0.2">
      <c r="A477" s="145"/>
      <c r="B477" s="145"/>
      <c r="C477" s="145"/>
      <c r="D477" s="145"/>
      <c r="E477" s="145"/>
      <c r="F477" s="145"/>
      <c r="G477" s="145"/>
      <c r="H477" s="145"/>
      <c r="I477" s="150" t="s">
        <v>120</v>
      </c>
      <c r="J477" s="150" t="s">
        <v>120</v>
      </c>
      <c r="K477" s="150" t="s">
        <v>120</v>
      </c>
      <c r="L477" s="150" t="s">
        <v>120</v>
      </c>
      <c r="M477" s="150" t="s">
        <v>120</v>
      </c>
      <c r="N477" s="145"/>
      <c r="O477" s="145"/>
      <c r="P477" s="145"/>
      <c r="Q477" s="145"/>
      <c r="R477" s="145"/>
      <c r="S477" s="145"/>
      <c r="T477" s="145"/>
      <c r="U477" s="145"/>
      <c r="V477" s="145"/>
      <c r="W477" s="145"/>
      <c r="X477" s="145"/>
      <c r="Y477" s="145"/>
      <c r="Z477" s="145"/>
      <c r="AA477" s="145"/>
      <c r="AB477" s="145"/>
      <c r="AC477" s="145"/>
      <c r="AD477" s="145"/>
      <c r="AE477" s="145"/>
      <c r="AF477" s="145"/>
      <c r="AG477" s="145"/>
      <c r="AH477" s="145"/>
      <c r="AI477" s="145"/>
      <c r="AJ477" s="145"/>
      <c r="AK477" s="145"/>
      <c r="AL477" s="145"/>
      <c r="AM477" s="145"/>
      <c r="AN477" s="145"/>
      <c r="AO477" s="145"/>
      <c r="AP477" s="145"/>
      <c r="AQ477" s="145"/>
      <c r="AR477" s="145"/>
      <c r="AS477" s="145"/>
      <c r="AT477" s="145"/>
      <c r="AV477" s="151"/>
      <c r="AX477" s="151"/>
      <c r="AZ477" s="151"/>
      <c r="BA477" s="152" t="s">
        <v>128</v>
      </c>
      <c r="BB477" s="153"/>
      <c r="BC477" s="152" t="s">
        <v>128</v>
      </c>
      <c r="BD477" s="151"/>
      <c r="BF477" s="151"/>
      <c r="BH477" s="151"/>
    </row>
    <row r="478" spans="1:70" x14ac:dyDescent="0.2">
      <c r="A478" s="145"/>
      <c r="B478" s="145"/>
      <c r="C478" s="145"/>
      <c r="D478" s="145"/>
      <c r="E478" s="145"/>
      <c r="F478" s="145"/>
      <c r="G478" s="145"/>
      <c r="H478" s="145"/>
      <c r="I478" s="154">
        <v>1</v>
      </c>
      <c r="J478" s="154">
        <v>2</v>
      </c>
      <c r="K478" s="154">
        <v>3</v>
      </c>
      <c r="L478" s="154">
        <v>4</v>
      </c>
      <c r="M478" s="154">
        <v>5</v>
      </c>
      <c r="N478" s="145"/>
      <c r="O478" s="145"/>
      <c r="P478" s="145"/>
      <c r="Q478" s="145"/>
      <c r="R478" s="145"/>
      <c r="S478" s="145"/>
      <c r="T478" s="145"/>
      <c r="U478" s="145"/>
      <c r="V478" s="145"/>
      <c r="W478" s="145"/>
      <c r="X478" s="145"/>
      <c r="Y478" s="145"/>
      <c r="Z478" s="145"/>
      <c r="AA478" s="145"/>
      <c r="AB478" s="145"/>
      <c r="AC478" s="145"/>
      <c r="AD478" s="145"/>
      <c r="AE478" s="145"/>
      <c r="AF478" s="145"/>
      <c r="AG478" s="145"/>
      <c r="AH478" s="145"/>
      <c r="AI478" s="145"/>
      <c r="AJ478" s="145"/>
      <c r="AK478" s="145"/>
      <c r="AL478" s="145"/>
      <c r="AM478" s="145"/>
      <c r="AN478" s="145"/>
      <c r="AO478" s="145"/>
      <c r="AP478" s="145"/>
      <c r="AQ478" s="145"/>
      <c r="AR478" s="145"/>
      <c r="AS478" s="145"/>
      <c r="AT478" s="145"/>
      <c r="AV478" s="151"/>
      <c r="AX478" s="151"/>
      <c r="AZ478" s="151"/>
      <c r="BA478" s="152" t="s">
        <v>128</v>
      </c>
      <c r="BB478" s="153"/>
      <c r="BC478" s="152" t="s">
        <v>128</v>
      </c>
      <c r="BD478" s="151"/>
      <c r="BF478" s="151"/>
      <c r="BH478" s="151"/>
    </row>
    <row r="479" spans="1:70" x14ac:dyDescent="0.2">
      <c r="A479" s="145" t="s">
        <v>129</v>
      </c>
      <c r="B479" s="145"/>
      <c r="C479" s="145"/>
      <c r="D479" s="145"/>
      <c r="E479" s="146" t="s">
        <v>272</v>
      </c>
      <c r="F479" s="145"/>
      <c r="G479" s="145"/>
      <c r="H479" s="145" t="s">
        <v>131</v>
      </c>
      <c r="I479" s="146" t="s">
        <v>164</v>
      </c>
      <c r="J479" s="146" t="s">
        <v>165</v>
      </c>
      <c r="K479" s="146" t="s">
        <v>166</v>
      </c>
      <c r="L479" s="146" t="s">
        <v>167</v>
      </c>
      <c r="M479" s="146" t="s">
        <v>168</v>
      </c>
      <c r="N479" s="145"/>
      <c r="O479" s="145"/>
      <c r="P479" s="145"/>
      <c r="Q479" s="145"/>
      <c r="R479" s="145"/>
      <c r="S479" s="145"/>
      <c r="T479" s="145"/>
      <c r="U479" s="145"/>
      <c r="V479" s="145"/>
      <c r="W479" s="145"/>
      <c r="X479" s="145"/>
      <c r="Y479" s="145"/>
      <c r="Z479" s="145"/>
      <c r="AA479" s="145"/>
      <c r="AB479" s="145"/>
      <c r="AC479" s="145"/>
      <c r="AD479" s="145"/>
      <c r="AE479" s="145"/>
      <c r="AF479" s="145"/>
      <c r="AG479" s="145"/>
      <c r="AH479" s="145"/>
      <c r="AI479" s="145"/>
      <c r="AJ479" s="145"/>
      <c r="AK479" s="145"/>
      <c r="AL479" s="145"/>
      <c r="AM479" s="145"/>
      <c r="AN479" s="145"/>
      <c r="AO479" s="145"/>
      <c r="AP479" s="145"/>
      <c r="AQ479" s="145"/>
      <c r="AR479" s="145"/>
      <c r="AS479" s="145"/>
      <c r="AT479" s="145"/>
      <c r="AV479" s="151"/>
      <c r="AX479" s="151"/>
      <c r="AZ479" s="151"/>
      <c r="BA479" s="152" t="s">
        <v>128</v>
      </c>
      <c r="BB479" s="153"/>
      <c r="BC479" s="152" t="s">
        <v>128</v>
      </c>
      <c r="BD479" s="151"/>
      <c r="BF479" s="151"/>
      <c r="BH479" s="151"/>
    </row>
    <row r="480" spans="1:70" x14ac:dyDescent="0.2">
      <c r="A480" s="145" t="s">
        <v>132</v>
      </c>
      <c r="B480" s="145"/>
      <c r="C480" s="145"/>
      <c r="D480" s="145"/>
      <c r="E480" s="146">
        <v>100</v>
      </c>
      <c r="F480" s="145" t="s">
        <v>133</v>
      </c>
      <c r="G480" s="145" t="s">
        <v>134</v>
      </c>
      <c r="H480" s="146">
        <v>500</v>
      </c>
      <c r="I480" s="146">
        <v>2500</v>
      </c>
      <c r="J480" s="146">
        <v>3750</v>
      </c>
      <c r="K480" s="146">
        <f>+J480-200</f>
        <v>3550</v>
      </c>
      <c r="L480" s="146">
        <f>+K480-300</f>
        <v>3250</v>
      </c>
      <c r="M480" s="146">
        <f>+I480-750</f>
        <v>1750</v>
      </c>
      <c r="N480" s="145"/>
      <c r="O480" s="145"/>
      <c r="P480" s="145"/>
      <c r="Q480" s="145"/>
      <c r="R480" s="145"/>
      <c r="S480" s="145"/>
      <c r="T480" s="145"/>
      <c r="U480" s="145"/>
      <c r="V480" s="145"/>
      <c r="W480" s="145"/>
      <c r="X480" s="145"/>
      <c r="Y480" s="145"/>
      <c r="Z480" s="145"/>
      <c r="AA480" s="145"/>
      <c r="AB480" s="145"/>
      <c r="AC480" s="145"/>
      <c r="AD480" s="145"/>
      <c r="AE480" s="145"/>
      <c r="AF480" s="145"/>
      <c r="AG480" s="145"/>
      <c r="AH480" s="145"/>
      <c r="AI480" s="145"/>
      <c r="AJ480" s="145"/>
      <c r="AK480" s="145"/>
      <c r="AL480" s="145"/>
      <c r="AM480" s="145"/>
      <c r="AN480" s="145"/>
      <c r="AO480" s="145"/>
      <c r="AP480" s="145"/>
      <c r="AQ480" s="145"/>
      <c r="AR480" s="145"/>
      <c r="AS480" s="145"/>
      <c r="AT480" s="145"/>
      <c r="AV480" s="151"/>
      <c r="AX480" s="151"/>
      <c r="AZ480" s="151"/>
      <c r="BA480" s="152" t="s">
        <v>128</v>
      </c>
      <c r="BB480" s="153"/>
      <c r="BC480" s="152" t="s">
        <v>128</v>
      </c>
      <c r="BD480" s="151"/>
      <c r="BF480" s="151"/>
      <c r="BH480" s="151"/>
    </row>
    <row r="481" spans="1:60" x14ac:dyDescent="0.2">
      <c r="A481" s="145" t="s">
        <v>135</v>
      </c>
      <c r="B481" s="145"/>
      <c r="C481" s="145"/>
      <c r="D481" s="145"/>
      <c r="E481" s="145"/>
      <c r="F481" s="145" t="s">
        <v>136</v>
      </c>
      <c r="G481" s="145" t="s">
        <v>134</v>
      </c>
      <c r="H481" s="146">
        <v>1000</v>
      </c>
      <c r="I481" s="146">
        <f t="shared" ref="I481:M484" si="96">+I480+250</f>
        <v>2750</v>
      </c>
      <c r="J481" s="146">
        <f t="shared" si="96"/>
        <v>4000</v>
      </c>
      <c r="K481" s="146">
        <f t="shared" si="96"/>
        <v>3800</v>
      </c>
      <c r="L481" s="146">
        <f t="shared" si="96"/>
        <v>3500</v>
      </c>
      <c r="M481" s="146">
        <f t="shared" si="96"/>
        <v>2000</v>
      </c>
      <c r="N481" s="145"/>
      <c r="O481" s="160"/>
      <c r="P481" s="160"/>
      <c r="Q481" s="160"/>
      <c r="R481" s="160"/>
      <c r="S481" s="160"/>
      <c r="T481" s="145"/>
      <c r="U481" s="145"/>
      <c r="V481" s="145"/>
      <c r="W481" s="145"/>
      <c r="X481" s="145"/>
      <c r="Y481" s="145"/>
      <c r="Z481" s="145"/>
      <c r="AA481" s="145"/>
      <c r="AB481" s="145"/>
      <c r="AC481" s="145"/>
      <c r="AD481" s="145"/>
      <c r="AE481" s="145"/>
      <c r="AF481" s="145"/>
      <c r="AG481" s="145"/>
      <c r="AH481" s="145"/>
      <c r="AI481" s="145"/>
      <c r="AJ481" s="145"/>
      <c r="AK481" s="145"/>
      <c r="AL481" s="145"/>
      <c r="AM481" s="145"/>
      <c r="AN481" s="145"/>
      <c r="AO481" s="145"/>
      <c r="AP481" s="145"/>
      <c r="AQ481" s="145"/>
      <c r="AR481" s="145"/>
      <c r="AS481" s="145"/>
      <c r="AT481" s="145"/>
      <c r="AV481" s="151"/>
      <c r="AX481" s="151"/>
      <c r="AZ481" s="151"/>
      <c r="BA481" s="152" t="s">
        <v>128</v>
      </c>
      <c r="BB481" s="153"/>
      <c r="BC481" s="152" t="s">
        <v>128</v>
      </c>
      <c r="BD481" s="151"/>
      <c r="BF481" s="151"/>
      <c r="BH481" s="151"/>
    </row>
    <row r="482" spans="1:60" x14ac:dyDescent="0.2">
      <c r="A482" s="145" t="s">
        <v>137</v>
      </c>
      <c r="B482" s="146">
        <v>268</v>
      </c>
      <c r="C482" s="145" t="s">
        <v>49</v>
      </c>
      <c r="D482" s="146">
        <v>400</v>
      </c>
      <c r="E482" s="145" t="s">
        <v>143</v>
      </c>
      <c r="F482" s="145" t="s">
        <v>138</v>
      </c>
      <c r="G482" s="145" t="s">
        <v>134</v>
      </c>
      <c r="H482" s="146">
        <v>2500</v>
      </c>
      <c r="I482" s="146">
        <f t="shared" si="96"/>
        <v>3000</v>
      </c>
      <c r="J482" s="146">
        <f t="shared" si="96"/>
        <v>4250</v>
      </c>
      <c r="K482" s="146">
        <f t="shared" si="96"/>
        <v>4050</v>
      </c>
      <c r="L482" s="146">
        <f t="shared" si="96"/>
        <v>3750</v>
      </c>
      <c r="M482" s="146">
        <f t="shared" si="96"/>
        <v>2250</v>
      </c>
      <c r="N482" s="145"/>
      <c r="O482" s="160"/>
      <c r="P482" s="160"/>
      <c r="Q482" s="160"/>
      <c r="R482" s="160"/>
      <c r="S482" s="160"/>
      <c r="T482" s="145"/>
      <c r="U482" s="145"/>
      <c r="V482" s="145"/>
      <c r="W482" s="145"/>
      <c r="X482" s="145"/>
      <c r="Y482" s="145"/>
      <c r="Z482" s="145"/>
      <c r="AA482" s="145"/>
      <c r="AB482" s="145"/>
      <c r="AC482" s="145"/>
      <c r="AD482" s="145"/>
      <c r="AE482" s="145"/>
      <c r="AF482" s="145"/>
      <c r="AG482" s="145"/>
      <c r="AH482" s="145"/>
      <c r="AI482" s="145"/>
      <c r="AJ482" s="145"/>
      <c r="AK482" s="145"/>
      <c r="AL482" s="145"/>
      <c r="AM482" s="145"/>
      <c r="AN482" s="145"/>
      <c r="AO482" s="145"/>
      <c r="AP482" s="145"/>
      <c r="AQ482" s="145"/>
      <c r="AR482" s="145"/>
      <c r="AS482" s="145"/>
      <c r="AT482" s="145"/>
      <c r="AV482" s="151"/>
      <c r="AX482" s="151"/>
      <c r="AZ482" s="151"/>
      <c r="BA482" s="152" t="s">
        <v>128</v>
      </c>
      <c r="BB482" s="153"/>
      <c r="BC482" s="152" t="s">
        <v>128</v>
      </c>
      <c r="BD482" s="151"/>
      <c r="BF482" s="151"/>
      <c r="BH482" s="151"/>
    </row>
    <row r="483" spans="1:60" x14ac:dyDescent="0.2">
      <c r="A483" s="145" t="s">
        <v>139</v>
      </c>
      <c r="B483" s="146">
        <v>507</v>
      </c>
      <c r="C483" s="145" t="s">
        <v>49</v>
      </c>
      <c r="D483" s="146">
        <v>718</v>
      </c>
      <c r="E483" s="145" t="s">
        <v>143</v>
      </c>
      <c r="F483" s="145" t="s">
        <v>140</v>
      </c>
      <c r="G483" s="145" t="s">
        <v>134</v>
      </c>
      <c r="H483" s="146">
        <v>5000</v>
      </c>
      <c r="I483" s="146">
        <f t="shared" si="96"/>
        <v>3250</v>
      </c>
      <c r="J483" s="146">
        <f t="shared" si="96"/>
        <v>4500</v>
      </c>
      <c r="K483" s="146">
        <f t="shared" si="96"/>
        <v>4300</v>
      </c>
      <c r="L483" s="146">
        <f t="shared" si="96"/>
        <v>4000</v>
      </c>
      <c r="M483" s="146">
        <f t="shared" si="96"/>
        <v>2500</v>
      </c>
      <c r="N483" s="145"/>
      <c r="O483" s="160"/>
      <c r="P483" s="145"/>
      <c r="Q483" s="145" t="s">
        <v>169</v>
      </c>
      <c r="R483" s="145"/>
      <c r="T483" s="145"/>
      <c r="U483" s="145" t="s">
        <v>169</v>
      </c>
      <c r="V483" s="145"/>
      <c r="W483" s="145"/>
      <c r="X483" s="145"/>
      <c r="Y483" s="145"/>
      <c r="Z483" s="145"/>
      <c r="AA483" s="145" t="s">
        <v>169</v>
      </c>
      <c r="AB483" s="145"/>
      <c r="AC483" s="145"/>
      <c r="AE483" s="145"/>
      <c r="AF483" s="145"/>
      <c r="AG483" s="145"/>
      <c r="AH483" s="145"/>
      <c r="AI483" s="145"/>
      <c r="AJ483" s="145"/>
      <c r="AK483" s="145"/>
      <c r="AL483" s="145"/>
      <c r="AM483" s="145"/>
      <c r="AN483" s="145"/>
      <c r="AO483" s="145"/>
      <c r="AP483" s="145"/>
      <c r="AQ483" s="145"/>
      <c r="AR483" s="145"/>
      <c r="AS483" s="145"/>
      <c r="AT483" s="145"/>
      <c r="AV483" s="151"/>
      <c r="AX483" s="151"/>
      <c r="AZ483" s="151"/>
      <c r="BA483" s="152" t="s">
        <v>128</v>
      </c>
      <c r="BB483" s="153"/>
      <c r="BC483" s="152" t="s">
        <v>128</v>
      </c>
      <c r="BD483" s="151"/>
      <c r="BF483" s="151"/>
      <c r="BH483" s="151"/>
    </row>
    <row r="484" spans="1:60" x14ac:dyDescent="0.2">
      <c r="A484" s="161" t="s">
        <v>170</v>
      </c>
      <c r="B484" s="161"/>
      <c r="C484" s="161"/>
      <c r="D484" s="161"/>
      <c r="E484" s="161">
        <v>15</v>
      </c>
      <c r="F484" s="162" t="s">
        <v>171</v>
      </c>
      <c r="G484" s="145" t="s">
        <v>141</v>
      </c>
      <c r="H484" s="146">
        <v>10000</v>
      </c>
      <c r="I484" s="146">
        <f t="shared" si="96"/>
        <v>3500</v>
      </c>
      <c r="J484" s="146">
        <f t="shared" si="96"/>
        <v>4750</v>
      </c>
      <c r="K484" s="146">
        <f t="shared" si="96"/>
        <v>4550</v>
      </c>
      <c r="L484" s="146">
        <f t="shared" si="96"/>
        <v>4250</v>
      </c>
      <c r="M484" s="146">
        <f t="shared" si="96"/>
        <v>2750</v>
      </c>
      <c r="N484" s="145"/>
      <c r="O484" s="163"/>
      <c r="P484" s="145" t="s">
        <v>172</v>
      </c>
      <c r="Q484" s="145">
        <v>1</v>
      </c>
      <c r="R484" s="145"/>
      <c r="T484" s="145"/>
      <c r="U484" s="145">
        <v>10</v>
      </c>
      <c r="V484" s="145"/>
      <c r="W484" s="145"/>
      <c r="X484" s="145"/>
      <c r="Y484" s="145"/>
      <c r="Z484" s="145"/>
      <c r="AA484" s="145">
        <v>20</v>
      </c>
      <c r="AB484" s="145"/>
      <c r="AC484" s="145"/>
      <c r="AE484" s="145"/>
      <c r="AF484" s="145"/>
      <c r="AG484" s="145"/>
      <c r="AH484" s="145"/>
      <c r="AI484" s="145"/>
      <c r="AJ484" s="145"/>
      <c r="AK484" s="145"/>
      <c r="AL484" s="145"/>
      <c r="AM484" s="145"/>
      <c r="AN484" s="145"/>
      <c r="AO484" s="145"/>
      <c r="AP484" s="145"/>
      <c r="AQ484" s="145"/>
      <c r="AR484" s="145"/>
      <c r="AS484" s="145"/>
      <c r="AT484" s="145"/>
      <c r="AV484" s="151"/>
      <c r="AX484" s="151"/>
      <c r="AZ484" s="151"/>
      <c r="BA484" s="152" t="s">
        <v>128</v>
      </c>
      <c r="BB484" s="153"/>
      <c r="BC484" s="152" t="s">
        <v>128</v>
      </c>
      <c r="BD484" s="151"/>
      <c r="BF484" s="151"/>
      <c r="BH484" s="151"/>
    </row>
    <row r="485" spans="1:60" x14ac:dyDescent="0.2">
      <c r="A485" s="145" t="s">
        <v>142</v>
      </c>
      <c r="B485" s="145"/>
      <c r="C485" s="145"/>
      <c r="D485" s="145"/>
      <c r="E485" s="164" t="s">
        <v>173</v>
      </c>
      <c r="F485" s="145"/>
      <c r="G485" s="145"/>
      <c r="H485" s="145"/>
      <c r="I485" s="155">
        <v>1</v>
      </c>
      <c r="J485" s="155">
        <v>2</v>
      </c>
      <c r="K485" s="155">
        <v>3</v>
      </c>
      <c r="L485" s="155">
        <v>4</v>
      </c>
      <c r="M485" s="155">
        <v>5</v>
      </c>
      <c r="N485" s="145"/>
      <c r="O485" s="163"/>
      <c r="P485" s="145"/>
      <c r="Q485" s="145" t="s">
        <v>174</v>
      </c>
      <c r="R485" s="145"/>
      <c r="T485" s="145"/>
      <c r="U485" s="145" t="str">
        <f>+Q485</f>
        <v>nr.de planos</v>
      </c>
      <c r="V485" s="145"/>
      <c r="W485" s="145"/>
      <c r="X485" s="145"/>
      <c r="Y485" s="145"/>
      <c r="Z485" s="145"/>
      <c r="AA485" s="164" t="str">
        <f>+U485</f>
        <v>nr.de planos</v>
      </c>
      <c r="AB485" s="145"/>
      <c r="AC485" s="145"/>
      <c r="AE485" s="145"/>
      <c r="AF485" s="145"/>
      <c r="AG485" s="145"/>
      <c r="AH485" s="145"/>
      <c r="AI485" s="145"/>
      <c r="AJ485" s="145"/>
      <c r="AK485" s="145"/>
      <c r="AL485" s="145"/>
      <c r="AM485" s="145"/>
      <c r="AN485" s="145"/>
      <c r="AO485" s="145"/>
      <c r="AP485" s="145"/>
      <c r="AQ485" s="145"/>
      <c r="AR485" s="145"/>
      <c r="AS485" s="145"/>
      <c r="AT485" s="145"/>
      <c r="AV485" s="151"/>
      <c r="AX485" s="151"/>
      <c r="AZ485" s="151"/>
      <c r="BA485" s="152" t="s">
        <v>128</v>
      </c>
      <c r="BB485" s="153"/>
      <c r="BC485" s="152" t="s">
        <v>128</v>
      </c>
      <c r="BD485" s="151"/>
      <c r="BF485" s="151"/>
      <c r="BH485" s="151"/>
    </row>
    <row r="486" spans="1:60" x14ac:dyDescent="0.2">
      <c r="A486" s="145" t="s">
        <v>137</v>
      </c>
      <c r="B486" s="146">
        <v>280</v>
      </c>
      <c r="C486" s="145" t="s">
        <v>49</v>
      </c>
      <c r="D486" s="146">
        <v>400</v>
      </c>
      <c r="E486" s="145" t="s">
        <v>143</v>
      </c>
      <c r="F486" s="145" t="s">
        <v>144</v>
      </c>
      <c r="G486" s="145" t="s">
        <v>145</v>
      </c>
      <c r="H486" s="145"/>
      <c r="I486" s="156">
        <f t="shared" ref="I486:M487" si="97">IF(+I490/$E$47=100%,0,(+I490-$E$47)/$E$47)</f>
        <v>1</v>
      </c>
      <c r="J486" s="156">
        <f t="shared" si="97"/>
        <v>0.66666666666666663</v>
      </c>
      <c r="K486" s="156">
        <f t="shared" si="97"/>
        <v>0.66666666666666663</v>
      </c>
      <c r="L486" s="156">
        <f t="shared" si="97"/>
        <v>1.3333333333333333</v>
      </c>
      <c r="M486" s="156">
        <f t="shared" si="97"/>
        <v>1.6666666666666667</v>
      </c>
      <c r="N486" s="145" t="s">
        <v>175</v>
      </c>
      <c r="O486" s="161">
        <v>15</v>
      </c>
      <c r="P486" s="145" t="s">
        <v>176</v>
      </c>
      <c r="Q486" s="145">
        <v>1</v>
      </c>
      <c r="T486" s="145"/>
      <c r="U486" s="145">
        <f>+U484/2</f>
        <v>5</v>
      </c>
      <c r="AA486" s="145">
        <f>+AA484/2</f>
        <v>10</v>
      </c>
      <c r="AV486" s="151"/>
      <c r="AX486" s="151"/>
      <c r="AZ486" s="151"/>
      <c r="BA486" s="152" t="s">
        <v>128</v>
      </c>
      <c r="BB486" s="153"/>
      <c r="BC486" s="152" t="s">
        <v>128</v>
      </c>
      <c r="BD486" s="151"/>
      <c r="BF486" s="151"/>
      <c r="BH486" s="151"/>
    </row>
    <row r="487" spans="1:60" x14ac:dyDescent="0.2">
      <c r="A487" s="145" t="s">
        <v>139</v>
      </c>
      <c r="B487" s="146">
        <v>520</v>
      </c>
      <c r="C487" s="145" t="s">
        <v>49</v>
      </c>
      <c r="D487" s="146">
        <v>740</v>
      </c>
      <c r="E487" s="145" t="s">
        <v>143</v>
      </c>
      <c r="F487" s="145"/>
      <c r="G487" s="145" t="s">
        <v>147</v>
      </c>
      <c r="H487" s="145"/>
      <c r="I487" s="156">
        <f t="shared" si="97"/>
        <v>-1</v>
      </c>
      <c r="J487" s="156">
        <f t="shared" si="97"/>
        <v>-1</v>
      </c>
      <c r="K487" s="156">
        <f t="shared" si="97"/>
        <v>-1</v>
      </c>
      <c r="L487" s="156">
        <f t="shared" si="97"/>
        <v>-1</v>
      </c>
      <c r="M487" s="156">
        <f t="shared" si="97"/>
        <v>-1</v>
      </c>
      <c r="N487" s="145" t="s">
        <v>175</v>
      </c>
      <c r="O487" s="161">
        <v>15</v>
      </c>
      <c r="P487" s="164" t="s">
        <v>177</v>
      </c>
      <c r="Q487" s="145">
        <v>1</v>
      </c>
      <c r="T487" s="164"/>
      <c r="U487" s="145">
        <v>1</v>
      </c>
      <c r="V487" s="145" t="s">
        <v>177</v>
      </c>
      <c r="AA487" s="145">
        <f>+U487</f>
        <v>1</v>
      </c>
      <c r="AB487" s="145" t="s">
        <v>177</v>
      </c>
      <c r="AV487" s="157"/>
      <c r="AX487" s="157"/>
      <c r="AZ487" s="157"/>
      <c r="BA487" s="152"/>
      <c r="BB487" s="158"/>
      <c r="BC487" s="152"/>
      <c r="BD487" s="157"/>
      <c r="BF487" s="157"/>
      <c r="BH487" s="157"/>
    </row>
    <row r="488" spans="1:60" x14ac:dyDescent="0.2">
      <c r="D488" s="148" t="s">
        <v>178</v>
      </c>
      <c r="F488" s="145"/>
      <c r="G488" s="145" t="s">
        <v>148</v>
      </c>
      <c r="H488" s="145"/>
      <c r="I488" s="156">
        <f>(+O492-$O$51)/$O$51</f>
        <v>4</v>
      </c>
      <c r="J488" s="156">
        <f>(+P492-$O$51)/$O$51</f>
        <v>4</v>
      </c>
      <c r="K488" s="156">
        <f>(+Q492-$O$51)/$O$51</f>
        <v>4</v>
      </c>
      <c r="L488" s="156">
        <f>(+R492-$O$51)/$O$51</f>
        <v>4</v>
      </c>
      <c r="M488" s="156">
        <f>(+S492-$O$51)/$O$51</f>
        <v>4</v>
      </c>
      <c r="N488" s="145" t="s">
        <v>175</v>
      </c>
      <c r="O488" s="161">
        <v>5</v>
      </c>
      <c r="T488" s="145"/>
      <c r="U488" s="148" t="s">
        <v>178</v>
      </c>
      <c r="AV488" s="157"/>
      <c r="AX488" s="157"/>
      <c r="AZ488" s="157"/>
      <c r="BA488" s="152"/>
      <c r="BB488" s="158"/>
      <c r="BC488" s="152"/>
      <c r="BD488" s="157"/>
      <c r="BF488" s="157"/>
      <c r="BH488" s="157"/>
    </row>
    <row r="489" spans="1:60" x14ac:dyDescent="0.2">
      <c r="D489" s="155">
        <v>1</v>
      </c>
      <c r="E489" s="155">
        <v>2</v>
      </c>
      <c r="F489" s="155">
        <v>3</v>
      </c>
      <c r="G489" s="155">
        <v>4</v>
      </c>
      <c r="H489" s="155">
        <v>5</v>
      </c>
      <c r="I489" s="165" t="s">
        <v>179</v>
      </c>
      <c r="J489" s="154"/>
      <c r="K489" s="154"/>
      <c r="L489" s="154"/>
      <c r="M489" s="154"/>
      <c r="O489" s="165" t="s">
        <v>180</v>
      </c>
      <c r="P489" s="154"/>
      <c r="Q489" s="154"/>
      <c r="R489" s="154"/>
      <c r="S489" s="154"/>
      <c r="T489" s="145"/>
      <c r="AG489" s="155">
        <v>1</v>
      </c>
      <c r="AH489" s="155">
        <v>2</v>
      </c>
      <c r="AI489" s="155">
        <v>3</v>
      </c>
      <c r="AJ489" s="155">
        <v>4</v>
      </c>
      <c r="AK489" s="155">
        <v>5</v>
      </c>
      <c r="AL489" s="155"/>
      <c r="AV489" s="157"/>
      <c r="AX489" s="157"/>
      <c r="AZ489" s="157"/>
      <c r="BA489" s="152"/>
      <c r="BB489" s="158"/>
      <c r="BC489" s="152"/>
      <c r="BD489" s="157"/>
      <c r="BF489" s="157"/>
      <c r="BH489" s="157"/>
    </row>
    <row r="490" spans="1:60" x14ac:dyDescent="0.2">
      <c r="D490" s="166">
        <f t="shared" ref="D490:H491" si="98">+$E$47*I486+$E$47</f>
        <v>30</v>
      </c>
      <c r="E490" s="166">
        <f t="shared" si="98"/>
        <v>25</v>
      </c>
      <c r="F490" s="166">
        <f t="shared" si="98"/>
        <v>25</v>
      </c>
      <c r="G490" s="166">
        <f t="shared" si="98"/>
        <v>35</v>
      </c>
      <c r="H490" s="166">
        <f t="shared" si="98"/>
        <v>40</v>
      </c>
      <c r="I490" s="166">
        <v>30</v>
      </c>
      <c r="J490" s="166">
        <v>25</v>
      </c>
      <c r="K490" s="166">
        <v>25</v>
      </c>
      <c r="L490" s="166">
        <v>35</v>
      </c>
      <c r="M490" s="166">
        <v>40</v>
      </c>
      <c r="N490" s="148" t="s">
        <v>146</v>
      </c>
      <c r="O490" s="166">
        <f t="shared" ref="O490:S492" si="99">+I490</f>
        <v>30</v>
      </c>
      <c r="P490" s="166">
        <f t="shared" si="99"/>
        <v>25</v>
      </c>
      <c r="Q490" s="166">
        <f t="shared" si="99"/>
        <v>25</v>
      </c>
      <c r="R490" s="166">
        <f t="shared" si="99"/>
        <v>35</v>
      </c>
      <c r="S490" s="166">
        <f t="shared" si="99"/>
        <v>40</v>
      </c>
      <c r="T490" s="145"/>
      <c r="AG490" s="166">
        <f t="shared" ref="AG490:AK491" si="100">+D490-I490</f>
        <v>0</v>
      </c>
      <c r="AH490" s="166">
        <f t="shared" si="100"/>
        <v>0</v>
      </c>
      <c r="AI490" s="166">
        <f t="shared" si="100"/>
        <v>0</v>
      </c>
      <c r="AJ490" s="166">
        <f t="shared" si="100"/>
        <v>0</v>
      </c>
      <c r="AK490" s="166">
        <f t="shared" si="100"/>
        <v>0</v>
      </c>
      <c r="AL490" s="167"/>
      <c r="AV490" s="157"/>
      <c r="AX490" s="157"/>
      <c r="AZ490" s="157"/>
      <c r="BA490" s="152"/>
      <c r="BB490" s="158"/>
      <c r="BC490" s="152"/>
      <c r="BD490" s="157"/>
      <c r="BF490" s="157"/>
      <c r="BH490" s="157"/>
    </row>
    <row r="491" spans="1:60" x14ac:dyDescent="0.2">
      <c r="D491" s="166">
        <f t="shared" si="98"/>
        <v>0</v>
      </c>
      <c r="E491" s="166">
        <f t="shared" si="98"/>
        <v>0</v>
      </c>
      <c r="F491" s="166">
        <f t="shared" si="98"/>
        <v>0</v>
      </c>
      <c r="G491" s="166">
        <f t="shared" si="98"/>
        <v>0</v>
      </c>
      <c r="H491" s="166">
        <f t="shared" si="98"/>
        <v>0</v>
      </c>
      <c r="I491" s="166">
        <v>0</v>
      </c>
      <c r="J491" s="166">
        <v>0</v>
      </c>
      <c r="K491" s="166">
        <v>0</v>
      </c>
      <c r="L491" s="166">
        <v>0</v>
      </c>
      <c r="M491" s="166">
        <v>0</v>
      </c>
      <c r="N491" s="148" t="s">
        <v>146</v>
      </c>
      <c r="O491" s="166">
        <f t="shared" si="99"/>
        <v>0</v>
      </c>
      <c r="P491" s="166">
        <f t="shared" si="99"/>
        <v>0</v>
      </c>
      <c r="Q491" s="166">
        <f t="shared" si="99"/>
        <v>0</v>
      </c>
      <c r="R491" s="166">
        <f t="shared" si="99"/>
        <v>0</v>
      </c>
      <c r="S491" s="166">
        <f t="shared" si="99"/>
        <v>0</v>
      </c>
      <c r="T491" s="145"/>
      <c r="AG491" s="166">
        <f t="shared" si="100"/>
        <v>0</v>
      </c>
      <c r="AH491" s="166">
        <f t="shared" si="100"/>
        <v>0</v>
      </c>
      <c r="AI491" s="166">
        <f t="shared" si="100"/>
        <v>0</v>
      </c>
      <c r="AJ491" s="166">
        <f t="shared" si="100"/>
        <v>0</v>
      </c>
      <c r="AK491" s="166">
        <f t="shared" si="100"/>
        <v>0</v>
      </c>
      <c r="AL491" s="167"/>
      <c r="AV491" s="157"/>
      <c r="AX491" s="157"/>
      <c r="AZ491" s="157"/>
      <c r="BA491" s="152"/>
      <c r="BB491" s="158"/>
      <c r="BC491" s="152"/>
      <c r="BD491" s="157"/>
      <c r="BF491" s="157"/>
      <c r="BH491" s="157"/>
    </row>
    <row r="492" spans="1:60" x14ac:dyDescent="0.2">
      <c r="D492" s="166">
        <f>+$O$87*I488+$O$87</f>
        <v>25</v>
      </c>
      <c r="E492" s="166">
        <f>+$O$87*J488+$O$87</f>
        <v>25</v>
      </c>
      <c r="F492" s="166">
        <f>+$O$87*K488+$O$87</f>
        <v>25</v>
      </c>
      <c r="G492" s="166">
        <f>+$O$87*L488+$O$87</f>
        <v>25</v>
      </c>
      <c r="H492" s="166">
        <f>+$O$87*M488+$O$87</f>
        <v>25</v>
      </c>
      <c r="I492" s="166">
        <v>25</v>
      </c>
      <c r="J492" s="166">
        <f>+I492</f>
        <v>25</v>
      </c>
      <c r="K492" s="166">
        <f>+J492</f>
        <v>25</v>
      </c>
      <c r="L492" s="166">
        <f>+K492</f>
        <v>25</v>
      </c>
      <c r="M492" s="166">
        <f>+L492</f>
        <v>25</v>
      </c>
      <c r="N492" s="148" t="s">
        <v>146</v>
      </c>
      <c r="O492" s="166">
        <f t="shared" si="99"/>
        <v>25</v>
      </c>
      <c r="P492" s="166">
        <f t="shared" si="99"/>
        <v>25</v>
      </c>
      <c r="Q492" s="166">
        <f t="shared" si="99"/>
        <v>25</v>
      </c>
      <c r="R492" s="166">
        <f t="shared" si="99"/>
        <v>25</v>
      </c>
      <c r="S492" s="166">
        <f t="shared" si="99"/>
        <v>25</v>
      </c>
      <c r="AG492" s="166">
        <f>+D492-O492</f>
        <v>0</v>
      </c>
      <c r="AH492" s="166">
        <f>+E492-P492</f>
        <v>0</v>
      </c>
      <c r="AI492" s="166">
        <f>+F492-Q492</f>
        <v>0</v>
      </c>
      <c r="AJ492" s="166">
        <f>+G492-R492</f>
        <v>0</v>
      </c>
      <c r="AK492" s="166">
        <f>+H492-S492</f>
        <v>0</v>
      </c>
      <c r="AL492" s="167"/>
      <c r="AV492" s="157"/>
      <c r="AX492" s="157"/>
      <c r="AZ492" s="157"/>
      <c r="BA492" s="152"/>
      <c r="BB492" s="158"/>
      <c r="BC492" s="152"/>
      <c r="BD492" s="157"/>
      <c r="BF492" s="157"/>
      <c r="BH492" s="157"/>
    </row>
    <row r="493" spans="1:60" x14ac:dyDescent="0.2">
      <c r="F493" s="145"/>
      <c r="G493" s="145"/>
      <c r="H493" s="145"/>
      <c r="I493" s="154">
        <v>1</v>
      </c>
      <c r="J493" s="154">
        <v>2</v>
      </c>
      <c r="K493" s="154">
        <v>3</v>
      </c>
      <c r="L493" s="154">
        <v>4</v>
      </c>
      <c r="M493" s="154">
        <v>5</v>
      </c>
      <c r="O493" s="154">
        <v>1</v>
      </c>
      <c r="P493" s="154">
        <v>2</v>
      </c>
      <c r="Q493" s="154">
        <v>3</v>
      </c>
      <c r="R493" s="154">
        <v>4</v>
      </c>
      <c r="S493" s="154">
        <v>5</v>
      </c>
      <c r="T493" s="154"/>
      <c r="U493" s="154">
        <v>1</v>
      </c>
      <c r="V493" s="154">
        <v>2</v>
      </c>
      <c r="W493" s="154">
        <v>3</v>
      </c>
      <c r="X493" s="154">
        <v>4</v>
      </c>
      <c r="Y493" s="154">
        <v>5</v>
      </c>
      <c r="Z493" s="154"/>
      <c r="AA493" s="154">
        <v>1</v>
      </c>
      <c r="AB493" s="154">
        <v>2</v>
      </c>
      <c r="AC493" s="154">
        <v>3</v>
      </c>
      <c r="AD493" s="154">
        <v>4</v>
      </c>
      <c r="AE493" s="154">
        <v>5</v>
      </c>
    </row>
    <row r="494" spans="1:60" x14ac:dyDescent="0.2">
      <c r="A494" s="145"/>
      <c r="B494" s="145"/>
      <c r="C494" s="145"/>
      <c r="D494" s="145"/>
      <c r="E494" s="145"/>
      <c r="F494" s="145" t="s">
        <v>149</v>
      </c>
      <c r="G494" s="145" t="s">
        <v>134</v>
      </c>
      <c r="H494" s="146">
        <v>5000</v>
      </c>
      <c r="I494" s="156">
        <f>2.25%</f>
        <v>2.2499999999999999E-2</v>
      </c>
      <c r="J494" s="156">
        <f>+I494-0.25%</f>
        <v>0.02</v>
      </c>
      <c r="K494" s="156">
        <f>+J494+0.25%</f>
        <v>2.2499999999999999E-2</v>
      </c>
      <c r="L494" s="156">
        <f>+K494</f>
        <v>2.2499999999999999E-2</v>
      </c>
      <c r="M494" s="156">
        <f>+L494+1.75%</f>
        <v>0.04</v>
      </c>
      <c r="O494" s="145">
        <f>+$H494*I494</f>
        <v>112.5</v>
      </c>
      <c r="P494" s="145">
        <f>+$H494*J494</f>
        <v>100</v>
      </c>
      <c r="Q494" s="145">
        <f>+$H494*K494</f>
        <v>112.5</v>
      </c>
      <c r="R494" s="145">
        <f>+$H494*L494</f>
        <v>112.5</v>
      </c>
      <c r="S494" s="145">
        <f>+$H494*M494</f>
        <v>200</v>
      </c>
      <c r="T494" s="145"/>
      <c r="U494" s="168">
        <f t="shared" ref="U494:Y498" si="101">+O500*$U$47</f>
        <v>2025</v>
      </c>
      <c r="V494" s="168">
        <f t="shared" si="101"/>
        <v>1650</v>
      </c>
      <c r="W494" s="168">
        <f t="shared" si="101"/>
        <v>1825</v>
      </c>
      <c r="X494" s="168">
        <f t="shared" si="101"/>
        <v>1825</v>
      </c>
      <c r="Y494" s="168">
        <f t="shared" si="101"/>
        <v>2900</v>
      </c>
      <c r="Z494" s="145"/>
      <c r="AA494" s="168">
        <f t="shared" ref="AA494:AE498" si="102">+$AA$47*O500</f>
        <v>4050</v>
      </c>
      <c r="AB494" s="168">
        <f t="shared" si="102"/>
        <v>3300</v>
      </c>
      <c r="AC494" s="168">
        <f t="shared" si="102"/>
        <v>3650</v>
      </c>
      <c r="AD494" s="168">
        <f t="shared" si="102"/>
        <v>3650</v>
      </c>
      <c r="AE494" s="168">
        <f t="shared" si="102"/>
        <v>5800</v>
      </c>
    </row>
    <row r="495" spans="1:60" x14ac:dyDescent="0.2">
      <c r="A495" s="145" t="s">
        <v>150</v>
      </c>
      <c r="B495" s="145"/>
      <c r="C495" s="145"/>
      <c r="D495" s="145"/>
      <c r="E495" s="146" t="s">
        <v>162</v>
      </c>
      <c r="F495" s="145" t="s">
        <v>138</v>
      </c>
      <c r="G495" s="145" t="s">
        <v>134</v>
      </c>
      <c r="H495" s="146">
        <v>10000</v>
      </c>
      <c r="I495" s="156">
        <f t="shared" ref="I495:M498" si="103">+I494-0.25%</f>
        <v>0.02</v>
      </c>
      <c r="J495" s="156">
        <f t="shared" si="103"/>
        <v>1.7500000000000002E-2</v>
      </c>
      <c r="K495" s="156">
        <f t="shared" si="103"/>
        <v>0.02</v>
      </c>
      <c r="L495" s="156">
        <f t="shared" si="103"/>
        <v>0.02</v>
      </c>
      <c r="M495" s="156">
        <f t="shared" si="103"/>
        <v>3.7499999999999999E-2</v>
      </c>
      <c r="O495" s="145">
        <f>(+$H495-$H494)*I495+O494</f>
        <v>212.5</v>
      </c>
      <c r="P495" s="145">
        <f>(+$H495-$H494)*J495+P494</f>
        <v>187.5</v>
      </c>
      <c r="Q495" s="145">
        <f>(+$H495-$H494)*K495+Q494</f>
        <v>212.5</v>
      </c>
      <c r="R495" s="145">
        <f>(+$H495-$H494)*L495+R494</f>
        <v>212.5</v>
      </c>
      <c r="S495" s="145">
        <f>(+$H495-$H494)*M495+S494</f>
        <v>387.5</v>
      </c>
      <c r="T495" s="145"/>
      <c r="U495" s="168">
        <f t="shared" si="101"/>
        <v>3025</v>
      </c>
      <c r="V495" s="168">
        <f t="shared" si="101"/>
        <v>2525</v>
      </c>
      <c r="W495" s="168">
        <f t="shared" si="101"/>
        <v>2825</v>
      </c>
      <c r="X495" s="168">
        <f t="shared" si="101"/>
        <v>2825</v>
      </c>
      <c r="Y495" s="168">
        <f t="shared" si="101"/>
        <v>4775</v>
      </c>
      <c r="Z495" s="145"/>
      <c r="AA495" s="168">
        <f t="shared" si="102"/>
        <v>6050</v>
      </c>
      <c r="AB495" s="168">
        <f t="shared" si="102"/>
        <v>5050</v>
      </c>
      <c r="AC495" s="168">
        <f t="shared" si="102"/>
        <v>5650</v>
      </c>
      <c r="AD495" s="168">
        <f t="shared" si="102"/>
        <v>5650</v>
      </c>
      <c r="AE495" s="168">
        <f t="shared" si="102"/>
        <v>9550</v>
      </c>
      <c r="AG495" s="145"/>
      <c r="AH495" s="145"/>
      <c r="AI495" s="145"/>
      <c r="AJ495" s="145"/>
      <c r="AK495" s="145"/>
      <c r="AL495" s="145"/>
      <c r="AM495" s="145"/>
      <c r="AN495" s="145"/>
      <c r="AO495" s="145"/>
      <c r="AP495" s="145"/>
      <c r="AQ495" s="145"/>
      <c r="AR495" s="145"/>
      <c r="AS495" s="145"/>
      <c r="AT495" s="145"/>
    </row>
    <row r="496" spans="1:60" x14ac:dyDescent="0.2">
      <c r="A496" s="145"/>
      <c r="B496" s="145"/>
      <c r="C496" s="145"/>
      <c r="D496" s="145"/>
      <c r="E496" s="145"/>
      <c r="F496" s="145" t="s">
        <v>140</v>
      </c>
      <c r="G496" s="145" t="s">
        <v>134</v>
      </c>
      <c r="H496" s="146">
        <v>25000</v>
      </c>
      <c r="I496" s="156">
        <f t="shared" si="103"/>
        <v>1.7500000000000002E-2</v>
      </c>
      <c r="J496" s="156">
        <f t="shared" si="103"/>
        <v>1.5000000000000001E-2</v>
      </c>
      <c r="K496" s="156">
        <f t="shared" si="103"/>
        <v>1.7500000000000002E-2</v>
      </c>
      <c r="L496" s="156">
        <f t="shared" si="103"/>
        <v>1.7500000000000002E-2</v>
      </c>
      <c r="M496" s="156">
        <f t="shared" si="103"/>
        <v>3.4999999999999996E-2</v>
      </c>
      <c r="O496" s="145">
        <f>(+$H496-($H495+$H494))*I496+O495</f>
        <v>387.5</v>
      </c>
      <c r="P496" s="145">
        <f>(+$H496-($H495+$H494))*J496+P495</f>
        <v>337.5</v>
      </c>
      <c r="Q496" s="145">
        <f>(+$H496-($H495+$H494))*K496+Q495</f>
        <v>387.5</v>
      </c>
      <c r="R496" s="145">
        <f>(+$H496-($H495+$H494))*L496+R495</f>
        <v>387.5</v>
      </c>
      <c r="S496" s="145">
        <f>(+$H496-($H495+$H494))*M496+S495</f>
        <v>737.5</v>
      </c>
      <c r="T496" s="145"/>
      <c r="U496" s="168">
        <f t="shared" si="101"/>
        <v>4775</v>
      </c>
      <c r="V496" s="168">
        <f t="shared" si="101"/>
        <v>4025</v>
      </c>
      <c r="W496" s="168">
        <f t="shared" si="101"/>
        <v>4575</v>
      </c>
      <c r="X496" s="168">
        <f t="shared" si="101"/>
        <v>4575</v>
      </c>
      <c r="Y496" s="168">
        <f t="shared" si="101"/>
        <v>8275</v>
      </c>
      <c r="Z496" s="145"/>
      <c r="AA496" s="168">
        <f t="shared" si="102"/>
        <v>9550</v>
      </c>
      <c r="AB496" s="168">
        <f t="shared" si="102"/>
        <v>8050</v>
      </c>
      <c r="AC496" s="168">
        <f t="shared" si="102"/>
        <v>9150</v>
      </c>
      <c r="AD496" s="168">
        <f t="shared" si="102"/>
        <v>9150</v>
      </c>
      <c r="AE496" s="168">
        <f t="shared" si="102"/>
        <v>16550</v>
      </c>
      <c r="AG496" s="145"/>
      <c r="AH496" s="145"/>
      <c r="AI496" s="145"/>
      <c r="AJ496" s="145"/>
      <c r="AK496" s="145"/>
      <c r="AL496" s="145"/>
      <c r="AM496" s="145"/>
      <c r="AN496" s="145"/>
      <c r="AO496" s="145"/>
      <c r="AP496" s="145"/>
      <c r="AQ496" s="145"/>
      <c r="AR496" s="145"/>
      <c r="AS496" s="145"/>
      <c r="AT496" s="145"/>
    </row>
    <row r="497" spans="1:60" x14ac:dyDescent="0.2">
      <c r="A497" s="145"/>
      <c r="B497" s="145"/>
      <c r="C497" s="145"/>
      <c r="D497" s="145"/>
      <c r="E497" s="145"/>
      <c r="F497" s="145" t="s">
        <v>151</v>
      </c>
      <c r="G497" s="145" t="s">
        <v>134</v>
      </c>
      <c r="H497" s="146">
        <v>50000</v>
      </c>
      <c r="I497" s="156">
        <f t="shared" si="103"/>
        <v>1.5000000000000001E-2</v>
      </c>
      <c r="J497" s="156">
        <f t="shared" si="103"/>
        <v>1.2500000000000001E-2</v>
      </c>
      <c r="K497" s="156">
        <f t="shared" si="103"/>
        <v>1.5000000000000001E-2</v>
      </c>
      <c r="L497" s="156">
        <f t="shared" si="103"/>
        <v>1.5000000000000001E-2</v>
      </c>
      <c r="M497" s="156">
        <f t="shared" si="103"/>
        <v>3.2499999999999994E-2</v>
      </c>
      <c r="O497" s="145">
        <f>(+$H497-($H496+$H495+$H494))*I497+O496</f>
        <v>537.5</v>
      </c>
      <c r="P497" s="145">
        <f>(+$H497-($H496+$H495+$H494))*J497+P496</f>
        <v>462.5</v>
      </c>
      <c r="Q497" s="145">
        <f>(+$H497-($H496+$H495+$H494))*K497+Q496</f>
        <v>537.5</v>
      </c>
      <c r="R497" s="145">
        <f>(+$H497-($H496+$H495+$H494))*L497+R496</f>
        <v>537.5</v>
      </c>
      <c r="S497" s="145">
        <f>(+$H497-($H496+$H495+$H494))*M497+S496</f>
        <v>1062.5</v>
      </c>
      <c r="T497" s="145"/>
      <c r="U497" s="168">
        <f t="shared" si="101"/>
        <v>6275</v>
      </c>
      <c r="V497" s="168">
        <f t="shared" si="101"/>
        <v>5275</v>
      </c>
      <c r="W497" s="168">
        <f t="shared" si="101"/>
        <v>6075</v>
      </c>
      <c r="X497" s="168">
        <f t="shared" si="101"/>
        <v>6075</v>
      </c>
      <c r="Y497" s="168">
        <f t="shared" si="101"/>
        <v>11525</v>
      </c>
      <c r="Z497" s="145"/>
      <c r="AA497" s="168">
        <f t="shared" si="102"/>
        <v>12550</v>
      </c>
      <c r="AB497" s="168">
        <f t="shared" si="102"/>
        <v>10550</v>
      </c>
      <c r="AC497" s="168">
        <f t="shared" si="102"/>
        <v>12150</v>
      </c>
      <c r="AD497" s="168">
        <f t="shared" si="102"/>
        <v>12150</v>
      </c>
      <c r="AE497" s="168">
        <f t="shared" si="102"/>
        <v>23050</v>
      </c>
      <c r="AG497" s="145"/>
      <c r="AH497" s="145"/>
      <c r="AI497" s="145"/>
      <c r="AJ497" s="145"/>
      <c r="AK497" s="145"/>
      <c r="AL497" s="145"/>
      <c r="AM497" s="145"/>
      <c r="AN497" s="145"/>
      <c r="AO497" s="145"/>
      <c r="AP497" s="145"/>
      <c r="AQ497" s="145"/>
      <c r="AR497" s="145"/>
      <c r="AS497" s="145"/>
      <c r="AT497" s="145"/>
    </row>
    <row r="498" spans="1:60" x14ac:dyDescent="0.2">
      <c r="A498" s="145"/>
      <c r="B498" s="145"/>
      <c r="C498" s="145"/>
      <c r="D498" s="145"/>
      <c r="E498" s="145"/>
      <c r="F498" s="145" t="s">
        <v>152</v>
      </c>
      <c r="G498" s="145" t="s">
        <v>141</v>
      </c>
      <c r="H498" s="146">
        <v>100000</v>
      </c>
      <c r="I498" s="156">
        <f t="shared" si="103"/>
        <v>1.2500000000000001E-2</v>
      </c>
      <c r="J498" s="156">
        <f t="shared" si="103"/>
        <v>0.01</v>
      </c>
      <c r="K498" s="156">
        <f t="shared" si="103"/>
        <v>1.2500000000000001E-2</v>
      </c>
      <c r="L498" s="156">
        <f t="shared" si="103"/>
        <v>1.2500000000000001E-2</v>
      </c>
      <c r="M498" s="156">
        <f t="shared" si="103"/>
        <v>2.9999999999999995E-2</v>
      </c>
      <c r="O498" s="145">
        <f>(+$H498-(SUM(H494:H497)))*I498+O497</f>
        <v>662.5</v>
      </c>
      <c r="P498" s="145">
        <f>(+$H498-($H497+$H496+$H495+$H494))*J498+P497</f>
        <v>562.5</v>
      </c>
      <c r="Q498" s="145">
        <f>(+$H498-($H497+$H496+$H495+$H494))*K498+Q497</f>
        <v>662.5</v>
      </c>
      <c r="R498" s="145">
        <f>(+$H498-($H497+$H496+$H495+$H494))*L498+R497</f>
        <v>662.5</v>
      </c>
      <c r="S498" s="145">
        <f>(+$H498-($H497+$H496+$H495+$H494))*M498+S497</f>
        <v>1362.5</v>
      </c>
      <c r="T498" s="145"/>
      <c r="U498" s="168">
        <f t="shared" si="101"/>
        <v>7525</v>
      </c>
      <c r="V498" s="168">
        <f t="shared" si="101"/>
        <v>6275</v>
      </c>
      <c r="W498" s="168">
        <f t="shared" si="101"/>
        <v>7325</v>
      </c>
      <c r="X498" s="168">
        <f t="shared" si="101"/>
        <v>7325</v>
      </c>
      <c r="Y498" s="168">
        <f t="shared" si="101"/>
        <v>14525</v>
      </c>
      <c r="Z498" s="145"/>
      <c r="AA498" s="168">
        <f t="shared" si="102"/>
        <v>15050</v>
      </c>
      <c r="AB498" s="168">
        <f t="shared" si="102"/>
        <v>12550</v>
      </c>
      <c r="AC498" s="168">
        <f t="shared" si="102"/>
        <v>14650</v>
      </c>
      <c r="AD498" s="168">
        <f t="shared" si="102"/>
        <v>14650</v>
      </c>
      <c r="AE498" s="168">
        <f t="shared" si="102"/>
        <v>29050</v>
      </c>
      <c r="AG498" s="145"/>
      <c r="AH498" s="145"/>
      <c r="AI498" s="145"/>
      <c r="AJ498" s="145"/>
      <c r="AK498" s="145"/>
      <c r="AL498" s="145"/>
      <c r="AM498" s="145"/>
      <c r="AN498" s="145"/>
      <c r="AO498" s="145"/>
      <c r="AP498" s="145"/>
      <c r="AQ498" s="145"/>
      <c r="AR498" s="145"/>
      <c r="AS498" s="145"/>
      <c r="AT498" s="145"/>
    </row>
    <row r="499" spans="1:60" x14ac:dyDescent="0.2">
      <c r="A499" s="145" t="s">
        <v>153</v>
      </c>
      <c r="B499" s="145"/>
      <c r="C499" s="145"/>
      <c r="D499" s="145"/>
      <c r="E499" s="145"/>
      <c r="F499" s="145"/>
      <c r="G499" s="145"/>
      <c r="H499" s="145"/>
      <c r="I499" s="145"/>
      <c r="J499" s="145"/>
      <c r="K499" s="145" t="s">
        <v>156</v>
      </c>
      <c r="L499" s="145"/>
      <c r="M499" s="145"/>
      <c r="N499" s="145"/>
      <c r="O499" s="164" t="s">
        <v>181</v>
      </c>
      <c r="P499" s="145"/>
      <c r="Q499" s="145"/>
      <c r="R499" s="145"/>
      <c r="S499" s="145"/>
      <c r="T499" s="145"/>
      <c r="U499" s="145" t="s">
        <v>181</v>
      </c>
      <c r="V499" s="145"/>
      <c r="W499" s="145"/>
      <c r="X499" s="145"/>
      <c r="Y499" s="145"/>
      <c r="Z499" s="145"/>
      <c r="AA499" s="145"/>
      <c r="AB499" s="145"/>
      <c r="AC499" s="145"/>
      <c r="AD499" s="145"/>
      <c r="AE499" s="145"/>
      <c r="AF499" s="145"/>
      <c r="AG499" s="145"/>
      <c r="AH499" s="145"/>
      <c r="AI499" s="145"/>
      <c r="AJ499" s="145"/>
      <c r="AK499" s="145"/>
      <c r="AL499" s="145"/>
      <c r="AM499" s="145"/>
      <c r="AN499" s="145"/>
      <c r="AO499" s="145"/>
      <c r="AP499" s="145"/>
      <c r="AQ499" s="145"/>
      <c r="AR499" s="145"/>
      <c r="AS499" s="145"/>
      <c r="AT499" s="145"/>
    </row>
    <row r="500" spans="1:60" x14ac:dyDescent="0.2">
      <c r="A500" s="145" t="s">
        <v>154</v>
      </c>
      <c r="B500" s="145"/>
      <c r="C500" s="145"/>
      <c r="D500" s="169">
        <v>0</v>
      </c>
      <c r="E500" s="145"/>
      <c r="F500" s="145" t="s">
        <v>155</v>
      </c>
      <c r="G500" s="145"/>
      <c r="H500" s="145"/>
      <c r="I500" s="170">
        <v>90</v>
      </c>
      <c r="J500" s="170">
        <f>+I500-25</f>
        <v>65</v>
      </c>
      <c r="K500" s="170">
        <f>+J500+5</f>
        <v>70</v>
      </c>
      <c r="L500" s="170">
        <f>+K500</f>
        <v>70</v>
      </c>
      <c r="M500" s="170">
        <f>+L500+20</f>
        <v>90</v>
      </c>
      <c r="N500" s="145"/>
      <c r="O500" s="168">
        <f t="shared" ref="O500:S504" si="104">+O494+I$63*$U$50</f>
        <v>202.5</v>
      </c>
      <c r="P500" s="168">
        <f t="shared" si="104"/>
        <v>165</v>
      </c>
      <c r="Q500" s="168">
        <f t="shared" si="104"/>
        <v>182.5</v>
      </c>
      <c r="R500" s="168">
        <f t="shared" si="104"/>
        <v>182.5</v>
      </c>
      <c r="S500" s="168">
        <f t="shared" si="104"/>
        <v>290</v>
      </c>
      <c r="T500" s="168"/>
      <c r="U500" s="145">
        <f t="shared" ref="U500:Y504" si="105">+U494/$U$49</f>
        <v>405</v>
      </c>
      <c r="V500" s="145">
        <f t="shared" si="105"/>
        <v>330</v>
      </c>
      <c r="W500" s="145">
        <f t="shared" si="105"/>
        <v>365</v>
      </c>
      <c r="X500" s="145">
        <f t="shared" si="105"/>
        <v>365</v>
      </c>
      <c r="Y500" s="145">
        <f t="shared" si="105"/>
        <v>580</v>
      </c>
      <c r="Z500" s="145"/>
      <c r="AA500" s="145">
        <f t="shared" ref="AA500:AE504" si="106">+AA494/$AA$49</f>
        <v>405</v>
      </c>
      <c r="AB500" s="145">
        <f t="shared" si="106"/>
        <v>330</v>
      </c>
      <c r="AC500" s="145">
        <f t="shared" si="106"/>
        <v>365</v>
      </c>
      <c r="AD500" s="145">
        <f t="shared" si="106"/>
        <v>365</v>
      </c>
      <c r="AE500" s="145">
        <f t="shared" si="106"/>
        <v>580</v>
      </c>
      <c r="AF500" s="145"/>
      <c r="AG500" s="145"/>
      <c r="AH500" s="145"/>
      <c r="AI500" s="145"/>
      <c r="AJ500" s="145"/>
      <c r="AK500" s="145"/>
      <c r="AL500" s="145"/>
      <c r="AM500" s="145"/>
      <c r="AN500" s="145"/>
      <c r="AO500" s="145"/>
      <c r="AP500" s="145"/>
      <c r="AQ500" s="145"/>
      <c r="AR500" s="145"/>
      <c r="AS500" s="145"/>
      <c r="AT500" s="145"/>
    </row>
    <row r="501" spans="1:60" x14ac:dyDescent="0.2">
      <c r="F501" s="148">
        <f>+G501*$U$47</f>
        <v>50000</v>
      </c>
      <c r="G501" s="148">
        <v>5000</v>
      </c>
      <c r="H501" s="148">
        <v>200</v>
      </c>
      <c r="I501" s="148">
        <f>+(30*($U$47-1))</f>
        <v>270</v>
      </c>
      <c r="J501" s="148">
        <f>+F501*K501</f>
        <v>1125</v>
      </c>
      <c r="K501" s="171">
        <v>2.2499999999999999E-2</v>
      </c>
      <c r="L501" s="148">
        <f>+J501+I501+H501</f>
        <v>1595</v>
      </c>
      <c r="M501" s="148">
        <f>+L501/$U$49</f>
        <v>319</v>
      </c>
      <c r="N501" s="168"/>
      <c r="O501" s="168">
        <f t="shared" si="104"/>
        <v>302.5</v>
      </c>
      <c r="P501" s="168">
        <f t="shared" si="104"/>
        <v>252.5</v>
      </c>
      <c r="Q501" s="168">
        <f t="shared" si="104"/>
        <v>282.5</v>
      </c>
      <c r="R501" s="168">
        <f t="shared" si="104"/>
        <v>282.5</v>
      </c>
      <c r="S501" s="168">
        <f t="shared" si="104"/>
        <v>477.5</v>
      </c>
      <c r="T501" s="168"/>
      <c r="U501" s="145">
        <f t="shared" si="105"/>
        <v>605</v>
      </c>
      <c r="V501" s="145">
        <f t="shared" si="105"/>
        <v>505</v>
      </c>
      <c r="W501" s="145">
        <f t="shared" si="105"/>
        <v>565</v>
      </c>
      <c r="X501" s="145">
        <f t="shared" si="105"/>
        <v>565</v>
      </c>
      <c r="Y501" s="145">
        <f t="shared" si="105"/>
        <v>955</v>
      </c>
      <c r="Z501" s="145"/>
      <c r="AA501" s="145">
        <f t="shared" si="106"/>
        <v>605</v>
      </c>
      <c r="AB501" s="145">
        <f t="shared" si="106"/>
        <v>505</v>
      </c>
      <c r="AC501" s="145">
        <f t="shared" si="106"/>
        <v>565</v>
      </c>
      <c r="AD501" s="145">
        <f t="shared" si="106"/>
        <v>565</v>
      </c>
      <c r="AE501" s="145">
        <f t="shared" si="106"/>
        <v>955</v>
      </c>
      <c r="AF501" s="145"/>
      <c r="AG501" s="145"/>
      <c r="AH501" s="145"/>
      <c r="AI501" s="145"/>
      <c r="AJ501" s="145"/>
      <c r="AK501" s="145"/>
      <c r="AL501" s="145"/>
      <c r="AM501" s="145"/>
      <c r="AN501" s="145"/>
      <c r="AO501" s="145"/>
      <c r="AP501" s="145"/>
      <c r="AQ501" s="145"/>
      <c r="AR501" s="145"/>
      <c r="AS501" s="145"/>
      <c r="AT501" s="145"/>
    </row>
    <row r="502" spans="1:60" x14ac:dyDescent="0.2">
      <c r="F502" s="148">
        <f>+G502*$U$47</f>
        <v>100000</v>
      </c>
      <c r="G502" s="148">
        <f>+H495</f>
        <v>10000</v>
      </c>
      <c r="H502" s="148">
        <v>200</v>
      </c>
      <c r="I502" s="148">
        <f>+(30*($U$47-1))</f>
        <v>270</v>
      </c>
      <c r="J502" s="148">
        <f>+F502*K502</f>
        <v>2000</v>
      </c>
      <c r="K502" s="171">
        <f>+K501-0.0025</f>
        <v>0.02</v>
      </c>
      <c r="L502" s="148">
        <f>+J502+I502+H502</f>
        <v>2470</v>
      </c>
      <c r="M502" s="148">
        <f>+L502/$U$49</f>
        <v>494</v>
      </c>
      <c r="N502" s="168"/>
      <c r="O502" s="168">
        <f t="shared" si="104"/>
        <v>477.5</v>
      </c>
      <c r="P502" s="168">
        <f t="shared" si="104"/>
        <v>402.5</v>
      </c>
      <c r="Q502" s="168">
        <f t="shared" si="104"/>
        <v>457.5</v>
      </c>
      <c r="R502" s="168">
        <f t="shared" si="104"/>
        <v>457.5</v>
      </c>
      <c r="S502" s="168">
        <f t="shared" si="104"/>
        <v>827.5</v>
      </c>
      <c r="T502" s="168"/>
      <c r="U502" s="145">
        <f t="shared" si="105"/>
        <v>955</v>
      </c>
      <c r="V502" s="145">
        <f t="shared" si="105"/>
        <v>805</v>
      </c>
      <c r="W502" s="145">
        <f t="shared" si="105"/>
        <v>915</v>
      </c>
      <c r="X502" s="145">
        <f t="shared" si="105"/>
        <v>915</v>
      </c>
      <c r="Y502" s="145">
        <f t="shared" si="105"/>
        <v>1655</v>
      </c>
      <c r="Z502" s="145"/>
      <c r="AA502" s="145">
        <f t="shared" si="106"/>
        <v>955</v>
      </c>
      <c r="AB502" s="145">
        <f t="shared" si="106"/>
        <v>805</v>
      </c>
      <c r="AC502" s="145">
        <f t="shared" si="106"/>
        <v>915</v>
      </c>
      <c r="AD502" s="145">
        <f t="shared" si="106"/>
        <v>915</v>
      </c>
      <c r="AE502" s="145">
        <f t="shared" si="106"/>
        <v>1655</v>
      </c>
      <c r="AF502" s="145"/>
      <c r="AG502" s="145"/>
      <c r="AH502" s="145"/>
      <c r="AI502" s="145"/>
      <c r="AJ502" s="145"/>
      <c r="AK502" s="145"/>
      <c r="AL502" s="145"/>
      <c r="AM502" s="145"/>
      <c r="AN502" s="145"/>
      <c r="AO502" s="145"/>
      <c r="AP502" s="145"/>
      <c r="AQ502" s="145"/>
      <c r="AR502" s="145"/>
      <c r="AS502" s="145"/>
      <c r="AT502" s="145"/>
    </row>
    <row r="503" spans="1:60" x14ac:dyDescent="0.2">
      <c r="F503" s="148">
        <f>+G503*$U$47</f>
        <v>250000</v>
      </c>
      <c r="G503" s="148">
        <f>+H496</f>
        <v>25000</v>
      </c>
      <c r="H503" s="148">
        <v>200</v>
      </c>
      <c r="I503" s="148">
        <f>+(30*($U$47-1))</f>
        <v>270</v>
      </c>
      <c r="J503" s="148">
        <f>+F503*K503</f>
        <v>4375</v>
      </c>
      <c r="K503" s="171">
        <f>+K502-0.0025</f>
        <v>1.7500000000000002E-2</v>
      </c>
      <c r="L503" s="148">
        <f>+J503+I503+H503</f>
        <v>4845</v>
      </c>
      <c r="M503" s="148">
        <f>+L503/$U$49</f>
        <v>969</v>
      </c>
      <c r="N503" s="168"/>
      <c r="O503" s="168">
        <f t="shared" si="104"/>
        <v>627.5</v>
      </c>
      <c r="P503" s="168">
        <f t="shared" si="104"/>
        <v>527.5</v>
      </c>
      <c r="Q503" s="168">
        <f t="shared" si="104"/>
        <v>607.5</v>
      </c>
      <c r="R503" s="168">
        <f t="shared" si="104"/>
        <v>607.5</v>
      </c>
      <c r="S503" s="168">
        <f t="shared" si="104"/>
        <v>1152.5</v>
      </c>
      <c r="T503" s="168"/>
      <c r="U503" s="145">
        <f t="shared" si="105"/>
        <v>1255</v>
      </c>
      <c r="V503" s="145">
        <f t="shared" si="105"/>
        <v>1055</v>
      </c>
      <c r="W503" s="145">
        <f t="shared" si="105"/>
        <v>1215</v>
      </c>
      <c r="X503" s="145">
        <f t="shared" si="105"/>
        <v>1215</v>
      </c>
      <c r="Y503" s="145">
        <f t="shared" si="105"/>
        <v>2305</v>
      </c>
      <c r="Z503" s="145"/>
      <c r="AA503" s="145">
        <f t="shared" si="106"/>
        <v>1255</v>
      </c>
      <c r="AB503" s="145">
        <f t="shared" si="106"/>
        <v>1055</v>
      </c>
      <c r="AC503" s="145">
        <f t="shared" si="106"/>
        <v>1215</v>
      </c>
      <c r="AD503" s="145">
        <f t="shared" si="106"/>
        <v>1215</v>
      </c>
      <c r="AE503" s="145">
        <f t="shared" si="106"/>
        <v>2305</v>
      </c>
      <c r="AF503" s="145"/>
      <c r="AG503" s="145"/>
      <c r="AH503" s="145"/>
      <c r="AI503" s="145"/>
      <c r="AJ503" s="145"/>
      <c r="AK503" s="145"/>
      <c r="AL503" s="145"/>
      <c r="AM503" s="145"/>
      <c r="AN503" s="145"/>
      <c r="AO503" s="145"/>
      <c r="AP503" s="145"/>
      <c r="AQ503" s="145"/>
      <c r="AR503" s="145"/>
      <c r="AS503" s="145"/>
      <c r="AT503" s="145"/>
    </row>
    <row r="504" spans="1:60" x14ac:dyDescent="0.2">
      <c r="F504" s="148">
        <f>+G504*$U$47</f>
        <v>500000</v>
      </c>
      <c r="G504" s="148">
        <f>+H497</f>
        <v>50000</v>
      </c>
      <c r="H504" s="148">
        <v>200</v>
      </c>
      <c r="I504" s="148">
        <f>+(30*($U$47-1))</f>
        <v>270</v>
      </c>
      <c r="J504" s="148">
        <f>+F504*K504</f>
        <v>7500.0000000000009</v>
      </c>
      <c r="K504" s="171">
        <f>+K503-0.0025</f>
        <v>1.5000000000000001E-2</v>
      </c>
      <c r="L504" s="148">
        <f>+J504+I504+H504</f>
        <v>7970.0000000000009</v>
      </c>
      <c r="M504" s="148">
        <f>+L504/$U$49</f>
        <v>1594.0000000000002</v>
      </c>
      <c r="N504" s="168"/>
      <c r="O504" s="168">
        <f t="shared" si="104"/>
        <v>752.5</v>
      </c>
      <c r="P504" s="168">
        <f t="shared" si="104"/>
        <v>627.5</v>
      </c>
      <c r="Q504" s="168">
        <f t="shared" si="104"/>
        <v>732.5</v>
      </c>
      <c r="R504" s="168">
        <f t="shared" si="104"/>
        <v>732.5</v>
      </c>
      <c r="S504" s="168">
        <f t="shared" si="104"/>
        <v>1452.5</v>
      </c>
      <c r="T504" s="168"/>
      <c r="U504" s="145">
        <f t="shared" si="105"/>
        <v>1505</v>
      </c>
      <c r="V504" s="145">
        <f t="shared" si="105"/>
        <v>1255</v>
      </c>
      <c r="W504" s="145">
        <f t="shared" si="105"/>
        <v>1465</v>
      </c>
      <c r="X504" s="145">
        <f t="shared" si="105"/>
        <v>1465</v>
      </c>
      <c r="Y504" s="145">
        <f t="shared" si="105"/>
        <v>2905</v>
      </c>
      <c r="Z504" s="145"/>
      <c r="AA504" s="145">
        <f t="shared" si="106"/>
        <v>1505</v>
      </c>
      <c r="AB504" s="145">
        <f t="shared" si="106"/>
        <v>1255</v>
      </c>
      <c r="AC504" s="145">
        <f t="shared" si="106"/>
        <v>1465</v>
      </c>
      <c r="AD504" s="145">
        <f t="shared" si="106"/>
        <v>1465</v>
      </c>
      <c r="AE504" s="145">
        <f t="shared" si="106"/>
        <v>2905</v>
      </c>
      <c r="AF504" s="145"/>
      <c r="AG504" s="145"/>
      <c r="AH504" s="145"/>
      <c r="AI504" s="145"/>
      <c r="AJ504" s="145"/>
      <c r="AK504" s="145"/>
      <c r="AL504" s="145"/>
      <c r="AM504" s="145"/>
      <c r="AN504" s="145"/>
      <c r="AO504" s="145"/>
      <c r="AP504" s="145"/>
      <c r="AQ504" s="145"/>
      <c r="AR504" s="145"/>
      <c r="AS504" s="145"/>
      <c r="AT504" s="145"/>
    </row>
    <row r="505" spans="1:60" x14ac:dyDescent="0.2">
      <c r="F505" s="148">
        <f>+G505*$U$47</f>
        <v>1000000</v>
      </c>
      <c r="G505" s="148">
        <f>+H498</f>
        <v>100000</v>
      </c>
      <c r="H505" s="148">
        <v>200</v>
      </c>
      <c r="I505" s="148">
        <f>+(30*($U$47-1))</f>
        <v>270</v>
      </c>
      <c r="J505" s="148">
        <f>+F505*K505</f>
        <v>12500</v>
      </c>
      <c r="K505" s="171">
        <f>+K504-0.0025</f>
        <v>1.2500000000000001E-2</v>
      </c>
      <c r="L505" s="148">
        <f>+J505+I505+H505</f>
        <v>12970</v>
      </c>
      <c r="M505" s="148">
        <f>+L505/$U$49</f>
        <v>2594</v>
      </c>
    </row>
    <row r="507" spans="1:60" x14ac:dyDescent="0.2">
      <c r="A507" s="146"/>
      <c r="B507" s="146"/>
      <c r="C507" s="146"/>
      <c r="D507" s="146"/>
      <c r="E507" s="146"/>
      <c r="F507" s="146"/>
      <c r="G507" s="146"/>
      <c r="H507" s="146"/>
      <c r="I507" s="146"/>
      <c r="J507" s="146"/>
      <c r="K507" s="146"/>
      <c r="L507" s="146"/>
      <c r="M507" s="146"/>
      <c r="N507" s="146"/>
      <c r="O507" s="146"/>
      <c r="P507" s="146"/>
      <c r="Q507" s="146"/>
      <c r="R507" s="146"/>
      <c r="S507" s="146"/>
      <c r="T507" s="146"/>
      <c r="U507" s="146"/>
      <c r="V507" s="146"/>
      <c r="W507" s="146"/>
      <c r="X507" s="146"/>
      <c r="Y507" s="146"/>
      <c r="Z507" s="146"/>
      <c r="AA507" s="146"/>
      <c r="AB507" s="146"/>
      <c r="AC507" s="146"/>
      <c r="AD507" s="146"/>
      <c r="AE507" s="146"/>
      <c r="AF507" s="146"/>
      <c r="AG507" s="146"/>
      <c r="AH507" s="146"/>
      <c r="AI507" s="146"/>
      <c r="AJ507" s="146"/>
      <c r="AK507" s="146"/>
      <c r="AL507" s="146"/>
      <c r="AM507" s="146"/>
      <c r="AN507" s="146"/>
      <c r="AO507" s="146"/>
      <c r="AP507" s="146"/>
      <c r="AQ507" s="146"/>
      <c r="AR507" s="146"/>
      <c r="AS507" s="146"/>
      <c r="AT507" s="146"/>
      <c r="AU507" s="146"/>
      <c r="AV507" s="146"/>
      <c r="AW507" s="146"/>
      <c r="AX507" s="146"/>
      <c r="AY507" s="146"/>
      <c r="AZ507" s="146"/>
      <c r="BA507" s="146"/>
      <c r="BB507" s="146"/>
      <c r="BC507" s="146"/>
      <c r="BD507" s="146"/>
      <c r="BE507" s="146"/>
      <c r="BF507" s="146"/>
      <c r="BG507" s="146"/>
      <c r="BH507" s="146"/>
    </row>
    <row r="508" spans="1:60" ht="15.75" x14ac:dyDescent="0.25">
      <c r="A508" s="145" t="s">
        <v>157</v>
      </c>
      <c r="F508" s="159" t="s">
        <v>182</v>
      </c>
      <c r="G508" s="159" t="s">
        <v>183</v>
      </c>
    </row>
    <row r="509" spans="1:60" ht="18" x14ac:dyDescent="0.25">
      <c r="A509" s="147" t="s">
        <v>160</v>
      </c>
      <c r="G509" s="278" t="s">
        <v>270</v>
      </c>
      <c r="H509" s="184"/>
      <c r="I509" s="184"/>
      <c r="M509" s="172" t="s">
        <v>184</v>
      </c>
    </row>
    <row r="510" spans="1:60" x14ac:dyDescent="0.2">
      <c r="A510" s="145" t="s">
        <v>112</v>
      </c>
      <c r="B510" s="146"/>
      <c r="C510" s="145"/>
      <c r="D510" s="145"/>
      <c r="E510" s="145"/>
      <c r="F510" s="145"/>
      <c r="G510" s="145"/>
      <c r="H510" s="145"/>
      <c r="I510" s="145"/>
      <c r="J510" s="145"/>
      <c r="K510" s="145"/>
      <c r="L510" s="145" t="s">
        <v>114</v>
      </c>
      <c r="M510" s="145"/>
      <c r="N510" s="145"/>
      <c r="O510" s="145"/>
      <c r="P510" s="145"/>
      <c r="Q510" s="145"/>
      <c r="R510" s="145"/>
      <c r="S510" s="145"/>
      <c r="T510" s="145"/>
      <c r="U510" s="145"/>
      <c r="V510" s="145"/>
      <c r="W510" s="145"/>
      <c r="X510" s="145"/>
      <c r="Y510" s="145"/>
      <c r="Z510" s="145"/>
      <c r="AA510" s="145"/>
      <c r="AB510" s="145"/>
      <c r="AC510" s="145"/>
      <c r="AD510" s="145"/>
      <c r="AE510" s="145"/>
      <c r="AF510" s="145"/>
      <c r="AG510" s="145"/>
      <c r="AH510" s="145"/>
      <c r="AI510" s="145"/>
      <c r="AJ510" s="145"/>
      <c r="AK510" s="145"/>
      <c r="AL510" s="145"/>
      <c r="AM510" s="145"/>
      <c r="AN510" s="145"/>
      <c r="AO510" s="145"/>
      <c r="AP510" s="145"/>
      <c r="AQ510" s="145"/>
      <c r="AR510" s="145"/>
      <c r="AS510" s="145"/>
      <c r="AT510" s="145"/>
      <c r="AV510" s="148" t="s">
        <v>271</v>
      </c>
    </row>
    <row r="511" spans="1:60" x14ac:dyDescent="0.2">
      <c r="A511" s="145" t="s">
        <v>115</v>
      </c>
      <c r="B511" s="145"/>
      <c r="C511" s="145"/>
      <c r="D511" s="145"/>
      <c r="E511" s="146"/>
      <c r="G511" s="145"/>
      <c r="H511" s="145" t="s">
        <v>116</v>
      </c>
      <c r="I511" s="145"/>
      <c r="J511" s="145"/>
      <c r="K511" s="145"/>
      <c r="L511" s="146"/>
      <c r="M511" s="145" t="s">
        <v>117</v>
      </c>
      <c r="N511" s="146">
        <v>2</v>
      </c>
      <c r="O511" s="149"/>
      <c r="P511" s="149"/>
      <c r="Q511" s="149"/>
      <c r="R511" s="149"/>
      <c r="S511" s="149"/>
      <c r="T511" s="149"/>
      <c r="U511" s="149"/>
      <c r="V511" s="149"/>
      <c r="W511" s="149"/>
      <c r="X511" s="149"/>
      <c r="Y511" s="149"/>
      <c r="Z511" s="149"/>
      <c r="AA511" s="149"/>
      <c r="AB511" s="149"/>
      <c r="AC511" s="149"/>
      <c r="AD511" s="149"/>
      <c r="AE511" s="149"/>
      <c r="AF511" s="149"/>
      <c r="AG511" s="149"/>
      <c r="AH511" s="149"/>
      <c r="AI511" s="149"/>
      <c r="AJ511" s="149"/>
      <c r="AK511" s="149"/>
      <c r="AL511" s="149"/>
      <c r="AM511" s="149"/>
      <c r="AN511" s="149"/>
      <c r="AO511" s="149"/>
      <c r="AP511" s="149"/>
      <c r="AQ511" s="149"/>
      <c r="AR511" s="149"/>
      <c r="AS511" s="149"/>
      <c r="AT511" s="149"/>
    </row>
    <row r="512" spans="1:60" x14ac:dyDescent="0.2">
      <c r="A512" s="145" t="s">
        <v>118</v>
      </c>
      <c r="B512" s="145"/>
      <c r="C512" s="145"/>
      <c r="D512" s="150" t="s">
        <v>162</v>
      </c>
      <c r="E512" s="145"/>
      <c r="F512" s="145" t="s">
        <v>119</v>
      </c>
      <c r="G512" s="145"/>
      <c r="H512" s="145"/>
      <c r="I512" s="173" t="s">
        <v>163</v>
      </c>
      <c r="J512" s="173" t="s">
        <v>185</v>
      </c>
      <c r="K512" s="150" t="s">
        <v>120</v>
      </c>
      <c r="L512" s="150" t="s">
        <v>120</v>
      </c>
      <c r="M512" s="150" t="s">
        <v>120</v>
      </c>
      <c r="N512" s="145"/>
      <c r="O512" s="145"/>
      <c r="P512" s="145"/>
      <c r="Q512" s="145"/>
      <c r="R512" s="145"/>
      <c r="S512" s="145"/>
      <c r="T512" s="145"/>
      <c r="U512" s="145"/>
      <c r="V512" s="145"/>
      <c r="W512" s="145"/>
      <c r="X512" s="145"/>
      <c r="Y512" s="145"/>
      <c r="Z512" s="145"/>
      <c r="AA512" s="145"/>
      <c r="AB512" s="145"/>
      <c r="AC512" s="145"/>
      <c r="AD512" s="145"/>
      <c r="AE512" s="145"/>
      <c r="AF512" s="145"/>
      <c r="AG512" s="145"/>
      <c r="AH512" s="145"/>
      <c r="AI512" s="145"/>
      <c r="AJ512" s="145"/>
      <c r="AK512" s="145"/>
      <c r="AL512" s="145"/>
      <c r="AM512" s="145"/>
      <c r="AN512" s="145"/>
      <c r="AO512" s="145"/>
      <c r="AP512" s="145"/>
      <c r="AQ512" s="145"/>
      <c r="AR512" s="145"/>
      <c r="AS512" s="145"/>
      <c r="AT512" s="145"/>
      <c r="AV512" s="145" t="s">
        <v>121</v>
      </c>
      <c r="AW512" s="145"/>
      <c r="AX512" s="145" t="s">
        <v>122</v>
      </c>
      <c r="AY512" s="145"/>
      <c r="AZ512" s="145" t="s">
        <v>123</v>
      </c>
      <c r="BA512" s="145"/>
      <c r="BB512" s="145"/>
      <c r="BC512" s="145"/>
      <c r="BD512" s="145"/>
      <c r="BE512" s="145"/>
      <c r="BF512" s="145" t="s">
        <v>124</v>
      </c>
      <c r="BG512" s="145"/>
      <c r="BH512" s="145" t="s">
        <v>125</v>
      </c>
    </row>
    <row r="513" spans="1:60" x14ac:dyDescent="0.2">
      <c r="A513" s="145"/>
      <c r="B513" s="145"/>
      <c r="C513" s="145"/>
      <c r="D513" s="145"/>
      <c r="E513" s="145"/>
      <c r="F513" s="145"/>
      <c r="G513" s="145"/>
      <c r="H513" s="145"/>
      <c r="I513" s="150" t="s">
        <v>120</v>
      </c>
      <c r="J513" s="150" t="s">
        <v>120</v>
      </c>
      <c r="K513" s="150" t="s">
        <v>120</v>
      </c>
      <c r="L513" s="150" t="s">
        <v>120</v>
      </c>
      <c r="M513" s="150" t="s">
        <v>120</v>
      </c>
      <c r="N513" s="145"/>
      <c r="O513" s="145"/>
      <c r="P513" s="145"/>
      <c r="Q513" s="145"/>
      <c r="R513" s="145"/>
      <c r="S513" s="145"/>
      <c r="T513" s="145"/>
      <c r="U513" s="145"/>
      <c r="V513" s="145"/>
      <c r="W513" s="145"/>
      <c r="X513" s="145"/>
      <c r="Y513" s="145"/>
      <c r="Z513" s="145"/>
      <c r="AA513" s="145"/>
      <c r="AB513" s="145"/>
      <c r="AC513" s="145"/>
      <c r="AD513" s="145"/>
      <c r="AE513" s="145"/>
      <c r="AF513" s="145"/>
      <c r="AG513" s="145"/>
      <c r="AH513" s="145"/>
      <c r="AI513" s="145"/>
      <c r="AJ513" s="145"/>
      <c r="AK513" s="145"/>
      <c r="AL513" s="145"/>
      <c r="AM513" s="145"/>
      <c r="AN513" s="145"/>
      <c r="AO513" s="145"/>
      <c r="AP513" s="145"/>
      <c r="AQ513" s="145"/>
      <c r="AR513" s="145"/>
      <c r="AS513" s="145"/>
      <c r="AT513" s="145"/>
      <c r="AV513" s="151"/>
      <c r="AX513" s="151"/>
      <c r="AZ513" s="151"/>
      <c r="BA513" s="152" t="s">
        <v>128</v>
      </c>
      <c r="BB513" s="153"/>
      <c r="BC513" s="152" t="s">
        <v>128</v>
      </c>
      <c r="BD513" s="151"/>
      <c r="BF513" s="151"/>
      <c r="BH513" s="151"/>
    </row>
    <row r="514" spans="1:60" x14ac:dyDescent="0.2">
      <c r="G514" s="145"/>
      <c r="H514" s="145"/>
      <c r="I514" s="154">
        <v>1</v>
      </c>
      <c r="J514" s="154">
        <v>2</v>
      </c>
      <c r="K514" s="154">
        <v>3</v>
      </c>
      <c r="L514" s="154">
        <v>4</v>
      </c>
      <c r="M514" s="154">
        <v>5</v>
      </c>
      <c r="N514" s="145"/>
      <c r="O514" s="145"/>
      <c r="P514" s="145"/>
      <c r="Q514" s="145"/>
      <c r="R514" s="145"/>
      <c r="S514" s="145"/>
      <c r="T514" s="145"/>
      <c r="U514" s="145"/>
      <c r="V514" s="145"/>
      <c r="W514" s="145"/>
      <c r="X514" s="145"/>
      <c r="Y514" s="145"/>
      <c r="Z514" s="145"/>
      <c r="AA514" s="145"/>
      <c r="AB514" s="145"/>
      <c r="AC514" s="145"/>
      <c r="AD514" s="145"/>
      <c r="AE514" s="145"/>
      <c r="AF514" s="145"/>
      <c r="AG514" s="145"/>
      <c r="AH514" s="145"/>
      <c r="AI514" s="145"/>
      <c r="AJ514" s="145"/>
      <c r="AK514" s="145"/>
      <c r="AL514" s="145"/>
      <c r="AM514" s="145"/>
      <c r="AN514" s="145"/>
      <c r="AO514" s="145"/>
      <c r="AP514" s="145"/>
      <c r="AQ514" s="145"/>
      <c r="AR514" s="145"/>
      <c r="AS514" s="145"/>
      <c r="AT514" s="145"/>
      <c r="AV514" s="151"/>
      <c r="AX514" s="151"/>
      <c r="AZ514" s="151"/>
      <c r="BA514" s="152" t="s">
        <v>128</v>
      </c>
      <c r="BB514" s="153"/>
      <c r="BC514" s="152" t="s">
        <v>128</v>
      </c>
      <c r="BD514" s="151"/>
      <c r="BF514" s="151"/>
      <c r="BH514" s="151"/>
    </row>
    <row r="515" spans="1:60" x14ac:dyDescent="0.2">
      <c r="A515" s="145" t="s">
        <v>129</v>
      </c>
      <c r="B515" s="145"/>
      <c r="C515" s="145"/>
      <c r="D515" s="145"/>
      <c r="E515" s="146" t="s">
        <v>272</v>
      </c>
      <c r="F515" s="145"/>
      <c r="G515" s="145"/>
      <c r="H515" s="145" t="s">
        <v>131</v>
      </c>
      <c r="I515" s="146" t="s">
        <v>164</v>
      </c>
      <c r="J515" s="146" t="s">
        <v>165</v>
      </c>
      <c r="K515" s="146" t="s">
        <v>166</v>
      </c>
      <c r="L515" s="146" t="s">
        <v>167</v>
      </c>
      <c r="M515" s="146" t="s">
        <v>168</v>
      </c>
      <c r="N515" s="145"/>
      <c r="O515" s="145"/>
      <c r="P515" s="145"/>
      <c r="Q515" s="145"/>
      <c r="R515" s="145"/>
      <c r="S515" s="145"/>
      <c r="T515" s="145"/>
      <c r="U515" s="145"/>
      <c r="V515" s="145"/>
      <c r="W515" s="145"/>
      <c r="X515" s="145"/>
      <c r="Y515" s="145"/>
      <c r="Z515" s="145"/>
      <c r="AA515" s="145"/>
      <c r="AB515" s="145"/>
      <c r="AC515" s="145"/>
      <c r="AD515" s="145"/>
      <c r="AE515" s="145"/>
      <c r="AF515" s="145"/>
      <c r="AG515" s="145"/>
      <c r="AH515" s="145"/>
      <c r="AI515" s="145"/>
      <c r="AJ515" s="145"/>
      <c r="AK515" s="145"/>
      <c r="AL515" s="145"/>
      <c r="AM515" s="145"/>
      <c r="AN515" s="145"/>
      <c r="AO515" s="145"/>
      <c r="AP515" s="145"/>
      <c r="AQ515" s="145"/>
      <c r="AR515" s="145"/>
      <c r="AS515" s="145"/>
      <c r="AT515" s="145"/>
      <c r="AV515" s="151"/>
      <c r="AX515" s="151"/>
      <c r="AZ515" s="151"/>
      <c r="BA515" s="152" t="s">
        <v>128</v>
      </c>
      <c r="BB515" s="153"/>
      <c r="BC515" s="152" t="s">
        <v>128</v>
      </c>
      <c r="BD515" s="151"/>
      <c r="BF515" s="151"/>
      <c r="BH515" s="151"/>
    </row>
    <row r="516" spans="1:60" x14ac:dyDescent="0.2">
      <c r="A516" s="145" t="s">
        <v>132</v>
      </c>
      <c r="B516" s="145"/>
      <c r="C516" s="145"/>
      <c r="D516" s="145"/>
      <c r="E516" s="146">
        <v>100</v>
      </c>
      <c r="F516" s="145" t="s">
        <v>133</v>
      </c>
      <c r="G516" s="145" t="s">
        <v>134</v>
      </c>
      <c r="H516" s="146">
        <v>500</v>
      </c>
      <c r="I516" s="146">
        <f>+I480-200</f>
        <v>2300</v>
      </c>
      <c r="J516" s="146">
        <f>+J480-200</f>
        <v>3550</v>
      </c>
      <c r="K516" s="146">
        <f>+K480-200</f>
        <v>3350</v>
      </c>
      <c r="L516" s="146">
        <f>+L480-200</f>
        <v>3050</v>
      </c>
      <c r="M516" s="146">
        <f>+M480-200</f>
        <v>1550</v>
      </c>
      <c r="N516" s="145"/>
      <c r="O516" s="145"/>
      <c r="P516" s="145"/>
      <c r="Q516" s="145"/>
      <c r="R516" s="145"/>
      <c r="S516" s="145"/>
      <c r="T516" s="145"/>
      <c r="U516" s="145"/>
      <c r="V516" s="145"/>
      <c r="W516" s="145"/>
      <c r="X516" s="145"/>
      <c r="Y516" s="145"/>
      <c r="Z516" s="145"/>
      <c r="AA516" s="145"/>
      <c r="AB516" s="145"/>
      <c r="AC516" s="145"/>
      <c r="AD516" s="145"/>
      <c r="AE516" s="145"/>
      <c r="AF516" s="145"/>
      <c r="AG516" s="145"/>
      <c r="AH516" s="145"/>
      <c r="AI516" s="145"/>
      <c r="AJ516" s="145"/>
      <c r="AK516" s="145"/>
      <c r="AL516" s="145"/>
      <c r="AM516" s="145"/>
      <c r="AN516" s="145"/>
      <c r="AO516" s="145"/>
      <c r="AP516" s="145"/>
      <c r="AQ516" s="145"/>
      <c r="AR516" s="145"/>
      <c r="AS516" s="145"/>
      <c r="AT516" s="145"/>
      <c r="AV516" s="151"/>
      <c r="AX516" s="151"/>
      <c r="AZ516" s="151"/>
      <c r="BA516" s="152" t="s">
        <v>128</v>
      </c>
      <c r="BB516" s="153"/>
      <c r="BC516" s="152" t="s">
        <v>128</v>
      </c>
      <c r="BD516" s="151"/>
      <c r="BF516" s="151"/>
      <c r="BH516" s="151"/>
    </row>
    <row r="517" spans="1:60" x14ac:dyDescent="0.2">
      <c r="A517" s="145" t="s">
        <v>135</v>
      </c>
      <c r="B517" s="145"/>
      <c r="C517" s="145"/>
      <c r="D517" s="145"/>
      <c r="E517" s="145"/>
      <c r="F517" s="145" t="s">
        <v>136</v>
      </c>
      <c r="G517" s="145" t="s">
        <v>134</v>
      </c>
      <c r="H517" s="146">
        <v>1000</v>
      </c>
      <c r="I517" s="146">
        <f t="shared" ref="I517:M520" si="107">+I516+250</f>
        <v>2550</v>
      </c>
      <c r="J517" s="146">
        <f t="shared" si="107"/>
        <v>3800</v>
      </c>
      <c r="K517" s="146">
        <f t="shared" si="107"/>
        <v>3600</v>
      </c>
      <c r="L517" s="146">
        <f t="shared" si="107"/>
        <v>3300</v>
      </c>
      <c r="M517" s="146">
        <f t="shared" si="107"/>
        <v>1800</v>
      </c>
      <c r="N517" s="145"/>
      <c r="O517" s="145"/>
      <c r="P517" s="145"/>
      <c r="Q517" s="145"/>
      <c r="R517" s="145"/>
      <c r="S517" s="145"/>
      <c r="T517" s="145"/>
      <c r="U517" s="145"/>
      <c r="V517" s="145"/>
      <c r="W517" s="145"/>
      <c r="X517" s="145"/>
      <c r="Y517" s="145"/>
      <c r="Z517" s="145"/>
      <c r="AA517" s="145"/>
      <c r="AB517" s="145"/>
      <c r="AC517" s="145"/>
      <c r="AD517" s="145"/>
      <c r="AE517" s="145"/>
      <c r="AF517" s="145"/>
      <c r="AG517" s="145"/>
      <c r="AH517" s="145"/>
      <c r="AI517" s="145"/>
      <c r="AJ517" s="145"/>
      <c r="AK517" s="145"/>
      <c r="AL517" s="145"/>
      <c r="AM517" s="145"/>
      <c r="AN517" s="145"/>
      <c r="AO517" s="145"/>
      <c r="AP517" s="145"/>
      <c r="AQ517" s="145"/>
      <c r="AR517" s="145"/>
      <c r="AS517" s="145"/>
      <c r="AT517" s="145"/>
      <c r="AV517" s="151"/>
      <c r="AX517" s="151"/>
      <c r="AZ517" s="151"/>
      <c r="BA517" s="152" t="s">
        <v>128</v>
      </c>
      <c r="BB517" s="153"/>
      <c r="BC517" s="152" t="s">
        <v>128</v>
      </c>
      <c r="BD517" s="151"/>
      <c r="BF517" s="151"/>
      <c r="BH517" s="151"/>
    </row>
    <row r="518" spans="1:60" x14ac:dyDescent="0.2">
      <c r="A518" s="145" t="s">
        <v>137</v>
      </c>
      <c r="B518" s="146">
        <v>268</v>
      </c>
      <c r="C518" s="145" t="s">
        <v>49</v>
      </c>
      <c r="D518" s="146">
        <v>400</v>
      </c>
      <c r="E518" s="145" t="s">
        <v>143</v>
      </c>
      <c r="F518" s="145" t="s">
        <v>138</v>
      </c>
      <c r="G518" s="145" t="s">
        <v>134</v>
      </c>
      <c r="H518" s="146">
        <v>2500</v>
      </c>
      <c r="I518" s="146">
        <f t="shared" si="107"/>
        <v>2800</v>
      </c>
      <c r="J518" s="146">
        <f t="shared" si="107"/>
        <v>4050</v>
      </c>
      <c r="K518" s="146">
        <f t="shared" si="107"/>
        <v>3850</v>
      </c>
      <c r="L518" s="146">
        <f t="shared" si="107"/>
        <v>3550</v>
      </c>
      <c r="M518" s="146">
        <f t="shared" si="107"/>
        <v>2050</v>
      </c>
      <c r="N518" s="145"/>
      <c r="O518" s="145"/>
      <c r="P518" s="145"/>
      <c r="Q518" s="145"/>
      <c r="R518" s="145"/>
      <c r="S518" s="145"/>
      <c r="T518" s="145"/>
      <c r="U518" s="145"/>
      <c r="V518" s="145"/>
      <c r="W518" s="145"/>
      <c r="X518" s="145"/>
      <c r="Y518" s="145"/>
      <c r="Z518" s="145"/>
      <c r="AA518" s="145"/>
      <c r="AB518" s="145"/>
      <c r="AC518" s="145"/>
      <c r="AD518" s="145"/>
      <c r="AE518" s="145"/>
      <c r="AF518" s="145"/>
      <c r="AG518" s="145"/>
      <c r="AH518" s="145"/>
      <c r="AI518" s="145"/>
      <c r="AJ518" s="145"/>
      <c r="AK518" s="145"/>
      <c r="AL518" s="145"/>
      <c r="AM518" s="145"/>
      <c r="AN518" s="145"/>
      <c r="AO518" s="145"/>
      <c r="AP518" s="145"/>
      <c r="AQ518" s="145"/>
      <c r="AR518" s="145"/>
      <c r="AS518" s="145"/>
      <c r="AT518" s="145"/>
      <c r="AV518" s="151"/>
      <c r="AX518" s="151"/>
      <c r="AZ518" s="151"/>
      <c r="BA518" s="152" t="s">
        <v>128</v>
      </c>
      <c r="BB518" s="153"/>
      <c r="BC518" s="152" t="s">
        <v>128</v>
      </c>
      <c r="BD518" s="151"/>
      <c r="BF518" s="151"/>
      <c r="BH518" s="151"/>
    </row>
    <row r="519" spans="1:60" x14ac:dyDescent="0.2">
      <c r="A519" s="145" t="s">
        <v>139</v>
      </c>
      <c r="B519" s="146">
        <v>507</v>
      </c>
      <c r="C519" s="145" t="s">
        <v>49</v>
      </c>
      <c r="D519" s="146">
        <v>718</v>
      </c>
      <c r="E519" s="145" t="s">
        <v>143</v>
      </c>
      <c r="F519" s="145" t="s">
        <v>140</v>
      </c>
      <c r="G519" s="145" t="s">
        <v>134</v>
      </c>
      <c r="H519" s="146">
        <v>5000</v>
      </c>
      <c r="I519" s="146">
        <f t="shared" si="107"/>
        <v>3050</v>
      </c>
      <c r="J519" s="146">
        <f t="shared" si="107"/>
        <v>4300</v>
      </c>
      <c r="K519" s="146">
        <f t="shared" si="107"/>
        <v>4100</v>
      </c>
      <c r="L519" s="146">
        <f t="shared" si="107"/>
        <v>3800</v>
      </c>
      <c r="M519" s="146">
        <f t="shared" si="107"/>
        <v>2300</v>
      </c>
      <c r="N519" s="145"/>
      <c r="O519" s="160"/>
      <c r="P519" s="145"/>
      <c r="Q519" s="145" t="s">
        <v>169</v>
      </c>
      <c r="R519" s="145"/>
      <c r="T519" s="145"/>
      <c r="U519" s="145" t="s">
        <v>169</v>
      </c>
      <c r="V519" s="145"/>
      <c r="W519" s="145"/>
      <c r="X519" s="145"/>
      <c r="Y519" s="145"/>
      <c r="Z519" s="145"/>
      <c r="AA519" s="145" t="s">
        <v>169</v>
      </c>
      <c r="AB519" s="145"/>
      <c r="AC519" s="145"/>
      <c r="AE519" s="145"/>
      <c r="AF519" s="145"/>
      <c r="AG519" s="145"/>
      <c r="AH519" s="145"/>
      <c r="AI519" s="145"/>
      <c r="AJ519" s="145"/>
      <c r="AK519" s="145"/>
      <c r="AL519" s="145"/>
      <c r="AM519" s="145"/>
      <c r="AN519" s="145"/>
      <c r="AO519" s="145"/>
      <c r="AP519" s="145"/>
      <c r="AQ519" s="145"/>
      <c r="AR519" s="145"/>
      <c r="AS519" s="145"/>
      <c r="AT519" s="145"/>
      <c r="AV519" s="151"/>
      <c r="AX519" s="151"/>
      <c r="AZ519" s="151"/>
      <c r="BA519" s="152" t="s">
        <v>128</v>
      </c>
      <c r="BB519" s="153"/>
      <c r="BC519" s="152" t="s">
        <v>128</v>
      </c>
      <c r="BD519" s="151"/>
      <c r="BF519" s="151"/>
      <c r="BH519" s="151"/>
    </row>
    <row r="520" spans="1:60" x14ac:dyDescent="0.2">
      <c r="A520" s="161" t="s">
        <v>170</v>
      </c>
      <c r="B520" s="161"/>
      <c r="C520" s="161"/>
      <c r="D520" s="161"/>
      <c r="E520" s="161">
        <v>15</v>
      </c>
      <c r="F520" s="162" t="s">
        <v>171</v>
      </c>
      <c r="G520" s="145" t="s">
        <v>141</v>
      </c>
      <c r="H520" s="146">
        <v>10000</v>
      </c>
      <c r="I520" s="146">
        <f t="shared" si="107"/>
        <v>3300</v>
      </c>
      <c r="J520" s="146">
        <f t="shared" si="107"/>
        <v>4550</v>
      </c>
      <c r="K520" s="146">
        <f t="shared" si="107"/>
        <v>4350</v>
      </c>
      <c r="L520" s="146">
        <f t="shared" si="107"/>
        <v>4050</v>
      </c>
      <c r="M520" s="146">
        <f t="shared" si="107"/>
        <v>2550</v>
      </c>
      <c r="N520" s="145"/>
      <c r="O520" s="163"/>
      <c r="P520" s="145" t="s">
        <v>172</v>
      </c>
      <c r="Q520" s="145">
        <v>1</v>
      </c>
      <c r="R520" s="145"/>
      <c r="T520" s="145"/>
      <c r="U520" s="145">
        <v>4</v>
      </c>
      <c r="V520" s="145"/>
      <c r="W520" s="145"/>
      <c r="X520" s="145"/>
      <c r="Y520" s="145"/>
      <c r="Z520" s="145"/>
      <c r="AA520" s="145">
        <v>20</v>
      </c>
      <c r="AB520" s="145"/>
      <c r="AC520" s="145"/>
      <c r="AE520" s="145"/>
      <c r="AF520" s="145"/>
      <c r="AG520" s="145"/>
      <c r="AH520" s="145"/>
      <c r="AI520" s="145"/>
      <c r="AJ520" s="145"/>
      <c r="AK520" s="145"/>
      <c r="AL520" s="145"/>
      <c r="AM520" s="145"/>
      <c r="AN520" s="145"/>
      <c r="AO520" s="145"/>
      <c r="AP520" s="145"/>
      <c r="AQ520" s="145"/>
      <c r="AR520" s="145"/>
      <c r="AS520" s="145"/>
      <c r="AT520" s="145"/>
      <c r="AV520" s="151"/>
      <c r="AX520" s="151"/>
      <c r="AZ520" s="151"/>
      <c r="BA520" s="152" t="s">
        <v>128</v>
      </c>
      <c r="BB520" s="153"/>
      <c r="BC520" s="152" t="s">
        <v>128</v>
      </c>
      <c r="BD520" s="151"/>
      <c r="BF520" s="151"/>
      <c r="BH520" s="151"/>
    </row>
    <row r="521" spans="1:60" x14ac:dyDescent="0.2">
      <c r="A521" s="145" t="s">
        <v>142</v>
      </c>
      <c r="B521" s="145"/>
      <c r="C521" s="145"/>
      <c r="D521" s="145"/>
      <c r="E521" s="164" t="s">
        <v>173</v>
      </c>
      <c r="F521" s="145"/>
      <c r="G521" s="145"/>
      <c r="H521" s="145"/>
      <c r="I521" s="155">
        <v>1</v>
      </c>
      <c r="J521" s="155">
        <v>2</v>
      </c>
      <c r="K521" s="155">
        <v>3</v>
      </c>
      <c r="L521" s="155">
        <v>4</v>
      </c>
      <c r="M521" s="155">
        <v>5</v>
      </c>
      <c r="N521" s="145"/>
      <c r="O521" s="163"/>
      <c r="P521" s="145"/>
      <c r="Q521" s="145" t="s">
        <v>186</v>
      </c>
      <c r="R521" s="145"/>
      <c r="T521" s="145"/>
      <c r="U521" s="145" t="s">
        <v>186</v>
      </c>
      <c r="V521" s="145"/>
      <c r="W521" s="145"/>
      <c r="X521" s="145"/>
      <c r="Y521" s="145"/>
      <c r="Z521" s="145"/>
      <c r="AA521" s="164" t="s">
        <v>187</v>
      </c>
      <c r="AB521" s="145"/>
      <c r="AC521" s="145"/>
      <c r="AE521" s="145"/>
      <c r="AF521" s="145"/>
      <c r="AG521" s="145"/>
      <c r="AH521" s="145"/>
      <c r="AI521" s="145"/>
      <c r="AJ521" s="145"/>
      <c r="AK521" s="145"/>
      <c r="AL521" s="145"/>
      <c r="AM521" s="145"/>
      <c r="AN521" s="145"/>
      <c r="AO521" s="145"/>
      <c r="AP521" s="145"/>
      <c r="AQ521" s="145"/>
      <c r="AR521" s="145"/>
      <c r="AS521" s="145"/>
      <c r="AT521" s="145"/>
      <c r="AV521" s="151"/>
      <c r="AX521" s="151"/>
      <c r="AZ521" s="151"/>
      <c r="BA521" s="152" t="s">
        <v>128</v>
      </c>
      <c r="BB521" s="153"/>
      <c r="BC521" s="152" t="s">
        <v>128</v>
      </c>
      <c r="BD521" s="151"/>
      <c r="BF521" s="151"/>
      <c r="BH521" s="151"/>
    </row>
    <row r="522" spans="1:60" x14ac:dyDescent="0.2">
      <c r="A522" s="145" t="s">
        <v>137</v>
      </c>
      <c r="B522" s="146">
        <v>280</v>
      </c>
      <c r="C522" s="145" t="s">
        <v>49</v>
      </c>
      <c r="D522" s="146">
        <v>400</v>
      </c>
      <c r="E522" s="145" t="s">
        <v>143</v>
      </c>
      <c r="F522" s="145" t="s">
        <v>144</v>
      </c>
      <c r="G522" s="145" t="s">
        <v>145</v>
      </c>
      <c r="H522" s="145"/>
      <c r="I522" s="156">
        <f t="shared" ref="I522:M523" si="108">IF(+O526/$E$83&lt;=100%,0,(+O526-$E$83)/$E$83)</f>
        <v>1.3333333333333333</v>
      </c>
      <c r="J522" s="156">
        <f t="shared" si="108"/>
        <v>1</v>
      </c>
      <c r="K522" s="156">
        <f t="shared" si="108"/>
        <v>1</v>
      </c>
      <c r="L522" s="156">
        <f t="shared" si="108"/>
        <v>1.6666666666666667</v>
      </c>
      <c r="M522" s="156">
        <f t="shared" si="108"/>
        <v>2</v>
      </c>
      <c r="N522" s="145" t="s">
        <v>175</v>
      </c>
      <c r="O522" s="161">
        <v>15</v>
      </c>
      <c r="P522" s="145" t="s">
        <v>176</v>
      </c>
      <c r="Q522" s="145">
        <v>1</v>
      </c>
      <c r="T522" s="145"/>
      <c r="U522" s="145">
        <f>+U520/2</f>
        <v>2</v>
      </c>
      <c r="AA522" s="145">
        <f>+AA520/2</f>
        <v>10</v>
      </c>
      <c r="AT522" s="145"/>
      <c r="AV522" s="151"/>
      <c r="AX522" s="151"/>
      <c r="AZ522" s="151"/>
      <c r="BA522" s="152" t="s">
        <v>128</v>
      </c>
      <c r="BB522" s="153"/>
      <c r="BC522" s="152" t="s">
        <v>128</v>
      </c>
      <c r="BD522" s="151"/>
      <c r="BF522" s="151"/>
      <c r="BH522" s="151"/>
    </row>
    <row r="523" spans="1:60" x14ac:dyDescent="0.2">
      <c r="A523" s="145" t="s">
        <v>139</v>
      </c>
      <c r="B523" s="146">
        <v>520</v>
      </c>
      <c r="C523" s="145" t="s">
        <v>49</v>
      </c>
      <c r="D523" s="146">
        <v>740</v>
      </c>
      <c r="E523" s="145" t="s">
        <v>143</v>
      </c>
      <c r="F523" s="145"/>
      <c r="G523" s="145" t="s">
        <v>147</v>
      </c>
      <c r="H523" s="145"/>
      <c r="I523" s="156">
        <f t="shared" si="108"/>
        <v>0.33333333333333331</v>
      </c>
      <c r="J523" s="156">
        <f t="shared" si="108"/>
        <v>0.16666666666666666</v>
      </c>
      <c r="K523" s="156">
        <f t="shared" si="108"/>
        <v>0.33333333333333331</v>
      </c>
      <c r="L523" s="156">
        <f t="shared" si="108"/>
        <v>0.5</v>
      </c>
      <c r="M523" s="156">
        <f t="shared" si="108"/>
        <v>0.66666666666666663</v>
      </c>
      <c r="N523" s="145" t="s">
        <v>175</v>
      </c>
      <c r="O523" s="161">
        <v>15</v>
      </c>
      <c r="P523" s="164" t="s">
        <v>177</v>
      </c>
      <c r="Q523" s="174">
        <v>2</v>
      </c>
      <c r="T523" s="164"/>
      <c r="U523" s="174">
        <v>2</v>
      </c>
      <c r="V523" s="145" t="s">
        <v>177</v>
      </c>
      <c r="AA523" s="174">
        <f>+U523</f>
        <v>2</v>
      </c>
      <c r="AB523" s="145" t="s">
        <v>177</v>
      </c>
      <c r="AT523" s="145"/>
      <c r="AV523" s="157"/>
      <c r="AX523" s="157"/>
      <c r="AZ523" s="157"/>
      <c r="BA523" s="152"/>
      <c r="BB523" s="158"/>
      <c r="BC523" s="152"/>
      <c r="BD523" s="157"/>
      <c r="BF523" s="157"/>
      <c r="BH523" s="157"/>
    </row>
    <row r="524" spans="1:60" x14ac:dyDescent="0.2">
      <c r="D524" s="164" t="s">
        <v>178</v>
      </c>
      <c r="F524" s="145"/>
      <c r="G524" s="145" t="s">
        <v>148</v>
      </c>
      <c r="H524" s="145"/>
      <c r="I524" s="156">
        <f>(+O528-$O$87)/$O$87</f>
        <v>0.25</v>
      </c>
      <c r="J524" s="156">
        <f>(+P528-$O$87)/$O$87</f>
        <v>0</v>
      </c>
      <c r="K524" s="156">
        <f>(+Q528-$O$87)/$O$87</f>
        <v>0</v>
      </c>
      <c r="L524" s="156">
        <f>(+R528-$O$87)/$O$87</f>
        <v>0.5</v>
      </c>
      <c r="M524" s="156">
        <f>(+S528-$O$87)/$O$87</f>
        <v>1</v>
      </c>
      <c r="N524" s="145" t="s">
        <v>175</v>
      </c>
      <c r="O524" s="161">
        <v>5</v>
      </c>
      <c r="T524" s="145"/>
      <c r="AT524" s="145"/>
      <c r="AV524" s="157"/>
      <c r="AX524" s="157"/>
      <c r="AZ524" s="157"/>
      <c r="BA524" s="152"/>
      <c r="BB524" s="158"/>
      <c r="BC524" s="152"/>
      <c r="BD524" s="157"/>
      <c r="BF524" s="157"/>
      <c r="BH524" s="157"/>
    </row>
    <row r="525" spans="1:60" x14ac:dyDescent="0.2">
      <c r="D525" s="155">
        <v>1</v>
      </c>
      <c r="E525" s="155">
        <v>2</v>
      </c>
      <c r="F525" s="155">
        <v>3</v>
      </c>
      <c r="G525" s="155">
        <v>4</v>
      </c>
      <c r="H525" s="155">
        <v>5</v>
      </c>
      <c r="I525" s="165" t="s">
        <v>179</v>
      </c>
      <c r="J525" s="154"/>
      <c r="K525" s="154"/>
      <c r="L525" s="154">
        <f>+N511</f>
        <v>2</v>
      </c>
      <c r="M525" s="154" t="s">
        <v>188</v>
      </c>
      <c r="O525" s="165" t="s">
        <v>180</v>
      </c>
      <c r="P525" s="154"/>
      <c r="Q525" s="154"/>
      <c r="R525" s="154"/>
      <c r="S525" s="154"/>
      <c r="AG525" s="155">
        <v>1</v>
      </c>
      <c r="AH525" s="155">
        <v>2</v>
      </c>
      <c r="AI525" s="155">
        <v>3</v>
      </c>
      <c r="AJ525" s="155">
        <v>4</v>
      </c>
      <c r="AK525" s="155">
        <v>5</v>
      </c>
      <c r="AL525" s="155"/>
      <c r="AT525" s="145"/>
      <c r="AV525" s="157"/>
      <c r="AX525" s="157"/>
      <c r="AZ525" s="157"/>
      <c r="BA525" s="152"/>
      <c r="BB525" s="158"/>
      <c r="BC525" s="152"/>
      <c r="BD525" s="157"/>
      <c r="BF525" s="157"/>
      <c r="BH525" s="157"/>
    </row>
    <row r="526" spans="1:60" x14ac:dyDescent="0.2">
      <c r="D526" s="166">
        <f t="shared" ref="D526:H527" si="109">+$E$83*I522+$E$83</f>
        <v>35</v>
      </c>
      <c r="E526" s="166">
        <f t="shared" si="109"/>
        <v>30</v>
      </c>
      <c r="F526" s="166">
        <f t="shared" si="109"/>
        <v>30</v>
      </c>
      <c r="G526" s="166">
        <f t="shared" si="109"/>
        <v>40</v>
      </c>
      <c r="H526" s="166">
        <f t="shared" si="109"/>
        <v>45</v>
      </c>
      <c r="I526" s="166">
        <v>35</v>
      </c>
      <c r="J526" s="166">
        <v>30</v>
      </c>
      <c r="K526" s="166">
        <v>30</v>
      </c>
      <c r="L526" s="166">
        <v>40</v>
      </c>
      <c r="M526" s="166">
        <v>45</v>
      </c>
      <c r="N526" s="148" t="s">
        <v>146</v>
      </c>
      <c r="O526" s="166">
        <f>+I526</f>
        <v>35</v>
      </c>
      <c r="P526" s="166">
        <f>+J526</f>
        <v>30</v>
      </c>
      <c r="Q526" s="166">
        <f>+K526</f>
        <v>30</v>
      </c>
      <c r="R526" s="166">
        <f>+L526</f>
        <v>40</v>
      </c>
      <c r="S526" s="166">
        <f>+M526</f>
        <v>45</v>
      </c>
      <c r="AG526" s="166">
        <f t="shared" ref="AG526:AK528" si="110">+D526-O526</f>
        <v>0</v>
      </c>
      <c r="AH526" s="166">
        <f t="shared" si="110"/>
        <v>0</v>
      </c>
      <c r="AI526" s="166">
        <f t="shared" si="110"/>
        <v>0</v>
      </c>
      <c r="AJ526" s="166">
        <f t="shared" si="110"/>
        <v>0</v>
      </c>
      <c r="AK526" s="166">
        <f t="shared" si="110"/>
        <v>0</v>
      </c>
      <c r="AL526" s="167"/>
      <c r="AT526" s="145"/>
      <c r="AV526" s="157"/>
      <c r="AX526" s="157"/>
      <c r="AZ526" s="157"/>
      <c r="BA526" s="152"/>
      <c r="BB526" s="158"/>
      <c r="BC526" s="152"/>
      <c r="BD526" s="157"/>
      <c r="BF526" s="157"/>
      <c r="BH526" s="157"/>
    </row>
    <row r="527" spans="1:60" x14ac:dyDescent="0.2">
      <c r="D527" s="166">
        <f t="shared" si="109"/>
        <v>20</v>
      </c>
      <c r="E527" s="166">
        <f t="shared" si="109"/>
        <v>17.5</v>
      </c>
      <c r="F527" s="166">
        <f t="shared" si="109"/>
        <v>20</v>
      </c>
      <c r="G527" s="166">
        <f t="shared" si="109"/>
        <v>22.5</v>
      </c>
      <c r="H527" s="166">
        <f t="shared" si="109"/>
        <v>25</v>
      </c>
      <c r="I527" s="166">
        <v>40</v>
      </c>
      <c r="J527" s="166">
        <v>35</v>
      </c>
      <c r="K527" s="166">
        <v>40</v>
      </c>
      <c r="L527" s="166">
        <v>45</v>
      </c>
      <c r="M527" s="166">
        <v>50</v>
      </c>
      <c r="N527" s="148" t="s">
        <v>146</v>
      </c>
      <c r="O527" s="166">
        <f t="shared" ref="O527:S528" si="111">+I527/2</f>
        <v>20</v>
      </c>
      <c r="P527" s="166">
        <f t="shared" si="111"/>
        <v>17.5</v>
      </c>
      <c r="Q527" s="166">
        <f t="shared" si="111"/>
        <v>20</v>
      </c>
      <c r="R527" s="166">
        <f t="shared" si="111"/>
        <v>22.5</v>
      </c>
      <c r="S527" s="166">
        <f t="shared" si="111"/>
        <v>25</v>
      </c>
      <c r="AG527" s="166">
        <f t="shared" si="110"/>
        <v>0</v>
      </c>
      <c r="AH527" s="166">
        <f t="shared" si="110"/>
        <v>0</v>
      </c>
      <c r="AI527" s="166">
        <f t="shared" si="110"/>
        <v>0</v>
      </c>
      <c r="AJ527" s="166">
        <f t="shared" si="110"/>
        <v>0</v>
      </c>
      <c r="AK527" s="166">
        <f t="shared" si="110"/>
        <v>0</v>
      </c>
      <c r="AL527" s="167"/>
      <c r="AT527" s="145"/>
      <c r="AV527" s="157"/>
      <c r="AX527" s="157"/>
      <c r="AZ527" s="157"/>
      <c r="BA527" s="152"/>
      <c r="BB527" s="158"/>
      <c r="BC527" s="152"/>
      <c r="BD527" s="157"/>
      <c r="BF527" s="157"/>
      <c r="BH527" s="157"/>
    </row>
    <row r="528" spans="1:60" x14ac:dyDescent="0.2">
      <c r="D528" s="166">
        <f>+$O$87*I524+$O$87</f>
        <v>6.25</v>
      </c>
      <c r="E528" s="166">
        <f>+$O$87*J524+$O$87</f>
        <v>5</v>
      </c>
      <c r="F528" s="166">
        <f>+$O$87*K524+$O$87</f>
        <v>5</v>
      </c>
      <c r="G528" s="166">
        <f>+$O$87*L524+$O$87</f>
        <v>7.5</v>
      </c>
      <c r="H528" s="166">
        <f>+$O$87*M524+$O$87</f>
        <v>10</v>
      </c>
      <c r="I528" s="166">
        <v>12.5</v>
      </c>
      <c r="J528" s="166">
        <v>10</v>
      </c>
      <c r="K528" s="166">
        <v>10</v>
      </c>
      <c r="L528" s="166">
        <v>15</v>
      </c>
      <c r="M528" s="166">
        <v>20</v>
      </c>
      <c r="N528" s="148" t="s">
        <v>146</v>
      </c>
      <c r="O528" s="166">
        <f t="shared" si="111"/>
        <v>6.25</v>
      </c>
      <c r="P528" s="166">
        <f t="shared" si="111"/>
        <v>5</v>
      </c>
      <c r="Q528" s="166">
        <f t="shared" si="111"/>
        <v>5</v>
      </c>
      <c r="R528" s="166">
        <f t="shared" si="111"/>
        <v>7.5</v>
      </c>
      <c r="S528" s="166">
        <f t="shared" si="111"/>
        <v>10</v>
      </c>
      <c r="AG528" s="166">
        <f t="shared" si="110"/>
        <v>0</v>
      </c>
      <c r="AH528" s="166">
        <f t="shared" si="110"/>
        <v>0</v>
      </c>
      <c r="AI528" s="166">
        <f t="shared" si="110"/>
        <v>0</v>
      </c>
      <c r="AJ528" s="166">
        <f t="shared" si="110"/>
        <v>0</v>
      </c>
      <c r="AK528" s="166">
        <f t="shared" si="110"/>
        <v>0</v>
      </c>
      <c r="AL528" s="167"/>
      <c r="AT528" s="145"/>
      <c r="AV528" s="157"/>
      <c r="AX528" s="157"/>
      <c r="AZ528" s="157"/>
      <c r="BA528" s="152"/>
      <c r="BB528" s="158"/>
      <c r="BC528" s="152"/>
      <c r="BD528" s="157"/>
      <c r="BF528" s="157"/>
      <c r="BH528" s="157"/>
    </row>
    <row r="529" spans="1:60" x14ac:dyDescent="0.2">
      <c r="F529" s="145"/>
      <c r="G529" s="145"/>
      <c r="H529" s="145"/>
      <c r="I529" s="154">
        <v>1</v>
      </c>
      <c r="J529" s="154">
        <v>2</v>
      </c>
      <c r="K529" s="154">
        <v>3</v>
      </c>
      <c r="L529" s="154">
        <v>4</v>
      </c>
      <c r="M529" s="154">
        <v>5</v>
      </c>
      <c r="O529" s="154">
        <v>1</v>
      </c>
      <c r="P529" s="154">
        <v>2</v>
      </c>
      <c r="Q529" s="154">
        <v>3</v>
      </c>
      <c r="R529" s="154">
        <v>4</v>
      </c>
      <c r="S529" s="154">
        <v>5</v>
      </c>
      <c r="T529" s="154"/>
      <c r="U529" s="154">
        <v>1</v>
      </c>
      <c r="V529" s="154">
        <v>2</v>
      </c>
      <c r="W529" s="154">
        <v>3</v>
      </c>
      <c r="X529" s="154">
        <v>4</v>
      </c>
      <c r="Y529" s="154">
        <v>5</v>
      </c>
      <c r="Z529" s="154"/>
      <c r="AA529" s="154">
        <v>1</v>
      </c>
      <c r="AB529" s="154">
        <v>2</v>
      </c>
      <c r="AC529" s="154">
        <v>3</v>
      </c>
      <c r="AD529" s="154">
        <v>4</v>
      </c>
      <c r="AE529" s="154">
        <v>5</v>
      </c>
      <c r="AT529" s="145"/>
    </row>
    <row r="530" spans="1:60" x14ac:dyDescent="0.2">
      <c r="A530" s="145"/>
      <c r="B530" s="145"/>
      <c r="C530" s="145"/>
      <c r="D530" s="145"/>
      <c r="E530" s="145"/>
      <c r="F530" s="145" t="s">
        <v>149</v>
      </c>
      <c r="G530" s="145" t="s">
        <v>134</v>
      </c>
      <c r="H530" s="146">
        <v>5000</v>
      </c>
      <c r="I530" s="156">
        <v>3.2500000000000001E-2</v>
      </c>
      <c r="J530" s="156">
        <f>+I530-0.25%</f>
        <v>3.0000000000000002E-2</v>
      </c>
      <c r="K530" s="156">
        <f>+J530+0.25%</f>
        <v>3.2500000000000001E-2</v>
      </c>
      <c r="L530" s="156">
        <f>+K530</f>
        <v>3.2500000000000001E-2</v>
      </c>
      <c r="M530" s="156">
        <f>+L530+1.75%</f>
        <v>0.05</v>
      </c>
      <c r="O530" s="145">
        <f>+$H530*I530</f>
        <v>162.5</v>
      </c>
      <c r="P530" s="145">
        <f>+$H530*J530</f>
        <v>150</v>
      </c>
      <c r="Q530" s="145">
        <f>+$H530*K530</f>
        <v>162.5</v>
      </c>
      <c r="R530" s="145">
        <f>+$H530*L530</f>
        <v>162.5</v>
      </c>
      <c r="S530" s="145">
        <f>+$H530*M530</f>
        <v>250</v>
      </c>
      <c r="T530" s="145"/>
      <c r="U530" s="168">
        <f t="shared" ref="U530:Y534" si="112">+O536*$U$83</f>
        <v>930</v>
      </c>
      <c r="V530" s="168">
        <f t="shared" si="112"/>
        <v>800</v>
      </c>
      <c r="W530" s="168">
        <f t="shared" si="112"/>
        <v>890</v>
      </c>
      <c r="X530" s="168">
        <f t="shared" si="112"/>
        <v>890</v>
      </c>
      <c r="Y530" s="168">
        <f t="shared" si="112"/>
        <v>1400</v>
      </c>
      <c r="Z530" s="145"/>
      <c r="AA530" s="168">
        <f t="shared" ref="AA530:AE534" si="113">+$AA$83*O536</f>
        <v>4650</v>
      </c>
      <c r="AB530" s="168">
        <f t="shared" si="113"/>
        <v>4000</v>
      </c>
      <c r="AC530" s="168">
        <f t="shared" si="113"/>
        <v>4450</v>
      </c>
      <c r="AD530" s="168">
        <f t="shared" si="113"/>
        <v>4450</v>
      </c>
      <c r="AE530" s="168">
        <f t="shared" si="113"/>
        <v>7000</v>
      </c>
      <c r="AT530" s="145"/>
    </row>
    <row r="531" spans="1:60" x14ac:dyDescent="0.2">
      <c r="A531" s="145" t="s">
        <v>150</v>
      </c>
      <c r="B531" s="145"/>
      <c r="C531" s="145"/>
      <c r="D531" s="145"/>
      <c r="E531" s="175" t="s">
        <v>121</v>
      </c>
      <c r="F531" s="145" t="s">
        <v>138</v>
      </c>
      <c r="G531" s="145" t="s">
        <v>134</v>
      </c>
      <c r="H531" s="146">
        <v>10000</v>
      </c>
      <c r="I531" s="156">
        <f t="shared" ref="I531:M534" si="114">+I530-0.25%</f>
        <v>3.0000000000000002E-2</v>
      </c>
      <c r="J531" s="156">
        <f t="shared" si="114"/>
        <v>2.7500000000000004E-2</v>
      </c>
      <c r="K531" s="156">
        <f t="shared" si="114"/>
        <v>3.0000000000000002E-2</v>
      </c>
      <c r="L531" s="156">
        <f t="shared" si="114"/>
        <v>3.0000000000000002E-2</v>
      </c>
      <c r="M531" s="156">
        <f t="shared" si="114"/>
        <v>4.7500000000000001E-2</v>
      </c>
      <c r="O531" s="145">
        <f>(+$H531-$H530)*I531+O530</f>
        <v>312.5</v>
      </c>
      <c r="P531" s="145">
        <f>(+$H531-$H530)*J531+P530</f>
        <v>287.5</v>
      </c>
      <c r="Q531" s="145">
        <f>(+$H531-$H530)*K531+Q530</f>
        <v>312.5</v>
      </c>
      <c r="R531" s="145">
        <f>(+$H531-$H530)*L531+R530</f>
        <v>312.5</v>
      </c>
      <c r="S531" s="145">
        <f>(+$H531-$H530)*M531+S530</f>
        <v>487.5</v>
      </c>
      <c r="T531" s="145"/>
      <c r="U531" s="168">
        <f t="shared" si="112"/>
        <v>1530</v>
      </c>
      <c r="V531" s="168">
        <f t="shared" si="112"/>
        <v>1350</v>
      </c>
      <c r="W531" s="168">
        <f t="shared" si="112"/>
        <v>1490</v>
      </c>
      <c r="X531" s="168">
        <f t="shared" si="112"/>
        <v>1490</v>
      </c>
      <c r="Y531" s="168">
        <f t="shared" si="112"/>
        <v>2350</v>
      </c>
      <c r="Z531" s="145"/>
      <c r="AA531" s="168">
        <f t="shared" si="113"/>
        <v>7650</v>
      </c>
      <c r="AB531" s="168">
        <f t="shared" si="113"/>
        <v>6750</v>
      </c>
      <c r="AC531" s="168">
        <f t="shared" si="113"/>
        <v>7450</v>
      </c>
      <c r="AD531" s="168">
        <f t="shared" si="113"/>
        <v>7450</v>
      </c>
      <c r="AE531" s="168">
        <f t="shared" si="113"/>
        <v>11750</v>
      </c>
      <c r="AG531" s="145"/>
      <c r="AH531" s="145"/>
      <c r="AI531" s="145"/>
      <c r="AJ531" s="145"/>
      <c r="AK531" s="145"/>
      <c r="AL531" s="145"/>
      <c r="AM531" s="145"/>
      <c r="AN531" s="145"/>
      <c r="AO531" s="145"/>
      <c r="AP531" s="145"/>
      <c r="AQ531" s="145"/>
      <c r="AR531" s="145"/>
      <c r="AS531" s="145"/>
      <c r="AT531" s="145"/>
    </row>
    <row r="532" spans="1:60" x14ac:dyDescent="0.2">
      <c r="A532" s="145"/>
      <c r="B532" s="145"/>
      <c r="C532" s="145"/>
      <c r="D532" s="145"/>
      <c r="E532" s="145"/>
      <c r="F532" s="145" t="s">
        <v>140</v>
      </c>
      <c r="G532" s="145" t="s">
        <v>134</v>
      </c>
      <c r="H532" s="146">
        <v>25000</v>
      </c>
      <c r="I532" s="156">
        <f t="shared" si="114"/>
        <v>2.7500000000000004E-2</v>
      </c>
      <c r="J532" s="156">
        <f t="shared" si="114"/>
        <v>2.5000000000000005E-2</v>
      </c>
      <c r="K532" s="156">
        <f t="shared" si="114"/>
        <v>2.7500000000000004E-2</v>
      </c>
      <c r="L532" s="156">
        <f t="shared" si="114"/>
        <v>2.7500000000000004E-2</v>
      </c>
      <c r="M532" s="156">
        <f t="shared" si="114"/>
        <v>4.4999999999999998E-2</v>
      </c>
      <c r="O532" s="145">
        <f>(+$H532-($H531+$H530))*I532+O531</f>
        <v>587.5</v>
      </c>
      <c r="P532" s="145">
        <f>(+$H532-($H531+$H530))*J532+P531</f>
        <v>537.5</v>
      </c>
      <c r="Q532" s="145">
        <f>(+$H532-($H531+$H530))*K532+Q531</f>
        <v>587.5</v>
      </c>
      <c r="R532" s="145">
        <f>(+$H532-($H531+$H530))*L532+R531</f>
        <v>587.5</v>
      </c>
      <c r="S532" s="145">
        <f>(+$H532-($H531+$H530))*M532+S531</f>
        <v>937.5</v>
      </c>
      <c r="T532" s="145"/>
      <c r="U532" s="168">
        <f t="shared" si="112"/>
        <v>2630</v>
      </c>
      <c r="V532" s="168">
        <f t="shared" si="112"/>
        <v>2350</v>
      </c>
      <c r="W532" s="168">
        <f t="shared" si="112"/>
        <v>2590</v>
      </c>
      <c r="X532" s="168">
        <f t="shared" si="112"/>
        <v>2590</v>
      </c>
      <c r="Y532" s="168">
        <f t="shared" si="112"/>
        <v>4150</v>
      </c>
      <c r="Z532" s="145"/>
      <c r="AA532" s="168">
        <f t="shared" si="113"/>
        <v>13150</v>
      </c>
      <c r="AB532" s="168">
        <f t="shared" si="113"/>
        <v>11750</v>
      </c>
      <c r="AC532" s="168">
        <f t="shared" si="113"/>
        <v>12950</v>
      </c>
      <c r="AD532" s="168">
        <f t="shared" si="113"/>
        <v>12950</v>
      </c>
      <c r="AE532" s="168">
        <f t="shared" si="113"/>
        <v>20750</v>
      </c>
      <c r="AG532" s="145"/>
      <c r="AH532" s="145"/>
      <c r="AI532" s="145"/>
      <c r="AJ532" s="145"/>
      <c r="AK532" s="145"/>
      <c r="AL532" s="145"/>
      <c r="AM532" s="145"/>
      <c r="AN532" s="145"/>
      <c r="AO532" s="145"/>
      <c r="AP532" s="145"/>
      <c r="AQ532" s="145"/>
      <c r="AR532" s="145"/>
      <c r="AS532" s="145"/>
      <c r="AT532" s="145"/>
    </row>
    <row r="533" spans="1:60" x14ac:dyDescent="0.2">
      <c r="A533" s="145"/>
      <c r="B533" s="145"/>
      <c r="C533" s="145"/>
      <c r="D533" s="145"/>
      <c r="E533" s="145"/>
      <c r="F533" s="145" t="s">
        <v>151</v>
      </c>
      <c r="G533" s="145" t="s">
        <v>134</v>
      </c>
      <c r="H533" s="146">
        <v>50000</v>
      </c>
      <c r="I533" s="156">
        <f t="shared" si="114"/>
        <v>2.5000000000000005E-2</v>
      </c>
      <c r="J533" s="156">
        <f t="shared" si="114"/>
        <v>2.2500000000000006E-2</v>
      </c>
      <c r="K533" s="156">
        <f t="shared" si="114"/>
        <v>2.5000000000000005E-2</v>
      </c>
      <c r="L533" s="156">
        <f t="shared" si="114"/>
        <v>2.5000000000000005E-2</v>
      </c>
      <c r="M533" s="156">
        <f t="shared" si="114"/>
        <v>4.2499999999999996E-2</v>
      </c>
      <c r="O533" s="145">
        <f>(+$H533-($H532+$H531+$H530))*I533+O532</f>
        <v>837.5</v>
      </c>
      <c r="P533" s="145">
        <f>(+$H533-($H532+$H531+$H530))*J533+P532</f>
        <v>762.5</v>
      </c>
      <c r="Q533" s="145">
        <f>(+$H533-($H532+$H531+$H530))*K533+Q532</f>
        <v>837.5</v>
      </c>
      <c r="R533" s="145">
        <f>(+$H533-($H532+$H531+$H530))*L533+R532</f>
        <v>837.5</v>
      </c>
      <c r="S533" s="145">
        <f>(+$H533-($H532+$H531+$H530))*M533+S532</f>
        <v>1362.5</v>
      </c>
      <c r="T533" s="145"/>
      <c r="U533" s="168">
        <f t="shared" si="112"/>
        <v>3630</v>
      </c>
      <c r="V533" s="168">
        <f t="shared" si="112"/>
        <v>3250</v>
      </c>
      <c r="W533" s="168">
        <f t="shared" si="112"/>
        <v>3590</v>
      </c>
      <c r="X533" s="168">
        <f t="shared" si="112"/>
        <v>3590</v>
      </c>
      <c r="Y533" s="168">
        <f t="shared" si="112"/>
        <v>5850</v>
      </c>
      <c r="Z533" s="145"/>
      <c r="AA533" s="168">
        <f t="shared" si="113"/>
        <v>18150</v>
      </c>
      <c r="AB533" s="168">
        <f t="shared" si="113"/>
        <v>16250</v>
      </c>
      <c r="AC533" s="168">
        <f t="shared" si="113"/>
        <v>17950</v>
      </c>
      <c r="AD533" s="168">
        <f t="shared" si="113"/>
        <v>17950</v>
      </c>
      <c r="AE533" s="168">
        <f t="shared" si="113"/>
        <v>29250</v>
      </c>
      <c r="AG533" s="145"/>
      <c r="AH533" s="145"/>
      <c r="AI533" s="145"/>
      <c r="AJ533" s="145"/>
      <c r="AK533" s="145"/>
      <c r="AL533" s="145"/>
      <c r="AM533" s="145"/>
      <c r="AN533" s="145"/>
      <c r="AO533" s="145"/>
      <c r="AP533" s="145"/>
      <c r="AQ533" s="145"/>
      <c r="AR533" s="145"/>
      <c r="AS533" s="145"/>
      <c r="AT533" s="145"/>
    </row>
    <row r="534" spans="1:60" x14ac:dyDescent="0.2">
      <c r="A534" s="145"/>
      <c r="B534" s="145"/>
      <c r="C534" s="145"/>
      <c r="D534" s="145"/>
      <c r="E534" s="145"/>
      <c r="F534" s="145" t="s">
        <v>152</v>
      </c>
      <c r="G534" s="145" t="s">
        <v>141</v>
      </c>
      <c r="H534" s="146">
        <v>100000</v>
      </c>
      <c r="I534" s="156">
        <f t="shared" si="114"/>
        <v>2.2500000000000006E-2</v>
      </c>
      <c r="J534" s="156">
        <f t="shared" si="114"/>
        <v>2.0000000000000007E-2</v>
      </c>
      <c r="K534" s="156">
        <f t="shared" si="114"/>
        <v>2.2500000000000006E-2</v>
      </c>
      <c r="L534" s="156">
        <f t="shared" si="114"/>
        <v>2.2500000000000006E-2</v>
      </c>
      <c r="M534" s="156">
        <f t="shared" si="114"/>
        <v>3.9999999999999994E-2</v>
      </c>
      <c r="O534" s="145">
        <f>(+$H534-(SUM(H530:H533)))*I534+O533</f>
        <v>1062.5</v>
      </c>
      <c r="P534" s="145">
        <f>(+$H534-($H533+$H532+$H531+$H530))*J534+P533</f>
        <v>962.50000000000011</v>
      </c>
      <c r="Q534" s="145">
        <f>(+$H534-($H533+$H532+$H531+$H530))*K534+Q533</f>
        <v>1062.5</v>
      </c>
      <c r="R534" s="145">
        <f>(+$H534-($H533+$H532+$H531+$H530))*L534+R533</f>
        <v>1062.5</v>
      </c>
      <c r="S534" s="145">
        <f>(+$H534-($H533+$H532+$H531+$H530))*M534+S533</f>
        <v>1762.5</v>
      </c>
      <c r="T534" s="145"/>
      <c r="U534" s="168">
        <f t="shared" si="112"/>
        <v>4530</v>
      </c>
      <c r="V534" s="168">
        <f t="shared" si="112"/>
        <v>4050.0000000000005</v>
      </c>
      <c r="W534" s="168">
        <f t="shared" si="112"/>
        <v>4490</v>
      </c>
      <c r="X534" s="168">
        <f t="shared" si="112"/>
        <v>4490</v>
      </c>
      <c r="Y534" s="168">
        <f t="shared" si="112"/>
        <v>7450</v>
      </c>
      <c r="Z534" s="145"/>
      <c r="AA534" s="168">
        <f t="shared" si="113"/>
        <v>22650</v>
      </c>
      <c r="AB534" s="168">
        <f t="shared" si="113"/>
        <v>20250.000000000004</v>
      </c>
      <c r="AC534" s="168">
        <f t="shared" si="113"/>
        <v>22450</v>
      </c>
      <c r="AD534" s="168">
        <f t="shared" si="113"/>
        <v>22450</v>
      </c>
      <c r="AE534" s="168">
        <f t="shared" si="113"/>
        <v>37250</v>
      </c>
      <c r="AG534" s="145"/>
      <c r="AH534" s="145"/>
      <c r="AI534" s="145"/>
      <c r="AJ534" s="145"/>
      <c r="AK534" s="145"/>
      <c r="AL534" s="145"/>
      <c r="AM534" s="145"/>
      <c r="AN534" s="145"/>
      <c r="AO534" s="145"/>
      <c r="AP534" s="145"/>
      <c r="AQ534" s="145"/>
      <c r="AR534" s="145"/>
      <c r="AS534" s="145"/>
      <c r="AT534" s="145"/>
    </row>
    <row r="535" spans="1:60" x14ac:dyDescent="0.2">
      <c r="A535" s="145" t="s">
        <v>153</v>
      </c>
      <c r="B535" s="145"/>
      <c r="C535" s="145"/>
      <c r="D535" s="145"/>
      <c r="E535" s="145"/>
      <c r="F535" s="145"/>
      <c r="G535" s="145"/>
      <c r="H535" s="145"/>
      <c r="I535" s="145"/>
      <c r="J535" s="145"/>
      <c r="K535" s="145" t="s">
        <v>156</v>
      </c>
      <c r="L535" s="145"/>
      <c r="M535" s="145"/>
      <c r="N535" s="145"/>
      <c r="O535" s="164" t="s">
        <v>181</v>
      </c>
      <c r="P535" s="145"/>
      <c r="Q535" s="145"/>
      <c r="R535" s="145"/>
      <c r="S535" s="145"/>
      <c r="T535" s="145"/>
      <c r="U535" s="145" t="s">
        <v>181</v>
      </c>
      <c r="V535" s="145"/>
      <c r="W535" s="145"/>
      <c r="X535" s="145"/>
      <c r="Y535" s="145"/>
      <c r="Z535" s="145"/>
      <c r="AA535" s="145"/>
      <c r="AB535" s="145"/>
      <c r="AC535" s="145"/>
      <c r="AD535" s="145"/>
      <c r="AE535" s="145"/>
      <c r="AF535" s="145"/>
      <c r="AG535" s="145"/>
      <c r="AH535" s="145"/>
      <c r="AI535" s="145"/>
      <c r="AJ535" s="145"/>
      <c r="AK535" s="145"/>
      <c r="AL535" s="145"/>
      <c r="AM535" s="145"/>
      <c r="AN535" s="145"/>
      <c r="AO535" s="145"/>
      <c r="AP535" s="145"/>
      <c r="AQ535" s="145"/>
      <c r="AR535" s="145"/>
      <c r="AS535" s="145"/>
      <c r="AT535" s="145"/>
    </row>
    <row r="536" spans="1:60" x14ac:dyDescent="0.2">
      <c r="A536" s="164" t="s">
        <v>189</v>
      </c>
      <c r="B536" s="145"/>
      <c r="C536" s="145"/>
      <c r="D536" s="169">
        <v>5.0000000000000001E-3</v>
      </c>
      <c r="E536" s="145"/>
      <c r="F536" s="145" t="s">
        <v>155</v>
      </c>
      <c r="G536" s="145"/>
      <c r="H536" s="145"/>
      <c r="I536" s="170">
        <v>35</v>
      </c>
      <c r="J536" s="170">
        <f>+I536-10</f>
        <v>25</v>
      </c>
      <c r="K536" s="170">
        <f>+J536+5</f>
        <v>30</v>
      </c>
      <c r="L536" s="170">
        <f>+K536</f>
        <v>30</v>
      </c>
      <c r="M536" s="170">
        <f>+L536+20</f>
        <v>50</v>
      </c>
      <c r="N536" s="145"/>
      <c r="O536" s="168">
        <f t="shared" ref="O536:S540" si="115">+O530+I$99*$U$86</f>
        <v>232.5</v>
      </c>
      <c r="P536" s="168">
        <f t="shared" si="115"/>
        <v>200</v>
      </c>
      <c r="Q536" s="168">
        <f t="shared" si="115"/>
        <v>222.5</v>
      </c>
      <c r="R536" s="168">
        <f t="shared" si="115"/>
        <v>222.5</v>
      </c>
      <c r="S536" s="168">
        <f t="shared" si="115"/>
        <v>350</v>
      </c>
      <c r="T536" s="168"/>
      <c r="U536" s="145">
        <f t="shared" ref="U536:Y540" si="116">+U530/$U$85</f>
        <v>465</v>
      </c>
      <c r="V536" s="145">
        <f t="shared" si="116"/>
        <v>400</v>
      </c>
      <c r="W536" s="145">
        <f t="shared" si="116"/>
        <v>445</v>
      </c>
      <c r="X536" s="145">
        <f t="shared" si="116"/>
        <v>445</v>
      </c>
      <c r="Y536" s="145">
        <f t="shared" si="116"/>
        <v>700</v>
      </c>
      <c r="Z536" s="145"/>
      <c r="AA536" s="145">
        <f t="shared" ref="AA536:AE540" si="117">+AA530/$AA$85</f>
        <v>465</v>
      </c>
      <c r="AB536" s="145">
        <f t="shared" si="117"/>
        <v>400</v>
      </c>
      <c r="AC536" s="145">
        <f t="shared" si="117"/>
        <v>445</v>
      </c>
      <c r="AD536" s="145">
        <f t="shared" si="117"/>
        <v>445</v>
      </c>
      <c r="AE536" s="145">
        <f t="shared" si="117"/>
        <v>700</v>
      </c>
      <c r="AF536" s="145"/>
      <c r="AG536" s="145"/>
      <c r="AH536" s="145"/>
      <c r="AI536" s="145"/>
      <c r="AJ536" s="145"/>
      <c r="AK536" s="145"/>
      <c r="AL536" s="145"/>
      <c r="AM536" s="145"/>
      <c r="AN536" s="145"/>
      <c r="AO536" s="145"/>
      <c r="AP536" s="145"/>
      <c r="AQ536" s="145"/>
      <c r="AR536" s="145"/>
      <c r="AS536" s="145"/>
      <c r="AT536" s="145"/>
    </row>
    <row r="537" spans="1:60" x14ac:dyDescent="0.2">
      <c r="F537" s="148">
        <f>+G537*$U$83</f>
        <v>20000</v>
      </c>
      <c r="G537" s="148">
        <f>+H530</f>
        <v>5000</v>
      </c>
      <c r="H537" s="148">
        <v>200</v>
      </c>
      <c r="I537" s="148">
        <f>+(30*($U$83-1))</f>
        <v>90</v>
      </c>
      <c r="J537" s="148">
        <f>+F537*K537</f>
        <v>500</v>
      </c>
      <c r="K537" s="171">
        <v>2.5000000000000001E-2</v>
      </c>
      <c r="L537" s="148">
        <f>+J537+I537+H537</f>
        <v>790</v>
      </c>
      <c r="M537" s="148">
        <f>+L537/$U$85</f>
        <v>395</v>
      </c>
      <c r="N537" s="168"/>
      <c r="O537" s="168">
        <f t="shared" si="115"/>
        <v>382.5</v>
      </c>
      <c r="P537" s="168">
        <f t="shared" si="115"/>
        <v>337.5</v>
      </c>
      <c r="Q537" s="168">
        <f t="shared" si="115"/>
        <v>372.5</v>
      </c>
      <c r="R537" s="168">
        <f t="shared" si="115"/>
        <v>372.5</v>
      </c>
      <c r="S537" s="168">
        <f t="shared" si="115"/>
        <v>587.5</v>
      </c>
      <c r="T537" s="168"/>
      <c r="U537" s="145">
        <f t="shared" si="116"/>
        <v>765</v>
      </c>
      <c r="V537" s="145">
        <f t="shared" si="116"/>
        <v>675</v>
      </c>
      <c r="W537" s="145">
        <f t="shared" si="116"/>
        <v>745</v>
      </c>
      <c r="X537" s="145">
        <f t="shared" si="116"/>
        <v>745</v>
      </c>
      <c r="Y537" s="145">
        <f t="shared" si="116"/>
        <v>1175</v>
      </c>
      <c r="Z537" s="145"/>
      <c r="AA537" s="145">
        <f t="shared" si="117"/>
        <v>765</v>
      </c>
      <c r="AB537" s="145">
        <f t="shared" si="117"/>
        <v>675</v>
      </c>
      <c r="AC537" s="145">
        <f t="shared" si="117"/>
        <v>745</v>
      </c>
      <c r="AD537" s="145">
        <f t="shared" si="117"/>
        <v>745</v>
      </c>
      <c r="AE537" s="145">
        <f t="shared" si="117"/>
        <v>1175</v>
      </c>
      <c r="AF537" s="145"/>
      <c r="AG537" s="145"/>
    </row>
    <row r="538" spans="1:60" x14ac:dyDescent="0.2">
      <c r="F538" s="148">
        <f>+G538*$U$83</f>
        <v>40000</v>
      </c>
      <c r="G538" s="148">
        <f>+H531</f>
        <v>10000</v>
      </c>
      <c r="H538" s="148">
        <v>200</v>
      </c>
      <c r="I538" s="148">
        <f>+(30*($U$83-1))</f>
        <v>90</v>
      </c>
      <c r="J538" s="148">
        <f>+F538*K538</f>
        <v>900.00000000000011</v>
      </c>
      <c r="K538" s="171">
        <f>+K537-0.0025</f>
        <v>2.2500000000000003E-2</v>
      </c>
      <c r="L538" s="148">
        <f>+J538+I538+H538</f>
        <v>1190</v>
      </c>
      <c r="M538" s="148">
        <f>+L538/$U$85</f>
        <v>595</v>
      </c>
      <c r="N538" s="168"/>
      <c r="O538" s="168">
        <f t="shared" si="115"/>
        <v>657.5</v>
      </c>
      <c r="P538" s="168">
        <f t="shared" si="115"/>
        <v>587.5</v>
      </c>
      <c r="Q538" s="168">
        <f t="shared" si="115"/>
        <v>647.5</v>
      </c>
      <c r="R538" s="168">
        <f t="shared" si="115"/>
        <v>647.5</v>
      </c>
      <c r="S538" s="168">
        <f t="shared" si="115"/>
        <v>1037.5</v>
      </c>
      <c r="T538" s="168"/>
      <c r="U538" s="145">
        <f t="shared" si="116"/>
        <v>1315</v>
      </c>
      <c r="V538" s="145">
        <f t="shared" si="116"/>
        <v>1175</v>
      </c>
      <c r="W538" s="145">
        <f t="shared" si="116"/>
        <v>1295</v>
      </c>
      <c r="X538" s="145">
        <f t="shared" si="116"/>
        <v>1295</v>
      </c>
      <c r="Y538" s="145">
        <f t="shared" si="116"/>
        <v>2075</v>
      </c>
      <c r="Z538" s="145"/>
      <c r="AA538" s="145">
        <f t="shared" si="117"/>
        <v>1315</v>
      </c>
      <c r="AB538" s="145">
        <f t="shared" si="117"/>
        <v>1175</v>
      </c>
      <c r="AC538" s="145">
        <f t="shared" si="117"/>
        <v>1295</v>
      </c>
      <c r="AD538" s="145">
        <f t="shared" si="117"/>
        <v>1295</v>
      </c>
      <c r="AE538" s="145">
        <f t="shared" si="117"/>
        <v>2075</v>
      </c>
      <c r="AF538" s="145"/>
      <c r="AG538" s="145"/>
    </row>
    <row r="539" spans="1:60" x14ac:dyDescent="0.2">
      <c r="F539" s="148">
        <f>+G539*$U$83</f>
        <v>100000</v>
      </c>
      <c r="G539" s="148">
        <f>+H532</f>
        <v>25000</v>
      </c>
      <c r="H539" s="148">
        <v>200</v>
      </c>
      <c r="I539" s="148">
        <f>+(30*($U$83-1))</f>
        <v>90</v>
      </c>
      <c r="J539" s="148">
        <f>+F539*K539</f>
        <v>2000.0000000000005</v>
      </c>
      <c r="K539" s="171">
        <f>+K538-0.0025</f>
        <v>2.0000000000000004E-2</v>
      </c>
      <c r="L539" s="148">
        <f>+J539+I539+H539</f>
        <v>2290.0000000000005</v>
      </c>
      <c r="M539" s="148">
        <f>+L539/$U$85</f>
        <v>1145.0000000000002</v>
      </c>
      <c r="N539" s="168"/>
      <c r="O539" s="168">
        <f t="shared" si="115"/>
        <v>907.5</v>
      </c>
      <c r="P539" s="168">
        <f t="shared" si="115"/>
        <v>812.5</v>
      </c>
      <c r="Q539" s="168">
        <f t="shared" si="115"/>
        <v>897.5</v>
      </c>
      <c r="R539" s="168">
        <f t="shared" si="115"/>
        <v>897.5</v>
      </c>
      <c r="S539" s="168">
        <f t="shared" si="115"/>
        <v>1462.5</v>
      </c>
      <c r="T539" s="168"/>
      <c r="U539" s="145">
        <f t="shared" si="116"/>
        <v>1815</v>
      </c>
      <c r="V539" s="145">
        <f t="shared" si="116"/>
        <v>1625</v>
      </c>
      <c r="W539" s="145">
        <f t="shared" si="116"/>
        <v>1795</v>
      </c>
      <c r="X539" s="145">
        <f t="shared" si="116"/>
        <v>1795</v>
      </c>
      <c r="Y539" s="145">
        <f t="shared" si="116"/>
        <v>2925</v>
      </c>
      <c r="Z539" s="145"/>
      <c r="AA539" s="145">
        <f t="shared" si="117"/>
        <v>1815</v>
      </c>
      <c r="AB539" s="145">
        <f t="shared" si="117"/>
        <v>1625</v>
      </c>
      <c r="AC539" s="145">
        <f t="shared" si="117"/>
        <v>1795</v>
      </c>
      <c r="AD539" s="145">
        <f t="shared" si="117"/>
        <v>1795</v>
      </c>
      <c r="AE539" s="145">
        <f t="shared" si="117"/>
        <v>2925</v>
      </c>
      <c r="AF539" s="145"/>
      <c r="AG539" s="145"/>
    </row>
    <row r="540" spans="1:60" x14ac:dyDescent="0.2">
      <c r="F540" s="148">
        <f>+G540*$U$83</f>
        <v>200000</v>
      </c>
      <c r="G540" s="148">
        <f>+H533</f>
        <v>50000</v>
      </c>
      <c r="H540" s="148">
        <v>200</v>
      </c>
      <c r="I540" s="148">
        <f>+(30*($U$83-1))</f>
        <v>90</v>
      </c>
      <c r="J540" s="148">
        <f>+F540*K540</f>
        <v>3500.0000000000009</v>
      </c>
      <c r="K540" s="171">
        <f>+K539-0.0025</f>
        <v>1.7500000000000005E-2</v>
      </c>
      <c r="L540" s="148">
        <f>+J540+I540+H540</f>
        <v>3790.0000000000009</v>
      </c>
      <c r="M540" s="148">
        <f>+L540/$U$85</f>
        <v>1895.0000000000005</v>
      </c>
      <c r="N540" s="168"/>
      <c r="O540" s="168">
        <f t="shared" si="115"/>
        <v>1132.5</v>
      </c>
      <c r="P540" s="168">
        <f t="shared" si="115"/>
        <v>1012.5000000000001</v>
      </c>
      <c r="Q540" s="168">
        <f t="shared" si="115"/>
        <v>1122.5</v>
      </c>
      <c r="R540" s="168">
        <f t="shared" si="115"/>
        <v>1122.5</v>
      </c>
      <c r="S540" s="168">
        <f t="shared" si="115"/>
        <v>1862.5</v>
      </c>
      <c r="T540" s="168"/>
      <c r="U540" s="145">
        <f t="shared" si="116"/>
        <v>2265</v>
      </c>
      <c r="V540" s="145">
        <f t="shared" si="116"/>
        <v>2025.0000000000002</v>
      </c>
      <c r="W540" s="145">
        <f t="shared" si="116"/>
        <v>2245</v>
      </c>
      <c r="X540" s="145">
        <f t="shared" si="116"/>
        <v>2245</v>
      </c>
      <c r="Y540" s="145">
        <f t="shared" si="116"/>
        <v>3725</v>
      </c>
      <c r="Z540" s="145"/>
      <c r="AA540" s="145">
        <f t="shared" si="117"/>
        <v>2265</v>
      </c>
      <c r="AB540" s="145">
        <f t="shared" si="117"/>
        <v>2025.0000000000005</v>
      </c>
      <c r="AC540" s="145">
        <f t="shared" si="117"/>
        <v>2245</v>
      </c>
      <c r="AD540" s="145">
        <f t="shared" si="117"/>
        <v>2245</v>
      </c>
      <c r="AE540" s="145">
        <f t="shared" si="117"/>
        <v>3725</v>
      </c>
      <c r="AF540" s="145"/>
      <c r="AG540" s="145"/>
    </row>
    <row r="541" spans="1:60" x14ac:dyDescent="0.2">
      <c r="F541" s="148">
        <f>+G541*$U$83</f>
        <v>400000</v>
      </c>
      <c r="G541" s="148">
        <f>+H534</f>
        <v>100000</v>
      </c>
      <c r="H541" s="148">
        <v>200</v>
      </c>
      <c r="I541" s="148">
        <f>+(30*($U$83-1))</f>
        <v>90</v>
      </c>
      <c r="J541" s="148">
        <f>+F541*K541</f>
        <v>6000.0000000000018</v>
      </c>
      <c r="K541" s="171">
        <f>+K540-0.0025</f>
        <v>1.5000000000000005E-2</v>
      </c>
      <c r="L541" s="148">
        <f>+J541+I541+H541</f>
        <v>6290.0000000000018</v>
      </c>
      <c r="M541" s="148">
        <f>+L541/$U$85</f>
        <v>3145.0000000000009</v>
      </c>
    </row>
    <row r="543" spans="1:60" x14ac:dyDescent="0.2">
      <c r="A543" s="146"/>
      <c r="B543" s="146"/>
      <c r="C543" s="146"/>
      <c r="D543" s="146"/>
      <c r="E543" s="146"/>
      <c r="F543" s="146"/>
      <c r="G543" s="146"/>
      <c r="H543" s="146"/>
      <c r="I543" s="146"/>
      <c r="J543" s="146"/>
      <c r="K543" s="146"/>
      <c r="L543" s="146"/>
      <c r="M543" s="146"/>
      <c r="N543" s="146"/>
      <c r="O543" s="146"/>
      <c r="P543" s="146"/>
      <c r="Q543" s="146"/>
      <c r="R543" s="146"/>
      <c r="S543" s="146"/>
      <c r="T543" s="146"/>
      <c r="U543" s="146"/>
      <c r="V543" s="146"/>
      <c r="W543" s="146"/>
      <c r="X543" s="146"/>
      <c r="Y543" s="146"/>
      <c r="Z543" s="146"/>
      <c r="AA543" s="146"/>
      <c r="AB543" s="146"/>
      <c r="AC543" s="146"/>
      <c r="AD543" s="146"/>
      <c r="AE543" s="146"/>
      <c r="AF543" s="146"/>
      <c r="AG543" s="146"/>
      <c r="AH543" s="146"/>
      <c r="AI543" s="146"/>
      <c r="AJ543" s="146"/>
      <c r="AK543" s="146"/>
      <c r="AL543" s="146"/>
      <c r="AM543" s="146"/>
      <c r="AN543" s="146"/>
      <c r="AO543" s="146"/>
      <c r="AP543" s="146"/>
      <c r="AQ543" s="146"/>
      <c r="AR543" s="146"/>
      <c r="AS543" s="146"/>
      <c r="AT543" s="146"/>
      <c r="AU543" s="146"/>
      <c r="AV543" s="146"/>
      <c r="AW543" s="146"/>
      <c r="AX543" s="146"/>
      <c r="AY543" s="146"/>
      <c r="AZ543" s="146"/>
      <c r="BA543" s="146"/>
      <c r="BB543" s="146"/>
      <c r="BC543" s="146"/>
      <c r="BD543" s="146"/>
      <c r="BE543" s="146"/>
      <c r="BF543" s="146"/>
      <c r="BG543" s="146"/>
      <c r="BH543" s="146"/>
    </row>
    <row r="544" spans="1:60" ht="15.75" x14ac:dyDescent="0.25">
      <c r="A544" s="145" t="s">
        <v>157</v>
      </c>
      <c r="F544" s="159" t="s">
        <v>190</v>
      </c>
      <c r="G544" s="159" t="s">
        <v>191</v>
      </c>
    </row>
    <row r="545" spans="1:60" ht="18" x14ac:dyDescent="0.25">
      <c r="A545" s="147" t="s">
        <v>160</v>
      </c>
      <c r="G545" s="278" t="s">
        <v>270</v>
      </c>
      <c r="H545" s="184"/>
      <c r="I545" s="184"/>
    </row>
    <row r="546" spans="1:60" x14ac:dyDescent="0.2">
      <c r="A546" s="145" t="s">
        <v>112</v>
      </c>
      <c r="B546" s="146"/>
      <c r="C546" s="145"/>
      <c r="D546" s="145"/>
      <c r="E546" s="145"/>
      <c r="F546" s="145"/>
      <c r="G546" s="145"/>
      <c r="H546" s="145"/>
      <c r="I546" s="145"/>
      <c r="J546" s="145"/>
      <c r="K546" s="145"/>
      <c r="L546" s="145" t="s">
        <v>114</v>
      </c>
      <c r="M546" s="145"/>
      <c r="N546" s="145"/>
      <c r="O546" s="145"/>
      <c r="P546" s="145"/>
      <c r="Q546" s="145"/>
      <c r="R546" s="145"/>
      <c r="S546" s="145"/>
      <c r="T546" s="145"/>
      <c r="U546" s="145"/>
      <c r="V546" s="145"/>
      <c r="W546" s="145"/>
      <c r="X546" s="145"/>
      <c r="Y546" s="145"/>
      <c r="Z546" s="145"/>
      <c r="AA546" s="145"/>
      <c r="AB546" s="145"/>
      <c r="AC546" s="145"/>
      <c r="AD546" s="145"/>
      <c r="AE546" s="145"/>
      <c r="AF546" s="145"/>
      <c r="AG546" s="145"/>
      <c r="AH546" s="145"/>
      <c r="AI546" s="145"/>
      <c r="AJ546" s="145"/>
      <c r="AK546" s="145"/>
      <c r="AL546" s="145"/>
      <c r="AM546" s="145"/>
      <c r="AN546" s="145"/>
      <c r="AO546" s="145"/>
      <c r="AP546" s="145"/>
      <c r="AQ546" s="145"/>
      <c r="AR546" s="145"/>
      <c r="AS546" s="145"/>
      <c r="AT546" s="145"/>
      <c r="AV546" s="148" t="s">
        <v>271</v>
      </c>
    </row>
    <row r="547" spans="1:60" x14ac:dyDescent="0.2">
      <c r="A547" s="145" t="s">
        <v>115</v>
      </c>
      <c r="B547" s="145"/>
      <c r="C547" s="145"/>
      <c r="D547" s="145"/>
      <c r="E547" s="146"/>
      <c r="G547" s="145"/>
      <c r="H547" s="145" t="s">
        <v>116</v>
      </c>
      <c r="I547" s="145"/>
      <c r="J547" s="145"/>
      <c r="K547" s="145"/>
      <c r="L547" s="146"/>
      <c r="M547" s="145" t="s">
        <v>117</v>
      </c>
      <c r="N547" s="146">
        <v>2</v>
      </c>
      <c r="O547" s="149"/>
      <c r="P547" s="149"/>
      <c r="Q547" s="149"/>
      <c r="R547" s="149"/>
      <c r="S547" s="149"/>
      <c r="T547" s="149"/>
      <c r="U547" s="149"/>
      <c r="V547" s="149"/>
      <c r="W547" s="149"/>
      <c r="X547" s="149"/>
      <c r="Y547" s="149"/>
      <c r="Z547" s="149"/>
      <c r="AA547" s="149"/>
      <c r="AB547" s="149"/>
      <c r="AC547" s="149"/>
      <c r="AD547" s="149"/>
      <c r="AE547" s="149"/>
      <c r="AF547" s="149"/>
      <c r="AG547" s="149"/>
      <c r="AH547" s="149"/>
      <c r="AI547" s="149"/>
      <c r="AJ547" s="149"/>
      <c r="AK547" s="149"/>
      <c r="AL547" s="149"/>
      <c r="AM547" s="149"/>
      <c r="AN547" s="149"/>
      <c r="AO547" s="149"/>
      <c r="AP547" s="149"/>
      <c r="AQ547" s="149"/>
      <c r="AR547" s="149"/>
      <c r="AS547" s="149"/>
      <c r="AT547" s="149"/>
    </row>
    <row r="548" spans="1:60" x14ac:dyDescent="0.2">
      <c r="A548" s="145" t="s">
        <v>118</v>
      </c>
      <c r="B548" s="145"/>
      <c r="C548" s="145"/>
      <c r="D548" s="150" t="s">
        <v>121</v>
      </c>
      <c r="E548" s="145"/>
      <c r="F548" s="145" t="s">
        <v>119</v>
      </c>
      <c r="G548" s="145"/>
      <c r="H548" s="145"/>
      <c r="I548" s="173" t="s">
        <v>163</v>
      </c>
      <c r="J548" s="173" t="s">
        <v>185</v>
      </c>
      <c r="K548" s="173" t="s">
        <v>192</v>
      </c>
      <c r="L548" s="150" t="s">
        <v>120</v>
      </c>
      <c r="M548" s="150" t="s">
        <v>120</v>
      </c>
      <c r="N548" s="145"/>
      <c r="O548" s="145"/>
      <c r="P548" s="145"/>
      <c r="Q548" s="145"/>
      <c r="R548" s="145"/>
      <c r="S548" s="145"/>
      <c r="T548" s="145"/>
      <c r="U548" s="145"/>
      <c r="V548" s="145"/>
      <c r="W548" s="145"/>
      <c r="X548" s="145"/>
      <c r="Y548" s="145"/>
      <c r="Z548" s="145"/>
      <c r="AA548" s="145"/>
      <c r="AB548" s="145"/>
      <c r="AC548" s="145"/>
      <c r="AD548" s="145"/>
      <c r="AE548" s="145"/>
      <c r="AF548" s="145"/>
      <c r="AG548" s="145"/>
      <c r="AH548" s="145"/>
      <c r="AI548" s="145"/>
      <c r="AJ548" s="145"/>
      <c r="AK548" s="145"/>
      <c r="AL548" s="145"/>
      <c r="AM548" s="145"/>
      <c r="AN548" s="145"/>
      <c r="AO548" s="145"/>
      <c r="AP548" s="145"/>
      <c r="AQ548" s="145"/>
      <c r="AR548" s="145"/>
      <c r="AS548" s="145"/>
      <c r="AT548" s="145"/>
      <c r="AV548" s="145" t="s">
        <v>121</v>
      </c>
      <c r="AW548" s="145"/>
      <c r="AX548" s="145" t="s">
        <v>122</v>
      </c>
      <c r="AY548" s="145"/>
      <c r="AZ548" s="145" t="s">
        <v>123</v>
      </c>
      <c r="BA548" s="145"/>
      <c r="BB548" s="145"/>
      <c r="BC548" s="145"/>
      <c r="BD548" s="145"/>
      <c r="BE548" s="145"/>
      <c r="BF548" s="145" t="s">
        <v>124</v>
      </c>
      <c r="BG548" s="145"/>
      <c r="BH548" s="145" t="s">
        <v>125</v>
      </c>
    </row>
    <row r="549" spans="1:60" x14ac:dyDescent="0.2">
      <c r="A549" s="145"/>
      <c r="B549" s="145"/>
      <c r="C549" s="145"/>
      <c r="D549" s="145"/>
      <c r="E549" s="145"/>
      <c r="F549" s="145"/>
      <c r="G549" s="145"/>
      <c r="H549" s="145"/>
      <c r="I549" s="150" t="s">
        <v>120</v>
      </c>
      <c r="J549" s="150" t="s">
        <v>120</v>
      </c>
      <c r="K549" s="150" t="s">
        <v>120</v>
      </c>
      <c r="L549" s="150" t="s">
        <v>120</v>
      </c>
      <c r="M549" s="150" t="s">
        <v>120</v>
      </c>
      <c r="N549" s="145"/>
      <c r="O549" s="145"/>
      <c r="P549" s="145"/>
      <c r="Q549" s="145"/>
      <c r="R549" s="145"/>
      <c r="S549" s="145"/>
      <c r="T549" s="145"/>
      <c r="U549" s="145"/>
      <c r="V549" s="145"/>
      <c r="W549" s="145"/>
      <c r="X549" s="145"/>
      <c r="Y549" s="145"/>
      <c r="Z549" s="145"/>
      <c r="AA549" s="145"/>
      <c r="AB549" s="145"/>
      <c r="AC549" s="145"/>
      <c r="AD549" s="145"/>
      <c r="AE549" s="145"/>
      <c r="AF549" s="145"/>
      <c r="AG549" s="145"/>
      <c r="AH549" s="145"/>
      <c r="AI549" s="145"/>
      <c r="AJ549" s="145"/>
      <c r="AK549" s="145"/>
      <c r="AL549" s="145"/>
      <c r="AM549" s="145"/>
      <c r="AN549" s="145"/>
      <c r="AO549" s="145"/>
      <c r="AP549" s="145"/>
      <c r="AQ549" s="145"/>
      <c r="AR549" s="145"/>
      <c r="AS549" s="145"/>
      <c r="AT549" s="145"/>
      <c r="AV549" s="151"/>
      <c r="AX549" s="151"/>
      <c r="AZ549" s="151"/>
      <c r="BA549" s="152" t="s">
        <v>128</v>
      </c>
      <c r="BB549" s="153"/>
      <c r="BC549" s="152" t="s">
        <v>128</v>
      </c>
      <c r="BD549" s="151"/>
      <c r="BF549" s="151"/>
      <c r="BH549" s="151"/>
    </row>
    <row r="550" spans="1:60" x14ac:dyDescent="0.2">
      <c r="A550" s="145"/>
      <c r="B550" s="145"/>
      <c r="C550" s="145"/>
      <c r="D550" s="145"/>
      <c r="E550" s="145"/>
      <c r="F550" s="145"/>
      <c r="G550" s="145"/>
      <c r="H550" s="145"/>
      <c r="I550" s="154">
        <v>1</v>
      </c>
      <c r="J550" s="154">
        <v>2</v>
      </c>
      <c r="K550" s="154">
        <v>3</v>
      </c>
      <c r="L550" s="154">
        <v>4</v>
      </c>
      <c r="M550" s="154">
        <v>5</v>
      </c>
      <c r="N550" s="145"/>
      <c r="O550" s="145"/>
      <c r="P550" s="145"/>
      <c r="Q550" s="145"/>
      <c r="R550" s="145"/>
      <c r="S550" s="145"/>
      <c r="T550" s="145"/>
      <c r="U550" s="145"/>
      <c r="V550" s="145"/>
      <c r="W550" s="145"/>
      <c r="X550" s="145"/>
      <c r="Y550" s="145"/>
      <c r="Z550" s="145"/>
      <c r="AA550" s="145"/>
      <c r="AB550" s="145"/>
      <c r="AC550" s="145"/>
      <c r="AD550" s="145"/>
      <c r="AE550" s="145"/>
      <c r="AF550" s="145"/>
      <c r="AG550" s="145"/>
      <c r="AH550" s="145"/>
      <c r="AI550" s="145"/>
      <c r="AJ550" s="145"/>
      <c r="AK550" s="145"/>
      <c r="AL550" s="145"/>
      <c r="AM550" s="145"/>
      <c r="AN550" s="145"/>
      <c r="AO550" s="145"/>
      <c r="AP550" s="145"/>
      <c r="AQ550" s="145"/>
      <c r="AR550" s="145"/>
      <c r="AS550" s="145"/>
      <c r="AT550" s="145"/>
      <c r="AV550" s="151"/>
      <c r="AX550" s="151"/>
      <c r="AZ550" s="151"/>
      <c r="BA550" s="152" t="s">
        <v>128</v>
      </c>
      <c r="BB550" s="153"/>
      <c r="BC550" s="152" t="s">
        <v>128</v>
      </c>
      <c r="BD550" s="151"/>
      <c r="BF550" s="151"/>
      <c r="BH550" s="151"/>
    </row>
    <row r="551" spans="1:60" x14ac:dyDescent="0.2">
      <c r="A551" s="145" t="s">
        <v>129</v>
      </c>
      <c r="B551" s="145"/>
      <c r="C551" s="145"/>
      <c r="D551" s="145"/>
      <c r="E551" s="146" t="s">
        <v>272</v>
      </c>
      <c r="F551" s="145"/>
      <c r="G551" s="145"/>
      <c r="H551" s="145" t="s">
        <v>131</v>
      </c>
      <c r="I551" s="146" t="s">
        <v>164</v>
      </c>
      <c r="J551" s="146" t="s">
        <v>165</v>
      </c>
      <c r="K551" s="146" t="s">
        <v>166</v>
      </c>
      <c r="L551" s="146" t="s">
        <v>167</v>
      </c>
      <c r="M551" s="146" t="s">
        <v>168</v>
      </c>
      <c r="N551" s="145"/>
      <c r="O551" s="145"/>
      <c r="P551" s="145"/>
      <c r="Q551" s="145"/>
      <c r="R551" s="145"/>
      <c r="S551" s="145"/>
      <c r="T551" s="145"/>
      <c r="U551" s="145"/>
      <c r="V551" s="145"/>
      <c r="W551" s="145"/>
      <c r="X551" s="145"/>
      <c r="Y551" s="145"/>
      <c r="Z551" s="145"/>
      <c r="AA551" s="145"/>
      <c r="AB551" s="145"/>
      <c r="AC551" s="145"/>
      <c r="AD551" s="145"/>
      <c r="AE551" s="145"/>
      <c r="AF551" s="145"/>
      <c r="AG551" s="145"/>
      <c r="AH551" s="145"/>
      <c r="AI551" s="145"/>
      <c r="AJ551" s="145"/>
      <c r="AK551" s="145"/>
      <c r="AL551" s="145"/>
      <c r="AM551" s="145"/>
      <c r="AN551" s="145"/>
      <c r="AO551" s="145"/>
      <c r="AP551" s="145"/>
      <c r="AQ551" s="145"/>
      <c r="AR551" s="145"/>
      <c r="AS551" s="145"/>
      <c r="AT551" s="145"/>
      <c r="AV551" s="151"/>
      <c r="AX551" s="151"/>
      <c r="AZ551" s="151"/>
      <c r="BA551" s="152" t="s">
        <v>128</v>
      </c>
      <c r="BB551" s="153"/>
      <c r="BC551" s="152" t="s">
        <v>128</v>
      </c>
      <c r="BD551" s="151"/>
      <c r="BF551" s="151"/>
      <c r="BH551" s="151"/>
    </row>
    <row r="552" spans="1:60" x14ac:dyDescent="0.2">
      <c r="A552" s="145" t="s">
        <v>132</v>
      </c>
      <c r="B552" s="145"/>
      <c r="C552" s="145"/>
      <c r="D552" s="145"/>
      <c r="E552" s="146">
        <v>100</v>
      </c>
      <c r="F552" s="145" t="s">
        <v>133</v>
      </c>
      <c r="G552" s="145" t="s">
        <v>134</v>
      </c>
      <c r="H552" s="146">
        <v>500</v>
      </c>
      <c r="I552" s="146">
        <v>2500</v>
      </c>
      <c r="J552" s="146">
        <v>3500</v>
      </c>
      <c r="K552" s="146">
        <v>3300</v>
      </c>
      <c r="L552" s="146">
        <v>3000</v>
      </c>
      <c r="M552" s="146">
        <v>1500</v>
      </c>
      <c r="N552" s="145"/>
      <c r="O552" s="145"/>
      <c r="P552" s="145"/>
      <c r="Q552" s="145"/>
      <c r="R552" s="145"/>
      <c r="S552" s="145"/>
      <c r="T552" s="145"/>
      <c r="U552" s="145"/>
      <c r="V552" s="145"/>
      <c r="W552" s="145"/>
      <c r="X552" s="145"/>
      <c r="Y552" s="145"/>
      <c r="Z552" s="145"/>
      <c r="AA552" s="145"/>
      <c r="AB552" s="145"/>
      <c r="AC552" s="145"/>
      <c r="AD552" s="145"/>
      <c r="AE552" s="145"/>
      <c r="AF552" s="145"/>
      <c r="AG552" s="145"/>
      <c r="AH552" s="145"/>
      <c r="AI552" s="145"/>
      <c r="AJ552" s="145"/>
      <c r="AK552" s="145"/>
      <c r="AL552" s="145"/>
      <c r="AM552" s="145"/>
      <c r="AN552" s="145"/>
      <c r="AO552" s="145"/>
      <c r="AP552" s="145"/>
      <c r="AQ552" s="145"/>
      <c r="AR552" s="145"/>
      <c r="AS552" s="145"/>
      <c r="AT552" s="145"/>
      <c r="AV552" s="151"/>
      <c r="AX552" s="151"/>
      <c r="AZ552" s="151"/>
      <c r="BA552" s="152" t="s">
        <v>128</v>
      </c>
      <c r="BB552" s="153"/>
      <c r="BC552" s="152" t="s">
        <v>128</v>
      </c>
      <c r="BD552" s="151"/>
      <c r="BF552" s="151"/>
      <c r="BH552" s="151"/>
    </row>
    <row r="553" spans="1:60" x14ac:dyDescent="0.2">
      <c r="A553" s="145" t="s">
        <v>135</v>
      </c>
      <c r="B553" s="145"/>
      <c r="C553" s="145"/>
      <c r="D553" s="145"/>
      <c r="E553" s="145"/>
      <c r="F553" s="145" t="s">
        <v>136</v>
      </c>
      <c r="G553" s="145" t="s">
        <v>134</v>
      </c>
      <c r="H553" s="146">
        <v>1000</v>
      </c>
      <c r="I553" s="146">
        <f t="shared" ref="I553:L554" si="118">+I552+250</f>
        <v>2750</v>
      </c>
      <c r="J553" s="146">
        <f t="shared" si="118"/>
        <v>3750</v>
      </c>
      <c r="K553" s="146">
        <f t="shared" si="118"/>
        <v>3550</v>
      </c>
      <c r="L553" s="146">
        <f t="shared" si="118"/>
        <v>3250</v>
      </c>
      <c r="M553" s="146">
        <f>+I553-1000</f>
        <v>1750</v>
      </c>
      <c r="N553" s="145"/>
      <c r="O553" s="145"/>
      <c r="P553" s="145"/>
      <c r="Q553" s="145"/>
      <c r="R553" s="145"/>
      <c r="S553" s="145"/>
      <c r="T553" s="145"/>
      <c r="U553" s="145"/>
      <c r="V553" s="145"/>
      <c r="W553" s="145"/>
      <c r="X553" s="145"/>
      <c r="Y553" s="145"/>
      <c r="Z553" s="145"/>
      <c r="AA553" s="145"/>
      <c r="AB553" s="145"/>
      <c r="AC553" s="145"/>
      <c r="AD553" s="145"/>
      <c r="AE553" s="145"/>
      <c r="AF553" s="145"/>
      <c r="AG553" s="145"/>
      <c r="AH553" s="145"/>
      <c r="AI553" s="145"/>
      <c r="AJ553" s="145"/>
      <c r="AK553" s="145"/>
      <c r="AL553" s="145"/>
      <c r="AM553" s="145"/>
      <c r="AN553" s="145"/>
      <c r="AO553" s="145"/>
      <c r="AP553" s="145"/>
      <c r="AQ553" s="145"/>
      <c r="AR553" s="145"/>
      <c r="AS553" s="145"/>
      <c r="AT553" s="145"/>
      <c r="AV553" s="151"/>
      <c r="AX553" s="151"/>
      <c r="AZ553" s="151"/>
      <c r="BA553" s="152" t="s">
        <v>128</v>
      </c>
      <c r="BB553" s="153"/>
      <c r="BC553" s="152" t="s">
        <v>128</v>
      </c>
      <c r="BD553" s="151"/>
      <c r="BF553" s="151"/>
      <c r="BH553" s="151"/>
    </row>
    <row r="554" spans="1:60" x14ac:dyDescent="0.2">
      <c r="A554" s="145" t="s">
        <v>137</v>
      </c>
      <c r="B554" s="146">
        <v>420</v>
      </c>
      <c r="C554" s="145" t="s">
        <v>49</v>
      </c>
      <c r="D554" s="146">
        <v>500</v>
      </c>
      <c r="E554" s="145" t="s">
        <v>143</v>
      </c>
      <c r="F554" s="145" t="s">
        <v>138</v>
      </c>
      <c r="G554" s="145" t="s">
        <v>134</v>
      </c>
      <c r="H554" s="146">
        <v>2500</v>
      </c>
      <c r="I554" s="146">
        <f t="shared" si="118"/>
        <v>3000</v>
      </c>
      <c r="J554" s="146">
        <f t="shared" si="118"/>
        <v>4000</v>
      </c>
      <c r="K554" s="146">
        <f t="shared" si="118"/>
        <v>3800</v>
      </c>
      <c r="L554" s="146">
        <f t="shared" si="118"/>
        <v>3500</v>
      </c>
      <c r="M554" s="146">
        <f>+I554-1000</f>
        <v>2000</v>
      </c>
      <c r="N554" s="145"/>
      <c r="O554" s="145"/>
      <c r="P554" s="145"/>
      <c r="Q554" s="145"/>
      <c r="R554" s="145"/>
      <c r="S554" s="145"/>
      <c r="T554" s="145"/>
      <c r="U554" s="145"/>
      <c r="V554" s="145"/>
      <c r="W554" s="145"/>
      <c r="X554" s="145"/>
      <c r="Y554" s="145"/>
      <c r="Z554" s="145"/>
      <c r="AA554" s="145"/>
      <c r="AB554" s="145"/>
      <c r="AC554" s="145"/>
      <c r="AD554" s="145"/>
      <c r="AE554" s="145"/>
      <c r="AF554" s="145"/>
      <c r="AG554" s="145"/>
      <c r="AH554" s="145"/>
      <c r="AI554" s="145"/>
      <c r="AJ554" s="145"/>
      <c r="AK554" s="145"/>
      <c r="AL554" s="145"/>
      <c r="AM554" s="145"/>
      <c r="AN554" s="145"/>
      <c r="AO554" s="145"/>
      <c r="AP554" s="145"/>
      <c r="AQ554" s="145"/>
      <c r="AR554" s="145"/>
      <c r="AS554" s="145"/>
      <c r="AT554" s="145"/>
      <c r="AV554" s="151"/>
      <c r="AX554" s="151"/>
      <c r="AZ554" s="151"/>
      <c r="BA554" s="152" t="s">
        <v>128</v>
      </c>
      <c r="BB554" s="153"/>
      <c r="BC554" s="152" t="s">
        <v>128</v>
      </c>
      <c r="BD554" s="151"/>
      <c r="BF554" s="151"/>
      <c r="BH554" s="151"/>
    </row>
    <row r="555" spans="1:60" x14ac:dyDescent="0.2">
      <c r="A555" s="145" t="s">
        <v>139</v>
      </c>
      <c r="B555" s="146">
        <v>697</v>
      </c>
      <c r="C555" s="145" t="s">
        <v>49</v>
      </c>
      <c r="D555" s="146">
        <v>1008</v>
      </c>
      <c r="E555" s="145" t="s">
        <v>143</v>
      </c>
      <c r="F555" s="145" t="s">
        <v>140</v>
      </c>
      <c r="G555" s="145" t="s">
        <v>134</v>
      </c>
      <c r="H555" s="146">
        <v>5000</v>
      </c>
      <c r="I555" s="146">
        <f>+I554+250</f>
        <v>3250</v>
      </c>
      <c r="J555" s="146">
        <f>+J554+500</f>
        <v>4500</v>
      </c>
      <c r="K555" s="146">
        <f>+K554+500</f>
        <v>4300</v>
      </c>
      <c r="L555" s="146">
        <f>+L554+500</f>
        <v>4000</v>
      </c>
      <c r="M555" s="146">
        <f>+I555-1000</f>
        <v>2250</v>
      </c>
      <c r="N555" s="145"/>
      <c r="O555" s="160"/>
      <c r="P555" s="145"/>
      <c r="Q555" s="145" t="s">
        <v>169</v>
      </c>
      <c r="R555" s="145"/>
      <c r="T555" s="145"/>
      <c r="U555" s="145" t="s">
        <v>169</v>
      </c>
      <c r="V555" s="145"/>
      <c r="W555" s="145"/>
      <c r="X555" s="145"/>
      <c r="Y555" s="145"/>
      <c r="Z555" s="145"/>
      <c r="AA555" s="145" t="s">
        <v>169</v>
      </c>
      <c r="AB555" s="145"/>
      <c r="AC555" s="145"/>
      <c r="AE555" s="145"/>
      <c r="AF555" s="145"/>
      <c r="AG555" s="145"/>
      <c r="AH555" s="145"/>
      <c r="AI555" s="145"/>
      <c r="AJ555" s="145"/>
      <c r="AK555" s="145"/>
      <c r="AL555" s="145"/>
      <c r="AM555" s="145"/>
      <c r="AN555" s="145"/>
      <c r="AO555" s="145"/>
      <c r="AP555" s="145"/>
      <c r="AQ555" s="145"/>
      <c r="AR555" s="145"/>
      <c r="AS555" s="145"/>
      <c r="AT555" s="145"/>
      <c r="AV555" s="151"/>
      <c r="AX555" s="151"/>
      <c r="AZ555" s="151"/>
      <c r="BA555" s="152" t="s">
        <v>128</v>
      </c>
      <c r="BB555" s="153"/>
      <c r="BC555" s="152" t="s">
        <v>128</v>
      </c>
      <c r="BD555" s="151"/>
      <c r="BF555" s="151"/>
      <c r="BH555" s="151"/>
    </row>
    <row r="556" spans="1:60" x14ac:dyDescent="0.2">
      <c r="A556" s="161" t="s">
        <v>170</v>
      </c>
      <c r="B556" s="161"/>
      <c r="C556" s="161"/>
      <c r="D556" s="161"/>
      <c r="E556" s="161">
        <v>15</v>
      </c>
      <c r="F556" s="162" t="s">
        <v>171</v>
      </c>
      <c r="G556" s="145" t="s">
        <v>141</v>
      </c>
      <c r="H556" s="146">
        <v>10000</v>
      </c>
      <c r="I556" s="146">
        <f>+I555+250</f>
        <v>3500</v>
      </c>
      <c r="J556" s="146">
        <f>+J555+250</f>
        <v>4750</v>
      </c>
      <c r="K556" s="146">
        <f>+K555+250</f>
        <v>4550</v>
      </c>
      <c r="L556" s="146">
        <f>+L555+250</f>
        <v>4250</v>
      </c>
      <c r="M556" s="146">
        <f>+I556-1000</f>
        <v>2500</v>
      </c>
      <c r="N556" s="145"/>
      <c r="O556" s="163"/>
      <c r="P556" s="145" t="s">
        <v>172</v>
      </c>
      <c r="Q556" s="145">
        <v>1</v>
      </c>
      <c r="R556" s="145"/>
      <c r="T556" s="145"/>
      <c r="U556" s="145">
        <v>2</v>
      </c>
      <c r="V556" s="145"/>
      <c r="W556" s="145"/>
      <c r="X556" s="145"/>
      <c r="Y556" s="145"/>
      <c r="Z556" s="145"/>
      <c r="AA556" s="145">
        <v>20</v>
      </c>
      <c r="AB556" s="145"/>
      <c r="AC556" s="145"/>
      <c r="AE556" s="145"/>
      <c r="AF556" s="145"/>
      <c r="AG556" s="145"/>
      <c r="AH556" s="145"/>
      <c r="AI556" s="145"/>
      <c r="AJ556" s="145"/>
      <c r="AK556" s="145"/>
      <c r="AL556" s="145"/>
      <c r="AM556" s="145"/>
      <c r="AN556" s="145"/>
      <c r="AO556" s="145"/>
      <c r="AP556" s="145"/>
      <c r="AQ556" s="145"/>
      <c r="AR556" s="145"/>
      <c r="AS556" s="145"/>
      <c r="AT556" s="145"/>
      <c r="AV556" s="151"/>
      <c r="AX556" s="151"/>
      <c r="AZ556" s="151"/>
      <c r="BA556" s="152" t="s">
        <v>128</v>
      </c>
      <c r="BB556" s="153"/>
      <c r="BC556" s="152" t="s">
        <v>128</v>
      </c>
      <c r="BD556" s="151"/>
      <c r="BF556" s="151"/>
      <c r="BH556" s="151"/>
    </row>
    <row r="557" spans="1:60" x14ac:dyDescent="0.2">
      <c r="A557" s="145" t="s">
        <v>142</v>
      </c>
      <c r="B557" s="145"/>
      <c r="C557" s="145"/>
      <c r="D557" s="145"/>
      <c r="E557" s="164" t="s">
        <v>173</v>
      </c>
      <c r="F557" s="145"/>
      <c r="G557" s="145"/>
      <c r="H557" s="145"/>
      <c r="I557" s="155">
        <v>1</v>
      </c>
      <c r="J557" s="155">
        <v>2</v>
      </c>
      <c r="K557" s="155">
        <v>3</v>
      </c>
      <c r="L557" s="155">
        <v>4</v>
      </c>
      <c r="M557" s="155">
        <v>5</v>
      </c>
      <c r="N557" s="145"/>
      <c r="O557" s="163"/>
      <c r="P557" s="145"/>
      <c r="Q557" s="145" t="s">
        <v>186</v>
      </c>
      <c r="R557" s="145"/>
      <c r="T557" s="145"/>
      <c r="U557" s="145" t="s">
        <v>186</v>
      </c>
      <c r="V557" s="145"/>
      <c r="W557" s="145"/>
      <c r="X557" s="145"/>
      <c r="Y557" s="145"/>
      <c r="Z557" s="145"/>
      <c r="AA557" s="164" t="s">
        <v>187</v>
      </c>
      <c r="AB557" s="145"/>
      <c r="AC557" s="145"/>
      <c r="AE557" s="145"/>
      <c r="AF557" s="145"/>
      <c r="AG557" s="145"/>
      <c r="AH557" s="145"/>
      <c r="AI557" s="145"/>
      <c r="AJ557" s="145"/>
      <c r="AK557" s="145"/>
      <c r="AL557" s="145"/>
      <c r="AM557" s="145"/>
      <c r="AN557" s="145"/>
      <c r="AO557" s="145"/>
      <c r="AP557" s="145"/>
      <c r="AQ557" s="145"/>
      <c r="AR557" s="145"/>
      <c r="AS557" s="145"/>
      <c r="AT557" s="145"/>
      <c r="AV557" s="151"/>
      <c r="AX557" s="151"/>
      <c r="AZ557" s="151"/>
      <c r="BA557" s="152" t="s">
        <v>128</v>
      </c>
      <c r="BB557" s="153"/>
      <c r="BC557" s="152" t="s">
        <v>128</v>
      </c>
      <c r="BD557" s="151"/>
      <c r="BF557" s="151"/>
      <c r="BH557" s="151"/>
    </row>
    <row r="558" spans="1:60" x14ac:dyDescent="0.2">
      <c r="A558" s="145" t="s">
        <v>137</v>
      </c>
      <c r="B558" s="146">
        <v>420</v>
      </c>
      <c r="C558" s="145" t="s">
        <v>49</v>
      </c>
      <c r="D558" s="146">
        <v>500</v>
      </c>
      <c r="E558" s="145" t="s">
        <v>143</v>
      </c>
      <c r="F558" s="145" t="s">
        <v>144</v>
      </c>
      <c r="G558" s="145" t="s">
        <v>145</v>
      </c>
      <c r="H558" s="145"/>
      <c r="I558" s="156">
        <f t="shared" ref="I558:M559" si="119">IF(+O562/$E$119&lt;=100%,0,(+O562-$E$119)/$E$119)</f>
        <v>1.3333333333333333</v>
      </c>
      <c r="J558" s="156">
        <f t="shared" si="119"/>
        <v>1.3333333333333333</v>
      </c>
      <c r="K558" s="156">
        <f t="shared" si="119"/>
        <v>1.3333333333333333</v>
      </c>
      <c r="L558" s="156">
        <f t="shared" si="119"/>
        <v>1.3333333333333333</v>
      </c>
      <c r="M558" s="156">
        <f t="shared" si="119"/>
        <v>1.3333333333333333</v>
      </c>
      <c r="N558" s="145" t="s">
        <v>175</v>
      </c>
      <c r="O558" s="161">
        <v>15</v>
      </c>
      <c r="P558" s="145" t="s">
        <v>176</v>
      </c>
      <c r="Q558" s="145">
        <v>1</v>
      </c>
      <c r="T558" s="145"/>
      <c r="U558" s="145">
        <f>+U556/2</f>
        <v>1</v>
      </c>
      <c r="AA558" s="145">
        <f>+AA556/2</f>
        <v>10</v>
      </c>
      <c r="AH558" s="145"/>
      <c r="AI558" s="145"/>
      <c r="AJ558" s="145"/>
      <c r="AK558" s="145"/>
      <c r="AL558" s="145"/>
      <c r="AM558" s="145"/>
      <c r="AN558" s="145"/>
      <c r="AO558" s="145"/>
      <c r="AP558" s="145"/>
      <c r="AQ558" s="145"/>
      <c r="AR558" s="145"/>
      <c r="AS558" s="145"/>
      <c r="AT558" s="145"/>
      <c r="AV558" s="151"/>
      <c r="AX558" s="151"/>
      <c r="AZ558" s="151"/>
      <c r="BA558" s="152" t="s">
        <v>128</v>
      </c>
      <c r="BB558" s="153"/>
      <c r="BC558" s="152" t="s">
        <v>128</v>
      </c>
      <c r="BD558" s="151"/>
      <c r="BF558" s="151"/>
      <c r="BH558" s="151"/>
    </row>
    <row r="559" spans="1:60" x14ac:dyDescent="0.2">
      <c r="A559" s="145" t="s">
        <v>139</v>
      </c>
      <c r="B559" s="146">
        <v>710</v>
      </c>
      <c r="C559" s="145" t="s">
        <v>49</v>
      </c>
      <c r="D559" s="146">
        <v>1020</v>
      </c>
      <c r="E559" s="145" t="s">
        <v>143</v>
      </c>
      <c r="F559" s="145"/>
      <c r="G559" s="145" t="s">
        <v>147</v>
      </c>
      <c r="H559" s="145"/>
      <c r="I559" s="156">
        <f t="shared" si="119"/>
        <v>0</v>
      </c>
      <c r="J559" s="156">
        <f t="shared" si="119"/>
        <v>0</v>
      </c>
      <c r="K559" s="156">
        <f t="shared" si="119"/>
        <v>0</v>
      </c>
      <c r="L559" s="156">
        <f t="shared" si="119"/>
        <v>0</v>
      </c>
      <c r="M559" s="156">
        <f t="shared" si="119"/>
        <v>0</v>
      </c>
      <c r="N559" s="145" t="s">
        <v>175</v>
      </c>
      <c r="O559" s="161">
        <v>15</v>
      </c>
      <c r="P559" s="164" t="s">
        <v>177</v>
      </c>
      <c r="Q559" s="174">
        <v>2</v>
      </c>
      <c r="T559" s="164"/>
      <c r="U559" s="174">
        <v>2</v>
      </c>
      <c r="V559" s="145" t="s">
        <v>177</v>
      </c>
      <c r="AA559" s="174">
        <f>+U559</f>
        <v>2</v>
      </c>
      <c r="AB559" s="145" t="s">
        <v>177</v>
      </c>
      <c r="AH559" s="145"/>
      <c r="AI559" s="145"/>
      <c r="AJ559" s="145"/>
      <c r="AK559" s="145"/>
      <c r="AL559" s="145"/>
      <c r="AM559" s="145"/>
      <c r="AN559" s="145"/>
      <c r="AO559" s="145"/>
      <c r="AP559" s="145"/>
      <c r="AQ559" s="145"/>
      <c r="AR559" s="145"/>
      <c r="AS559" s="145"/>
      <c r="AT559" s="145"/>
      <c r="AV559" s="157"/>
      <c r="AX559" s="157"/>
      <c r="AZ559" s="157"/>
      <c r="BA559" s="152"/>
      <c r="BB559" s="158"/>
      <c r="BC559" s="152"/>
      <c r="BD559" s="157"/>
      <c r="BF559" s="157"/>
      <c r="BH559" s="157"/>
    </row>
    <row r="560" spans="1:60" x14ac:dyDescent="0.2">
      <c r="D560" s="164" t="s">
        <v>178</v>
      </c>
      <c r="F560" s="145"/>
      <c r="G560" s="145" t="s">
        <v>148</v>
      </c>
      <c r="H560" s="145"/>
      <c r="I560" s="156">
        <f>(+O564-$O$123)/$O$123</f>
        <v>1.5</v>
      </c>
      <c r="J560" s="156">
        <f>(+P564-$O$123)/$O$123</f>
        <v>1.5</v>
      </c>
      <c r="K560" s="156">
        <f>(+Q564-$O$123)/$O$123</f>
        <v>1.5</v>
      </c>
      <c r="L560" s="156">
        <f>(+R564-$O$123)/$O$123</f>
        <v>1.5</v>
      </c>
      <c r="M560" s="156">
        <f>(+S564-$O$123)/$O$123</f>
        <v>1.5</v>
      </c>
      <c r="N560" s="145" t="s">
        <v>175</v>
      </c>
      <c r="O560" s="161">
        <v>5</v>
      </c>
      <c r="T560" s="145"/>
      <c r="AH560" s="145"/>
      <c r="AI560" s="145"/>
      <c r="AJ560" s="145"/>
      <c r="AK560" s="145"/>
      <c r="AL560" s="145"/>
      <c r="AM560" s="145"/>
      <c r="AN560" s="145"/>
      <c r="AO560" s="145"/>
      <c r="AP560" s="145"/>
      <c r="AQ560" s="145"/>
      <c r="AR560" s="145"/>
      <c r="AS560" s="145"/>
      <c r="AT560" s="145"/>
      <c r="AV560" s="157"/>
      <c r="AX560" s="157"/>
      <c r="AZ560" s="157"/>
      <c r="BA560" s="152"/>
      <c r="BB560" s="158"/>
      <c r="BC560" s="152"/>
      <c r="BD560" s="157"/>
      <c r="BF560" s="157"/>
      <c r="BH560" s="157"/>
    </row>
    <row r="561" spans="1:60" x14ac:dyDescent="0.2">
      <c r="D561" s="155">
        <v>1</v>
      </c>
      <c r="E561" s="155">
        <v>2</v>
      </c>
      <c r="F561" s="155">
        <v>3</v>
      </c>
      <c r="G561" s="155">
        <v>4</v>
      </c>
      <c r="H561" s="155">
        <v>5</v>
      </c>
      <c r="I561" s="165" t="s">
        <v>179</v>
      </c>
      <c r="J561" s="154"/>
      <c r="K561" s="154"/>
      <c r="L561" s="154">
        <f>+N547</f>
        <v>2</v>
      </c>
      <c r="M561" s="154" t="s">
        <v>188</v>
      </c>
      <c r="O561" s="165" t="s">
        <v>180</v>
      </c>
      <c r="P561" s="154"/>
      <c r="Q561" s="154"/>
      <c r="R561" s="154"/>
      <c r="S561" s="154"/>
      <c r="AG561" s="155">
        <v>1</v>
      </c>
      <c r="AH561" s="155">
        <v>2</v>
      </c>
      <c r="AI561" s="155">
        <v>3</v>
      </c>
      <c r="AJ561" s="155">
        <v>4</v>
      </c>
      <c r="AK561" s="155">
        <v>5</v>
      </c>
      <c r="AL561" s="155"/>
      <c r="AP561" s="145"/>
      <c r="AQ561" s="145"/>
      <c r="AR561" s="145"/>
      <c r="AS561" s="145"/>
      <c r="AT561" s="145"/>
      <c r="AV561" s="157"/>
      <c r="AX561" s="157"/>
      <c r="AZ561" s="157"/>
      <c r="BA561" s="152"/>
      <c r="BB561" s="158"/>
      <c r="BC561" s="152"/>
      <c r="BD561" s="157"/>
      <c r="BF561" s="157"/>
      <c r="BH561" s="157"/>
    </row>
    <row r="562" spans="1:60" x14ac:dyDescent="0.2">
      <c r="D562" s="166">
        <f t="shared" ref="D562:H563" si="120">+$E$119*I558+$E$119</f>
        <v>35</v>
      </c>
      <c r="E562" s="166">
        <f t="shared" si="120"/>
        <v>35</v>
      </c>
      <c r="F562" s="166">
        <f t="shared" si="120"/>
        <v>35</v>
      </c>
      <c r="G562" s="166">
        <f t="shared" si="120"/>
        <v>35</v>
      </c>
      <c r="H562" s="166">
        <f t="shared" si="120"/>
        <v>35</v>
      </c>
      <c r="I562" s="166">
        <v>35</v>
      </c>
      <c r="J562" s="166">
        <f>+I562</f>
        <v>35</v>
      </c>
      <c r="K562" s="166">
        <f>+J562</f>
        <v>35</v>
      </c>
      <c r="L562" s="166">
        <f>+K562</f>
        <v>35</v>
      </c>
      <c r="M562" s="166">
        <f>+L562</f>
        <v>35</v>
      </c>
      <c r="N562" s="148" t="s">
        <v>146</v>
      </c>
      <c r="O562" s="166">
        <f>+I562</f>
        <v>35</v>
      </c>
      <c r="P562" s="166">
        <f>+J562</f>
        <v>35</v>
      </c>
      <c r="Q562" s="166">
        <f>+K562</f>
        <v>35</v>
      </c>
      <c r="R562" s="166">
        <f>+L562</f>
        <v>35</v>
      </c>
      <c r="S562" s="166">
        <f>+M562</f>
        <v>35</v>
      </c>
      <c r="AG562" s="166">
        <f t="shared" ref="AG562:AK564" si="121">+D562-O562</f>
        <v>0</v>
      </c>
      <c r="AH562" s="166">
        <f t="shared" si="121"/>
        <v>0</v>
      </c>
      <c r="AI562" s="166">
        <f t="shared" si="121"/>
        <v>0</v>
      </c>
      <c r="AJ562" s="166">
        <f t="shared" si="121"/>
        <v>0</v>
      </c>
      <c r="AK562" s="166">
        <f t="shared" si="121"/>
        <v>0</v>
      </c>
      <c r="AL562" s="167"/>
      <c r="AP562" s="145"/>
      <c r="AQ562" s="145"/>
      <c r="AR562" s="145"/>
      <c r="AS562" s="145"/>
      <c r="AT562" s="145"/>
      <c r="AV562" s="157"/>
      <c r="AX562" s="157"/>
      <c r="AZ562" s="157"/>
      <c r="BA562" s="152"/>
      <c r="BB562" s="158"/>
      <c r="BC562" s="152"/>
      <c r="BD562" s="157"/>
      <c r="BF562" s="157"/>
      <c r="BH562" s="157"/>
    </row>
    <row r="563" spans="1:60" x14ac:dyDescent="0.2">
      <c r="D563" s="166">
        <f t="shared" si="120"/>
        <v>15</v>
      </c>
      <c r="E563" s="166">
        <f t="shared" si="120"/>
        <v>15</v>
      </c>
      <c r="F563" s="166">
        <f t="shared" si="120"/>
        <v>15</v>
      </c>
      <c r="G563" s="166">
        <f t="shared" si="120"/>
        <v>15</v>
      </c>
      <c r="H563" s="166">
        <f t="shared" si="120"/>
        <v>15</v>
      </c>
      <c r="I563" s="166">
        <v>0</v>
      </c>
      <c r="J563" s="166">
        <v>0</v>
      </c>
      <c r="K563" s="166">
        <v>0</v>
      </c>
      <c r="L563" s="166">
        <v>0</v>
      </c>
      <c r="M563" s="166">
        <v>0</v>
      </c>
      <c r="N563" s="148" t="s">
        <v>146</v>
      </c>
      <c r="O563" s="166">
        <f>+I563/$N$110</f>
        <v>0</v>
      </c>
      <c r="P563" s="166">
        <f>+J563/$N$110</f>
        <v>0</v>
      </c>
      <c r="Q563" s="166">
        <f>+K563/$N$110</f>
        <v>0</v>
      </c>
      <c r="R563" s="166">
        <f>+L563/$N$110</f>
        <v>0</v>
      </c>
      <c r="S563" s="166">
        <f>+M563/$N$110</f>
        <v>0</v>
      </c>
      <c r="AG563" s="166">
        <f t="shared" si="121"/>
        <v>15</v>
      </c>
      <c r="AH563" s="166">
        <f t="shared" si="121"/>
        <v>15</v>
      </c>
      <c r="AI563" s="166">
        <f t="shared" si="121"/>
        <v>15</v>
      </c>
      <c r="AJ563" s="166">
        <f t="shared" si="121"/>
        <v>15</v>
      </c>
      <c r="AK563" s="166">
        <f t="shared" si="121"/>
        <v>15</v>
      </c>
      <c r="AL563" s="167"/>
      <c r="AP563" s="145"/>
      <c r="AQ563" s="145"/>
      <c r="AR563" s="145"/>
      <c r="AS563" s="145"/>
      <c r="AT563" s="145"/>
      <c r="AV563" s="157"/>
      <c r="AX563" s="157"/>
      <c r="AZ563" s="157"/>
      <c r="BA563" s="152"/>
      <c r="BB563" s="158"/>
      <c r="BC563" s="152"/>
      <c r="BD563" s="157"/>
      <c r="BF563" s="157"/>
      <c r="BH563" s="157"/>
    </row>
    <row r="564" spans="1:60" x14ac:dyDescent="0.2">
      <c r="D564" s="166">
        <f>+$O$123*I560+$O$123</f>
        <v>12.5</v>
      </c>
      <c r="E564" s="166">
        <f>+$O$123*J560+$O$123</f>
        <v>12.5</v>
      </c>
      <c r="F564" s="166">
        <f>+$O$123*K560+$O$123</f>
        <v>12.5</v>
      </c>
      <c r="G564" s="166">
        <f>+$O$123*L560+$O$123</f>
        <v>12.5</v>
      </c>
      <c r="H564" s="166">
        <f>+$O$123*M560+$O$123</f>
        <v>12.5</v>
      </c>
      <c r="I564" s="166">
        <v>25</v>
      </c>
      <c r="J564" s="166">
        <f>+I564</f>
        <v>25</v>
      </c>
      <c r="K564" s="166">
        <f>+J564</f>
        <v>25</v>
      </c>
      <c r="L564" s="166">
        <f>+K564</f>
        <v>25</v>
      </c>
      <c r="M564" s="166">
        <f>+L564</f>
        <v>25</v>
      </c>
      <c r="N564" s="148" t="s">
        <v>146</v>
      </c>
      <c r="O564" s="166">
        <f>+I564/2</f>
        <v>12.5</v>
      </c>
      <c r="P564" s="166">
        <f>+J564/2</f>
        <v>12.5</v>
      </c>
      <c r="Q564" s="166">
        <f>+K564/2</f>
        <v>12.5</v>
      </c>
      <c r="R564" s="166">
        <f>+L564/2</f>
        <v>12.5</v>
      </c>
      <c r="S564" s="166">
        <f>+M564/2</f>
        <v>12.5</v>
      </c>
      <c r="AG564" s="166">
        <f t="shared" si="121"/>
        <v>0</v>
      </c>
      <c r="AH564" s="166">
        <f t="shared" si="121"/>
        <v>0</v>
      </c>
      <c r="AI564" s="166">
        <f t="shared" si="121"/>
        <v>0</v>
      </c>
      <c r="AJ564" s="166">
        <f t="shared" si="121"/>
        <v>0</v>
      </c>
      <c r="AK564" s="166">
        <f t="shared" si="121"/>
        <v>0</v>
      </c>
      <c r="AL564" s="167"/>
      <c r="AP564" s="145"/>
      <c r="AQ564" s="145"/>
      <c r="AR564" s="145"/>
      <c r="AS564" s="145"/>
      <c r="AT564" s="145"/>
      <c r="AV564" s="157"/>
      <c r="AX564" s="157"/>
      <c r="AZ564" s="157"/>
      <c r="BA564" s="152"/>
      <c r="BB564" s="158"/>
      <c r="BC564" s="152"/>
      <c r="BD564" s="157"/>
      <c r="BF564" s="157"/>
      <c r="BH564" s="157"/>
    </row>
    <row r="565" spans="1:60" x14ac:dyDescent="0.2">
      <c r="F565" s="145"/>
      <c r="G565" s="145"/>
      <c r="H565" s="145"/>
      <c r="I565" s="154">
        <v>1</v>
      </c>
      <c r="J565" s="154">
        <v>2</v>
      </c>
      <c r="K565" s="154">
        <v>3</v>
      </c>
      <c r="L565" s="154">
        <v>4</v>
      </c>
      <c r="M565" s="154">
        <v>5</v>
      </c>
      <c r="O565" s="154">
        <v>1</v>
      </c>
      <c r="P565" s="154">
        <v>2</v>
      </c>
      <c r="Q565" s="154">
        <v>3</v>
      </c>
      <c r="R565" s="154">
        <v>4</v>
      </c>
      <c r="S565" s="154">
        <v>5</v>
      </c>
      <c r="T565" s="154"/>
      <c r="U565" s="154">
        <v>1</v>
      </c>
      <c r="V565" s="154">
        <v>2</v>
      </c>
      <c r="W565" s="154">
        <v>3</v>
      </c>
      <c r="X565" s="154">
        <v>4</v>
      </c>
      <c r="Y565" s="154">
        <v>5</v>
      </c>
      <c r="Z565" s="154"/>
      <c r="AA565" s="154">
        <v>1</v>
      </c>
      <c r="AB565" s="154">
        <v>2</v>
      </c>
      <c r="AC565" s="154">
        <v>3</v>
      </c>
      <c r="AD565" s="154">
        <v>4</v>
      </c>
      <c r="AE565" s="154">
        <v>5</v>
      </c>
      <c r="AP565" s="145"/>
      <c r="AQ565" s="145"/>
      <c r="AR565" s="145"/>
      <c r="AS565" s="145"/>
      <c r="AT565" s="145"/>
    </row>
    <row r="566" spans="1:60" x14ac:dyDescent="0.2">
      <c r="A566" s="145"/>
      <c r="B566" s="145"/>
      <c r="C566" s="145"/>
      <c r="D566" s="145"/>
      <c r="E566" s="145"/>
      <c r="F566" s="145" t="s">
        <v>149</v>
      </c>
      <c r="G566" s="145" t="s">
        <v>134</v>
      </c>
      <c r="H566" s="146">
        <v>5000</v>
      </c>
      <c r="I566" s="156">
        <v>3.2500000000000001E-2</v>
      </c>
      <c r="J566" s="156">
        <f>+I566-0.25%</f>
        <v>3.0000000000000002E-2</v>
      </c>
      <c r="K566" s="156">
        <f>+J566+0.25%</f>
        <v>3.2500000000000001E-2</v>
      </c>
      <c r="L566" s="156">
        <f>+K566</f>
        <v>3.2500000000000001E-2</v>
      </c>
      <c r="M566" s="156">
        <f>+L566+1.75%</f>
        <v>0.05</v>
      </c>
      <c r="O566" s="145">
        <f>+$H566*I566</f>
        <v>162.5</v>
      </c>
      <c r="P566" s="145">
        <f>+$H566*J566</f>
        <v>150</v>
      </c>
      <c r="Q566" s="145">
        <f>+$H566*K566</f>
        <v>162.5</v>
      </c>
      <c r="R566" s="145">
        <f>+$H566*L566</f>
        <v>162.5</v>
      </c>
      <c r="S566" s="145">
        <f>+$H566*M566</f>
        <v>250</v>
      </c>
      <c r="T566" s="145"/>
      <c r="U566" s="168">
        <f t="shared" ref="U566:Y570" si="122">+O572*$U$119</f>
        <v>505</v>
      </c>
      <c r="V566" s="168">
        <f t="shared" si="122"/>
        <v>440</v>
      </c>
      <c r="W566" s="168">
        <f t="shared" si="122"/>
        <v>493</v>
      </c>
      <c r="X566" s="168">
        <f t="shared" si="122"/>
        <v>513</v>
      </c>
      <c r="Y566" s="168">
        <f t="shared" si="122"/>
        <v>768</v>
      </c>
      <c r="Z566" s="145"/>
      <c r="AA566" s="168">
        <f t="shared" ref="AA566:AE570" si="123">+$AA$119*O572</f>
        <v>5050</v>
      </c>
      <c r="AB566" s="168">
        <f t="shared" si="123"/>
        <v>4400</v>
      </c>
      <c r="AC566" s="168">
        <f t="shared" si="123"/>
        <v>4930</v>
      </c>
      <c r="AD566" s="168">
        <f t="shared" si="123"/>
        <v>5130</v>
      </c>
      <c r="AE566" s="168">
        <f t="shared" si="123"/>
        <v>7680</v>
      </c>
      <c r="AH566" s="145"/>
      <c r="AI566" s="145"/>
      <c r="AJ566" s="145"/>
      <c r="AK566" s="145"/>
      <c r="AL566" s="145"/>
      <c r="AM566" s="145"/>
      <c r="AN566" s="145"/>
      <c r="AO566" s="145"/>
      <c r="AP566" s="145"/>
      <c r="AQ566" s="145"/>
      <c r="AR566" s="145"/>
      <c r="AS566" s="145"/>
      <c r="AT566" s="145"/>
    </row>
    <row r="567" spans="1:60" x14ac:dyDescent="0.2">
      <c r="A567" s="145" t="s">
        <v>150</v>
      </c>
      <c r="B567" s="145"/>
      <c r="C567" s="145"/>
      <c r="D567" s="145"/>
      <c r="E567" s="175" t="s">
        <v>121</v>
      </c>
      <c r="F567" s="145" t="s">
        <v>138</v>
      </c>
      <c r="G567" s="145" t="s">
        <v>134</v>
      </c>
      <c r="H567" s="146">
        <v>10000</v>
      </c>
      <c r="I567" s="156">
        <f>+I566-0.5%</f>
        <v>2.75E-2</v>
      </c>
      <c r="J567" s="156">
        <f t="shared" ref="J567:M570" si="124">+J566-0.25%</f>
        <v>2.7500000000000004E-2</v>
      </c>
      <c r="K567" s="156">
        <f t="shared" si="124"/>
        <v>3.0000000000000002E-2</v>
      </c>
      <c r="L567" s="156">
        <f t="shared" si="124"/>
        <v>3.0000000000000002E-2</v>
      </c>
      <c r="M567" s="156">
        <f t="shared" si="124"/>
        <v>4.7500000000000001E-2</v>
      </c>
      <c r="O567" s="145">
        <f>(+$H567-$H566)*I567+O566</f>
        <v>300</v>
      </c>
      <c r="P567" s="145">
        <f>(+$H567-$H566)*J567+P566</f>
        <v>287.5</v>
      </c>
      <c r="Q567" s="145">
        <f>(+$H567-$H566)*K567+Q566</f>
        <v>312.5</v>
      </c>
      <c r="R567" s="145">
        <f>(+$H567-$H566)*L567+R566</f>
        <v>312.5</v>
      </c>
      <c r="S567" s="145">
        <f>(+$H567-$H566)*M567+S566</f>
        <v>487.5</v>
      </c>
      <c r="T567" s="145"/>
      <c r="U567" s="168">
        <f t="shared" si="122"/>
        <v>780</v>
      </c>
      <c r="V567" s="168">
        <f t="shared" si="122"/>
        <v>715</v>
      </c>
      <c r="W567" s="168">
        <f t="shared" si="122"/>
        <v>793</v>
      </c>
      <c r="X567" s="168">
        <f t="shared" si="122"/>
        <v>813</v>
      </c>
      <c r="Y567" s="168">
        <f t="shared" si="122"/>
        <v>1243</v>
      </c>
      <c r="Z567" s="145"/>
      <c r="AA567" s="168">
        <f t="shared" si="123"/>
        <v>7800</v>
      </c>
      <c r="AB567" s="168">
        <f t="shared" si="123"/>
        <v>7150</v>
      </c>
      <c r="AC567" s="168">
        <f t="shared" si="123"/>
        <v>7930</v>
      </c>
      <c r="AD567" s="168">
        <f t="shared" si="123"/>
        <v>8130</v>
      </c>
      <c r="AE567" s="168">
        <f t="shared" si="123"/>
        <v>12430</v>
      </c>
      <c r="AG567" s="145"/>
      <c r="AH567" s="145"/>
      <c r="AI567" s="145"/>
      <c r="AJ567" s="145"/>
      <c r="AK567" s="145"/>
      <c r="AL567" s="145"/>
      <c r="AM567" s="145"/>
      <c r="AN567" s="145"/>
      <c r="AO567" s="145"/>
      <c r="AP567" s="145"/>
      <c r="AQ567" s="145"/>
      <c r="AR567" s="145"/>
      <c r="AS567" s="145"/>
      <c r="AT567" s="145"/>
    </row>
    <row r="568" spans="1:60" x14ac:dyDescent="0.2">
      <c r="A568" s="145"/>
      <c r="B568" s="145"/>
      <c r="C568" s="145"/>
      <c r="D568" s="145"/>
      <c r="E568" s="145"/>
      <c r="F568" s="145" t="s">
        <v>140</v>
      </c>
      <c r="G568" s="145" t="s">
        <v>134</v>
      </c>
      <c r="H568" s="146">
        <v>25000</v>
      </c>
      <c r="I568" s="156">
        <f>+I567-0.25%</f>
        <v>2.5000000000000001E-2</v>
      </c>
      <c r="J568" s="156">
        <f t="shared" si="124"/>
        <v>2.5000000000000005E-2</v>
      </c>
      <c r="K568" s="156">
        <f t="shared" si="124"/>
        <v>2.7500000000000004E-2</v>
      </c>
      <c r="L568" s="156">
        <f t="shared" si="124"/>
        <v>2.7500000000000004E-2</v>
      </c>
      <c r="M568" s="156">
        <f t="shared" si="124"/>
        <v>4.4999999999999998E-2</v>
      </c>
      <c r="O568" s="145">
        <f>(+$H568-($H567+$H566))*I568+O567</f>
        <v>550</v>
      </c>
      <c r="P568" s="145">
        <f>(+$H568-($H567+$H566))*J568+P567</f>
        <v>537.5</v>
      </c>
      <c r="Q568" s="145">
        <f>(+$H568-($H567+$H566))*K568+Q567</f>
        <v>587.5</v>
      </c>
      <c r="R568" s="145">
        <f>(+$H568-($H567+$H566))*L568+R567</f>
        <v>587.5</v>
      </c>
      <c r="S568" s="145">
        <f>(+$H568-($H567+$H566))*M568+S567</f>
        <v>937.5</v>
      </c>
      <c r="T568" s="145"/>
      <c r="U568" s="168">
        <f t="shared" si="122"/>
        <v>1280</v>
      </c>
      <c r="V568" s="168">
        <f t="shared" si="122"/>
        <v>1215</v>
      </c>
      <c r="W568" s="168">
        <f t="shared" si="122"/>
        <v>1343</v>
      </c>
      <c r="X568" s="168">
        <f t="shared" si="122"/>
        <v>1363</v>
      </c>
      <c r="Y568" s="168">
        <f t="shared" si="122"/>
        <v>2143</v>
      </c>
      <c r="Z568" s="145"/>
      <c r="AA568" s="168">
        <f t="shared" si="123"/>
        <v>12800</v>
      </c>
      <c r="AB568" s="168">
        <f t="shared" si="123"/>
        <v>12150</v>
      </c>
      <c r="AC568" s="168">
        <f t="shared" si="123"/>
        <v>13430</v>
      </c>
      <c r="AD568" s="168">
        <f t="shared" si="123"/>
        <v>13630</v>
      </c>
      <c r="AE568" s="168">
        <f t="shared" si="123"/>
        <v>21430</v>
      </c>
      <c r="AG568" s="145"/>
      <c r="AH568" s="145"/>
      <c r="AI568" s="145"/>
      <c r="AJ568" s="145"/>
      <c r="AK568" s="145"/>
      <c r="AL568" s="145"/>
      <c r="AM568" s="145"/>
      <c r="AN568" s="145"/>
      <c r="AO568" s="145"/>
      <c r="AP568" s="145"/>
      <c r="AQ568" s="145"/>
      <c r="AR568" s="145"/>
      <c r="AS568" s="145"/>
      <c r="AT568" s="145"/>
    </row>
    <row r="569" spans="1:60" x14ac:dyDescent="0.2">
      <c r="A569" s="145"/>
      <c r="B569" s="145"/>
      <c r="C569" s="145"/>
      <c r="D569" s="145"/>
      <c r="E569" s="145"/>
      <c r="F569" s="145" t="s">
        <v>151</v>
      </c>
      <c r="G569" s="145" t="s">
        <v>134</v>
      </c>
      <c r="H569" s="146">
        <v>50000</v>
      </c>
      <c r="I569" s="156">
        <f>+I568-0.25%</f>
        <v>2.2500000000000003E-2</v>
      </c>
      <c r="J569" s="156">
        <f t="shared" si="124"/>
        <v>2.2500000000000006E-2</v>
      </c>
      <c r="K569" s="156">
        <f t="shared" si="124"/>
        <v>2.5000000000000005E-2</v>
      </c>
      <c r="L569" s="156">
        <f t="shared" si="124"/>
        <v>2.5000000000000005E-2</v>
      </c>
      <c r="M569" s="156">
        <f t="shared" si="124"/>
        <v>4.2499999999999996E-2</v>
      </c>
      <c r="O569" s="145">
        <f>(+$H569-($H568+$H567+$H566))*I569+O568</f>
        <v>775</v>
      </c>
      <c r="P569" s="145">
        <f>(+$H569-($H568+$H567+$H566))*J569+P568</f>
        <v>762.5</v>
      </c>
      <c r="Q569" s="145">
        <f>(+$H569-($H568+$H567+$H566))*K569+Q568</f>
        <v>837.5</v>
      </c>
      <c r="R569" s="145">
        <f>(+$H569-($H568+$H567+$H566))*L569+R568</f>
        <v>837.5</v>
      </c>
      <c r="S569" s="145">
        <f>(+$H569-($H568+$H567+$H566))*M569+S568</f>
        <v>1362.5</v>
      </c>
      <c r="T569" s="145"/>
      <c r="U569" s="168">
        <f t="shared" si="122"/>
        <v>1730</v>
      </c>
      <c r="V569" s="168">
        <f t="shared" si="122"/>
        <v>1665</v>
      </c>
      <c r="W569" s="168">
        <f t="shared" si="122"/>
        <v>1843</v>
      </c>
      <c r="X569" s="168">
        <f t="shared" si="122"/>
        <v>1863</v>
      </c>
      <c r="Y569" s="168">
        <f t="shared" si="122"/>
        <v>2993</v>
      </c>
      <c r="Z569" s="145"/>
      <c r="AA569" s="168">
        <f t="shared" si="123"/>
        <v>17300</v>
      </c>
      <c r="AB569" s="168">
        <f t="shared" si="123"/>
        <v>16650</v>
      </c>
      <c r="AC569" s="168">
        <f t="shared" si="123"/>
        <v>18430</v>
      </c>
      <c r="AD569" s="168">
        <f t="shared" si="123"/>
        <v>18630</v>
      </c>
      <c r="AE569" s="168">
        <f t="shared" si="123"/>
        <v>29930</v>
      </c>
      <c r="AG569" s="145"/>
      <c r="AH569" s="145"/>
      <c r="AI569" s="145"/>
      <c r="AJ569" s="145"/>
      <c r="AK569" s="145"/>
      <c r="AL569" s="145"/>
      <c r="AM569" s="145"/>
      <c r="AN569" s="145"/>
      <c r="AO569" s="145"/>
      <c r="AP569" s="145"/>
      <c r="AQ569" s="145"/>
      <c r="AR569" s="145"/>
      <c r="AS569" s="145"/>
      <c r="AT569" s="145"/>
    </row>
    <row r="570" spans="1:60" x14ac:dyDescent="0.2">
      <c r="A570" s="145"/>
      <c r="B570" s="145"/>
      <c r="C570" s="145"/>
      <c r="D570" s="145"/>
      <c r="E570" s="145"/>
      <c r="F570" s="145" t="s">
        <v>152</v>
      </c>
      <c r="G570" s="145" t="s">
        <v>141</v>
      </c>
      <c r="H570" s="146">
        <v>100000</v>
      </c>
      <c r="I570" s="156">
        <f>+I569-0.25%</f>
        <v>2.0000000000000004E-2</v>
      </c>
      <c r="J570" s="156">
        <f t="shared" si="124"/>
        <v>2.0000000000000007E-2</v>
      </c>
      <c r="K570" s="156">
        <f t="shared" si="124"/>
        <v>2.2500000000000006E-2</v>
      </c>
      <c r="L570" s="156">
        <f t="shared" si="124"/>
        <v>2.2500000000000006E-2</v>
      </c>
      <c r="M570" s="156">
        <f t="shared" si="124"/>
        <v>3.9999999999999994E-2</v>
      </c>
      <c r="O570" s="145">
        <f>(+$H570-(SUM(H566:H569)))*I570+O569</f>
        <v>975</v>
      </c>
      <c r="P570" s="145">
        <f>(+$H570-($H569+$H568+$H567+$H566))*J570+P569</f>
        <v>962.50000000000011</v>
      </c>
      <c r="Q570" s="145">
        <f>(+$H570-($H569+$H568+$H567+$H566))*K570+Q569</f>
        <v>1062.5</v>
      </c>
      <c r="R570" s="145">
        <f>(+$H570-($H569+$H568+$H567+$H566))*L570+R569</f>
        <v>1062.5</v>
      </c>
      <c r="S570" s="145">
        <f>(+$H570-($H569+$H568+$H567+$H566))*M570+S569</f>
        <v>1762.5</v>
      </c>
      <c r="T570" s="145"/>
      <c r="U570" s="168">
        <f t="shared" si="122"/>
        <v>2130</v>
      </c>
      <c r="V570" s="168">
        <f t="shared" si="122"/>
        <v>2065</v>
      </c>
      <c r="W570" s="168">
        <f t="shared" si="122"/>
        <v>2293</v>
      </c>
      <c r="X570" s="168">
        <f t="shared" si="122"/>
        <v>2313</v>
      </c>
      <c r="Y570" s="168">
        <f t="shared" si="122"/>
        <v>3793</v>
      </c>
      <c r="Z570" s="145"/>
      <c r="AA570" s="168">
        <f t="shared" si="123"/>
        <v>21300</v>
      </c>
      <c r="AB570" s="168">
        <f t="shared" si="123"/>
        <v>20650</v>
      </c>
      <c r="AC570" s="168">
        <f t="shared" si="123"/>
        <v>22930</v>
      </c>
      <c r="AD570" s="168">
        <f t="shared" si="123"/>
        <v>23130</v>
      </c>
      <c r="AE570" s="168">
        <f t="shared" si="123"/>
        <v>37930</v>
      </c>
      <c r="AG570" s="145"/>
      <c r="AH570" s="145"/>
      <c r="AI570" s="145"/>
      <c r="AJ570" s="145"/>
      <c r="AK570" s="145"/>
      <c r="AL570" s="145"/>
      <c r="AM570" s="145"/>
      <c r="AN570" s="145"/>
      <c r="AO570" s="145"/>
      <c r="AP570" s="145"/>
      <c r="AQ570" s="145"/>
      <c r="AR570" s="145"/>
      <c r="AS570" s="145"/>
      <c r="AT570" s="145"/>
    </row>
    <row r="571" spans="1:60" x14ac:dyDescent="0.2">
      <c r="A571" s="145" t="s">
        <v>153</v>
      </c>
      <c r="B571" s="145"/>
      <c r="C571" s="145"/>
      <c r="D571" s="145"/>
      <c r="E571" s="145"/>
      <c r="F571" s="145"/>
      <c r="G571" s="145"/>
      <c r="H571" s="145"/>
      <c r="I571" s="145"/>
      <c r="J571" s="145"/>
      <c r="K571" s="145" t="s">
        <v>156</v>
      </c>
      <c r="L571" s="145"/>
      <c r="M571" s="145"/>
      <c r="N571" s="145"/>
      <c r="O571" s="164" t="s">
        <v>181</v>
      </c>
      <c r="P571" s="145"/>
      <c r="Q571" s="145"/>
      <c r="R571" s="145"/>
      <c r="S571" s="145"/>
      <c r="T571" s="145"/>
      <c r="U571" s="145" t="s">
        <v>181</v>
      </c>
      <c r="V571" s="145"/>
      <c r="W571" s="145"/>
      <c r="X571" s="145"/>
      <c r="Y571" s="145"/>
      <c r="Z571" s="145"/>
      <c r="AA571" s="145"/>
      <c r="AB571" s="145"/>
      <c r="AC571" s="145"/>
      <c r="AD571" s="145"/>
      <c r="AE571" s="145"/>
      <c r="AF571" s="145"/>
      <c r="AG571" s="145"/>
      <c r="AH571" s="145"/>
      <c r="AI571" s="145"/>
      <c r="AJ571" s="145"/>
      <c r="AK571" s="145"/>
      <c r="AL571" s="145"/>
      <c r="AM571" s="145"/>
      <c r="AN571" s="145"/>
      <c r="AO571" s="145"/>
      <c r="AP571" s="145"/>
      <c r="AQ571" s="145"/>
      <c r="AR571" s="145"/>
      <c r="AS571" s="145"/>
      <c r="AT571" s="145"/>
    </row>
    <row r="572" spans="1:60" x14ac:dyDescent="0.2">
      <c r="A572" s="164" t="s">
        <v>189</v>
      </c>
      <c r="B572" s="145"/>
      <c r="C572" s="145"/>
      <c r="D572" s="169">
        <v>5.0000000000000001E-3</v>
      </c>
      <c r="E572" s="145"/>
      <c r="F572" s="145" t="s">
        <v>155</v>
      </c>
      <c r="G572" s="145"/>
      <c r="H572" s="145"/>
      <c r="I572" s="170">
        <v>45</v>
      </c>
      <c r="J572" s="170">
        <f>+I572-10</f>
        <v>35</v>
      </c>
      <c r="K572" s="170">
        <f>+J572+7</f>
        <v>42</v>
      </c>
      <c r="L572" s="170">
        <f>+K572+5</f>
        <v>47</v>
      </c>
      <c r="M572" s="170">
        <f>+L572+20</f>
        <v>67</v>
      </c>
      <c r="N572" s="145"/>
      <c r="O572" s="168">
        <f t="shared" ref="O572:S576" si="125">+O566+I$135*$U$122</f>
        <v>252.5</v>
      </c>
      <c r="P572" s="168">
        <f t="shared" si="125"/>
        <v>220</v>
      </c>
      <c r="Q572" s="168">
        <f t="shared" si="125"/>
        <v>246.5</v>
      </c>
      <c r="R572" s="168">
        <f t="shared" si="125"/>
        <v>256.5</v>
      </c>
      <c r="S572" s="168">
        <f t="shared" si="125"/>
        <v>384</v>
      </c>
      <c r="T572" s="168"/>
      <c r="U572" s="145">
        <f t="shared" ref="U572:Y576" si="126">+U566/$U$121</f>
        <v>505</v>
      </c>
      <c r="V572" s="145">
        <f t="shared" si="126"/>
        <v>440</v>
      </c>
      <c r="W572" s="145">
        <f t="shared" si="126"/>
        <v>493</v>
      </c>
      <c r="X572" s="145">
        <f t="shared" si="126"/>
        <v>513</v>
      </c>
      <c r="Y572" s="145">
        <f t="shared" si="126"/>
        <v>768</v>
      </c>
      <c r="Z572" s="145"/>
      <c r="AA572" s="145">
        <f t="shared" ref="AA572:AE576" si="127">+AA566/$AA$121</f>
        <v>505</v>
      </c>
      <c r="AB572" s="145">
        <f t="shared" si="127"/>
        <v>440</v>
      </c>
      <c r="AC572" s="145">
        <f t="shared" si="127"/>
        <v>493</v>
      </c>
      <c r="AD572" s="145">
        <f t="shared" si="127"/>
        <v>513</v>
      </c>
      <c r="AE572" s="145">
        <f t="shared" si="127"/>
        <v>768</v>
      </c>
      <c r="AF572" s="145"/>
      <c r="AG572" s="145"/>
      <c r="AH572" s="145"/>
      <c r="AI572" s="145"/>
      <c r="AJ572" s="145"/>
      <c r="AK572" s="145"/>
      <c r="AL572" s="145"/>
      <c r="AM572" s="145"/>
      <c r="AN572" s="145"/>
      <c r="AO572" s="145"/>
      <c r="AP572" s="145"/>
      <c r="AQ572" s="145"/>
      <c r="AR572" s="145"/>
      <c r="AS572" s="145"/>
      <c r="AT572" s="145"/>
    </row>
    <row r="573" spans="1:60" x14ac:dyDescent="0.2">
      <c r="F573" s="148">
        <f>+G573*$U$119</f>
        <v>10000</v>
      </c>
      <c r="G573" s="148">
        <f>+H566</f>
        <v>5000</v>
      </c>
      <c r="H573" s="148">
        <v>200</v>
      </c>
      <c r="I573" s="148">
        <f>+(30*($U$119-1))</f>
        <v>30</v>
      </c>
      <c r="J573" s="148">
        <f>+F573*K573</f>
        <v>300</v>
      </c>
      <c r="K573" s="171">
        <v>0.03</v>
      </c>
      <c r="L573" s="148">
        <f>+J573+I573+H573</f>
        <v>530</v>
      </c>
      <c r="M573" s="148">
        <f>+L573/$U$121</f>
        <v>530</v>
      </c>
      <c r="N573" s="168"/>
      <c r="O573" s="168">
        <f t="shared" si="125"/>
        <v>390</v>
      </c>
      <c r="P573" s="168">
        <f t="shared" si="125"/>
        <v>357.5</v>
      </c>
      <c r="Q573" s="168">
        <f t="shared" si="125"/>
        <v>396.5</v>
      </c>
      <c r="R573" s="168">
        <f t="shared" si="125"/>
        <v>406.5</v>
      </c>
      <c r="S573" s="168">
        <f t="shared" si="125"/>
        <v>621.5</v>
      </c>
      <c r="T573" s="168"/>
      <c r="U573" s="145">
        <f t="shared" si="126"/>
        <v>780</v>
      </c>
      <c r="V573" s="145">
        <f t="shared" si="126"/>
        <v>715</v>
      </c>
      <c r="W573" s="145">
        <f t="shared" si="126"/>
        <v>793</v>
      </c>
      <c r="X573" s="145">
        <f t="shared" si="126"/>
        <v>813</v>
      </c>
      <c r="Y573" s="145">
        <f t="shared" si="126"/>
        <v>1243</v>
      </c>
      <c r="Z573" s="145"/>
      <c r="AA573" s="145">
        <f t="shared" si="127"/>
        <v>780</v>
      </c>
      <c r="AB573" s="145">
        <f t="shared" si="127"/>
        <v>715</v>
      </c>
      <c r="AC573" s="145">
        <f t="shared" si="127"/>
        <v>793</v>
      </c>
      <c r="AD573" s="145">
        <f t="shared" si="127"/>
        <v>813</v>
      </c>
      <c r="AE573" s="145">
        <f t="shared" si="127"/>
        <v>1243</v>
      </c>
      <c r="AF573" s="145"/>
      <c r="AG573" s="145"/>
    </row>
    <row r="574" spans="1:60" x14ac:dyDescent="0.2">
      <c r="F574" s="148">
        <f>+G574*$U$119</f>
        <v>20000</v>
      </c>
      <c r="G574" s="148">
        <f>+H567</f>
        <v>10000</v>
      </c>
      <c r="H574" s="148">
        <v>200</v>
      </c>
      <c r="I574" s="148">
        <f>+(30*($U$119-1))</f>
        <v>30</v>
      </c>
      <c r="J574" s="148">
        <f>+F574*K574</f>
        <v>550</v>
      </c>
      <c r="K574" s="171">
        <f>+K573-0.0025</f>
        <v>2.75E-2</v>
      </c>
      <c r="L574" s="148">
        <f>+J574+I574+H574</f>
        <v>780</v>
      </c>
      <c r="M574" s="148">
        <f>+L574/$U$121</f>
        <v>780</v>
      </c>
      <c r="N574" s="168"/>
      <c r="O574" s="168">
        <f t="shared" si="125"/>
        <v>640</v>
      </c>
      <c r="P574" s="168">
        <f t="shared" si="125"/>
        <v>607.5</v>
      </c>
      <c r="Q574" s="168">
        <f t="shared" si="125"/>
        <v>671.5</v>
      </c>
      <c r="R574" s="168">
        <f t="shared" si="125"/>
        <v>681.5</v>
      </c>
      <c r="S574" s="168">
        <f t="shared" si="125"/>
        <v>1071.5</v>
      </c>
      <c r="T574" s="168"/>
      <c r="U574" s="145">
        <f t="shared" si="126"/>
        <v>1280</v>
      </c>
      <c r="V574" s="145">
        <f t="shared" si="126"/>
        <v>1215</v>
      </c>
      <c r="W574" s="145">
        <f t="shared" si="126"/>
        <v>1343</v>
      </c>
      <c r="X574" s="145">
        <f t="shared" si="126"/>
        <v>1363</v>
      </c>
      <c r="Y574" s="145">
        <f t="shared" si="126"/>
        <v>2143</v>
      </c>
      <c r="Z574" s="145"/>
      <c r="AA574" s="145">
        <f t="shared" si="127"/>
        <v>1280</v>
      </c>
      <c r="AB574" s="145">
        <f t="shared" si="127"/>
        <v>1215</v>
      </c>
      <c r="AC574" s="145">
        <f t="shared" si="127"/>
        <v>1343</v>
      </c>
      <c r="AD574" s="145">
        <f t="shared" si="127"/>
        <v>1363</v>
      </c>
      <c r="AE574" s="145">
        <f t="shared" si="127"/>
        <v>2143</v>
      </c>
      <c r="AF574" s="145"/>
      <c r="AG574" s="145"/>
    </row>
    <row r="575" spans="1:60" x14ac:dyDescent="0.2">
      <c r="F575" s="148">
        <f>+G575*$U$119</f>
        <v>50000</v>
      </c>
      <c r="G575" s="148">
        <f>+H568</f>
        <v>25000</v>
      </c>
      <c r="H575" s="148">
        <v>200</v>
      </c>
      <c r="I575" s="148">
        <f>+(30*($U$119-1))</f>
        <v>30</v>
      </c>
      <c r="J575" s="148">
        <f>+F575*K575</f>
        <v>1250</v>
      </c>
      <c r="K575" s="171">
        <f>+K574-0.0025</f>
        <v>2.5000000000000001E-2</v>
      </c>
      <c r="L575" s="148">
        <f>+J575+I575+H575</f>
        <v>1480</v>
      </c>
      <c r="M575" s="148">
        <f>+L575/$U$121</f>
        <v>1480</v>
      </c>
      <c r="N575" s="168"/>
      <c r="O575" s="168">
        <f t="shared" si="125"/>
        <v>865</v>
      </c>
      <c r="P575" s="168">
        <f t="shared" si="125"/>
        <v>832.5</v>
      </c>
      <c r="Q575" s="168">
        <f t="shared" si="125"/>
        <v>921.5</v>
      </c>
      <c r="R575" s="168">
        <f t="shared" si="125"/>
        <v>931.5</v>
      </c>
      <c r="S575" s="168">
        <f t="shared" si="125"/>
        <v>1496.5</v>
      </c>
      <c r="T575" s="168"/>
      <c r="U575" s="145">
        <f t="shared" si="126"/>
        <v>1730</v>
      </c>
      <c r="V575" s="145">
        <f t="shared" si="126"/>
        <v>1665</v>
      </c>
      <c r="W575" s="145">
        <f t="shared" si="126"/>
        <v>1843</v>
      </c>
      <c r="X575" s="145">
        <f t="shared" si="126"/>
        <v>1863</v>
      </c>
      <c r="Y575" s="145">
        <f t="shared" si="126"/>
        <v>2993</v>
      </c>
      <c r="Z575" s="145"/>
      <c r="AA575" s="145">
        <f t="shared" si="127"/>
        <v>1730</v>
      </c>
      <c r="AB575" s="145">
        <f t="shared" si="127"/>
        <v>1665</v>
      </c>
      <c r="AC575" s="145">
        <f t="shared" si="127"/>
        <v>1843</v>
      </c>
      <c r="AD575" s="145">
        <f t="shared" si="127"/>
        <v>1863</v>
      </c>
      <c r="AE575" s="145">
        <f t="shared" si="127"/>
        <v>2993</v>
      </c>
      <c r="AF575" s="145"/>
      <c r="AG575" s="145"/>
    </row>
    <row r="576" spans="1:60" x14ac:dyDescent="0.2">
      <c r="F576" s="148">
        <f>+G576*$U$119</f>
        <v>100000</v>
      </c>
      <c r="G576" s="148">
        <f>+H569</f>
        <v>50000</v>
      </c>
      <c r="H576" s="148">
        <v>200</v>
      </c>
      <c r="I576" s="148">
        <f>+(30*($U$119-1))</f>
        <v>30</v>
      </c>
      <c r="J576" s="148">
        <f>+F576*K576</f>
        <v>2250.0000000000005</v>
      </c>
      <c r="K576" s="171">
        <f>+K575-0.0025</f>
        <v>2.2500000000000003E-2</v>
      </c>
      <c r="L576" s="148">
        <f>+J576+I576+H576</f>
        <v>2480.0000000000005</v>
      </c>
      <c r="M576" s="148">
        <f>+L576/$U$121</f>
        <v>2480.0000000000005</v>
      </c>
      <c r="N576" s="168"/>
      <c r="O576" s="168">
        <f t="shared" si="125"/>
        <v>1065</v>
      </c>
      <c r="P576" s="168">
        <f t="shared" si="125"/>
        <v>1032.5</v>
      </c>
      <c r="Q576" s="168">
        <f t="shared" si="125"/>
        <v>1146.5</v>
      </c>
      <c r="R576" s="168">
        <f t="shared" si="125"/>
        <v>1156.5</v>
      </c>
      <c r="S576" s="168">
        <f t="shared" si="125"/>
        <v>1896.5</v>
      </c>
      <c r="T576" s="168"/>
      <c r="U576" s="145">
        <f t="shared" si="126"/>
        <v>2130</v>
      </c>
      <c r="V576" s="145">
        <f t="shared" si="126"/>
        <v>2065</v>
      </c>
      <c r="W576" s="145">
        <f t="shared" si="126"/>
        <v>2293</v>
      </c>
      <c r="X576" s="145">
        <f t="shared" si="126"/>
        <v>2313</v>
      </c>
      <c r="Y576" s="145">
        <f t="shared" si="126"/>
        <v>3793</v>
      </c>
      <c r="Z576" s="145"/>
      <c r="AA576" s="145">
        <f t="shared" si="127"/>
        <v>2130</v>
      </c>
      <c r="AB576" s="145">
        <f t="shared" si="127"/>
        <v>2065</v>
      </c>
      <c r="AC576" s="145">
        <f t="shared" si="127"/>
        <v>2293</v>
      </c>
      <c r="AD576" s="145">
        <f t="shared" si="127"/>
        <v>2313</v>
      </c>
      <c r="AE576" s="145">
        <f t="shared" si="127"/>
        <v>3793</v>
      </c>
      <c r="AF576" s="145"/>
      <c r="AG576" s="145"/>
    </row>
    <row r="577" spans="1:60" x14ac:dyDescent="0.2">
      <c r="F577" s="148">
        <f>+G577*$U$119</f>
        <v>200000</v>
      </c>
      <c r="G577" s="148">
        <f>+H570</f>
        <v>100000</v>
      </c>
      <c r="H577" s="148">
        <v>200</v>
      </c>
      <c r="I577" s="148">
        <f>+(30*($U$119-1))</f>
        <v>30</v>
      </c>
      <c r="J577" s="148">
        <f>+F577*K577</f>
        <v>4000.0000000000009</v>
      </c>
      <c r="K577" s="171">
        <f>+K576-0.0025</f>
        <v>2.0000000000000004E-2</v>
      </c>
      <c r="L577" s="148">
        <f>+J577+I577+H577</f>
        <v>4230.0000000000009</v>
      </c>
      <c r="M577" s="148">
        <f>+L577/$U$121</f>
        <v>4230.0000000000009</v>
      </c>
    </row>
    <row r="579" spans="1:60" x14ac:dyDescent="0.2">
      <c r="A579" s="146"/>
      <c r="B579" s="146"/>
      <c r="C579" s="146"/>
      <c r="D579" s="146"/>
      <c r="E579" s="146"/>
      <c r="F579" s="146"/>
      <c r="G579" s="146"/>
      <c r="H579" s="146"/>
      <c r="I579" s="146"/>
      <c r="J579" s="146"/>
      <c r="K579" s="146"/>
      <c r="L579" s="146"/>
      <c r="M579" s="146"/>
      <c r="N579" s="146"/>
      <c r="O579" s="146"/>
      <c r="P579" s="146"/>
      <c r="Q579" s="146"/>
      <c r="R579" s="146"/>
      <c r="S579" s="146"/>
      <c r="T579" s="146"/>
      <c r="U579" s="146"/>
      <c r="V579" s="146"/>
      <c r="W579" s="146"/>
      <c r="X579" s="146"/>
      <c r="Y579" s="146"/>
      <c r="Z579" s="146"/>
      <c r="AA579" s="146"/>
      <c r="AB579" s="146"/>
      <c r="AC579" s="146"/>
      <c r="AD579" s="146"/>
      <c r="AE579" s="146"/>
      <c r="AF579" s="146"/>
      <c r="AG579" s="146"/>
      <c r="AH579" s="146"/>
      <c r="AI579" s="146"/>
      <c r="AJ579" s="146"/>
      <c r="AK579" s="146"/>
      <c r="AL579" s="146"/>
      <c r="AM579" s="146"/>
      <c r="AN579" s="146"/>
      <c r="AO579" s="146"/>
      <c r="AP579" s="146"/>
      <c r="AQ579" s="146"/>
      <c r="AR579" s="146"/>
      <c r="AS579" s="146"/>
      <c r="AT579" s="146"/>
      <c r="AU579" s="146"/>
      <c r="AV579" s="146"/>
      <c r="AW579" s="146"/>
      <c r="AX579" s="146"/>
      <c r="AY579" s="146"/>
      <c r="AZ579" s="146"/>
      <c r="BA579" s="146"/>
      <c r="BB579" s="146"/>
      <c r="BC579" s="146"/>
      <c r="BD579" s="146"/>
      <c r="BE579" s="146"/>
      <c r="BF579" s="146"/>
      <c r="BG579" s="146"/>
      <c r="BH579" s="146"/>
    </row>
    <row r="580" spans="1:60" ht="15.75" x14ac:dyDescent="0.25">
      <c r="A580" s="145" t="s">
        <v>157</v>
      </c>
      <c r="F580" s="159" t="s">
        <v>193</v>
      </c>
      <c r="G580" s="159" t="s">
        <v>194</v>
      </c>
    </row>
    <row r="581" spans="1:60" ht="18" x14ac:dyDescent="0.25">
      <c r="A581" s="147" t="s">
        <v>160</v>
      </c>
      <c r="G581" s="278" t="s">
        <v>270</v>
      </c>
      <c r="H581" s="184"/>
      <c r="I581" s="184"/>
    </row>
    <row r="582" spans="1:60" x14ac:dyDescent="0.2">
      <c r="A582" s="145" t="s">
        <v>112</v>
      </c>
      <c r="B582" s="146"/>
      <c r="C582" s="145"/>
      <c r="D582" s="145"/>
      <c r="E582" s="145"/>
      <c r="F582" s="145"/>
      <c r="G582" s="145"/>
      <c r="H582" s="145"/>
      <c r="I582" s="145"/>
      <c r="J582" s="145"/>
      <c r="K582" s="145"/>
      <c r="L582" s="145" t="s">
        <v>114</v>
      </c>
      <c r="M582" s="145"/>
      <c r="N582" s="145"/>
      <c r="O582" s="145"/>
      <c r="P582" s="145"/>
      <c r="Q582" s="145"/>
      <c r="R582" s="145"/>
      <c r="S582" s="145"/>
      <c r="T582" s="145"/>
      <c r="U582" s="145"/>
      <c r="V582" s="145"/>
      <c r="W582" s="145"/>
      <c r="X582" s="145"/>
      <c r="Y582" s="145"/>
      <c r="Z582" s="145"/>
      <c r="AA582" s="145"/>
      <c r="AB582" s="145"/>
      <c r="AC582" s="145"/>
      <c r="AD582" s="145"/>
      <c r="AE582" s="145"/>
      <c r="AF582" s="145"/>
      <c r="AG582" s="145"/>
      <c r="AH582" s="145"/>
      <c r="AI582" s="145"/>
      <c r="AJ582" s="145"/>
      <c r="AK582" s="145"/>
      <c r="AL582" s="145"/>
      <c r="AM582" s="145"/>
      <c r="AN582" s="145"/>
      <c r="AO582" s="145"/>
      <c r="AP582" s="145"/>
      <c r="AQ582" s="145"/>
      <c r="AR582" s="145"/>
      <c r="AS582" s="145"/>
      <c r="AT582" s="145"/>
      <c r="AV582" s="148" t="s">
        <v>271</v>
      </c>
    </row>
    <row r="583" spans="1:60" x14ac:dyDescent="0.2">
      <c r="A583" s="145" t="s">
        <v>115</v>
      </c>
      <c r="B583" s="145"/>
      <c r="C583" s="145"/>
      <c r="D583" s="145"/>
      <c r="E583" s="146"/>
      <c r="G583" s="145"/>
      <c r="H583" s="145" t="s">
        <v>116</v>
      </c>
      <c r="I583" s="145"/>
      <c r="J583" s="145"/>
      <c r="K583" s="145"/>
      <c r="L583" s="146"/>
      <c r="M583" s="145" t="s">
        <v>117</v>
      </c>
      <c r="N583" s="146">
        <v>4</v>
      </c>
      <c r="O583" s="149"/>
      <c r="P583" s="149"/>
      <c r="Q583" s="149"/>
      <c r="R583" s="149"/>
      <c r="S583" s="149"/>
      <c r="T583" s="149"/>
      <c r="U583" s="149"/>
      <c r="V583" s="149"/>
      <c r="W583" s="149"/>
      <c r="X583" s="149"/>
      <c r="Y583" s="149"/>
      <c r="Z583" s="149"/>
      <c r="AA583" s="149"/>
      <c r="AB583" s="149"/>
      <c r="AC583" s="149"/>
      <c r="AD583" s="149"/>
      <c r="AE583" s="149"/>
      <c r="AF583" s="149"/>
      <c r="AG583" s="149"/>
      <c r="AH583" s="149"/>
      <c r="AI583" s="149"/>
      <c r="AJ583" s="149"/>
      <c r="AK583" s="149"/>
      <c r="AL583" s="149"/>
      <c r="AM583" s="149"/>
      <c r="AN583" s="149"/>
      <c r="AO583" s="149"/>
      <c r="AP583" s="149"/>
      <c r="AQ583" s="149"/>
      <c r="AR583" s="149"/>
      <c r="AS583" s="149"/>
      <c r="AT583" s="149"/>
    </row>
    <row r="584" spans="1:60" x14ac:dyDescent="0.2">
      <c r="A584" s="145" t="s">
        <v>118</v>
      </c>
      <c r="B584" s="145"/>
      <c r="C584" s="145"/>
      <c r="D584" s="150" t="s">
        <v>121</v>
      </c>
      <c r="E584" s="145"/>
      <c r="F584" s="145" t="s">
        <v>119</v>
      </c>
      <c r="G584" s="145"/>
      <c r="H584" s="145"/>
      <c r="I584" s="173" t="s">
        <v>163</v>
      </c>
      <c r="J584" s="173" t="s">
        <v>185</v>
      </c>
      <c r="K584" s="173" t="s">
        <v>195</v>
      </c>
      <c r="L584" s="173" t="s">
        <v>196</v>
      </c>
      <c r="M584" s="150" t="s">
        <v>120</v>
      </c>
      <c r="N584" s="145"/>
      <c r="O584" s="145"/>
      <c r="P584" s="145"/>
      <c r="Q584" s="145"/>
      <c r="R584" s="145"/>
      <c r="S584" s="145"/>
      <c r="T584" s="145"/>
      <c r="U584" s="145"/>
      <c r="V584" s="145"/>
      <c r="W584" s="145"/>
      <c r="X584" s="145"/>
      <c r="Y584" s="145"/>
      <c r="Z584" s="145"/>
      <c r="AA584" s="145"/>
      <c r="AB584" s="145"/>
      <c r="AC584" s="145"/>
      <c r="AD584" s="145"/>
      <c r="AE584" s="145"/>
      <c r="AF584" s="145"/>
      <c r="AG584" s="145"/>
      <c r="AH584" s="145"/>
      <c r="AI584" s="145"/>
      <c r="AJ584" s="145"/>
      <c r="AK584" s="145"/>
      <c r="AL584" s="145"/>
      <c r="AM584" s="145"/>
      <c r="AN584" s="145"/>
      <c r="AO584" s="145"/>
      <c r="AP584" s="145"/>
      <c r="AQ584" s="145"/>
      <c r="AR584" s="145"/>
      <c r="AS584" s="145"/>
      <c r="AT584" s="145"/>
      <c r="AV584" s="145" t="s">
        <v>121</v>
      </c>
      <c r="AW584" s="145"/>
      <c r="AX584" s="145" t="s">
        <v>122</v>
      </c>
      <c r="AY584" s="145"/>
      <c r="AZ584" s="145" t="s">
        <v>123</v>
      </c>
      <c r="BA584" s="145"/>
      <c r="BB584" s="145"/>
      <c r="BC584" s="145"/>
      <c r="BD584" s="145"/>
      <c r="BE584" s="145"/>
      <c r="BF584" s="145" t="s">
        <v>124</v>
      </c>
      <c r="BG584" s="145"/>
      <c r="BH584" s="145" t="s">
        <v>125</v>
      </c>
    </row>
    <row r="585" spans="1:60" x14ac:dyDescent="0.2">
      <c r="A585" s="145"/>
      <c r="B585" s="145"/>
      <c r="C585" s="145"/>
      <c r="D585" s="145"/>
      <c r="E585" s="145"/>
      <c r="F585" s="145"/>
      <c r="G585" s="145"/>
      <c r="H585" s="145"/>
      <c r="I585" s="173" t="s">
        <v>192</v>
      </c>
      <c r="J585" s="173" t="s">
        <v>197</v>
      </c>
      <c r="K585" s="173" t="s">
        <v>198</v>
      </c>
      <c r="L585" s="173" t="s">
        <v>199</v>
      </c>
      <c r="M585" s="150" t="s">
        <v>120</v>
      </c>
      <c r="N585" s="145"/>
      <c r="O585" s="145"/>
      <c r="P585" s="145"/>
      <c r="Q585" s="145"/>
      <c r="R585" s="145"/>
      <c r="S585" s="145"/>
      <c r="T585" s="145"/>
      <c r="U585" s="145"/>
      <c r="V585" s="145"/>
      <c r="W585" s="145"/>
      <c r="X585" s="145"/>
      <c r="Y585" s="145"/>
      <c r="Z585" s="145"/>
      <c r="AA585" s="145"/>
      <c r="AB585" s="145"/>
      <c r="AC585" s="145"/>
      <c r="AD585" s="145"/>
      <c r="AE585" s="145"/>
      <c r="AF585" s="145"/>
      <c r="AG585" s="145"/>
      <c r="AH585" s="145"/>
      <c r="AI585" s="145"/>
      <c r="AJ585" s="145"/>
      <c r="AK585" s="145"/>
      <c r="AL585" s="145"/>
      <c r="AM585" s="145"/>
      <c r="AN585" s="145"/>
      <c r="AO585" s="145"/>
      <c r="AP585" s="145"/>
      <c r="AQ585" s="145"/>
      <c r="AR585" s="145"/>
      <c r="AS585" s="145"/>
      <c r="AT585" s="145"/>
      <c r="AV585" s="151"/>
      <c r="AX585" s="151"/>
      <c r="AZ585" s="151"/>
      <c r="BA585" s="152" t="s">
        <v>128</v>
      </c>
      <c r="BB585" s="153"/>
      <c r="BC585" s="152" t="s">
        <v>128</v>
      </c>
      <c r="BD585" s="151"/>
      <c r="BF585" s="151"/>
      <c r="BH585" s="151"/>
    </row>
    <row r="586" spans="1:60" x14ac:dyDescent="0.2">
      <c r="A586" s="145"/>
      <c r="B586" s="145"/>
      <c r="C586" s="145"/>
      <c r="D586" s="145"/>
      <c r="E586" s="145"/>
      <c r="F586" s="145"/>
      <c r="G586" s="145"/>
      <c r="H586" s="145"/>
      <c r="I586" s="154">
        <v>1</v>
      </c>
      <c r="J586" s="154">
        <v>2</v>
      </c>
      <c r="K586" s="154">
        <v>3</v>
      </c>
      <c r="L586" s="154">
        <v>4</v>
      </c>
      <c r="M586" s="154">
        <v>5</v>
      </c>
      <c r="N586" s="145"/>
      <c r="O586" s="145"/>
      <c r="P586" s="145"/>
      <c r="Q586" s="145"/>
      <c r="R586" s="145"/>
      <c r="S586" s="145"/>
      <c r="T586" s="145"/>
      <c r="U586" s="145"/>
      <c r="V586" s="145"/>
      <c r="W586" s="145"/>
      <c r="X586" s="145"/>
      <c r="Y586" s="145"/>
      <c r="Z586" s="145"/>
      <c r="AA586" s="145"/>
      <c r="AB586" s="145"/>
      <c r="AC586" s="145"/>
      <c r="AD586" s="145"/>
      <c r="AE586" s="145"/>
      <c r="AF586" s="145"/>
      <c r="AG586" s="145"/>
      <c r="AH586" s="145"/>
      <c r="AI586" s="145"/>
      <c r="AJ586" s="145"/>
      <c r="AK586" s="145"/>
      <c r="AL586" s="145"/>
      <c r="AM586" s="145"/>
      <c r="AN586" s="145"/>
      <c r="AO586" s="145"/>
      <c r="AP586" s="145"/>
      <c r="AQ586" s="145"/>
      <c r="AR586" s="145"/>
      <c r="AS586" s="145"/>
      <c r="AT586" s="145"/>
      <c r="AV586" s="151"/>
      <c r="AX586" s="151"/>
      <c r="AZ586" s="151"/>
      <c r="BA586" s="152" t="s">
        <v>128</v>
      </c>
      <c r="BB586" s="153"/>
      <c r="BC586" s="152" t="s">
        <v>128</v>
      </c>
      <c r="BD586" s="151"/>
      <c r="BF586" s="151"/>
      <c r="BH586" s="151"/>
    </row>
    <row r="587" spans="1:60" x14ac:dyDescent="0.2">
      <c r="A587" s="145" t="s">
        <v>129</v>
      </c>
      <c r="B587" s="145"/>
      <c r="C587" s="145"/>
      <c r="D587" s="145"/>
      <c r="E587" s="146" t="s">
        <v>272</v>
      </c>
      <c r="F587" s="145"/>
      <c r="G587" s="145"/>
      <c r="H587" s="145" t="s">
        <v>131</v>
      </c>
      <c r="I587" s="146" t="s">
        <v>164</v>
      </c>
      <c r="J587" s="146" t="s">
        <v>165</v>
      </c>
      <c r="K587" s="146" t="s">
        <v>166</v>
      </c>
      <c r="L587" s="146" t="s">
        <v>167</v>
      </c>
      <c r="M587" s="146" t="s">
        <v>168</v>
      </c>
      <c r="N587" s="145"/>
      <c r="O587" s="145"/>
      <c r="P587" s="145"/>
      <c r="Q587" s="145"/>
      <c r="R587" s="145"/>
      <c r="S587" s="145"/>
      <c r="T587" s="145"/>
      <c r="U587" s="145"/>
      <c r="V587" s="145"/>
      <c r="W587" s="145"/>
      <c r="X587" s="145"/>
      <c r="Y587" s="145"/>
      <c r="Z587" s="145"/>
      <c r="AA587" s="145"/>
      <c r="AB587" s="145"/>
      <c r="AC587" s="145"/>
      <c r="AD587" s="145"/>
      <c r="AE587" s="145"/>
      <c r="AF587" s="145"/>
      <c r="AG587" s="145"/>
      <c r="AH587" s="145"/>
      <c r="AI587" s="145"/>
      <c r="AJ587" s="145"/>
      <c r="AK587" s="145"/>
      <c r="AL587" s="145"/>
      <c r="AM587" s="145"/>
      <c r="AN587" s="145"/>
      <c r="AO587" s="145"/>
      <c r="AP587" s="145"/>
      <c r="AQ587" s="145"/>
      <c r="AR587" s="145"/>
      <c r="AS587" s="145"/>
      <c r="AT587" s="145"/>
      <c r="AV587" s="151"/>
      <c r="AX587" s="151"/>
      <c r="AZ587" s="151"/>
      <c r="BA587" s="152" t="s">
        <v>128</v>
      </c>
      <c r="BB587" s="153"/>
      <c r="BC587" s="152" t="s">
        <v>128</v>
      </c>
      <c r="BD587" s="151"/>
      <c r="BF587" s="151"/>
      <c r="BH587" s="151"/>
    </row>
    <row r="588" spans="1:60" x14ac:dyDescent="0.2">
      <c r="A588" s="145" t="s">
        <v>132</v>
      </c>
      <c r="B588" s="145"/>
      <c r="C588" s="145"/>
      <c r="D588" s="145"/>
      <c r="E588" s="146">
        <v>100</v>
      </c>
      <c r="F588" s="145" t="s">
        <v>133</v>
      </c>
      <c r="G588" s="145" t="s">
        <v>134</v>
      </c>
      <c r="H588" s="146">
        <v>500</v>
      </c>
      <c r="I588" s="146">
        <f>+I552-250</f>
        <v>2250</v>
      </c>
      <c r="J588" s="146">
        <f>+J552-500</f>
        <v>3000</v>
      </c>
      <c r="K588" s="146">
        <f>+K552-500</f>
        <v>2800</v>
      </c>
      <c r="L588" s="146">
        <f>+L552-500</f>
        <v>2500</v>
      </c>
      <c r="M588" s="146">
        <f>+M552-250</f>
        <v>1250</v>
      </c>
      <c r="N588" s="145"/>
      <c r="O588" s="145"/>
      <c r="P588" s="145"/>
      <c r="Q588" s="145"/>
      <c r="R588" s="145"/>
      <c r="S588" s="145"/>
      <c r="T588" s="145"/>
      <c r="U588" s="145"/>
      <c r="V588" s="145"/>
      <c r="W588" s="145"/>
      <c r="X588" s="145"/>
      <c r="Y588" s="145"/>
      <c r="Z588" s="145"/>
      <c r="AA588" s="145"/>
      <c r="AB588" s="145"/>
      <c r="AC588" s="145"/>
      <c r="AD588" s="145"/>
      <c r="AE588" s="145"/>
      <c r="AF588" s="145"/>
      <c r="AG588" s="145"/>
      <c r="AH588" s="145"/>
      <c r="AI588" s="145"/>
      <c r="AJ588" s="145"/>
      <c r="AK588" s="145"/>
      <c r="AL588" s="145"/>
      <c r="AM588" s="145"/>
      <c r="AN588" s="145"/>
      <c r="AO588" s="145"/>
      <c r="AP588" s="145"/>
      <c r="AQ588" s="145"/>
      <c r="AR588" s="145"/>
      <c r="AS588" s="145"/>
      <c r="AT588" s="145"/>
      <c r="AV588" s="151"/>
      <c r="AX588" s="151"/>
      <c r="AZ588" s="151"/>
      <c r="BA588" s="152" t="s">
        <v>128</v>
      </c>
      <c r="BB588" s="153"/>
      <c r="BC588" s="152" t="s">
        <v>128</v>
      </c>
      <c r="BD588" s="151"/>
      <c r="BF588" s="151"/>
      <c r="BH588" s="151"/>
    </row>
    <row r="589" spans="1:60" x14ac:dyDescent="0.2">
      <c r="A589" s="145" t="s">
        <v>135</v>
      </c>
      <c r="B589" s="145"/>
      <c r="C589" s="145"/>
      <c r="D589" s="145"/>
      <c r="E589" s="145"/>
      <c r="F589" s="145" t="s">
        <v>136</v>
      </c>
      <c r="G589" s="145" t="s">
        <v>134</v>
      </c>
      <c r="H589" s="146">
        <v>1000</v>
      </c>
      <c r="I589" s="146">
        <f>+I588+100</f>
        <v>2350</v>
      </c>
      <c r="J589" s="146">
        <f>+J588+100</f>
        <v>3100</v>
      </c>
      <c r="K589" s="146">
        <f>+K588+100</f>
        <v>2900</v>
      </c>
      <c r="L589" s="146">
        <f>+L588+100</f>
        <v>2600</v>
      </c>
      <c r="M589" s="146">
        <f>+M588+100</f>
        <v>1350</v>
      </c>
      <c r="N589" s="145"/>
      <c r="O589" s="145"/>
      <c r="P589" s="145"/>
      <c r="Q589" s="145"/>
      <c r="R589" s="145"/>
      <c r="S589" s="145"/>
      <c r="T589" s="145"/>
      <c r="U589" s="145"/>
      <c r="V589" s="145"/>
      <c r="W589" s="145"/>
      <c r="X589" s="145"/>
      <c r="Y589" s="145"/>
      <c r="Z589" s="145"/>
      <c r="AA589" s="145"/>
      <c r="AB589" s="145"/>
      <c r="AC589" s="145"/>
      <c r="AD589" s="145"/>
      <c r="AE589" s="145"/>
      <c r="AF589" s="145"/>
      <c r="AG589" s="145"/>
      <c r="AH589" s="145"/>
      <c r="AI589" s="145"/>
      <c r="AJ589" s="145"/>
      <c r="AK589" s="145"/>
      <c r="AL589" s="145"/>
      <c r="AM589" s="145"/>
      <c r="AN589" s="145"/>
      <c r="AO589" s="145"/>
      <c r="AP589" s="145"/>
      <c r="AQ589" s="145"/>
      <c r="AR589" s="145"/>
      <c r="AS589" s="145"/>
      <c r="AT589" s="145"/>
      <c r="AV589" s="151"/>
      <c r="AX589" s="151"/>
      <c r="AZ589" s="151"/>
      <c r="BA589" s="152" t="s">
        <v>128</v>
      </c>
      <c r="BB589" s="153"/>
      <c r="BC589" s="152" t="s">
        <v>128</v>
      </c>
      <c r="BD589" s="151"/>
      <c r="BF589" s="151"/>
      <c r="BH589" s="151"/>
    </row>
    <row r="590" spans="1:60" x14ac:dyDescent="0.2">
      <c r="A590" s="145" t="s">
        <v>137</v>
      </c>
      <c r="B590" s="146">
        <v>420</v>
      </c>
      <c r="C590" s="145" t="s">
        <v>49</v>
      </c>
      <c r="D590" s="146">
        <v>500</v>
      </c>
      <c r="E590" s="145" t="s">
        <v>143</v>
      </c>
      <c r="F590" s="145" t="s">
        <v>138</v>
      </c>
      <c r="G590" s="145" t="s">
        <v>134</v>
      </c>
      <c r="H590" s="146">
        <v>2500</v>
      </c>
      <c r="I590" s="146">
        <f>+I589+150</f>
        <v>2500</v>
      </c>
      <c r="J590" s="146">
        <f>+J589+150</f>
        <v>3250</v>
      </c>
      <c r="K590" s="146">
        <f>+K589+150</f>
        <v>3050</v>
      </c>
      <c r="L590" s="146">
        <f>+L589+150</f>
        <v>2750</v>
      </c>
      <c r="M590" s="146">
        <f>+M589+150</f>
        <v>1500</v>
      </c>
      <c r="N590" s="145"/>
      <c r="O590" s="145"/>
      <c r="P590" s="145"/>
      <c r="Q590" s="145"/>
      <c r="R590" s="145"/>
      <c r="S590" s="145"/>
      <c r="T590" s="145"/>
      <c r="U590" s="145"/>
      <c r="V590" s="145"/>
      <c r="W590" s="145"/>
      <c r="X590" s="145"/>
      <c r="Y590" s="145"/>
      <c r="Z590" s="145"/>
      <c r="AA590" s="145"/>
      <c r="AB590" s="145"/>
      <c r="AC590" s="145"/>
      <c r="AD590" s="145"/>
      <c r="AE590" s="145"/>
      <c r="AF590" s="145"/>
      <c r="AG590" s="145"/>
      <c r="AH590" s="145"/>
      <c r="AI590" s="145"/>
      <c r="AJ590" s="145"/>
      <c r="AK590" s="145"/>
      <c r="AL590" s="145"/>
      <c r="AM590" s="145"/>
      <c r="AN590" s="145"/>
      <c r="AO590" s="145"/>
      <c r="AP590" s="145"/>
      <c r="AQ590" s="145"/>
      <c r="AR590" s="145"/>
      <c r="AS590" s="145"/>
      <c r="AT590" s="145"/>
      <c r="AV590" s="151"/>
      <c r="AX590" s="151"/>
      <c r="AZ590" s="151"/>
      <c r="BA590" s="152" t="s">
        <v>128</v>
      </c>
      <c r="BB590" s="153"/>
      <c r="BC590" s="152" t="s">
        <v>128</v>
      </c>
      <c r="BD590" s="151"/>
      <c r="BF590" s="151"/>
      <c r="BH590" s="151"/>
    </row>
    <row r="591" spans="1:60" x14ac:dyDescent="0.2">
      <c r="A591" s="145" t="s">
        <v>139</v>
      </c>
      <c r="B591" s="146">
        <v>697</v>
      </c>
      <c r="C591" s="145" t="s">
        <v>49</v>
      </c>
      <c r="D591" s="146">
        <v>1008</v>
      </c>
      <c r="E591" s="145" t="s">
        <v>143</v>
      </c>
      <c r="F591" s="145" t="s">
        <v>140</v>
      </c>
      <c r="G591" s="145" t="s">
        <v>134</v>
      </c>
      <c r="H591" s="146">
        <v>5000</v>
      </c>
      <c r="I591" s="146">
        <f t="shared" ref="I591:M592" si="128">+I590+250</f>
        <v>2750</v>
      </c>
      <c r="J591" s="146">
        <f t="shared" si="128"/>
        <v>3500</v>
      </c>
      <c r="K591" s="146">
        <f t="shared" si="128"/>
        <v>3300</v>
      </c>
      <c r="L591" s="146">
        <f t="shared" si="128"/>
        <v>3000</v>
      </c>
      <c r="M591" s="146">
        <f t="shared" si="128"/>
        <v>1750</v>
      </c>
      <c r="N591" s="145"/>
      <c r="O591" s="160"/>
      <c r="P591" s="145"/>
      <c r="Q591" s="145" t="s">
        <v>169</v>
      </c>
      <c r="R591" s="145"/>
      <c r="T591" s="145"/>
      <c r="U591" s="145" t="s">
        <v>169</v>
      </c>
      <c r="V591" s="145"/>
      <c r="W591" s="145"/>
      <c r="X591" s="145"/>
      <c r="Y591" s="145"/>
      <c r="Z591" s="145"/>
      <c r="AA591" s="145" t="s">
        <v>169</v>
      </c>
      <c r="AB591" s="145"/>
      <c r="AC591" s="145"/>
      <c r="AE591" s="145"/>
      <c r="AF591" s="145"/>
      <c r="AG591" s="145"/>
      <c r="AH591" s="145"/>
      <c r="AI591" s="145"/>
      <c r="AJ591" s="145"/>
      <c r="AK591" s="145"/>
      <c r="AL591" s="145"/>
      <c r="AM591" s="145"/>
      <c r="AN591" s="145"/>
      <c r="AO591" s="145"/>
      <c r="AP591" s="145"/>
      <c r="AQ591" s="145"/>
      <c r="AR591" s="145"/>
      <c r="AS591" s="145"/>
      <c r="AT591" s="145"/>
      <c r="AV591" s="151"/>
      <c r="AX591" s="151"/>
      <c r="AZ591" s="151"/>
      <c r="BA591" s="152" t="s">
        <v>128</v>
      </c>
      <c r="BB591" s="153"/>
      <c r="BC591" s="152" t="s">
        <v>128</v>
      </c>
      <c r="BD591" s="151"/>
      <c r="BF591" s="151"/>
      <c r="BH591" s="151"/>
    </row>
    <row r="592" spans="1:60" x14ac:dyDescent="0.2">
      <c r="A592" s="161" t="s">
        <v>170</v>
      </c>
      <c r="B592" s="161"/>
      <c r="C592" s="161"/>
      <c r="D592" s="161"/>
      <c r="E592" s="161">
        <v>5</v>
      </c>
      <c r="F592" s="162" t="s">
        <v>171</v>
      </c>
      <c r="G592" s="145" t="s">
        <v>141</v>
      </c>
      <c r="H592" s="146">
        <v>10000</v>
      </c>
      <c r="I592" s="146">
        <f t="shared" si="128"/>
        <v>3000</v>
      </c>
      <c r="J592" s="146">
        <f t="shared" si="128"/>
        <v>3750</v>
      </c>
      <c r="K592" s="146">
        <f t="shared" si="128"/>
        <v>3550</v>
      </c>
      <c r="L592" s="146">
        <f t="shared" si="128"/>
        <v>3250</v>
      </c>
      <c r="M592" s="146">
        <f t="shared" si="128"/>
        <v>2000</v>
      </c>
      <c r="N592" s="145"/>
      <c r="O592" s="163"/>
      <c r="P592" s="145" t="s">
        <v>172</v>
      </c>
      <c r="Q592" s="145">
        <v>1</v>
      </c>
      <c r="R592" s="145"/>
      <c r="T592" s="145"/>
      <c r="U592" s="145">
        <v>4</v>
      </c>
      <c r="V592" s="145"/>
      <c r="W592" s="145"/>
      <c r="X592" s="145"/>
      <c r="Y592" s="145"/>
      <c r="Z592" s="145"/>
      <c r="AA592" s="145">
        <v>20</v>
      </c>
      <c r="AB592" s="145"/>
      <c r="AC592" s="145"/>
      <c r="AE592" s="145"/>
      <c r="AF592" s="145"/>
      <c r="AG592" s="145"/>
      <c r="AH592" s="145"/>
      <c r="AI592" s="145"/>
      <c r="AJ592" s="145"/>
      <c r="AK592" s="145"/>
      <c r="AL592" s="145"/>
      <c r="AM592" s="145"/>
      <c r="AN592" s="145"/>
      <c r="AO592" s="145"/>
      <c r="AP592" s="145"/>
      <c r="AQ592" s="145"/>
      <c r="AR592" s="145"/>
      <c r="AS592" s="145"/>
      <c r="AT592" s="145"/>
      <c r="AV592" s="151"/>
      <c r="AX592" s="151"/>
      <c r="AZ592" s="151"/>
      <c r="BA592" s="152" t="s">
        <v>128</v>
      </c>
      <c r="BB592" s="153"/>
      <c r="BC592" s="152" t="s">
        <v>128</v>
      </c>
      <c r="BD592" s="151"/>
      <c r="BF592" s="151"/>
      <c r="BH592" s="151"/>
    </row>
    <row r="593" spans="1:60" x14ac:dyDescent="0.2">
      <c r="A593" s="145" t="s">
        <v>142</v>
      </c>
      <c r="B593" s="145"/>
      <c r="C593" s="145"/>
      <c r="D593" s="145"/>
      <c r="E593" s="164" t="s">
        <v>173</v>
      </c>
      <c r="F593" s="145"/>
      <c r="G593" s="145"/>
      <c r="H593" s="145"/>
      <c r="I593" s="155">
        <v>1</v>
      </c>
      <c r="J593" s="155">
        <v>2</v>
      </c>
      <c r="K593" s="155">
        <v>3</v>
      </c>
      <c r="L593" s="155">
        <v>4</v>
      </c>
      <c r="M593" s="155">
        <v>5</v>
      </c>
      <c r="N593" s="145"/>
      <c r="O593" s="163" t="s">
        <v>200</v>
      </c>
      <c r="P593" s="145"/>
      <c r="Q593" s="145" t="s">
        <v>186</v>
      </c>
      <c r="R593" s="145"/>
      <c r="T593" s="145"/>
      <c r="U593" s="145" t="s">
        <v>186</v>
      </c>
      <c r="V593" s="145"/>
      <c r="W593" s="145"/>
      <c r="X593" s="145"/>
      <c r="Y593" s="145"/>
      <c r="Z593" s="145"/>
      <c r="AA593" s="164" t="s">
        <v>187</v>
      </c>
      <c r="AB593" s="145"/>
      <c r="AC593" s="145"/>
      <c r="AE593" s="145"/>
      <c r="AF593" s="145"/>
      <c r="AG593" s="145"/>
      <c r="AH593" s="145"/>
      <c r="AI593" s="145"/>
      <c r="AJ593" s="145"/>
      <c r="AK593" s="145"/>
      <c r="AL593" s="145"/>
      <c r="AM593" s="145"/>
      <c r="AN593" s="145"/>
      <c r="AO593" s="145"/>
      <c r="AP593" s="145"/>
      <c r="AQ593" s="145"/>
      <c r="AR593" s="145"/>
      <c r="AS593" s="145"/>
      <c r="AT593" s="145"/>
      <c r="AV593" s="151"/>
      <c r="AX593" s="151"/>
      <c r="AZ593" s="151"/>
      <c r="BA593" s="152" t="s">
        <v>128</v>
      </c>
      <c r="BB593" s="153"/>
      <c r="BC593" s="152" t="s">
        <v>128</v>
      </c>
      <c r="BD593" s="151"/>
      <c r="BF593" s="151"/>
      <c r="BH593" s="151"/>
    </row>
    <row r="594" spans="1:60" x14ac:dyDescent="0.2">
      <c r="A594" s="145" t="s">
        <v>137</v>
      </c>
      <c r="B594" s="146">
        <v>420</v>
      </c>
      <c r="C594" s="145" t="s">
        <v>49</v>
      </c>
      <c r="D594" s="146">
        <v>500</v>
      </c>
      <c r="E594" s="145" t="s">
        <v>143</v>
      </c>
      <c r="F594" s="145" t="s">
        <v>144</v>
      </c>
      <c r="G594" s="145" t="s">
        <v>145</v>
      </c>
      <c r="H594" s="145"/>
      <c r="I594" s="156">
        <f t="shared" ref="I594:M595" si="129">IF(+O598/$E$155&lt;=100%,0,(+O598-$E$155)/$E$155)</f>
        <v>6</v>
      </c>
      <c r="J594" s="156">
        <f t="shared" si="129"/>
        <v>6</v>
      </c>
      <c r="K594" s="156">
        <f t="shared" si="129"/>
        <v>6</v>
      </c>
      <c r="L594" s="156">
        <f t="shared" si="129"/>
        <v>6</v>
      </c>
      <c r="M594" s="156">
        <f t="shared" si="129"/>
        <v>6</v>
      </c>
      <c r="N594" s="145" t="s">
        <v>175</v>
      </c>
      <c r="O594" s="161">
        <v>5</v>
      </c>
      <c r="P594" s="145" t="s">
        <v>176</v>
      </c>
      <c r="Q594" s="145">
        <v>1</v>
      </c>
      <c r="T594" s="145"/>
      <c r="U594" s="145">
        <f>+U592/2</f>
        <v>2</v>
      </c>
      <c r="AA594" s="145">
        <f>+AA592/2</f>
        <v>10</v>
      </c>
      <c r="AH594" s="145"/>
      <c r="AI594" s="145"/>
      <c r="AJ594" s="145"/>
      <c r="AK594" s="145"/>
      <c r="AL594" s="145"/>
      <c r="AM594" s="145"/>
      <c r="AN594" s="145"/>
      <c r="AO594" s="145"/>
      <c r="AP594" s="145"/>
      <c r="AQ594" s="145"/>
      <c r="AR594" s="145"/>
      <c r="AS594" s="145"/>
      <c r="AT594" s="145"/>
      <c r="AV594" s="151"/>
      <c r="AX594" s="151"/>
      <c r="AZ594" s="151"/>
      <c r="BA594" s="152" t="s">
        <v>128</v>
      </c>
      <c r="BB594" s="153"/>
      <c r="BC594" s="152" t="s">
        <v>128</v>
      </c>
      <c r="BD594" s="151"/>
      <c r="BF594" s="151"/>
      <c r="BH594" s="151"/>
    </row>
    <row r="595" spans="1:60" x14ac:dyDescent="0.2">
      <c r="A595" s="145" t="s">
        <v>139</v>
      </c>
      <c r="B595" s="146">
        <v>710</v>
      </c>
      <c r="C595" s="145" t="s">
        <v>49</v>
      </c>
      <c r="D595" s="146">
        <v>1020</v>
      </c>
      <c r="E595" s="145" t="s">
        <v>143</v>
      </c>
      <c r="F595" s="145"/>
      <c r="G595" s="145" t="s">
        <v>147</v>
      </c>
      <c r="H595" s="145"/>
      <c r="I595" s="156">
        <f t="shared" si="129"/>
        <v>0</v>
      </c>
      <c r="J595" s="156">
        <f t="shared" si="129"/>
        <v>0</v>
      </c>
      <c r="K595" s="156">
        <f t="shared" si="129"/>
        <v>0</v>
      </c>
      <c r="L595" s="156">
        <f t="shared" si="129"/>
        <v>0</v>
      </c>
      <c r="M595" s="156">
        <f t="shared" si="129"/>
        <v>0</v>
      </c>
      <c r="N595" s="145" t="s">
        <v>175</v>
      </c>
      <c r="O595" s="161">
        <v>5</v>
      </c>
      <c r="P595" s="164" t="s">
        <v>177</v>
      </c>
      <c r="Q595" s="174">
        <f>+U595</f>
        <v>4</v>
      </c>
      <c r="T595" s="164"/>
      <c r="U595" s="174">
        <v>4</v>
      </c>
      <c r="V595" s="145" t="s">
        <v>177</v>
      </c>
      <c r="AA595" s="174">
        <f>+U595</f>
        <v>4</v>
      </c>
      <c r="AB595" s="145" t="s">
        <v>177</v>
      </c>
      <c r="AH595" s="145"/>
      <c r="AI595" s="145"/>
      <c r="AJ595" s="145"/>
      <c r="AK595" s="145"/>
      <c r="AL595" s="145"/>
      <c r="AM595" s="145"/>
      <c r="AN595" s="145"/>
      <c r="AO595" s="145"/>
      <c r="AP595" s="145"/>
      <c r="AQ595" s="145"/>
      <c r="AR595" s="145"/>
      <c r="AS595" s="145"/>
      <c r="AT595" s="145"/>
      <c r="AV595" s="157"/>
      <c r="AX595" s="157"/>
      <c r="AZ595" s="157"/>
      <c r="BA595" s="152"/>
      <c r="BB595" s="158"/>
      <c r="BC595" s="152"/>
      <c r="BD595" s="157"/>
      <c r="BF595" s="157"/>
      <c r="BH595" s="157"/>
    </row>
    <row r="596" spans="1:60" x14ac:dyDescent="0.2">
      <c r="D596" s="164" t="s">
        <v>178</v>
      </c>
      <c r="F596" s="145"/>
      <c r="G596" s="145" t="s">
        <v>148</v>
      </c>
      <c r="H596" s="145"/>
      <c r="I596" s="156">
        <f>(+O600-$O$195)/$O$195</f>
        <v>2.125</v>
      </c>
      <c r="J596" s="156">
        <f>(+P600-$O$195)/$O$195</f>
        <v>2.125</v>
      </c>
      <c r="K596" s="156">
        <f>(+Q600-$O$195)/$O$195</f>
        <v>2.125</v>
      </c>
      <c r="L596" s="156">
        <f>(+R600-$O$195)/$O$195</f>
        <v>2.125</v>
      </c>
      <c r="M596" s="156">
        <f>(+S600-$O$195)/$O$195</f>
        <v>2.125</v>
      </c>
      <c r="N596" s="145" t="s">
        <v>175</v>
      </c>
      <c r="O596" s="161">
        <v>2</v>
      </c>
      <c r="T596" s="145"/>
      <c r="AH596" s="145"/>
      <c r="AI596" s="145"/>
      <c r="AJ596" s="145"/>
      <c r="AK596" s="145"/>
      <c r="AL596" s="145"/>
      <c r="AM596" s="145"/>
      <c r="AN596" s="145"/>
      <c r="AO596" s="145"/>
      <c r="AP596" s="145"/>
      <c r="AQ596" s="145"/>
      <c r="AR596" s="145"/>
      <c r="AS596" s="145"/>
      <c r="AT596" s="145"/>
      <c r="AV596" s="157"/>
      <c r="AX596" s="157"/>
      <c r="AZ596" s="157"/>
      <c r="BA596" s="152"/>
      <c r="BB596" s="158"/>
      <c r="BC596" s="152"/>
      <c r="BD596" s="157"/>
      <c r="BF596" s="157"/>
      <c r="BH596" s="157"/>
    </row>
    <row r="597" spans="1:60" x14ac:dyDescent="0.2">
      <c r="D597" s="155">
        <v>1</v>
      </c>
      <c r="E597" s="155">
        <v>2</v>
      </c>
      <c r="F597" s="155">
        <v>3</v>
      </c>
      <c r="G597" s="155">
        <v>4</v>
      </c>
      <c r="H597" s="155">
        <v>5</v>
      </c>
      <c r="I597" s="165" t="s">
        <v>179</v>
      </c>
      <c r="J597" s="154"/>
      <c r="K597" s="154"/>
      <c r="L597" s="154">
        <f>+N583</f>
        <v>4</v>
      </c>
      <c r="M597" s="154" t="s">
        <v>188</v>
      </c>
      <c r="O597" s="165" t="s">
        <v>180</v>
      </c>
      <c r="P597" s="154"/>
      <c r="Q597" s="154"/>
      <c r="R597" s="154"/>
      <c r="S597" s="154"/>
      <c r="AG597" s="155">
        <v>1</v>
      </c>
      <c r="AH597" s="155">
        <v>2</v>
      </c>
      <c r="AI597" s="155">
        <v>3</v>
      </c>
      <c r="AJ597" s="155">
        <v>4</v>
      </c>
      <c r="AK597" s="155">
        <v>5</v>
      </c>
      <c r="AL597" s="155"/>
      <c r="AO597" s="145"/>
      <c r="AP597" s="145"/>
      <c r="AQ597" s="145"/>
      <c r="AR597" s="145"/>
      <c r="AS597" s="145"/>
      <c r="AT597" s="145"/>
      <c r="AV597" s="157"/>
      <c r="AX597" s="157"/>
      <c r="AZ597" s="157"/>
      <c r="BA597" s="152"/>
      <c r="BB597" s="158"/>
      <c r="BC597" s="152"/>
      <c r="BD597" s="157"/>
      <c r="BF597" s="157"/>
      <c r="BH597" s="157"/>
    </row>
    <row r="598" spans="1:60" x14ac:dyDescent="0.2">
      <c r="B598" s="148">
        <f>+E592*I594</f>
        <v>30</v>
      </c>
      <c r="D598" s="166">
        <f t="shared" ref="D598:H599" si="130">+$E$155*I594+$E$155</f>
        <v>35</v>
      </c>
      <c r="E598" s="166">
        <f t="shared" si="130"/>
        <v>35</v>
      </c>
      <c r="F598" s="166">
        <f t="shared" si="130"/>
        <v>35</v>
      </c>
      <c r="G598" s="166">
        <f t="shared" si="130"/>
        <v>35</v>
      </c>
      <c r="H598" s="166">
        <f t="shared" si="130"/>
        <v>35</v>
      </c>
      <c r="I598" s="166">
        <v>35</v>
      </c>
      <c r="J598" s="166">
        <f>+I598</f>
        <v>35</v>
      </c>
      <c r="K598" s="166">
        <f>+J598</f>
        <v>35</v>
      </c>
      <c r="L598" s="166">
        <f>+K598</f>
        <v>35</v>
      </c>
      <c r="M598" s="166">
        <f>+L598</f>
        <v>35</v>
      </c>
      <c r="N598" s="148" t="s">
        <v>146</v>
      </c>
      <c r="O598" s="166">
        <f>+I598</f>
        <v>35</v>
      </c>
      <c r="P598" s="166">
        <f>+J598</f>
        <v>35</v>
      </c>
      <c r="Q598" s="166">
        <f>+K598</f>
        <v>35</v>
      </c>
      <c r="R598" s="166">
        <f>+L598</f>
        <v>35</v>
      </c>
      <c r="S598" s="166">
        <f>+M598</f>
        <v>35</v>
      </c>
      <c r="AG598" s="166">
        <f t="shared" ref="AG598:AK600" si="131">+D598-O598</f>
        <v>0</v>
      </c>
      <c r="AH598" s="166">
        <f t="shared" si="131"/>
        <v>0</v>
      </c>
      <c r="AI598" s="166">
        <f t="shared" si="131"/>
        <v>0</v>
      </c>
      <c r="AJ598" s="166">
        <f t="shared" si="131"/>
        <v>0</v>
      </c>
      <c r="AK598" s="166">
        <f t="shared" si="131"/>
        <v>0</v>
      </c>
      <c r="AL598" s="167"/>
      <c r="AO598" s="145"/>
      <c r="AP598" s="145"/>
      <c r="AQ598" s="145"/>
      <c r="AR598" s="145"/>
      <c r="AS598" s="145"/>
      <c r="AT598" s="145"/>
      <c r="AV598" s="157"/>
      <c r="AX598" s="157"/>
      <c r="AZ598" s="157"/>
      <c r="BA598" s="152"/>
      <c r="BB598" s="158"/>
      <c r="BC598" s="152"/>
      <c r="BD598" s="157"/>
      <c r="BF598" s="157"/>
      <c r="BH598" s="157"/>
    </row>
    <row r="599" spans="1:60" x14ac:dyDescent="0.2">
      <c r="B599" s="148">
        <f>+E592+B598</f>
        <v>35</v>
      </c>
      <c r="D599" s="166">
        <f t="shared" si="130"/>
        <v>5</v>
      </c>
      <c r="E599" s="166">
        <f t="shared" si="130"/>
        <v>5</v>
      </c>
      <c r="F599" s="166">
        <f t="shared" si="130"/>
        <v>5</v>
      </c>
      <c r="G599" s="166">
        <f t="shared" si="130"/>
        <v>5</v>
      </c>
      <c r="H599" s="166">
        <f t="shared" si="130"/>
        <v>5</v>
      </c>
      <c r="I599" s="166">
        <v>0</v>
      </c>
      <c r="J599" s="166">
        <v>0</v>
      </c>
      <c r="K599" s="166">
        <v>0</v>
      </c>
      <c r="L599" s="166">
        <v>0</v>
      </c>
      <c r="M599" s="166">
        <v>0</v>
      </c>
      <c r="N599" s="148" t="s">
        <v>146</v>
      </c>
      <c r="O599" s="166">
        <f>+I599/$N$146</f>
        <v>0</v>
      </c>
      <c r="P599" s="166">
        <f>+J599/$N$146</f>
        <v>0</v>
      </c>
      <c r="Q599" s="166">
        <f>+K599/$N$146</f>
        <v>0</v>
      </c>
      <c r="R599" s="166">
        <f>+L599/$N$146</f>
        <v>0</v>
      </c>
      <c r="S599" s="166">
        <f>+M599/$N$146</f>
        <v>0</v>
      </c>
      <c r="AG599" s="166">
        <f t="shared" si="131"/>
        <v>5</v>
      </c>
      <c r="AH599" s="166">
        <f t="shared" si="131"/>
        <v>5</v>
      </c>
      <c r="AI599" s="166">
        <f t="shared" si="131"/>
        <v>5</v>
      </c>
      <c r="AJ599" s="166">
        <f t="shared" si="131"/>
        <v>5</v>
      </c>
      <c r="AK599" s="166">
        <f t="shared" si="131"/>
        <v>5</v>
      </c>
      <c r="AL599" s="167"/>
      <c r="AO599" s="145"/>
      <c r="AP599" s="145"/>
      <c r="AQ599" s="145"/>
      <c r="AR599" s="145"/>
      <c r="AS599" s="145"/>
      <c r="AT599" s="145"/>
      <c r="AV599" s="157"/>
      <c r="AX599" s="157"/>
      <c r="AZ599" s="157"/>
      <c r="BA599" s="152"/>
      <c r="BB599" s="158"/>
      <c r="BC599" s="152"/>
      <c r="BD599" s="157"/>
      <c r="BF599" s="157"/>
      <c r="BH599" s="157"/>
    </row>
    <row r="600" spans="1:60" x14ac:dyDescent="0.2">
      <c r="D600" s="166">
        <f>+$O$159*I596+$O$159</f>
        <v>6.25</v>
      </c>
      <c r="E600" s="166">
        <f>+$O$159*J596+$O$159</f>
        <v>6.25</v>
      </c>
      <c r="F600" s="166">
        <f>+$O$159*K596+$O$159</f>
        <v>6.25</v>
      </c>
      <c r="G600" s="166">
        <f>+$O$159*L596+$O$159</f>
        <v>6.25</v>
      </c>
      <c r="H600" s="166">
        <f>+$O$159*M596+$O$159</f>
        <v>6.25</v>
      </c>
      <c r="I600" s="166">
        <v>25</v>
      </c>
      <c r="J600" s="166">
        <f>+I600</f>
        <v>25</v>
      </c>
      <c r="K600" s="166">
        <f>+J600</f>
        <v>25</v>
      </c>
      <c r="L600" s="166">
        <f>+K600</f>
        <v>25</v>
      </c>
      <c r="M600" s="166">
        <f>+L600</f>
        <v>25</v>
      </c>
      <c r="N600" s="148" t="s">
        <v>146</v>
      </c>
      <c r="O600" s="166">
        <f>+I600/4</f>
        <v>6.25</v>
      </c>
      <c r="P600" s="166">
        <f>+J600/4</f>
        <v>6.25</v>
      </c>
      <c r="Q600" s="166">
        <f>+K600/4</f>
        <v>6.25</v>
      </c>
      <c r="R600" s="166">
        <f>+L600/4</f>
        <v>6.25</v>
      </c>
      <c r="S600" s="166">
        <f>+M600/4</f>
        <v>6.25</v>
      </c>
      <c r="AG600" s="166">
        <f t="shared" si="131"/>
        <v>0</v>
      </c>
      <c r="AH600" s="166">
        <f t="shared" si="131"/>
        <v>0</v>
      </c>
      <c r="AI600" s="166">
        <f t="shared" si="131"/>
        <v>0</v>
      </c>
      <c r="AJ600" s="166">
        <f t="shared" si="131"/>
        <v>0</v>
      </c>
      <c r="AK600" s="166">
        <f t="shared" si="131"/>
        <v>0</v>
      </c>
      <c r="AL600" s="167"/>
      <c r="AN600" s="145"/>
      <c r="AO600" s="145"/>
      <c r="AP600" s="145"/>
      <c r="AQ600" s="145"/>
      <c r="AR600" s="145"/>
      <c r="AS600" s="145"/>
      <c r="AT600" s="145"/>
      <c r="AV600" s="157"/>
      <c r="AX600" s="157"/>
      <c r="AZ600" s="157"/>
      <c r="BA600" s="152"/>
      <c r="BB600" s="158"/>
      <c r="BC600" s="152"/>
      <c r="BD600" s="157"/>
      <c r="BF600" s="157"/>
      <c r="BH600" s="157"/>
    </row>
    <row r="601" spans="1:60" x14ac:dyDescent="0.2">
      <c r="F601" s="145"/>
      <c r="G601" s="145"/>
      <c r="H601" s="145"/>
      <c r="I601" s="154">
        <v>1</v>
      </c>
      <c r="J601" s="154">
        <v>2</v>
      </c>
      <c r="K601" s="154">
        <v>3</v>
      </c>
      <c r="L601" s="154">
        <v>4</v>
      </c>
      <c r="M601" s="154">
        <v>5</v>
      </c>
      <c r="O601" s="154">
        <v>1</v>
      </c>
      <c r="P601" s="154">
        <v>2</v>
      </c>
      <c r="Q601" s="154">
        <v>3</v>
      </c>
      <c r="R601" s="154">
        <v>4</v>
      </c>
      <c r="S601" s="154">
        <v>5</v>
      </c>
      <c r="T601" s="154"/>
      <c r="U601" s="154">
        <v>1</v>
      </c>
      <c r="V601" s="154">
        <v>2</v>
      </c>
      <c r="W601" s="154">
        <v>3</v>
      </c>
      <c r="X601" s="154">
        <v>4</v>
      </c>
      <c r="Y601" s="154">
        <v>5</v>
      </c>
      <c r="Z601" s="154"/>
      <c r="AA601" s="154">
        <v>1</v>
      </c>
      <c r="AB601" s="154">
        <v>2</v>
      </c>
      <c r="AC601" s="154">
        <v>3</v>
      </c>
      <c r="AD601" s="154">
        <v>4</v>
      </c>
      <c r="AE601" s="154">
        <v>5</v>
      </c>
      <c r="AO601" s="145"/>
      <c r="AP601" s="145"/>
      <c r="AQ601" s="145"/>
      <c r="AR601" s="145"/>
      <c r="AS601" s="145"/>
      <c r="AT601" s="145"/>
    </row>
    <row r="602" spans="1:60" x14ac:dyDescent="0.2">
      <c r="A602" s="145"/>
      <c r="B602" s="145"/>
      <c r="C602" s="145"/>
      <c r="D602" s="145"/>
      <c r="E602" s="145"/>
      <c r="F602" s="145" t="s">
        <v>149</v>
      </c>
      <c r="G602" s="145" t="s">
        <v>134</v>
      </c>
      <c r="H602" s="146">
        <v>5000</v>
      </c>
      <c r="I602" s="156">
        <v>4.2500000000000003E-2</v>
      </c>
      <c r="J602" s="156">
        <f>+I602-0.25%</f>
        <v>0.04</v>
      </c>
      <c r="K602" s="156">
        <f>+J602+0.25%</f>
        <v>4.2500000000000003E-2</v>
      </c>
      <c r="L602" s="156">
        <f>+K602</f>
        <v>4.2500000000000003E-2</v>
      </c>
      <c r="M602" s="156">
        <f>+L602+1.75%</f>
        <v>6.0000000000000005E-2</v>
      </c>
      <c r="O602" s="145">
        <f>+$H602*I602</f>
        <v>212.50000000000003</v>
      </c>
      <c r="P602" s="145">
        <f>+$H602*J602</f>
        <v>200</v>
      </c>
      <c r="Q602" s="145">
        <f>+$H602*K602</f>
        <v>212.50000000000003</v>
      </c>
      <c r="R602" s="145">
        <f>+$H602*L602</f>
        <v>212.50000000000003</v>
      </c>
      <c r="S602" s="145">
        <f>+$H602*M602</f>
        <v>300</v>
      </c>
      <c r="T602" s="145"/>
      <c r="U602" s="168">
        <f t="shared" ref="U602:Y606" si="132">+O608*$U$155</f>
        <v>1490</v>
      </c>
      <c r="V602" s="168">
        <f t="shared" si="132"/>
        <v>1280</v>
      </c>
      <c r="W602" s="168">
        <f t="shared" si="132"/>
        <v>1442</v>
      </c>
      <c r="X602" s="168">
        <f t="shared" si="132"/>
        <v>1522</v>
      </c>
      <c r="Y602" s="168">
        <f t="shared" si="132"/>
        <v>2192</v>
      </c>
      <c r="Z602" s="145"/>
      <c r="AA602" s="168">
        <f t="shared" ref="AA602:AE606" si="133">+$AA$155*O608</f>
        <v>7450</v>
      </c>
      <c r="AB602" s="168">
        <f t="shared" si="133"/>
        <v>6400</v>
      </c>
      <c r="AC602" s="168">
        <f t="shared" si="133"/>
        <v>7210</v>
      </c>
      <c r="AD602" s="168">
        <f t="shared" si="133"/>
        <v>7610</v>
      </c>
      <c r="AE602" s="168">
        <f t="shared" si="133"/>
        <v>10960</v>
      </c>
      <c r="AH602" s="145"/>
      <c r="AI602" s="145"/>
      <c r="AJ602" s="145"/>
      <c r="AK602" s="145"/>
      <c r="AL602" s="145"/>
      <c r="AM602" s="145"/>
      <c r="AN602" s="145"/>
      <c r="AO602" s="145"/>
      <c r="AP602" s="145"/>
      <c r="AQ602" s="145"/>
      <c r="AR602" s="145"/>
      <c r="AS602" s="145"/>
      <c r="AT602" s="145"/>
    </row>
    <row r="603" spans="1:60" x14ac:dyDescent="0.2">
      <c r="A603" s="145" t="s">
        <v>150</v>
      </c>
      <c r="B603" s="145"/>
      <c r="C603" s="145"/>
      <c r="D603" s="145"/>
      <c r="E603" s="175" t="s">
        <v>121</v>
      </c>
      <c r="F603" s="145" t="s">
        <v>138</v>
      </c>
      <c r="G603" s="145" t="s">
        <v>134</v>
      </c>
      <c r="H603" s="146">
        <v>10000</v>
      </c>
      <c r="I603" s="156">
        <f>+I602-0.5%</f>
        <v>3.7500000000000006E-2</v>
      </c>
      <c r="J603" s="156">
        <f t="shared" ref="J603:M606" si="134">+J602-0.25%</f>
        <v>3.7499999999999999E-2</v>
      </c>
      <c r="K603" s="156">
        <f t="shared" si="134"/>
        <v>0.04</v>
      </c>
      <c r="L603" s="156">
        <f t="shared" si="134"/>
        <v>0.04</v>
      </c>
      <c r="M603" s="156">
        <f t="shared" si="134"/>
        <v>5.7500000000000002E-2</v>
      </c>
      <c r="O603" s="145">
        <f>(+$H603-$H602)*I603+O602</f>
        <v>400.00000000000006</v>
      </c>
      <c r="P603" s="145">
        <f>(+$H603-$H602)*J603+P602</f>
        <v>387.5</v>
      </c>
      <c r="Q603" s="145">
        <f>(+$H603-$H602)*K603+Q602</f>
        <v>412.5</v>
      </c>
      <c r="R603" s="145">
        <f>(+$H603-$H602)*L603+R602</f>
        <v>412.5</v>
      </c>
      <c r="S603" s="145">
        <f>(+$H603-$H602)*M603+S602</f>
        <v>587.5</v>
      </c>
      <c r="T603" s="145"/>
      <c r="U603" s="168">
        <f t="shared" si="132"/>
        <v>2240</v>
      </c>
      <c r="V603" s="168">
        <f t="shared" si="132"/>
        <v>2030</v>
      </c>
      <c r="W603" s="168">
        <f t="shared" si="132"/>
        <v>2242</v>
      </c>
      <c r="X603" s="168">
        <f t="shared" si="132"/>
        <v>2322</v>
      </c>
      <c r="Y603" s="168">
        <f t="shared" si="132"/>
        <v>3342</v>
      </c>
      <c r="Z603" s="145"/>
      <c r="AA603" s="168">
        <f t="shared" si="133"/>
        <v>11200</v>
      </c>
      <c r="AB603" s="168">
        <f t="shared" si="133"/>
        <v>10150</v>
      </c>
      <c r="AC603" s="168">
        <f t="shared" si="133"/>
        <v>11210</v>
      </c>
      <c r="AD603" s="168">
        <f t="shared" si="133"/>
        <v>11610</v>
      </c>
      <c r="AE603" s="168">
        <f t="shared" si="133"/>
        <v>16710</v>
      </c>
      <c r="AG603" s="145"/>
      <c r="AH603" s="145"/>
      <c r="AI603" s="145"/>
      <c r="AJ603" s="145"/>
      <c r="AK603" s="145"/>
      <c r="AL603" s="145"/>
      <c r="AM603" s="145"/>
      <c r="AN603" s="145"/>
      <c r="AO603" s="145"/>
      <c r="AP603" s="145"/>
      <c r="AQ603" s="145"/>
      <c r="AR603" s="145"/>
      <c r="AS603" s="145"/>
      <c r="AT603" s="145"/>
    </row>
    <row r="604" spans="1:60" x14ac:dyDescent="0.2">
      <c r="A604" s="145"/>
      <c r="B604" s="145"/>
      <c r="C604" s="145"/>
      <c r="D604" s="145"/>
      <c r="E604" s="145"/>
      <c r="F604" s="145" t="s">
        <v>140</v>
      </c>
      <c r="G604" s="145" t="s">
        <v>134</v>
      </c>
      <c r="H604" s="146">
        <v>25000</v>
      </c>
      <c r="I604" s="156">
        <f>+I603-0.25%</f>
        <v>3.5000000000000003E-2</v>
      </c>
      <c r="J604" s="156">
        <f t="shared" si="134"/>
        <v>3.4999999999999996E-2</v>
      </c>
      <c r="K604" s="156">
        <f t="shared" si="134"/>
        <v>3.7499999999999999E-2</v>
      </c>
      <c r="L604" s="156">
        <f t="shared" si="134"/>
        <v>3.7499999999999999E-2</v>
      </c>
      <c r="M604" s="156">
        <f t="shared" si="134"/>
        <v>5.5E-2</v>
      </c>
      <c r="O604" s="145">
        <f>(+$H604-($H603+$H602))*I604+O603</f>
        <v>750.00000000000011</v>
      </c>
      <c r="P604" s="145">
        <f>(+$H604-($H603+$H602))*J604+P603</f>
        <v>737.5</v>
      </c>
      <c r="Q604" s="145">
        <f>(+$H604-($H603+$H602))*K604+Q603</f>
        <v>787.5</v>
      </c>
      <c r="R604" s="145">
        <f>(+$H604-($H603+$H602))*L604+R603</f>
        <v>787.5</v>
      </c>
      <c r="S604" s="145">
        <f>(+$H604-($H603+$H602))*M604+S603</f>
        <v>1137.5</v>
      </c>
      <c r="T604" s="145"/>
      <c r="U604" s="168">
        <f t="shared" si="132"/>
        <v>3640.0000000000005</v>
      </c>
      <c r="V604" s="168">
        <f t="shared" si="132"/>
        <v>3430</v>
      </c>
      <c r="W604" s="168">
        <f t="shared" si="132"/>
        <v>3742</v>
      </c>
      <c r="X604" s="168">
        <f t="shared" si="132"/>
        <v>3822</v>
      </c>
      <c r="Y604" s="168">
        <f t="shared" si="132"/>
        <v>5542</v>
      </c>
      <c r="Z604" s="145"/>
      <c r="AA604" s="168">
        <f t="shared" si="133"/>
        <v>18200.000000000004</v>
      </c>
      <c r="AB604" s="168">
        <f t="shared" si="133"/>
        <v>17150</v>
      </c>
      <c r="AC604" s="168">
        <f t="shared" si="133"/>
        <v>18710</v>
      </c>
      <c r="AD604" s="168">
        <f t="shared" si="133"/>
        <v>19110</v>
      </c>
      <c r="AE604" s="168">
        <f t="shared" si="133"/>
        <v>27710</v>
      </c>
      <c r="AG604" s="145"/>
      <c r="AH604" s="145"/>
      <c r="AI604" s="145"/>
      <c r="AJ604" s="145"/>
      <c r="AK604" s="145"/>
      <c r="AL604" s="145"/>
      <c r="AM604" s="145"/>
      <c r="AN604" s="145"/>
      <c r="AO604" s="145"/>
      <c r="AP604" s="145"/>
      <c r="AQ604" s="145"/>
      <c r="AR604" s="145"/>
      <c r="AS604" s="145"/>
      <c r="AT604" s="145"/>
    </row>
    <row r="605" spans="1:60" x14ac:dyDescent="0.2">
      <c r="A605" s="145"/>
      <c r="B605" s="145"/>
      <c r="C605" s="145"/>
      <c r="D605" s="145"/>
      <c r="E605" s="145"/>
      <c r="F605" s="145" t="s">
        <v>151</v>
      </c>
      <c r="G605" s="145" t="s">
        <v>134</v>
      </c>
      <c r="H605" s="146">
        <v>50000</v>
      </c>
      <c r="I605" s="156">
        <f>+I604-0.25%</f>
        <v>3.2500000000000001E-2</v>
      </c>
      <c r="J605" s="156">
        <f t="shared" si="134"/>
        <v>3.2499999999999994E-2</v>
      </c>
      <c r="K605" s="156">
        <f t="shared" si="134"/>
        <v>3.4999999999999996E-2</v>
      </c>
      <c r="L605" s="156">
        <f t="shared" si="134"/>
        <v>3.4999999999999996E-2</v>
      </c>
      <c r="M605" s="156">
        <f t="shared" si="134"/>
        <v>5.2499999999999998E-2</v>
      </c>
      <c r="O605" s="145">
        <f>(+$H605-($H604+$H603+$H602))*I605+O604</f>
        <v>1075</v>
      </c>
      <c r="P605" s="145">
        <f>(+$H605-($H604+$H603+$H602))*J605+P604</f>
        <v>1062.5</v>
      </c>
      <c r="Q605" s="145">
        <f>(+$H605-($H604+$H603+$H602))*K605+Q604</f>
        <v>1137.5</v>
      </c>
      <c r="R605" s="145">
        <f>(+$H605-($H604+$H603+$H602))*L605+R604</f>
        <v>1137.5</v>
      </c>
      <c r="S605" s="145">
        <f>(+$H605-($H604+$H603+$H602))*M605+S604</f>
        <v>1662.5</v>
      </c>
      <c r="T605" s="145"/>
      <c r="U605" s="168">
        <f t="shared" si="132"/>
        <v>4940</v>
      </c>
      <c r="V605" s="168">
        <f t="shared" si="132"/>
        <v>4730</v>
      </c>
      <c r="W605" s="168">
        <f t="shared" si="132"/>
        <v>5142</v>
      </c>
      <c r="X605" s="168">
        <f t="shared" si="132"/>
        <v>5222</v>
      </c>
      <c r="Y605" s="168">
        <f t="shared" si="132"/>
        <v>7642</v>
      </c>
      <c r="Z605" s="145"/>
      <c r="AA605" s="168">
        <f t="shared" si="133"/>
        <v>24700</v>
      </c>
      <c r="AB605" s="168">
        <f t="shared" si="133"/>
        <v>23650</v>
      </c>
      <c r="AC605" s="168">
        <f t="shared" si="133"/>
        <v>25710</v>
      </c>
      <c r="AD605" s="168">
        <f t="shared" si="133"/>
        <v>26110</v>
      </c>
      <c r="AE605" s="168">
        <f t="shared" si="133"/>
        <v>38210</v>
      </c>
      <c r="AG605" s="145"/>
      <c r="AH605" s="145"/>
      <c r="AI605" s="145"/>
      <c r="AJ605" s="145"/>
      <c r="AK605" s="145"/>
      <c r="AL605" s="145"/>
      <c r="AM605" s="145"/>
      <c r="AN605" s="145"/>
      <c r="AO605" s="145"/>
      <c r="AP605" s="145"/>
      <c r="AQ605" s="145"/>
      <c r="AR605" s="145"/>
      <c r="AS605" s="145"/>
      <c r="AT605" s="145"/>
    </row>
    <row r="606" spans="1:60" x14ac:dyDescent="0.2">
      <c r="A606" s="145"/>
      <c r="B606" s="145"/>
      <c r="C606" s="145"/>
      <c r="D606" s="145"/>
      <c r="E606" s="145"/>
      <c r="F606" s="145" t="s">
        <v>152</v>
      </c>
      <c r="G606" s="145" t="s">
        <v>141</v>
      </c>
      <c r="H606" s="146">
        <v>100000</v>
      </c>
      <c r="I606" s="156">
        <f>+I605-0.25%</f>
        <v>3.0000000000000002E-2</v>
      </c>
      <c r="J606" s="156">
        <f t="shared" si="134"/>
        <v>2.9999999999999995E-2</v>
      </c>
      <c r="K606" s="156">
        <f t="shared" si="134"/>
        <v>3.2499999999999994E-2</v>
      </c>
      <c r="L606" s="156">
        <f t="shared" si="134"/>
        <v>3.2499999999999994E-2</v>
      </c>
      <c r="M606" s="156">
        <f t="shared" si="134"/>
        <v>4.9999999999999996E-2</v>
      </c>
      <c r="O606" s="145">
        <f>(+$H606-(SUM(H602:H605)))*I606+O605</f>
        <v>1375</v>
      </c>
      <c r="P606" s="145">
        <f>(+$H606-($H605+$H604+$H603+$H602))*J606+P605</f>
        <v>1362.5</v>
      </c>
      <c r="Q606" s="145">
        <f>(+$H606-($H605+$H604+$H603+$H602))*K606+Q605</f>
        <v>1462.5</v>
      </c>
      <c r="R606" s="145">
        <f>(+$H606-($H605+$H604+$H603+$H602))*L606+R605</f>
        <v>1462.5</v>
      </c>
      <c r="S606" s="145">
        <f>(+$H606-($H605+$H604+$H603+$H602))*M606+S605</f>
        <v>2162.5</v>
      </c>
      <c r="T606" s="145"/>
      <c r="U606" s="168">
        <f t="shared" si="132"/>
        <v>6140</v>
      </c>
      <c r="V606" s="168">
        <f t="shared" si="132"/>
        <v>5930</v>
      </c>
      <c r="W606" s="168">
        <f t="shared" si="132"/>
        <v>6442</v>
      </c>
      <c r="X606" s="168">
        <f t="shared" si="132"/>
        <v>6522</v>
      </c>
      <c r="Y606" s="168">
        <f t="shared" si="132"/>
        <v>9642</v>
      </c>
      <c r="Z606" s="145"/>
      <c r="AA606" s="168">
        <f t="shared" si="133"/>
        <v>30700</v>
      </c>
      <c r="AB606" s="168">
        <f t="shared" si="133"/>
        <v>29650</v>
      </c>
      <c r="AC606" s="168">
        <f t="shared" si="133"/>
        <v>32210</v>
      </c>
      <c r="AD606" s="168">
        <f t="shared" si="133"/>
        <v>32610</v>
      </c>
      <c r="AE606" s="168">
        <f t="shared" si="133"/>
        <v>48210</v>
      </c>
      <c r="AG606" s="145"/>
      <c r="AH606" s="145"/>
      <c r="AI606" s="145"/>
      <c r="AJ606" s="145"/>
      <c r="AK606" s="145"/>
      <c r="AL606" s="145"/>
      <c r="AM606" s="145"/>
      <c r="AN606" s="145"/>
      <c r="AO606" s="145"/>
      <c r="AP606" s="145"/>
      <c r="AQ606" s="145"/>
      <c r="AR606" s="145"/>
      <c r="AS606" s="145"/>
      <c r="AT606" s="145"/>
    </row>
    <row r="607" spans="1:60" x14ac:dyDescent="0.2">
      <c r="A607" s="145" t="s">
        <v>153</v>
      </c>
      <c r="B607" s="145"/>
      <c r="C607" s="145"/>
      <c r="D607" s="145"/>
      <c r="E607" s="145"/>
      <c r="F607" s="145"/>
      <c r="G607" s="145"/>
      <c r="H607" s="145"/>
      <c r="I607" s="145"/>
      <c r="J607" s="145"/>
      <c r="K607" s="145" t="s">
        <v>156</v>
      </c>
      <c r="L607" s="145"/>
      <c r="M607" s="145"/>
      <c r="N607" s="145"/>
      <c r="O607" s="164" t="s">
        <v>181</v>
      </c>
      <c r="P607" s="145"/>
      <c r="Q607" s="145"/>
      <c r="R607" s="145"/>
      <c r="S607" s="145"/>
      <c r="T607" s="145"/>
      <c r="U607" s="145" t="s">
        <v>181</v>
      </c>
      <c r="V607" s="145"/>
      <c r="W607" s="145"/>
      <c r="X607" s="145"/>
      <c r="Y607" s="145"/>
      <c r="Z607" s="145"/>
      <c r="AA607" s="145"/>
      <c r="AB607" s="145"/>
      <c r="AC607" s="145"/>
      <c r="AD607" s="145"/>
      <c r="AE607" s="145"/>
      <c r="AF607" s="145"/>
      <c r="AG607" s="145"/>
      <c r="AH607" s="145"/>
      <c r="AI607" s="145"/>
      <c r="AJ607" s="145"/>
      <c r="AK607" s="145"/>
      <c r="AL607" s="145"/>
      <c r="AM607" s="145"/>
      <c r="AN607" s="145"/>
      <c r="AO607" s="145"/>
      <c r="AP607" s="145"/>
      <c r="AQ607" s="145"/>
      <c r="AR607" s="145"/>
      <c r="AS607" s="145"/>
      <c r="AT607" s="145"/>
    </row>
    <row r="608" spans="1:60" x14ac:dyDescent="0.2">
      <c r="A608" s="164" t="s">
        <v>189</v>
      </c>
      <c r="B608" s="145"/>
      <c r="C608" s="145"/>
      <c r="D608" s="169">
        <v>5.0000000000000001E-3</v>
      </c>
      <c r="E608" s="145"/>
      <c r="F608" s="145" t="s">
        <v>155</v>
      </c>
      <c r="G608" s="145"/>
      <c r="H608" s="145"/>
      <c r="I608" s="170">
        <v>40</v>
      </c>
      <c r="J608" s="170">
        <f>+I608-10</f>
        <v>30</v>
      </c>
      <c r="K608" s="170">
        <f>+J608+7</f>
        <v>37</v>
      </c>
      <c r="L608" s="170">
        <f>+K608+5</f>
        <v>42</v>
      </c>
      <c r="M608" s="170">
        <f>+L608+20</f>
        <v>62</v>
      </c>
      <c r="N608" s="145"/>
      <c r="O608" s="168">
        <f t="shared" ref="O608:S612" si="135">+O602+I$171*$U$158</f>
        <v>372.5</v>
      </c>
      <c r="P608" s="168">
        <f t="shared" si="135"/>
        <v>320</v>
      </c>
      <c r="Q608" s="168">
        <f t="shared" si="135"/>
        <v>360.5</v>
      </c>
      <c r="R608" s="168">
        <f t="shared" si="135"/>
        <v>380.5</v>
      </c>
      <c r="S608" s="168">
        <f t="shared" si="135"/>
        <v>548</v>
      </c>
      <c r="T608" s="168"/>
      <c r="U608" s="145">
        <f t="shared" ref="U608:Y612" si="136">+U602/$U$157</f>
        <v>745</v>
      </c>
      <c r="V608" s="145">
        <f t="shared" si="136"/>
        <v>640</v>
      </c>
      <c r="W608" s="145">
        <f t="shared" si="136"/>
        <v>721</v>
      </c>
      <c r="X608" s="145">
        <f t="shared" si="136"/>
        <v>761</v>
      </c>
      <c r="Y608" s="145">
        <f t="shared" si="136"/>
        <v>1096</v>
      </c>
      <c r="Z608" s="145"/>
      <c r="AA608" s="145">
        <f t="shared" ref="AA608:AE612" si="137">+AA602/$AA$157</f>
        <v>745</v>
      </c>
      <c r="AB608" s="145">
        <f t="shared" si="137"/>
        <v>640</v>
      </c>
      <c r="AC608" s="145">
        <f t="shared" si="137"/>
        <v>721</v>
      </c>
      <c r="AD608" s="145">
        <f t="shared" si="137"/>
        <v>761</v>
      </c>
      <c r="AE608" s="145">
        <f t="shared" si="137"/>
        <v>1096</v>
      </c>
      <c r="AF608" s="145"/>
      <c r="AG608" s="145"/>
      <c r="AH608" s="145"/>
      <c r="AI608" s="145"/>
      <c r="AJ608" s="145"/>
      <c r="AK608" s="145"/>
      <c r="AL608" s="145"/>
      <c r="AM608" s="145"/>
      <c r="AN608" s="145"/>
      <c r="AO608" s="145"/>
      <c r="AP608" s="145"/>
      <c r="AQ608" s="145"/>
      <c r="AR608" s="145"/>
      <c r="AS608" s="145"/>
      <c r="AT608" s="145"/>
    </row>
    <row r="609" spans="1:60" x14ac:dyDescent="0.2">
      <c r="F609" s="148">
        <f>+G609*$U$155</f>
        <v>20000</v>
      </c>
      <c r="G609" s="148">
        <f>+H602</f>
        <v>5000</v>
      </c>
      <c r="H609" s="148">
        <v>350</v>
      </c>
      <c r="I609" s="148">
        <f>+(50*($U$155-1))</f>
        <v>150</v>
      </c>
      <c r="J609" s="148">
        <f>+F609*K609</f>
        <v>650</v>
      </c>
      <c r="K609" s="171">
        <v>3.2500000000000001E-2</v>
      </c>
      <c r="L609" s="148">
        <f>+J609+I609+H609</f>
        <v>1150</v>
      </c>
      <c r="M609" s="148">
        <f>+L609/$U$157</f>
        <v>575</v>
      </c>
      <c r="N609" s="168"/>
      <c r="O609" s="168">
        <f t="shared" si="135"/>
        <v>560</v>
      </c>
      <c r="P609" s="168">
        <f t="shared" si="135"/>
        <v>507.5</v>
      </c>
      <c r="Q609" s="168">
        <f t="shared" si="135"/>
        <v>560.5</v>
      </c>
      <c r="R609" s="168">
        <f t="shared" si="135"/>
        <v>580.5</v>
      </c>
      <c r="S609" s="168">
        <f t="shared" si="135"/>
        <v>835.5</v>
      </c>
      <c r="T609" s="168"/>
      <c r="U609" s="145">
        <f t="shared" si="136"/>
        <v>1120</v>
      </c>
      <c r="V609" s="145">
        <f t="shared" si="136"/>
        <v>1015</v>
      </c>
      <c r="W609" s="145">
        <f t="shared" si="136"/>
        <v>1121</v>
      </c>
      <c r="X609" s="145">
        <f t="shared" si="136"/>
        <v>1161</v>
      </c>
      <c r="Y609" s="145">
        <f t="shared" si="136"/>
        <v>1671</v>
      </c>
      <c r="Z609" s="145"/>
      <c r="AA609" s="145">
        <f t="shared" si="137"/>
        <v>1120</v>
      </c>
      <c r="AB609" s="145">
        <f t="shared" si="137"/>
        <v>1015</v>
      </c>
      <c r="AC609" s="145">
        <f t="shared" si="137"/>
        <v>1121</v>
      </c>
      <c r="AD609" s="145">
        <f t="shared" si="137"/>
        <v>1161</v>
      </c>
      <c r="AE609" s="145">
        <f t="shared" si="137"/>
        <v>1671</v>
      </c>
      <c r="AF609" s="145"/>
      <c r="AG609" s="145"/>
    </row>
    <row r="610" spans="1:60" x14ac:dyDescent="0.2">
      <c r="F610" s="148">
        <f>+G610*$U$155</f>
        <v>40000</v>
      </c>
      <c r="G610" s="148">
        <f>+H603</f>
        <v>10000</v>
      </c>
      <c r="H610" s="148">
        <v>350</v>
      </c>
      <c r="I610" s="148">
        <f>+(50*($U$155-1))</f>
        <v>150</v>
      </c>
      <c r="J610" s="148">
        <f>+F610*K610</f>
        <v>1200</v>
      </c>
      <c r="K610" s="171">
        <f>+K609-0.0025</f>
        <v>3.0000000000000002E-2</v>
      </c>
      <c r="L610" s="148">
        <f>+J610+I610+H610</f>
        <v>1700</v>
      </c>
      <c r="M610" s="148">
        <f>+L610/$U$157</f>
        <v>850</v>
      </c>
      <c r="N610" s="168"/>
      <c r="O610" s="168">
        <f t="shared" si="135"/>
        <v>910.00000000000011</v>
      </c>
      <c r="P610" s="168">
        <f t="shared" si="135"/>
        <v>857.5</v>
      </c>
      <c r="Q610" s="168">
        <f t="shared" si="135"/>
        <v>935.5</v>
      </c>
      <c r="R610" s="168">
        <f t="shared" si="135"/>
        <v>955.5</v>
      </c>
      <c r="S610" s="168">
        <f t="shared" si="135"/>
        <v>1385.5</v>
      </c>
      <c r="T610" s="168"/>
      <c r="U610" s="145">
        <f t="shared" si="136"/>
        <v>1820.0000000000002</v>
      </c>
      <c r="V610" s="145">
        <f t="shared" si="136"/>
        <v>1715</v>
      </c>
      <c r="W610" s="145">
        <f t="shared" si="136"/>
        <v>1871</v>
      </c>
      <c r="X610" s="145">
        <f t="shared" si="136"/>
        <v>1911</v>
      </c>
      <c r="Y610" s="145">
        <f t="shared" si="136"/>
        <v>2771</v>
      </c>
      <c r="Z610" s="145"/>
      <c r="AA610" s="145">
        <f t="shared" si="137"/>
        <v>1820.0000000000005</v>
      </c>
      <c r="AB610" s="145">
        <f t="shared" si="137"/>
        <v>1715</v>
      </c>
      <c r="AC610" s="145">
        <f t="shared" si="137"/>
        <v>1871</v>
      </c>
      <c r="AD610" s="145">
        <f t="shared" si="137"/>
        <v>1911</v>
      </c>
      <c r="AE610" s="145">
        <f t="shared" si="137"/>
        <v>2771</v>
      </c>
      <c r="AF610" s="145"/>
      <c r="AG610" s="145"/>
    </row>
    <row r="611" spans="1:60" x14ac:dyDescent="0.2">
      <c r="F611" s="148">
        <f>+G611*$U$155</f>
        <v>100000</v>
      </c>
      <c r="G611" s="148">
        <f>+H604</f>
        <v>25000</v>
      </c>
      <c r="H611" s="148">
        <v>350</v>
      </c>
      <c r="I611" s="148">
        <f>+(50*($U$155-1))</f>
        <v>150</v>
      </c>
      <c r="J611" s="148">
        <f>+F611*K611</f>
        <v>2750.0000000000005</v>
      </c>
      <c r="K611" s="171">
        <f>+K610-0.0025</f>
        <v>2.7500000000000004E-2</v>
      </c>
      <c r="L611" s="148">
        <f>+J611+I611+H611</f>
        <v>3250.0000000000005</v>
      </c>
      <c r="M611" s="148">
        <f>+L611/$U$157</f>
        <v>1625.0000000000002</v>
      </c>
      <c r="N611" s="168"/>
      <c r="O611" s="168">
        <f t="shared" si="135"/>
        <v>1235</v>
      </c>
      <c r="P611" s="168">
        <f t="shared" si="135"/>
        <v>1182.5</v>
      </c>
      <c r="Q611" s="168">
        <f t="shared" si="135"/>
        <v>1285.5</v>
      </c>
      <c r="R611" s="168">
        <f t="shared" si="135"/>
        <v>1305.5</v>
      </c>
      <c r="S611" s="168">
        <f t="shared" si="135"/>
        <v>1910.5</v>
      </c>
      <c r="T611" s="168"/>
      <c r="U611" s="145">
        <f t="shared" si="136"/>
        <v>2470</v>
      </c>
      <c r="V611" s="145">
        <f t="shared" si="136"/>
        <v>2365</v>
      </c>
      <c r="W611" s="145">
        <f t="shared" si="136"/>
        <v>2571</v>
      </c>
      <c r="X611" s="145">
        <f t="shared" si="136"/>
        <v>2611</v>
      </c>
      <c r="Y611" s="145">
        <f t="shared" si="136"/>
        <v>3821</v>
      </c>
      <c r="Z611" s="145"/>
      <c r="AA611" s="145">
        <f t="shared" si="137"/>
        <v>2470</v>
      </c>
      <c r="AB611" s="145">
        <f t="shared" si="137"/>
        <v>2365</v>
      </c>
      <c r="AC611" s="145">
        <f t="shared" si="137"/>
        <v>2571</v>
      </c>
      <c r="AD611" s="145">
        <f t="shared" si="137"/>
        <v>2611</v>
      </c>
      <c r="AE611" s="145">
        <f t="shared" si="137"/>
        <v>3821</v>
      </c>
      <c r="AF611" s="145"/>
      <c r="AG611" s="145"/>
    </row>
    <row r="612" spans="1:60" x14ac:dyDescent="0.2">
      <c r="F612" s="148">
        <f>+G612*$U$155</f>
        <v>200000</v>
      </c>
      <c r="G612" s="148">
        <f>+H605</f>
        <v>50000</v>
      </c>
      <c r="H612" s="148">
        <v>350</v>
      </c>
      <c r="I612" s="148">
        <f>+(50*($U$155-1))</f>
        <v>150</v>
      </c>
      <c r="J612" s="148">
        <f>+F612*K612</f>
        <v>5000.0000000000009</v>
      </c>
      <c r="K612" s="171">
        <f>+K611-0.0025</f>
        <v>2.5000000000000005E-2</v>
      </c>
      <c r="L612" s="148">
        <f>+J612+I612+H612</f>
        <v>5500.0000000000009</v>
      </c>
      <c r="M612" s="148">
        <f>+L612/$U$157</f>
        <v>2750.0000000000005</v>
      </c>
      <c r="N612" s="168"/>
      <c r="O612" s="168">
        <f t="shared" si="135"/>
        <v>1535</v>
      </c>
      <c r="P612" s="168">
        <f t="shared" si="135"/>
        <v>1482.5</v>
      </c>
      <c r="Q612" s="168">
        <f t="shared" si="135"/>
        <v>1610.5</v>
      </c>
      <c r="R612" s="168">
        <f t="shared" si="135"/>
        <v>1630.5</v>
      </c>
      <c r="S612" s="168">
        <f t="shared" si="135"/>
        <v>2410.5</v>
      </c>
      <c r="T612" s="168"/>
      <c r="U612" s="145">
        <f t="shared" si="136"/>
        <v>3070</v>
      </c>
      <c r="V612" s="145">
        <f t="shared" si="136"/>
        <v>2965</v>
      </c>
      <c r="W612" s="145">
        <f t="shared" si="136"/>
        <v>3221</v>
      </c>
      <c r="X612" s="145">
        <f t="shared" si="136"/>
        <v>3261</v>
      </c>
      <c r="Y612" s="145">
        <f t="shared" si="136"/>
        <v>4821</v>
      </c>
      <c r="Z612" s="145"/>
      <c r="AA612" s="145">
        <f t="shared" si="137"/>
        <v>3070</v>
      </c>
      <c r="AB612" s="145">
        <f t="shared" si="137"/>
        <v>2965</v>
      </c>
      <c r="AC612" s="145">
        <f t="shared" si="137"/>
        <v>3221</v>
      </c>
      <c r="AD612" s="145">
        <f t="shared" si="137"/>
        <v>3261</v>
      </c>
      <c r="AE612" s="145">
        <f t="shared" si="137"/>
        <v>4821</v>
      </c>
      <c r="AF612" s="145"/>
      <c r="AG612" s="145"/>
    </row>
    <row r="613" spans="1:60" x14ac:dyDescent="0.2">
      <c r="F613" s="148">
        <f>+G613*$U$155</f>
        <v>400000</v>
      </c>
      <c r="G613" s="148">
        <f>+H606</f>
        <v>100000</v>
      </c>
      <c r="H613" s="148">
        <v>350</v>
      </c>
      <c r="I613" s="148">
        <f>+(50*($U$155-1))</f>
        <v>150</v>
      </c>
      <c r="J613" s="148">
        <f>+F613*K613</f>
        <v>9000.0000000000018</v>
      </c>
      <c r="K613" s="171">
        <f>+K612-0.0025</f>
        <v>2.2500000000000006E-2</v>
      </c>
      <c r="L613" s="148">
        <f>+J613+I613+H613</f>
        <v>9500.0000000000018</v>
      </c>
      <c r="M613" s="148">
        <f>+L613/$U$157</f>
        <v>4750.0000000000009</v>
      </c>
    </row>
    <row r="615" spans="1:60" x14ac:dyDescent="0.2">
      <c r="A615" s="146"/>
      <c r="B615" s="146"/>
      <c r="C615" s="146"/>
      <c r="D615" s="146"/>
      <c r="E615" s="146"/>
      <c r="F615" s="146"/>
      <c r="G615" s="146"/>
      <c r="H615" s="146"/>
      <c r="I615" s="146"/>
      <c r="J615" s="146"/>
      <c r="K615" s="146"/>
      <c r="L615" s="146"/>
      <c r="M615" s="146"/>
      <c r="N615" s="146"/>
      <c r="O615" s="146"/>
      <c r="P615" s="146"/>
      <c r="Q615" s="146"/>
      <c r="R615" s="146"/>
      <c r="S615" s="146"/>
      <c r="T615" s="146"/>
      <c r="U615" s="146"/>
      <c r="V615" s="146"/>
      <c r="W615" s="146"/>
      <c r="X615" s="146"/>
      <c r="Y615" s="146"/>
      <c r="Z615" s="146"/>
      <c r="AA615" s="146"/>
      <c r="AB615" s="146"/>
      <c r="AC615" s="146"/>
      <c r="AD615" s="146"/>
      <c r="AE615" s="146"/>
      <c r="AF615" s="146"/>
      <c r="AG615" s="146"/>
      <c r="AH615" s="146"/>
      <c r="AI615" s="146"/>
      <c r="AJ615" s="146"/>
      <c r="AK615" s="146"/>
      <c r="AL615" s="146"/>
      <c r="AM615" s="146"/>
      <c r="AN615" s="146"/>
      <c r="AO615" s="146"/>
      <c r="AP615" s="146"/>
      <c r="AQ615" s="146"/>
      <c r="AR615" s="146"/>
      <c r="AS615" s="146"/>
      <c r="AT615" s="146"/>
      <c r="AU615" s="146"/>
      <c r="AV615" s="146"/>
      <c r="AW615" s="146"/>
      <c r="AX615" s="146"/>
      <c r="AY615" s="146"/>
      <c r="AZ615" s="146"/>
      <c r="BA615" s="146"/>
      <c r="BB615" s="146"/>
      <c r="BC615" s="146"/>
      <c r="BD615" s="146"/>
      <c r="BE615" s="146"/>
      <c r="BF615" s="146"/>
      <c r="BG615" s="146"/>
      <c r="BH615" s="146"/>
    </row>
    <row r="616" spans="1:60" ht="15.75" x14ac:dyDescent="0.25">
      <c r="A616" s="145" t="s">
        <v>157</v>
      </c>
      <c r="F616" s="159" t="s">
        <v>201</v>
      </c>
      <c r="G616" s="159" t="s">
        <v>202</v>
      </c>
    </row>
    <row r="617" spans="1:60" ht="18" x14ac:dyDescent="0.25">
      <c r="A617" s="147" t="s">
        <v>160</v>
      </c>
    </row>
    <row r="618" spans="1:60" x14ac:dyDescent="0.2">
      <c r="A618" s="145" t="s">
        <v>112</v>
      </c>
      <c r="B618" s="146"/>
      <c r="C618" s="145"/>
      <c r="D618" s="145"/>
      <c r="E618" s="145"/>
      <c r="F618" s="145"/>
      <c r="G618" s="145"/>
      <c r="H618" s="145"/>
      <c r="I618" s="145"/>
      <c r="J618" s="145"/>
      <c r="K618" s="145"/>
      <c r="L618" s="145" t="s">
        <v>114</v>
      </c>
      <c r="M618" s="145"/>
      <c r="N618" s="145"/>
      <c r="O618" s="145"/>
      <c r="P618" s="145"/>
      <c r="Q618" s="145"/>
      <c r="R618" s="145"/>
      <c r="S618" s="145"/>
      <c r="T618" s="145"/>
      <c r="U618" s="145"/>
      <c r="V618" s="145"/>
      <c r="W618" s="145"/>
      <c r="X618" s="145"/>
      <c r="Y618" s="145"/>
      <c r="Z618" s="145"/>
      <c r="AA618" s="145"/>
      <c r="AB618" s="145"/>
      <c r="AC618" s="145"/>
      <c r="AD618" s="145"/>
      <c r="AE618" s="145"/>
      <c r="AF618" s="145"/>
      <c r="AG618" s="145"/>
      <c r="AH618" s="145"/>
      <c r="AI618" s="145"/>
      <c r="AJ618" s="145"/>
      <c r="AK618" s="145"/>
      <c r="AL618" s="145"/>
      <c r="AM618" s="145"/>
      <c r="AN618" s="145"/>
      <c r="AO618" s="145"/>
      <c r="AP618" s="145"/>
      <c r="AQ618" s="145"/>
      <c r="AR618" s="145"/>
      <c r="AS618" s="145"/>
      <c r="AT618" s="145"/>
      <c r="AV618" s="148" t="s">
        <v>271</v>
      </c>
    </row>
    <row r="619" spans="1:60" x14ac:dyDescent="0.2">
      <c r="A619" s="145" t="s">
        <v>115</v>
      </c>
      <c r="B619" s="145"/>
      <c r="C619" s="145"/>
      <c r="D619" s="145"/>
      <c r="E619" s="146"/>
      <c r="G619" s="145"/>
      <c r="H619" s="145" t="s">
        <v>116</v>
      </c>
      <c r="I619" s="145"/>
      <c r="J619" s="145"/>
      <c r="K619" s="145"/>
      <c r="L619" s="146"/>
      <c r="M619" s="145" t="s">
        <v>117</v>
      </c>
      <c r="N619" s="146">
        <v>4</v>
      </c>
      <c r="O619" s="149"/>
      <c r="P619" s="149"/>
      <c r="Q619" s="149"/>
      <c r="R619" s="149"/>
      <c r="S619" s="149"/>
      <c r="T619" s="149"/>
      <c r="U619" s="149"/>
      <c r="V619" s="149"/>
      <c r="W619" s="149"/>
      <c r="X619" s="149"/>
      <c r="Y619" s="149"/>
      <c r="Z619" s="149"/>
      <c r="AA619" s="149"/>
      <c r="AB619" s="149"/>
      <c r="AC619" s="149"/>
      <c r="AD619" s="149"/>
      <c r="AE619" s="149"/>
      <c r="AF619" s="149"/>
      <c r="AG619" s="149"/>
      <c r="AH619" s="149"/>
      <c r="AI619" s="149"/>
      <c r="AJ619" s="149"/>
      <c r="AK619" s="149"/>
      <c r="AL619" s="149"/>
      <c r="AM619" s="149"/>
      <c r="AN619" s="149"/>
      <c r="AO619" s="149"/>
      <c r="AP619" s="149"/>
      <c r="AQ619" s="149"/>
      <c r="AR619" s="149"/>
      <c r="AS619" s="149"/>
      <c r="AT619" s="149"/>
    </row>
    <row r="620" spans="1:60" x14ac:dyDescent="0.2">
      <c r="A620" s="145" t="s">
        <v>118</v>
      </c>
      <c r="B620" s="145"/>
      <c r="C620" s="145"/>
      <c r="D620" s="150" t="s">
        <v>162</v>
      </c>
      <c r="E620" s="145"/>
      <c r="F620" s="145" t="s">
        <v>119</v>
      </c>
      <c r="G620" s="145"/>
      <c r="H620" s="145"/>
      <c r="I620" s="173" t="s">
        <v>163</v>
      </c>
      <c r="J620" s="173" t="s">
        <v>185</v>
      </c>
      <c r="K620" s="173" t="s">
        <v>195</v>
      </c>
      <c r="L620" s="173" t="s">
        <v>196</v>
      </c>
      <c r="M620" s="150" t="s">
        <v>120</v>
      </c>
      <c r="N620" s="145"/>
      <c r="O620" s="145"/>
      <c r="P620" s="145"/>
      <c r="Q620" s="145"/>
      <c r="R620" s="145"/>
      <c r="S620" s="145"/>
      <c r="T620" s="145"/>
      <c r="U620" s="145"/>
      <c r="V620" s="145"/>
      <c r="W620" s="145"/>
      <c r="X620" s="145"/>
      <c r="Y620" s="145"/>
      <c r="Z620" s="145"/>
      <c r="AA620" s="145"/>
      <c r="AB620" s="145"/>
      <c r="AC620" s="145"/>
      <c r="AD620" s="145"/>
      <c r="AE620" s="145"/>
      <c r="AF620" s="145"/>
      <c r="AG620" s="145"/>
      <c r="AH620" s="145"/>
      <c r="AI620" s="145"/>
      <c r="AJ620" s="145"/>
      <c r="AK620" s="145"/>
      <c r="AL620" s="145"/>
      <c r="AM620" s="145"/>
      <c r="AN620" s="145"/>
      <c r="AO620" s="145"/>
      <c r="AP620" s="145"/>
      <c r="AQ620" s="145"/>
      <c r="AR620" s="145"/>
      <c r="AS620" s="145"/>
      <c r="AT620" s="145"/>
      <c r="AV620" s="145" t="s">
        <v>121</v>
      </c>
      <c r="AW620" s="145"/>
      <c r="AX620" s="145" t="s">
        <v>122</v>
      </c>
      <c r="AY620" s="145"/>
      <c r="AZ620" s="145" t="s">
        <v>123</v>
      </c>
      <c r="BA620" s="145"/>
      <c r="BB620" s="145"/>
      <c r="BC620" s="145"/>
      <c r="BD620" s="145"/>
      <c r="BE620" s="145"/>
      <c r="BF620" s="145" t="s">
        <v>124</v>
      </c>
      <c r="BG620" s="145"/>
      <c r="BH620" s="145" t="s">
        <v>125</v>
      </c>
    </row>
    <row r="621" spans="1:60" x14ac:dyDescent="0.2">
      <c r="A621" s="145"/>
      <c r="B621" s="145"/>
      <c r="C621" s="145"/>
      <c r="D621" s="145"/>
      <c r="E621" s="145"/>
      <c r="F621" s="145"/>
      <c r="G621" s="145"/>
      <c r="H621" s="145"/>
      <c r="I621" s="150" t="s">
        <v>120</v>
      </c>
      <c r="J621" s="150" t="s">
        <v>120</v>
      </c>
      <c r="K621" s="150" t="s">
        <v>120</v>
      </c>
      <c r="L621" s="150" t="s">
        <v>120</v>
      </c>
      <c r="M621" s="150" t="s">
        <v>120</v>
      </c>
      <c r="N621" s="145"/>
      <c r="O621" s="145"/>
      <c r="P621" s="145"/>
      <c r="Q621" s="145"/>
      <c r="R621" s="145"/>
      <c r="S621" s="145"/>
      <c r="T621" s="145"/>
      <c r="U621" s="145"/>
      <c r="V621" s="145"/>
      <c r="W621" s="145"/>
      <c r="X621" s="145"/>
      <c r="Y621" s="145"/>
      <c r="Z621" s="145"/>
      <c r="AA621" s="145"/>
      <c r="AB621" s="145"/>
      <c r="AC621" s="145"/>
      <c r="AD621" s="145"/>
      <c r="AE621" s="145"/>
      <c r="AF621" s="145"/>
      <c r="AG621" s="145"/>
      <c r="AH621" s="145"/>
      <c r="AI621" s="145"/>
      <c r="AJ621" s="145"/>
      <c r="AK621" s="145"/>
      <c r="AL621" s="145"/>
      <c r="AM621" s="145"/>
      <c r="AN621" s="145"/>
      <c r="AO621" s="145"/>
      <c r="AP621" s="145"/>
      <c r="AQ621" s="145"/>
      <c r="AR621" s="145"/>
      <c r="AS621" s="145"/>
      <c r="AT621" s="145"/>
      <c r="AV621" s="151"/>
      <c r="AX621" s="151"/>
      <c r="AZ621" s="151"/>
      <c r="BA621" s="152" t="s">
        <v>128</v>
      </c>
      <c r="BB621" s="153"/>
      <c r="BC621" s="152" t="s">
        <v>128</v>
      </c>
      <c r="BD621" s="151"/>
      <c r="BF621" s="151"/>
      <c r="BH621" s="151"/>
    </row>
    <row r="622" spans="1:60" x14ac:dyDescent="0.2">
      <c r="A622" s="145"/>
      <c r="B622" s="145"/>
      <c r="C622" s="145"/>
      <c r="D622" s="145"/>
      <c r="E622" s="145"/>
      <c r="F622" s="145"/>
      <c r="G622" s="145"/>
      <c r="H622" s="145"/>
      <c r="I622" s="154">
        <v>1</v>
      </c>
      <c r="J622" s="154">
        <v>2</v>
      </c>
      <c r="K622" s="154">
        <v>3</v>
      </c>
      <c r="L622" s="154">
        <v>4</v>
      </c>
      <c r="M622" s="154">
        <v>5</v>
      </c>
      <c r="N622" s="145"/>
      <c r="O622" s="145"/>
      <c r="P622" s="145"/>
      <c r="Q622" s="145"/>
      <c r="R622" s="145"/>
      <c r="S622" s="145"/>
      <c r="T622" s="145"/>
      <c r="U622" s="145"/>
      <c r="V622" s="145"/>
      <c r="W622" s="145"/>
      <c r="X622" s="145"/>
      <c r="Y622" s="145"/>
      <c r="Z622" s="145"/>
      <c r="AA622" s="145"/>
      <c r="AB622" s="145"/>
      <c r="AC622" s="145"/>
      <c r="AD622" s="145"/>
      <c r="AE622" s="145"/>
      <c r="AF622" s="145"/>
      <c r="AG622" s="145"/>
      <c r="AH622" s="145"/>
      <c r="AI622" s="145"/>
      <c r="AJ622" s="145"/>
      <c r="AK622" s="145"/>
      <c r="AL622" s="145"/>
      <c r="AM622" s="145"/>
      <c r="AN622" s="145"/>
      <c r="AO622" s="145"/>
      <c r="AP622" s="145"/>
      <c r="AQ622" s="145"/>
      <c r="AR622" s="145"/>
      <c r="AS622" s="145"/>
      <c r="AT622" s="145"/>
      <c r="AV622" s="151"/>
      <c r="AX622" s="151"/>
      <c r="AZ622" s="151"/>
      <c r="BA622" s="152" t="s">
        <v>128</v>
      </c>
      <c r="BB622" s="153"/>
      <c r="BC622" s="152" t="s">
        <v>128</v>
      </c>
      <c r="BD622" s="151"/>
      <c r="BF622" s="151"/>
      <c r="BH622" s="151"/>
    </row>
    <row r="623" spans="1:60" x14ac:dyDescent="0.2">
      <c r="A623" s="145" t="s">
        <v>129</v>
      </c>
      <c r="B623" s="145"/>
      <c r="C623" s="145"/>
      <c r="D623" s="145"/>
      <c r="E623" s="146" t="s">
        <v>272</v>
      </c>
      <c r="F623" s="145"/>
      <c r="G623" s="145"/>
      <c r="H623" s="145" t="s">
        <v>131</v>
      </c>
      <c r="I623" s="176" t="s">
        <v>164</v>
      </c>
      <c r="J623" s="177" t="s">
        <v>203</v>
      </c>
      <c r="K623" s="177" t="s">
        <v>204</v>
      </c>
      <c r="L623" s="177" t="s">
        <v>205</v>
      </c>
      <c r="M623" s="176" t="s">
        <v>168</v>
      </c>
      <c r="N623" s="145"/>
      <c r="O623" s="160"/>
      <c r="P623" s="160"/>
      <c r="Q623" s="160"/>
      <c r="R623" s="160"/>
      <c r="S623" s="160"/>
      <c r="T623" s="145"/>
      <c r="U623" s="145"/>
      <c r="V623" s="145"/>
      <c r="W623" s="145"/>
      <c r="X623" s="145"/>
      <c r="Y623" s="145"/>
      <c r="Z623" s="145"/>
      <c r="AA623" s="145"/>
      <c r="AB623" s="145"/>
      <c r="AC623" s="145"/>
      <c r="AD623" s="145"/>
      <c r="AE623" s="145"/>
      <c r="AF623" s="145"/>
      <c r="AG623" s="145"/>
      <c r="AH623" s="145"/>
      <c r="AI623" s="145"/>
      <c r="AJ623" s="145"/>
      <c r="AK623" s="145"/>
      <c r="AL623" s="145"/>
      <c r="AM623" s="145"/>
      <c r="AN623" s="145"/>
      <c r="AO623" s="145"/>
      <c r="AP623" s="145"/>
      <c r="AQ623" s="145"/>
      <c r="AR623" s="145"/>
      <c r="AS623" s="145"/>
      <c r="AT623" s="145"/>
      <c r="AV623" s="151"/>
      <c r="AX623" s="151"/>
      <c r="AZ623" s="151"/>
      <c r="BA623" s="152" t="s">
        <v>128</v>
      </c>
      <c r="BB623" s="153"/>
      <c r="BC623" s="152" t="s">
        <v>128</v>
      </c>
      <c r="BD623" s="151"/>
      <c r="BF623" s="151"/>
      <c r="BH623" s="151"/>
    </row>
    <row r="624" spans="1:60" x14ac:dyDescent="0.2">
      <c r="A624" s="145" t="s">
        <v>132</v>
      </c>
      <c r="B624" s="145"/>
      <c r="C624" s="145"/>
      <c r="D624" s="145"/>
      <c r="E624" s="146">
        <v>100</v>
      </c>
      <c r="F624" s="145" t="s">
        <v>133</v>
      </c>
      <c r="G624" s="145" t="s">
        <v>134</v>
      </c>
      <c r="H624" s="146">
        <v>500</v>
      </c>
      <c r="I624" s="146">
        <f>+I552</f>
        <v>2500</v>
      </c>
      <c r="J624" s="146">
        <v>2800</v>
      </c>
      <c r="K624" s="146">
        <v>2800</v>
      </c>
      <c r="L624" s="146">
        <v>2750</v>
      </c>
      <c r="M624" s="146">
        <f>+M552</f>
        <v>1500</v>
      </c>
      <c r="N624" s="145"/>
      <c r="O624" s="160"/>
      <c r="P624" s="160"/>
      <c r="Q624" s="160"/>
      <c r="R624" s="160"/>
      <c r="S624" s="160"/>
      <c r="T624" s="145"/>
      <c r="U624" s="145"/>
      <c r="V624" s="145"/>
      <c r="W624" s="145"/>
      <c r="X624" s="145"/>
      <c r="Y624" s="145"/>
      <c r="Z624" s="145"/>
      <c r="AA624" s="145"/>
      <c r="AB624" s="145"/>
      <c r="AC624" s="145"/>
      <c r="AD624" s="145"/>
      <c r="AE624" s="145"/>
      <c r="AF624" s="145"/>
      <c r="AG624" s="145"/>
      <c r="AH624" s="145"/>
      <c r="AI624" s="145"/>
      <c r="AJ624" s="145"/>
      <c r="AK624" s="145"/>
      <c r="AL624" s="145"/>
      <c r="AM624" s="145"/>
      <c r="AN624" s="145"/>
      <c r="AO624" s="145"/>
      <c r="AP624" s="145"/>
      <c r="AQ624" s="145"/>
      <c r="AR624" s="145"/>
      <c r="AS624" s="145"/>
      <c r="AT624" s="145"/>
      <c r="AV624" s="151"/>
      <c r="AX624" s="151"/>
      <c r="AZ624" s="151"/>
      <c r="BA624" s="152" t="s">
        <v>128</v>
      </c>
      <c r="BB624" s="153"/>
      <c r="BC624" s="152" t="s">
        <v>128</v>
      </c>
      <c r="BD624" s="151"/>
      <c r="BF624" s="151"/>
      <c r="BH624" s="151"/>
    </row>
    <row r="625" spans="1:60" x14ac:dyDescent="0.2">
      <c r="A625" s="145" t="s">
        <v>135</v>
      </c>
      <c r="B625" s="145"/>
      <c r="C625" s="145"/>
      <c r="D625" s="145"/>
      <c r="E625" s="145"/>
      <c r="F625" s="145" t="s">
        <v>136</v>
      </c>
      <c r="G625" s="145" t="s">
        <v>134</v>
      </c>
      <c r="H625" s="146">
        <v>1000</v>
      </c>
      <c r="I625" s="146">
        <f>+I624+500</f>
        <v>3000</v>
      </c>
      <c r="J625" s="146">
        <f>+J624+750</f>
        <v>3550</v>
      </c>
      <c r="K625" s="146">
        <f>+K624+550</f>
        <v>3350</v>
      </c>
      <c r="L625" s="146">
        <f>+K625-300</f>
        <v>3050</v>
      </c>
      <c r="M625" s="146">
        <f>+I625-1000</f>
        <v>2000</v>
      </c>
      <c r="N625" s="145"/>
      <c r="O625" s="160"/>
      <c r="P625" s="160"/>
      <c r="Q625" s="160"/>
      <c r="R625" s="160"/>
      <c r="S625" s="160"/>
      <c r="T625" s="145"/>
      <c r="U625" s="145"/>
      <c r="V625" s="145"/>
      <c r="W625" s="145"/>
      <c r="X625" s="145"/>
      <c r="Y625" s="145"/>
      <c r="Z625" s="145"/>
      <c r="AA625" s="145"/>
      <c r="AB625" s="145"/>
      <c r="AC625" s="145"/>
      <c r="AD625" s="145"/>
      <c r="AE625" s="145"/>
      <c r="AF625" s="145"/>
      <c r="AG625" s="145"/>
      <c r="AH625" s="145"/>
      <c r="AI625" s="145"/>
      <c r="AJ625" s="145"/>
      <c r="AK625" s="145"/>
      <c r="AL625" s="145"/>
      <c r="AM625" s="145"/>
      <c r="AN625" s="145"/>
      <c r="AO625" s="145"/>
      <c r="AP625" s="145"/>
      <c r="AQ625" s="145"/>
      <c r="AR625" s="145"/>
      <c r="AS625" s="145"/>
      <c r="AT625" s="145"/>
      <c r="AV625" s="151"/>
      <c r="AX625" s="151"/>
      <c r="AZ625" s="151"/>
      <c r="BA625" s="152" t="s">
        <v>128</v>
      </c>
      <c r="BB625" s="153"/>
      <c r="BC625" s="152" t="s">
        <v>128</v>
      </c>
      <c r="BD625" s="151"/>
      <c r="BF625" s="151"/>
      <c r="BH625" s="151"/>
    </row>
    <row r="626" spans="1:60" x14ac:dyDescent="0.2">
      <c r="A626" s="145" t="s">
        <v>137</v>
      </c>
      <c r="B626" s="146">
        <v>280</v>
      </c>
      <c r="C626" s="145" t="s">
        <v>49</v>
      </c>
      <c r="D626" s="146">
        <v>406</v>
      </c>
      <c r="E626" s="145" t="s">
        <v>143</v>
      </c>
      <c r="F626" s="145" t="s">
        <v>138</v>
      </c>
      <c r="G626" s="145" t="s">
        <v>134</v>
      </c>
      <c r="H626" s="146">
        <v>2500</v>
      </c>
      <c r="I626" s="146">
        <f>+I625+500</f>
        <v>3500</v>
      </c>
      <c r="J626" s="146">
        <f>+J625+750</f>
        <v>4300</v>
      </c>
      <c r="K626" s="146">
        <f>+K625+550</f>
        <v>3900</v>
      </c>
      <c r="L626" s="146">
        <f>+K626-300</f>
        <v>3600</v>
      </c>
      <c r="M626" s="146">
        <f>+I626-1000</f>
        <v>2500</v>
      </c>
      <c r="N626" s="145"/>
      <c r="O626" s="163"/>
      <c r="P626" s="163"/>
      <c r="Q626" s="163"/>
      <c r="R626" s="163"/>
      <c r="S626" s="163"/>
      <c r="T626" s="145"/>
      <c r="U626" s="145"/>
      <c r="V626" s="145"/>
      <c r="W626" s="145"/>
      <c r="X626" s="145"/>
      <c r="Y626" s="145"/>
      <c r="Z626" s="145"/>
      <c r="AA626" s="145"/>
      <c r="AB626" s="145"/>
      <c r="AC626" s="145"/>
      <c r="AD626" s="145"/>
      <c r="AE626" s="145"/>
      <c r="AF626" s="145"/>
      <c r="AG626" s="145"/>
      <c r="AH626" s="145"/>
      <c r="AI626" s="145"/>
      <c r="AJ626" s="145"/>
      <c r="AK626" s="145"/>
      <c r="AL626" s="145"/>
      <c r="AM626" s="145"/>
      <c r="AN626" s="145"/>
      <c r="AO626" s="145"/>
      <c r="AP626" s="145"/>
      <c r="AQ626" s="145"/>
      <c r="AR626" s="145"/>
      <c r="AS626" s="145"/>
      <c r="AT626" s="145"/>
      <c r="AV626" s="151"/>
      <c r="AX626" s="151"/>
      <c r="AZ626" s="151"/>
      <c r="BA626" s="152" t="s">
        <v>128</v>
      </c>
      <c r="BB626" s="153"/>
      <c r="BC626" s="152" t="s">
        <v>128</v>
      </c>
      <c r="BD626" s="151"/>
      <c r="BF626" s="151"/>
      <c r="BH626" s="151"/>
    </row>
    <row r="627" spans="1:60" x14ac:dyDescent="0.2">
      <c r="A627" s="145" t="s">
        <v>139</v>
      </c>
      <c r="B627" s="146">
        <v>710</v>
      </c>
      <c r="C627" s="145" t="s">
        <v>49</v>
      </c>
      <c r="D627" s="146">
        <v>1002</v>
      </c>
      <c r="E627" s="145" t="s">
        <v>143</v>
      </c>
      <c r="F627" s="145" t="s">
        <v>140</v>
      </c>
      <c r="G627" s="145" t="s">
        <v>134</v>
      </c>
      <c r="H627" s="146">
        <v>5000</v>
      </c>
      <c r="I627" s="146">
        <f>+I626+500</f>
        <v>4000</v>
      </c>
      <c r="J627" s="146">
        <f>+J626+300</f>
        <v>4600</v>
      </c>
      <c r="K627" s="146">
        <f>+K626+550</f>
        <v>4450</v>
      </c>
      <c r="L627" s="146">
        <f>+K627-300</f>
        <v>4150</v>
      </c>
      <c r="M627" s="146">
        <f>+I627-1000</f>
        <v>3000</v>
      </c>
      <c r="N627" s="145"/>
      <c r="O627" s="160"/>
      <c r="P627" s="145"/>
      <c r="Q627" s="145" t="s">
        <v>169</v>
      </c>
      <c r="R627" s="145"/>
      <c r="T627" s="145"/>
      <c r="U627" s="145" t="s">
        <v>169</v>
      </c>
      <c r="V627" s="145"/>
      <c r="W627" s="145"/>
      <c r="X627" s="145"/>
      <c r="Y627" s="145"/>
      <c r="Z627" s="145"/>
      <c r="AA627" s="145" t="s">
        <v>169</v>
      </c>
      <c r="AB627" s="145"/>
      <c r="AC627" s="145"/>
      <c r="AE627" s="145"/>
      <c r="AF627" s="145"/>
      <c r="AG627" s="145"/>
      <c r="AH627" s="145"/>
      <c r="AI627" s="145"/>
      <c r="AJ627" s="145"/>
      <c r="AK627" s="145"/>
      <c r="AL627" s="145"/>
      <c r="AM627" s="145"/>
      <c r="AN627" s="145"/>
      <c r="AO627" s="145"/>
      <c r="AP627" s="145"/>
      <c r="AQ627" s="145"/>
      <c r="AR627" s="145"/>
      <c r="AS627" s="145"/>
      <c r="AT627" s="145"/>
      <c r="AV627" s="151"/>
      <c r="AX627" s="151"/>
      <c r="AZ627" s="151"/>
      <c r="BA627" s="152" t="s">
        <v>128</v>
      </c>
      <c r="BB627" s="153"/>
      <c r="BC627" s="152" t="s">
        <v>128</v>
      </c>
      <c r="BD627" s="151"/>
      <c r="BF627" s="151"/>
      <c r="BH627" s="151"/>
    </row>
    <row r="628" spans="1:60" x14ac:dyDescent="0.2">
      <c r="A628" s="161" t="s">
        <v>170</v>
      </c>
      <c r="B628" s="161"/>
      <c r="C628" s="161"/>
      <c r="D628" s="161"/>
      <c r="E628" s="161">
        <v>5</v>
      </c>
      <c r="F628" s="162" t="s">
        <v>171</v>
      </c>
      <c r="G628" s="145" t="s">
        <v>141</v>
      </c>
      <c r="H628" s="146">
        <v>10000</v>
      </c>
      <c r="I628" s="146">
        <f>+I627+500</f>
        <v>4500</v>
      </c>
      <c r="J628" s="146">
        <f>+J627+300</f>
        <v>4900</v>
      </c>
      <c r="K628" s="146">
        <f>+K627+300</f>
        <v>4750</v>
      </c>
      <c r="L628" s="146">
        <f>+K628-300</f>
        <v>4450</v>
      </c>
      <c r="M628" s="146">
        <f>+I628-1000</f>
        <v>3500</v>
      </c>
      <c r="N628" s="145"/>
      <c r="O628" s="163"/>
      <c r="P628" s="145" t="s">
        <v>172</v>
      </c>
      <c r="Q628" s="145">
        <v>1</v>
      </c>
      <c r="R628" s="145"/>
      <c r="T628" s="145"/>
      <c r="U628" s="145">
        <v>4</v>
      </c>
      <c r="V628" s="145"/>
      <c r="W628" s="145"/>
      <c r="X628" s="145"/>
      <c r="Y628" s="145"/>
      <c r="Z628" s="145"/>
      <c r="AA628" s="145">
        <v>20</v>
      </c>
      <c r="AB628" s="145"/>
      <c r="AC628" s="145"/>
      <c r="AE628" s="145"/>
      <c r="AF628" s="145"/>
      <c r="AG628" s="145"/>
      <c r="AH628" s="145"/>
      <c r="AI628" s="145"/>
      <c r="AJ628" s="145"/>
      <c r="AK628" s="145"/>
      <c r="AL628" s="145"/>
      <c r="AM628" s="145"/>
      <c r="AN628" s="145"/>
      <c r="AO628" s="145"/>
      <c r="AP628" s="145"/>
      <c r="AQ628" s="145"/>
      <c r="AR628" s="145"/>
      <c r="AS628" s="145"/>
      <c r="AT628" s="145"/>
      <c r="AV628" s="151"/>
      <c r="AX628" s="151"/>
      <c r="AZ628" s="151"/>
      <c r="BA628" s="152" t="s">
        <v>128</v>
      </c>
      <c r="BB628" s="153"/>
      <c r="BC628" s="152" t="s">
        <v>128</v>
      </c>
      <c r="BD628" s="151"/>
      <c r="BF628" s="151"/>
      <c r="BH628" s="151"/>
    </row>
    <row r="629" spans="1:60" x14ac:dyDescent="0.2">
      <c r="A629" s="145" t="s">
        <v>142</v>
      </c>
      <c r="B629" s="145"/>
      <c r="C629" s="145"/>
      <c r="D629" s="145"/>
      <c r="E629" s="164" t="s">
        <v>173</v>
      </c>
      <c r="F629" s="145"/>
      <c r="G629" s="145"/>
      <c r="H629" s="145"/>
      <c r="I629" s="155">
        <v>1</v>
      </c>
      <c r="J629" s="155">
        <v>2</v>
      </c>
      <c r="K629" s="155">
        <v>3</v>
      </c>
      <c r="L629" s="155">
        <v>4</v>
      </c>
      <c r="M629" s="155">
        <v>5</v>
      </c>
      <c r="N629" s="145"/>
      <c r="O629" s="163" t="s">
        <v>200</v>
      </c>
      <c r="P629" s="145"/>
      <c r="Q629" s="145" t="s">
        <v>186</v>
      </c>
      <c r="R629" s="145"/>
      <c r="T629" s="145"/>
      <c r="U629" s="145" t="s">
        <v>186</v>
      </c>
      <c r="V629" s="145"/>
      <c r="W629" s="145"/>
      <c r="X629" s="145"/>
      <c r="Y629" s="145"/>
      <c r="Z629" s="145"/>
      <c r="AA629" s="164" t="s">
        <v>187</v>
      </c>
      <c r="AB629" s="145"/>
      <c r="AC629" s="145"/>
      <c r="AE629" s="145"/>
      <c r="AF629" s="145"/>
      <c r="AG629" s="145"/>
      <c r="AH629" s="145"/>
      <c r="AI629" s="145"/>
      <c r="AJ629" s="145"/>
      <c r="AK629" s="145"/>
      <c r="AL629" s="145"/>
      <c r="AM629" s="145"/>
      <c r="AN629" s="145"/>
      <c r="AO629" s="145"/>
      <c r="AP629" s="145"/>
      <c r="AQ629" s="145"/>
      <c r="AR629" s="145"/>
      <c r="AS629" s="145"/>
      <c r="AT629" s="145"/>
      <c r="AV629" s="151"/>
      <c r="AX629" s="151"/>
      <c r="AZ629" s="151"/>
      <c r="BA629" s="152" t="s">
        <v>128</v>
      </c>
      <c r="BB629" s="153"/>
      <c r="BC629" s="152" t="s">
        <v>128</v>
      </c>
      <c r="BD629" s="151"/>
      <c r="BF629" s="151"/>
      <c r="BH629" s="151"/>
    </row>
    <row r="630" spans="1:60" x14ac:dyDescent="0.2">
      <c r="A630" s="145" t="s">
        <v>137</v>
      </c>
      <c r="B630" s="146">
        <v>280</v>
      </c>
      <c r="C630" s="145" t="s">
        <v>49</v>
      </c>
      <c r="D630" s="146">
        <v>406</v>
      </c>
      <c r="E630" s="145" t="s">
        <v>143</v>
      </c>
      <c r="F630" s="145" t="s">
        <v>144</v>
      </c>
      <c r="G630" s="145" t="s">
        <v>145</v>
      </c>
      <c r="H630" s="145"/>
      <c r="I630" s="156">
        <f>IF(+O634/$O$193&lt;=100%,0,(+O634-$O$193)/$O$193)</f>
        <v>5</v>
      </c>
      <c r="J630" s="156">
        <f>IF(+P634/$O$193&lt;=100%,0,(+P634-$O$193)/$O$193)</f>
        <v>4</v>
      </c>
      <c r="K630" s="156">
        <f>IF(+Q634/$O$193&lt;=100%,0,(+Q634-$O$193)/$O$193)</f>
        <v>4</v>
      </c>
      <c r="L630" s="156">
        <f>IF(+R634/$O$193&lt;=100%,0,(+R634-$O$193)/$O$193)</f>
        <v>5</v>
      </c>
      <c r="M630" s="156">
        <f>IF(+S634/$O$193&lt;=100%,0,(+S634-$O$193)/$O$193)</f>
        <v>6</v>
      </c>
      <c r="N630" s="145" t="s">
        <v>175</v>
      </c>
      <c r="O630" s="161">
        <v>2</v>
      </c>
      <c r="P630" s="145" t="s">
        <v>176</v>
      </c>
      <c r="Q630" s="145">
        <v>1</v>
      </c>
      <c r="T630" s="145"/>
      <c r="U630" s="145">
        <f>+U628/2</f>
        <v>2</v>
      </c>
      <c r="AA630" s="145">
        <f>+AA628/2</f>
        <v>10</v>
      </c>
      <c r="AH630" s="145"/>
      <c r="AI630" s="145"/>
      <c r="AJ630" s="145"/>
      <c r="AK630" s="145">
        <v>2</v>
      </c>
      <c r="AL630" s="145"/>
      <c r="AM630" s="145"/>
      <c r="AN630" s="145"/>
      <c r="AS630" s="145"/>
      <c r="AT630" s="145"/>
      <c r="AV630" s="151"/>
      <c r="AX630" s="151"/>
      <c r="AZ630" s="151"/>
      <c r="BA630" s="152" t="s">
        <v>128</v>
      </c>
      <c r="BB630" s="153"/>
      <c r="BC630" s="152" t="s">
        <v>128</v>
      </c>
      <c r="BD630" s="151"/>
      <c r="BF630" s="151"/>
      <c r="BH630" s="151"/>
    </row>
    <row r="631" spans="1:60" x14ac:dyDescent="0.2">
      <c r="A631" s="145" t="s">
        <v>139</v>
      </c>
      <c r="B631" s="146">
        <v>710</v>
      </c>
      <c r="C631" s="145" t="s">
        <v>49</v>
      </c>
      <c r="D631" s="146">
        <v>1002</v>
      </c>
      <c r="E631" s="145" t="s">
        <v>143</v>
      </c>
      <c r="F631" s="145"/>
      <c r="G631" s="145" t="s">
        <v>147</v>
      </c>
      <c r="H631" s="145"/>
      <c r="I631" s="156">
        <f>IF(+O635/$E$191&lt;=100%,0,(+O635-$E$191)/$E$191)</f>
        <v>2.5</v>
      </c>
      <c r="J631" s="156">
        <f>IF(+P635/$E$191&lt;=100%,0,(+P635-$E$191)/$E$191)</f>
        <v>2</v>
      </c>
      <c r="K631" s="156">
        <f>IF(+Q635/$E$191&lt;=100%,0,(+Q635-$E$191)/$E$191)</f>
        <v>2.25</v>
      </c>
      <c r="L631" s="156">
        <f>IF(+R635/$E$191&lt;=100%,0,(+R635-$E$191)/$E$191)</f>
        <v>2.5</v>
      </c>
      <c r="M631" s="156">
        <f>IF(+S635/$E$191&lt;=100%,0,(+S635-$E$191)/$E$191)</f>
        <v>2.75</v>
      </c>
      <c r="N631" s="145" t="s">
        <v>175</v>
      </c>
      <c r="O631" s="161">
        <v>5</v>
      </c>
      <c r="P631" s="164" t="s">
        <v>177</v>
      </c>
      <c r="Q631" s="174">
        <f>+U631</f>
        <v>4</v>
      </c>
      <c r="T631" s="164"/>
      <c r="U631" s="174">
        <v>4</v>
      </c>
      <c r="V631" s="145" t="s">
        <v>177</v>
      </c>
      <c r="AA631" s="174">
        <f>+U631</f>
        <v>4</v>
      </c>
      <c r="AB631" s="145" t="s">
        <v>177</v>
      </c>
      <c r="AH631" s="145"/>
      <c r="AI631" s="145"/>
      <c r="AJ631" s="145"/>
      <c r="AK631" s="145">
        <f>+AK630*2</f>
        <v>4</v>
      </c>
      <c r="AL631" s="145"/>
      <c r="AM631" s="145"/>
      <c r="AN631" s="145"/>
      <c r="AS631" s="145"/>
      <c r="AT631" s="145"/>
      <c r="AV631" s="157"/>
      <c r="AX631" s="157"/>
      <c r="AZ631" s="157"/>
      <c r="BA631" s="152"/>
      <c r="BB631" s="158"/>
      <c r="BC631" s="152"/>
      <c r="BD631" s="157"/>
      <c r="BF631" s="157"/>
      <c r="BH631" s="157"/>
    </row>
    <row r="632" spans="1:60" x14ac:dyDescent="0.2">
      <c r="D632" s="164" t="s">
        <v>178</v>
      </c>
      <c r="F632" s="145"/>
      <c r="G632" s="145" t="s">
        <v>148</v>
      </c>
      <c r="H632" s="145"/>
      <c r="I632" s="156">
        <f>(+O636-$O$195)/$O$195</f>
        <v>0.25</v>
      </c>
      <c r="J632" s="156">
        <f>(+P636-$O$195)/$O$195</f>
        <v>0.25</v>
      </c>
      <c r="K632" s="156">
        <f>(+Q636-$O$195)/$O$195</f>
        <v>0.5625</v>
      </c>
      <c r="L632" s="156">
        <f>(+R636-$O$195)/$O$195</f>
        <v>0.5625</v>
      </c>
      <c r="M632" s="156">
        <f>(+S636-$O$195)/$O$195</f>
        <v>1.5</v>
      </c>
      <c r="N632" s="145" t="s">
        <v>175</v>
      </c>
      <c r="O632" s="161">
        <v>2</v>
      </c>
      <c r="T632" s="145"/>
      <c r="AH632" s="145"/>
      <c r="AI632" s="145"/>
      <c r="AJ632" s="145"/>
      <c r="AK632" s="145">
        <v>4</v>
      </c>
      <c r="AL632" s="145"/>
      <c r="AM632" s="145"/>
      <c r="AN632" s="145"/>
      <c r="AO632" s="145"/>
      <c r="AP632" s="145"/>
      <c r="AQ632" s="145"/>
      <c r="AR632" s="145"/>
      <c r="AS632" s="145"/>
      <c r="AT632" s="145"/>
      <c r="AV632" s="157"/>
      <c r="AX632" s="157"/>
      <c r="AZ632" s="157"/>
      <c r="BA632" s="152"/>
      <c r="BB632" s="158"/>
      <c r="BC632" s="152"/>
      <c r="BD632" s="157"/>
      <c r="BF632" s="157"/>
      <c r="BH632" s="157"/>
    </row>
    <row r="633" spans="1:60" x14ac:dyDescent="0.2">
      <c r="D633" s="155">
        <v>1</v>
      </c>
      <c r="E633" s="155">
        <v>2</v>
      </c>
      <c r="F633" s="155">
        <v>3</v>
      </c>
      <c r="G633" s="155">
        <v>4</v>
      </c>
      <c r="H633" s="155">
        <v>5</v>
      </c>
      <c r="I633" s="165" t="s">
        <v>179</v>
      </c>
      <c r="J633" s="154"/>
      <c r="K633" s="154"/>
      <c r="L633" s="154">
        <f>+N619</f>
        <v>4</v>
      </c>
      <c r="M633" s="154" t="s">
        <v>188</v>
      </c>
      <c r="O633" s="165" t="s">
        <v>180</v>
      </c>
      <c r="P633" s="154"/>
      <c r="Q633" s="154"/>
      <c r="R633" s="154"/>
      <c r="S633" s="154"/>
      <c r="AG633" s="155">
        <v>1</v>
      </c>
      <c r="AH633" s="155">
        <v>2</v>
      </c>
      <c r="AI633" s="155">
        <v>3</v>
      </c>
      <c r="AJ633" s="155">
        <v>4</v>
      </c>
      <c r="AK633" s="155">
        <v>5</v>
      </c>
      <c r="AL633" s="155"/>
      <c r="AN633" s="145"/>
      <c r="AO633" s="145"/>
      <c r="AP633" s="145"/>
      <c r="AQ633" s="145"/>
      <c r="AR633" s="145"/>
      <c r="AS633" s="145"/>
      <c r="AT633" s="145"/>
      <c r="AV633" s="157"/>
      <c r="AX633" s="157"/>
      <c r="AZ633" s="157"/>
      <c r="BA633" s="152"/>
      <c r="BB633" s="158"/>
      <c r="BC633" s="152"/>
      <c r="BD633" s="157"/>
      <c r="BF633" s="157"/>
      <c r="BH633" s="157"/>
    </row>
    <row r="634" spans="1:60" x14ac:dyDescent="0.2">
      <c r="B634" s="148">
        <f>+E628*I630</f>
        <v>25</v>
      </c>
      <c r="D634" s="166">
        <f t="shared" ref="D634:H635" si="138">+$E$191*I630+$E$191</f>
        <v>30</v>
      </c>
      <c r="E634" s="166">
        <f t="shared" si="138"/>
        <v>25</v>
      </c>
      <c r="F634" s="166">
        <f t="shared" si="138"/>
        <v>25</v>
      </c>
      <c r="G634" s="166">
        <f t="shared" si="138"/>
        <v>30</v>
      </c>
      <c r="H634" s="166">
        <f t="shared" si="138"/>
        <v>35</v>
      </c>
      <c r="I634" s="166">
        <v>12</v>
      </c>
      <c r="J634" s="166">
        <v>10</v>
      </c>
      <c r="K634" s="166">
        <v>10</v>
      </c>
      <c r="L634" s="166">
        <v>12</v>
      </c>
      <c r="M634" s="166">
        <v>14</v>
      </c>
      <c r="N634" s="148" t="s">
        <v>146</v>
      </c>
      <c r="O634" s="166">
        <f>+I634</f>
        <v>12</v>
      </c>
      <c r="P634" s="166">
        <f>+J634</f>
        <v>10</v>
      </c>
      <c r="Q634" s="166">
        <f>+K634</f>
        <v>10</v>
      </c>
      <c r="R634" s="166">
        <f>+L634</f>
        <v>12</v>
      </c>
      <c r="S634" s="166">
        <f>+M634</f>
        <v>14</v>
      </c>
      <c r="AG634" s="166">
        <f t="shared" ref="AG634:AK636" si="139">+D634-O634</f>
        <v>18</v>
      </c>
      <c r="AH634" s="166">
        <f t="shared" si="139"/>
        <v>15</v>
      </c>
      <c r="AI634" s="166">
        <f t="shared" si="139"/>
        <v>15</v>
      </c>
      <c r="AJ634" s="166">
        <f t="shared" si="139"/>
        <v>18</v>
      </c>
      <c r="AK634" s="166">
        <f t="shared" si="139"/>
        <v>21</v>
      </c>
      <c r="AL634" s="167"/>
      <c r="AN634" s="145"/>
      <c r="AO634" s="145"/>
      <c r="AP634" s="145"/>
      <c r="AQ634" s="145"/>
      <c r="AR634" s="145"/>
      <c r="AS634" s="145"/>
      <c r="AT634" s="145"/>
      <c r="AV634" s="157"/>
      <c r="AX634" s="157"/>
      <c r="AZ634" s="157"/>
      <c r="BA634" s="152"/>
      <c r="BB634" s="158"/>
      <c r="BC634" s="152"/>
      <c r="BD634" s="157"/>
      <c r="BF634" s="157"/>
      <c r="BH634" s="157"/>
    </row>
    <row r="635" spans="1:60" x14ac:dyDescent="0.2">
      <c r="B635" s="148">
        <f>+E628+B634</f>
        <v>30</v>
      </c>
      <c r="D635" s="166">
        <f t="shared" si="138"/>
        <v>17.5</v>
      </c>
      <c r="E635" s="166">
        <f t="shared" si="138"/>
        <v>15</v>
      </c>
      <c r="F635" s="166">
        <f t="shared" si="138"/>
        <v>16.25</v>
      </c>
      <c r="G635" s="166">
        <f t="shared" si="138"/>
        <v>17.5</v>
      </c>
      <c r="H635" s="166">
        <f t="shared" si="138"/>
        <v>18.75</v>
      </c>
      <c r="I635" s="166">
        <v>70</v>
      </c>
      <c r="J635" s="166">
        <v>60</v>
      </c>
      <c r="K635" s="166">
        <v>65</v>
      </c>
      <c r="L635" s="166">
        <v>70</v>
      </c>
      <c r="M635" s="166">
        <v>75</v>
      </c>
      <c r="N635" s="148" t="s">
        <v>146</v>
      </c>
      <c r="O635" s="166">
        <f>+I635/$N$182</f>
        <v>17.5</v>
      </c>
      <c r="P635" s="166">
        <f>+J635/$N$182</f>
        <v>15</v>
      </c>
      <c r="Q635" s="166">
        <f>+K635/$N$182</f>
        <v>16.25</v>
      </c>
      <c r="R635" s="166">
        <f>+L635/$N$182</f>
        <v>17.5</v>
      </c>
      <c r="S635" s="166">
        <f>+M635/$N$182</f>
        <v>18.75</v>
      </c>
      <c r="AG635" s="166">
        <f t="shared" si="139"/>
        <v>0</v>
      </c>
      <c r="AH635" s="166">
        <f t="shared" si="139"/>
        <v>0</v>
      </c>
      <c r="AI635" s="166">
        <f t="shared" si="139"/>
        <v>0</v>
      </c>
      <c r="AJ635" s="166">
        <f t="shared" si="139"/>
        <v>0</v>
      </c>
      <c r="AK635" s="166">
        <f t="shared" si="139"/>
        <v>0</v>
      </c>
      <c r="AL635" s="167"/>
      <c r="AN635" s="145"/>
      <c r="AO635" s="145"/>
      <c r="AP635" s="145"/>
      <c r="AQ635" s="145"/>
      <c r="AR635" s="145"/>
      <c r="AS635" s="145"/>
      <c r="AT635" s="145"/>
      <c r="AV635" s="157"/>
      <c r="AX635" s="157"/>
      <c r="AZ635" s="157"/>
      <c r="BA635" s="152"/>
      <c r="BB635" s="158"/>
      <c r="BC635" s="152"/>
      <c r="BD635" s="157"/>
      <c r="BF635" s="157"/>
      <c r="BH635" s="157"/>
    </row>
    <row r="636" spans="1:60" x14ac:dyDescent="0.2">
      <c r="D636" s="166">
        <f>+$O$195*I632+$O$195</f>
        <v>2.5</v>
      </c>
      <c r="E636" s="166">
        <f>+$O$195*J632+$O$195</f>
        <v>2.5</v>
      </c>
      <c r="F636" s="166">
        <f>+$O$195*K632+$O$195</f>
        <v>3.125</v>
      </c>
      <c r="G636" s="166">
        <f>+$O$195*L632+$O$195</f>
        <v>3.125</v>
      </c>
      <c r="H636" s="166">
        <f>+$O$195*M632+$O$195</f>
        <v>5</v>
      </c>
      <c r="I636" s="166">
        <v>10</v>
      </c>
      <c r="J636" s="166">
        <v>10</v>
      </c>
      <c r="K636" s="166">
        <v>12.5</v>
      </c>
      <c r="L636" s="166">
        <v>12.5</v>
      </c>
      <c r="M636" s="166">
        <v>20</v>
      </c>
      <c r="N636" s="148" t="s">
        <v>146</v>
      </c>
      <c r="O636" s="166">
        <f>+I636/4</f>
        <v>2.5</v>
      </c>
      <c r="P636" s="166">
        <f>+J636/4</f>
        <v>2.5</v>
      </c>
      <c r="Q636" s="166">
        <f>+K636/4</f>
        <v>3.125</v>
      </c>
      <c r="R636" s="166">
        <f>+L636/4</f>
        <v>3.125</v>
      </c>
      <c r="S636" s="166">
        <f>+M636/4</f>
        <v>5</v>
      </c>
      <c r="AG636" s="166">
        <f t="shared" si="139"/>
        <v>0</v>
      </c>
      <c r="AH636" s="166">
        <f t="shared" si="139"/>
        <v>0</v>
      </c>
      <c r="AI636" s="166">
        <f t="shared" si="139"/>
        <v>0</v>
      </c>
      <c r="AJ636" s="166">
        <f t="shared" si="139"/>
        <v>0</v>
      </c>
      <c r="AK636" s="166">
        <f t="shared" si="139"/>
        <v>0</v>
      </c>
      <c r="AL636" s="167"/>
      <c r="AN636" s="145"/>
      <c r="AO636" s="145"/>
      <c r="AP636" s="145"/>
      <c r="AQ636" s="145"/>
      <c r="AR636" s="145"/>
      <c r="AS636" s="145"/>
      <c r="AT636" s="145"/>
      <c r="AV636" s="157"/>
      <c r="AX636" s="157"/>
      <c r="AZ636" s="157"/>
      <c r="BA636" s="152"/>
      <c r="BB636" s="158"/>
      <c r="BC636" s="152"/>
      <c r="BD636" s="157"/>
      <c r="BF636" s="157"/>
      <c r="BH636" s="157"/>
    </row>
    <row r="637" spans="1:60" x14ac:dyDescent="0.2">
      <c r="F637" s="145"/>
      <c r="G637" s="145"/>
      <c r="H637" s="145"/>
      <c r="I637" s="154">
        <v>1</v>
      </c>
      <c r="J637" s="154">
        <v>2</v>
      </c>
      <c r="K637" s="154">
        <v>3</v>
      </c>
      <c r="L637" s="154">
        <v>4</v>
      </c>
      <c r="M637" s="154">
        <v>5</v>
      </c>
      <c r="O637" s="154">
        <v>1</v>
      </c>
      <c r="P637" s="154">
        <v>2</v>
      </c>
      <c r="Q637" s="154">
        <v>3</v>
      </c>
      <c r="R637" s="154">
        <v>4</v>
      </c>
      <c r="S637" s="154">
        <v>5</v>
      </c>
      <c r="T637" s="154"/>
      <c r="U637" s="154">
        <v>1</v>
      </c>
      <c r="V637" s="154">
        <v>2</v>
      </c>
      <c r="W637" s="154">
        <v>3</v>
      </c>
      <c r="X637" s="154">
        <v>4</v>
      </c>
      <c r="Y637" s="154">
        <v>5</v>
      </c>
      <c r="Z637" s="154"/>
      <c r="AA637" s="154">
        <v>1</v>
      </c>
      <c r="AB637" s="154">
        <v>2</v>
      </c>
      <c r="AC637" s="154">
        <v>3</v>
      </c>
      <c r="AD637" s="154">
        <v>4</v>
      </c>
      <c r="AE637" s="154">
        <v>5</v>
      </c>
      <c r="AN637" s="145"/>
      <c r="AO637" s="154">
        <v>1</v>
      </c>
      <c r="AP637" s="154">
        <v>2</v>
      </c>
      <c r="AQ637" s="154">
        <v>3</v>
      </c>
      <c r="AR637" s="154">
        <v>4</v>
      </c>
      <c r="AS637" s="154">
        <v>5</v>
      </c>
      <c r="AT637" s="145"/>
    </row>
    <row r="638" spans="1:60" x14ac:dyDescent="0.2">
      <c r="A638" s="145"/>
      <c r="B638" s="145"/>
      <c r="C638" s="145"/>
      <c r="D638" s="145"/>
      <c r="E638" s="145"/>
      <c r="F638" s="145" t="s">
        <v>149</v>
      </c>
      <c r="G638" s="145" t="s">
        <v>134</v>
      </c>
      <c r="H638" s="146">
        <v>5000</v>
      </c>
      <c r="I638" s="156">
        <v>4.2500000000000003E-2</v>
      </c>
      <c r="J638" s="156">
        <f>+I638-0.25%</f>
        <v>0.04</v>
      </c>
      <c r="K638" s="156">
        <f>+J638+0.25%</f>
        <v>4.2500000000000003E-2</v>
      </c>
      <c r="L638" s="156">
        <f>+K638</f>
        <v>4.2500000000000003E-2</v>
      </c>
      <c r="M638" s="156">
        <f>+L638+1.75%</f>
        <v>6.0000000000000005E-2</v>
      </c>
      <c r="O638" s="145">
        <f>+$H638*I638</f>
        <v>212.50000000000003</v>
      </c>
      <c r="P638" s="145">
        <f>+$H638*J638</f>
        <v>200</v>
      </c>
      <c r="Q638" s="145">
        <f>+$H638*K638</f>
        <v>212.50000000000003</v>
      </c>
      <c r="R638" s="145">
        <f>+$H638*L638</f>
        <v>212.50000000000003</v>
      </c>
      <c r="S638" s="145">
        <f>+$H638*M638</f>
        <v>300</v>
      </c>
      <c r="T638" s="145"/>
      <c r="U638" s="168">
        <f t="shared" ref="U638:Y642" si="140">+O644*$U$191</f>
        <v>1490</v>
      </c>
      <c r="V638" s="168">
        <f t="shared" si="140"/>
        <v>1280</v>
      </c>
      <c r="W638" s="168">
        <f t="shared" si="140"/>
        <v>1442</v>
      </c>
      <c r="X638" s="168">
        <f t="shared" si="140"/>
        <v>1522</v>
      </c>
      <c r="Y638" s="168">
        <f t="shared" si="140"/>
        <v>2192</v>
      </c>
      <c r="Z638" s="145"/>
      <c r="AA638" s="168">
        <f t="shared" ref="AA638:AE642" si="141">+$AA$191*O644</f>
        <v>7450</v>
      </c>
      <c r="AB638" s="168">
        <f t="shared" si="141"/>
        <v>6400</v>
      </c>
      <c r="AC638" s="168">
        <f t="shared" si="141"/>
        <v>7210</v>
      </c>
      <c r="AD638" s="168">
        <f t="shared" si="141"/>
        <v>7610</v>
      </c>
      <c r="AE638" s="168">
        <f t="shared" si="141"/>
        <v>10960</v>
      </c>
      <c r="AH638" s="145"/>
      <c r="AI638" s="145">
        <f t="shared" ref="AI638:AK642" si="142">+P638*$AK$193</f>
        <v>400</v>
      </c>
      <c r="AJ638" s="145">
        <f t="shared" si="142"/>
        <v>425.00000000000006</v>
      </c>
      <c r="AK638" s="145">
        <f t="shared" si="142"/>
        <v>425.00000000000006</v>
      </c>
      <c r="AL638" s="145"/>
      <c r="AM638" s="145">
        <f>+S638*$AK$193</f>
        <v>600</v>
      </c>
      <c r="AN638" s="145"/>
      <c r="AO638" s="145">
        <f t="shared" ref="AO638:AS642" si="143">+O638*$AK$194</f>
        <v>850.00000000000011</v>
      </c>
      <c r="AP638" s="145">
        <f t="shared" si="143"/>
        <v>800</v>
      </c>
      <c r="AQ638" s="145">
        <f t="shared" si="143"/>
        <v>850.00000000000011</v>
      </c>
      <c r="AR638" s="145">
        <f t="shared" si="143"/>
        <v>850.00000000000011</v>
      </c>
      <c r="AS638" s="145">
        <f t="shared" si="143"/>
        <v>1200</v>
      </c>
      <c r="AT638" s="145"/>
    </row>
    <row r="639" spans="1:60" x14ac:dyDescent="0.2">
      <c r="A639" s="145" t="s">
        <v>150</v>
      </c>
      <c r="B639" s="145"/>
      <c r="C639" s="145"/>
      <c r="D639" s="145"/>
      <c r="E639" s="175" t="s">
        <v>121</v>
      </c>
      <c r="F639" s="145" t="s">
        <v>138</v>
      </c>
      <c r="G639" s="145" t="s">
        <v>134</v>
      </c>
      <c r="H639" s="146">
        <v>10000</v>
      </c>
      <c r="I639" s="156">
        <f>+I638-0.5%</f>
        <v>3.7500000000000006E-2</v>
      </c>
      <c r="J639" s="156">
        <f t="shared" ref="J639:M642" si="144">+J638-0.25%</f>
        <v>3.7499999999999999E-2</v>
      </c>
      <c r="K639" s="156">
        <f t="shared" si="144"/>
        <v>0.04</v>
      </c>
      <c r="L639" s="156">
        <f t="shared" si="144"/>
        <v>0.04</v>
      </c>
      <c r="M639" s="156">
        <f t="shared" si="144"/>
        <v>5.7500000000000002E-2</v>
      </c>
      <c r="O639" s="145">
        <f>(+$H639-$H638)*I639+O638</f>
        <v>400.00000000000006</v>
      </c>
      <c r="P639" s="145">
        <f>(+$H639-$H638)*J639+P638</f>
        <v>387.5</v>
      </c>
      <c r="Q639" s="145">
        <f>(+$H639-$H638)*K639+Q638</f>
        <v>412.5</v>
      </c>
      <c r="R639" s="145">
        <f>(+$H639-$H638)*L639+R638</f>
        <v>412.5</v>
      </c>
      <c r="S639" s="145">
        <f>(+$H639-$H638)*M639+S638</f>
        <v>587.5</v>
      </c>
      <c r="T639" s="145"/>
      <c r="U639" s="168">
        <f t="shared" si="140"/>
        <v>2240</v>
      </c>
      <c r="V639" s="168">
        <f t="shared" si="140"/>
        <v>2030</v>
      </c>
      <c r="W639" s="168">
        <f t="shared" si="140"/>
        <v>2242</v>
      </c>
      <c r="X639" s="168">
        <f t="shared" si="140"/>
        <v>2322</v>
      </c>
      <c r="Y639" s="168">
        <f t="shared" si="140"/>
        <v>3342</v>
      </c>
      <c r="Z639" s="145"/>
      <c r="AA639" s="168">
        <f t="shared" si="141"/>
        <v>11200</v>
      </c>
      <c r="AB639" s="168">
        <f t="shared" si="141"/>
        <v>10150</v>
      </c>
      <c r="AC639" s="168">
        <f t="shared" si="141"/>
        <v>11210</v>
      </c>
      <c r="AD639" s="168">
        <f t="shared" si="141"/>
        <v>11610</v>
      </c>
      <c r="AE639" s="168">
        <f t="shared" si="141"/>
        <v>16710</v>
      </c>
      <c r="AG639" s="145"/>
      <c r="AH639" s="145"/>
      <c r="AI639" s="145">
        <f t="shared" si="142"/>
        <v>775</v>
      </c>
      <c r="AJ639" s="145">
        <f t="shared" si="142"/>
        <v>825</v>
      </c>
      <c r="AK639" s="145">
        <f t="shared" si="142"/>
        <v>825</v>
      </c>
      <c r="AL639" s="145"/>
      <c r="AM639" s="145">
        <f>+S639*$AK$193</f>
        <v>1175</v>
      </c>
      <c r="AN639" s="145"/>
      <c r="AO639" s="145">
        <f t="shared" si="143"/>
        <v>1600.0000000000002</v>
      </c>
      <c r="AP639" s="145">
        <f t="shared" si="143"/>
        <v>1550</v>
      </c>
      <c r="AQ639" s="145">
        <f t="shared" si="143"/>
        <v>1650</v>
      </c>
      <c r="AR639" s="145">
        <f t="shared" si="143"/>
        <v>1650</v>
      </c>
      <c r="AS639" s="145">
        <f t="shared" si="143"/>
        <v>2350</v>
      </c>
      <c r="AT639" s="145"/>
    </row>
    <row r="640" spans="1:60" x14ac:dyDescent="0.2">
      <c r="A640" s="145"/>
      <c r="B640" s="145"/>
      <c r="C640" s="145"/>
      <c r="D640" s="145"/>
      <c r="E640" s="145"/>
      <c r="F640" s="145" t="s">
        <v>140</v>
      </c>
      <c r="G640" s="145" t="s">
        <v>134</v>
      </c>
      <c r="H640" s="146">
        <v>25000</v>
      </c>
      <c r="I640" s="156">
        <f>+I639-0.25%</f>
        <v>3.5000000000000003E-2</v>
      </c>
      <c r="J640" s="156">
        <f t="shared" si="144"/>
        <v>3.4999999999999996E-2</v>
      </c>
      <c r="K640" s="156">
        <f t="shared" si="144"/>
        <v>3.7499999999999999E-2</v>
      </c>
      <c r="L640" s="156">
        <f t="shared" si="144"/>
        <v>3.7499999999999999E-2</v>
      </c>
      <c r="M640" s="156">
        <f t="shared" si="144"/>
        <v>5.5E-2</v>
      </c>
      <c r="O640" s="145">
        <f>(+$H640-($H639+$H638))*I640+O639</f>
        <v>750.00000000000011</v>
      </c>
      <c r="P640" s="145">
        <f>(+$H640-($H639+$H638))*J640+P639</f>
        <v>737.5</v>
      </c>
      <c r="Q640" s="145">
        <f>(+$H640-($H639+$H638))*K640+Q639</f>
        <v>787.5</v>
      </c>
      <c r="R640" s="145">
        <f>(+$H640-($H639+$H638))*L640+R639</f>
        <v>787.5</v>
      </c>
      <c r="S640" s="145">
        <f>(+$H640-($H639+$H638))*M640+S639</f>
        <v>1137.5</v>
      </c>
      <c r="T640" s="145"/>
      <c r="U640" s="168">
        <f t="shared" si="140"/>
        <v>3640.0000000000005</v>
      </c>
      <c r="V640" s="168">
        <f t="shared" si="140"/>
        <v>3430</v>
      </c>
      <c r="W640" s="168">
        <f t="shared" si="140"/>
        <v>3742</v>
      </c>
      <c r="X640" s="168">
        <f t="shared" si="140"/>
        <v>3822</v>
      </c>
      <c r="Y640" s="168">
        <f t="shared" si="140"/>
        <v>5542</v>
      </c>
      <c r="Z640" s="145"/>
      <c r="AA640" s="168">
        <f t="shared" si="141"/>
        <v>18200.000000000004</v>
      </c>
      <c r="AB640" s="168">
        <f t="shared" si="141"/>
        <v>17150</v>
      </c>
      <c r="AC640" s="168">
        <f t="shared" si="141"/>
        <v>18710</v>
      </c>
      <c r="AD640" s="168">
        <f t="shared" si="141"/>
        <v>19110</v>
      </c>
      <c r="AE640" s="168">
        <f t="shared" si="141"/>
        <v>27710</v>
      </c>
      <c r="AG640" s="145"/>
      <c r="AH640" s="145"/>
      <c r="AI640" s="145">
        <f t="shared" si="142"/>
        <v>1475</v>
      </c>
      <c r="AJ640" s="145">
        <f t="shared" si="142"/>
        <v>1575</v>
      </c>
      <c r="AK640" s="145">
        <f t="shared" si="142"/>
        <v>1575</v>
      </c>
      <c r="AL640" s="145"/>
      <c r="AM640" s="145">
        <f>+S640*$AK$193</f>
        <v>2275</v>
      </c>
      <c r="AN640" s="145"/>
      <c r="AO640" s="145">
        <f t="shared" si="143"/>
        <v>3000.0000000000005</v>
      </c>
      <c r="AP640" s="145">
        <f t="shared" si="143"/>
        <v>2950</v>
      </c>
      <c r="AQ640" s="145">
        <f t="shared" si="143"/>
        <v>3150</v>
      </c>
      <c r="AR640" s="145">
        <f t="shared" si="143"/>
        <v>3150</v>
      </c>
      <c r="AS640" s="145">
        <f t="shared" si="143"/>
        <v>4550</v>
      </c>
      <c r="AT640" s="145"/>
    </row>
    <row r="641" spans="1:60" x14ac:dyDescent="0.2">
      <c r="A641" s="145"/>
      <c r="B641" s="145"/>
      <c r="C641" s="145"/>
      <c r="D641" s="145"/>
      <c r="E641" s="145"/>
      <c r="F641" s="145" t="s">
        <v>151</v>
      </c>
      <c r="G641" s="145" t="s">
        <v>134</v>
      </c>
      <c r="H641" s="146">
        <v>50000</v>
      </c>
      <c r="I641" s="156">
        <f>+I640-0.25%</f>
        <v>3.2500000000000001E-2</v>
      </c>
      <c r="J641" s="156">
        <f t="shared" si="144"/>
        <v>3.2499999999999994E-2</v>
      </c>
      <c r="K641" s="156">
        <f t="shared" si="144"/>
        <v>3.4999999999999996E-2</v>
      </c>
      <c r="L641" s="156">
        <f t="shared" si="144"/>
        <v>3.4999999999999996E-2</v>
      </c>
      <c r="M641" s="156">
        <f t="shared" si="144"/>
        <v>5.2499999999999998E-2</v>
      </c>
      <c r="O641" s="145">
        <f>(+$H641-($H640+$H639+$H638))*I641+O640</f>
        <v>1075</v>
      </c>
      <c r="P641" s="145">
        <f>(+$H641-($H640+$H639+$H638))*J641+P640</f>
        <v>1062.5</v>
      </c>
      <c r="Q641" s="145">
        <f>(+$H641-($H640+$H639+$H638))*K641+Q640</f>
        <v>1137.5</v>
      </c>
      <c r="R641" s="145">
        <f>(+$H641-($H640+$H639+$H638))*L641+R640</f>
        <v>1137.5</v>
      </c>
      <c r="S641" s="145">
        <f>(+$H641-($H640+$H639+$H638))*M641+S640</f>
        <v>1662.5</v>
      </c>
      <c r="T641" s="145"/>
      <c r="U641" s="168">
        <f t="shared" si="140"/>
        <v>4940</v>
      </c>
      <c r="V641" s="168">
        <f t="shared" si="140"/>
        <v>4730</v>
      </c>
      <c r="W641" s="168">
        <f t="shared" si="140"/>
        <v>5142</v>
      </c>
      <c r="X641" s="168">
        <f t="shared" si="140"/>
        <v>5222</v>
      </c>
      <c r="Y641" s="168">
        <f t="shared" si="140"/>
        <v>7642</v>
      </c>
      <c r="Z641" s="145"/>
      <c r="AA641" s="168">
        <f t="shared" si="141"/>
        <v>24700</v>
      </c>
      <c r="AB641" s="168">
        <f t="shared" si="141"/>
        <v>23650</v>
      </c>
      <c r="AC641" s="168">
        <f t="shared" si="141"/>
        <v>25710</v>
      </c>
      <c r="AD641" s="168">
        <f t="shared" si="141"/>
        <v>26110</v>
      </c>
      <c r="AE641" s="168">
        <f t="shared" si="141"/>
        <v>38210</v>
      </c>
      <c r="AG641" s="145"/>
      <c r="AH641" s="145"/>
      <c r="AI641" s="145">
        <f t="shared" si="142"/>
        <v>2125</v>
      </c>
      <c r="AJ641" s="145">
        <f t="shared" si="142"/>
        <v>2275</v>
      </c>
      <c r="AK641" s="145">
        <f t="shared" si="142"/>
        <v>2275</v>
      </c>
      <c r="AL641" s="145"/>
      <c r="AM641" s="145">
        <f>+S641*$AK$193</f>
        <v>3325</v>
      </c>
      <c r="AN641" s="145"/>
      <c r="AO641" s="145">
        <f t="shared" si="143"/>
        <v>4300</v>
      </c>
      <c r="AP641" s="145">
        <f t="shared" si="143"/>
        <v>4250</v>
      </c>
      <c r="AQ641" s="145">
        <f t="shared" si="143"/>
        <v>4550</v>
      </c>
      <c r="AR641" s="145">
        <f t="shared" si="143"/>
        <v>4550</v>
      </c>
      <c r="AS641" s="145">
        <f t="shared" si="143"/>
        <v>6650</v>
      </c>
      <c r="AT641" s="145"/>
    </row>
    <row r="642" spans="1:60" x14ac:dyDescent="0.2">
      <c r="A642" s="145"/>
      <c r="B642" s="145"/>
      <c r="C642" s="145"/>
      <c r="D642" s="145"/>
      <c r="E642" s="145"/>
      <c r="F642" s="145" t="s">
        <v>152</v>
      </c>
      <c r="G642" s="145" t="s">
        <v>141</v>
      </c>
      <c r="H642" s="146">
        <v>100000</v>
      </c>
      <c r="I642" s="156">
        <f>+I641-0.25%</f>
        <v>3.0000000000000002E-2</v>
      </c>
      <c r="J642" s="156">
        <f t="shared" si="144"/>
        <v>2.9999999999999995E-2</v>
      </c>
      <c r="K642" s="156">
        <f t="shared" si="144"/>
        <v>3.2499999999999994E-2</v>
      </c>
      <c r="L642" s="156">
        <f t="shared" si="144"/>
        <v>3.2499999999999994E-2</v>
      </c>
      <c r="M642" s="156">
        <f t="shared" si="144"/>
        <v>4.9999999999999996E-2</v>
      </c>
      <c r="O642" s="145">
        <f>(+$H642-(SUM(H638:H641)))*I642+O641</f>
        <v>1375</v>
      </c>
      <c r="P642" s="145">
        <f>(+$H642-($H641+$H640+$H639+$H638))*J642+P641</f>
        <v>1362.5</v>
      </c>
      <c r="Q642" s="145">
        <f>(+$H642-($H641+$H640+$H639+$H638))*K642+Q641</f>
        <v>1462.5</v>
      </c>
      <c r="R642" s="145">
        <f>(+$H642-($H641+$H640+$H639+$H638))*L642+R641</f>
        <v>1462.5</v>
      </c>
      <c r="S642" s="145">
        <f>(+$H642-($H641+$H640+$H639+$H638))*M642+S641</f>
        <v>2162.5</v>
      </c>
      <c r="T642" s="145"/>
      <c r="U642" s="168">
        <f t="shared" si="140"/>
        <v>6140</v>
      </c>
      <c r="V642" s="168">
        <f t="shared" si="140"/>
        <v>5930</v>
      </c>
      <c r="W642" s="168">
        <f t="shared" si="140"/>
        <v>6442</v>
      </c>
      <c r="X642" s="168">
        <f t="shared" si="140"/>
        <v>6522</v>
      </c>
      <c r="Y642" s="168">
        <f t="shared" si="140"/>
        <v>9642</v>
      </c>
      <c r="Z642" s="145"/>
      <c r="AA642" s="168">
        <f t="shared" si="141"/>
        <v>30700</v>
      </c>
      <c r="AB642" s="168">
        <f t="shared" si="141"/>
        <v>29650</v>
      </c>
      <c r="AC642" s="168">
        <f t="shared" si="141"/>
        <v>32210</v>
      </c>
      <c r="AD642" s="168">
        <f t="shared" si="141"/>
        <v>32610</v>
      </c>
      <c r="AE642" s="168">
        <f t="shared" si="141"/>
        <v>48210</v>
      </c>
      <c r="AG642" s="145"/>
      <c r="AH642" s="145"/>
      <c r="AI642" s="145">
        <f t="shared" si="142"/>
        <v>2725</v>
      </c>
      <c r="AJ642" s="145">
        <f t="shared" si="142"/>
        <v>2925</v>
      </c>
      <c r="AK642" s="145">
        <f t="shared" si="142"/>
        <v>2925</v>
      </c>
      <c r="AL642" s="145"/>
      <c r="AM642" s="145">
        <f>+S642*$AK$193</f>
        <v>4325</v>
      </c>
      <c r="AN642" s="145"/>
      <c r="AO642" s="145">
        <f t="shared" si="143"/>
        <v>5500</v>
      </c>
      <c r="AP642" s="145">
        <f t="shared" si="143"/>
        <v>5450</v>
      </c>
      <c r="AQ642" s="145">
        <f t="shared" si="143"/>
        <v>5850</v>
      </c>
      <c r="AR642" s="145">
        <f t="shared" si="143"/>
        <v>5850</v>
      </c>
      <c r="AS642" s="145">
        <f t="shared" si="143"/>
        <v>8650</v>
      </c>
      <c r="AT642" s="145"/>
    </row>
    <row r="643" spans="1:60" x14ac:dyDescent="0.2">
      <c r="A643" s="145" t="s">
        <v>153</v>
      </c>
      <c r="B643" s="145"/>
      <c r="C643" s="145"/>
      <c r="D643" s="145"/>
      <c r="E643" s="145"/>
      <c r="F643" s="145"/>
      <c r="G643" s="145"/>
      <c r="H643" s="145"/>
      <c r="I643" s="145"/>
      <c r="J643" s="145"/>
      <c r="K643" s="145" t="s">
        <v>156</v>
      </c>
      <c r="L643" s="145"/>
      <c r="M643" s="145"/>
      <c r="N643" s="145"/>
      <c r="O643" s="164" t="s">
        <v>181</v>
      </c>
      <c r="P643" s="145"/>
      <c r="Q643" s="145"/>
      <c r="R643" s="145"/>
      <c r="S643" s="145"/>
      <c r="T643" s="145"/>
      <c r="U643" s="145" t="s">
        <v>181</v>
      </c>
      <c r="V643" s="145"/>
      <c r="W643" s="145"/>
      <c r="X643" s="145"/>
      <c r="Y643" s="145"/>
      <c r="Z643" s="145"/>
      <c r="AA643" s="145"/>
      <c r="AB643" s="145"/>
      <c r="AC643" s="145"/>
      <c r="AD643" s="145"/>
      <c r="AE643" s="145"/>
      <c r="AF643" s="145"/>
      <c r="AG643" s="145"/>
      <c r="AH643" s="145"/>
      <c r="AI643" s="145"/>
      <c r="AJ643" s="145"/>
      <c r="AK643" s="145"/>
      <c r="AL643" s="145"/>
      <c r="AM643" s="145"/>
      <c r="AN643" s="145"/>
      <c r="AO643" s="145"/>
      <c r="AP643" s="145"/>
      <c r="AQ643" s="145"/>
      <c r="AR643" s="145"/>
      <c r="AS643" s="145"/>
      <c r="AT643" s="145"/>
    </row>
    <row r="644" spans="1:60" x14ac:dyDescent="0.2">
      <c r="A644" s="164" t="s">
        <v>189</v>
      </c>
      <c r="B644" s="145"/>
      <c r="C644" s="145"/>
      <c r="D644" s="169">
        <v>5.0000000000000001E-3</v>
      </c>
      <c r="E644" s="145"/>
      <c r="F644" s="145" t="s">
        <v>155</v>
      </c>
      <c r="G644" s="145"/>
      <c r="H644" s="145"/>
      <c r="I644" s="170">
        <v>40</v>
      </c>
      <c r="J644" s="170">
        <f>+I644-10</f>
        <v>30</v>
      </c>
      <c r="K644" s="170">
        <f>+J644+7</f>
        <v>37</v>
      </c>
      <c r="L644" s="170">
        <f>+K644+5</f>
        <v>42</v>
      </c>
      <c r="M644" s="170">
        <f>+L644+20</f>
        <v>62</v>
      </c>
      <c r="N644" s="145"/>
      <c r="O644" s="168">
        <f t="shared" ref="O644:S648" si="145">+O638+I$207*$U$194</f>
        <v>372.5</v>
      </c>
      <c r="P644" s="168">
        <f t="shared" si="145"/>
        <v>320</v>
      </c>
      <c r="Q644" s="168">
        <f t="shared" si="145"/>
        <v>360.5</v>
      </c>
      <c r="R644" s="168">
        <f t="shared" si="145"/>
        <v>380.5</v>
      </c>
      <c r="S644" s="168">
        <f t="shared" si="145"/>
        <v>548</v>
      </c>
      <c r="T644" s="168"/>
      <c r="U644" s="145">
        <f t="shared" ref="U644:Y648" si="146">+U638/$U$193</f>
        <v>745</v>
      </c>
      <c r="V644" s="145">
        <f t="shared" si="146"/>
        <v>640</v>
      </c>
      <c r="W644" s="145">
        <f t="shared" si="146"/>
        <v>721</v>
      </c>
      <c r="X644" s="145">
        <f t="shared" si="146"/>
        <v>761</v>
      </c>
      <c r="Y644" s="145">
        <f t="shared" si="146"/>
        <v>1096</v>
      </c>
      <c r="Z644" s="145"/>
      <c r="AA644" s="145">
        <f t="shared" ref="AA644:AE648" si="147">+AA638/$AA$193</f>
        <v>745</v>
      </c>
      <c r="AB644" s="145">
        <f t="shared" si="147"/>
        <v>640</v>
      </c>
      <c r="AC644" s="145">
        <f t="shared" si="147"/>
        <v>721</v>
      </c>
      <c r="AD644" s="145">
        <f t="shared" si="147"/>
        <v>761</v>
      </c>
      <c r="AE644" s="145">
        <f t="shared" si="147"/>
        <v>1096</v>
      </c>
      <c r="AF644" s="145"/>
      <c r="AG644" s="145"/>
      <c r="AH644" s="145"/>
      <c r="AI644" s="145">
        <f>+J644*$AK$193*$AK$195</f>
        <v>240</v>
      </c>
      <c r="AJ644" s="145">
        <f>+K644*$AK$193*$AK$195</f>
        <v>296</v>
      </c>
      <c r="AK644" s="145">
        <f>+L644*$AK$193*$AK$195</f>
        <v>336</v>
      </c>
      <c r="AL644" s="145"/>
      <c r="AM644" s="145">
        <f>+M644*$AK$193*$AK$195</f>
        <v>496</v>
      </c>
      <c r="AN644" s="145"/>
      <c r="AO644" s="145">
        <f>+I644*$AK$194*$AK$195</f>
        <v>640</v>
      </c>
      <c r="AP644" s="145">
        <f>+J644*$AK$194*$AK$195</f>
        <v>480</v>
      </c>
      <c r="AQ644" s="145">
        <f>+K644*$AK$194*$AK$195</f>
        <v>592</v>
      </c>
      <c r="AR644" s="145">
        <f>+L644*$AK$194*$AK$195</f>
        <v>672</v>
      </c>
      <c r="AS644" s="145">
        <f>+M644*$AK$194*$AK$195</f>
        <v>992</v>
      </c>
      <c r="AT644" s="145"/>
    </row>
    <row r="645" spans="1:60" x14ac:dyDescent="0.2">
      <c r="F645" s="148">
        <f>+G645*$U$191</f>
        <v>20000</v>
      </c>
      <c r="G645" s="148">
        <f>+H638</f>
        <v>5000</v>
      </c>
      <c r="H645" s="148">
        <v>350</v>
      </c>
      <c r="I645" s="148">
        <f>+(50*($U$191-1))</f>
        <v>150</v>
      </c>
      <c r="J645" s="148">
        <f>+F645*K645</f>
        <v>750</v>
      </c>
      <c r="K645" s="171">
        <v>3.7499999999999999E-2</v>
      </c>
      <c r="L645" s="148">
        <f>+J645+I645+H645</f>
        <v>1250</v>
      </c>
      <c r="M645" s="148">
        <f>+L645/$U$193</f>
        <v>625</v>
      </c>
      <c r="N645" s="168"/>
      <c r="O645" s="168">
        <f t="shared" si="145"/>
        <v>560</v>
      </c>
      <c r="P645" s="168">
        <f t="shared" si="145"/>
        <v>507.5</v>
      </c>
      <c r="Q645" s="168">
        <f t="shared" si="145"/>
        <v>560.5</v>
      </c>
      <c r="R645" s="168">
        <f t="shared" si="145"/>
        <v>580.5</v>
      </c>
      <c r="S645" s="168">
        <f t="shared" si="145"/>
        <v>835.5</v>
      </c>
      <c r="T645" s="168"/>
      <c r="U645" s="145">
        <f t="shared" si="146"/>
        <v>1120</v>
      </c>
      <c r="V645" s="145">
        <f t="shared" si="146"/>
        <v>1015</v>
      </c>
      <c r="W645" s="145">
        <f t="shared" si="146"/>
        <v>1121</v>
      </c>
      <c r="X645" s="145">
        <f t="shared" si="146"/>
        <v>1161</v>
      </c>
      <c r="Y645" s="145">
        <f t="shared" si="146"/>
        <v>1671</v>
      </c>
      <c r="Z645" s="145"/>
      <c r="AA645" s="145">
        <f t="shared" si="147"/>
        <v>1120</v>
      </c>
      <c r="AB645" s="145">
        <f t="shared" si="147"/>
        <v>1015</v>
      </c>
      <c r="AC645" s="145">
        <f t="shared" si="147"/>
        <v>1121</v>
      </c>
      <c r="AD645" s="145">
        <f t="shared" si="147"/>
        <v>1161</v>
      </c>
      <c r="AE645" s="145">
        <f t="shared" si="147"/>
        <v>1671</v>
      </c>
      <c r="AF645" s="145"/>
      <c r="AG645" s="145"/>
      <c r="AI645" s="148">
        <f>+AI644+AI641+AI639+AI638+AI640</f>
        <v>5015</v>
      </c>
      <c r="AJ645" s="148">
        <f>+AJ644+AJ641+AJ639+AJ638+AJ640</f>
        <v>5396</v>
      </c>
      <c r="AK645" s="148">
        <f>+AK644+AK641+AK639+AK638+AK640</f>
        <v>5436</v>
      </c>
      <c r="AM645" s="148">
        <f>+AM644+AM641+AM639+AM638+AM640</f>
        <v>7871</v>
      </c>
      <c r="AO645" s="148">
        <f>+AO644+AO641+AO639+AO638+AO640</f>
        <v>10390</v>
      </c>
      <c r="AP645" s="148">
        <f>+AP644+AP641+AP639+AP638+AP640</f>
        <v>10030</v>
      </c>
      <c r="AQ645" s="148">
        <f>+AQ644+AQ641+AQ639+AQ638+AQ640</f>
        <v>10792</v>
      </c>
      <c r="AR645" s="148">
        <f>+AR644+AR641+AR639+AR638+AR640</f>
        <v>10872</v>
      </c>
      <c r="AS645" s="148">
        <f>+AS644+AS641+AS639+AS638+AS640</f>
        <v>15742</v>
      </c>
    </row>
    <row r="646" spans="1:60" x14ac:dyDescent="0.2">
      <c r="F646" s="148">
        <f>+G646*$U$191</f>
        <v>40000</v>
      </c>
      <c r="G646" s="148">
        <f>+H639</f>
        <v>10000</v>
      </c>
      <c r="H646" s="148">
        <v>350</v>
      </c>
      <c r="I646" s="148">
        <f>+(50*($U$191-1))</f>
        <v>150</v>
      </c>
      <c r="J646" s="148">
        <f>+F646*K646</f>
        <v>1399.9999999999998</v>
      </c>
      <c r="K646" s="171">
        <f>+K645-0.0025</f>
        <v>3.4999999999999996E-2</v>
      </c>
      <c r="L646" s="148">
        <f>+J646+I646+H646</f>
        <v>1899.9999999999998</v>
      </c>
      <c r="M646" s="148">
        <f>+L646/$U$193</f>
        <v>949.99999999999989</v>
      </c>
      <c r="N646" s="168"/>
      <c r="O646" s="168">
        <f t="shared" si="145"/>
        <v>910.00000000000011</v>
      </c>
      <c r="P646" s="168">
        <f t="shared" si="145"/>
        <v>857.5</v>
      </c>
      <c r="Q646" s="168">
        <f t="shared" si="145"/>
        <v>935.5</v>
      </c>
      <c r="R646" s="168">
        <f t="shared" si="145"/>
        <v>955.5</v>
      </c>
      <c r="S646" s="168">
        <f t="shared" si="145"/>
        <v>1385.5</v>
      </c>
      <c r="T646" s="168"/>
      <c r="U646" s="145">
        <f t="shared" si="146"/>
        <v>1820.0000000000002</v>
      </c>
      <c r="V646" s="145">
        <f t="shared" si="146"/>
        <v>1715</v>
      </c>
      <c r="W646" s="145">
        <f t="shared" si="146"/>
        <v>1871</v>
      </c>
      <c r="X646" s="145">
        <f t="shared" si="146"/>
        <v>1911</v>
      </c>
      <c r="Y646" s="145">
        <f t="shared" si="146"/>
        <v>2771</v>
      </c>
      <c r="Z646" s="145"/>
      <c r="AA646" s="145">
        <f t="shared" si="147"/>
        <v>1820.0000000000005</v>
      </c>
      <c r="AB646" s="145">
        <f t="shared" si="147"/>
        <v>1715</v>
      </c>
      <c r="AC646" s="145">
        <f t="shared" si="147"/>
        <v>1871</v>
      </c>
      <c r="AD646" s="145">
        <f t="shared" si="147"/>
        <v>1911</v>
      </c>
      <c r="AE646" s="145">
        <f t="shared" si="147"/>
        <v>2771</v>
      </c>
      <c r="AF646" s="145"/>
      <c r="AG646" s="145"/>
    </row>
    <row r="647" spans="1:60" x14ac:dyDescent="0.2">
      <c r="F647" s="148">
        <f>+G647*$U$191</f>
        <v>100000</v>
      </c>
      <c r="G647" s="148">
        <f>+H640</f>
        <v>25000</v>
      </c>
      <c r="H647" s="148">
        <v>350</v>
      </c>
      <c r="I647" s="148">
        <f>+(50*($U$191-1))</f>
        <v>150</v>
      </c>
      <c r="J647" s="148">
        <f>+F647*K647</f>
        <v>3249.9999999999995</v>
      </c>
      <c r="K647" s="171">
        <f>+K646-0.0025</f>
        <v>3.2499999999999994E-2</v>
      </c>
      <c r="L647" s="148">
        <f>+J647+I647+H647</f>
        <v>3749.9999999999995</v>
      </c>
      <c r="M647" s="148">
        <f>+L647/$U$193</f>
        <v>1874.9999999999998</v>
      </c>
      <c r="N647" s="168"/>
      <c r="O647" s="168">
        <f t="shared" si="145"/>
        <v>1235</v>
      </c>
      <c r="P647" s="168">
        <f t="shared" si="145"/>
        <v>1182.5</v>
      </c>
      <c r="Q647" s="168">
        <f t="shared" si="145"/>
        <v>1285.5</v>
      </c>
      <c r="R647" s="168">
        <f t="shared" si="145"/>
        <v>1305.5</v>
      </c>
      <c r="S647" s="168">
        <f t="shared" si="145"/>
        <v>1910.5</v>
      </c>
      <c r="T647" s="168"/>
      <c r="U647" s="145">
        <f t="shared" si="146"/>
        <v>2470</v>
      </c>
      <c r="V647" s="145">
        <f t="shared" si="146"/>
        <v>2365</v>
      </c>
      <c r="W647" s="145">
        <f t="shared" si="146"/>
        <v>2571</v>
      </c>
      <c r="X647" s="145">
        <f t="shared" si="146"/>
        <v>2611</v>
      </c>
      <c r="Y647" s="145">
        <f t="shared" si="146"/>
        <v>3821</v>
      </c>
      <c r="Z647" s="145"/>
      <c r="AA647" s="145">
        <f t="shared" si="147"/>
        <v>2470</v>
      </c>
      <c r="AB647" s="145">
        <f t="shared" si="147"/>
        <v>2365</v>
      </c>
      <c r="AC647" s="145">
        <f t="shared" si="147"/>
        <v>2571</v>
      </c>
      <c r="AD647" s="145">
        <f t="shared" si="147"/>
        <v>2611</v>
      </c>
      <c r="AE647" s="145">
        <f t="shared" si="147"/>
        <v>3821</v>
      </c>
      <c r="AF647" s="145"/>
      <c r="AG647" s="145"/>
    </row>
    <row r="648" spans="1:60" x14ac:dyDescent="0.2">
      <c r="F648" s="148">
        <f>+G648*$U$191</f>
        <v>200000</v>
      </c>
      <c r="G648" s="148">
        <f>+H641</f>
        <v>50000</v>
      </c>
      <c r="H648" s="148">
        <v>350</v>
      </c>
      <c r="I648" s="148">
        <f>+(50*($U$191-1))</f>
        <v>150</v>
      </c>
      <c r="J648" s="148">
        <f>+F648*K648</f>
        <v>5999.9999999999991</v>
      </c>
      <c r="K648" s="171">
        <f>+K647-0.0025</f>
        <v>2.9999999999999995E-2</v>
      </c>
      <c r="L648" s="148">
        <f>+J648+I648+H648</f>
        <v>6499.9999999999991</v>
      </c>
      <c r="M648" s="148">
        <f>+L648/$U$193</f>
        <v>3249.9999999999995</v>
      </c>
      <c r="N648" s="168"/>
      <c r="O648" s="168">
        <f t="shared" si="145"/>
        <v>1535</v>
      </c>
      <c r="P648" s="168">
        <f t="shared" si="145"/>
        <v>1482.5</v>
      </c>
      <c r="Q648" s="168">
        <f t="shared" si="145"/>
        <v>1610.5</v>
      </c>
      <c r="R648" s="168">
        <f t="shared" si="145"/>
        <v>1630.5</v>
      </c>
      <c r="S648" s="168">
        <f t="shared" si="145"/>
        <v>2410.5</v>
      </c>
      <c r="T648" s="168"/>
      <c r="U648" s="145">
        <f t="shared" si="146"/>
        <v>3070</v>
      </c>
      <c r="V648" s="145">
        <f t="shared" si="146"/>
        <v>2965</v>
      </c>
      <c r="W648" s="145">
        <f t="shared" si="146"/>
        <v>3221</v>
      </c>
      <c r="X648" s="145">
        <f t="shared" si="146"/>
        <v>3261</v>
      </c>
      <c r="Y648" s="145">
        <f t="shared" si="146"/>
        <v>4821</v>
      </c>
      <c r="Z648" s="145"/>
      <c r="AA648" s="145">
        <f t="shared" si="147"/>
        <v>3070</v>
      </c>
      <c r="AB648" s="145">
        <f t="shared" si="147"/>
        <v>2965</v>
      </c>
      <c r="AC648" s="145">
        <f t="shared" si="147"/>
        <v>3221</v>
      </c>
      <c r="AD648" s="145">
        <f t="shared" si="147"/>
        <v>3261</v>
      </c>
      <c r="AE648" s="145">
        <f t="shared" si="147"/>
        <v>4821</v>
      </c>
      <c r="AF648" s="145"/>
      <c r="AG648" s="145"/>
    </row>
    <row r="649" spans="1:60" x14ac:dyDescent="0.2">
      <c r="F649" s="148">
        <f>+G649*$U$191</f>
        <v>400000</v>
      </c>
      <c r="G649" s="148">
        <f>+H642</f>
        <v>100000</v>
      </c>
      <c r="H649" s="148">
        <v>350</v>
      </c>
      <c r="I649" s="148">
        <f>+(50*($U$191-1))</f>
        <v>150</v>
      </c>
      <c r="J649" s="148">
        <f>+F649*K649</f>
        <v>10999.999999999998</v>
      </c>
      <c r="K649" s="171">
        <f>+K648-0.0025</f>
        <v>2.7499999999999997E-2</v>
      </c>
      <c r="L649" s="148">
        <f>+J649+I649+H649</f>
        <v>11499.999999999998</v>
      </c>
      <c r="M649" s="148">
        <f>+L649/$U$193</f>
        <v>5749.9999999999991</v>
      </c>
    </row>
    <row r="651" spans="1:60" x14ac:dyDescent="0.2">
      <c r="A651" s="146"/>
      <c r="B651" s="146"/>
      <c r="C651" s="146"/>
      <c r="D651" s="146"/>
      <c r="E651" s="146"/>
      <c r="F651" s="146"/>
      <c r="G651" s="146"/>
      <c r="H651" s="146"/>
      <c r="I651" s="146"/>
      <c r="J651" s="146"/>
      <c r="K651" s="146"/>
      <c r="L651" s="146"/>
      <c r="M651" s="146"/>
      <c r="N651" s="146"/>
      <c r="O651" s="146"/>
      <c r="P651" s="146"/>
      <c r="Q651" s="146"/>
      <c r="R651" s="146"/>
      <c r="S651" s="146"/>
      <c r="T651" s="146"/>
      <c r="U651" s="146"/>
      <c r="V651" s="146"/>
      <c r="W651" s="146"/>
      <c r="X651" s="146"/>
      <c r="Y651" s="146"/>
      <c r="Z651" s="146"/>
      <c r="AA651" s="146"/>
      <c r="AB651" s="146"/>
      <c r="AC651" s="146"/>
      <c r="AD651" s="146"/>
      <c r="AE651" s="146"/>
      <c r="AF651" s="146"/>
      <c r="AG651" s="146"/>
      <c r="AH651" s="146"/>
      <c r="AI651" s="146"/>
      <c r="AJ651" s="146"/>
      <c r="AK651" s="146"/>
      <c r="AL651" s="146"/>
      <c r="AM651" s="146"/>
      <c r="AN651" s="146"/>
      <c r="AO651" s="146"/>
      <c r="AP651" s="146"/>
      <c r="AQ651" s="146"/>
      <c r="AR651" s="146"/>
      <c r="AS651" s="146"/>
      <c r="AT651" s="146"/>
      <c r="AU651" s="146"/>
      <c r="AV651" s="146"/>
      <c r="AW651" s="146"/>
      <c r="AX651" s="146"/>
      <c r="AY651" s="146"/>
      <c r="AZ651" s="146"/>
      <c r="BA651" s="146"/>
      <c r="BB651" s="146"/>
      <c r="BC651" s="146"/>
      <c r="BD651" s="146"/>
      <c r="BE651" s="146"/>
      <c r="BF651" s="146"/>
      <c r="BG651" s="146"/>
      <c r="BH651" s="146"/>
    </row>
    <row r="652" spans="1:60" ht="15.75" x14ac:dyDescent="0.25">
      <c r="A652" s="145" t="s">
        <v>157</v>
      </c>
      <c r="F652" s="159" t="s">
        <v>206</v>
      </c>
      <c r="G652" s="159" t="s">
        <v>207</v>
      </c>
    </row>
    <row r="653" spans="1:60" ht="18" x14ac:dyDescent="0.25">
      <c r="A653" s="147" t="s">
        <v>160</v>
      </c>
    </row>
    <row r="654" spans="1:60" x14ac:dyDescent="0.2">
      <c r="A654" s="145" t="s">
        <v>112</v>
      </c>
      <c r="B654" s="146"/>
      <c r="C654" s="145"/>
      <c r="D654" s="145"/>
      <c r="E654" s="145"/>
      <c r="F654" s="145"/>
      <c r="G654" s="145"/>
      <c r="H654" s="145"/>
      <c r="I654" s="145"/>
      <c r="J654" s="145"/>
      <c r="K654" s="145"/>
      <c r="L654" s="145" t="s">
        <v>114</v>
      </c>
      <c r="M654" s="145"/>
      <c r="N654" s="145"/>
      <c r="O654" s="145"/>
      <c r="P654" s="145"/>
      <c r="Q654" s="145"/>
      <c r="R654" s="145"/>
      <c r="S654" s="145"/>
      <c r="T654" s="145"/>
      <c r="U654" s="145"/>
      <c r="V654" s="145"/>
      <c r="W654" s="145"/>
      <c r="X654" s="145"/>
      <c r="Y654" s="145"/>
      <c r="Z654" s="145"/>
      <c r="AA654" s="145"/>
      <c r="AB654" s="145"/>
      <c r="AC654" s="145"/>
      <c r="AD654" s="145"/>
      <c r="AE654" s="145"/>
      <c r="AF654" s="145"/>
      <c r="AG654" s="145"/>
      <c r="AH654" s="145"/>
      <c r="AI654" s="145"/>
      <c r="AJ654" s="145"/>
      <c r="AK654" s="145"/>
      <c r="AL654" s="145"/>
      <c r="AM654" s="145"/>
      <c r="AN654" s="145"/>
      <c r="AO654" s="145"/>
      <c r="AP654" s="145"/>
      <c r="AQ654" s="145"/>
      <c r="AR654" s="145"/>
      <c r="AS654" s="145"/>
      <c r="AT654" s="145"/>
      <c r="AV654" s="148" t="s">
        <v>271</v>
      </c>
    </row>
    <row r="655" spans="1:60" x14ac:dyDescent="0.2">
      <c r="A655" s="145" t="s">
        <v>115</v>
      </c>
      <c r="B655" s="145"/>
      <c r="C655" s="145"/>
      <c r="D655" s="145"/>
      <c r="E655" s="146"/>
      <c r="G655" s="145"/>
      <c r="H655" s="145" t="s">
        <v>116</v>
      </c>
      <c r="I655" s="145"/>
      <c r="J655" s="145"/>
      <c r="K655" s="145"/>
      <c r="L655" s="146"/>
      <c r="M655" s="145" t="s">
        <v>117</v>
      </c>
      <c r="N655" s="146">
        <v>2</v>
      </c>
      <c r="O655" s="149"/>
      <c r="P655" s="149"/>
      <c r="Q655" s="149"/>
      <c r="R655" s="149"/>
      <c r="S655" s="149"/>
      <c r="T655" s="149"/>
      <c r="U655" s="149"/>
      <c r="V655" s="149"/>
      <c r="W655" s="149"/>
      <c r="X655" s="149"/>
      <c r="Y655" s="149"/>
      <c r="Z655" s="149"/>
      <c r="AA655" s="149"/>
      <c r="AB655" s="149"/>
      <c r="AC655" s="149"/>
      <c r="AD655" s="149"/>
      <c r="AE655" s="149"/>
      <c r="AF655" s="149"/>
      <c r="AG655" s="149"/>
      <c r="AH655" s="149"/>
      <c r="AI655" s="149"/>
      <c r="AJ655" s="149"/>
      <c r="AK655" s="149"/>
      <c r="AL655" s="149"/>
      <c r="AM655" s="149"/>
      <c r="AN655" s="149"/>
      <c r="AO655" s="149"/>
      <c r="AP655" s="149"/>
      <c r="AQ655" s="149"/>
      <c r="AR655" s="149"/>
      <c r="AS655" s="149"/>
      <c r="AT655" s="149"/>
    </row>
    <row r="656" spans="1:60" x14ac:dyDescent="0.2">
      <c r="A656" s="145" t="s">
        <v>118</v>
      </c>
      <c r="B656" s="145"/>
      <c r="C656" s="145"/>
      <c r="D656" s="150" t="s">
        <v>121</v>
      </c>
      <c r="E656" s="145"/>
      <c r="F656" s="145" t="s">
        <v>119</v>
      </c>
      <c r="G656" s="145"/>
      <c r="H656" s="145"/>
      <c r="I656" s="173" t="s">
        <v>163</v>
      </c>
      <c r="J656" s="173" t="s">
        <v>185</v>
      </c>
      <c r="K656" s="173" t="s">
        <v>192</v>
      </c>
      <c r="L656" s="150" t="s">
        <v>120</v>
      </c>
      <c r="M656" s="150" t="s">
        <v>120</v>
      </c>
      <c r="N656" s="145"/>
      <c r="O656" s="145"/>
      <c r="P656" s="145"/>
      <c r="Q656" s="145"/>
      <c r="R656" s="145"/>
      <c r="S656" s="145"/>
      <c r="T656" s="145"/>
      <c r="U656" s="145"/>
      <c r="V656" s="145"/>
      <c r="W656" s="145"/>
      <c r="X656" s="145"/>
      <c r="Y656" s="145"/>
      <c r="Z656" s="145"/>
      <c r="AA656" s="145"/>
      <c r="AB656" s="145"/>
      <c r="AC656" s="145"/>
      <c r="AD656" s="145"/>
      <c r="AE656" s="145"/>
      <c r="AF656" s="145"/>
      <c r="AG656" s="145"/>
      <c r="AH656" s="145"/>
      <c r="AI656" s="145"/>
      <c r="AJ656" s="145"/>
      <c r="AK656" s="145"/>
      <c r="AL656" s="145"/>
      <c r="AM656" s="145"/>
      <c r="AN656" s="145"/>
      <c r="AO656" s="145"/>
      <c r="AP656" s="145"/>
      <c r="AQ656" s="145"/>
      <c r="AR656" s="145"/>
      <c r="AS656" s="145"/>
      <c r="AT656" s="145"/>
      <c r="AV656" s="145" t="s">
        <v>121</v>
      </c>
      <c r="AW656" s="145"/>
      <c r="AX656" s="145" t="s">
        <v>122</v>
      </c>
      <c r="AY656" s="145"/>
      <c r="AZ656" s="145" t="s">
        <v>123</v>
      </c>
      <c r="BA656" s="145"/>
      <c r="BB656" s="145"/>
      <c r="BC656" s="145"/>
      <c r="BD656" s="145"/>
      <c r="BE656" s="145"/>
      <c r="BF656" s="145" t="s">
        <v>124</v>
      </c>
      <c r="BG656" s="145"/>
      <c r="BH656" s="145" t="s">
        <v>125</v>
      </c>
    </row>
    <row r="657" spans="1:60" x14ac:dyDescent="0.2">
      <c r="A657" s="145"/>
      <c r="B657" s="145"/>
      <c r="C657" s="145"/>
      <c r="D657" s="145"/>
      <c r="E657" s="145"/>
      <c r="F657" s="145"/>
      <c r="G657" s="145"/>
      <c r="H657" s="145"/>
      <c r="I657" s="150" t="s">
        <v>120</v>
      </c>
      <c r="J657" s="150" t="s">
        <v>120</v>
      </c>
      <c r="K657" s="150" t="s">
        <v>120</v>
      </c>
      <c r="L657" s="150" t="s">
        <v>120</v>
      </c>
      <c r="M657" s="150" t="s">
        <v>120</v>
      </c>
      <c r="N657" s="145"/>
      <c r="O657" s="145"/>
      <c r="P657" s="145"/>
      <c r="Q657" s="145"/>
      <c r="R657" s="145"/>
      <c r="S657" s="145"/>
      <c r="T657" s="145"/>
      <c r="U657" s="145"/>
      <c r="V657" s="145"/>
      <c r="W657" s="145"/>
      <c r="X657" s="145"/>
      <c r="Y657" s="145"/>
      <c r="Z657" s="145"/>
      <c r="AA657" s="145"/>
      <c r="AB657" s="145"/>
      <c r="AC657" s="145"/>
      <c r="AD657" s="145"/>
      <c r="AE657" s="145"/>
      <c r="AF657" s="145"/>
      <c r="AG657" s="145"/>
      <c r="AH657" s="145"/>
      <c r="AI657" s="145"/>
      <c r="AJ657" s="145"/>
      <c r="AK657" s="145"/>
      <c r="AL657" s="145"/>
      <c r="AM657" s="145"/>
      <c r="AN657" s="145"/>
      <c r="AO657" s="145"/>
      <c r="AP657" s="145"/>
      <c r="AQ657" s="145"/>
      <c r="AR657" s="145"/>
      <c r="AS657" s="145"/>
      <c r="AT657" s="145"/>
      <c r="AV657" s="151"/>
      <c r="AX657" s="151"/>
      <c r="AZ657" s="151"/>
      <c r="BA657" s="152" t="s">
        <v>128</v>
      </c>
      <c r="BB657" s="153"/>
      <c r="BC657" s="152" t="s">
        <v>128</v>
      </c>
      <c r="BD657" s="151"/>
      <c r="BF657" s="151"/>
      <c r="BH657" s="151"/>
    </row>
    <row r="658" spans="1:60" x14ac:dyDescent="0.2">
      <c r="A658" s="145"/>
      <c r="B658" s="145"/>
      <c r="C658" s="145"/>
      <c r="D658" s="145"/>
      <c r="E658" s="145"/>
      <c r="F658" s="145"/>
      <c r="G658" s="145"/>
      <c r="H658" s="145"/>
      <c r="I658" s="154">
        <v>1</v>
      </c>
      <c r="J658" s="154">
        <v>2</v>
      </c>
      <c r="K658" s="154">
        <v>3</v>
      </c>
      <c r="L658" s="154">
        <v>4</v>
      </c>
      <c r="M658" s="154">
        <v>5</v>
      </c>
      <c r="N658" s="145"/>
      <c r="O658" s="145"/>
      <c r="P658" s="145"/>
      <c r="Q658" s="145"/>
      <c r="R658" s="145"/>
      <c r="S658" s="145"/>
      <c r="T658" s="145"/>
      <c r="U658" s="145"/>
      <c r="V658" s="145"/>
      <c r="W658" s="145"/>
      <c r="X658" s="145"/>
      <c r="Y658" s="145"/>
      <c r="Z658" s="145"/>
      <c r="AA658" s="145"/>
      <c r="AB658" s="145"/>
      <c r="AC658" s="145"/>
      <c r="AD658" s="145"/>
      <c r="AE658" s="145"/>
      <c r="AF658" s="145"/>
      <c r="AG658" s="145"/>
      <c r="AH658" s="145"/>
      <c r="AI658" s="145"/>
      <c r="AJ658" s="145"/>
      <c r="AK658" s="145"/>
      <c r="AL658" s="145"/>
      <c r="AM658" s="145"/>
      <c r="AN658" s="145"/>
      <c r="AO658" s="145"/>
      <c r="AP658" s="145"/>
      <c r="AQ658" s="145"/>
      <c r="AR658" s="145"/>
      <c r="AS658" s="145"/>
      <c r="AT658" s="145"/>
      <c r="AV658" s="151"/>
      <c r="AX658" s="151"/>
      <c r="AZ658" s="151"/>
      <c r="BA658" s="152" t="s">
        <v>128</v>
      </c>
      <c r="BB658" s="153"/>
      <c r="BC658" s="152" t="s">
        <v>128</v>
      </c>
      <c r="BD658" s="151"/>
      <c r="BF658" s="151"/>
      <c r="BH658" s="151"/>
    </row>
    <row r="659" spans="1:60" x14ac:dyDescent="0.2">
      <c r="A659" s="145" t="s">
        <v>129</v>
      </c>
      <c r="B659" s="145"/>
      <c r="C659" s="145"/>
      <c r="D659" s="145"/>
      <c r="E659" s="146" t="s">
        <v>272</v>
      </c>
      <c r="F659" s="145"/>
      <c r="G659" s="145"/>
      <c r="H659" s="145" t="s">
        <v>131</v>
      </c>
      <c r="I659" s="146" t="s">
        <v>164</v>
      </c>
      <c r="J659" s="146" t="s">
        <v>165</v>
      </c>
      <c r="K659" s="146" t="s">
        <v>166</v>
      </c>
      <c r="L659" s="146" t="s">
        <v>167</v>
      </c>
      <c r="M659" s="146" t="s">
        <v>168</v>
      </c>
      <c r="N659" s="145"/>
      <c r="O659" s="145"/>
      <c r="P659" s="145"/>
      <c r="Q659" s="145"/>
      <c r="R659" s="145"/>
      <c r="S659" s="145"/>
      <c r="T659" s="145"/>
      <c r="U659" s="145"/>
      <c r="V659" s="145"/>
      <c r="W659" s="145"/>
      <c r="X659" s="145"/>
      <c r="Y659" s="145"/>
      <c r="Z659" s="145"/>
      <c r="AA659" s="145"/>
      <c r="AB659" s="145"/>
      <c r="AC659" s="145"/>
      <c r="AD659" s="145"/>
      <c r="AE659" s="145"/>
      <c r="AF659" s="145"/>
      <c r="AG659" s="145"/>
      <c r="AH659" s="145"/>
      <c r="AI659" s="145"/>
      <c r="AJ659" s="145"/>
      <c r="AK659" s="145"/>
      <c r="AL659" s="145"/>
      <c r="AM659" s="145"/>
      <c r="AN659" s="145"/>
      <c r="AO659" s="145"/>
      <c r="AP659" s="145"/>
      <c r="AQ659" s="145"/>
      <c r="AR659" s="145"/>
      <c r="AS659" s="145"/>
      <c r="AT659" s="145"/>
      <c r="AV659" s="151"/>
      <c r="AX659" s="151"/>
      <c r="AZ659" s="151"/>
      <c r="BA659" s="152" t="s">
        <v>128</v>
      </c>
      <c r="BB659" s="153"/>
      <c r="BC659" s="152" t="s">
        <v>128</v>
      </c>
      <c r="BD659" s="151"/>
      <c r="BF659" s="151"/>
      <c r="BH659" s="151"/>
    </row>
    <row r="660" spans="1:60" x14ac:dyDescent="0.2">
      <c r="A660" s="145" t="s">
        <v>132</v>
      </c>
      <c r="B660" s="145"/>
      <c r="C660" s="145"/>
      <c r="D660" s="145"/>
      <c r="E660" s="146">
        <v>100</v>
      </c>
      <c r="F660" s="145" t="s">
        <v>133</v>
      </c>
      <c r="G660" s="145" t="s">
        <v>134</v>
      </c>
      <c r="H660" s="146">
        <v>500</v>
      </c>
      <c r="I660" s="146">
        <v>1200</v>
      </c>
      <c r="J660" s="146">
        <f>+I660+500</f>
        <v>1700</v>
      </c>
      <c r="K660" s="146">
        <v>1500</v>
      </c>
      <c r="L660" s="146">
        <v>1350</v>
      </c>
      <c r="M660" s="146">
        <v>1000</v>
      </c>
      <c r="N660" s="145"/>
      <c r="O660" s="145"/>
      <c r="P660" s="145"/>
      <c r="Q660" s="145"/>
      <c r="R660" s="145"/>
      <c r="S660" s="145"/>
      <c r="T660" s="145"/>
      <c r="U660" s="145"/>
      <c r="V660" s="145"/>
      <c r="W660" s="145"/>
      <c r="X660" s="145"/>
      <c r="Y660" s="145"/>
      <c r="Z660" s="145"/>
      <c r="AA660" s="145"/>
      <c r="AB660" s="145"/>
      <c r="AC660" s="145"/>
      <c r="AD660" s="145"/>
      <c r="AE660" s="145"/>
      <c r="AF660" s="145"/>
      <c r="AG660" s="145"/>
      <c r="AH660" s="145"/>
      <c r="AI660" s="145"/>
      <c r="AJ660" s="145"/>
      <c r="AK660" s="145"/>
      <c r="AL660" s="145"/>
      <c r="AM660" s="145"/>
      <c r="AN660" s="145"/>
      <c r="AO660" s="145"/>
      <c r="AP660" s="145"/>
      <c r="AQ660" s="145"/>
      <c r="AR660" s="145"/>
      <c r="AS660" s="145"/>
      <c r="AT660" s="145"/>
      <c r="AV660" s="151"/>
      <c r="AX660" s="151"/>
      <c r="AZ660" s="151"/>
      <c r="BA660" s="152" t="s">
        <v>128</v>
      </c>
      <c r="BB660" s="153"/>
      <c r="BC660" s="152" t="s">
        <v>128</v>
      </c>
      <c r="BD660" s="151"/>
      <c r="BF660" s="151"/>
      <c r="BH660" s="151"/>
    </row>
    <row r="661" spans="1:60" x14ac:dyDescent="0.2">
      <c r="A661" s="145" t="s">
        <v>135</v>
      </c>
      <c r="B661" s="145"/>
      <c r="C661" s="145"/>
      <c r="D661" s="145"/>
      <c r="E661" s="145"/>
      <c r="F661" s="145" t="s">
        <v>136</v>
      </c>
      <c r="G661" s="145" t="s">
        <v>134</v>
      </c>
      <c r="H661" s="146">
        <v>1000</v>
      </c>
      <c r="I661" s="146">
        <f t="shared" ref="I661:M664" si="148">+I660+250</f>
        <v>1450</v>
      </c>
      <c r="J661" s="146">
        <f t="shared" si="148"/>
        <v>1950</v>
      </c>
      <c r="K661" s="146">
        <f t="shared" si="148"/>
        <v>1750</v>
      </c>
      <c r="L661" s="146">
        <f t="shared" si="148"/>
        <v>1600</v>
      </c>
      <c r="M661" s="146">
        <f t="shared" si="148"/>
        <v>1250</v>
      </c>
      <c r="N661" s="145"/>
      <c r="O661" s="145"/>
      <c r="P661" s="145"/>
      <c r="Q661" s="145"/>
      <c r="R661" s="145"/>
      <c r="S661" s="145"/>
      <c r="T661" s="145"/>
      <c r="U661" s="145"/>
      <c r="V661" s="145"/>
      <c r="W661" s="145"/>
      <c r="X661" s="145"/>
      <c r="Y661" s="145"/>
      <c r="Z661" s="145"/>
      <c r="AA661" s="145"/>
      <c r="AB661" s="145"/>
      <c r="AC661" s="145"/>
      <c r="AD661" s="145"/>
      <c r="AE661" s="145"/>
      <c r="AF661" s="145"/>
      <c r="AG661" s="145"/>
      <c r="AH661" s="145"/>
      <c r="AI661" s="145"/>
      <c r="AJ661" s="145"/>
      <c r="AK661" s="145"/>
      <c r="AL661" s="145"/>
      <c r="AM661" s="145"/>
      <c r="AN661" s="145"/>
      <c r="AO661" s="145"/>
      <c r="AP661" s="145"/>
      <c r="AQ661" s="145"/>
      <c r="AR661" s="145"/>
      <c r="AS661" s="145"/>
      <c r="AT661" s="145"/>
      <c r="AV661" s="151"/>
      <c r="AX661" s="151"/>
      <c r="AZ661" s="151"/>
      <c r="BA661" s="152" t="s">
        <v>128</v>
      </c>
      <c r="BB661" s="153"/>
      <c r="BC661" s="152" t="s">
        <v>128</v>
      </c>
      <c r="BD661" s="151"/>
      <c r="BF661" s="151"/>
      <c r="BH661" s="151"/>
    </row>
    <row r="662" spans="1:60" x14ac:dyDescent="0.2">
      <c r="A662" s="145" t="s">
        <v>137</v>
      </c>
      <c r="B662" s="146">
        <v>600</v>
      </c>
      <c r="C662" s="145" t="s">
        <v>49</v>
      </c>
      <c r="D662" s="146">
        <v>1000</v>
      </c>
      <c r="E662" s="145" t="s">
        <v>143</v>
      </c>
      <c r="F662" s="145" t="s">
        <v>138</v>
      </c>
      <c r="G662" s="145" t="s">
        <v>134</v>
      </c>
      <c r="H662" s="146">
        <v>2500</v>
      </c>
      <c r="I662" s="146">
        <f t="shared" si="148"/>
        <v>1700</v>
      </c>
      <c r="J662" s="146">
        <f t="shared" si="148"/>
        <v>2200</v>
      </c>
      <c r="K662" s="146">
        <f t="shared" si="148"/>
        <v>2000</v>
      </c>
      <c r="L662" s="146">
        <f t="shared" si="148"/>
        <v>1850</v>
      </c>
      <c r="M662" s="146">
        <f t="shared" si="148"/>
        <v>1500</v>
      </c>
      <c r="N662" s="145"/>
      <c r="O662" s="145"/>
      <c r="P662" s="145"/>
      <c r="Q662" s="145"/>
      <c r="R662" s="145"/>
      <c r="S662" s="145"/>
      <c r="T662" s="145"/>
      <c r="U662" s="145"/>
      <c r="V662" s="145"/>
      <c r="W662" s="145"/>
      <c r="X662" s="145"/>
      <c r="Y662" s="145"/>
      <c r="Z662" s="145"/>
      <c r="AA662" s="145"/>
      <c r="AB662" s="145"/>
      <c r="AC662" s="145"/>
      <c r="AD662" s="145"/>
      <c r="AE662" s="145"/>
      <c r="AF662" s="145"/>
      <c r="AG662" s="145"/>
      <c r="AH662" s="145"/>
      <c r="AI662" s="145"/>
      <c r="AJ662" s="145"/>
      <c r="AK662" s="145"/>
      <c r="AL662" s="145"/>
      <c r="AM662" s="145"/>
      <c r="AN662" s="145"/>
      <c r="AO662" s="145"/>
      <c r="AP662" s="145"/>
      <c r="AQ662" s="145"/>
      <c r="AR662" s="145"/>
      <c r="AS662" s="145"/>
      <c r="AT662" s="145"/>
      <c r="AV662" s="151"/>
      <c r="AX662" s="151"/>
      <c r="AZ662" s="151"/>
      <c r="BA662" s="152" t="s">
        <v>128</v>
      </c>
      <c r="BB662" s="153"/>
      <c r="BC662" s="152" t="s">
        <v>128</v>
      </c>
      <c r="BD662" s="151"/>
      <c r="BF662" s="151"/>
      <c r="BH662" s="151"/>
    </row>
    <row r="663" spans="1:60" x14ac:dyDescent="0.2">
      <c r="A663" s="145" t="s">
        <v>139</v>
      </c>
      <c r="B663" s="146">
        <v>1110</v>
      </c>
      <c r="C663" s="145" t="s">
        <v>49</v>
      </c>
      <c r="D663" s="146">
        <v>1620</v>
      </c>
      <c r="E663" s="145" t="s">
        <v>143</v>
      </c>
      <c r="F663" s="145" t="s">
        <v>140</v>
      </c>
      <c r="G663" s="145" t="s">
        <v>134</v>
      </c>
      <c r="H663" s="146">
        <v>5000</v>
      </c>
      <c r="I663" s="146">
        <f t="shared" si="148"/>
        <v>1950</v>
      </c>
      <c r="J663" s="146">
        <f t="shared" si="148"/>
        <v>2450</v>
      </c>
      <c r="K663" s="146">
        <f t="shared" si="148"/>
        <v>2250</v>
      </c>
      <c r="L663" s="146">
        <f t="shared" si="148"/>
        <v>2100</v>
      </c>
      <c r="M663" s="146">
        <f t="shared" si="148"/>
        <v>1750</v>
      </c>
      <c r="N663" s="145"/>
      <c r="O663" s="160"/>
      <c r="P663" s="145"/>
      <c r="Q663" s="145" t="s">
        <v>169</v>
      </c>
      <c r="R663" s="145"/>
      <c r="T663" s="145"/>
      <c r="U663" s="145" t="s">
        <v>169</v>
      </c>
      <c r="V663" s="145"/>
      <c r="W663" s="145"/>
      <c r="X663" s="145"/>
      <c r="Y663" s="145"/>
      <c r="Z663" s="145"/>
      <c r="AA663" s="145" t="s">
        <v>169</v>
      </c>
      <c r="AB663" s="145"/>
      <c r="AC663" s="145"/>
      <c r="AE663" s="145"/>
      <c r="AF663" s="145"/>
      <c r="AG663" s="145"/>
      <c r="AH663" s="145"/>
      <c r="AI663" s="145"/>
      <c r="AJ663" s="145"/>
      <c r="AK663" s="145"/>
      <c r="AL663" s="145"/>
      <c r="AM663" s="145"/>
      <c r="AN663" s="145"/>
      <c r="AO663" s="145"/>
      <c r="AP663" s="145"/>
      <c r="AQ663" s="145"/>
      <c r="AR663" s="145"/>
      <c r="AS663" s="145"/>
      <c r="AT663" s="145"/>
      <c r="AV663" s="151"/>
      <c r="AX663" s="151"/>
      <c r="AZ663" s="151"/>
      <c r="BA663" s="152" t="s">
        <v>128</v>
      </c>
      <c r="BB663" s="153"/>
      <c r="BC663" s="152" t="s">
        <v>128</v>
      </c>
      <c r="BD663" s="151"/>
      <c r="BF663" s="151"/>
      <c r="BH663" s="151"/>
    </row>
    <row r="664" spans="1:60" x14ac:dyDescent="0.2">
      <c r="A664" s="161" t="s">
        <v>170</v>
      </c>
      <c r="B664" s="161"/>
      <c r="C664" s="161"/>
      <c r="D664" s="161"/>
      <c r="E664" s="161">
        <v>15</v>
      </c>
      <c r="F664" s="162" t="s">
        <v>171</v>
      </c>
      <c r="G664" s="145" t="s">
        <v>141</v>
      </c>
      <c r="H664" s="146">
        <v>10000</v>
      </c>
      <c r="I664" s="146">
        <f t="shared" si="148"/>
        <v>2200</v>
      </c>
      <c r="J664" s="146">
        <f t="shared" si="148"/>
        <v>2700</v>
      </c>
      <c r="K664" s="146">
        <f t="shared" si="148"/>
        <v>2500</v>
      </c>
      <c r="L664" s="146">
        <f t="shared" si="148"/>
        <v>2350</v>
      </c>
      <c r="M664" s="146">
        <f t="shared" si="148"/>
        <v>2000</v>
      </c>
      <c r="N664" s="145"/>
      <c r="O664" s="163"/>
      <c r="P664" s="145" t="s">
        <v>172</v>
      </c>
      <c r="Q664" s="145">
        <v>1</v>
      </c>
      <c r="R664" s="145"/>
      <c r="T664" s="145"/>
      <c r="U664" s="145">
        <v>4</v>
      </c>
      <c r="V664" s="145"/>
      <c r="W664" s="145"/>
      <c r="X664" s="145"/>
      <c r="Y664" s="145"/>
      <c r="Z664" s="145"/>
      <c r="AA664" s="145">
        <v>20</v>
      </c>
      <c r="AB664" s="145"/>
      <c r="AC664" s="145"/>
      <c r="AE664" s="145"/>
      <c r="AF664" s="145"/>
      <c r="AG664" s="145"/>
      <c r="AH664" s="145"/>
      <c r="AI664" s="145"/>
      <c r="AJ664" s="145"/>
      <c r="AK664" s="145"/>
      <c r="AL664" s="145"/>
      <c r="AM664" s="145"/>
      <c r="AN664" s="145"/>
      <c r="AO664" s="145"/>
      <c r="AP664" s="145"/>
      <c r="AQ664" s="145"/>
      <c r="AR664" s="145"/>
      <c r="AS664" s="145"/>
      <c r="AT664" s="145"/>
      <c r="AV664" s="151"/>
      <c r="AX664" s="151"/>
      <c r="AZ664" s="151"/>
      <c r="BA664" s="152" t="s">
        <v>128</v>
      </c>
      <c r="BB664" s="153"/>
      <c r="BC664" s="152" t="s">
        <v>128</v>
      </c>
      <c r="BD664" s="151"/>
      <c r="BF664" s="151"/>
      <c r="BH664" s="151"/>
    </row>
    <row r="665" spans="1:60" x14ac:dyDescent="0.2">
      <c r="A665" s="145" t="s">
        <v>142</v>
      </c>
      <c r="B665" s="145"/>
      <c r="C665" s="145"/>
      <c r="D665" s="145"/>
      <c r="E665" s="164" t="s">
        <v>173</v>
      </c>
      <c r="F665" s="145"/>
      <c r="G665" s="145"/>
      <c r="H665" s="145"/>
      <c r="I665" s="155">
        <v>1</v>
      </c>
      <c r="J665" s="155">
        <v>2</v>
      </c>
      <c r="K665" s="155">
        <v>3</v>
      </c>
      <c r="L665" s="155">
        <v>4</v>
      </c>
      <c r="M665" s="155">
        <v>5</v>
      </c>
      <c r="N665" s="145"/>
      <c r="O665" s="163" t="s">
        <v>200</v>
      </c>
      <c r="P665" s="145"/>
      <c r="Q665" s="145" t="s">
        <v>186</v>
      </c>
      <c r="R665" s="145"/>
      <c r="T665" s="145"/>
      <c r="U665" s="145" t="s">
        <v>186</v>
      </c>
      <c r="V665" s="145"/>
      <c r="W665" s="145"/>
      <c r="X665" s="145"/>
      <c r="Y665" s="145"/>
      <c r="Z665" s="145"/>
      <c r="AA665" s="164" t="s">
        <v>187</v>
      </c>
      <c r="AB665" s="145"/>
      <c r="AC665" s="145"/>
      <c r="AE665" s="145"/>
      <c r="AF665" s="145"/>
      <c r="AG665" s="145"/>
      <c r="AH665" s="145"/>
      <c r="AI665" s="145"/>
      <c r="AJ665" s="145"/>
      <c r="AK665" s="145"/>
      <c r="AL665" s="145"/>
      <c r="AM665" s="145"/>
      <c r="AN665" s="145"/>
      <c r="AO665" s="145"/>
      <c r="AP665" s="145"/>
      <c r="AQ665" s="145"/>
      <c r="AR665" s="145"/>
      <c r="AS665" s="145"/>
      <c r="AT665" s="145"/>
      <c r="AV665" s="151"/>
      <c r="AX665" s="151"/>
      <c r="AZ665" s="151"/>
      <c r="BA665" s="152" t="s">
        <v>128</v>
      </c>
      <c r="BB665" s="153"/>
      <c r="BC665" s="152" t="s">
        <v>128</v>
      </c>
      <c r="BD665" s="151"/>
      <c r="BF665" s="151"/>
      <c r="BH665" s="151"/>
    </row>
    <row r="666" spans="1:60" x14ac:dyDescent="0.2">
      <c r="A666" s="145" t="s">
        <v>137</v>
      </c>
      <c r="B666" s="146">
        <v>600</v>
      </c>
      <c r="C666" s="145" t="s">
        <v>49</v>
      </c>
      <c r="D666" s="146">
        <v>1000</v>
      </c>
      <c r="E666" s="145" t="s">
        <v>143</v>
      </c>
      <c r="F666" s="145" t="s">
        <v>144</v>
      </c>
      <c r="G666" s="145" t="s">
        <v>145</v>
      </c>
      <c r="H666" s="145"/>
      <c r="I666" s="156">
        <f t="shared" ref="I666:M667" si="149">IF(+O670/$E$227&lt;=100%,0,(+O670-$E$227)/$E$227)</f>
        <v>1.3333333333333333</v>
      </c>
      <c r="J666" s="156">
        <f t="shared" si="149"/>
        <v>1</v>
      </c>
      <c r="K666" s="156">
        <f t="shared" si="149"/>
        <v>1</v>
      </c>
      <c r="L666" s="156">
        <f t="shared" si="149"/>
        <v>1</v>
      </c>
      <c r="M666" s="156">
        <f t="shared" si="149"/>
        <v>1.6666666666666667</v>
      </c>
      <c r="N666" s="145" t="s">
        <v>175</v>
      </c>
      <c r="O666" s="161">
        <v>15</v>
      </c>
      <c r="P666" s="145" t="s">
        <v>176</v>
      </c>
      <c r="Q666" s="145">
        <v>1</v>
      </c>
      <c r="T666" s="145"/>
      <c r="U666" s="145">
        <f>+U664/2</f>
        <v>2</v>
      </c>
      <c r="AA666" s="145">
        <f>+AA664/2</f>
        <v>10</v>
      </c>
      <c r="AG666" s="145"/>
      <c r="AH666" s="145"/>
      <c r="AI666" s="145"/>
      <c r="AJ666" s="145"/>
      <c r="AK666" s="145"/>
      <c r="AL666" s="145"/>
      <c r="AM666" s="145"/>
      <c r="AN666" s="145"/>
      <c r="AO666" s="145"/>
      <c r="AP666" s="145"/>
      <c r="AQ666" s="145"/>
      <c r="AR666" s="145"/>
      <c r="AS666" s="145"/>
      <c r="AT666" s="145"/>
      <c r="AV666" s="151"/>
      <c r="AX666" s="151"/>
      <c r="AZ666" s="151"/>
      <c r="BA666" s="152" t="s">
        <v>128</v>
      </c>
      <c r="BB666" s="153"/>
      <c r="BC666" s="152" t="s">
        <v>128</v>
      </c>
      <c r="BD666" s="151"/>
      <c r="BF666" s="151"/>
      <c r="BH666" s="151"/>
    </row>
    <row r="667" spans="1:60" x14ac:dyDescent="0.2">
      <c r="A667" s="145" t="s">
        <v>139</v>
      </c>
      <c r="B667" s="146">
        <v>1120</v>
      </c>
      <c r="C667" s="145" t="s">
        <v>49</v>
      </c>
      <c r="D667" s="146">
        <v>1620</v>
      </c>
      <c r="E667" s="145" t="s">
        <v>143</v>
      </c>
      <c r="F667" s="145"/>
      <c r="G667" s="145" t="s">
        <v>147</v>
      </c>
      <c r="H667" s="145"/>
      <c r="I667" s="156">
        <f t="shared" si="149"/>
        <v>1.3333333333333333</v>
      </c>
      <c r="J667" s="156">
        <f t="shared" si="149"/>
        <v>0.83333333333333337</v>
      </c>
      <c r="K667" s="156">
        <f t="shared" si="149"/>
        <v>1</v>
      </c>
      <c r="L667" s="156">
        <f t="shared" si="149"/>
        <v>1.1666666666666667</v>
      </c>
      <c r="M667" s="156">
        <f t="shared" si="149"/>
        <v>1.6666666666666667</v>
      </c>
      <c r="N667" s="145" t="s">
        <v>175</v>
      </c>
      <c r="O667" s="161">
        <v>15</v>
      </c>
      <c r="P667" s="164" t="s">
        <v>177</v>
      </c>
      <c r="Q667" s="174">
        <v>1</v>
      </c>
      <c r="T667" s="164"/>
      <c r="U667" s="174">
        <v>2</v>
      </c>
      <c r="V667" s="145" t="s">
        <v>177</v>
      </c>
      <c r="AA667" s="174">
        <f>+U667</f>
        <v>2</v>
      </c>
      <c r="AB667" s="145" t="s">
        <v>177</v>
      </c>
      <c r="AG667" s="145"/>
      <c r="AH667" s="145"/>
      <c r="AI667" s="145"/>
      <c r="AJ667" s="145"/>
      <c r="AK667" s="145"/>
      <c r="AL667" s="145"/>
      <c r="AM667" s="145"/>
      <c r="AN667" s="145"/>
      <c r="AO667" s="145"/>
      <c r="AP667" s="145"/>
      <c r="AQ667" s="145"/>
      <c r="AR667" s="145"/>
      <c r="AS667" s="145"/>
      <c r="AT667" s="145"/>
      <c r="AV667" s="157"/>
      <c r="AX667" s="157"/>
      <c r="AZ667" s="157"/>
      <c r="BA667" s="152"/>
      <c r="BB667" s="158"/>
      <c r="BC667" s="152"/>
      <c r="BD667" s="157"/>
      <c r="BF667" s="157"/>
      <c r="BH667" s="157"/>
    </row>
    <row r="668" spans="1:60" x14ac:dyDescent="0.2">
      <c r="D668" s="164" t="s">
        <v>178</v>
      </c>
      <c r="F668" s="145"/>
      <c r="G668" s="145" t="s">
        <v>148</v>
      </c>
      <c r="H668" s="145"/>
      <c r="I668" s="156">
        <f>(+O672-$O$195)/$O$195</f>
        <v>2.125</v>
      </c>
      <c r="J668" s="156">
        <f>(+P672-$O$195)/$O$195</f>
        <v>1.5</v>
      </c>
      <c r="K668" s="156">
        <f>(+Q672-$O$195)/$O$195</f>
        <v>1.5</v>
      </c>
      <c r="L668" s="156">
        <f>(+R672-$O$195)/$O$195</f>
        <v>2.125</v>
      </c>
      <c r="M668" s="156">
        <f>(+S672-$O$195)/$O$195</f>
        <v>5.25</v>
      </c>
      <c r="N668" s="145" t="s">
        <v>175</v>
      </c>
      <c r="O668" s="161">
        <v>5</v>
      </c>
      <c r="T668" s="145"/>
      <c r="AH668" s="145"/>
      <c r="AI668" s="145"/>
      <c r="AJ668" s="145"/>
      <c r="AK668" s="145">
        <v>4</v>
      </c>
      <c r="AL668" s="145"/>
      <c r="AM668" s="145"/>
      <c r="AN668" s="145"/>
      <c r="AO668" s="145"/>
      <c r="AP668" s="145"/>
      <c r="AQ668" s="145"/>
      <c r="AR668" s="145"/>
      <c r="AS668" s="145"/>
      <c r="AT668" s="145"/>
      <c r="AV668" s="157"/>
      <c r="AX668" s="157"/>
      <c r="AZ668" s="157"/>
      <c r="BA668" s="152"/>
      <c r="BB668" s="158"/>
      <c r="BC668" s="152"/>
      <c r="BD668" s="157"/>
      <c r="BF668" s="157"/>
      <c r="BH668" s="157"/>
    </row>
    <row r="669" spans="1:60" x14ac:dyDescent="0.2">
      <c r="D669" s="155">
        <v>1</v>
      </c>
      <c r="E669" s="155">
        <v>2</v>
      </c>
      <c r="F669" s="155">
        <v>3</v>
      </c>
      <c r="G669" s="155">
        <v>4</v>
      </c>
      <c r="H669" s="155">
        <v>5</v>
      </c>
      <c r="I669" s="165" t="s">
        <v>179</v>
      </c>
      <c r="J669" s="154"/>
      <c r="K669" s="154"/>
      <c r="L669" s="154">
        <f>+N655</f>
        <v>2</v>
      </c>
      <c r="M669" s="154" t="s">
        <v>188</v>
      </c>
      <c r="O669" s="165" t="s">
        <v>180</v>
      </c>
      <c r="P669" s="154"/>
      <c r="Q669" s="154"/>
      <c r="R669" s="154"/>
      <c r="S669" s="154"/>
      <c r="AG669" s="155">
        <v>1</v>
      </c>
      <c r="AH669" s="155">
        <v>2</v>
      </c>
      <c r="AI669" s="155">
        <v>3</v>
      </c>
      <c r="AJ669" s="155">
        <v>4</v>
      </c>
      <c r="AK669" s="155">
        <v>5</v>
      </c>
      <c r="AL669" s="155"/>
      <c r="AN669" s="145"/>
      <c r="AO669" s="145"/>
      <c r="AP669" s="145"/>
      <c r="AQ669" s="145"/>
      <c r="AR669" s="145"/>
      <c r="AS669" s="145"/>
      <c r="AT669" s="145"/>
      <c r="AV669" s="157"/>
      <c r="AX669" s="157"/>
      <c r="AZ669" s="157"/>
      <c r="BA669" s="152"/>
      <c r="BB669" s="158"/>
      <c r="BC669" s="152"/>
      <c r="BD669" s="157"/>
      <c r="BF669" s="157"/>
      <c r="BH669" s="157"/>
    </row>
    <row r="670" spans="1:60" x14ac:dyDescent="0.2">
      <c r="B670" s="148">
        <f>+E664*I666</f>
        <v>20</v>
      </c>
      <c r="D670" s="166">
        <f t="shared" ref="D670:H671" si="150">+$E$227*I666+$E$227</f>
        <v>35</v>
      </c>
      <c r="E670" s="166">
        <f t="shared" si="150"/>
        <v>30</v>
      </c>
      <c r="F670" s="166">
        <f t="shared" si="150"/>
        <v>30</v>
      </c>
      <c r="G670" s="166">
        <f t="shared" si="150"/>
        <v>30</v>
      </c>
      <c r="H670" s="166">
        <f t="shared" si="150"/>
        <v>40</v>
      </c>
      <c r="I670" s="166">
        <v>35</v>
      </c>
      <c r="J670" s="166">
        <v>30</v>
      </c>
      <c r="K670" s="166">
        <v>30</v>
      </c>
      <c r="L670" s="166">
        <v>30</v>
      </c>
      <c r="M670" s="166">
        <v>40</v>
      </c>
      <c r="N670" s="148" t="s">
        <v>146</v>
      </c>
      <c r="O670" s="166">
        <f>+I670</f>
        <v>35</v>
      </c>
      <c r="P670" s="166">
        <f>+J670</f>
        <v>30</v>
      </c>
      <c r="Q670" s="166">
        <f>+K670</f>
        <v>30</v>
      </c>
      <c r="R670" s="166">
        <f>+L670</f>
        <v>30</v>
      </c>
      <c r="S670" s="166">
        <f>+M670</f>
        <v>40</v>
      </c>
      <c r="AG670" s="166">
        <f t="shared" ref="AG670:AK672" si="151">+D670-O670</f>
        <v>0</v>
      </c>
      <c r="AH670" s="166">
        <f t="shared" si="151"/>
        <v>0</v>
      </c>
      <c r="AI670" s="166">
        <f t="shared" si="151"/>
        <v>0</v>
      </c>
      <c r="AJ670" s="166">
        <f t="shared" si="151"/>
        <v>0</v>
      </c>
      <c r="AK670" s="166">
        <f t="shared" si="151"/>
        <v>0</v>
      </c>
      <c r="AL670" s="167"/>
      <c r="AN670" s="145"/>
      <c r="AO670" s="145"/>
      <c r="AP670" s="145"/>
      <c r="AQ670" s="145"/>
      <c r="AR670" s="145"/>
      <c r="AS670" s="145"/>
      <c r="AT670" s="145"/>
      <c r="AV670" s="157"/>
      <c r="AX670" s="157"/>
      <c r="AZ670" s="157"/>
      <c r="BA670" s="152"/>
      <c r="BB670" s="158"/>
      <c r="BC670" s="152"/>
      <c r="BD670" s="157"/>
      <c r="BF670" s="157"/>
      <c r="BH670" s="157"/>
    </row>
    <row r="671" spans="1:60" x14ac:dyDescent="0.2">
      <c r="B671" s="148">
        <f>+E664+B670</f>
        <v>35</v>
      </c>
      <c r="D671" s="166">
        <f t="shared" si="150"/>
        <v>35</v>
      </c>
      <c r="E671" s="166">
        <f t="shared" si="150"/>
        <v>27.5</v>
      </c>
      <c r="F671" s="166">
        <f t="shared" si="150"/>
        <v>30</v>
      </c>
      <c r="G671" s="166">
        <f t="shared" si="150"/>
        <v>32.5</v>
      </c>
      <c r="H671" s="166">
        <f t="shared" si="150"/>
        <v>40</v>
      </c>
      <c r="I671" s="166">
        <v>70</v>
      </c>
      <c r="J671" s="166">
        <v>55</v>
      </c>
      <c r="K671" s="166">
        <v>60</v>
      </c>
      <c r="L671" s="166">
        <v>65</v>
      </c>
      <c r="M671" s="166">
        <v>80</v>
      </c>
      <c r="N671" s="148" t="s">
        <v>146</v>
      </c>
      <c r="O671" s="166">
        <f>+I671/$N$218</f>
        <v>35</v>
      </c>
      <c r="P671" s="166">
        <f>+J671/$N$218</f>
        <v>27.5</v>
      </c>
      <c r="Q671" s="166">
        <f>+K671/$N$218</f>
        <v>30</v>
      </c>
      <c r="R671" s="166">
        <f>+L671/$N$218</f>
        <v>32.5</v>
      </c>
      <c r="S671" s="166">
        <f>+M671/$N$218</f>
        <v>40</v>
      </c>
      <c r="AG671" s="166">
        <f t="shared" si="151"/>
        <v>0</v>
      </c>
      <c r="AH671" s="166">
        <f t="shared" si="151"/>
        <v>0</v>
      </c>
      <c r="AI671" s="166">
        <f t="shared" si="151"/>
        <v>0</v>
      </c>
      <c r="AJ671" s="166">
        <f t="shared" si="151"/>
        <v>0</v>
      </c>
      <c r="AK671" s="166">
        <f t="shared" si="151"/>
        <v>0</v>
      </c>
      <c r="AL671" s="167"/>
      <c r="AN671" s="145"/>
      <c r="AO671" s="145"/>
      <c r="AP671" s="145"/>
      <c r="AQ671" s="145"/>
      <c r="AR671" s="145"/>
      <c r="AS671" s="145"/>
      <c r="AT671" s="145"/>
      <c r="AV671" s="157"/>
      <c r="AX671" s="157"/>
      <c r="AZ671" s="157"/>
      <c r="BA671" s="152"/>
      <c r="BB671" s="158"/>
      <c r="BC671" s="152"/>
      <c r="BD671" s="157"/>
      <c r="BF671" s="157"/>
      <c r="BH671" s="157"/>
    </row>
    <row r="672" spans="1:60" x14ac:dyDescent="0.2">
      <c r="D672" s="166">
        <f>+$O$195*I668+$O$195</f>
        <v>6.25</v>
      </c>
      <c r="E672" s="166">
        <f>+$O$195*J668+$O$195</f>
        <v>5</v>
      </c>
      <c r="F672" s="166">
        <f>+$O$195*K668+$O$195</f>
        <v>5</v>
      </c>
      <c r="G672" s="166">
        <f>+$O$195*L668+$O$195</f>
        <v>6.25</v>
      </c>
      <c r="H672" s="166">
        <f>+$O$195*M668+$O$195</f>
        <v>12.5</v>
      </c>
      <c r="I672" s="166">
        <v>12.5</v>
      </c>
      <c r="J672" s="166">
        <v>10</v>
      </c>
      <c r="K672" s="166">
        <f>+J672</f>
        <v>10</v>
      </c>
      <c r="L672" s="166">
        <f>+K672+2.5</f>
        <v>12.5</v>
      </c>
      <c r="M672" s="166">
        <v>25</v>
      </c>
      <c r="N672" s="148" t="s">
        <v>146</v>
      </c>
      <c r="O672" s="166">
        <f>+I672/2</f>
        <v>6.25</v>
      </c>
      <c r="P672" s="166">
        <f>+J672/2</f>
        <v>5</v>
      </c>
      <c r="Q672" s="166">
        <f>+K672/2</f>
        <v>5</v>
      </c>
      <c r="R672" s="166">
        <f>+L672/2</f>
        <v>6.25</v>
      </c>
      <c r="S672" s="166">
        <f>+M672/2</f>
        <v>12.5</v>
      </c>
      <c r="AG672" s="166">
        <f t="shared" si="151"/>
        <v>0</v>
      </c>
      <c r="AH672" s="166">
        <f t="shared" si="151"/>
        <v>0</v>
      </c>
      <c r="AI672" s="166">
        <f t="shared" si="151"/>
        <v>0</v>
      </c>
      <c r="AJ672" s="166">
        <f t="shared" si="151"/>
        <v>0</v>
      </c>
      <c r="AK672" s="166">
        <f t="shared" si="151"/>
        <v>0</v>
      </c>
      <c r="AL672" s="167"/>
      <c r="AN672" s="145"/>
      <c r="AO672" s="145"/>
      <c r="AP672" s="145"/>
      <c r="AQ672" s="145"/>
      <c r="AR672" s="145"/>
      <c r="AS672" s="145"/>
      <c r="AT672" s="145"/>
      <c r="AV672" s="157"/>
      <c r="AX672" s="157"/>
      <c r="AZ672" s="157"/>
      <c r="BA672" s="152"/>
      <c r="BB672" s="158"/>
      <c r="BC672" s="152"/>
      <c r="BD672" s="157"/>
      <c r="BF672" s="157"/>
      <c r="BH672" s="157"/>
    </row>
    <row r="673" spans="1:60" x14ac:dyDescent="0.2">
      <c r="F673" s="145"/>
      <c r="G673" s="145"/>
      <c r="H673" s="145"/>
      <c r="I673" s="154">
        <v>1</v>
      </c>
      <c r="J673" s="154">
        <v>2</v>
      </c>
      <c r="K673" s="154">
        <v>3</v>
      </c>
      <c r="L673" s="154">
        <v>4</v>
      </c>
      <c r="M673" s="154">
        <v>5</v>
      </c>
      <c r="O673" s="154">
        <v>1</v>
      </c>
      <c r="P673" s="154">
        <v>2</v>
      </c>
      <c r="Q673" s="154">
        <v>3</v>
      </c>
      <c r="R673" s="154">
        <v>4</v>
      </c>
      <c r="S673" s="154">
        <v>5</v>
      </c>
      <c r="T673" s="154"/>
      <c r="U673" s="154">
        <v>1</v>
      </c>
      <c r="V673" s="154">
        <v>2</v>
      </c>
      <c r="W673" s="154">
        <v>3</v>
      </c>
      <c r="X673" s="154">
        <v>4</v>
      </c>
      <c r="Y673" s="154">
        <v>5</v>
      </c>
      <c r="Z673" s="154"/>
      <c r="AA673" s="154">
        <v>1</v>
      </c>
      <c r="AB673" s="154">
        <v>2</v>
      </c>
      <c r="AC673" s="154">
        <v>3</v>
      </c>
      <c r="AD673" s="154">
        <v>4</v>
      </c>
      <c r="AE673" s="154">
        <v>5</v>
      </c>
      <c r="AN673" s="145"/>
      <c r="AO673" s="154">
        <v>1</v>
      </c>
      <c r="AP673" s="154">
        <v>2</v>
      </c>
      <c r="AQ673" s="145"/>
      <c r="AR673" s="145"/>
      <c r="AS673" s="145"/>
      <c r="AT673" s="145"/>
    </row>
    <row r="674" spans="1:60" x14ac:dyDescent="0.2">
      <c r="A674" s="145"/>
      <c r="B674" s="145"/>
      <c r="C674" s="145"/>
      <c r="D674" s="145"/>
      <c r="E674" s="145"/>
      <c r="F674" s="145" t="s">
        <v>149</v>
      </c>
      <c r="G674" s="145" t="s">
        <v>134</v>
      </c>
      <c r="H674" s="146">
        <v>5000</v>
      </c>
      <c r="I674" s="156">
        <v>3.2500000000000001E-2</v>
      </c>
      <c r="J674" s="156">
        <f>+I674-0.25%</f>
        <v>3.0000000000000002E-2</v>
      </c>
      <c r="K674" s="156">
        <f>+J674+0.25%</f>
        <v>3.2500000000000001E-2</v>
      </c>
      <c r="L674" s="156">
        <f>+K674</f>
        <v>3.2500000000000001E-2</v>
      </c>
      <c r="M674" s="156">
        <f>+L674+1.75%</f>
        <v>0.05</v>
      </c>
      <c r="O674" s="145">
        <f>+$H674*I674</f>
        <v>162.5</v>
      </c>
      <c r="P674" s="145">
        <f>+$H674*J674</f>
        <v>150</v>
      </c>
      <c r="Q674" s="145">
        <f>+$H674*K674</f>
        <v>162.5</v>
      </c>
      <c r="R674" s="145">
        <f>+$H674*L674</f>
        <v>162.5</v>
      </c>
      <c r="S674" s="145">
        <f>+$H674*M674</f>
        <v>250</v>
      </c>
      <c r="T674" s="145"/>
      <c r="U674" s="168">
        <f t="shared" ref="U674:Y678" si="152">+O680*$U$227</f>
        <v>1090</v>
      </c>
      <c r="V674" s="168">
        <f t="shared" si="152"/>
        <v>960</v>
      </c>
      <c r="W674" s="168">
        <f t="shared" si="152"/>
        <v>1066</v>
      </c>
      <c r="X674" s="168">
        <f t="shared" si="152"/>
        <v>1106</v>
      </c>
      <c r="Y674" s="168">
        <f t="shared" si="152"/>
        <v>1616</v>
      </c>
      <c r="Z674" s="145"/>
      <c r="AA674" s="168">
        <f t="shared" ref="AA674:AE678" si="153">+$AA$227*O680</f>
        <v>5450</v>
      </c>
      <c r="AB674" s="168">
        <f t="shared" si="153"/>
        <v>4800</v>
      </c>
      <c r="AC674" s="168">
        <f t="shared" si="153"/>
        <v>5330</v>
      </c>
      <c r="AD674" s="168">
        <f t="shared" si="153"/>
        <v>5530</v>
      </c>
      <c r="AE674" s="168">
        <f t="shared" si="153"/>
        <v>8080</v>
      </c>
      <c r="AG674" s="145"/>
      <c r="AH674" s="145"/>
      <c r="AI674" s="145"/>
      <c r="AJ674" s="145"/>
      <c r="AK674" s="145"/>
      <c r="AL674" s="145"/>
      <c r="AM674" s="145"/>
      <c r="AN674" s="145"/>
      <c r="AO674" s="145"/>
      <c r="AP674" s="145"/>
      <c r="AQ674" s="145"/>
      <c r="AR674" s="145"/>
      <c r="AS674" s="145"/>
      <c r="AT674" s="145"/>
    </row>
    <row r="675" spans="1:60" x14ac:dyDescent="0.2">
      <c r="A675" s="145" t="s">
        <v>150</v>
      </c>
      <c r="B675" s="145"/>
      <c r="C675" s="145"/>
      <c r="D675" s="145"/>
      <c r="E675" s="175" t="s">
        <v>121</v>
      </c>
      <c r="F675" s="145" t="s">
        <v>138</v>
      </c>
      <c r="G675" s="145" t="s">
        <v>134</v>
      </c>
      <c r="H675" s="146">
        <v>10000</v>
      </c>
      <c r="I675" s="156">
        <f t="shared" ref="I675:M678" si="154">+I674-0.25%</f>
        <v>3.0000000000000002E-2</v>
      </c>
      <c r="J675" s="156">
        <f t="shared" si="154"/>
        <v>2.7500000000000004E-2</v>
      </c>
      <c r="K675" s="156">
        <f t="shared" si="154"/>
        <v>3.0000000000000002E-2</v>
      </c>
      <c r="L675" s="156">
        <f t="shared" si="154"/>
        <v>3.0000000000000002E-2</v>
      </c>
      <c r="M675" s="156">
        <f t="shared" si="154"/>
        <v>4.7500000000000001E-2</v>
      </c>
      <c r="O675" s="145">
        <f>(+$H675-$H674)*I675+O674</f>
        <v>312.5</v>
      </c>
      <c r="P675" s="145">
        <f>(+$H675-$H674)*J675+P674</f>
        <v>287.5</v>
      </c>
      <c r="Q675" s="145">
        <f>(+$H675-$H674)*K675+Q674</f>
        <v>312.5</v>
      </c>
      <c r="R675" s="145">
        <f>(+$H675-$H674)*L675+R674</f>
        <v>312.5</v>
      </c>
      <c r="S675" s="145">
        <f>(+$H675-$H674)*M675+S674</f>
        <v>487.5</v>
      </c>
      <c r="T675" s="145"/>
      <c r="U675" s="168">
        <f t="shared" si="152"/>
        <v>1690</v>
      </c>
      <c r="V675" s="168">
        <f t="shared" si="152"/>
        <v>1510</v>
      </c>
      <c r="W675" s="168">
        <f t="shared" si="152"/>
        <v>1666</v>
      </c>
      <c r="X675" s="168">
        <f t="shared" si="152"/>
        <v>1706</v>
      </c>
      <c r="Y675" s="168">
        <f t="shared" si="152"/>
        <v>2566</v>
      </c>
      <c r="Z675" s="145"/>
      <c r="AA675" s="168">
        <f t="shared" si="153"/>
        <v>8450</v>
      </c>
      <c r="AB675" s="168">
        <f t="shared" si="153"/>
        <v>7550</v>
      </c>
      <c r="AC675" s="168">
        <f t="shared" si="153"/>
        <v>8330</v>
      </c>
      <c r="AD675" s="168">
        <f t="shared" si="153"/>
        <v>8530</v>
      </c>
      <c r="AE675" s="168">
        <f t="shared" si="153"/>
        <v>12830</v>
      </c>
      <c r="AG675" s="145"/>
      <c r="AH675" s="145"/>
      <c r="AI675" s="145"/>
      <c r="AJ675" s="145"/>
      <c r="AK675" s="145"/>
      <c r="AL675" s="145"/>
      <c r="AM675" s="145"/>
      <c r="AN675" s="145"/>
      <c r="AO675" s="145"/>
      <c r="AP675" s="145"/>
      <c r="AQ675" s="145"/>
      <c r="AR675" s="145"/>
      <c r="AS675" s="145"/>
      <c r="AT675" s="145"/>
    </row>
    <row r="676" spans="1:60" x14ac:dyDescent="0.2">
      <c r="A676" s="145"/>
      <c r="B676" s="145"/>
      <c r="C676" s="145"/>
      <c r="D676" s="145"/>
      <c r="E676" s="145"/>
      <c r="F676" s="145" t="s">
        <v>140</v>
      </c>
      <c r="G676" s="145" t="s">
        <v>134</v>
      </c>
      <c r="H676" s="146">
        <v>25000</v>
      </c>
      <c r="I676" s="156">
        <f t="shared" si="154"/>
        <v>2.7500000000000004E-2</v>
      </c>
      <c r="J676" s="156">
        <f t="shared" si="154"/>
        <v>2.5000000000000005E-2</v>
      </c>
      <c r="K676" s="156">
        <f t="shared" si="154"/>
        <v>2.7500000000000004E-2</v>
      </c>
      <c r="L676" s="156">
        <f t="shared" si="154"/>
        <v>2.7500000000000004E-2</v>
      </c>
      <c r="M676" s="156">
        <f t="shared" si="154"/>
        <v>4.4999999999999998E-2</v>
      </c>
      <c r="O676" s="145">
        <f>(+$H676-($H675+$H674))*I676+O675</f>
        <v>587.5</v>
      </c>
      <c r="P676" s="145">
        <f>(+$H676-($H675+$H674))*J676+P675</f>
        <v>537.5</v>
      </c>
      <c r="Q676" s="145">
        <f>(+$H676-($H675+$H674))*K676+Q675</f>
        <v>587.5</v>
      </c>
      <c r="R676" s="145">
        <f>(+$H676-($H675+$H674))*L676+R675</f>
        <v>587.5</v>
      </c>
      <c r="S676" s="145">
        <f>(+$H676-($H675+$H674))*M676+S675</f>
        <v>937.5</v>
      </c>
      <c r="T676" s="145"/>
      <c r="U676" s="168">
        <f t="shared" si="152"/>
        <v>2790</v>
      </c>
      <c r="V676" s="168">
        <f t="shared" si="152"/>
        <v>2510</v>
      </c>
      <c r="W676" s="168">
        <f t="shared" si="152"/>
        <v>2766</v>
      </c>
      <c r="X676" s="168">
        <f t="shared" si="152"/>
        <v>2806</v>
      </c>
      <c r="Y676" s="168">
        <f t="shared" si="152"/>
        <v>4366</v>
      </c>
      <c r="Z676" s="145"/>
      <c r="AA676" s="168">
        <f t="shared" si="153"/>
        <v>13950</v>
      </c>
      <c r="AB676" s="168">
        <f t="shared" si="153"/>
        <v>12550</v>
      </c>
      <c r="AC676" s="168">
        <f t="shared" si="153"/>
        <v>13830</v>
      </c>
      <c r="AD676" s="168">
        <f t="shared" si="153"/>
        <v>14030</v>
      </c>
      <c r="AE676" s="168">
        <f t="shared" si="153"/>
        <v>21830</v>
      </c>
      <c r="AG676" s="145"/>
      <c r="AH676" s="145"/>
      <c r="AI676" s="145"/>
      <c r="AJ676" s="145"/>
      <c r="AK676" s="145"/>
      <c r="AL676" s="145"/>
      <c r="AM676" s="145"/>
      <c r="AN676" s="145"/>
      <c r="AO676" s="145"/>
      <c r="AP676" s="145"/>
      <c r="AQ676" s="145"/>
      <c r="AR676" s="145"/>
      <c r="AS676" s="145"/>
      <c r="AT676" s="145"/>
    </row>
    <row r="677" spans="1:60" x14ac:dyDescent="0.2">
      <c r="A677" s="145"/>
      <c r="B677" s="145"/>
      <c r="C677" s="145"/>
      <c r="D677" s="145"/>
      <c r="E677" s="145"/>
      <c r="F677" s="145" t="s">
        <v>151</v>
      </c>
      <c r="G677" s="145" t="s">
        <v>134</v>
      </c>
      <c r="H677" s="146">
        <v>50000</v>
      </c>
      <c r="I677" s="156">
        <f t="shared" si="154"/>
        <v>2.5000000000000005E-2</v>
      </c>
      <c r="J677" s="156">
        <f t="shared" si="154"/>
        <v>2.2500000000000006E-2</v>
      </c>
      <c r="K677" s="156">
        <f t="shared" si="154"/>
        <v>2.5000000000000005E-2</v>
      </c>
      <c r="L677" s="156">
        <f t="shared" si="154"/>
        <v>2.5000000000000005E-2</v>
      </c>
      <c r="M677" s="156">
        <f t="shared" si="154"/>
        <v>4.2499999999999996E-2</v>
      </c>
      <c r="O677" s="145">
        <f>(+$H677-($H676+$H675+$H674))*I677+O676</f>
        <v>837.5</v>
      </c>
      <c r="P677" s="145">
        <f>(+$H677-($H676+$H675+$H674))*J677+P676</f>
        <v>762.5</v>
      </c>
      <c r="Q677" s="145">
        <f>(+$H677-($H676+$H675+$H674))*K677+Q676</f>
        <v>837.5</v>
      </c>
      <c r="R677" s="145">
        <f>(+$H677-($H676+$H675+$H674))*L677+R676</f>
        <v>837.5</v>
      </c>
      <c r="S677" s="145">
        <f>(+$H677-($H676+$H675+$H674))*M677+S676</f>
        <v>1362.5</v>
      </c>
      <c r="T677" s="145"/>
      <c r="U677" s="168">
        <f t="shared" si="152"/>
        <v>3790</v>
      </c>
      <c r="V677" s="168">
        <f t="shared" si="152"/>
        <v>3410</v>
      </c>
      <c r="W677" s="168">
        <f t="shared" si="152"/>
        <v>3766</v>
      </c>
      <c r="X677" s="168">
        <f t="shared" si="152"/>
        <v>3806</v>
      </c>
      <c r="Y677" s="168">
        <f t="shared" si="152"/>
        <v>6066</v>
      </c>
      <c r="Z677" s="145"/>
      <c r="AA677" s="168">
        <f t="shared" si="153"/>
        <v>18950</v>
      </c>
      <c r="AB677" s="168">
        <f t="shared" si="153"/>
        <v>17050</v>
      </c>
      <c r="AC677" s="168">
        <f t="shared" si="153"/>
        <v>18830</v>
      </c>
      <c r="AD677" s="168">
        <f t="shared" si="153"/>
        <v>19030</v>
      </c>
      <c r="AE677" s="168">
        <f t="shared" si="153"/>
        <v>30330</v>
      </c>
      <c r="AG677" s="145"/>
      <c r="AH677" s="145"/>
      <c r="AI677" s="145"/>
      <c r="AJ677" s="145"/>
      <c r="AK677" s="145"/>
      <c r="AL677" s="145"/>
      <c r="AM677" s="145"/>
      <c r="AN677" s="145"/>
      <c r="AO677" s="145"/>
      <c r="AP677" s="145"/>
      <c r="AQ677" s="145"/>
      <c r="AR677" s="145"/>
      <c r="AS677" s="145"/>
      <c r="AT677" s="145"/>
    </row>
    <row r="678" spans="1:60" x14ac:dyDescent="0.2">
      <c r="A678" s="145"/>
      <c r="B678" s="145"/>
      <c r="C678" s="145"/>
      <c r="D678" s="145"/>
      <c r="E678" s="145"/>
      <c r="F678" s="145" t="s">
        <v>152</v>
      </c>
      <c r="G678" s="145" t="s">
        <v>141</v>
      </c>
      <c r="H678" s="146">
        <v>100000</v>
      </c>
      <c r="I678" s="156">
        <f t="shared" si="154"/>
        <v>2.2500000000000006E-2</v>
      </c>
      <c r="J678" s="156">
        <f t="shared" si="154"/>
        <v>2.0000000000000007E-2</v>
      </c>
      <c r="K678" s="156">
        <f t="shared" si="154"/>
        <v>2.2500000000000006E-2</v>
      </c>
      <c r="L678" s="156">
        <f t="shared" si="154"/>
        <v>2.2500000000000006E-2</v>
      </c>
      <c r="M678" s="156">
        <f t="shared" si="154"/>
        <v>3.9999999999999994E-2</v>
      </c>
      <c r="O678" s="145">
        <f>(+$H678-(SUM(H674:H677)))*I678+O677</f>
        <v>1062.5</v>
      </c>
      <c r="P678" s="145">
        <f>(+$H678-($H677+$H676+$H675+$H674))*J678+P677</f>
        <v>962.50000000000011</v>
      </c>
      <c r="Q678" s="145">
        <f>(+$H678-($H677+$H676+$H675+$H674))*K678+Q677</f>
        <v>1062.5</v>
      </c>
      <c r="R678" s="145">
        <f>(+$H678-($H677+$H676+$H675+$H674))*L678+R677</f>
        <v>1062.5</v>
      </c>
      <c r="S678" s="145">
        <f>(+$H678-($H677+$H676+$H675+$H674))*M678+S677</f>
        <v>1762.5</v>
      </c>
      <c r="T678" s="145"/>
      <c r="U678" s="168">
        <f t="shared" si="152"/>
        <v>4690</v>
      </c>
      <c r="V678" s="168">
        <f t="shared" si="152"/>
        <v>4210</v>
      </c>
      <c r="W678" s="168">
        <f t="shared" si="152"/>
        <v>4666</v>
      </c>
      <c r="X678" s="168">
        <f t="shared" si="152"/>
        <v>4706</v>
      </c>
      <c r="Y678" s="168">
        <f t="shared" si="152"/>
        <v>7666</v>
      </c>
      <c r="Z678" s="145"/>
      <c r="AA678" s="168">
        <f t="shared" si="153"/>
        <v>23450</v>
      </c>
      <c r="AB678" s="168">
        <f t="shared" si="153"/>
        <v>21050</v>
      </c>
      <c r="AC678" s="168">
        <f t="shared" si="153"/>
        <v>23330</v>
      </c>
      <c r="AD678" s="168">
        <f t="shared" si="153"/>
        <v>23530</v>
      </c>
      <c r="AE678" s="168">
        <f t="shared" si="153"/>
        <v>38330</v>
      </c>
      <c r="AG678" s="145"/>
      <c r="AH678" s="145"/>
      <c r="AI678" s="145"/>
      <c r="AJ678" s="145"/>
      <c r="AK678" s="145"/>
      <c r="AL678" s="145"/>
      <c r="AM678" s="145"/>
      <c r="AN678" s="145"/>
      <c r="AO678" s="145"/>
      <c r="AP678" s="145"/>
      <c r="AQ678" s="145"/>
      <c r="AR678" s="145"/>
      <c r="AS678" s="145"/>
      <c r="AT678" s="145"/>
    </row>
    <row r="679" spans="1:60" x14ac:dyDescent="0.2">
      <c r="A679" s="145" t="s">
        <v>153</v>
      </c>
      <c r="B679" s="145"/>
      <c r="C679" s="145"/>
      <c r="D679" s="145"/>
      <c r="E679" s="145"/>
      <c r="F679" s="145"/>
      <c r="G679" s="145"/>
      <c r="H679" s="145"/>
      <c r="I679" s="145"/>
      <c r="J679" s="145"/>
      <c r="K679" s="145" t="s">
        <v>156</v>
      </c>
      <c r="L679" s="145"/>
      <c r="M679" s="145"/>
      <c r="N679" s="145"/>
      <c r="O679" s="164" t="s">
        <v>181</v>
      </c>
      <c r="P679" s="145"/>
      <c r="Q679" s="145"/>
      <c r="R679" s="145"/>
      <c r="S679" s="145"/>
      <c r="T679" s="145"/>
      <c r="U679" s="145" t="s">
        <v>181</v>
      </c>
      <c r="V679" s="145"/>
      <c r="W679" s="145"/>
      <c r="X679" s="145"/>
      <c r="Y679" s="145"/>
      <c r="Z679" s="145"/>
      <c r="AA679" s="145"/>
      <c r="AB679" s="145"/>
      <c r="AC679" s="145"/>
      <c r="AD679" s="145"/>
      <c r="AE679" s="145"/>
      <c r="AF679" s="145"/>
      <c r="AG679" s="145"/>
      <c r="AH679" s="145"/>
      <c r="AI679" s="145"/>
      <c r="AJ679" s="145"/>
      <c r="AK679" s="145"/>
      <c r="AL679" s="145"/>
      <c r="AM679" s="145"/>
      <c r="AN679" s="145"/>
      <c r="AO679" s="145"/>
      <c r="AP679" s="145"/>
      <c r="AQ679" s="145"/>
      <c r="AR679" s="145"/>
      <c r="AS679" s="145"/>
      <c r="AT679" s="145"/>
    </row>
    <row r="680" spans="1:60" x14ac:dyDescent="0.2">
      <c r="A680" s="164" t="s">
        <v>189</v>
      </c>
      <c r="B680" s="145"/>
      <c r="C680" s="145"/>
      <c r="D680" s="169">
        <v>5.0000000000000001E-3</v>
      </c>
      <c r="E680" s="145"/>
      <c r="F680" s="145" t="s">
        <v>155</v>
      </c>
      <c r="G680" s="145"/>
      <c r="H680" s="145"/>
      <c r="I680" s="170">
        <v>55</v>
      </c>
      <c r="J680" s="170">
        <f>+I680-10</f>
        <v>45</v>
      </c>
      <c r="K680" s="170">
        <f>+J680+7</f>
        <v>52</v>
      </c>
      <c r="L680" s="170">
        <f>+K680+5</f>
        <v>57</v>
      </c>
      <c r="M680" s="170">
        <f>+L680+20</f>
        <v>77</v>
      </c>
      <c r="N680" s="145"/>
      <c r="O680" s="168">
        <f t="shared" ref="O680:S684" si="155">+O674+I$243*$U$230</f>
        <v>272.5</v>
      </c>
      <c r="P680" s="168">
        <f t="shared" si="155"/>
        <v>240</v>
      </c>
      <c r="Q680" s="168">
        <f t="shared" si="155"/>
        <v>266.5</v>
      </c>
      <c r="R680" s="168">
        <f t="shared" si="155"/>
        <v>276.5</v>
      </c>
      <c r="S680" s="168">
        <f t="shared" si="155"/>
        <v>404</v>
      </c>
      <c r="T680" s="168"/>
      <c r="U680" s="145">
        <f t="shared" ref="U680:Y684" si="156">+U674/$U$229</f>
        <v>545</v>
      </c>
      <c r="V680" s="145">
        <f t="shared" si="156"/>
        <v>480</v>
      </c>
      <c r="W680" s="145">
        <f t="shared" si="156"/>
        <v>533</v>
      </c>
      <c r="X680" s="145">
        <f t="shared" si="156"/>
        <v>553</v>
      </c>
      <c r="Y680" s="145">
        <f t="shared" si="156"/>
        <v>808</v>
      </c>
      <c r="Z680" s="145"/>
      <c r="AA680" s="145">
        <f t="shared" ref="AA680:AE684" si="157">+AA674/$AA$229</f>
        <v>545</v>
      </c>
      <c r="AB680" s="145">
        <f t="shared" si="157"/>
        <v>480</v>
      </c>
      <c r="AC680" s="145">
        <f t="shared" si="157"/>
        <v>533</v>
      </c>
      <c r="AD680" s="145">
        <f t="shared" si="157"/>
        <v>553</v>
      </c>
      <c r="AE680" s="145">
        <f t="shared" si="157"/>
        <v>808</v>
      </c>
      <c r="AF680" s="145"/>
      <c r="AG680" s="145"/>
      <c r="AH680" s="145"/>
      <c r="AI680" s="145"/>
      <c r="AJ680" s="145"/>
      <c r="AK680" s="145"/>
      <c r="AL680" s="145"/>
      <c r="AM680" s="145"/>
      <c r="AN680" s="145"/>
      <c r="AO680" s="145"/>
      <c r="AP680" s="145"/>
      <c r="AQ680" s="145"/>
      <c r="AR680" s="145"/>
      <c r="AS680" s="145"/>
      <c r="AT680" s="145"/>
    </row>
    <row r="681" spans="1:60" x14ac:dyDescent="0.2">
      <c r="F681" s="148">
        <f>+G681*$U$227</f>
        <v>20000</v>
      </c>
      <c r="G681" s="148">
        <f>+H674</f>
        <v>5000</v>
      </c>
      <c r="H681" s="148">
        <v>250</v>
      </c>
      <c r="I681" s="148">
        <f>+(50*($U$227-1))</f>
        <v>150</v>
      </c>
      <c r="J681" s="148">
        <f>+F681*K681</f>
        <v>600</v>
      </c>
      <c r="K681" s="171">
        <v>0.03</v>
      </c>
      <c r="L681" s="148">
        <f>+J681+I681+H681</f>
        <v>1000</v>
      </c>
      <c r="M681" s="148">
        <f>+L681/$U$229</f>
        <v>500</v>
      </c>
      <c r="N681" s="168"/>
      <c r="O681" s="168">
        <f t="shared" si="155"/>
        <v>422.5</v>
      </c>
      <c r="P681" s="168">
        <f t="shared" si="155"/>
        <v>377.5</v>
      </c>
      <c r="Q681" s="168">
        <f t="shared" si="155"/>
        <v>416.5</v>
      </c>
      <c r="R681" s="168">
        <f t="shared" si="155"/>
        <v>426.5</v>
      </c>
      <c r="S681" s="168">
        <f t="shared" si="155"/>
        <v>641.5</v>
      </c>
      <c r="T681" s="168"/>
      <c r="U681" s="145">
        <f t="shared" si="156"/>
        <v>845</v>
      </c>
      <c r="V681" s="145">
        <f t="shared" si="156"/>
        <v>755</v>
      </c>
      <c r="W681" s="145">
        <f t="shared" si="156"/>
        <v>833</v>
      </c>
      <c r="X681" s="145">
        <f t="shared" si="156"/>
        <v>853</v>
      </c>
      <c r="Y681" s="145">
        <f t="shared" si="156"/>
        <v>1283</v>
      </c>
      <c r="Z681" s="145"/>
      <c r="AA681" s="145">
        <f t="shared" si="157"/>
        <v>845</v>
      </c>
      <c r="AB681" s="145">
        <f t="shared" si="157"/>
        <v>755</v>
      </c>
      <c r="AC681" s="145">
        <f t="shared" si="157"/>
        <v>833</v>
      </c>
      <c r="AD681" s="145">
        <f t="shared" si="157"/>
        <v>853</v>
      </c>
      <c r="AE681" s="145">
        <f t="shared" si="157"/>
        <v>1283</v>
      </c>
      <c r="AF681" s="145"/>
    </row>
    <row r="682" spans="1:60" x14ac:dyDescent="0.2">
      <c r="F682" s="148">
        <f>+G682*$U$227</f>
        <v>40000</v>
      </c>
      <c r="G682" s="148">
        <f>+H675</f>
        <v>10000</v>
      </c>
      <c r="H682" s="148">
        <v>250</v>
      </c>
      <c r="I682" s="148">
        <f>+(50*($U$227-1))</f>
        <v>150</v>
      </c>
      <c r="J682" s="148">
        <f>+F682*K682</f>
        <v>1100</v>
      </c>
      <c r="K682" s="171">
        <f>+K681-0.0025</f>
        <v>2.75E-2</v>
      </c>
      <c r="L682" s="148">
        <f>+J682+I682+H682</f>
        <v>1500</v>
      </c>
      <c r="M682" s="148">
        <f>+L682/$U$229</f>
        <v>750</v>
      </c>
      <c r="N682" s="168"/>
      <c r="O682" s="168">
        <f t="shared" si="155"/>
        <v>697.5</v>
      </c>
      <c r="P682" s="168">
        <f t="shared" si="155"/>
        <v>627.5</v>
      </c>
      <c r="Q682" s="168">
        <f t="shared" si="155"/>
        <v>691.5</v>
      </c>
      <c r="R682" s="168">
        <f t="shared" si="155"/>
        <v>701.5</v>
      </c>
      <c r="S682" s="168">
        <f t="shared" si="155"/>
        <v>1091.5</v>
      </c>
      <c r="T682" s="168"/>
      <c r="U682" s="145">
        <f t="shared" si="156"/>
        <v>1395</v>
      </c>
      <c r="V682" s="145">
        <f t="shared" si="156"/>
        <v>1255</v>
      </c>
      <c r="W682" s="145">
        <f t="shared" si="156"/>
        <v>1383</v>
      </c>
      <c r="X682" s="145">
        <f t="shared" si="156"/>
        <v>1403</v>
      </c>
      <c r="Y682" s="145">
        <f t="shared" si="156"/>
        <v>2183</v>
      </c>
      <c r="Z682" s="145"/>
      <c r="AA682" s="145">
        <f t="shared" si="157"/>
        <v>1395</v>
      </c>
      <c r="AB682" s="145">
        <f t="shared" si="157"/>
        <v>1255</v>
      </c>
      <c r="AC682" s="145">
        <f t="shared" si="157"/>
        <v>1383</v>
      </c>
      <c r="AD682" s="145">
        <f t="shared" si="157"/>
        <v>1403</v>
      </c>
      <c r="AE682" s="145">
        <f t="shared" si="157"/>
        <v>2183</v>
      </c>
      <c r="AF682" s="145"/>
    </row>
    <row r="683" spans="1:60" x14ac:dyDescent="0.2">
      <c r="F683" s="148">
        <f>+G683*$U$227</f>
        <v>100000</v>
      </c>
      <c r="G683" s="148">
        <f>+H676</f>
        <v>25000</v>
      </c>
      <c r="H683" s="148">
        <v>250</v>
      </c>
      <c r="I683" s="148">
        <f>+(50*($U$227-1))</f>
        <v>150</v>
      </c>
      <c r="J683" s="148">
        <f>+F683*K683</f>
        <v>2500</v>
      </c>
      <c r="K683" s="171">
        <f>+K682-0.0025</f>
        <v>2.5000000000000001E-2</v>
      </c>
      <c r="L683" s="148">
        <f>+J683+I683+H683</f>
        <v>2900</v>
      </c>
      <c r="M683" s="148">
        <f>+L683/$U$229</f>
        <v>1450</v>
      </c>
      <c r="N683" s="168"/>
      <c r="O683" s="168">
        <f t="shared" si="155"/>
        <v>947.5</v>
      </c>
      <c r="P683" s="168">
        <f t="shared" si="155"/>
        <v>852.5</v>
      </c>
      <c r="Q683" s="168">
        <f t="shared" si="155"/>
        <v>941.5</v>
      </c>
      <c r="R683" s="168">
        <f t="shared" si="155"/>
        <v>951.5</v>
      </c>
      <c r="S683" s="168">
        <f t="shared" si="155"/>
        <v>1516.5</v>
      </c>
      <c r="T683" s="168"/>
      <c r="U683" s="145">
        <f t="shared" si="156"/>
        <v>1895</v>
      </c>
      <c r="V683" s="145">
        <f t="shared" si="156"/>
        <v>1705</v>
      </c>
      <c r="W683" s="145">
        <f t="shared" si="156"/>
        <v>1883</v>
      </c>
      <c r="X683" s="145">
        <f t="shared" si="156"/>
        <v>1903</v>
      </c>
      <c r="Y683" s="145">
        <f t="shared" si="156"/>
        <v>3033</v>
      </c>
      <c r="Z683" s="145"/>
      <c r="AA683" s="145">
        <f t="shared" si="157"/>
        <v>1895</v>
      </c>
      <c r="AB683" s="145">
        <f t="shared" si="157"/>
        <v>1705</v>
      </c>
      <c r="AC683" s="145">
        <f t="shared" si="157"/>
        <v>1883</v>
      </c>
      <c r="AD683" s="145">
        <f t="shared" si="157"/>
        <v>1903</v>
      </c>
      <c r="AE683" s="145">
        <f t="shared" si="157"/>
        <v>3033</v>
      </c>
      <c r="AF683" s="145"/>
    </row>
    <row r="684" spans="1:60" x14ac:dyDescent="0.2">
      <c r="F684" s="148">
        <f>+G684*$U$263</f>
        <v>200000</v>
      </c>
      <c r="G684" s="148">
        <f>+H677</f>
        <v>50000</v>
      </c>
      <c r="H684" s="148">
        <v>250</v>
      </c>
      <c r="I684" s="148">
        <f>+(50*($U$227-1))</f>
        <v>150</v>
      </c>
      <c r="J684" s="148">
        <f>+F684*K684</f>
        <v>4500.0000000000009</v>
      </c>
      <c r="K684" s="171">
        <f>+K683-0.0025</f>
        <v>2.2500000000000003E-2</v>
      </c>
      <c r="L684" s="148">
        <f>+J684+I684+H684</f>
        <v>4900.0000000000009</v>
      </c>
      <c r="M684" s="148">
        <f>+L684/$U$229</f>
        <v>2450.0000000000005</v>
      </c>
      <c r="N684" s="168"/>
      <c r="O684" s="168">
        <f t="shared" si="155"/>
        <v>1172.5</v>
      </c>
      <c r="P684" s="168">
        <f t="shared" si="155"/>
        <v>1052.5</v>
      </c>
      <c r="Q684" s="168">
        <f t="shared" si="155"/>
        <v>1166.5</v>
      </c>
      <c r="R684" s="168">
        <f t="shared" si="155"/>
        <v>1176.5</v>
      </c>
      <c r="S684" s="168">
        <f t="shared" si="155"/>
        <v>1916.5</v>
      </c>
      <c r="T684" s="168"/>
      <c r="U684" s="145">
        <f t="shared" si="156"/>
        <v>2345</v>
      </c>
      <c r="V684" s="145">
        <f t="shared" si="156"/>
        <v>2105</v>
      </c>
      <c r="W684" s="145">
        <f t="shared" si="156"/>
        <v>2333</v>
      </c>
      <c r="X684" s="145">
        <f t="shared" si="156"/>
        <v>2353</v>
      </c>
      <c r="Y684" s="145">
        <f t="shared" si="156"/>
        <v>3833</v>
      </c>
      <c r="Z684" s="145"/>
      <c r="AA684" s="145">
        <f t="shared" si="157"/>
        <v>2345</v>
      </c>
      <c r="AB684" s="145">
        <f t="shared" si="157"/>
        <v>2105</v>
      </c>
      <c r="AC684" s="145">
        <f t="shared" si="157"/>
        <v>2333</v>
      </c>
      <c r="AD684" s="145">
        <f t="shared" si="157"/>
        <v>2353</v>
      </c>
      <c r="AE684" s="145">
        <f t="shared" si="157"/>
        <v>3833</v>
      </c>
      <c r="AF684" s="145"/>
    </row>
    <row r="685" spans="1:60" x14ac:dyDescent="0.2">
      <c r="F685" s="148">
        <f>+G685*$U$263</f>
        <v>400000</v>
      </c>
      <c r="G685" s="148">
        <f>+H678</f>
        <v>100000</v>
      </c>
      <c r="H685" s="148">
        <v>250</v>
      </c>
      <c r="I685" s="148">
        <f>+(50*($U$227-1))</f>
        <v>150</v>
      </c>
      <c r="J685" s="148">
        <f>+F685*K685</f>
        <v>8000.0000000000018</v>
      </c>
      <c r="K685" s="171">
        <f>+K684-0.0025</f>
        <v>2.0000000000000004E-2</v>
      </c>
      <c r="L685" s="148">
        <f>+J685+I685+H685</f>
        <v>8400.0000000000018</v>
      </c>
      <c r="M685" s="148">
        <f>+L685/$U$229</f>
        <v>4200.0000000000009</v>
      </c>
    </row>
    <row r="687" spans="1:60" x14ac:dyDescent="0.2">
      <c r="A687" s="146"/>
      <c r="B687" s="146"/>
      <c r="C687" s="146"/>
      <c r="D687" s="146"/>
      <c r="E687" s="146"/>
      <c r="F687" s="146"/>
      <c r="G687" s="146"/>
      <c r="H687" s="146"/>
      <c r="I687" s="146"/>
      <c r="J687" s="146"/>
      <c r="K687" s="146"/>
      <c r="L687" s="146"/>
      <c r="M687" s="146"/>
      <c r="N687" s="146"/>
      <c r="O687" s="146"/>
      <c r="P687" s="146"/>
      <c r="Q687" s="146"/>
      <c r="R687" s="146"/>
      <c r="S687" s="146"/>
      <c r="T687" s="146"/>
      <c r="U687" s="146"/>
      <c r="V687" s="146"/>
      <c r="W687" s="146"/>
      <c r="X687" s="146"/>
      <c r="Y687" s="146"/>
      <c r="Z687" s="146"/>
      <c r="AA687" s="146"/>
      <c r="AB687" s="146"/>
      <c r="AC687" s="146"/>
      <c r="AD687" s="146"/>
      <c r="AE687" s="146"/>
      <c r="AF687" s="146"/>
      <c r="AG687" s="146"/>
      <c r="AH687" s="146"/>
      <c r="AI687" s="146"/>
      <c r="AJ687" s="146"/>
      <c r="AK687" s="146"/>
      <c r="AL687" s="146"/>
      <c r="AM687" s="146"/>
      <c r="AN687" s="146"/>
      <c r="AO687" s="146"/>
      <c r="AP687" s="146"/>
      <c r="AQ687" s="146"/>
      <c r="AR687" s="146"/>
      <c r="AS687" s="146"/>
      <c r="AT687" s="146"/>
      <c r="AU687" s="146"/>
      <c r="AV687" s="146"/>
      <c r="AW687" s="146"/>
      <c r="AX687" s="146"/>
      <c r="AY687" s="146"/>
      <c r="AZ687" s="146"/>
      <c r="BA687" s="146"/>
      <c r="BB687" s="146"/>
      <c r="BC687" s="146"/>
      <c r="BD687" s="146"/>
      <c r="BE687" s="146"/>
      <c r="BF687" s="146"/>
      <c r="BG687" s="146"/>
      <c r="BH687" s="146"/>
    </row>
    <row r="688" spans="1:60" ht="15.75" x14ac:dyDescent="0.25">
      <c r="A688" s="145" t="s">
        <v>157</v>
      </c>
      <c r="F688" s="159" t="s">
        <v>208</v>
      </c>
      <c r="G688" s="159" t="s">
        <v>209</v>
      </c>
    </row>
    <row r="689" spans="1:60" ht="18" x14ac:dyDescent="0.25">
      <c r="A689" s="147" t="s">
        <v>160</v>
      </c>
    </row>
    <row r="690" spans="1:60" x14ac:dyDescent="0.2">
      <c r="A690" s="145" t="s">
        <v>112</v>
      </c>
      <c r="B690" s="146"/>
      <c r="C690" s="145"/>
      <c r="D690" s="145"/>
      <c r="E690" s="145"/>
      <c r="F690" s="145"/>
      <c r="G690" s="145"/>
      <c r="H690" s="145"/>
      <c r="I690" s="145"/>
      <c r="J690" s="145"/>
      <c r="K690" s="145"/>
      <c r="L690" s="145" t="s">
        <v>114</v>
      </c>
      <c r="M690" s="145"/>
      <c r="N690" s="145"/>
      <c r="O690" s="145"/>
      <c r="P690" s="145"/>
      <c r="Q690" s="145"/>
      <c r="R690" s="145"/>
      <c r="S690" s="145"/>
      <c r="T690" s="145"/>
      <c r="U690" s="145"/>
      <c r="V690" s="145"/>
      <c r="W690" s="145"/>
      <c r="X690" s="145"/>
      <c r="Y690" s="145"/>
      <c r="Z690" s="145"/>
      <c r="AA690" s="145"/>
      <c r="AB690" s="145"/>
      <c r="AC690" s="145"/>
      <c r="AD690" s="145"/>
      <c r="AE690" s="145"/>
      <c r="AF690" s="145"/>
      <c r="AG690" s="145"/>
      <c r="AH690" s="145"/>
      <c r="AI690" s="145"/>
      <c r="AJ690" s="145"/>
      <c r="AK690" s="145"/>
      <c r="AL690" s="145"/>
      <c r="AM690" s="145"/>
      <c r="AN690" s="145"/>
      <c r="AO690" s="145"/>
      <c r="AP690" s="145"/>
      <c r="AQ690" s="145"/>
      <c r="AR690" s="145"/>
      <c r="AS690" s="145"/>
      <c r="AT690" s="145"/>
      <c r="AV690" s="148" t="s">
        <v>271</v>
      </c>
    </row>
    <row r="691" spans="1:60" x14ac:dyDescent="0.2">
      <c r="A691" s="145" t="s">
        <v>115</v>
      </c>
      <c r="B691" s="145"/>
      <c r="C691" s="145"/>
      <c r="D691" s="145"/>
      <c r="E691" s="146"/>
      <c r="G691" s="145"/>
      <c r="H691" s="145" t="s">
        <v>116</v>
      </c>
      <c r="I691" s="145"/>
      <c r="J691" s="145"/>
      <c r="K691" s="145"/>
      <c r="L691" s="146"/>
      <c r="M691" s="145" t="s">
        <v>117</v>
      </c>
      <c r="N691" s="146">
        <v>4</v>
      </c>
      <c r="O691" s="149"/>
      <c r="P691" s="149"/>
      <c r="Q691" s="149"/>
      <c r="R691" s="149"/>
      <c r="S691" s="149"/>
      <c r="T691" s="149"/>
      <c r="U691" s="149"/>
      <c r="V691" s="149"/>
      <c r="W691" s="149"/>
      <c r="X691" s="149"/>
      <c r="Y691" s="149"/>
      <c r="Z691" s="149"/>
      <c r="AA691" s="149"/>
      <c r="AB691" s="149"/>
      <c r="AC691" s="149"/>
      <c r="AD691" s="149"/>
      <c r="AE691" s="149"/>
      <c r="AF691" s="149"/>
      <c r="AG691" s="149"/>
      <c r="AH691" s="149"/>
      <c r="AI691" s="149"/>
      <c r="AJ691" s="149"/>
      <c r="AK691" s="149"/>
      <c r="AL691" s="149"/>
      <c r="AM691" s="149"/>
      <c r="AN691" s="149"/>
      <c r="AO691" s="149"/>
      <c r="AP691" s="149"/>
      <c r="AQ691" s="149"/>
      <c r="AR691" s="149"/>
      <c r="AS691" s="149"/>
      <c r="AT691" s="149"/>
    </row>
    <row r="692" spans="1:60" x14ac:dyDescent="0.2">
      <c r="A692" s="145" t="s">
        <v>118</v>
      </c>
      <c r="B692" s="145"/>
      <c r="C692" s="145"/>
      <c r="D692" s="150" t="s">
        <v>162</v>
      </c>
      <c r="E692" s="145"/>
      <c r="F692" s="145" t="s">
        <v>119</v>
      </c>
      <c r="G692" s="145"/>
      <c r="H692" s="145"/>
      <c r="I692" s="173" t="s">
        <v>163</v>
      </c>
      <c r="J692" s="173" t="s">
        <v>185</v>
      </c>
      <c r="K692" s="173" t="s">
        <v>195</v>
      </c>
      <c r="L692" s="173" t="s">
        <v>196</v>
      </c>
      <c r="M692" s="150" t="s">
        <v>120</v>
      </c>
      <c r="N692" s="145"/>
      <c r="O692" s="145"/>
      <c r="P692" s="145"/>
      <c r="Q692" s="145"/>
      <c r="R692" s="145"/>
      <c r="S692" s="145"/>
      <c r="T692" s="145"/>
      <c r="U692" s="145"/>
      <c r="V692" s="145"/>
      <c r="W692" s="145"/>
      <c r="X692" s="145"/>
      <c r="Y692" s="145"/>
      <c r="Z692" s="145"/>
      <c r="AA692" s="145"/>
      <c r="AB692" s="145"/>
      <c r="AC692" s="145"/>
      <c r="AD692" s="145"/>
      <c r="AE692" s="145"/>
      <c r="AF692" s="145"/>
      <c r="AG692" s="145"/>
      <c r="AH692" s="145"/>
      <c r="AI692" s="145"/>
      <c r="AJ692" s="145"/>
      <c r="AK692" s="145"/>
      <c r="AL692" s="145"/>
      <c r="AM692" s="145"/>
      <c r="AN692" s="145"/>
      <c r="AO692" s="145"/>
      <c r="AP692" s="145"/>
      <c r="AQ692" s="145"/>
      <c r="AR692" s="145"/>
      <c r="AS692" s="145"/>
      <c r="AT692" s="145"/>
      <c r="AV692" s="145" t="s">
        <v>121</v>
      </c>
      <c r="AW692" s="145"/>
      <c r="AX692" s="145" t="s">
        <v>122</v>
      </c>
      <c r="AY692" s="145"/>
      <c r="AZ692" s="145" t="s">
        <v>123</v>
      </c>
      <c r="BA692" s="145"/>
      <c r="BB692" s="145"/>
      <c r="BC692" s="145"/>
      <c r="BD692" s="145"/>
      <c r="BE692" s="145"/>
      <c r="BF692" s="145" t="s">
        <v>124</v>
      </c>
      <c r="BG692" s="145"/>
      <c r="BH692" s="145" t="s">
        <v>125</v>
      </c>
    </row>
    <row r="693" spans="1:60" x14ac:dyDescent="0.2">
      <c r="A693" s="145"/>
      <c r="B693" s="145"/>
      <c r="C693" s="145"/>
      <c r="D693" s="145"/>
      <c r="E693" s="145"/>
      <c r="F693" s="145"/>
      <c r="G693" s="145"/>
      <c r="H693" s="145"/>
      <c r="I693" s="150" t="s">
        <v>120</v>
      </c>
      <c r="J693" s="150" t="s">
        <v>120</v>
      </c>
      <c r="K693" s="150" t="s">
        <v>120</v>
      </c>
      <c r="L693" s="150" t="s">
        <v>120</v>
      </c>
      <c r="M693" s="150" t="s">
        <v>120</v>
      </c>
      <c r="N693" s="145"/>
      <c r="O693" s="145"/>
      <c r="P693" s="145"/>
      <c r="Q693" s="145"/>
      <c r="R693" s="145"/>
      <c r="S693" s="145"/>
      <c r="T693" s="145"/>
      <c r="U693" s="145"/>
      <c r="V693" s="145"/>
      <c r="W693" s="145"/>
      <c r="X693" s="145"/>
      <c r="Y693" s="145"/>
      <c r="Z693" s="145"/>
      <c r="AA693" s="145"/>
      <c r="AB693" s="145"/>
      <c r="AC693" s="145"/>
      <c r="AD693" s="145"/>
      <c r="AE693" s="145"/>
      <c r="AF693" s="145"/>
      <c r="AG693" s="145"/>
      <c r="AH693" s="145"/>
      <c r="AI693" s="145"/>
      <c r="AJ693" s="145"/>
      <c r="AK693" s="145"/>
      <c r="AL693" s="145"/>
      <c r="AM693" s="145"/>
      <c r="AN693" s="145"/>
      <c r="AO693" s="145"/>
      <c r="AP693" s="145"/>
      <c r="AQ693" s="145"/>
      <c r="AR693" s="145"/>
      <c r="AS693" s="145"/>
      <c r="AT693" s="145"/>
      <c r="AV693" s="151"/>
      <c r="AX693" s="151"/>
      <c r="AZ693" s="151"/>
      <c r="BA693" s="152" t="s">
        <v>128</v>
      </c>
      <c r="BB693" s="153"/>
      <c r="BC693" s="152" t="s">
        <v>128</v>
      </c>
      <c r="BD693" s="151"/>
      <c r="BF693" s="151"/>
      <c r="BH693" s="151"/>
    </row>
    <row r="694" spans="1:60" x14ac:dyDescent="0.2">
      <c r="A694" s="145"/>
      <c r="B694" s="145"/>
      <c r="C694" s="145"/>
      <c r="D694" s="145"/>
      <c r="E694" s="145"/>
      <c r="F694" s="145"/>
      <c r="G694" s="145"/>
      <c r="H694" s="145"/>
      <c r="I694" s="154">
        <v>1</v>
      </c>
      <c r="J694" s="154">
        <v>2</v>
      </c>
      <c r="K694" s="154">
        <v>3</v>
      </c>
      <c r="L694" s="154">
        <v>4</v>
      </c>
      <c r="M694" s="154">
        <v>5</v>
      </c>
      <c r="N694" s="145"/>
      <c r="O694" s="145"/>
      <c r="P694" s="145"/>
      <c r="Q694" s="145"/>
      <c r="R694" s="145"/>
      <c r="S694" s="145"/>
      <c r="T694" s="145"/>
      <c r="U694" s="145"/>
      <c r="V694" s="145"/>
      <c r="W694" s="145"/>
      <c r="X694" s="145"/>
      <c r="Y694" s="145"/>
      <c r="Z694" s="145"/>
      <c r="AA694" s="145"/>
      <c r="AB694" s="145"/>
      <c r="AC694" s="145"/>
      <c r="AD694" s="145"/>
      <c r="AE694" s="145"/>
      <c r="AF694" s="145"/>
      <c r="AG694" s="145"/>
      <c r="AH694" s="145"/>
      <c r="AI694" s="145"/>
      <c r="AJ694" s="145"/>
      <c r="AK694" s="145"/>
      <c r="AL694" s="145"/>
      <c r="AM694" s="145"/>
      <c r="AN694" s="145"/>
      <c r="AO694" s="145"/>
      <c r="AP694" s="145"/>
      <c r="AQ694" s="145"/>
      <c r="AR694" s="145"/>
      <c r="AS694" s="145"/>
      <c r="AT694" s="145"/>
      <c r="AV694" s="151"/>
      <c r="AX694" s="151"/>
      <c r="AZ694" s="151"/>
      <c r="BA694" s="152" t="s">
        <v>128</v>
      </c>
      <c r="BB694" s="153"/>
      <c r="BC694" s="152" t="s">
        <v>128</v>
      </c>
      <c r="BD694" s="151"/>
      <c r="BF694" s="151"/>
      <c r="BH694" s="151"/>
    </row>
    <row r="695" spans="1:60" x14ac:dyDescent="0.2">
      <c r="A695" s="145" t="s">
        <v>129</v>
      </c>
      <c r="B695" s="145"/>
      <c r="C695" s="145"/>
      <c r="D695" s="145"/>
      <c r="E695" s="146" t="s">
        <v>272</v>
      </c>
      <c r="F695" s="145"/>
      <c r="G695" s="145"/>
      <c r="H695" s="145" t="s">
        <v>131</v>
      </c>
      <c r="I695" s="146" t="s">
        <v>164</v>
      </c>
      <c r="J695" s="146" t="s">
        <v>165</v>
      </c>
      <c r="K695" s="146" t="s">
        <v>166</v>
      </c>
      <c r="L695" s="146" t="s">
        <v>167</v>
      </c>
      <c r="M695" s="146" t="s">
        <v>168</v>
      </c>
      <c r="N695" s="145"/>
      <c r="O695" s="145"/>
      <c r="P695" s="145"/>
      <c r="Q695" s="145"/>
      <c r="R695" s="145"/>
      <c r="S695" s="145"/>
      <c r="T695" s="145"/>
      <c r="U695" s="145"/>
      <c r="V695" s="145"/>
      <c r="W695" s="145"/>
      <c r="X695" s="145"/>
      <c r="Y695" s="145"/>
      <c r="Z695" s="145"/>
      <c r="AA695" s="145"/>
      <c r="AB695" s="145"/>
      <c r="AC695" s="145"/>
      <c r="AD695" s="145"/>
      <c r="AE695" s="145"/>
      <c r="AF695" s="145"/>
      <c r="AG695" s="145"/>
      <c r="AH695" s="145"/>
      <c r="AI695" s="145"/>
      <c r="AJ695" s="145"/>
      <c r="AK695" s="145"/>
      <c r="AL695" s="145"/>
      <c r="AM695" s="145"/>
      <c r="AN695" s="145"/>
      <c r="AO695" s="145"/>
      <c r="AP695" s="145"/>
      <c r="AQ695" s="145"/>
      <c r="AR695" s="145"/>
      <c r="AS695" s="145"/>
      <c r="AT695" s="145"/>
      <c r="AV695" s="151"/>
      <c r="AX695" s="151"/>
      <c r="AZ695" s="151"/>
      <c r="BA695" s="152" t="s">
        <v>128</v>
      </c>
      <c r="BB695" s="153"/>
      <c r="BC695" s="152" t="s">
        <v>128</v>
      </c>
      <c r="BD695" s="151"/>
      <c r="BF695" s="151"/>
      <c r="BH695" s="151"/>
    </row>
    <row r="696" spans="1:60" x14ac:dyDescent="0.2">
      <c r="A696" s="145" t="s">
        <v>132</v>
      </c>
      <c r="B696" s="145"/>
      <c r="C696" s="145"/>
      <c r="D696" s="145"/>
      <c r="E696" s="146">
        <v>100</v>
      </c>
      <c r="F696" s="145" t="s">
        <v>133</v>
      </c>
      <c r="G696" s="145" t="s">
        <v>134</v>
      </c>
      <c r="H696" s="146">
        <v>500</v>
      </c>
      <c r="I696" s="146">
        <f>+I624</f>
        <v>2500</v>
      </c>
      <c r="J696" s="146">
        <v>2800</v>
      </c>
      <c r="K696" s="146">
        <v>2750</v>
      </c>
      <c r="L696" s="146">
        <v>2650</v>
      </c>
      <c r="M696" s="146">
        <f>+M624</f>
        <v>1500</v>
      </c>
      <c r="N696" s="145"/>
      <c r="O696" s="145"/>
      <c r="P696" s="145"/>
      <c r="Q696" s="145"/>
      <c r="R696" s="145"/>
      <c r="S696" s="145"/>
      <c r="T696" s="145"/>
      <c r="U696" s="145"/>
      <c r="V696" s="145"/>
      <c r="W696" s="145"/>
      <c r="X696" s="145"/>
      <c r="Y696" s="145"/>
      <c r="Z696" s="145"/>
      <c r="AA696" s="145"/>
      <c r="AB696" s="145"/>
      <c r="AC696" s="145"/>
      <c r="AD696" s="145"/>
      <c r="AE696" s="145"/>
      <c r="AF696" s="145"/>
      <c r="AG696" s="145"/>
      <c r="AH696" s="145"/>
      <c r="AI696" s="145"/>
      <c r="AJ696" s="145"/>
      <c r="AK696" s="145"/>
      <c r="AL696" s="145"/>
      <c r="AM696" s="145"/>
      <c r="AN696" s="145"/>
      <c r="AO696" s="145"/>
      <c r="AP696" s="145"/>
      <c r="AQ696" s="145"/>
      <c r="AR696" s="145"/>
      <c r="AS696" s="145"/>
      <c r="AT696" s="145"/>
      <c r="AV696" s="151"/>
      <c r="AX696" s="151"/>
      <c r="AZ696" s="151"/>
      <c r="BA696" s="152" t="s">
        <v>128</v>
      </c>
      <c r="BB696" s="153"/>
      <c r="BC696" s="152" t="s">
        <v>128</v>
      </c>
      <c r="BD696" s="151"/>
      <c r="BF696" s="151"/>
      <c r="BH696" s="151"/>
    </row>
    <row r="697" spans="1:60" x14ac:dyDescent="0.2">
      <c r="A697" s="145" t="s">
        <v>135</v>
      </c>
      <c r="B697" s="145"/>
      <c r="C697" s="145"/>
      <c r="D697" s="145"/>
      <c r="E697" s="145"/>
      <c r="F697" s="145" t="s">
        <v>136</v>
      </c>
      <c r="G697" s="145" t="s">
        <v>134</v>
      </c>
      <c r="H697" s="146">
        <v>1000</v>
      </c>
      <c r="I697" s="146">
        <f>+I696+500</f>
        <v>3000</v>
      </c>
      <c r="J697" s="146">
        <f>+J696+550</f>
        <v>3350</v>
      </c>
      <c r="K697" s="146">
        <f>+K696+550</f>
        <v>3300</v>
      </c>
      <c r="L697" s="146">
        <f>+K697-300</f>
        <v>3000</v>
      </c>
      <c r="M697" s="146">
        <f>+I697-750</f>
        <v>2250</v>
      </c>
      <c r="N697" s="145"/>
      <c r="O697" s="145"/>
      <c r="P697" s="145"/>
      <c r="Q697" s="145"/>
      <c r="R697" s="145"/>
      <c r="S697" s="145"/>
      <c r="T697" s="145"/>
      <c r="U697" s="145"/>
      <c r="V697" s="145"/>
      <c r="W697" s="145"/>
      <c r="X697" s="145"/>
      <c r="Y697" s="145"/>
      <c r="Z697" s="145"/>
      <c r="AA697" s="145"/>
      <c r="AB697" s="145"/>
      <c r="AC697" s="145"/>
      <c r="AD697" s="145"/>
      <c r="AE697" s="145"/>
      <c r="AF697" s="145"/>
      <c r="AG697" s="145"/>
      <c r="AH697" s="145"/>
      <c r="AI697" s="145"/>
      <c r="AJ697" s="145"/>
      <c r="AK697" s="145"/>
      <c r="AL697" s="145"/>
      <c r="AM697" s="145"/>
      <c r="AN697" s="145"/>
      <c r="AO697" s="145"/>
      <c r="AP697" s="145"/>
      <c r="AQ697" s="145"/>
      <c r="AR697" s="145"/>
      <c r="AS697" s="145"/>
      <c r="AT697" s="145"/>
      <c r="AV697" s="151"/>
      <c r="AX697" s="151"/>
      <c r="AZ697" s="151"/>
      <c r="BA697" s="152" t="s">
        <v>128</v>
      </c>
      <c r="BB697" s="153"/>
      <c r="BC697" s="152" t="s">
        <v>128</v>
      </c>
      <c r="BD697" s="151"/>
      <c r="BF697" s="151"/>
      <c r="BH697" s="151"/>
    </row>
    <row r="698" spans="1:60" x14ac:dyDescent="0.2">
      <c r="A698" s="145" t="s">
        <v>137</v>
      </c>
      <c r="B698" s="146">
        <v>590</v>
      </c>
      <c r="C698" s="145" t="s">
        <v>49</v>
      </c>
      <c r="D698" s="146">
        <v>850</v>
      </c>
      <c r="E698" s="145" t="s">
        <v>143</v>
      </c>
      <c r="F698" s="145" t="s">
        <v>138</v>
      </c>
      <c r="G698" s="145" t="s">
        <v>134</v>
      </c>
      <c r="H698" s="146">
        <v>2500</v>
      </c>
      <c r="I698" s="146">
        <f>+I697+500</f>
        <v>3500</v>
      </c>
      <c r="J698" s="146">
        <f>+J697+750</f>
        <v>4100</v>
      </c>
      <c r="K698" s="146">
        <f>+K697+750</f>
        <v>4050</v>
      </c>
      <c r="L698" s="146">
        <f>+K698-300</f>
        <v>3750</v>
      </c>
      <c r="M698" s="146">
        <f>+I698-750</f>
        <v>2750</v>
      </c>
      <c r="N698" s="145"/>
      <c r="O698" s="145"/>
      <c r="P698" s="145"/>
      <c r="Q698" s="145"/>
      <c r="R698" s="145"/>
      <c r="S698" s="145"/>
      <c r="T698" s="145"/>
      <c r="U698" s="145"/>
      <c r="V698" s="145"/>
      <c r="W698" s="145"/>
      <c r="X698" s="145"/>
      <c r="Y698" s="145"/>
      <c r="Z698" s="145"/>
      <c r="AA698" s="145"/>
      <c r="AB698" s="145"/>
      <c r="AC698" s="145"/>
      <c r="AD698" s="145"/>
      <c r="AE698" s="145"/>
      <c r="AF698" s="145"/>
      <c r="AG698" s="145"/>
      <c r="AH698" s="145"/>
      <c r="AI698" s="145"/>
      <c r="AJ698" s="145"/>
      <c r="AK698" s="145"/>
      <c r="AL698" s="145"/>
      <c r="AM698" s="145"/>
      <c r="AN698" s="145"/>
      <c r="AO698" s="145"/>
      <c r="AP698" s="145"/>
      <c r="AQ698" s="145"/>
      <c r="AR698" s="145"/>
      <c r="AS698" s="145"/>
      <c r="AT698" s="145"/>
      <c r="AV698" s="151"/>
      <c r="AX698" s="151"/>
      <c r="AZ698" s="151"/>
      <c r="BA698" s="152" t="s">
        <v>128</v>
      </c>
      <c r="BB698" s="153"/>
      <c r="BC698" s="152" t="s">
        <v>128</v>
      </c>
      <c r="BD698" s="151"/>
      <c r="BF698" s="151"/>
      <c r="BH698" s="151"/>
    </row>
    <row r="699" spans="1:60" x14ac:dyDescent="0.2">
      <c r="A699" s="145" t="s">
        <v>139</v>
      </c>
      <c r="B699" s="146">
        <v>1010</v>
      </c>
      <c r="C699" s="145" t="s">
        <v>49</v>
      </c>
      <c r="D699" s="146">
        <v>1420</v>
      </c>
      <c r="E699" s="145" t="s">
        <v>143</v>
      </c>
      <c r="F699" s="145" t="s">
        <v>140</v>
      </c>
      <c r="G699" s="145" t="s">
        <v>134</v>
      </c>
      <c r="H699" s="146">
        <v>5000</v>
      </c>
      <c r="I699" s="146">
        <f>+I698+275</f>
        <v>3775</v>
      </c>
      <c r="J699" s="146">
        <f>+J698+500</f>
        <v>4600</v>
      </c>
      <c r="K699" s="146">
        <f>+K698+500</f>
        <v>4550</v>
      </c>
      <c r="L699" s="146">
        <f>+K699-300</f>
        <v>4250</v>
      </c>
      <c r="M699" s="146">
        <f>+I699-750</f>
        <v>3025</v>
      </c>
      <c r="N699" s="145"/>
      <c r="O699" s="160"/>
      <c r="P699" s="145"/>
      <c r="Q699" s="145" t="s">
        <v>169</v>
      </c>
      <c r="R699" s="145"/>
      <c r="T699" s="145"/>
      <c r="U699" s="145" t="s">
        <v>169</v>
      </c>
      <c r="V699" s="145"/>
      <c r="W699" s="145"/>
      <c r="X699" s="145"/>
      <c r="Y699" s="145"/>
      <c r="Z699" s="145"/>
      <c r="AA699" s="145" t="s">
        <v>169</v>
      </c>
      <c r="AB699" s="145"/>
      <c r="AC699" s="145"/>
      <c r="AE699" s="145"/>
      <c r="AF699" s="145"/>
      <c r="AG699" s="145"/>
      <c r="AH699" s="145"/>
      <c r="AI699" s="145"/>
      <c r="AJ699" s="145"/>
      <c r="AK699" s="145"/>
      <c r="AL699" s="145"/>
      <c r="AM699" s="145"/>
      <c r="AN699" s="145"/>
      <c r="AO699" s="145"/>
      <c r="AP699" s="145"/>
      <c r="AQ699" s="145"/>
      <c r="AR699" s="145"/>
      <c r="AS699" s="145"/>
      <c r="AT699" s="145"/>
      <c r="AV699" s="151"/>
      <c r="AX699" s="151"/>
      <c r="AZ699" s="151"/>
      <c r="BA699" s="152" t="s">
        <v>128</v>
      </c>
      <c r="BB699" s="153"/>
      <c r="BC699" s="152" t="s">
        <v>128</v>
      </c>
      <c r="BD699" s="151"/>
      <c r="BF699" s="151"/>
      <c r="BH699" s="151"/>
    </row>
    <row r="700" spans="1:60" x14ac:dyDescent="0.2">
      <c r="A700" s="161" t="s">
        <v>170</v>
      </c>
      <c r="B700" s="161"/>
      <c r="C700" s="161"/>
      <c r="D700" s="161"/>
      <c r="E700" s="161">
        <v>5</v>
      </c>
      <c r="F700" s="162" t="s">
        <v>171</v>
      </c>
      <c r="G700" s="145" t="s">
        <v>141</v>
      </c>
      <c r="H700" s="146">
        <v>10000</v>
      </c>
      <c r="I700" s="146">
        <f>+I699+350</f>
        <v>4125</v>
      </c>
      <c r="J700" s="146">
        <f>+J699+900</f>
        <v>5500</v>
      </c>
      <c r="K700" s="146">
        <f>+K699+900</f>
        <v>5450</v>
      </c>
      <c r="L700" s="146">
        <f>+K700-500</f>
        <v>4950</v>
      </c>
      <c r="M700" s="146">
        <f>+I700-750</f>
        <v>3375</v>
      </c>
      <c r="N700" s="145"/>
      <c r="O700" s="163"/>
      <c r="P700" s="145" t="s">
        <v>172</v>
      </c>
      <c r="Q700" s="145">
        <v>1</v>
      </c>
      <c r="R700" s="145"/>
      <c r="T700" s="145"/>
      <c r="U700" s="145">
        <v>4</v>
      </c>
      <c r="V700" s="145"/>
      <c r="W700" s="145"/>
      <c r="X700" s="145"/>
      <c r="Y700" s="145"/>
      <c r="Z700" s="145"/>
      <c r="AA700" s="145">
        <v>20</v>
      </c>
      <c r="AB700" s="145"/>
      <c r="AC700" s="145"/>
      <c r="AE700" s="145"/>
      <c r="AF700" s="145"/>
      <c r="AG700" s="145"/>
      <c r="AH700" s="145"/>
      <c r="AI700" s="145"/>
      <c r="AJ700" s="145"/>
      <c r="AK700" s="145"/>
      <c r="AL700" s="145"/>
      <c r="AM700" s="145"/>
      <c r="AN700" s="145"/>
      <c r="AO700" s="145"/>
      <c r="AP700" s="145"/>
      <c r="AQ700" s="145"/>
      <c r="AR700" s="145"/>
      <c r="AS700" s="145"/>
      <c r="AT700" s="145"/>
      <c r="AV700" s="151"/>
      <c r="AX700" s="151"/>
      <c r="AZ700" s="151"/>
      <c r="BA700" s="152" t="s">
        <v>128</v>
      </c>
      <c r="BB700" s="153"/>
      <c r="BC700" s="152" t="s">
        <v>128</v>
      </c>
      <c r="BD700" s="151"/>
      <c r="BF700" s="151"/>
      <c r="BH700" s="151"/>
    </row>
    <row r="701" spans="1:60" x14ac:dyDescent="0.2">
      <c r="A701" s="145" t="s">
        <v>142</v>
      </c>
      <c r="B701" s="145"/>
      <c r="C701" s="145"/>
      <c r="D701" s="145"/>
      <c r="E701" s="164" t="s">
        <v>173</v>
      </c>
      <c r="F701" s="145"/>
      <c r="G701" s="145"/>
      <c r="H701" s="145"/>
      <c r="I701" s="155">
        <v>1</v>
      </c>
      <c r="J701" s="155">
        <v>2</v>
      </c>
      <c r="K701" s="155">
        <v>3</v>
      </c>
      <c r="L701" s="155">
        <v>4</v>
      </c>
      <c r="M701" s="155">
        <v>5</v>
      </c>
      <c r="N701" s="145"/>
      <c r="O701" s="163" t="s">
        <v>200</v>
      </c>
      <c r="P701" s="145"/>
      <c r="Q701" s="145" t="s">
        <v>186</v>
      </c>
      <c r="R701" s="145"/>
      <c r="T701" s="145"/>
      <c r="U701" s="145" t="s">
        <v>186</v>
      </c>
      <c r="V701" s="145"/>
      <c r="W701" s="145"/>
      <c r="X701" s="145"/>
      <c r="Y701" s="145"/>
      <c r="Z701" s="145"/>
      <c r="AA701" s="164" t="s">
        <v>187</v>
      </c>
      <c r="AB701" s="145"/>
      <c r="AC701" s="145"/>
      <c r="AE701" s="145"/>
      <c r="AF701" s="145"/>
      <c r="AG701" s="145"/>
      <c r="AH701" s="145"/>
      <c r="AI701" s="145"/>
      <c r="AJ701" s="145"/>
      <c r="AK701" s="145"/>
      <c r="AL701" s="145"/>
      <c r="AM701" s="145"/>
      <c r="AN701" s="145"/>
      <c r="AO701" s="145"/>
      <c r="AP701" s="145"/>
      <c r="AQ701" s="145"/>
      <c r="AR701" s="145"/>
      <c r="AS701" s="145"/>
      <c r="AT701" s="145"/>
      <c r="AV701" s="151"/>
      <c r="AX701" s="151"/>
      <c r="AZ701" s="151"/>
      <c r="BA701" s="152" t="s">
        <v>128</v>
      </c>
      <c r="BB701" s="153"/>
      <c r="BC701" s="152" t="s">
        <v>128</v>
      </c>
      <c r="BD701" s="151"/>
      <c r="BF701" s="151"/>
      <c r="BH701" s="151"/>
    </row>
    <row r="702" spans="1:60" x14ac:dyDescent="0.2">
      <c r="A702" s="145" t="s">
        <v>137</v>
      </c>
      <c r="B702" s="146">
        <v>600</v>
      </c>
      <c r="C702" s="145" t="s">
        <v>49</v>
      </c>
      <c r="D702" s="146">
        <v>850</v>
      </c>
      <c r="E702" s="145" t="s">
        <v>143</v>
      </c>
      <c r="F702" s="145" t="s">
        <v>144</v>
      </c>
      <c r="G702" s="145" t="s">
        <v>145</v>
      </c>
      <c r="H702" s="145"/>
      <c r="I702" s="156">
        <f t="shared" ref="I702:M703" si="158">IF(+O706/$E$263&lt;=100%,0,(+O706-$E$263)/$E$263)</f>
        <v>6</v>
      </c>
      <c r="J702" s="156">
        <f t="shared" si="158"/>
        <v>5</v>
      </c>
      <c r="K702" s="156">
        <f t="shared" si="158"/>
        <v>5</v>
      </c>
      <c r="L702" s="156">
        <f t="shared" si="158"/>
        <v>5</v>
      </c>
      <c r="M702" s="156">
        <f t="shared" si="158"/>
        <v>7</v>
      </c>
      <c r="N702" s="145" t="s">
        <v>175</v>
      </c>
      <c r="O702" s="161">
        <v>2</v>
      </c>
      <c r="P702" s="145" t="s">
        <v>176</v>
      </c>
      <c r="Q702" s="145">
        <v>1</v>
      </c>
      <c r="T702" s="145"/>
      <c r="U702" s="145">
        <f>+U700/2</f>
        <v>2</v>
      </c>
      <c r="AA702" s="145">
        <f>+AA700/2</f>
        <v>10</v>
      </c>
      <c r="AG702" s="145"/>
      <c r="AH702" s="145"/>
      <c r="AI702" s="145"/>
      <c r="AJ702" s="145"/>
      <c r="AK702" s="145"/>
      <c r="AL702" s="145"/>
      <c r="AM702" s="145"/>
      <c r="AN702" s="145"/>
      <c r="AO702" s="145"/>
      <c r="AP702" s="145"/>
      <c r="AQ702" s="145"/>
      <c r="AR702" s="145"/>
      <c r="AS702" s="145"/>
      <c r="AT702" s="145"/>
      <c r="AV702" s="151"/>
      <c r="AX702" s="151"/>
      <c r="AZ702" s="151"/>
      <c r="BA702" s="152" t="s">
        <v>128</v>
      </c>
      <c r="BB702" s="153"/>
      <c r="BC702" s="152" t="s">
        <v>128</v>
      </c>
      <c r="BD702" s="151"/>
      <c r="BF702" s="151"/>
      <c r="BH702" s="151"/>
    </row>
    <row r="703" spans="1:60" x14ac:dyDescent="0.2">
      <c r="A703" s="145" t="s">
        <v>139</v>
      </c>
      <c r="B703" s="146">
        <v>1020</v>
      </c>
      <c r="C703" s="145" t="s">
        <v>49</v>
      </c>
      <c r="D703" s="146">
        <v>1420</v>
      </c>
      <c r="E703" s="145" t="s">
        <v>143</v>
      </c>
      <c r="F703" s="145"/>
      <c r="G703" s="145" t="s">
        <v>147</v>
      </c>
      <c r="H703" s="145"/>
      <c r="I703" s="156">
        <f t="shared" si="158"/>
        <v>2.5</v>
      </c>
      <c r="J703" s="156">
        <f t="shared" si="158"/>
        <v>2</v>
      </c>
      <c r="K703" s="156">
        <f t="shared" si="158"/>
        <v>2.25</v>
      </c>
      <c r="L703" s="156">
        <f t="shared" si="158"/>
        <v>2.5</v>
      </c>
      <c r="M703" s="156">
        <f t="shared" si="158"/>
        <v>2.75</v>
      </c>
      <c r="N703" s="145" t="s">
        <v>175</v>
      </c>
      <c r="O703" s="161">
        <v>5</v>
      </c>
      <c r="P703" s="164" t="s">
        <v>177</v>
      </c>
      <c r="Q703" s="174">
        <v>4</v>
      </c>
      <c r="T703" s="164"/>
      <c r="U703" s="174">
        <v>4</v>
      </c>
      <c r="V703" s="145" t="s">
        <v>177</v>
      </c>
      <c r="AA703" s="174">
        <v>4</v>
      </c>
      <c r="AB703" s="145" t="s">
        <v>177</v>
      </c>
      <c r="AG703" s="145"/>
      <c r="AH703" s="145"/>
      <c r="AI703" s="145"/>
      <c r="AJ703" s="145"/>
      <c r="AK703" s="145"/>
      <c r="AL703" s="145"/>
      <c r="AM703" s="145"/>
      <c r="AN703" s="145"/>
      <c r="AO703" s="145"/>
      <c r="AP703" s="145"/>
      <c r="AQ703" s="145"/>
      <c r="AR703" s="145"/>
      <c r="AS703" s="145"/>
      <c r="AT703" s="145"/>
      <c r="AV703" s="157"/>
      <c r="AX703" s="157"/>
      <c r="AZ703" s="157"/>
      <c r="BA703" s="152"/>
      <c r="BB703" s="158"/>
      <c r="BC703" s="152"/>
      <c r="BD703" s="157"/>
      <c r="BF703" s="157"/>
      <c r="BH703" s="157"/>
    </row>
    <row r="704" spans="1:60" x14ac:dyDescent="0.2">
      <c r="D704" s="164" t="s">
        <v>178</v>
      </c>
      <c r="F704" s="145"/>
      <c r="G704" s="145" t="s">
        <v>148</v>
      </c>
      <c r="H704" s="145"/>
      <c r="I704" s="156">
        <f>(+O708-$O$195)/$O$195</f>
        <v>1.8125</v>
      </c>
      <c r="J704" s="156">
        <f>(+P708-$O$195)/$O$195</f>
        <v>1.5</v>
      </c>
      <c r="K704" s="156">
        <f>(+Q708-$O$195)/$O$195</f>
        <v>1.5</v>
      </c>
      <c r="L704" s="156">
        <f>(+R708-$O$195)/$O$195</f>
        <v>1.8125</v>
      </c>
      <c r="M704" s="156">
        <f>(+S708-$O$195)/$O$195</f>
        <v>2.75</v>
      </c>
      <c r="N704" s="145" t="s">
        <v>175</v>
      </c>
      <c r="O704" s="161">
        <v>2</v>
      </c>
      <c r="T704" s="145"/>
      <c r="AH704" s="145"/>
      <c r="AI704" s="145"/>
      <c r="AJ704" s="145"/>
      <c r="AK704" s="145">
        <v>4</v>
      </c>
      <c r="AL704" s="145"/>
      <c r="AM704" s="145"/>
      <c r="AN704" s="145"/>
      <c r="AO704" s="145"/>
      <c r="AP704" s="145"/>
      <c r="AQ704" s="145"/>
      <c r="AR704" s="145"/>
      <c r="AS704" s="145"/>
      <c r="AT704" s="145"/>
      <c r="AV704" s="157"/>
      <c r="AX704" s="157"/>
      <c r="AZ704" s="157"/>
      <c r="BA704" s="152"/>
      <c r="BB704" s="158"/>
      <c r="BC704" s="152"/>
      <c r="BD704" s="157"/>
      <c r="BF704" s="157"/>
      <c r="BH704" s="157"/>
    </row>
    <row r="705" spans="1:46" x14ac:dyDescent="0.2">
      <c r="D705" s="155">
        <v>1</v>
      </c>
      <c r="E705" s="155">
        <v>2</v>
      </c>
      <c r="F705" s="155">
        <v>3</v>
      </c>
      <c r="G705" s="155">
        <v>4</v>
      </c>
      <c r="H705" s="155">
        <v>5</v>
      </c>
      <c r="I705" s="165" t="s">
        <v>179</v>
      </c>
      <c r="J705" s="154"/>
      <c r="K705" s="154"/>
      <c r="L705" s="154">
        <f>+N691</f>
        <v>4</v>
      </c>
      <c r="M705" s="154" t="s">
        <v>188</v>
      </c>
      <c r="O705" s="165" t="s">
        <v>180</v>
      </c>
      <c r="P705" s="154"/>
      <c r="Q705" s="154"/>
      <c r="R705" s="154"/>
      <c r="S705" s="154"/>
      <c r="AG705" s="155">
        <v>1</v>
      </c>
      <c r="AH705" s="155">
        <v>2</v>
      </c>
      <c r="AI705" s="155">
        <v>3</v>
      </c>
      <c r="AJ705" s="155">
        <v>4</v>
      </c>
      <c r="AK705" s="155">
        <v>5</v>
      </c>
      <c r="AL705" s="155"/>
      <c r="AN705" s="145"/>
      <c r="AO705" s="145"/>
      <c r="AP705" s="145"/>
      <c r="AQ705" s="145"/>
      <c r="AR705" s="145"/>
      <c r="AS705" s="145"/>
      <c r="AT705" s="145"/>
    </row>
    <row r="706" spans="1:46" x14ac:dyDescent="0.2">
      <c r="B706" s="148">
        <f>+E700*I702</f>
        <v>30</v>
      </c>
      <c r="D706" s="166">
        <f t="shared" ref="D706:H707" si="159">+$E$263*I702+$E$263</f>
        <v>35</v>
      </c>
      <c r="E706" s="166">
        <f t="shared" si="159"/>
        <v>30</v>
      </c>
      <c r="F706" s="166">
        <f t="shared" si="159"/>
        <v>30</v>
      </c>
      <c r="G706" s="166">
        <f t="shared" si="159"/>
        <v>30</v>
      </c>
      <c r="H706" s="166">
        <f t="shared" si="159"/>
        <v>40</v>
      </c>
      <c r="I706" s="166">
        <v>35</v>
      </c>
      <c r="J706" s="166">
        <v>30</v>
      </c>
      <c r="K706" s="166">
        <v>30</v>
      </c>
      <c r="L706" s="166">
        <v>30</v>
      </c>
      <c r="M706" s="166">
        <v>40</v>
      </c>
      <c r="N706" s="148" t="s">
        <v>146</v>
      </c>
      <c r="O706" s="166">
        <f>+I706</f>
        <v>35</v>
      </c>
      <c r="P706" s="166">
        <f>+J706</f>
        <v>30</v>
      </c>
      <c r="Q706" s="166">
        <f>+K706</f>
        <v>30</v>
      </c>
      <c r="R706" s="166">
        <f>+L706</f>
        <v>30</v>
      </c>
      <c r="S706" s="166">
        <f>+M706</f>
        <v>40</v>
      </c>
      <c r="AG706" s="166">
        <f t="shared" ref="AG706:AK708" si="160">+D706-O706</f>
        <v>0</v>
      </c>
      <c r="AH706" s="166">
        <f t="shared" si="160"/>
        <v>0</v>
      </c>
      <c r="AI706" s="166">
        <f t="shared" si="160"/>
        <v>0</v>
      </c>
      <c r="AJ706" s="166">
        <f t="shared" si="160"/>
        <v>0</v>
      </c>
      <c r="AK706" s="166">
        <f t="shared" si="160"/>
        <v>0</v>
      </c>
      <c r="AL706" s="167"/>
      <c r="AN706" s="145"/>
      <c r="AO706" s="145"/>
      <c r="AP706" s="145"/>
      <c r="AQ706" s="145"/>
      <c r="AR706" s="145"/>
      <c r="AS706" s="145"/>
      <c r="AT706" s="145"/>
    </row>
    <row r="707" spans="1:46" x14ac:dyDescent="0.2">
      <c r="B707" s="148">
        <f>+E700+B706</f>
        <v>35</v>
      </c>
      <c r="D707" s="166">
        <f t="shared" si="159"/>
        <v>17.5</v>
      </c>
      <c r="E707" s="166">
        <f t="shared" si="159"/>
        <v>15</v>
      </c>
      <c r="F707" s="166">
        <f t="shared" si="159"/>
        <v>16.25</v>
      </c>
      <c r="G707" s="166">
        <f t="shared" si="159"/>
        <v>17.5</v>
      </c>
      <c r="H707" s="166">
        <f t="shared" si="159"/>
        <v>18.75</v>
      </c>
      <c r="I707" s="166">
        <v>70</v>
      </c>
      <c r="J707" s="166">
        <v>60</v>
      </c>
      <c r="K707" s="166">
        <v>65</v>
      </c>
      <c r="L707" s="166">
        <v>70</v>
      </c>
      <c r="M707" s="166">
        <v>75</v>
      </c>
      <c r="N707" s="148" t="s">
        <v>146</v>
      </c>
      <c r="O707" s="166">
        <f>+I707/$N$254</f>
        <v>17.5</v>
      </c>
      <c r="P707" s="166">
        <f>+J707/$N$254</f>
        <v>15</v>
      </c>
      <c r="Q707" s="166">
        <f>+K707/$N$254</f>
        <v>16.25</v>
      </c>
      <c r="R707" s="166">
        <f>+L707/$N$254</f>
        <v>17.5</v>
      </c>
      <c r="S707" s="166">
        <f>+M707/$N$254</f>
        <v>18.75</v>
      </c>
      <c r="AG707" s="166">
        <f t="shared" si="160"/>
        <v>0</v>
      </c>
      <c r="AH707" s="166">
        <f t="shared" si="160"/>
        <v>0</v>
      </c>
      <c r="AI707" s="166">
        <f t="shared" si="160"/>
        <v>0</v>
      </c>
      <c r="AJ707" s="166">
        <f t="shared" si="160"/>
        <v>0</v>
      </c>
      <c r="AK707" s="166">
        <f t="shared" si="160"/>
        <v>0</v>
      </c>
      <c r="AL707" s="167"/>
      <c r="AN707" s="145"/>
      <c r="AO707" s="145"/>
      <c r="AP707" s="145"/>
      <c r="AQ707" s="145"/>
      <c r="AR707" s="145"/>
      <c r="AS707" s="145"/>
      <c r="AT707" s="145"/>
    </row>
    <row r="708" spans="1:46" x14ac:dyDescent="0.2">
      <c r="D708" s="166">
        <f>+$O$195*I704+$O$195</f>
        <v>5.625</v>
      </c>
      <c r="E708" s="166">
        <f>+$O$195*J704+$O$195</f>
        <v>5</v>
      </c>
      <c r="F708" s="166">
        <f>+$O$195*K704+$O$195</f>
        <v>5</v>
      </c>
      <c r="G708" s="166">
        <f>+$O$195*L704+$O$195</f>
        <v>5.625</v>
      </c>
      <c r="H708" s="166">
        <f>+$O$195*M704+$O$195</f>
        <v>7.5</v>
      </c>
      <c r="I708" s="166">
        <v>22.5</v>
      </c>
      <c r="J708" s="166">
        <f>+I708-2.5</f>
        <v>20</v>
      </c>
      <c r="K708" s="166">
        <f>+J708</f>
        <v>20</v>
      </c>
      <c r="L708" s="166">
        <f>+K708+2.5</f>
        <v>22.5</v>
      </c>
      <c r="M708" s="166">
        <v>30</v>
      </c>
      <c r="N708" s="148" t="s">
        <v>146</v>
      </c>
      <c r="O708" s="166">
        <f>+I708/4</f>
        <v>5.625</v>
      </c>
      <c r="P708" s="166">
        <f>+J708/4</f>
        <v>5</v>
      </c>
      <c r="Q708" s="166">
        <f>+K708/4</f>
        <v>5</v>
      </c>
      <c r="R708" s="166">
        <f>+L708/4</f>
        <v>5.625</v>
      </c>
      <c r="S708" s="166">
        <f>+M708/4</f>
        <v>7.5</v>
      </c>
      <c r="AG708" s="166">
        <f t="shared" si="160"/>
        <v>0</v>
      </c>
      <c r="AH708" s="166">
        <f t="shared" si="160"/>
        <v>0</v>
      </c>
      <c r="AI708" s="166">
        <f t="shared" si="160"/>
        <v>0</v>
      </c>
      <c r="AJ708" s="166">
        <f t="shared" si="160"/>
        <v>0</v>
      </c>
      <c r="AK708" s="166">
        <f t="shared" si="160"/>
        <v>0</v>
      </c>
      <c r="AL708" s="167"/>
      <c r="AN708" s="145"/>
      <c r="AO708" s="145"/>
      <c r="AP708" s="145"/>
      <c r="AQ708" s="145"/>
      <c r="AR708" s="145"/>
      <c r="AS708" s="145"/>
      <c r="AT708" s="145"/>
    </row>
    <row r="709" spans="1:46" x14ac:dyDescent="0.2">
      <c r="F709" s="145"/>
      <c r="G709" s="145"/>
      <c r="H709" s="145"/>
      <c r="I709" s="154">
        <v>1</v>
      </c>
      <c r="J709" s="154">
        <v>2</v>
      </c>
      <c r="K709" s="154">
        <v>3</v>
      </c>
      <c r="L709" s="154">
        <v>4</v>
      </c>
      <c r="M709" s="154">
        <v>5</v>
      </c>
      <c r="O709" s="154">
        <v>1</v>
      </c>
      <c r="P709" s="154">
        <v>2</v>
      </c>
      <c r="Q709" s="154">
        <v>3</v>
      </c>
      <c r="R709" s="154">
        <v>4</v>
      </c>
      <c r="S709" s="154">
        <v>5</v>
      </c>
      <c r="T709" s="154"/>
      <c r="U709" s="154">
        <v>1</v>
      </c>
      <c r="V709" s="154">
        <v>2</v>
      </c>
      <c r="W709" s="154">
        <v>3</v>
      </c>
      <c r="X709" s="154">
        <v>4</v>
      </c>
      <c r="Y709" s="154">
        <v>5</v>
      </c>
      <c r="Z709" s="154"/>
      <c r="AA709" s="154">
        <v>1</v>
      </c>
      <c r="AB709" s="154">
        <v>2</v>
      </c>
      <c r="AC709" s="154">
        <v>3</v>
      </c>
      <c r="AD709" s="154">
        <v>4</v>
      </c>
      <c r="AE709" s="154">
        <v>5</v>
      </c>
      <c r="AN709" s="145"/>
      <c r="AO709" s="145"/>
      <c r="AP709" s="145"/>
      <c r="AQ709" s="145"/>
      <c r="AR709" s="145"/>
      <c r="AS709" s="145"/>
      <c r="AT709" s="145"/>
    </row>
    <row r="710" spans="1:46" x14ac:dyDescent="0.2">
      <c r="A710" s="145"/>
      <c r="B710" s="145"/>
      <c r="C710" s="145"/>
      <c r="D710" s="145"/>
      <c r="E710" s="145"/>
      <c r="F710" s="145" t="s">
        <v>149</v>
      </c>
      <c r="G710" s="145" t="s">
        <v>134</v>
      </c>
      <c r="H710" s="146">
        <v>5000</v>
      </c>
      <c r="I710" s="156">
        <v>4.2500000000000003E-2</v>
      </c>
      <c r="J710" s="156">
        <f>+I710-0.25%</f>
        <v>0.04</v>
      </c>
      <c r="K710" s="156">
        <f>+J710+0.25%</f>
        <v>4.2500000000000003E-2</v>
      </c>
      <c r="L710" s="156">
        <f>+K710</f>
        <v>4.2500000000000003E-2</v>
      </c>
      <c r="M710" s="156">
        <f>+L710+1.75%</f>
        <v>6.0000000000000005E-2</v>
      </c>
      <c r="O710" s="145">
        <f>+$H710*I710</f>
        <v>212.50000000000003</v>
      </c>
      <c r="P710" s="145">
        <f>+$H710*J710</f>
        <v>200</v>
      </c>
      <c r="Q710" s="145">
        <f>+$H710*K710</f>
        <v>212.50000000000003</v>
      </c>
      <c r="R710" s="145">
        <f>+$H710*L710</f>
        <v>212.50000000000003</v>
      </c>
      <c r="S710" s="145">
        <f>+$H710*M710</f>
        <v>300</v>
      </c>
      <c r="T710" s="145"/>
      <c r="U710" s="168">
        <f>+O716*$U$263</f>
        <v>1490</v>
      </c>
      <c r="V710" s="168">
        <f>+P716*$U$263</f>
        <v>1280</v>
      </c>
      <c r="W710" s="168">
        <f>+Q716*$U$263</f>
        <v>1442</v>
      </c>
      <c r="X710" s="168">
        <f>+R716*$U$263</f>
        <v>1522</v>
      </c>
      <c r="Y710" s="168">
        <f>+S716*$U$263</f>
        <v>2192</v>
      </c>
      <c r="Z710" s="145"/>
      <c r="AA710" s="168">
        <f>+$AA$263*O716</f>
        <v>7450</v>
      </c>
      <c r="AB710" s="168">
        <f>+$AA$263*P716</f>
        <v>6400</v>
      </c>
      <c r="AC710" s="168">
        <f>+$AA$263*Q716</f>
        <v>7210</v>
      </c>
      <c r="AD710" s="168">
        <f>+$AA$263*R716</f>
        <v>7610</v>
      </c>
      <c r="AE710" s="168">
        <f>+$AA$263*S716</f>
        <v>10960</v>
      </c>
      <c r="AG710" s="145"/>
      <c r="AH710" s="145"/>
      <c r="AI710" s="145"/>
      <c r="AJ710" s="145"/>
      <c r="AK710" s="145"/>
      <c r="AL710" s="145"/>
      <c r="AM710" s="145"/>
      <c r="AN710" s="145"/>
      <c r="AO710" s="145"/>
      <c r="AP710" s="145"/>
      <c r="AQ710" s="145"/>
      <c r="AR710" s="145"/>
      <c r="AS710" s="145"/>
      <c r="AT710" s="145"/>
    </row>
    <row r="711" spans="1:46" x14ac:dyDescent="0.2">
      <c r="A711" s="145" t="s">
        <v>150</v>
      </c>
      <c r="B711" s="145"/>
      <c r="C711" s="145"/>
      <c r="D711" s="145"/>
      <c r="E711" s="175" t="s">
        <v>121</v>
      </c>
      <c r="F711" s="145" t="s">
        <v>138</v>
      </c>
      <c r="G711" s="145" t="s">
        <v>134</v>
      </c>
      <c r="H711" s="146">
        <v>10000</v>
      </c>
      <c r="I711" s="156">
        <f>+I710-0.5%</f>
        <v>3.7500000000000006E-2</v>
      </c>
      <c r="J711" s="156">
        <f t="shared" ref="J711:M714" si="161">+J710-0.25%</f>
        <v>3.7499999999999999E-2</v>
      </c>
      <c r="K711" s="156">
        <f t="shared" si="161"/>
        <v>0.04</v>
      </c>
      <c r="L711" s="156">
        <f t="shared" si="161"/>
        <v>0.04</v>
      </c>
      <c r="M711" s="156">
        <f t="shared" si="161"/>
        <v>5.7500000000000002E-2</v>
      </c>
      <c r="O711" s="145">
        <f>(+$H711-$H710)*I711+O710</f>
        <v>400.00000000000006</v>
      </c>
      <c r="P711" s="145">
        <f>(+$H711-$H710)*J711+P710</f>
        <v>387.5</v>
      </c>
      <c r="Q711" s="145">
        <f>(+$H711-$H710)*K711+Q710</f>
        <v>412.5</v>
      </c>
      <c r="R711" s="145">
        <f>(+$H711-$H710)*L711+R710</f>
        <v>412.5</v>
      </c>
      <c r="S711" s="145">
        <f>(+$H711-$H710)*M711+S710</f>
        <v>587.5</v>
      </c>
      <c r="T711" s="145"/>
      <c r="U711" s="168">
        <f t="shared" ref="U711:Y714" si="162">+O718*$U$263</f>
        <v>2240</v>
      </c>
      <c r="V711" s="168">
        <f t="shared" si="162"/>
        <v>2030</v>
      </c>
      <c r="W711" s="168">
        <f t="shared" si="162"/>
        <v>2242</v>
      </c>
      <c r="X711" s="168">
        <f t="shared" si="162"/>
        <v>2322</v>
      </c>
      <c r="Y711" s="168">
        <f t="shared" si="162"/>
        <v>3342</v>
      </c>
      <c r="Z711" s="145"/>
      <c r="AA711" s="168">
        <f t="shared" ref="AA711:AE714" si="163">+$AA$263*O718</f>
        <v>11200</v>
      </c>
      <c r="AB711" s="168">
        <f t="shared" si="163"/>
        <v>10150</v>
      </c>
      <c r="AC711" s="168">
        <f t="shared" si="163"/>
        <v>11210</v>
      </c>
      <c r="AD711" s="168">
        <f t="shared" si="163"/>
        <v>11610</v>
      </c>
      <c r="AE711" s="168">
        <f t="shared" si="163"/>
        <v>16710</v>
      </c>
      <c r="AG711" s="145"/>
      <c r="AH711" s="145"/>
      <c r="AI711" s="145"/>
      <c r="AJ711" s="145"/>
      <c r="AK711" s="145"/>
      <c r="AL711" s="145"/>
      <c r="AM711" s="145"/>
      <c r="AN711" s="145"/>
      <c r="AO711" s="145"/>
      <c r="AP711" s="145"/>
      <c r="AQ711" s="145"/>
      <c r="AR711" s="145"/>
      <c r="AS711" s="145"/>
      <c r="AT711" s="145"/>
    </row>
    <row r="712" spans="1:46" x14ac:dyDescent="0.2">
      <c r="A712" s="145"/>
      <c r="B712" s="145"/>
      <c r="C712" s="145"/>
      <c r="D712" s="145"/>
      <c r="E712" s="145"/>
      <c r="F712" s="145" t="s">
        <v>140</v>
      </c>
      <c r="G712" s="145" t="s">
        <v>134</v>
      </c>
      <c r="H712" s="146">
        <v>25000</v>
      </c>
      <c r="I712" s="156">
        <f>+I711-0.25%</f>
        <v>3.5000000000000003E-2</v>
      </c>
      <c r="J712" s="156">
        <f t="shared" si="161"/>
        <v>3.4999999999999996E-2</v>
      </c>
      <c r="K712" s="156">
        <f t="shared" si="161"/>
        <v>3.7499999999999999E-2</v>
      </c>
      <c r="L712" s="156">
        <f t="shared" si="161"/>
        <v>3.7499999999999999E-2</v>
      </c>
      <c r="M712" s="156">
        <f t="shared" si="161"/>
        <v>5.5E-2</v>
      </c>
      <c r="O712" s="145">
        <f>(+$H712-($H711+$H710))*I712+O711</f>
        <v>750.00000000000011</v>
      </c>
      <c r="P712" s="145">
        <f>(+$H712-($H711+$H710))*J712+P711</f>
        <v>737.5</v>
      </c>
      <c r="Q712" s="145">
        <f>(+$H712-($H711+$H710))*K712+Q711</f>
        <v>787.5</v>
      </c>
      <c r="R712" s="145">
        <f>(+$H712-($H711+$H710))*L712+R711</f>
        <v>787.5</v>
      </c>
      <c r="S712" s="145">
        <f>(+$H712-($H711+$H710))*M712+S711</f>
        <v>1137.5</v>
      </c>
      <c r="T712" s="145"/>
      <c r="U712" s="168">
        <f t="shared" si="162"/>
        <v>3640.0000000000005</v>
      </c>
      <c r="V712" s="168">
        <f t="shared" si="162"/>
        <v>3430</v>
      </c>
      <c r="W712" s="168">
        <f t="shared" si="162"/>
        <v>3742</v>
      </c>
      <c r="X712" s="168">
        <f t="shared" si="162"/>
        <v>3822</v>
      </c>
      <c r="Y712" s="168">
        <f t="shared" si="162"/>
        <v>5542</v>
      </c>
      <c r="Z712" s="145"/>
      <c r="AA712" s="168">
        <f t="shared" si="163"/>
        <v>18200.000000000004</v>
      </c>
      <c r="AB712" s="168">
        <f t="shared" si="163"/>
        <v>17150</v>
      </c>
      <c r="AC712" s="168">
        <f t="shared" si="163"/>
        <v>18710</v>
      </c>
      <c r="AD712" s="168">
        <f t="shared" si="163"/>
        <v>19110</v>
      </c>
      <c r="AE712" s="168">
        <f t="shared" si="163"/>
        <v>27710</v>
      </c>
      <c r="AG712" s="145"/>
      <c r="AH712" s="145"/>
      <c r="AI712" s="145"/>
      <c r="AJ712" s="145"/>
      <c r="AK712" s="145"/>
      <c r="AL712" s="145"/>
      <c r="AM712" s="145"/>
      <c r="AN712" s="145"/>
      <c r="AO712" s="145"/>
      <c r="AP712" s="145"/>
      <c r="AQ712" s="145"/>
      <c r="AR712" s="145"/>
      <c r="AS712" s="145"/>
      <c r="AT712" s="145"/>
    </row>
    <row r="713" spans="1:46" x14ac:dyDescent="0.2">
      <c r="A713" s="145"/>
      <c r="B713" s="145"/>
      <c r="C713" s="145"/>
      <c r="D713" s="145"/>
      <c r="E713" s="145"/>
      <c r="F713" s="145" t="s">
        <v>151</v>
      </c>
      <c r="G713" s="145" t="s">
        <v>134</v>
      </c>
      <c r="H713" s="146">
        <v>50000</v>
      </c>
      <c r="I713" s="156">
        <f>+I712-0.25%</f>
        <v>3.2500000000000001E-2</v>
      </c>
      <c r="J713" s="156">
        <f t="shared" si="161"/>
        <v>3.2499999999999994E-2</v>
      </c>
      <c r="K713" s="156">
        <f t="shared" si="161"/>
        <v>3.4999999999999996E-2</v>
      </c>
      <c r="L713" s="156">
        <f t="shared" si="161"/>
        <v>3.4999999999999996E-2</v>
      </c>
      <c r="M713" s="156">
        <f t="shared" si="161"/>
        <v>5.2499999999999998E-2</v>
      </c>
      <c r="O713" s="145">
        <f>(+$H713-($H712+$H711+$H710))*I713+O712</f>
        <v>1075</v>
      </c>
      <c r="P713" s="145">
        <f>(+$H713-($H712+$H711+$H710))*J713+P712</f>
        <v>1062.5</v>
      </c>
      <c r="Q713" s="145">
        <f>(+$H713-($H712+$H711+$H710))*K713+Q712</f>
        <v>1137.5</v>
      </c>
      <c r="R713" s="145">
        <f>(+$H713-($H712+$H711+$H710))*L713+R712</f>
        <v>1137.5</v>
      </c>
      <c r="S713" s="145">
        <f>(+$H713-($H712+$H711+$H710))*M713+S712</f>
        <v>1662.5</v>
      </c>
      <c r="T713" s="145"/>
      <c r="U713" s="168">
        <f t="shared" si="162"/>
        <v>4940</v>
      </c>
      <c r="V713" s="168">
        <f t="shared" si="162"/>
        <v>4730</v>
      </c>
      <c r="W713" s="168">
        <f t="shared" si="162"/>
        <v>5142</v>
      </c>
      <c r="X713" s="168">
        <f t="shared" si="162"/>
        <v>5222</v>
      </c>
      <c r="Y713" s="168">
        <f t="shared" si="162"/>
        <v>7642</v>
      </c>
      <c r="Z713" s="145"/>
      <c r="AA713" s="168">
        <f t="shared" si="163"/>
        <v>24700</v>
      </c>
      <c r="AB713" s="168">
        <f t="shared" si="163"/>
        <v>23650</v>
      </c>
      <c r="AC713" s="168">
        <f t="shared" si="163"/>
        <v>25710</v>
      </c>
      <c r="AD713" s="168">
        <f t="shared" si="163"/>
        <v>26110</v>
      </c>
      <c r="AE713" s="168">
        <f t="shared" si="163"/>
        <v>38210</v>
      </c>
      <c r="AG713" s="145"/>
      <c r="AH713" s="145"/>
      <c r="AI713" s="145"/>
      <c r="AJ713" s="145"/>
      <c r="AK713" s="145"/>
      <c r="AL713" s="145"/>
      <c r="AM713" s="145"/>
      <c r="AN713" s="145"/>
      <c r="AO713" s="145"/>
      <c r="AP713" s="145"/>
      <c r="AQ713" s="145"/>
      <c r="AR713" s="145"/>
      <c r="AS713" s="145"/>
      <c r="AT713" s="145"/>
    </row>
    <row r="714" spans="1:46" x14ac:dyDescent="0.2">
      <c r="A714" s="145"/>
      <c r="B714" s="145"/>
      <c r="C714" s="145"/>
      <c r="D714" s="145"/>
      <c r="E714" s="145"/>
      <c r="F714" s="145" t="s">
        <v>152</v>
      </c>
      <c r="G714" s="145" t="s">
        <v>141</v>
      </c>
      <c r="H714" s="146">
        <v>100000</v>
      </c>
      <c r="I714" s="156">
        <f>+I713-0.25%</f>
        <v>3.0000000000000002E-2</v>
      </c>
      <c r="J714" s="156">
        <f t="shared" si="161"/>
        <v>2.9999999999999995E-2</v>
      </c>
      <c r="K714" s="156">
        <f t="shared" si="161"/>
        <v>3.2499999999999994E-2</v>
      </c>
      <c r="L714" s="156">
        <f t="shared" si="161"/>
        <v>3.2499999999999994E-2</v>
      </c>
      <c r="M714" s="156">
        <f t="shared" si="161"/>
        <v>4.9999999999999996E-2</v>
      </c>
      <c r="O714" s="145">
        <f>(+$H714-(SUM(H710:H713)))*I714+O713</f>
        <v>1375</v>
      </c>
      <c r="P714" s="145">
        <f>(+$H714-($H713+$H712+$H711+$H710))*J714+P713</f>
        <v>1362.5</v>
      </c>
      <c r="Q714" s="145">
        <f>(+$H714-($H713+$H712+$H711+$H710))*K714+Q713</f>
        <v>1462.5</v>
      </c>
      <c r="R714" s="145">
        <f>(+$H714-($H713+$H712+$H711+$H710))*L714+R713</f>
        <v>1462.5</v>
      </c>
      <c r="S714" s="145">
        <f>(+$H714-($H713+$H712+$H711+$H710))*M714+S713</f>
        <v>2162.5</v>
      </c>
      <c r="T714" s="145"/>
      <c r="U714" s="168">
        <f t="shared" si="162"/>
        <v>6140</v>
      </c>
      <c r="V714" s="168">
        <f t="shared" si="162"/>
        <v>5930</v>
      </c>
      <c r="W714" s="168">
        <f t="shared" si="162"/>
        <v>6442</v>
      </c>
      <c r="X714" s="168">
        <f t="shared" si="162"/>
        <v>6522</v>
      </c>
      <c r="Y714" s="168">
        <f t="shared" si="162"/>
        <v>9642</v>
      </c>
      <c r="Z714" s="145"/>
      <c r="AA714" s="168">
        <f t="shared" si="163"/>
        <v>30700</v>
      </c>
      <c r="AB714" s="168">
        <f t="shared" si="163"/>
        <v>29650</v>
      </c>
      <c r="AC714" s="168">
        <f t="shared" si="163"/>
        <v>32210</v>
      </c>
      <c r="AD714" s="168">
        <f t="shared" si="163"/>
        <v>32610</v>
      </c>
      <c r="AE714" s="168">
        <f t="shared" si="163"/>
        <v>48210</v>
      </c>
      <c r="AG714" s="145"/>
      <c r="AH714" s="145"/>
      <c r="AI714" s="145"/>
      <c r="AJ714" s="145"/>
      <c r="AK714" s="145"/>
      <c r="AL714" s="145"/>
      <c r="AM714" s="145"/>
      <c r="AN714" s="145"/>
      <c r="AO714" s="145"/>
      <c r="AP714" s="145"/>
      <c r="AQ714" s="145"/>
      <c r="AR714" s="145"/>
      <c r="AS714" s="145"/>
      <c r="AT714" s="145"/>
    </row>
    <row r="715" spans="1:46" x14ac:dyDescent="0.2">
      <c r="A715" s="145" t="s">
        <v>153</v>
      </c>
      <c r="B715" s="145"/>
      <c r="C715" s="145"/>
      <c r="D715" s="145"/>
      <c r="E715" s="145"/>
      <c r="F715" s="145"/>
      <c r="G715" s="145"/>
      <c r="H715" s="160"/>
      <c r="I715" s="145"/>
      <c r="J715" s="145"/>
      <c r="K715" s="145" t="s">
        <v>156</v>
      </c>
      <c r="L715" s="145"/>
      <c r="M715" s="145"/>
      <c r="N715" s="145"/>
      <c r="O715" s="164" t="s">
        <v>181</v>
      </c>
      <c r="P715" s="145"/>
      <c r="Q715" s="145"/>
      <c r="R715" s="145"/>
      <c r="S715" s="145"/>
      <c r="T715" s="145"/>
      <c r="U715" s="145" t="s">
        <v>181</v>
      </c>
      <c r="V715" s="145"/>
      <c r="W715" s="145"/>
      <c r="X715" s="145"/>
      <c r="Y715" s="145"/>
      <c r="Z715" s="145"/>
      <c r="AA715" s="145"/>
      <c r="AB715" s="145"/>
      <c r="AC715" s="145"/>
      <c r="AD715" s="145"/>
      <c r="AE715" s="145"/>
      <c r="AF715" s="145"/>
      <c r="AG715" s="145"/>
      <c r="AH715" s="145"/>
      <c r="AI715" s="145"/>
      <c r="AJ715" s="145"/>
      <c r="AK715" s="145"/>
      <c r="AL715" s="145"/>
      <c r="AM715" s="145"/>
      <c r="AN715" s="145"/>
      <c r="AO715" s="145"/>
      <c r="AP715" s="145"/>
      <c r="AQ715" s="145"/>
      <c r="AR715" s="145"/>
      <c r="AS715" s="145"/>
      <c r="AT715" s="145"/>
    </row>
    <row r="716" spans="1:46" x14ac:dyDescent="0.2">
      <c r="A716" s="164" t="s">
        <v>189</v>
      </c>
      <c r="B716" s="145"/>
      <c r="C716" s="145"/>
      <c r="D716" s="156">
        <v>5.0000000000000001E-3</v>
      </c>
      <c r="E716" s="145"/>
      <c r="F716" s="145" t="s">
        <v>155</v>
      </c>
      <c r="G716" s="145"/>
      <c r="H716" s="145"/>
      <c r="I716" s="170">
        <v>40</v>
      </c>
      <c r="J716" s="170">
        <f>+I716-10</f>
        <v>30</v>
      </c>
      <c r="K716" s="170">
        <f>+J716+7</f>
        <v>37</v>
      </c>
      <c r="L716" s="170">
        <f>+K716+5</f>
        <v>42</v>
      </c>
      <c r="M716" s="170">
        <f>+L716+20</f>
        <v>62</v>
      </c>
      <c r="N716" s="145"/>
      <c r="O716" s="168">
        <f>+O710+I$279*$U$266</f>
        <v>372.5</v>
      </c>
      <c r="P716" s="168">
        <f>+P710+J$279*$U$266</f>
        <v>320</v>
      </c>
      <c r="Q716" s="168">
        <f>+Q710+K$279*$U$266</f>
        <v>360.5</v>
      </c>
      <c r="R716" s="168">
        <f>+R710+L$279*$U$266</f>
        <v>380.5</v>
      </c>
      <c r="S716" s="168">
        <f>+S710+M$279*$U$266</f>
        <v>548</v>
      </c>
      <c r="T716" s="168"/>
      <c r="U716" s="145">
        <f>+U710/$U$265</f>
        <v>745</v>
      </c>
      <c r="V716" s="145">
        <f>+V710/$U$265</f>
        <v>640</v>
      </c>
      <c r="W716" s="145">
        <f>+W710/$U$265</f>
        <v>721</v>
      </c>
      <c r="X716" s="145">
        <f>+X710/$U$265</f>
        <v>761</v>
      </c>
      <c r="Y716" s="145">
        <f>+Y710/$U$265</f>
        <v>1096</v>
      </c>
      <c r="Z716" s="145"/>
      <c r="AA716" s="145">
        <f>+AA710/$AA$265</f>
        <v>745</v>
      </c>
      <c r="AB716" s="145">
        <f>+AB710/$AA$265</f>
        <v>640</v>
      </c>
      <c r="AC716" s="145">
        <f>+AC710/$AA$265</f>
        <v>721</v>
      </c>
      <c r="AD716" s="145">
        <f>+AD710/$AA$265</f>
        <v>761</v>
      </c>
      <c r="AE716" s="145">
        <f>+AE710/$AA$265</f>
        <v>1096</v>
      </c>
      <c r="AF716" s="145"/>
      <c r="AG716" s="145"/>
      <c r="AH716" s="145"/>
      <c r="AI716" s="145"/>
      <c r="AJ716" s="145"/>
      <c r="AK716" s="145"/>
      <c r="AL716" s="145"/>
      <c r="AM716" s="145"/>
      <c r="AN716" s="145"/>
      <c r="AO716" s="145"/>
      <c r="AP716" s="145"/>
      <c r="AQ716" s="145"/>
      <c r="AR716" s="145"/>
      <c r="AS716" s="145"/>
      <c r="AT716" s="145"/>
    </row>
    <row r="717" spans="1:46" x14ac:dyDescent="0.2">
      <c r="A717" s="164"/>
      <c r="B717" s="145"/>
      <c r="C717" s="145"/>
      <c r="D717" s="178"/>
      <c r="E717" s="145"/>
      <c r="F717" s="145"/>
      <c r="G717" s="145"/>
      <c r="H717" s="145"/>
      <c r="I717" s="179"/>
      <c r="J717" s="179"/>
      <c r="K717" s="179"/>
      <c r="L717" s="179"/>
      <c r="M717" s="179"/>
      <c r="N717" s="145"/>
      <c r="O717" s="168"/>
      <c r="P717" s="168"/>
      <c r="Q717" s="168"/>
      <c r="R717" s="168"/>
      <c r="S717" s="168"/>
      <c r="T717" s="168"/>
      <c r="U717" s="145"/>
      <c r="V717" s="145"/>
      <c r="W717" s="145"/>
      <c r="X717" s="145"/>
      <c r="Y717" s="145"/>
      <c r="Z717" s="145"/>
      <c r="AA717" s="145"/>
      <c r="AB717" s="145"/>
      <c r="AC717" s="145"/>
      <c r="AD717" s="145"/>
      <c r="AE717" s="145"/>
      <c r="AF717" s="145"/>
      <c r="AG717" s="145"/>
      <c r="AH717" s="145"/>
      <c r="AI717" s="145"/>
      <c r="AJ717" s="145"/>
      <c r="AK717" s="145"/>
      <c r="AL717" s="145"/>
      <c r="AM717" s="145"/>
      <c r="AN717" s="145"/>
      <c r="AO717" s="145"/>
      <c r="AP717" s="145"/>
      <c r="AQ717" s="145"/>
      <c r="AR717" s="145"/>
      <c r="AS717" s="145"/>
      <c r="AT717" s="145"/>
    </row>
    <row r="718" spans="1:46" x14ac:dyDescent="0.2">
      <c r="F718" s="148">
        <f>+G718*$U$263</f>
        <v>20000</v>
      </c>
      <c r="G718" s="148">
        <f>+H710</f>
        <v>5000</v>
      </c>
      <c r="H718" s="148">
        <v>350</v>
      </c>
      <c r="I718" s="148">
        <f>+(50*($U$263-1))</f>
        <v>150</v>
      </c>
      <c r="J718" s="148">
        <f>+F718*K718</f>
        <v>750</v>
      </c>
      <c r="K718" s="171">
        <v>3.7499999999999999E-2</v>
      </c>
      <c r="L718" s="148">
        <f>+J718+I718+H718</f>
        <v>1250</v>
      </c>
      <c r="M718" s="148">
        <f>+L718/$U$265</f>
        <v>625</v>
      </c>
      <c r="N718" s="168"/>
      <c r="O718" s="168">
        <f t="shared" ref="O718:S721" si="164">+O711+I$279*$U$266</f>
        <v>560</v>
      </c>
      <c r="P718" s="168">
        <f t="shared" si="164"/>
        <v>507.5</v>
      </c>
      <c r="Q718" s="168">
        <f t="shared" si="164"/>
        <v>560.5</v>
      </c>
      <c r="R718" s="168">
        <f t="shared" si="164"/>
        <v>580.5</v>
      </c>
      <c r="S718" s="168">
        <f t="shared" si="164"/>
        <v>835.5</v>
      </c>
      <c r="T718" s="168"/>
      <c r="U718" s="145">
        <f t="shared" ref="U718:Y721" si="165">+U711/$U$265</f>
        <v>1120</v>
      </c>
      <c r="V718" s="145">
        <f t="shared" si="165"/>
        <v>1015</v>
      </c>
      <c r="W718" s="145">
        <f t="shared" si="165"/>
        <v>1121</v>
      </c>
      <c r="X718" s="145">
        <f t="shared" si="165"/>
        <v>1161</v>
      </c>
      <c r="Y718" s="145">
        <f t="shared" si="165"/>
        <v>1671</v>
      </c>
      <c r="Z718" s="145"/>
      <c r="AA718" s="145">
        <f t="shared" ref="AA718:AE721" si="166">+AA711/$AA$265</f>
        <v>1120</v>
      </c>
      <c r="AB718" s="145">
        <f t="shared" si="166"/>
        <v>1015</v>
      </c>
      <c r="AC718" s="145">
        <f t="shared" si="166"/>
        <v>1121</v>
      </c>
      <c r="AD718" s="145">
        <f t="shared" si="166"/>
        <v>1161</v>
      </c>
      <c r="AE718" s="145">
        <f t="shared" si="166"/>
        <v>1671</v>
      </c>
      <c r="AF718" s="145"/>
    </row>
    <row r="719" spans="1:46" x14ac:dyDescent="0.2">
      <c r="F719" s="148">
        <f>+G719*$U$263</f>
        <v>40000</v>
      </c>
      <c r="G719" s="148">
        <f>+H711</f>
        <v>10000</v>
      </c>
      <c r="H719" s="148">
        <v>350</v>
      </c>
      <c r="I719" s="148">
        <f>+(50*($U$263-1))</f>
        <v>150</v>
      </c>
      <c r="J719" s="148">
        <f>+F719*K719</f>
        <v>1399.9999999999998</v>
      </c>
      <c r="K719" s="171">
        <f>+K718-0.0025</f>
        <v>3.4999999999999996E-2</v>
      </c>
      <c r="L719" s="148">
        <f>+J719+I719+H719</f>
        <v>1899.9999999999998</v>
      </c>
      <c r="M719" s="148">
        <f>+L719/$U$265</f>
        <v>949.99999999999989</v>
      </c>
      <c r="N719" s="168"/>
      <c r="O719" s="168">
        <f t="shared" si="164"/>
        <v>910.00000000000011</v>
      </c>
      <c r="P719" s="168">
        <f t="shared" si="164"/>
        <v>857.5</v>
      </c>
      <c r="Q719" s="168">
        <f t="shared" si="164"/>
        <v>935.5</v>
      </c>
      <c r="R719" s="168">
        <f t="shared" si="164"/>
        <v>955.5</v>
      </c>
      <c r="S719" s="168">
        <f t="shared" si="164"/>
        <v>1385.5</v>
      </c>
      <c r="T719" s="168"/>
      <c r="U719" s="145">
        <f t="shared" si="165"/>
        <v>1820.0000000000002</v>
      </c>
      <c r="V719" s="145">
        <f t="shared" si="165"/>
        <v>1715</v>
      </c>
      <c r="W719" s="145">
        <f t="shared" si="165"/>
        <v>1871</v>
      </c>
      <c r="X719" s="145">
        <f t="shared" si="165"/>
        <v>1911</v>
      </c>
      <c r="Y719" s="145">
        <f t="shared" si="165"/>
        <v>2771</v>
      </c>
      <c r="Z719" s="145"/>
      <c r="AA719" s="145">
        <f t="shared" si="166"/>
        <v>1820.0000000000005</v>
      </c>
      <c r="AB719" s="145">
        <f t="shared" si="166"/>
        <v>1715</v>
      </c>
      <c r="AC719" s="145">
        <f t="shared" si="166"/>
        <v>1871</v>
      </c>
      <c r="AD719" s="145">
        <f t="shared" si="166"/>
        <v>1911</v>
      </c>
      <c r="AE719" s="145">
        <f t="shared" si="166"/>
        <v>2771</v>
      </c>
      <c r="AF719" s="145"/>
    </row>
    <row r="720" spans="1:46" x14ac:dyDescent="0.2">
      <c r="F720" s="148">
        <f>+G720*$U$263</f>
        <v>100000</v>
      </c>
      <c r="G720" s="148">
        <f>+H712</f>
        <v>25000</v>
      </c>
      <c r="H720" s="148">
        <v>350</v>
      </c>
      <c r="I720" s="148">
        <f>+(50*($U$263-1))</f>
        <v>150</v>
      </c>
      <c r="J720" s="148">
        <f>+F720*K720</f>
        <v>3249.9999999999995</v>
      </c>
      <c r="K720" s="171">
        <f>+K719-0.0025</f>
        <v>3.2499999999999994E-2</v>
      </c>
      <c r="L720" s="148">
        <f>+J720+I720+H720</f>
        <v>3749.9999999999995</v>
      </c>
      <c r="M720" s="148">
        <f>+L720/$U$265</f>
        <v>1874.9999999999998</v>
      </c>
      <c r="N720" s="168"/>
      <c r="O720" s="168">
        <f t="shared" si="164"/>
        <v>1235</v>
      </c>
      <c r="P720" s="168">
        <f t="shared" si="164"/>
        <v>1182.5</v>
      </c>
      <c r="Q720" s="168">
        <f t="shared" si="164"/>
        <v>1285.5</v>
      </c>
      <c r="R720" s="168">
        <f t="shared" si="164"/>
        <v>1305.5</v>
      </c>
      <c r="S720" s="168">
        <f t="shared" si="164"/>
        <v>1910.5</v>
      </c>
      <c r="T720" s="168"/>
      <c r="U720" s="145">
        <f t="shared" si="165"/>
        <v>2470</v>
      </c>
      <c r="V720" s="145">
        <f t="shared" si="165"/>
        <v>2365</v>
      </c>
      <c r="W720" s="145">
        <f t="shared" si="165"/>
        <v>2571</v>
      </c>
      <c r="X720" s="145">
        <f t="shared" si="165"/>
        <v>2611</v>
      </c>
      <c r="Y720" s="145">
        <f t="shared" si="165"/>
        <v>3821</v>
      </c>
      <c r="Z720" s="145"/>
      <c r="AA720" s="145">
        <f t="shared" si="166"/>
        <v>2470</v>
      </c>
      <c r="AB720" s="145">
        <f t="shared" si="166"/>
        <v>2365</v>
      </c>
      <c r="AC720" s="145">
        <f t="shared" si="166"/>
        <v>2571</v>
      </c>
      <c r="AD720" s="145">
        <f t="shared" si="166"/>
        <v>2611</v>
      </c>
      <c r="AE720" s="145">
        <f t="shared" si="166"/>
        <v>3821</v>
      </c>
      <c r="AF720" s="145"/>
    </row>
    <row r="721" spans="6:32" x14ac:dyDescent="0.2">
      <c r="F721" s="148">
        <f>+G721*$U$263</f>
        <v>200000</v>
      </c>
      <c r="G721" s="148">
        <f>+H713</f>
        <v>50000</v>
      </c>
      <c r="H721" s="148">
        <v>350</v>
      </c>
      <c r="I721" s="148">
        <f>+(50*($U$263-1))</f>
        <v>150</v>
      </c>
      <c r="J721" s="148">
        <f>+F721*K721</f>
        <v>5999.9999999999991</v>
      </c>
      <c r="K721" s="171">
        <f>+K720-0.0025</f>
        <v>2.9999999999999995E-2</v>
      </c>
      <c r="L721" s="148">
        <f>+J721+I721+H721</f>
        <v>6499.9999999999991</v>
      </c>
      <c r="M721" s="148">
        <f>+L721/$U$265</f>
        <v>3249.9999999999995</v>
      </c>
      <c r="N721" s="168"/>
      <c r="O721" s="168">
        <f t="shared" si="164"/>
        <v>1535</v>
      </c>
      <c r="P721" s="168">
        <f t="shared" si="164"/>
        <v>1482.5</v>
      </c>
      <c r="Q721" s="168">
        <f t="shared" si="164"/>
        <v>1610.5</v>
      </c>
      <c r="R721" s="168">
        <f t="shared" si="164"/>
        <v>1630.5</v>
      </c>
      <c r="S721" s="168">
        <f t="shared" si="164"/>
        <v>2410.5</v>
      </c>
      <c r="T721" s="168"/>
      <c r="U721" s="145">
        <f t="shared" si="165"/>
        <v>3070</v>
      </c>
      <c r="V721" s="145">
        <f t="shared" si="165"/>
        <v>2965</v>
      </c>
      <c r="W721" s="145">
        <f t="shared" si="165"/>
        <v>3221</v>
      </c>
      <c r="X721" s="145">
        <f t="shared" si="165"/>
        <v>3261</v>
      </c>
      <c r="Y721" s="145">
        <f t="shared" si="165"/>
        <v>4821</v>
      </c>
      <c r="Z721" s="145"/>
      <c r="AA721" s="145">
        <f t="shared" si="166"/>
        <v>3070</v>
      </c>
      <c r="AB721" s="145">
        <f t="shared" si="166"/>
        <v>2965</v>
      </c>
      <c r="AC721" s="145">
        <f t="shared" si="166"/>
        <v>3221</v>
      </c>
      <c r="AD721" s="145">
        <f t="shared" si="166"/>
        <v>3261</v>
      </c>
      <c r="AE721" s="145">
        <f t="shared" si="166"/>
        <v>4821</v>
      </c>
      <c r="AF721" s="145"/>
    </row>
    <row r="722" spans="6:32" x14ac:dyDescent="0.2">
      <c r="F722" s="148">
        <f>+G722*$U$263</f>
        <v>400000</v>
      </c>
      <c r="G722" s="148">
        <f>+H714</f>
        <v>100000</v>
      </c>
      <c r="H722" s="148">
        <v>350</v>
      </c>
      <c r="I722" s="148">
        <f>+(50*($U$263-1))</f>
        <v>150</v>
      </c>
      <c r="J722" s="148">
        <f>+F722*K722</f>
        <v>10999.999999999998</v>
      </c>
      <c r="K722" s="171">
        <f>+K721-0.0025</f>
        <v>2.7499999999999997E-2</v>
      </c>
      <c r="L722" s="148">
        <f>+J722+I722+H722</f>
        <v>11499.999999999998</v>
      </c>
      <c r="M722" s="148">
        <f>+L722/$U$265</f>
        <v>5749.9999999999991</v>
      </c>
    </row>
    <row r="866" spans="75:82" x14ac:dyDescent="0.2">
      <c r="BW866" s="148">
        <f>50*2/2</f>
        <v>50</v>
      </c>
      <c r="BZ866" s="148">
        <f>1.5+1.5+0.4+0.4+0.3+0.3+24+24+3</f>
        <v>55.4</v>
      </c>
      <c r="CA866" s="148">
        <v>0.55000000000000004</v>
      </c>
      <c r="CB866" s="148">
        <f>550/CA866</f>
        <v>999.99999999999989</v>
      </c>
      <c r="CC866" s="148">
        <f>50/CA866</f>
        <v>90.909090909090907</v>
      </c>
      <c r="CD866" s="148">
        <f>400/CA866</f>
        <v>727.27272727272725</v>
      </c>
    </row>
    <row r="867" spans="75:82" x14ac:dyDescent="0.2">
      <c r="BW867" s="148">
        <f>+BW866+150</f>
        <v>200</v>
      </c>
      <c r="BZ867" s="148">
        <f>1.5+1.5+0.4+0.4+0.3+0.3+29.7</f>
        <v>34.1</v>
      </c>
      <c r="CA867" s="148">
        <v>0.35</v>
      </c>
      <c r="CB867" s="148">
        <f>550/CA867</f>
        <v>1571.4285714285716</v>
      </c>
      <c r="CC867" s="148">
        <f>50/CA867</f>
        <v>142.85714285714286</v>
      </c>
      <c r="CD867" s="148">
        <f>400/CA867</f>
        <v>1142.8571428571429</v>
      </c>
    </row>
    <row r="868" spans="75:82" x14ac:dyDescent="0.2">
      <c r="BW868" s="148">
        <f>5*500</f>
        <v>2500</v>
      </c>
      <c r="CB868" s="148">
        <f>+CB866+CB867</f>
        <v>2571.4285714285716</v>
      </c>
      <c r="CC868" s="148">
        <f>+CC866+CC867</f>
        <v>233.76623376623377</v>
      </c>
      <c r="CD868" s="148">
        <f>+CD866+CD867</f>
        <v>1870.1298701298701</v>
      </c>
    </row>
    <row r="869" spans="75:82" x14ac:dyDescent="0.2">
      <c r="BW869" s="148">
        <f>+BW868-2390</f>
        <v>110</v>
      </c>
      <c r="CB869" s="148">
        <f>+CB868-2390</f>
        <v>181.42857142857156</v>
      </c>
      <c r="CD869" s="148">
        <f>+CD868-1600</f>
        <v>270.12987012987014</v>
      </c>
    </row>
    <row r="870" spans="75:82" x14ac:dyDescent="0.2">
      <c r="BZ870" s="148">
        <f>2550+250</f>
        <v>2800</v>
      </c>
    </row>
    <row r="871" spans="75:82" x14ac:dyDescent="0.2">
      <c r="BZ871" s="148">
        <f>+BZ870/6</f>
        <v>466.66666666666669</v>
      </c>
      <c r="CC871" s="148">
        <f>200*6</f>
        <v>1200</v>
      </c>
    </row>
    <row r="872" spans="75:82" x14ac:dyDescent="0.2">
      <c r="BZ872" s="148">
        <f>450*6</f>
        <v>2700</v>
      </c>
    </row>
    <row r="873" spans="75:82" x14ac:dyDescent="0.2">
      <c r="CD873" s="148">
        <f>1750/6</f>
        <v>291.66666666666669</v>
      </c>
    </row>
    <row r="874" spans="75:82" x14ac:dyDescent="0.2">
      <c r="CD874" s="148">
        <f>280*6</f>
        <v>1680</v>
      </c>
    </row>
    <row r="875" spans="75:82" x14ac:dyDescent="0.2">
      <c r="BZ875" s="148">
        <f>2550/1+450</f>
        <v>3000</v>
      </c>
    </row>
    <row r="876" spans="75:82" x14ac:dyDescent="0.2">
      <c r="BZ876" s="148">
        <f>+BZ875/2</f>
        <v>1500</v>
      </c>
      <c r="CD876" s="148">
        <f>4.6*1000</f>
        <v>4600</v>
      </c>
    </row>
    <row r="877" spans="75:82" x14ac:dyDescent="0.2">
      <c r="BZ877" s="148">
        <f>+BZ876/500</f>
        <v>3</v>
      </c>
      <c r="CD877" s="148">
        <f>1600+400</f>
        <v>2000</v>
      </c>
    </row>
    <row r="878" spans="75:82" x14ac:dyDescent="0.2">
      <c r="CD878" s="148">
        <f>+CD877/1000</f>
        <v>2</v>
      </c>
    </row>
    <row r="881" spans="73:73" x14ac:dyDescent="0.2">
      <c r="BU881" s="148">
        <f>1600*2/2</f>
        <v>1600</v>
      </c>
    </row>
    <row r="884" spans="73:73" x14ac:dyDescent="0.2">
      <c r="BU884" s="148">
        <f>2550+150</f>
        <v>2700</v>
      </c>
    </row>
  </sheetData>
  <mergeCells count="6">
    <mergeCell ref="AE352:AM352"/>
    <mergeCell ref="AE349:AM349"/>
    <mergeCell ref="AD421:AG421"/>
    <mergeCell ref="AK420:AL420"/>
    <mergeCell ref="AM420:AN420"/>
    <mergeCell ref="AD420:AG420"/>
  </mergeCells>
  <phoneticPr fontId="0" type="noConversion"/>
  <pageMargins left="0.75" right="0.75" top="1" bottom="1" header="0.5" footer="0.5"/>
  <pageSetup paperSize="9" orientation="portrait" horizontalDpi="300" verticalDpi="3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208"/>
  <sheetViews>
    <sheetView showGridLines="0" workbookViewId="0">
      <selection activeCell="B2" sqref="B2:L2"/>
    </sheetView>
  </sheetViews>
  <sheetFormatPr defaultRowHeight="12.75" x14ac:dyDescent="0.2"/>
  <cols>
    <col min="1" max="1" width="3.5703125" customWidth="1"/>
    <col min="2" max="2" width="9.28515625" bestFit="1" customWidth="1"/>
    <col min="3" max="3" width="11.7109375" bestFit="1" customWidth="1"/>
    <col min="4" max="4" width="8.5703125" bestFit="1" customWidth="1"/>
    <col min="5" max="5" width="3.7109375" customWidth="1"/>
    <col min="6" max="6" width="16.7109375" bestFit="1" customWidth="1"/>
    <col min="7" max="7" width="3.7109375" customWidth="1"/>
    <col min="8" max="8" width="18.140625" bestFit="1" customWidth="1"/>
    <col min="9" max="9" width="3.7109375" customWidth="1"/>
    <col min="10" max="10" width="9.7109375" bestFit="1" customWidth="1"/>
    <col min="11" max="11" width="3.7109375" customWidth="1"/>
    <col min="12" max="12" width="20" bestFit="1" customWidth="1"/>
    <col min="13" max="13" width="3.7109375" customWidth="1"/>
  </cols>
  <sheetData>
    <row r="1" spans="1:18" ht="13.5" thickBot="1" x14ac:dyDescent="0.25">
      <c r="A1" s="279"/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  <c r="Q1" s="279"/>
      <c r="R1" s="279"/>
    </row>
    <row r="2" spans="1:18" ht="26.25" customHeight="1" thickBot="1" x14ac:dyDescent="0.25">
      <c r="A2" s="279"/>
      <c r="B2" s="612" t="s">
        <v>219</v>
      </c>
      <c r="C2" s="613"/>
      <c r="D2" s="613"/>
      <c r="E2" s="613"/>
      <c r="F2" s="613"/>
      <c r="G2" s="613"/>
      <c r="H2" s="613"/>
      <c r="I2" s="613"/>
      <c r="J2" s="613"/>
      <c r="K2" s="613"/>
      <c r="L2" s="614"/>
      <c r="M2" s="279"/>
      <c r="N2" s="279"/>
      <c r="O2" s="279"/>
      <c r="P2" s="279"/>
      <c r="Q2" s="279"/>
      <c r="R2" s="279"/>
    </row>
    <row r="3" spans="1:18" x14ac:dyDescent="0.2">
      <c r="A3" s="279"/>
      <c r="B3" s="279"/>
      <c r="C3" s="279"/>
      <c r="D3" s="279"/>
      <c r="E3" s="279"/>
      <c r="F3" s="279"/>
      <c r="G3" s="279"/>
      <c r="H3" s="279"/>
      <c r="I3" s="279"/>
      <c r="J3" s="279"/>
      <c r="K3" s="279"/>
      <c r="L3" s="279"/>
      <c r="M3" s="279"/>
      <c r="N3" s="279"/>
      <c r="O3" s="279"/>
      <c r="P3" s="279"/>
      <c r="Q3" s="279"/>
      <c r="R3" s="279"/>
    </row>
    <row r="4" spans="1:18" x14ac:dyDescent="0.2">
      <c r="A4" s="279"/>
      <c r="B4" s="279"/>
      <c r="C4" s="279"/>
      <c r="D4" s="279"/>
      <c r="E4" s="279"/>
      <c r="F4" s="279"/>
      <c r="G4" s="279"/>
      <c r="H4" s="279"/>
      <c r="I4" s="279"/>
      <c r="J4" s="279"/>
      <c r="K4" s="279"/>
      <c r="L4" s="279"/>
      <c r="M4" s="279"/>
      <c r="N4" s="279"/>
      <c r="O4" s="279"/>
      <c r="P4" s="279"/>
      <c r="Q4" s="279"/>
      <c r="R4" s="279"/>
    </row>
    <row r="5" spans="1:18" x14ac:dyDescent="0.2">
      <c r="A5" s="279"/>
      <c r="B5" s="279"/>
      <c r="C5" s="279"/>
      <c r="D5" s="279"/>
      <c r="E5" s="279"/>
      <c r="F5" s="279"/>
      <c r="G5" s="279"/>
      <c r="H5" s="279"/>
      <c r="I5" s="279"/>
      <c r="J5" s="279"/>
      <c r="K5" s="279"/>
      <c r="L5" s="279"/>
      <c r="M5" s="279"/>
      <c r="N5" s="279"/>
      <c r="O5" s="279"/>
      <c r="P5" s="279"/>
      <c r="Q5" s="279"/>
      <c r="R5" s="279"/>
    </row>
    <row r="6" spans="1:18" ht="16.5" thickBot="1" x14ac:dyDescent="0.3">
      <c r="A6" s="279"/>
      <c r="B6" s="280" t="s">
        <v>274</v>
      </c>
      <c r="C6" s="280" t="s">
        <v>275</v>
      </c>
      <c r="D6" s="280" t="s">
        <v>276</v>
      </c>
      <c r="E6" s="281"/>
      <c r="F6" s="282" t="s">
        <v>259</v>
      </c>
      <c r="G6" s="283"/>
      <c r="H6" s="284" t="s">
        <v>277</v>
      </c>
      <c r="I6" s="283"/>
      <c r="J6" s="285" t="s">
        <v>278</v>
      </c>
      <c r="K6" s="283"/>
      <c r="L6" s="285" t="s">
        <v>279</v>
      </c>
      <c r="M6" s="286"/>
      <c r="N6" s="279"/>
      <c r="O6" s="279"/>
      <c r="P6" s="279"/>
      <c r="Q6" s="279"/>
      <c r="R6" s="279"/>
    </row>
    <row r="7" spans="1:18" ht="26.25" customHeight="1" thickBot="1" x14ac:dyDescent="0.25">
      <c r="A7" s="279"/>
      <c r="B7" s="287" t="s">
        <v>280</v>
      </c>
      <c r="C7" s="288">
        <v>5000</v>
      </c>
      <c r="D7" s="288">
        <v>2</v>
      </c>
      <c r="E7" s="289"/>
      <c r="F7" s="290">
        <f>+((C7/D7)*1.04)+350</f>
        <v>2950</v>
      </c>
      <c r="G7" s="289"/>
      <c r="H7" s="290">
        <f>+F7+50</f>
        <v>3000</v>
      </c>
      <c r="I7" s="289"/>
      <c r="J7" s="290">
        <f>+F7+70</f>
        <v>3020</v>
      </c>
      <c r="K7" s="289"/>
      <c r="L7" s="290">
        <f>+F7+50+70</f>
        <v>3070</v>
      </c>
      <c r="M7" s="291"/>
      <c r="N7" s="279"/>
      <c r="O7" s="279"/>
      <c r="P7" s="279"/>
      <c r="Q7" s="279"/>
      <c r="R7" s="279"/>
    </row>
    <row r="8" spans="1:18" ht="15" customHeight="1" thickBot="1" x14ac:dyDescent="0.25">
      <c r="A8" s="279"/>
      <c r="B8" s="292"/>
      <c r="C8" s="293"/>
      <c r="D8" s="293"/>
      <c r="E8" s="289"/>
      <c r="F8" s="289"/>
      <c r="G8" s="289"/>
      <c r="H8" s="259"/>
      <c r="I8" s="289"/>
      <c r="J8" s="259"/>
      <c r="K8" s="289"/>
      <c r="L8" s="294"/>
      <c r="M8" s="291"/>
      <c r="N8" s="279"/>
      <c r="O8" s="279"/>
      <c r="P8" s="279"/>
      <c r="Q8" s="279"/>
      <c r="R8" s="279"/>
    </row>
    <row r="9" spans="1:18" ht="26.25" customHeight="1" thickBot="1" x14ac:dyDescent="0.25">
      <c r="A9" s="279"/>
      <c r="B9" s="295" t="s">
        <v>281</v>
      </c>
      <c r="C9" s="296">
        <f>+C7</f>
        <v>5000</v>
      </c>
      <c r="D9" s="296">
        <f>+D7</f>
        <v>2</v>
      </c>
      <c r="E9" s="289"/>
      <c r="F9" s="290">
        <f>+((C9/D9)*1.04)+400</f>
        <v>3000</v>
      </c>
      <c r="G9" s="289"/>
      <c r="H9" s="290">
        <f>+F9+50</f>
        <v>3050</v>
      </c>
      <c r="I9" s="289"/>
      <c r="J9" s="290">
        <f>+F9+70</f>
        <v>3070</v>
      </c>
      <c r="K9" s="289"/>
      <c r="L9" s="290">
        <f>+F9+50+70</f>
        <v>3120</v>
      </c>
      <c r="M9" s="291"/>
      <c r="N9" s="279"/>
      <c r="O9" s="279"/>
      <c r="P9" s="279"/>
      <c r="Q9" s="279"/>
      <c r="R9" s="279"/>
    </row>
    <row r="10" spans="1:18" ht="15" customHeight="1" thickBot="1" x14ac:dyDescent="0.25">
      <c r="A10" s="279"/>
      <c r="B10" s="292"/>
      <c r="C10" s="293"/>
      <c r="D10" s="293"/>
      <c r="E10" s="289"/>
      <c r="F10" s="289"/>
      <c r="G10" s="289"/>
      <c r="H10" s="259"/>
      <c r="I10" s="289"/>
      <c r="J10" s="259"/>
      <c r="K10" s="289"/>
      <c r="L10" s="294"/>
      <c r="M10" s="291"/>
      <c r="N10" s="279"/>
      <c r="O10" s="279"/>
      <c r="P10" s="279"/>
      <c r="Q10" s="279"/>
      <c r="R10" s="279"/>
    </row>
    <row r="11" spans="1:18" ht="26.25" customHeight="1" thickBot="1" x14ac:dyDescent="0.25">
      <c r="A11" s="279"/>
      <c r="B11" s="297" t="s">
        <v>282</v>
      </c>
      <c r="C11" s="298">
        <f>+C9</f>
        <v>5000</v>
      </c>
      <c r="D11" s="298">
        <f>+D9</f>
        <v>2</v>
      </c>
      <c r="E11" s="289"/>
      <c r="F11" s="290">
        <f>+((C11/D11)*1.03)+200</f>
        <v>2775</v>
      </c>
      <c r="G11" s="289"/>
      <c r="H11" s="290">
        <f>+F11+50</f>
        <v>2825</v>
      </c>
      <c r="I11" s="289"/>
      <c r="J11" s="290">
        <f>+F11+70</f>
        <v>2845</v>
      </c>
      <c r="K11" s="289"/>
      <c r="L11" s="290">
        <f>+F11+50+70</f>
        <v>2895</v>
      </c>
      <c r="M11" s="291"/>
      <c r="N11" s="279"/>
      <c r="O11" s="279"/>
      <c r="P11" s="279"/>
      <c r="Q11" s="279"/>
      <c r="R11" s="279"/>
    </row>
    <row r="12" spans="1:18" ht="15" customHeight="1" thickBot="1" x14ac:dyDescent="0.25">
      <c r="A12" s="279"/>
      <c r="B12" s="292"/>
      <c r="C12" s="293"/>
      <c r="D12" s="293"/>
      <c r="E12" s="289"/>
      <c r="F12" s="289"/>
      <c r="G12" s="289"/>
      <c r="H12" s="259"/>
      <c r="I12" s="289"/>
      <c r="J12" s="259"/>
      <c r="K12" s="289"/>
      <c r="L12" s="294"/>
      <c r="M12" s="291"/>
      <c r="N12" s="279"/>
      <c r="O12" s="279"/>
      <c r="P12" s="279"/>
      <c r="Q12" s="279"/>
      <c r="R12" s="279"/>
    </row>
    <row r="13" spans="1:18" ht="26.25" customHeight="1" thickBot="1" x14ac:dyDescent="0.25">
      <c r="A13" s="279"/>
      <c r="B13" s="297" t="s">
        <v>283</v>
      </c>
      <c r="C13" s="298">
        <f>+C11</f>
        <v>5000</v>
      </c>
      <c r="D13" s="298">
        <f>+D11</f>
        <v>2</v>
      </c>
      <c r="E13" s="289"/>
      <c r="F13" s="290">
        <f>+((C13/D13)*1.03)+250</f>
        <v>2825</v>
      </c>
      <c r="G13" s="289"/>
      <c r="H13" s="290">
        <f>+F13+50</f>
        <v>2875</v>
      </c>
      <c r="I13" s="289"/>
      <c r="J13" s="290">
        <f>+F13+70</f>
        <v>2895</v>
      </c>
      <c r="K13" s="289"/>
      <c r="L13" s="290">
        <f>+F13+50+70</f>
        <v>2945</v>
      </c>
      <c r="M13" s="291"/>
      <c r="N13" s="279"/>
      <c r="O13" s="279"/>
      <c r="P13" s="279"/>
      <c r="Q13" s="279"/>
      <c r="R13" s="279"/>
    </row>
    <row r="14" spans="1:18" x14ac:dyDescent="0.2">
      <c r="A14" s="279"/>
      <c r="B14" s="259"/>
      <c r="C14" s="259"/>
      <c r="D14" s="259"/>
      <c r="E14" s="259"/>
      <c r="F14" s="259"/>
      <c r="G14" s="259"/>
      <c r="H14" s="259"/>
      <c r="I14" s="259"/>
      <c r="J14" s="259"/>
      <c r="K14" s="259"/>
      <c r="L14" s="259"/>
      <c r="M14" s="279"/>
      <c r="N14" s="279"/>
      <c r="O14" s="279"/>
      <c r="P14" s="279"/>
      <c r="Q14" s="279"/>
      <c r="R14" s="279"/>
    </row>
    <row r="15" spans="1:18" x14ac:dyDescent="0.2">
      <c r="A15" s="279"/>
      <c r="B15" s="259"/>
      <c r="C15" s="259"/>
      <c r="D15" s="259"/>
      <c r="E15" s="259"/>
      <c r="F15" s="259"/>
      <c r="G15" s="259"/>
      <c r="H15" s="259"/>
      <c r="I15" s="259"/>
      <c r="J15" s="259"/>
      <c r="K15" s="259"/>
      <c r="L15" s="259"/>
      <c r="M15" s="279"/>
      <c r="N15" s="279"/>
      <c r="O15" s="279"/>
      <c r="P15" s="279"/>
      <c r="Q15" s="279"/>
      <c r="R15" s="279"/>
    </row>
    <row r="16" spans="1:18" ht="16.5" thickBot="1" x14ac:dyDescent="0.3">
      <c r="A16" s="279"/>
      <c r="B16" s="259"/>
      <c r="C16" s="259"/>
      <c r="D16" s="259"/>
      <c r="E16" s="259"/>
      <c r="F16" s="282" t="s">
        <v>284</v>
      </c>
      <c r="G16" s="259"/>
      <c r="H16" s="282" t="s">
        <v>285</v>
      </c>
      <c r="I16" s="259"/>
      <c r="J16" s="259"/>
      <c r="K16" s="259"/>
      <c r="L16" s="259"/>
      <c r="M16" s="279"/>
      <c r="N16" s="279"/>
      <c r="O16" s="279"/>
      <c r="P16" s="279"/>
      <c r="Q16" s="279"/>
      <c r="R16" s="279"/>
    </row>
    <row r="17" spans="1:18" ht="26.25" customHeight="1" thickBot="1" x14ac:dyDescent="0.25">
      <c r="A17" s="279"/>
      <c r="B17" s="259"/>
      <c r="C17" s="259"/>
      <c r="D17" s="259"/>
      <c r="E17" s="259"/>
      <c r="F17" s="299">
        <f>+F7/2</f>
        <v>1475</v>
      </c>
      <c r="G17" s="259"/>
      <c r="H17" s="299">
        <f>+F9/2</f>
        <v>1500</v>
      </c>
      <c r="I17" s="259"/>
      <c r="J17" s="259"/>
      <c r="K17" s="259"/>
      <c r="L17" s="259"/>
      <c r="M17" s="279"/>
      <c r="N17" s="279"/>
      <c r="O17" s="279"/>
      <c r="P17" s="279"/>
      <c r="Q17" s="279"/>
      <c r="R17" s="279"/>
    </row>
    <row r="18" spans="1:18" x14ac:dyDescent="0.2">
      <c r="A18" s="279"/>
      <c r="B18" s="259"/>
      <c r="C18" s="259"/>
      <c r="D18" s="259"/>
      <c r="E18" s="259"/>
      <c r="F18" s="259"/>
      <c r="G18" s="259"/>
      <c r="H18" s="259"/>
      <c r="I18" s="259"/>
      <c r="J18" s="259"/>
      <c r="K18" s="259"/>
      <c r="L18" s="259"/>
      <c r="M18" s="279"/>
      <c r="N18" s="279"/>
      <c r="O18" s="279"/>
      <c r="P18" s="279"/>
      <c r="Q18" s="279"/>
      <c r="R18" s="279"/>
    </row>
    <row r="19" spans="1:18" x14ac:dyDescent="0.2">
      <c r="A19" s="279"/>
      <c r="B19" s="259"/>
      <c r="C19" s="259"/>
      <c r="D19" s="259"/>
      <c r="E19" s="259"/>
      <c r="F19" s="259"/>
      <c r="G19" s="259"/>
      <c r="H19" s="259"/>
      <c r="I19" s="259"/>
      <c r="J19" s="259"/>
      <c r="K19" s="259"/>
      <c r="L19" s="259"/>
      <c r="M19" s="279"/>
      <c r="N19" s="279"/>
      <c r="O19" s="279"/>
      <c r="P19" s="279"/>
      <c r="Q19" s="279"/>
      <c r="R19" s="279"/>
    </row>
    <row r="20" spans="1:18" x14ac:dyDescent="0.2">
      <c r="A20" s="279"/>
      <c r="B20" s="259"/>
      <c r="C20" s="259"/>
      <c r="D20" s="259"/>
      <c r="E20" s="259"/>
      <c r="F20" s="259"/>
      <c r="G20" s="259"/>
      <c r="H20" s="259"/>
      <c r="I20" s="259"/>
      <c r="J20" s="259"/>
      <c r="K20" s="259"/>
      <c r="L20" s="259"/>
      <c r="M20" s="279"/>
      <c r="N20" s="279"/>
      <c r="O20" s="279"/>
      <c r="P20" s="279"/>
      <c r="Q20" s="279"/>
      <c r="R20" s="279"/>
    </row>
    <row r="21" spans="1:18" x14ac:dyDescent="0.2">
      <c r="A21" s="279"/>
      <c r="B21" s="279"/>
      <c r="C21" s="279"/>
      <c r="D21" s="279"/>
      <c r="E21" s="279"/>
      <c r="F21" s="279"/>
      <c r="G21" s="279"/>
      <c r="H21" s="279"/>
      <c r="I21" s="279"/>
      <c r="J21" s="259"/>
      <c r="K21" s="259"/>
      <c r="L21" s="259"/>
      <c r="M21" s="279"/>
      <c r="N21" s="279"/>
      <c r="O21" s="279"/>
      <c r="P21" s="279"/>
      <c r="Q21" s="279"/>
      <c r="R21" s="279"/>
    </row>
    <row r="22" spans="1:18" x14ac:dyDescent="0.2">
      <c r="A22" s="279"/>
      <c r="B22" s="279"/>
      <c r="C22" s="279"/>
      <c r="D22" s="279"/>
      <c r="E22" s="279"/>
      <c r="F22" s="279"/>
      <c r="G22" s="279"/>
      <c r="H22" s="279"/>
      <c r="I22" s="279"/>
      <c r="J22" s="259"/>
      <c r="K22" s="259"/>
      <c r="L22" s="259"/>
      <c r="M22" s="279"/>
      <c r="N22" s="279"/>
      <c r="O22" s="279"/>
      <c r="P22" s="279"/>
      <c r="Q22" s="279"/>
      <c r="R22" s="279"/>
    </row>
    <row r="23" spans="1:18" x14ac:dyDescent="0.2">
      <c r="A23" s="279"/>
      <c r="B23" s="279"/>
      <c r="C23" s="279"/>
      <c r="D23" s="279"/>
      <c r="E23" s="279"/>
      <c r="F23" s="279"/>
      <c r="G23" s="279"/>
      <c r="H23" s="279"/>
      <c r="I23" s="279"/>
      <c r="J23" s="279"/>
      <c r="K23" s="279"/>
      <c r="L23" s="279"/>
      <c r="M23" s="279"/>
      <c r="N23" s="279"/>
      <c r="O23" s="279"/>
      <c r="P23" s="279"/>
      <c r="Q23" s="279"/>
      <c r="R23" s="279"/>
    </row>
    <row r="24" spans="1:18" x14ac:dyDescent="0.2">
      <c r="A24" s="279"/>
      <c r="B24" s="279"/>
      <c r="C24" s="279"/>
      <c r="D24" s="279"/>
      <c r="E24" s="279"/>
      <c r="F24" s="279"/>
      <c r="G24" s="279"/>
      <c r="H24" s="279"/>
      <c r="I24" s="279"/>
      <c r="J24" s="279"/>
      <c r="K24" s="279"/>
      <c r="L24" s="279"/>
      <c r="M24" s="279"/>
      <c r="N24" s="279"/>
      <c r="O24" s="279"/>
      <c r="P24" s="279"/>
      <c r="Q24" s="279"/>
      <c r="R24" s="279"/>
    </row>
    <row r="25" spans="1:18" x14ac:dyDescent="0.2">
      <c r="A25" s="279"/>
      <c r="B25" s="279"/>
      <c r="C25" s="279"/>
      <c r="D25" s="279"/>
      <c r="E25" s="279"/>
      <c r="F25" s="279"/>
      <c r="G25" s="279"/>
      <c r="H25" s="279"/>
      <c r="I25" s="279"/>
      <c r="J25" s="279"/>
      <c r="K25" s="279"/>
      <c r="L25" s="279"/>
      <c r="M25" s="279"/>
      <c r="N25" s="279"/>
      <c r="O25" s="279"/>
      <c r="P25" s="279"/>
      <c r="Q25" s="279"/>
      <c r="R25" s="279"/>
    </row>
    <row r="26" spans="1:18" x14ac:dyDescent="0.2">
      <c r="A26" s="279"/>
      <c r="B26" s="279"/>
      <c r="C26" s="279"/>
      <c r="D26" s="279"/>
      <c r="E26" s="279"/>
      <c r="F26" s="279"/>
      <c r="G26" s="279"/>
      <c r="H26" s="279"/>
      <c r="I26" s="279"/>
      <c r="J26" s="279"/>
      <c r="K26" s="279"/>
      <c r="L26" s="279"/>
      <c r="M26" s="279"/>
      <c r="N26" s="279"/>
      <c r="O26" s="279"/>
      <c r="P26" s="279"/>
      <c r="Q26" s="279"/>
      <c r="R26" s="279"/>
    </row>
    <row r="27" spans="1:18" x14ac:dyDescent="0.2">
      <c r="A27" s="279"/>
      <c r="B27" s="279"/>
      <c r="C27" s="279"/>
      <c r="D27" s="279"/>
      <c r="E27" s="279"/>
      <c r="F27" s="279"/>
      <c r="G27" s="279"/>
      <c r="H27" s="279"/>
      <c r="I27" s="279"/>
      <c r="J27" s="279"/>
      <c r="K27" s="279"/>
      <c r="L27" s="279"/>
      <c r="M27" s="279"/>
      <c r="N27" s="279"/>
      <c r="O27" s="279"/>
      <c r="P27" s="279"/>
      <c r="Q27" s="279"/>
      <c r="R27" s="279"/>
    </row>
    <row r="28" spans="1:18" x14ac:dyDescent="0.2">
      <c r="A28" s="279"/>
      <c r="B28" s="279"/>
      <c r="C28" s="279"/>
      <c r="D28" s="279"/>
      <c r="E28" s="279"/>
      <c r="F28" s="279"/>
      <c r="G28" s="279"/>
      <c r="H28" s="279"/>
      <c r="I28" s="279"/>
      <c r="J28" s="279"/>
      <c r="K28" s="279"/>
      <c r="L28" s="279"/>
      <c r="M28" s="279"/>
      <c r="N28" s="279"/>
      <c r="O28" s="279"/>
      <c r="P28" s="279"/>
      <c r="Q28" s="279"/>
      <c r="R28" s="279"/>
    </row>
    <row r="29" spans="1:18" x14ac:dyDescent="0.2">
      <c r="A29" s="279"/>
      <c r="B29" s="279"/>
      <c r="C29" s="279"/>
      <c r="D29" s="279"/>
      <c r="E29" s="279"/>
      <c r="F29" s="279"/>
      <c r="G29" s="279"/>
      <c r="H29" s="279"/>
      <c r="I29" s="279"/>
      <c r="J29" s="279"/>
      <c r="K29" s="279"/>
      <c r="L29" s="279"/>
      <c r="M29" s="279"/>
      <c r="N29" s="279"/>
      <c r="O29" s="279"/>
      <c r="P29" s="279"/>
      <c r="Q29" s="279"/>
      <c r="R29" s="279"/>
    </row>
    <row r="30" spans="1:18" x14ac:dyDescent="0.2">
      <c r="A30" s="279"/>
      <c r="B30" s="279"/>
      <c r="C30" s="279"/>
      <c r="D30" s="279"/>
      <c r="E30" s="279"/>
      <c r="F30" s="279"/>
      <c r="G30" s="279"/>
      <c r="H30" s="279"/>
      <c r="I30" s="279"/>
      <c r="J30" s="279"/>
      <c r="K30" s="279"/>
      <c r="L30" s="279"/>
      <c r="M30" s="279"/>
      <c r="N30" s="279"/>
      <c r="O30" s="279"/>
      <c r="P30" s="279"/>
      <c r="Q30" s="279"/>
      <c r="R30" s="279"/>
    </row>
    <row r="31" spans="1:18" x14ac:dyDescent="0.2">
      <c r="A31" s="279"/>
      <c r="B31" s="279"/>
      <c r="C31" s="279"/>
      <c r="D31" s="279"/>
      <c r="E31" s="279"/>
      <c r="F31" s="279"/>
      <c r="G31" s="279"/>
      <c r="H31" s="279"/>
      <c r="I31" s="279"/>
      <c r="J31" s="279"/>
      <c r="K31" s="279"/>
      <c r="L31" s="279"/>
      <c r="M31" s="279"/>
      <c r="N31" s="279"/>
      <c r="O31" s="279"/>
      <c r="P31" s="279"/>
      <c r="Q31" s="279"/>
      <c r="R31" s="279"/>
    </row>
    <row r="32" spans="1:18" x14ac:dyDescent="0.2">
      <c r="A32" s="279"/>
      <c r="B32" s="279"/>
      <c r="C32" s="279"/>
      <c r="D32" s="279"/>
      <c r="E32" s="279"/>
      <c r="F32" s="279"/>
      <c r="G32" s="279"/>
      <c r="H32" s="279"/>
      <c r="I32" s="279"/>
      <c r="J32" s="279"/>
      <c r="K32" s="279"/>
      <c r="L32" s="279"/>
      <c r="M32" s="279"/>
      <c r="N32" s="279"/>
      <c r="O32" s="279"/>
      <c r="P32" s="279"/>
      <c r="Q32" s="279"/>
      <c r="R32" s="279"/>
    </row>
    <row r="33" spans="1:18" x14ac:dyDescent="0.2">
      <c r="A33" s="279"/>
      <c r="B33" s="279"/>
      <c r="C33" s="279"/>
      <c r="D33" s="279"/>
      <c r="E33" s="279"/>
      <c r="F33" s="279"/>
      <c r="G33" s="279"/>
      <c r="H33" s="279"/>
      <c r="I33" s="279"/>
      <c r="J33" s="279"/>
      <c r="K33" s="279"/>
      <c r="L33" s="279"/>
      <c r="M33" s="279"/>
      <c r="N33" s="279"/>
      <c r="O33" s="279"/>
      <c r="P33" s="279"/>
      <c r="Q33" s="279"/>
      <c r="R33" s="279"/>
    </row>
    <row r="34" spans="1:18" x14ac:dyDescent="0.2">
      <c r="A34" s="279"/>
      <c r="B34" s="279"/>
      <c r="C34" s="279"/>
      <c r="D34" s="279"/>
      <c r="E34" s="279"/>
      <c r="F34" s="279"/>
      <c r="G34" s="279"/>
      <c r="H34" s="279"/>
      <c r="I34" s="279"/>
      <c r="J34" s="279"/>
      <c r="K34" s="279"/>
      <c r="L34" s="279"/>
      <c r="M34" s="279"/>
      <c r="N34" s="279"/>
      <c r="O34" s="279"/>
      <c r="P34" s="279"/>
      <c r="Q34" s="279"/>
      <c r="R34" s="279"/>
    </row>
    <row r="35" spans="1:18" x14ac:dyDescent="0.2">
      <c r="A35" s="279"/>
      <c r="B35" s="279"/>
      <c r="C35" s="279"/>
      <c r="D35" s="279"/>
      <c r="E35" s="279"/>
      <c r="F35" s="279"/>
      <c r="G35" s="279"/>
      <c r="H35" s="279"/>
      <c r="I35" s="279"/>
      <c r="J35" s="279"/>
      <c r="K35" s="279"/>
      <c r="L35" s="279"/>
      <c r="M35" s="279"/>
      <c r="N35" s="279"/>
      <c r="O35" s="279"/>
      <c r="P35" s="279"/>
      <c r="Q35" s="279"/>
      <c r="R35" s="279"/>
    </row>
    <row r="36" spans="1:18" x14ac:dyDescent="0.2">
      <c r="A36" s="279"/>
      <c r="B36" s="279"/>
      <c r="C36" s="279"/>
      <c r="D36" s="279"/>
      <c r="E36" s="279"/>
      <c r="F36" s="279"/>
      <c r="G36" s="279"/>
      <c r="H36" s="279"/>
      <c r="I36" s="279"/>
      <c r="J36" s="279"/>
      <c r="K36" s="279"/>
      <c r="L36" s="279"/>
      <c r="M36" s="279"/>
      <c r="N36" s="279"/>
      <c r="O36" s="279"/>
      <c r="P36" s="279"/>
      <c r="Q36" s="279"/>
      <c r="R36" s="279"/>
    </row>
    <row r="37" spans="1:18" x14ac:dyDescent="0.2">
      <c r="A37" s="279"/>
      <c r="B37" s="279"/>
      <c r="C37" s="279"/>
      <c r="D37" s="279"/>
      <c r="E37" s="279"/>
      <c r="F37" s="279"/>
      <c r="G37" s="279"/>
      <c r="H37" s="279"/>
      <c r="I37" s="279"/>
      <c r="J37" s="279"/>
      <c r="K37" s="279"/>
      <c r="L37" s="279"/>
      <c r="M37" s="279"/>
      <c r="N37" s="279"/>
      <c r="O37" s="279"/>
      <c r="P37" s="279"/>
      <c r="Q37" s="279"/>
      <c r="R37" s="279"/>
    </row>
    <row r="38" spans="1:18" x14ac:dyDescent="0.2">
      <c r="A38" s="279"/>
      <c r="B38" s="279"/>
      <c r="C38" s="279"/>
      <c r="D38" s="279"/>
      <c r="E38" s="279"/>
      <c r="F38" s="279"/>
      <c r="G38" s="279"/>
      <c r="H38" s="279"/>
      <c r="I38" s="279"/>
      <c r="J38" s="279"/>
      <c r="K38" s="279"/>
      <c r="L38" s="279"/>
      <c r="M38" s="279"/>
      <c r="N38" s="279"/>
      <c r="O38" s="279"/>
      <c r="P38" s="279"/>
      <c r="Q38" s="279"/>
      <c r="R38" s="279"/>
    </row>
    <row r="39" spans="1:18" x14ac:dyDescent="0.2">
      <c r="A39" s="279"/>
      <c r="B39" s="279"/>
      <c r="C39" s="279"/>
      <c r="D39" s="279"/>
      <c r="E39" s="279"/>
      <c r="F39" s="279"/>
      <c r="G39" s="279"/>
      <c r="H39" s="279"/>
      <c r="I39" s="279"/>
      <c r="J39" s="279"/>
      <c r="K39" s="279"/>
      <c r="L39" s="279"/>
      <c r="M39" s="279"/>
      <c r="N39" s="279"/>
      <c r="O39" s="279"/>
      <c r="P39" s="279"/>
      <c r="Q39" s="279"/>
      <c r="R39" s="279"/>
    </row>
    <row r="40" spans="1:18" x14ac:dyDescent="0.2">
      <c r="A40" s="279"/>
      <c r="B40" s="279"/>
      <c r="C40" s="279"/>
      <c r="D40" s="279"/>
      <c r="E40" s="279"/>
      <c r="F40" s="279"/>
      <c r="G40" s="279"/>
      <c r="H40" s="279"/>
      <c r="I40" s="279"/>
      <c r="J40" s="279"/>
      <c r="K40" s="279"/>
      <c r="L40" s="279"/>
      <c r="M40" s="279"/>
      <c r="N40" s="279"/>
      <c r="O40" s="279"/>
      <c r="P40" s="279"/>
      <c r="Q40" s="279"/>
      <c r="R40" s="279"/>
    </row>
    <row r="41" spans="1:18" x14ac:dyDescent="0.2">
      <c r="A41" s="279"/>
      <c r="B41" s="279"/>
      <c r="C41" s="279"/>
      <c r="D41" s="279"/>
      <c r="E41" s="279"/>
      <c r="F41" s="279"/>
      <c r="G41" s="279"/>
      <c r="H41" s="279"/>
      <c r="I41" s="279"/>
      <c r="J41" s="279"/>
      <c r="K41" s="279"/>
      <c r="L41" s="279"/>
      <c r="M41" s="279"/>
      <c r="N41" s="279"/>
      <c r="O41" s="279"/>
      <c r="P41" s="279"/>
      <c r="Q41" s="279"/>
      <c r="R41" s="279"/>
    </row>
    <row r="42" spans="1:18" x14ac:dyDescent="0.2">
      <c r="A42" s="279"/>
      <c r="B42" s="279"/>
      <c r="C42" s="279"/>
      <c r="D42" s="279"/>
      <c r="E42" s="279"/>
      <c r="F42" s="279"/>
      <c r="G42" s="279"/>
      <c r="H42" s="279"/>
      <c r="I42" s="279"/>
      <c r="J42" s="279"/>
      <c r="K42" s="279"/>
      <c r="L42" s="279"/>
      <c r="M42" s="279"/>
      <c r="N42" s="279"/>
      <c r="O42" s="279"/>
      <c r="P42" s="279"/>
      <c r="Q42" s="279"/>
      <c r="R42" s="279"/>
    </row>
    <row r="43" spans="1:18" x14ac:dyDescent="0.2">
      <c r="A43" s="279"/>
      <c r="B43" s="279"/>
      <c r="C43" s="279"/>
      <c r="D43" s="279"/>
      <c r="E43" s="279"/>
      <c r="F43" s="279"/>
      <c r="G43" s="279"/>
      <c r="H43" s="279"/>
      <c r="I43" s="279"/>
      <c r="J43" s="279"/>
      <c r="K43" s="279"/>
      <c r="L43" s="279"/>
      <c r="M43" s="279"/>
      <c r="N43" s="279"/>
      <c r="O43" s="279"/>
      <c r="P43" s="279"/>
      <c r="Q43" s="279"/>
      <c r="R43" s="279"/>
    </row>
    <row r="44" spans="1:18" x14ac:dyDescent="0.2">
      <c r="A44" s="279"/>
      <c r="B44" s="279"/>
      <c r="C44" s="279"/>
      <c r="D44" s="279"/>
      <c r="E44" s="279"/>
      <c r="F44" s="279"/>
      <c r="G44" s="279"/>
      <c r="H44" s="279"/>
      <c r="I44" s="279"/>
      <c r="J44" s="279"/>
      <c r="K44" s="279"/>
      <c r="L44" s="279"/>
      <c r="M44" s="279"/>
      <c r="N44" s="279"/>
      <c r="O44" s="279"/>
      <c r="P44" s="279"/>
      <c r="Q44" s="279"/>
      <c r="R44" s="279"/>
    </row>
    <row r="45" spans="1:18" x14ac:dyDescent="0.2">
      <c r="A45" s="279"/>
      <c r="B45" s="279"/>
      <c r="C45" s="279"/>
      <c r="D45" s="279"/>
      <c r="E45" s="279"/>
      <c r="F45" s="279"/>
      <c r="G45" s="279"/>
      <c r="H45" s="279"/>
      <c r="I45" s="279"/>
      <c r="J45" s="279"/>
      <c r="K45" s="279"/>
      <c r="L45" s="279"/>
      <c r="M45" s="279"/>
      <c r="N45" s="279"/>
      <c r="O45" s="279"/>
      <c r="P45" s="279"/>
      <c r="Q45" s="279"/>
      <c r="R45" s="279"/>
    </row>
    <row r="46" spans="1:18" x14ac:dyDescent="0.2">
      <c r="A46" s="279"/>
      <c r="B46" s="279"/>
      <c r="C46" s="279"/>
      <c r="D46" s="279"/>
      <c r="E46" s="279"/>
      <c r="F46" s="279"/>
      <c r="G46" s="279"/>
      <c r="H46" s="279"/>
      <c r="I46" s="279"/>
      <c r="J46" s="279"/>
      <c r="K46" s="279"/>
      <c r="L46" s="279"/>
      <c r="M46" s="279"/>
      <c r="N46" s="279"/>
      <c r="O46" s="279"/>
      <c r="P46" s="279"/>
      <c r="Q46" s="279"/>
      <c r="R46" s="279"/>
    </row>
    <row r="47" spans="1:18" x14ac:dyDescent="0.2">
      <c r="A47" s="279"/>
      <c r="B47" s="279"/>
      <c r="C47" s="279"/>
      <c r="D47" s="279"/>
      <c r="E47" s="279"/>
      <c r="F47" s="279"/>
      <c r="G47" s="279"/>
      <c r="H47" s="279"/>
      <c r="I47" s="279"/>
      <c r="J47" s="279"/>
      <c r="K47" s="279"/>
      <c r="L47" s="279"/>
      <c r="M47" s="279"/>
      <c r="N47" s="279"/>
      <c r="O47" s="279"/>
      <c r="P47" s="279"/>
      <c r="Q47" s="279"/>
      <c r="R47" s="279"/>
    </row>
    <row r="48" spans="1:18" x14ac:dyDescent="0.2">
      <c r="A48" s="279"/>
      <c r="B48" s="279"/>
      <c r="C48" s="279"/>
      <c r="D48" s="279"/>
      <c r="E48" s="279"/>
      <c r="F48" s="279"/>
      <c r="G48" s="279"/>
      <c r="H48" s="279"/>
      <c r="I48" s="279"/>
      <c r="J48" s="279"/>
      <c r="K48" s="279"/>
      <c r="L48" s="279"/>
      <c r="M48" s="279"/>
      <c r="N48" s="279"/>
      <c r="O48" s="279"/>
      <c r="P48" s="279"/>
      <c r="Q48" s="279"/>
      <c r="R48" s="279"/>
    </row>
    <row r="49" spans="1:18" x14ac:dyDescent="0.2">
      <c r="A49" s="279"/>
      <c r="B49" s="279"/>
      <c r="C49" s="279"/>
      <c r="D49" s="279"/>
      <c r="E49" s="279"/>
      <c r="F49" s="279"/>
      <c r="G49" s="279"/>
      <c r="H49" s="279"/>
      <c r="I49" s="279"/>
      <c r="J49" s="279"/>
      <c r="K49" s="279"/>
      <c r="L49" s="279"/>
      <c r="M49" s="279"/>
      <c r="N49" s="279"/>
      <c r="O49" s="279"/>
      <c r="P49" s="279"/>
      <c r="Q49" s="279"/>
      <c r="R49" s="279"/>
    </row>
    <row r="50" spans="1:18" x14ac:dyDescent="0.2">
      <c r="A50" s="279"/>
      <c r="B50" s="279"/>
      <c r="C50" s="279"/>
      <c r="D50" s="279"/>
      <c r="E50" s="279"/>
      <c r="F50" s="279"/>
      <c r="G50" s="279"/>
      <c r="H50" s="279"/>
      <c r="I50" s="279"/>
      <c r="J50" s="279"/>
      <c r="K50" s="279"/>
      <c r="L50" s="279"/>
      <c r="M50" s="279"/>
      <c r="N50" s="279"/>
      <c r="O50" s="279"/>
      <c r="P50" s="279"/>
      <c r="Q50" s="279"/>
      <c r="R50" s="279"/>
    </row>
    <row r="51" spans="1:18" x14ac:dyDescent="0.2">
      <c r="A51" s="279"/>
      <c r="B51" s="279"/>
      <c r="C51" s="279"/>
      <c r="D51" s="279"/>
      <c r="E51" s="279"/>
      <c r="F51" s="279"/>
      <c r="G51" s="279"/>
      <c r="H51" s="279"/>
      <c r="I51" s="279"/>
      <c r="J51" s="279"/>
      <c r="K51" s="279"/>
      <c r="L51" s="279"/>
      <c r="M51" s="279"/>
      <c r="N51" s="279"/>
      <c r="O51" s="279"/>
      <c r="P51" s="279"/>
      <c r="Q51" s="279"/>
      <c r="R51" s="279"/>
    </row>
    <row r="52" spans="1:18" x14ac:dyDescent="0.2">
      <c r="A52" s="279"/>
      <c r="B52" s="279"/>
      <c r="C52" s="279"/>
      <c r="D52" s="279"/>
      <c r="E52" s="279"/>
      <c r="F52" s="279"/>
      <c r="G52" s="279"/>
      <c r="H52" s="279"/>
      <c r="I52" s="279"/>
      <c r="J52" s="279"/>
      <c r="K52" s="279"/>
      <c r="L52" s="279"/>
      <c r="M52" s="279"/>
      <c r="N52" s="279"/>
      <c r="O52" s="279"/>
      <c r="P52" s="279"/>
      <c r="Q52" s="279"/>
      <c r="R52" s="279"/>
    </row>
    <row r="53" spans="1:18" x14ac:dyDescent="0.2">
      <c r="A53" s="279"/>
      <c r="B53" s="279"/>
      <c r="C53" s="279"/>
      <c r="D53" s="279"/>
      <c r="E53" s="279"/>
      <c r="F53" s="279"/>
      <c r="G53" s="279"/>
      <c r="H53" s="279"/>
      <c r="I53" s="279"/>
      <c r="J53" s="279"/>
      <c r="K53" s="279"/>
      <c r="L53" s="279"/>
      <c r="M53" s="279"/>
      <c r="N53" s="279"/>
      <c r="O53" s="279"/>
      <c r="P53" s="279"/>
      <c r="Q53" s="279"/>
      <c r="R53" s="279"/>
    </row>
    <row r="54" spans="1:18" x14ac:dyDescent="0.2">
      <c r="A54" s="279"/>
      <c r="B54" s="279"/>
      <c r="C54" s="279"/>
      <c r="D54" s="279"/>
      <c r="E54" s="279"/>
      <c r="F54" s="279"/>
      <c r="G54" s="279"/>
      <c r="H54" s="279"/>
      <c r="I54" s="279"/>
      <c r="J54" s="279"/>
      <c r="K54" s="279"/>
      <c r="L54" s="279"/>
      <c r="M54" s="279"/>
      <c r="N54" s="279"/>
      <c r="O54" s="279"/>
      <c r="P54" s="279"/>
      <c r="Q54" s="279"/>
      <c r="R54" s="279"/>
    </row>
    <row r="55" spans="1:18" x14ac:dyDescent="0.2">
      <c r="A55" s="279"/>
      <c r="B55" s="279"/>
      <c r="C55" s="279"/>
      <c r="D55" s="279"/>
      <c r="E55" s="279"/>
      <c r="F55" s="279"/>
      <c r="G55" s="279"/>
      <c r="H55" s="279"/>
      <c r="I55" s="279"/>
      <c r="J55" s="279"/>
      <c r="K55" s="279"/>
      <c r="L55" s="279"/>
      <c r="M55" s="279"/>
      <c r="N55" s="279"/>
      <c r="O55" s="279"/>
      <c r="P55" s="279"/>
      <c r="Q55" s="279"/>
      <c r="R55" s="279"/>
    </row>
    <row r="56" spans="1:18" x14ac:dyDescent="0.2">
      <c r="A56" s="279"/>
      <c r="B56" s="279"/>
      <c r="C56" s="279"/>
      <c r="D56" s="279"/>
      <c r="E56" s="279"/>
      <c r="F56" s="279"/>
      <c r="G56" s="279"/>
      <c r="H56" s="279"/>
      <c r="I56" s="279"/>
      <c r="J56" s="279"/>
      <c r="K56" s="279"/>
      <c r="L56" s="279"/>
      <c r="M56" s="279"/>
      <c r="N56" s="279"/>
      <c r="O56" s="279"/>
      <c r="P56" s="279"/>
      <c r="Q56" s="279"/>
      <c r="R56" s="279"/>
    </row>
    <row r="57" spans="1:18" x14ac:dyDescent="0.2">
      <c r="A57" s="279"/>
      <c r="B57" s="279"/>
      <c r="C57" s="279"/>
      <c r="D57" s="279"/>
      <c r="E57" s="279"/>
      <c r="F57" s="279"/>
      <c r="G57" s="279"/>
      <c r="H57" s="279"/>
      <c r="I57" s="279"/>
      <c r="J57" s="279"/>
      <c r="K57" s="279"/>
      <c r="L57" s="279"/>
      <c r="M57" s="279"/>
      <c r="N57" s="279"/>
      <c r="O57" s="279"/>
      <c r="P57" s="279"/>
      <c r="Q57" s="279"/>
      <c r="R57" s="279"/>
    </row>
    <row r="58" spans="1:18" x14ac:dyDescent="0.2">
      <c r="A58" s="279"/>
      <c r="B58" s="279"/>
      <c r="C58" s="279"/>
      <c r="D58" s="279"/>
      <c r="E58" s="279"/>
      <c r="F58" s="279"/>
      <c r="G58" s="279"/>
      <c r="H58" s="279"/>
      <c r="I58" s="279"/>
      <c r="J58" s="279"/>
      <c r="K58" s="279"/>
      <c r="L58" s="279"/>
      <c r="M58" s="279"/>
      <c r="N58" s="279"/>
      <c r="O58" s="279"/>
      <c r="P58" s="279"/>
      <c r="Q58" s="279"/>
      <c r="R58" s="279"/>
    </row>
    <row r="59" spans="1:18" x14ac:dyDescent="0.2">
      <c r="A59" s="279"/>
      <c r="B59" s="279"/>
      <c r="C59" s="279"/>
      <c r="D59" s="279"/>
      <c r="E59" s="279"/>
      <c r="F59" s="279"/>
      <c r="G59" s="279"/>
      <c r="H59" s="279"/>
      <c r="I59" s="279"/>
      <c r="J59" s="279"/>
      <c r="K59" s="279"/>
      <c r="L59" s="279"/>
      <c r="M59" s="279"/>
      <c r="N59" s="279"/>
      <c r="O59" s="279"/>
      <c r="P59" s="279"/>
      <c r="Q59" s="279"/>
      <c r="R59" s="279"/>
    </row>
    <row r="60" spans="1:18" x14ac:dyDescent="0.2">
      <c r="A60" s="279"/>
      <c r="B60" s="279"/>
      <c r="C60" s="279"/>
      <c r="D60" s="279"/>
      <c r="E60" s="279"/>
      <c r="F60" s="279"/>
      <c r="G60" s="279"/>
      <c r="H60" s="279"/>
      <c r="I60" s="279"/>
      <c r="J60" s="279"/>
      <c r="K60" s="279"/>
      <c r="L60" s="279"/>
      <c r="M60" s="279"/>
      <c r="N60" s="279"/>
      <c r="O60" s="279"/>
      <c r="P60" s="279"/>
      <c r="Q60" s="279"/>
      <c r="R60" s="279"/>
    </row>
    <row r="61" spans="1:18" x14ac:dyDescent="0.2">
      <c r="A61" s="279"/>
      <c r="B61" s="279"/>
      <c r="C61" s="279"/>
      <c r="D61" s="279"/>
      <c r="E61" s="279"/>
      <c r="F61" s="279"/>
      <c r="G61" s="279"/>
      <c r="H61" s="279"/>
      <c r="I61" s="279"/>
      <c r="J61" s="279"/>
      <c r="K61" s="279"/>
      <c r="L61" s="279"/>
      <c r="M61" s="279"/>
      <c r="N61" s="279"/>
      <c r="O61" s="279"/>
      <c r="P61" s="279"/>
      <c r="Q61" s="279"/>
      <c r="R61" s="279"/>
    </row>
    <row r="62" spans="1:18" x14ac:dyDescent="0.2">
      <c r="A62" s="279"/>
      <c r="B62" s="279"/>
      <c r="C62" s="279"/>
      <c r="D62" s="279"/>
      <c r="E62" s="279"/>
      <c r="F62" s="279"/>
      <c r="G62" s="279"/>
      <c r="H62" s="279"/>
      <c r="I62" s="279"/>
      <c r="J62" s="279"/>
      <c r="K62" s="279"/>
      <c r="L62" s="279"/>
      <c r="M62" s="279"/>
      <c r="N62" s="279"/>
      <c r="O62" s="279"/>
      <c r="P62" s="279"/>
      <c r="Q62" s="279"/>
      <c r="R62" s="279"/>
    </row>
    <row r="63" spans="1:18" x14ac:dyDescent="0.2">
      <c r="A63" s="279"/>
      <c r="B63" s="279"/>
      <c r="C63" s="279"/>
      <c r="D63" s="279"/>
      <c r="E63" s="279"/>
      <c r="F63" s="279"/>
      <c r="G63" s="279"/>
      <c r="H63" s="279"/>
      <c r="I63" s="279"/>
      <c r="J63" s="279"/>
      <c r="K63" s="279"/>
      <c r="L63" s="279"/>
      <c r="M63" s="279"/>
      <c r="N63" s="279"/>
      <c r="O63" s="279"/>
      <c r="P63" s="279"/>
      <c r="Q63" s="279"/>
      <c r="R63" s="279"/>
    </row>
    <row r="64" spans="1:18" x14ac:dyDescent="0.2">
      <c r="A64" s="279"/>
      <c r="B64" s="279"/>
      <c r="C64" s="279"/>
      <c r="D64" s="279"/>
      <c r="E64" s="279"/>
      <c r="F64" s="279"/>
      <c r="G64" s="279"/>
      <c r="H64" s="279"/>
      <c r="I64" s="279"/>
      <c r="J64" s="279"/>
      <c r="K64" s="279"/>
      <c r="L64" s="279"/>
      <c r="M64" s="279"/>
      <c r="N64" s="279"/>
      <c r="O64" s="279"/>
      <c r="P64" s="279"/>
      <c r="Q64" s="279"/>
      <c r="R64" s="279"/>
    </row>
    <row r="65" spans="1:18" x14ac:dyDescent="0.2">
      <c r="A65" s="279"/>
      <c r="B65" s="279"/>
      <c r="C65" s="279"/>
      <c r="D65" s="279"/>
      <c r="E65" s="279"/>
      <c r="F65" s="279"/>
      <c r="G65" s="279"/>
      <c r="H65" s="279"/>
      <c r="I65" s="279"/>
      <c r="J65" s="279"/>
      <c r="K65" s="279"/>
      <c r="L65" s="279"/>
      <c r="M65" s="279"/>
      <c r="N65" s="279"/>
      <c r="O65" s="279"/>
      <c r="P65" s="279"/>
      <c r="Q65" s="279"/>
      <c r="R65" s="279"/>
    </row>
    <row r="66" spans="1:18" x14ac:dyDescent="0.2">
      <c r="A66" s="279"/>
      <c r="B66" s="279"/>
      <c r="C66" s="279"/>
      <c r="D66" s="279"/>
      <c r="E66" s="279"/>
      <c r="F66" s="279"/>
      <c r="G66" s="279"/>
      <c r="H66" s="279"/>
      <c r="I66" s="279"/>
      <c r="J66" s="279"/>
      <c r="K66" s="279"/>
      <c r="L66" s="279"/>
      <c r="M66" s="279"/>
      <c r="N66" s="279"/>
      <c r="O66" s="279"/>
      <c r="P66" s="279"/>
      <c r="Q66" s="279"/>
      <c r="R66" s="279"/>
    </row>
    <row r="67" spans="1:18" x14ac:dyDescent="0.2">
      <c r="A67" s="279"/>
      <c r="B67" s="279"/>
      <c r="C67" s="279"/>
      <c r="D67" s="279"/>
      <c r="E67" s="279"/>
      <c r="F67" s="279"/>
      <c r="G67" s="279"/>
      <c r="H67" s="279"/>
      <c r="I67" s="279"/>
      <c r="J67" s="279"/>
      <c r="K67" s="279"/>
      <c r="L67" s="279"/>
      <c r="M67" s="279"/>
      <c r="N67" s="279"/>
      <c r="O67" s="279"/>
      <c r="P67" s="279"/>
      <c r="Q67" s="279"/>
      <c r="R67" s="279"/>
    </row>
    <row r="68" spans="1:18" x14ac:dyDescent="0.2">
      <c r="A68" s="279"/>
      <c r="B68" s="279"/>
      <c r="C68" s="279"/>
      <c r="D68" s="279"/>
      <c r="E68" s="279"/>
      <c r="F68" s="279"/>
      <c r="G68" s="279"/>
      <c r="H68" s="279"/>
      <c r="I68" s="279"/>
      <c r="J68" s="279"/>
      <c r="K68" s="279"/>
      <c r="L68" s="279"/>
      <c r="M68" s="279"/>
      <c r="N68" s="279"/>
      <c r="O68" s="279"/>
      <c r="P68" s="279"/>
      <c r="Q68" s="279"/>
      <c r="R68" s="279"/>
    </row>
    <row r="69" spans="1:18" x14ac:dyDescent="0.2">
      <c r="A69" s="279"/>
      <c r="B69" s="279"/>
      <c r="C69" s="279"/>
      <c r="D69" s="279"/>
      <c r="E69" s="279"/>
      <c r="F69" s="279"/>
      <c r="G69" s="279"/>
      <c r="H69" s="279"/>
      <c r="I69" s="279"/>
      <c r="J69" s="279"/>
      <c r="K69" s="279"/>
      <c r="L69" s="279"/>
      <c r="M69" s="279"/>
      <c r="N69" s="279"/>
      <c r="O69" s="279"/>
      <c r="P69" s="279"/>
      <c r="Q69" s="279"/>
      <c r="R69" s="279"/>
    </row>
    <row r="70" spans="1:18" x14ac:dyDescent="0.2">
      <c r="A70" s="279"/>
      <c r="B70" s="279"/>
      <c r="C70" s="279"/>
      <c r="D70" s="279"/>
      <c r="E70" s="279"/>
      <c r="F70" s="279"/>
      <c r="G70" s="279"/>
      <c r="H70" s="279"/>
      <c r="I70" s="279"/>
      <c r="J70" s="279"/>
      <c r="K70" s="279"/>
      <c r="L70" s="279"/>
      <c r="M70" s="279"/>
      <c r="N70" s="279"/>
      <c r="O70" s="279"/>
      <c r="P70" s="279"/>
      <c r="Q70" s="279"/>
      <c r="R70" s="279"/>
    </row>
    <row r="71" spans="1:18" x14ac:dyDescent="0.2">
      <c r="A71" s="279"/>
      <c r="B71" s="279"/>
      <c r="C71" s="279"/>
      <c r="D71" s="279"/>
      <c r="E71" s="279"/>
      <c r="F71" s="279"/>
      <c r="G71" s="279"/>
      <c r="H71" s="279"/>
      <c r="I71" s="279"/>
      <c r="J71" s="279"/>
      <c r="K71" s="279"/>
      <c r="L71" s="279"/>
      <c r="M71" s="279"/>
      <c r="N71" s="279"/>
      <c r="O71" s="279"/>
      <c r="P71" s="279"/>
      <c r="Q71" s="279"/>
      <c r="R71" s="279"/>
    </row>
    <row r="72" spans="1:18" x14ac:dyDescent="0.2">
      <c r="A72" s="279"/>
      <c r="B72" s="279"/>
      <c r="C72" s="279"/>
      <c r="D72" s="279"/>
      <c r="E72" s="279"/>
      <c r="F72" s="279"/>
      <c r="G72" s="279"/>
      <c r="H72" s="279"/>
      <c r="I72" s="279"/>
      <c r="J72" s="279"/>
      <c r="K72" s="279"/>
      <c r="L72" s="279"/>
      <c r="M72" s="279"/>
      <c r="N72" s="279"/>
      <c r="O72" s="279"/>
      <c r="P72" s="279"/>
      <c r="Q72" s="279"/>
      <c r="R72" s="279"/>
    </row>
    <row r="73" spans="1:18" x14ac:dyDescent="0.2">
      <c r="A73" s="279"/>
      <c r="B73" s="279"/>
      <c r="C73" s="279"/>
      <c r="D73" s="279"/>
      <c r="E73" s="279"/>
      <c r="F73" s="279"/>
      <c r="G73" s="279"/>
      <c r="H73" s="279"/>
      <c r="I73" s="279"/>
      <c r="J73" s="279"/>
      <c r="K73" s="279"/>
      <c r="L73" s="279"/>
      <c r="M73" s="279"/>
      <c r="N73" s="279"/>
      <c r="O73" s="279"/>
      <c r="P73" s="279"/>
      <c r="Q73" s="279"/>
      <c r="R73" s="279"/>
    </row>
    <row r="74" spans="1:18" x14ac:dyDescent="0.2">
      <c r="A74" s="279"/>
      <c r="B74" s="279"/>
      <c r="C74" s="279"/>
      <c r="D74" s="279"/>
      <c r="E74" s="279"/>
      <c r="F74" s="279"/>
      <c r="G74" s="279"/>
      <c r="H74" s="279"/>
      <c r="I74" s="279"/>
      <c r="J74" s="279"/>
      <c r="K74" s="279"/>
      <c r="L74" s="279"/>
      <c r="M74" s="279"/>
      <c r="N74" s="279"/>
      <c r="O74" s="279"/>
      <c r="P74" s="279"/>
      <c r="Q74" s="279"/>
      <c r="R74" s="279"/>
    </row>
    <row r="75" spans="1:18" x14ac:dyDescent="0.2">
      <c r="A75" s="279"/>
      <c r="B75" s="279"/>
      <c r="C75" s="279"/>
      <c r="D75" s="279"/>
      <c r="E75" s="279"/>
      <c r="F75" s="279"/>
      <c r="G75" s="279"/>
      <c r="H75" s="279"/>
      <c r="I75" s="279"/>
      <c r="J75" s="279"/>
      <c r="K75" s="279"/>
      <c r="L75" s="279"/>
      <c r="M75" s="279"/>
      <c r="N75" s="279"/>
      <c r="O75" s="279"/>
      <c r="P75" s="279"/>
      <c r="Q75" s="279"/>
      <c r="R75" s="279"/>
    </row>
    <row r="76" spans="1:18" x14ac:dyDescent="0.2">
      <c r="A76" s="279"/>
      <c r="B76" s="279"/>
      <c r="C76" s="279"/>
      <c r="D76" s="279"/>
      <c r="E76" s="279"/>
      <c r="F76" s="279"/>
      <c r="G76" s="279"/>
      <c r="H76" s="279"/>
      <c r="I76" s="279"/>
      <c r="J76" s="279"/>
      <c r="K76" s="279"/>
      <c r="L76" s="279"/>
      <c r="M76" s="279"/>
      <c r="N76" s="279"/>
      <c r="O76" s="279"/>
      <c r="P76" s="279"/>
      <c r="Q76" s="279"/>
      <c r="R76" s="279"/>
    </row>
    <row r="77" spans="1:18" x14ac:dyDescent="0.2">
      <c r="A77" s="279"/>
      <c r="B77" s="279"/>
      <c r="C77" s="279"/>
      <c r="D77" s="279"/>
      <c r="E77" s="279"/>
      <c r="F77" s="279"/>
      <c r="G77" s="279"/>
      <c r="H77" s="279"/>
      <c r="I77" s="279"/>
      <c r="J77" s="279"/>
      <c r="K77" s="279"/>
      <c r="L77" s="279"/>
      <c r="M77" s="279"/>
      <c r="N77" s="279"/>
      <c r="O77" s="279"/>
      <c r="P77" s="279"/>
      <c r="Q77" s="279"/>
      <c r="R77" s="279"/>
    </row>
    <row r="78" spans="1:18" x14ac:dyDescent="0.2">
      <c r="A78" s="279"/>
      <c r="B78" s="279"/>
      <c r="C78" s="279"/>
      <c r="D78" s="279"/>
      <c r="E78" s="279"/>
      <c r="F78" s="279"/>
      <c r="G78" s="279"/>
      <c r="H78" s="279"/>
      <c r="I78" s="279"/>
      <c r="J78" s="279"/>
      <c r="K78" s="279"/>
      <c r="L78" s="279"/>
      <c r="M78" s="279"/>
      <c r="N78" s="279"/>
      <c r="O78" s="279"/>
      <c r="P78" s="279"/>
      <c r="Q78" s="279"/>
      <c r="R78" s="279"/>
    </row>
    <row r="79" spans="1:18" x14ac:dyDescent="0.2">
      <c r="A79" s="279"/>
      <c r="B79" s="279"/>
      <c r="C79" s="279"/>
      <c r="D79" s="279"/>
      <c r="E79" s="279"/>
      <c r="F79" s="279"/>
      <c r="G79" s="279"/>
      <c r="H79" s="279"/>
      <c r="I79" s="279"/>
      <c r="J79" s="279"/>
      <c r="K79" s="279"/>
      <c r="L79" s="279"/>
      <c r="M79" s="279"/>
      <c r="N79" s="279"/>
      <c r="O79" s="279"/>
      <c r="P79" s="279"/>
      <c r="Q79" s="279"/>
      <c r="R79" s="279"/>
    </row>
    <row r="80" spans="1:18" x14ac:dyDescent="0.2">
      <c r="A80" s="279"/>
      <c r="B80" s="279"/>
      <c r="C80" s="279"/>
      <c r="D80" s="279"/>
      <c r="E80" s="279"/>
      <c r="F80" s="279"/>
      <c r="G80" s="279"/>
      <c r="H80" s="279"/>
      <c r="I80" s="279"/>
      <c r="J80" s="279"/>
      <c r="K80" s="279"/>
      <c r="L80" s="279"/>
      <c r="M80" s="279"/>
      <c r="N80" s="279"/>
      <c r="O80" s="279"/>
      <c r="P80" s="279"/>
      <c r="Q80" s="279"/>
      <c r="R80" s="279"/>
    </row>
    <row r="81" spans="1:18" x14ac:dyDescent="0.2">
      <c r="A81" s="279"/>
      <c r="B81" s="279"/>
      <c r="C81" s="279"/>
      <c r="D81" s="279"/>
      <c r="E81" s="279"/>
      <c r="F81" s="279"/>
      <c r="G81" s="279"/>
      <c r="H81" s="279"/>
      <c r="I81" s="279"/>
      <c r="J81" s="279"/>
      <c r="K81" s="279"/>
      <c r="L81" s="279"/>
      <c r="M81" s="279"/>
      <c r="N81" s="279"/>
      <c r="O81" s="279"/>
      <c r="P81" s="279"/>
      <c r="Q81" s="279"/>
      <c r="R81" s="279"/>
    </row>
    <row r="82" spans="1:18" x14ac:dyDescent="0.2">
      <c r="A82" s="279"/>
      <c r="B82" s="279"/>
      <c r="C82" s="279"/>
      <c r="D82" s="279"/>
      <c r="E82" s="279"/>
      <c r="F82" s="279"/>
      <c r="G82" s="279"/>
      <c r="H82" s="279"/>
      <c r="I82" s="279"/>
      <c r="J82" s="279"/>
      <c r="K82" s="279"/>
      <c r="L82" s="279"/>
      <c r="M82" s="279"/>
      <c r="N82" s="279"/>
      <c r="O82" s="279"/>
      <c r="P82" s="279"/>
      <c r="Q82" s="279"/>
      <c r="R82" s="279"/>
    </row>
    <row r="83" spans="1:18" x14ac:dyDescent="0.2">
      <c r="A83" s="279"/>
      <c r="B83" s="279"/>
      <c r="C83" s="279"/>
      <c r="D83" s="279"/>
      <c r="E83" s="279"/>
      <c r="F83" s="279"/>
      <c r="G83" s="279"/>
      <c r="H83" s="279"/>
      <c r="I83" s="279"/>
      <c r="J83" s="279"/>
      <c r="K83" s="279"/>
      <c r="L83" s="279"/>
      <c r="M83" s="279"/>
      <c r="N83" s="279"/>
      <c r="O83" s="279"/>
      <c r="P83" s="279"/>
      <c r="Q83" s="279"/>
      <c r="R83" s="279"/>
    </row>
    <row r="84" spans="1:18" x14ac:dyDescent="0.2">
      <c r="A84" s="279"/>
      <c r="B84" s="279"/>
      <c r="C84" s="279"/>
      <c r="D84" s="279"/>
      <c r="E84" s="279"/>
      <c r="F84" s="279"/>
      <c r="G84" s="279"/>
      <c r="H84" s="279"/>
      <c r="I84" s="279"/>
      <c r="J84" s="279"/>
      <c r="K84" s="279"/>
      <c r="L84" s="279"/>
      <c r="M84" s="279"/>
      <c r="N84" s="279"/>
      <c r="O84" s="279"/>
      <c r="P84" s="279"/>
      <c r="Q84" s="279"/>
      <c r="R84" s="279"/>
    </row>
    <row r="85" spans="1:18" x14ac:dyDescent="0.2">
      <c r="A85" s="279"/>
      <c r="B85" s="279"/>
      <c r="C85" s="279"/>
      <c r="D85" s="279"/>
      <c r="E85" s="279"/>
      <c r="F85" s="279"/>
      <c r="G85" s="279"/>
      <c r="H85" s="279"/>
      <c r="I85" s="279"/>
      <c r="J85" s="279"/>
      <c r="K85" s="279"/>
      <c r="L85" s="279"/>
      <c r="M85" s="279"/>
      <c r="N85" s="279"/>
      <c r="O85" s="279"/>
      <c r="P85" s="279"/>
      <c r="Q85" s="279"/>
      <c r="R85" s="279"/>
    </row>
    <row r="86" spans="1:18" x14ac:dyDescent="0.2">
      <c r="A86" s="279"/>
      <c r="B86" s="279"/>
      <c r="C86" s="279"/>
      <c r="D86" s="279"/>
      <c r="E86" s="279"/>
      <c r="F86" s="279"/>
      <c r="G86" s="279"/>
      <c r="H86" s="279"/>
      <c r="I86" s="279"/>
      <c r="J86" s="279"/>
      <c r="K86" s="279"/>
      <c r="L86" s="279"/>
      <c r="M86" s="279"/>
      <c r="N86" s="279"/>
      <c r="O86" s="279"/>
      <c r="P86" s="279"/>
      <c r="Q86" s="279"/>
      <c r="R86" s="279"/>
    </row>
    <row r="87" spans="1:18" x14ac:dyDescent="0.2">
      <c r="A87" s="279"/>
      <c r="B87" s="279"/>
      <c r="C87" s="279"/>
      <c r="D87" s="279"/>
      <c r="E87" s="279"/>
      <c r="F87" s="279"/>
      <c r="G87" s="279"/>
      <c r="H87" s="279"/>
      <c r="I87" s="279"/>
      <c r="J87" s="279"/>
      <c r="K87" s="279"/>
      <c r="L87" s="279"/>
      <c r="M87" s="279"/>
      <c r="N87" s="279"/>
      <c r="O87" s="279"/>
      <c r="P87" s="279"/>
      <c r="Q87" s="279"/>
      <c r="R87" s="279"/>
    </row>
    <row r="88" spans="1:18" x14ac:dyDescent="0.2">
      <c r="A88" s="279"/>
      <c r="B88" s="279"/>
      <c r="C88" s="279"/>
      <c r="D88" s="279"/>
      <c r="E88" s="279"/>
      <c r="F88" s="279"/>
      <c r="G88" s="279"/>
      <c r="H88" s="279"/>
      <c r="I88" s="279"/>
      <c r="J88" s="279"/>
      <c r="K88" s="279"/>
      <c r="L88" s="279"/>
      <c r="M88" s="279"/>
      <c r="N88" s="279"/>
      <c r="O88" s="279"/>
      <c r="P88" s="279"/>
      <c r="Q88" s="279"/>
      <c r="R88" s="279"/>
    </row>
    <row r="89" spans="1:18" x14ac:dyDescent="0.2">
      <c r="A89" s="279"/>
      <c r="B89" s="279"/>
      <c r="C89" s="279"/>
      <c r="D89" s="279"/>
      <c r="E89" s="279"/>
      <c r="F89" s="279"/>
      <c r="G89" s="279"/>
      <c r="H89" s="279"/>
      <c r="I89" s="279"/>
      <c r="J89" s="279"/>
      <c r="K89" s="279"/>
      <c r="L89" s="279"/>
      <c r="M89" s="279"/>
      <c r="N89" s="279"/>
      <c r="O89" s="279"/>
      <c r="P89" s="279"/>
      <c r="Q89" s="279"/>
      <c r="R89" s="279"/>
    </row>
    <row r="90" spans="1:18" x14ac:dyDescent="0.2">
      <c r="A90" s="279"/>
      <c r="B90" s="279"/>
      <c r="C90" s="279"/>
      <c r="D90" s="279"/>
      <c r="E90" s="279"/>
      <c r="F90" s="279"/>
      <c r="G90" s="279"/>
      <c r="H90" s="279"/>
      <c r="I90" s="279"/>
      <c r="J90" s="279"/>
      <c r="K90" s="279"/>
      <c r="L90" s="279"/>
      <c r="M90" s="279"/>
      <c r="N90" s="279"/>
      <c r="O90" s="279"/>
      <c r="P90" s="279"/>
      <c r="Q90" s="279"/>
      <c r="R90" s="279"/>
    </row>
    <row r="91" spans="1:18" x14ac:dyDescent="0.2">
      <c r="A91" s="279"/>
      <c r="B91" s="279"/>
      <c r="C91" s="279"/>
      <c r="D91" s="279"/>
      <c r="E91" s="279"/>
      <c r="F91" s="279"/>
      <c r="G91" s="279"/>
      <c r="H91" s="279"/>
      <c r="I91" s="279"/>
      <c r="J91" s="279"/>
      <c r="K91" s="279"/>
      <c r="L91" s="279"/>
      <c r="M91" s="279"/>
      <c r="N91" s="279"/>
      <c r="O91" s="279"/>
      <c r="P91" s="279"/>
      <c r="Q91" s="279"/>
      <c r="R91" s="279"/>
    </row>
    <row r="92" spans="1:18" x14ac:dyDescent="0.2">
      <c r="A92" s="279"/>
      <c r="B92" s="279"/>
      <c r="C92" s="279"/>
      <c r="D92" s="279"/>
      <c r="E92" s="279"/>
      <c r="F92" s="279"/>
      <c r="G92" s="279"/>
      <c r="H92" s="279"/>
      <c r="I92" s="279"/>
      <c r="J92" s="279"/>
      <c r="K92" s="279"/>
      <c r="L92" s="279"/>
      <c r="M92" s="279"/>
      <c r="N92" s="279"/>
      <c r="O92" s="279"/>
      <c r="P92" s="279"/>
      <c r="Q92" s="279"/>
      <c r="R92" s="279"/>
    </row>
    <row r="93" spans="1:18" x14ac:dyDescent="0.2">
      <c r="A93" s="279"/>
      <c r="B93" s="279"/>
      <c r="C93" s="279"/>
      <c r="D93" s="279"/>
      <c r="E93" s="279"/>
      <c r="F93" s="279"/>
      <c r="G93" s="279"/>
      <c r="H93" s="279"/>
      <c r="I93" s="279"/>
      <c r="J93" s="279"/>
      <c r="K93" s="279"/>
      <c r="L93" s="279"/>
      <c r="M93" s="279"/>
      <c r="N93" s="279"/>
      <c r="O93" s="279"/>
      <c r="P93" s="279"/>
      <c r="Q93" s="279"/>
      <c r="R93" s="279"/>
    </row>
    <row r="94" spans="1:18" x14ac:dyDescent="0.2">
      <c r="A94" s="279"/>
      <c r="B94" s="279"/>
      <c r="C94" s="279"/>
      <c r="D94" s="279"/>
      <c r="E94" s="279"/>
      <c r="F94" s="279"/>
      <c r="G94" s="279"/>
      <c r="H94" s="279"/>
      <c r="I94" s="279"/>
      <c r="J94" s="279"/>
      <c r="K94" s="279"/>
      <c r="L94" s="279"/>
      <c r="M94" s="279"/>
      <c r="N94" s="279"/>
      <c r="O94" s="279"/>
      <c r="P94" s="279"/>
      <c r="Q94" s="279"/>
      <c r="R94" s="279"/>
    </row>
    <row r="95" spans="1:18" x14ac:dyDescent="0.2">
      <c r="A95" s="279"/>
      <c r="B95" s="279"/>
      <c r="C95" s="279"/>
      <c r="D95" s="279"/>
      <c r="E95" s="279"/>
      <c r="F95" s="279"/>
      <c r="G95" s="279"/>
      <c r="H95" s="279"/>
      <c r="I95" s="279"/>
      <c r="J95" s="279"/>
      <c r="K95" s="279"/>
      <c r="L95" s="279"/>
      <c r="M95" s="279"/>
      <c r="N95" s="279"/>
      <c r="O95" s="279"/>
      <c r="P95" s="279"/>
      <c r="Q95" s="279"/>
      <c r="R95" s="279"/>
    </row>
    <row r="96" spans="1:18" x14ac:dyDescent="0.2">
      <c r="A96" s="279"/>
      <c r="B96" s="279"/>
      <c r="C96" s="279"/>
      <c r="D96" s="279"/>
      <c r="E96" s="279"/>
      <c r="F96" s="279"/>
      <c r="G96" s="279"/>
      <c r="H96" s="279"/>
      <c r="I96" s="279"/>
      <c r="J96" s="279"/>
      <c r="K96" s="279"/>
      <c r="L96" s="279"/>
      <c r="M96" s="279"/>
      <c r="N96" s="279"/>
      <c r="O96" s="279"/>
      <c r="P96" s="279"/>
      <c r="Q96" s="279"/>
      <c r="R96" s="279"/>
    </row>
    <row r="97" spans="1:18" x14ac:dyDescent="0.2">
      <c r="A97" s="279"/>
      <c r="B97" s="279"/>
      <c r="C97" s="279"/>
      <c r="D97" s="279"/>
      <c r="E97" s="279"/>
      <c r="F97" s="279"/>
      <c r="G97" s="279"/>
      <c r="H97" s="279"/>
      <c r="I97" s="279"/>
      <c r="J97" s="279"/>
      <c r="K97" s="279"/>
      <c r="L97" s="279"/>
      <c r="M97" s="279"/>
      <c r="N97" s="279"/>
      <c r="O97" s="279"/>
      <c r="P97" s="279"/>
      <c r="Q97" s="279"/>
      <c r="R97" s="279"/>
    </row>
    <row r="98" spans="1:18" x14ac:dyDescent="0.2">
      <c r="A98" s="279"/>
      <c r="B98" s="279"/>
      <c r="C98" s="279"/>
      <c r="D98" s="279"/>
      <c r="E98" s="279"/>
      <c r="F98" s="279"/>
      <c r="G98" s="279"/>
      <c r="H98" s="279"/>
      <c r="I98" s="279"/>
      <c r="J98" s="279"/>
      <c r="K98" s="279"/>
      <c r="L98" s="279"/>
      <c r="M98" s="279"/>
      <c r="N98" s="279"/>
      <c r="O98" s="279"/>
      <c r="P98" s="279"/>
      <c r="Q98" s="279"/>
      <c r="R98" s="279"/>
    </row>
    <row r="99" spans="1:18" x14ac:dyDescent="0.2">
      <c r="A99" s="279"/>
      <c r="B99" s="279"/>
      <c r="C99" s="279"/>
      <c r="D99" s="279"/>
      <c r="E99" s="279"/>
      <c r="F99" s="279"/>
      <c r="G99" s="279"/>
      <c r="H99" s="279"/>
      <c r="I99" s="279"/>
      <c r="J99" s="279"/>
      <c r="K99" s="279"/>
      <c r="L99" s="279"/>
      <c r="M99" s="279"/>
      <c r="N99" s="279"/>
      <c r="O99" s="279"/>
      <c r="P99" s="279"/>
      <c r="Q99" s="279"/>
      <c r="R99" s="279"/>
    </row>
    <row r="100" spans="1:18" x14ac:dyDescent="0.2">
      <c r="A100" s="279"/>
      <c r="B100" s="279"/>
      <c r="C100" s="279"/>
      <c r="D100" s="279"/>
      <c r="E100" s="279"/>
      <c r="F100" s="279"/>
      <c r="G100" s="279"/>
      <c r="H100" s="279"/>
      <c r="I100" s="279"/>
      <c r="J100" s="279"/>
      <c r="K100" s="279"/>
      <c r="L100" s="279"/>
      <c r="M100" s="279"/>
      <c r="N100" s="279"/>
      <c r="O100" s="279"/>
      <c r="P100" s="279"/>
      <c r="Q100" s="279"/>
      <c r="R100" s="279"/>
    </row>
    <row r="101" spans="1:18" x14ac:dyDescent="0.2">
      <c r="A101" s="279"/>
      <c r="B101" s="279"/>
      <c r="C101" s="279"/>
      <c r="D101" s="279"/>
      <c r="E101" s="279"/>
      <c r="F101" s="279"/>
      <c r="G101" s="279"/>
      <c r="H101" s="279"/>
      <c r="I101" s="279"/>
      <c r="J101" s="279"/>
      <c r="K101" s="279"/>
      <c r="L101" s="279"/>
      <c r="M101" s="279"/>
      <c r="N101" s="279"/>
      <c r="O101" s="279"/>
      <c r="P101" s="279"/>
      <c r="Q101" s="279"/>
      <c r="R101" s="279"/>
    </row>
    <row r="102" spans="1:18" x14ac:dyDescent="0.2">
      <c r="A102" s="279"/>
      <c r="B102" s="279"/>
      <c r="C102" s="279"/>
      <c r="D102" s="279"/>
      <c r="E102" s="279"/>
      <c r="F102" s="279"/>
      <c r="G102" s="279"/>
      <c r="H102" s="279"/>
      <c r="I102" s="279"/>
      <c r="J102" s="279"/>
      <c r="K102" s="279"/>
      <c r="L102" s="279"/>
      <c r="M102" s="279"/>
      <c r="N102" s="279"/>
      <c r="O102" s="279"/>
      <c r="P102" s="279"/>
      <c r="Q102" s="279"/>
      <c r="R102" s="279"/>
    </row>
    <row r="103" spans="1:18" x14ac:dyDescent="0.2">
      <c r="A103" s="279"/>
      <c r="B103" s="279"/>
      <c r="C103" s="279"/>
      <c r="D103" s="279"/>
      <c r="E103" s="279"/>
      <c r="F103" s="279"/>
      <c r="G103" s="279"/>
      <c r="H103" s="279"/>
      <c r="I103" s="279"/>
      <c r="J103" s="279"/>
      <c r="K103" s="279"/>
      <c r="L103" s="279"/>
      <c r="M103" s="279"/>
      <c r="N103" s="279"/>
      <c r="O103" s="279"/>
      <c r="P103" s="279"/>
      <c r="Q103" s="279"/>
      <c r="R103" s="279"/>
    </row>
    <row r="104" spans="1:18" x14ac:dyDescent="0.2">
      <c r="A104" s="279"/>
      <c r="B104" s="279"/>
      <c r="C104" s="279"/>
      <c r="D104" s="279"/>
      <c r="E104" s="279"/>
      <c r="F104" s="279"/>
      <c r="G104" s="279"/>
      <c r="H104" s="279"/>
      <c r="I104" s="279"/>
      <c r="J104" s="279"/>
      <c r="K104" s="279"/>
      <c r="L104" s="279"/>
      <c r="M104" s="279"/>
      <c r="N104" s="279"/>
      <c r="O104" s="279"/>
      <c r="P104" s="279"/>
      <c r="Q104" s="279"/>
      <c r="R104" s="279"/>
    </row>
    <row r="105" spans="1:18" x14ac:dyDescent="0.2">
      <c r="A105" s="279"/>
      <c r="B105" s="279"/>
      <c r="C105" s="279"/>
      <c r="D105" s="279"/>
      <c r="E105" s="279"/>
      <c r="F105" s="279"/>
      <c r="G105" s="279"/>
      <c r="H105" s="279"/>
      <c r="I105" s="279"/>
      <c r="J105" s="279"/>
      <c r="K105" s="279"/>
      <c r="L105" s="279"/>
      <c r="M105" s="279"/>
      <c r="N105" s="279"/>
      <c r="O105" s="279"/>
      <c r="P105" s="279"/>
      <c r="Q105" s="279"/>
      <c r="R105" s="279"/>
    </row>
    <row r="106" spans="1:18" x14ac:dyDescent="0.2">
      <c r="A106" s="279"/>
      <c r="B106" s="279"/>
      <c r="C106" s="279"/>
      <c r="D106" s="279"/>
      <c r="E106" s="279"/>
      <c r="F106" s="279"/>
      <c r="G106" s="279"/>
      <c r="H106" s="279"/>
      <c r="I106" s="279"/>
      <c r="J106" s="279"/>
      <c r="K106" s="279"/>
      <c r="L106" s="279"/>
      <c r="M106" s="279"/>
      <c r="N106" s="279"/>
      <c r="O106" s="279"/>
      <c r="P106" s="279"/>
      <c r="Q106" s="279"/>
      <c r="R106" s="279"/>
    </row>
    <row r="107" spans="1:18" x14ac:dyDescent="0.2">
      <c r="A107" s="279"/>
      <c r="B107" s="279"/>
      <c r="C107" s="279"/>
      <c r="D107" s="279"/>
      <c r="E107" s="279"/>
      <c r="F107" s="279"/>
      <c r="G107" s="279"/>
      <c r="H107" s="279"/>
      <c r="I107" s="279"/>
      <c r="J107" s="279"/>
      <c r="K107" s="279"/>
      <c r="L107" s="279"/>
      <c r="M107" s="279"/>
      <c r="N107" s="279"/>
      <c r="O107" s="279"/>
      <c r="P107" s="279"/>
      <c r="Q107" s="279"/>
      <c r="R107" s="279"/>
    </row>
    <row r="108" spans="1:18" x14ac:dyDescent="0.2">
      <c r="A108" s="279"/>
      <c r="B108" s="279"/>
      <c r="C108" s="279"/>
      <c r="D108" s="279"/>
      <c r="E108" s="279"/>
      <c r="F108" s="279"/>
      <c r="G108" s="279"/>
      <c r="H108" s="279"/>
      <c r="I108" s="279"/>
      <c r="J108" s="279"/>
      <c r="K108" s="279"/>
      <c r="L108" s="279"/>
      <c r="M108" s="279"/>
      <c r="N108" s="279"/>
      <c r="O108" s="279"/>
      <c r="P108" s="279"/>
      <c r="Q108" s="279"/>
      <c r="R108" s="279"/>
    </row>
    <row r="109" spans="1:18" x14ac:dyDescent="0.2">
      <c r="A109" s="279"/>
      <c r="B109" s="279"/>
      <c r="C109" s="279"/>
      <c r="D109" s="279"/>
      <c r="E109" s="279"/>
      <c r="F109" s="279"/>
      <c r="G109" s="279"/>
      <c r="H109" s="279"/>
      <c r="I109" s="279"/>
      <c r="J109" s="279"/>
      <c r="K109" s="279"/>
      <c r="L109" s="279"/>
      <c r="M109" s="279"/>
      <c r="N109" s="279"/>
      <c r="O109" s="279"/>
      <c r="P109" s="279"/>
      <c r="Q109" s="279"/>
      <c r="R109" s="279"/>
    </row>
    <row r="110" spans="1:18" x14ac:dyDescent="0.2">
      <c r="A110" s="279"/>
      <c r="B110" s="279"/>
      <c r="C110" s="279"/>
      <c r="D110" s="279"/>
      <c r="E110" s="279"/>
      <c r="F110" s="279"/>
      <c r="G110" s="279"/>
      <c r="H110" s="279"/>
      <c r="I110" s="279"/>
      <c r="J110" s="279"/>
      <c r="K110" s="279"/>
      <c r="L110" s="279"/>
      <c r="M110" s="279"/>
      <c r="N110" s="279"/>
      <c r="O110" s="279"/>
      <c r="P110" s="279"/>
      <c r="Q110" s="279"/>
      <c r="R110" s="279"/>
    </row>
    <row r="111" spans="1:18" x14ac:dyDescent="0.2">
      <c r="A111" s="279"/>
      <c r="B111" s="279"/>
      <c r="C111" s="279"/>
      <c r="D111" s="279"/>
      <c r="E111" s="279"/>
      <c r="F111" s="279"/>
      <c r="G111" s="279"/>
      <c r="H111" s="279"/>
      <c r="I111" s="279"/>
      <c r="J111" s="279"/>
      <c r="K111" s="279"/>
      <c r="L111" s="279"/>
      <c r="M111" s="279"/>
      <c r="N111" s="279"/>
      <c r="O111" s="279"/>
      <c r="P111" s="279"/>
      <c r="Q111" s="279"/>
      <c r="R111" s="279"/>
    </row>
    <row r="112" spans="1:18" x14ac:dyDescent="0.2">
      <c r="A112" s="279"/>
      <c r="B112" s="279"/>
      <c r="C112" s="279"/>
      <c r="D112" s="279"/>
      <c r="E112" s="279"/>
      <c r="F112" s="279"/>
      <c r="G112" s="279"/>
      <c r="H112" s="279"/>
      <c r="I112" s="279"/>
      <c r="J112" s="279"/>
      <c r="K112" s="279"/>
      <c r="L112" s="279"/>
      <c r="M112" s="279"/>
      <c r="N112" s="279"/>
      <c r="O112" s="279"/>
      <c r="P112" s="279"/>
      <c r="Q112" s="279"/>
      <c r="R112" s="279"/>
    </row>
    <row r="113" spans="1:18" x14ac:dyDescent="0.2">
      <c r="A113" s="279"/>
      <c r="B113" s="279"/>
      <c r="C113" s="279"/>
      <c r="D113" s="279"/>
      <c r="E113" s="279"/>
      <c r="F113" s="279"/>
      <c r="G113" s="279"/>
      <c r="H113" s="279"/>
      <c r="I113" s="279"/>
      <c r="J113" s="279"/>
      <c r="K113" s="279"/>
      <c r="L113" s="279"/>
      <c r="M113" s="279"/>
      <c r="N113" s="279"/>
      <c r="O113" s="279"/>
      <c r="P113" s="279"/>
      <c r="Q113" s="279"/>
      <c r="R113" s="279"/>
    </row>
    <row r="114" spans="1:18" x14ac:dyDescent="0.2">
      <c r="A114" s="279"/>
      <c r="B114" s="279"/>
      <c r="C114" s="279"/>
      <c r="D114" s="279"/>
      <c r="E114" s="279"/>
      <c r="F114" s="279"/>
      <c r="G114" s="279"/>
      <c r="H114" s="279"/>
      <c r="I114" s="279"/>
      <c r="J114" s="279"/>
      <c r="K114" s="279"/>
      <c r="L114" s="279"/>
      <c r="M114" s="279"/>
      <c r="N114" s="279"/>
      <c r="O114" s="279"/>
      <c r="P114" s="279"/>
      <c r="Q114" s="279"/>
      <c r="R114" s="279"/>
    </row>
    <row r="115" spans="1:18" x14ac:dyDescent="0.2">
      <c r="A115" s="279"/>
      <c r="B115" s="279"/>
      <c r="C115" s="279"/>
      <c r="D115" s="279"/>
      <c r="E115" s="279"/>
      <c r="F115" s="279"/>
      <c r="G115" s="279"/>
      <c r="H115" s="279"/>
      <c r="I115" s="279"/>
      <c r="J115" s="279"/>
      <c r="K115" s="279"/>
      <c r="L115" s="279"/>
      <c r="M115" s="279"/>
      <c r="N115" s="279"/>
      <c r="O115" s="279"/>
      <c r="P115" s="279"/>
      <c r="Q115" s="279"/>
      <c r="R115" s="279"/>
    </row>
    <row r="116" spans="1:18" x14ac:dyDescent="0.2">
      <c r="A116" s="279"/>
      <c r="B116" s="279"/>
      <c r="C116" s="279"/>
      <c r="D116" s="279"/>
      <c r="E116" s="279"/>
      <c r="F116" s="279"/>
      <c r="G116" s="279"/>
      <c r="H116" s="279"/>
      <c r="I116" s="279"/>
      <c r="J116" s="279"/>
      <c r="K116" s="279"/>
      <c r="L116" s="279"/>
      <c r="M116" s="279"/>
      <c r="N116" s="279"/>
      <c r="O116" s="279"/>
      <c r="P116" s="279"/>
      <c r="Q116" s="279"/>
      <c r="R116" s="279"/>
    </row>
    <row r="117" spans="1:18" x14ac:dyDescent="0.2">
      <c r="A117" s="279"/>
      <c r="B117" s="279"/>
      <c r="C117" s="279"/>
      <c r="D117" s="279"/>
      <c r="E117" s="279"/>
      <c r="F117" s="279"/>
      <c r="G117" s="279"/>
      <c r="H117" s="279"/>
      <c r="I117" s="279"/>
      <c r="J117" s="279"/>
      <c r="K117" s="279"/>
      <c r="L117" s="279"/>
      <c r="M117" s="279"/>
      <c r="N117" s="279"/>
      <c r="O117" s="279"/>
      <c r="P117" s="279"/>
      <c r="Q117" s="279"/>
      <c r="R117" s="279"/>
    </row>
    <row r="118" spans="1:18" x14ac:dyDescent="0.2">
      <c r="A118" s="279"/>
      <c r="B118" s="279"/>
      <c r="C118" s="279"/>
      <c r="D118" s="279"/>
      <c r="E118" s="279"/>
      <c r="F118" s="279"/>
      <c r="G118" s="279"/>
      <c r="H118" s="279"/>
      <c r="I118" s="279"/>
      <c r="J118" s="279"/>
      <c r="K118" s="279"/>
      <c r="L118" s="279"/>
      <c r="M118" s="279"/>
      <c r="N118" s="279"/>
      <c r="O118" s="279"/>
      <c r="P118" s="279"/>
      <c r="Q118" s="279"/>
      <c r="R118" s="279"/>
    </row>
    <row r="119" spans="1:18" x14ac:dyDescent="0.2">
      <c r="A119" s="279"/>
      <c r="B119" s="279"/>
      <c r="C119" s="279"/>
      <c r="D119" s="279"/>
      <c r="E119" s="279"/>
      <c r="F119" s="279"/>
      <c r="G119" s="279"/>
      <c r="H119" s="279"/>
      <c r="I119" s="279"/>
      <c r="J119" s="279"/>
      <c r="K119" s="279"/>
      <c r="L119" s="279"/>
      <c r="M119" s="279"/>
      <c r="N119" s="279"/>
      <c r="O119" s="279"/>
      <c r="P119" s="279"/>
      <c r="Q119" s="279"/>
      <c r="R119" s="279"/>
    </row>
    <row r="120" spans="1:18" x14ac:dyDescent="0.2">
      <c r="A120" s="279"/>
      <c r="B120" s="279"/>
      <c r="C120" s="279"/>
      <c r="D120" s="279"/>
      <c r="E120" s="279"/>
      <c r="F120" s="279"/>
      <c r="G120" s="279"/>
      <c r="H120" s="279"/>
      <c r="I120" s="279"/>
      <c r="J120" s="279"/>
      <c r="K120" s="279"/>
      <c r="L120" s="279"/>
      <c r="M120" s="279"/>
      <c r="N120" s="279"/>
      <c r="O120" s="279"/>
      <c r="P120" s="279"/>
      <c r="Q120" s="279"/>
      <c r="R120" s="279"/>
    </row>
    <row r="121" spans="1:18" x14ac:dyDescent="0.2">
      <c r="A121" s="279"/>
      <c r="B121" s="279"/>
      <c r="C121" s="279"/>
      <c r="D121" s="279"/>
      <c r="E121" s="279"/>
      <c r="F121" s="279"/>
      <c r="G121" s="279"/>
      <c r="H121" s="279"/>
      <c r="I121" s="279"/>
      <c r="J121" s="279"/>
      <c r="K121" s="279"/>
      <c r="L121" s="279"/>
      <c r="M121" s="279"/>
      <c r="N121" s="279"/>
      <c r="O121" s="279"/>
      <c r="P121" s="279"/>
      <c r="Q121" s="279"/>
      <c r="R121" s="279"/>
    </row>
    <row r="122" spans="1:18" x14ac:dyDescent="0.2">
      <c r="A122" s="279"/>
      <c r="B122" s="279"/>
      <c r="C122" s="279"/>
      <c r="D122" s="279"/>
      <c r="E122" s="279"/>
      <c r="F122" s="279"/>
      <c r="G122" s="279"/>
      <c r="H122" s="279"/>
      <c r="I122" s="279"/>
      <c r="J122" s="279"/>
      <c r="K122" s="279"/>
      <c r="L122" s="279"/>
      <c r="M122" s="279"/>
      <c r="N122" s="279"/>
      <c r="O122" s="279"/>
      <c r="P122" s="279"/>
      <c r="Q122" s="279"/>
      <c r="R122" s="279"/>
    </row>
    <row r="123" spans="1:18" x14ac:dyDescent="0.2">
      <c r="A123" s="279"/>
      <c r="B123" s="279"/>
      <c r="C123" s="279"/>
      <c r="D123" s="279"/>
      <c r="E123" s="279"/>
      <c r="F123" s="279"/>
      <c r="G123" s="279"/>
      <c r="H123" s="279"/>
      <c r="I123" s="279"/>
      <c r="J123" s="279"/>
      <c r="K123" s="279"/>
      <c r="L123" s="279"/>
      <c r="M123" s="279"/>
      <c r="N123" s="279"/>
      <c r="O123" s="279"/>
      <c r="P123" s="279"/>
      <c r="Q123" s="279"/>
      <c r="R123" s="279"/>
    </row>
    <row r="124" spans="1:18" x14ac:dyDescent="0.2">
      <c r="A124" s="279"/>
      <c r="B124" s="279"/>
      <c r="C124" s="279"/>
      <c r="D124" s="279"/>
      <c r="E124" s="279"/>
      <c r="F124" s="279"/>
      <c r="G124" s="279"/>
      <c r="H124" s="279"/>
      <c r="I124" s="279"/>
      <c r="J124" s="279"/>
      <c r="K124" s="279"/>
      <c r="L124" s="279"/>
      <c r="M124" s="279"/>
      <c r="N124" s="279"/>
      <c r="O124" s="279"/>
      <c r="P124" s="279"/>
      <c r="Q124" s="279"/>
      <c r="R124" s="279"/>
    </row>
    <row r="125" spans="1:18" x14ac:dyDescent="0.2">
      <c r="A125" s="279"/>
      <c r="B125" s="279"/>
      <c r="C125" s="279"/>
      <c r="D125" s="279"/>
      <c r="E125" s="279"/>
      <c r="F125" s="279"/>
      <c r="G125" s="279"/>
      <c r="H125" s="279"/>
      <c r="I125" s="279"/>
      <c r="J125" s="279"/>
      <c r="K125" s="279"/>
      <c r="L125" s="279"/>
      <c r="M125" s="279"/>
      <c r="N125" s="279"/>
      <c r="O125" s="279"/>
      <c r="P125" s="279"/>
      <c r="Q125" s="279"/>
      <c r="R125" s="279"/>
    </row>
    <row r="126" spans="1:18" x14ac:dyDescent="0.2">
      <c r="A126" s="279"/>
      <c r="B126" s="279"/>
      <c r="C126" s="279"/>
      <c r="D126" s="279"/>
      <c r="E126" s="279"/>
      <c r="F126" s="279"/>
      <c r="G126" s="279"/>
      <c r="H126" s="279"/>
      <c r="I126" s="279"/>
      <c r="J126" s="279"/>
      <c r="K126" s="279"/>
      <c r="L126" s="279"/>
      <c r="M126" s="279"/>
      <c r="N126" s="279"/>
      <c r="O126" s="279"/>
      <c r="P126" s="279"/>
      <c r="Q126" s="279"/>
      <c r="R126" s="279"/>
    </row>
    <row r="127" spans="1:18" x14ac:dyDescent="0.2">
      <c r="A127" s="279"/>
      <c r="B127" s="279"/>
      <c r="C127" s="279"/>
      <c r="D127" s="279"/>
      <c r="E127" s="279"/>
      <c r="F127" s="279"/>
      <c r="G127" s="279"/>
      <c r="H127" s="279"/>
      <c r="I127" s="279"/>
      <c r="J127" s="279"/>
      <c r="K127" s="279"/>
      <c r="L127" s="279"/>
      <c r="M127" s="279"/>
      <c r="N127" s="279"/>
      <c r="O127" s="279"/>
      <c r="P127" s="279"/>
      <c r="Q127" s="279"/>
      <c r="R127" s="279"/>
    </row>
    <row r="128" spans="1:18" x14ac:dyDescent="0.2">
      <c r="A128" s="279"/>
      <c r="B128" s="279"/>
      <c r="C128" s="279"/>
      <c r="D128" s="279"/>
      <c r="E128" s="279"/>
      <c r="F128" s="279"/>
      <c r="G128" s="279"/>
      <c r="H128" s="279"/>
      <c r="I128" s="279"/>
      <c r="J128" s="279"/>
      <c r="K128" s="279"/>
      <c r="L128" s="279"/>
      <c r="M128" s="279"/>
      <c r="N128" s="279"/>
      <c r="O128" s="279"/>
      <c r="P128" s="279"/>
      <c r="Q128" s="279"/>
      <c r="R128" s="279"/>
    </row>
    <row r="129" spans="1:18" x14ac:dyDescent="0.2">
      <c r="A129" s="279"/>
      <c r="B129" s="279"/>
      <c r="C129" s="279"/>
      <c r="D129" s="279"/>
      <c r="E129" s="279"/>
      <c r="F129" s="279"/>
      <c r="G129" s="279"/>
      <c r="H129" s="279"/>
      <c r="I129" s="279"/>
      <c r="J129" s="279"/>
      <c r="K129" s="279"/>
      <c r="L129" s="279"/>
      <c r="M129" s="279"/>
      <c r="N129" s="279"/>
      <c r="O129" s="279"/>
      <c r="P129" s="279"/>
      <c r="Q129" s="279"/>
      <c r="R129" s="279"/>
    </row>
    <row r="130" spans="1:18" x14ac:dyDescent="0.2">
      <c r="A130" s="279"/>
      <c r="B130" s="279"/>
      <c r="C130" s="279"/>
      <c r="D130" s="279"/>
      <c r="E130" s="279"/>
      <c r="F130" s="279"/>
      <c r="G130" s="279"/>
      <c r="H130" s="279"/>
      <c r="I130" s="279"/>
      <c r="J130" s="279"/>
      <c r="K130" s="279"/>
      <c r="L130" s="279"/>
      <c r="M130" s="279"/>
      <c r="N130" s="279"/>
      <c r="O130" s="279"/>
      <c r="P130" s="279"/>
      <c r="Q130" s="279"/>
      <c r="R130" s="279"/>
    </row>
    <row r="131" spans="1:18" x14ac:dyDescent="0.2">
      <c r="A131" s="279"/>
      <c r="B131" s="279"/>
      <c r="C131" s="279"/>
      <c r="D131" s="279"/>
      <c r="E131" s="279"/>
      <c r="F131" s="279"/>
      <c r="G131" s="279"/>
      <c r="H131" s="279"/>
      <c r="I131" s="279"/>
      <c r="J131" s="279"/>
      <c r="K131" s="279"/>
      <c r="L131" s="279"/>
      <c r="M131" s="279"/>
      <c r="N131" s="279"/>
      <c r="O131" s="279"/>
      <c r="P131" s="279"/>
      <c r="Q131" s="279"/>
      <c r="R131" s="279"/>
    </row>
    <row r="132" spans="1:18" x14ac:dyDescent="0.2">
      <c r="A132" s="279"/>
      <c r="B132" s="279"/>
      <c r="C132" s="279"/>
      <c r="D132" s="279"/>
      <c r="E132" s="279"/>
      <c r="F132" s="279"/>
      <c r="G132" s="279"/>
      <c r="H132" s="279"/>
      <c r="I132" s="279"/>
      <c r="J132" s="279"/>
      <c r="K132" s="279"/>
      <c r="L132" s="279"/>
      <c r="M132" s="279"/>
      <c r="N132" s="279"/>
      <c r="O132" s="279"/>
      <c r="P132" s="279"/>
      <c r="Q132" s="279"/>
      <c r="R132" s="279"/>
    </row>
    <row r="133" spans="1:18" x14ac:dyDescent="0.2">
      <c r="A133" s="279"/>
      <c r="B133" s="279"/>
      <c r="C133" s="279"/>
      <c r="D133" s="279"/>
      <c r="E133" s="279"/>
      <c r="F133" s="279"/>
      <c r="G133" s="279"/>
      <c r="H133" s="279"/>
      <c r="I133" s="279"/>
      <c r="J133" s="279"/>
      <c r="K133" s="279"/>
      <c r="L133" s="279"/>
      <c r="M133" s="279"/>
      <c r="N133" s="279"/>
      <c r="O133" s="279"/>
      <c r="P133" s="279"/>
      <c r="Q133" s="279"/>
      <c r="R133" s="279"/>
    </row>
    <row r="134" spans="1:18" x14ac:dyDescent="0.2">
      <c r="A134" s="279"/>
      <c r="B134" s="279"/>
      <c r="C134" s="279"/>
      <c r="D134" s="279"/>
      <c r="E134" s="279"/>
      <c r="F134" s="279"/>
      <c r="G134" s="279"/>
      <c r="H134" s="279"/>
      <c r="I134" s="279"/>
      <c r="J134" s="279"/>
      <c r="K134" s="279"/>
      <c r="L134" s="279"/>
      <c r="M134" s="279"/>
      <c r="N134" s="279"/>
      <c r="O134" s="279"/>
      <c r="P134" s="279"/>
      <c r="Q134" s="279"/>
      <c r="R134" s="279"/>
    </row>
    <row r="135" spans="1:18" x14ac:dyDescent="0.2">
      <c r="A135" s="279"/>
      <c r="B135" s="279"/>
      <c r="C135" s="279"/>
      <c r="D135" s="279"/>
      <c r="E135" s="279"/>
      <c r="F135" s="279"/>
      <c r="G135" s="279"/>
      <c r="H135" s="279"/>
      <c r="I135" s="279"/>
      <c r="J135" s="279"/>
      <c r="K135" s="279"/>
      <c r="L135" s="279"/>
      <c r="M135" s="279"/>
      <c r="N135" s="279"/>
      <c r="O135" s="279"/>
      <c r="P135" s="279"/>
      <c r="Q135" s="279"/>
      <c r="R135" s="279"/>
    </row>
    <row r="136" spans="1:18" x14ac:dyDescent="0.2">
      <c r="A136" s="279"/>
      <c r="B136" s="279"/>
      <c r="C136" s="279"/>
      <c r="D136" s="279"/>
      <c r="E136" s="279"/>
      <c r="F136" s="279"/>
      <c r="G136" s="279"/>
      <c r="H136" s="279"/>
      <c r="I136" s="279"/>
      <c r="J136" s="279"/>
      <c r="K136" s="279"/>
      <c r="L136" s="279"/>
      <c r="M136" s="279"/>
      <c r="N136" s="279"/>
      <c r="O136" s="279"/>
      <c r="P136" s="279"/>
      <c r="Q136" s="279"/>
      <c r="R136" s="279"/>
    </row>
    <row r="137" spans="1:18" x14ac:dyDescent="0.2">
      <c r="A137" s="279"/>
      <c r="B137" s="279"/>
      <c r="C137" s="279"/>
      <c r="D137" s="279"/>
      <c r="E137" s="279"/>
      <c r="F137" s="279"/>
      <c r="G137" s="279"/>
      <c r="H137" s="279"/>
      <c r="I137" s="279"/>
      <c r="J137" s="279"/>
      <c r="K137" s="279"/>
      <c r="L137" s="279"/>
      <c r="M137" s="279"/>
      <c r="N137" s="279"/>
      <c r="O137" s="279"/>
      <c r="P137" s="279"/>
      <c r="Q137" s="279"/>
      <c r="R137" s="279"/>
    </row>
    <row r="138" spans="1:18" x14ac:dyDescent="0.2">
      <c r="A138" s="279"/>
      <c r="B138" s="279"/>
      <c r="C138" s="279"/>
      <c r="D138" s="279"/>
      <c r="E138" s="279"/>
      <c r="F138" s="279"/>
      <c r="G138" s="279"/>
      <c r="H138" s="279"/>
      <c r="I138" s="279"/>
      <c r="J138" s="279"/>
      <c r="K138" s="279"/>
      <c r="L138" s="279"/>
      <c r="M138" s="279"/>
      <c r="N138" s="279"/>
      <c r="O138" s="279"/>
      <c r="P138" s="279"/>
      <c r="Q138" s="279"/>
      <c r="R138" s="279"/>
    </row>
    <row r="139" spans="1:18" x14ac:dyDescent="0.2">
      <c r="A139" s="279"/>
      <c r="B139" s="279"/>
      <c r="C139" s="279"/>
      <c r="D139" s="279"/>
      <c r="E139" s="279"/>
      <c r="F139" s="279"/>
      <c r="G139" s="279"/>
      <c r="H139" s="279"/>
      <c r="I139" s="279"/>
      <c r="J139" s="279"/>
      <c r="K139" s="279"/>
      <c r="L139" s="279"/>
      <c r="M139" s="279"/>
      <c r="N139" s="279"/>
      <c r="O139" s="279"/>
      <c r="P139" s="279"/>
      <c r="Q139" s="279"/>
      <c r="R139" s="279"/>
    </row>
    <row r="140" spans="1:18" x14ac:dyDescent="0.2">
      <c r="A140" s="279"/>
      <c r="B140" s="279"/>
      <c r="C140" s="279"/>
      <c r="D140" s="279"/>
      <c r="E140" s="279"/>
      <c r="F140" s="279"/>
      <c r="G140" s="279"/>
      <c r="H140" s="279"/>
      <c r="I140" s="279"/>
      <c r="J140" s="279"/>
      <c r="K140" s="279"/>
      <c r="L140" s="279"/>
      <c r="M140" s="279"/>
      <c r="N140" s="279"/>
      <c r="O140" s="279"/>
      <c r="P140" s="279"/>
      <c r="Q140" s="279"/>
      <c r="R140" s="279"/>
    </row>
    <row r="141" spans="1:18" x14ac:dyDescent="0.2">
      <c r="A141" s="279"/>
      <c r="B141" s="279"/>
      <c r="C141" s="279"/>
      <c r="D141" s="279"/>
      <c r="E141" s="279"/>
      <c r="F141" s="279"/>
      <c r="G141" s="279"/>
      <c r="H141" s="279"/>
      <c r="I141" s="279"/>
      <c r="J141" s="279"/>
      <c r="K141" s="279"/>
      <c r="L141" s="279"/>
      <c r="M141" s="279"/>
      <c r="N141" s="279"/>
      <c r="O141" s="279"/>
      <c r="P141" s="279"/>
      <c r="Q141" s="279"/>
      <c r="R141" s="279"/>
    </row>
    <row r="142" spans="1:18" x14ac:dyDescent="0.2">
      <c r="A142" s="279"/>
      <c r="B142" s="279"/>
      <c r="C142" s="279"/>
      <c r="D142" s="279"/>
      <c r="E142" s="279"/>
      <c r="F142" s="279"/>
      <c r="G142" s="279"/>
      <c r="H142" s="279"/>
      <c r="I142" s="279"/>
      <c r="J142" s="279"/>
      <c r="K142" s="279"/>
      <c r="L142" s="279"/>
      <c r="M142" s="279"/>
      <c r="N142" s="279"/>
      <c r="O142" s="279"/>
      <c r="P142" s="279"/>
      <c r="Q142" s="279"/>
      <c r="R142" s="279"/>
    </row>
    <row r="143" spans="1:18" x14ac:dyDescent="0.2">
      <c r="A143" s="279"/>
      <c r="B143" s="279"/>
      <c r="C143" s="279"/>
      <c r="D143" s="279"/>
      <c r="E143" s="279"/>
      <c r="F143" s="279"/>
      <c r="G143" s="279"/>
      <c r="H143" s="279"/>
      <c r="I143" s="279"/>
      <c r="J143" s="279"/>
      <c r="K143" s="279"/>
      <c r="L143" s="279"/>
      <c r="M143" s="279"/>
      <c r="N143" s="279"/>
      <c r="O143" s="279"/>
      <c r="P143" s="279"/>
      <c r="Q143" s="279"/>
      <c r="R143" s="279"/>
    </row>
    <row r="144" spans="1:18" x14ac:dyDescent="0.2">
      <c r="A144" s="279"/>
      <c r="B144" s="279"/>
      <c r="C144" s="279"/>
      <c r="D144" s="279"/>
      <c r="E144" s="279"/>
      <c r="F144" s="279"/>
      <c r="G144" s="279"/>
      <c r="H144" s="279"/>
      <c r="I144" s="279"/>
      <c r="J144" s="279"/>
      <c r="K144" s="279"/>
      <c r="L144" s="279"/>
      <c r="M144" s="279"/>
      <c r="N144" s="279"/>
      <c r="O144" s="279"/>
      <c r="P144" s="279"/>
      <c r="Q144" s="279"/>
      <c r="R144" s="279"/>
    </row>
    <row r="145" spans="1:18" x14ac:dyDescent="0.2">
      <c r="A145" s="279"/>
      <c r="B145" s="279"/>
      <c r="C145" s="279"/>
      <c r="D145" s="279"/>
      <c r="E145" s="279"/>
      <c r="F145" s="279"/>
      <c r="G145" s="279"/>
      <c r="H145" s="279"/>
      <c r="I145" s="279"/>
      <c r="J145" s="279"/>
      <c r="K145" s="279"/>
      <c r="L145" s="279"/>
      <c r="M145" s="279"/>
      <c r="N145" s="279"/>
      <c r="O145" s="279"/>
      <c r="P145" s="279"/>
      <c r="Q145" s="279"/>
      <c r="R145" s="279"/>
    </row>
    <row r="146" spans="1:18" x14ac:dyDescent="0.2">
      <c r="A146" s="279"/>
      <c r="B146" s="279"/>
      <c r="C146" s="279"/>
      <c r="D146" s="279"/>
      <c r="E146" s="279"/>
      <c r="F146" s="279"/>
      <c r="G146" s="279"/>
      <c r="H146" s="279"/>
      <c r="I146" s="279"/>
      <c r="J146" s="279"/>
      <c r="K146" s="279"/>
      <c r="L146" s="279"/>
      <c r="M146" s="279"/>
      <c r="N146" s="279"/>
      <c r="O146" s="279"/>
      <c r="P146" s="279"/>
      <c r="Q146" s="279"/>
      <c r="R146" s="279"/>
    </row>
    <row r="147" spans="1:18" x14ac:dyDescent="0.2">
      <c r="A147" s="279"/>
      <c r="B147" s="279"/>
      <c r="C147" s="279"/>
      <c r="D147" s="279"/>
      <c r="E147" s="279"/>
      <c r="F147" s="279"/>
      <c r="G147" s="279"/>
      <c r="H147" s="279"/>
      <c r="I147" s="279"/>
      <c r="J147" s="279"/>
      <c r="K147" s="279"/>
      <c r="L147" s="279"/>
      <c r="M147" s="279"/>
      <c r="N147" s="279"/>
      <c r="O147" s="279"/>
      <c r="P147" s="279"/>
      <c r="Q147" s="279"/>
      <c r="R147" s="279"/>
    </row>
    <row r="148" spans="1:18" x14ac:dyDescent="0.2">
      <c r="A148" s="279"/>
      <c r="B148" s="279"/>
      <c r="C148" s="279"/>
      <c r="D148" s="279"/>
      <c r="E148" s="279"/>
      <c r="F148" s="279"/>
      <c r="G148" s="279"/>
      <c r="H148" s="279"/>
      <c r="I148" s="279"/>
      <c r="J148" s="279"/>
      <c r="K148" s="279"/>
      <c r="L148" s="279"/>
      <c r="M148" s="279"/>
      <c r="N148" s="279"/>
      <c r="O148" s="279"/>
      <c r="P148" s="279"/>
      <c r="Q148" s="279"/>
      <c r="R148" s="279"/>
    </row>
    <row r="149" spans="1:18" x14ac:dyDescent="0.2">
      <c r="A149" s="279"/>
      <c r="B149" s="279"/>
      <c r="C149" s="279"/>
      <c r="D149" s="279"/>
      <c r="E149" s="279"/>
      <c r="F149" s="279"/>
      <c r="G149" s="279"/>
      <c r="H149" s="279"/>
      <c r="I149" s="279"/>
      <c r="J149" s="279"/>
      <c r="K149" s="279"/>
      <c r="L149" s="279"/>
      <c r="M149" s="279"/>
      <c r="N149" s="279"/>
      <c r="O149" s="279"/>
      <c r="P149" s="279"/>
      <c r="Q149" s="279"/>
      <c r="R149" s="279"/>
    </row>
    <row r="150" spans="1:18" x14ac:dyDescent="0.2">
      <c r="A150" s="279"/>
      <c r="B150" s="279"/>
      <c r="C150" s="279"/>
      <c r="D150" s="279"/>
      <c r="E150" s="279"/>
      <c r="F150" s="279"/>
      <c r="G150" s="279"/>
      <c r="H150" s="279"/>
      <c r="I150" s="279"/>
      <c r="J150" s="279"/>
      <c r="K150" s="279"/>
      <c r="L150" s="279"/>
      <c r="M150" s="279"/>
      <c r="N150" s="279"/>
      <c r="O150" s="279"/>
      <c r="P150" s="279"/>
      <c r="Q150" s="279"/>
      <c r="R150" s="279"/>
    </row>
    <row r="151" spans="1:18" x14ac:dyDescent="0.2">
      <c r="A151" s="279"/>
      <c r="B151" s="279"/>
      <c r="C151" s="279"/>
      <c r="D151" s="279"/>
      <c r="E151" s="279"/>
      <c r="F151" s="279"/>
      <c r="G151" s="279"/>
      <c r="H151" s="279"/>
      <c r="I151" s="279"/>
      <c r="J151" s="279"/>
      <c r="K151" s="279"/>
      <c r="L151" s="279"/>
      <c r="M151" s="279"/>
      <c r="N151" s="279"/>
      <c r="O151" s="279"/>
      <c r="P151" s="279"/>
      <c r="Q151" s="279"/>
      <c r="R151" s="279"/>
    </row>
    <row r="152" spans="1:18" x14ac:dyDescent="0.2">
      <c r="A152" s="279"/>
      <c r="B152" s="279"/>
      <c r="C152" s="279"/>
      <c r="D152" s="279"/>
      <c r="E152" s="279"/>
      <c r="F152" s="279"/>
      <c r="G152" s="279"/>
      <c r="H152" s="279"/>
      <c r="I152" s="279"/>
      <c r="J152" s="279"/>
      <c r="K152" s="279"/>
      <c r="L152" s="279"/>
      <c r="M152" s="279"/>
      <c r="N152" s="279"/>
      <c r="O152" s="279"/>
      <c r="P152" s="279"/>
      <c r="Q152" s="279"/>
      <c r="R152" s="279"/>
    </row>
    <row r="153" spans="1:18" x14ac:dyDescent="0.2">
      <c r="A153" s="279"/>
      <c r="B153" s="279"/>
      <c r="C153" s="279"/>
      <c r="D153" s="279"/>
      <c r="E153" s="279"/>
      <c r="F153" s="279"/>
      <c r="G153" s="279"/>
      <c r="H153" s="279"/>
      <c r="I153" s="279"/>
      <c r="J153" s="279"/>
      <c r="K153" s="279"/>
      <c r="L153" s="279"/>
      <c r="M153" s="279"/>
      <c r="N153" s="279"/>
      <c r="O153" s="279"/>
      <c r="P153" s="279"/>
      <c r="Q153" s="279"/>
      <c r="R153" s="279"/>
    </row>
    <row r="154" spans="1:18" x14ac:dyDescent="0.2">
      <c r="A154" s="279"/>
      <c r="B154" s="279"/>
      <c r="C154" s="279"/>
      <c r="D154" s="279"/>
      <c r="E154" s="279"/>
      <c r="F154" s="279"/>
      <c r="G154" s="279"/>
      <c r="H154" s="279"/>
      <c r="I154" s="279"/>
      <c r="J154" s="279"/>
      <c r="K154" s="279"/>
      <c r="L154" s="279"/>
      <c r="M154" s="279"/>
      <c r="N154" s="279"/>
      <c r="O154" s="279"/>
      <c r="P154" s="279"/>
      <c r="Q154" s="279"/>
      <c r="R154" s="279"/>
    </row>
    <row r="155" spans="1:18" x14ac:dyDescent="0.2">
      <c r="A155" s="279"/>
      <c r="B155" s="279"/>
      <c r="C155" s="279"/>
      <c r="D155" s="279"/>
      <c r="E155" s="279"/>
      <c r="F155" s="279"/>
      <c r="G155" s="279"/>
      <c r="H155" s="279"/>
      <c r="I155" s="279"/>
      <c r="J155" s="279"/>
      <c r="K155" s="279"/>
      <c r="L155" s="279"/>
      <c r="M155" s="279"/>
      <c r="N155" s="279"/>
      <c r="O155" s="279"/>
      <c r="P155" s="279"/>
      <c r="Q155" s="279"/>
      <c r="R155" s="279"/>
    </row>
    <row r="156" spans="1:18" x14ac:dyDescent="0.2">
      <c r="A156" s="279"/>
      <c r="B156" s="279"/>
      <c r="C156" s="279"/>
      <c r="D156" s="279"/>
      <c r="E156" s="279"/>
      <c r="F156" s="279"/>
      <c r="G156" s="279"/>
      <c r="H156" s="279"/>
      <c r="I156" s="279"/>
      <c r="J156" s="279"/>
      <c r="K156" s="279"/>
      <c r="L156" s="279"/>
      <c r="M156" s="279"/>
      <c r="N156" s="279"/>
      <c r="O156" s="279"/>
      <c r="P156" s="279"/>
      <c r="Q156" s="279"/>
      <c r="R156" s="279"/>
    </row>
    <row r="157" spans="1:18" x14ac:dyDescent="0.2">
      <c r="A157" s="279"/>
      <c r="B157" s="279"/>
      <c r="C157" s="279"/>
      <c r="D157" s="279"/>
      <c r="E157" s="279"/>
      <c r="F157" s="279"/>
      <c r="G157" s="279"/>
      <c r="H157" s="279"/>
      <c r="I157" s="279"/>
      <c r="J157" s="279"/>
      <c r="K157" s="279"/>
      <c r="L157" s="279"/>
      <c r="M157" s="279"/>
      <c r="N157" s="279"/>
      <c r="O157" s="279"/>
      <c r="P157" s="279"/>
      <c r="Q157" s="279"/>
      <c r="R157" s="279"/>
    </row>
    <row r="158" spans="1:18" x14ac:dyDescent="0.2">
      <c r="A158" s="279"/>
      <c r="B158" s="279"/>
      <c r="C158" s="279"/>
      <c r="D158" s="279"/>
      <c r="E158" s="279"/>
      <c r="F158" s="279"/>
      <c r="G158" s="279"/>
      <c r="H158" s="279"/>
      <c r="I158" s="279"/>
      <c r="J158" s="279"/>
      <c r="K158" s="279"/>
      <c r="L158" s="279"/>
      <c r="M158" s="279"/>
      <c r="N158" s="279"/>
      <c r="O158" s="279"/>
      <c r="P158" s="279"/>
      <c r="Q158" s="279"/>
      <c r="R158" s="279"/>
    </row>
    <row r="159" spans="1:18" x14ac:dyDescent="0.2">
      <c r="A159" s="279"/>
      <c r="B159" s="279"/>
      <c r="C159" s="279"/>
      <c r="D159" s="279"/>
      <c r="E159" s="279"/>
      <c r="F159" s="279"/>
      <c r="G159" s="279"/>
      <c r="H159" s="279"/>
      <c r="I159" s="279"/>
      <c r="J159" s="279"/>
      <c r="K159" s="279"/>
      <c r="L159" s="279"/>
      <c r="M159" s="279"/>
      <c r="N159" s="279"/>
      <c r="O159" s="279"/>
      <c r="P159" s="279"/>
      <c r="Q159" s="279"/>
      <c r="R159" s="279"/>
    </row>
    <row r="160" spans="1:18" x14ac:dyDescent="0.2">
      <c r="A160" s="279"/>
      <c r="B160" s="279"/>
      <c r="C160" s="279"/>
      <c r="D160" s="279"/>
      <c r="E160" s="279"/>
      <c r="F160" s="279"/>
      <c r="G160" s="279"/>
      <c r="H160" s="279"/>
      <c r="I160" s="279"/>
      <c r="J160" s="279"/>
      <c r="K160" s="279"/>
      <c r="L160" s="279"/>
      <c r="M160" s="279"/>
      <c r="N160" s="279"/>
      <c r="O160" s="279"/>
      <c r="P160" s="279"/>
      <c r="Q160" s="279"/>
      <c r="R160" s="279"/>
    </row>
    <row r="161" spans="1:18" x14ac:dyDescent="0.2">
      <c r="A161" s="279"/>
      <c r="B161" s="279"/>
      <c r="C161" s="279"/>
      <c r="D161" s="279"/>
      <c r="E161" s="279"/>
      <c r="F161" s="279"/>
      <c r="G161" s="279"/>
      <c r="H161" s="279"/>
      <c r="I161" s="279"/>
      <c r="J161" s="279"/>
      <c r="K161" s="279"/>
      <c r="L161" s="279"/>
      <c r="M161" s="279"/>
      <c r="N161" s="279"/>
      <c r="O161" s="279"/>
      <c r="P161" s="279"/>
      <c r="Q161" s="279"/>
      <c r="R161" s="279"/>
    </row>
    <row r="162" spans="1:18" x14ac:dyDescent="0.2">
      <c r="A162" s="279"/>
      <c r="B162" s="279"/>
      <c r="C162" s="279"/>
      <c r="D162" s="279"/>
      <c r="E162" s="279"/>
      <c r="F162" s="279"/>
      <c r="G162" s="279"/>
      <c r="H162" s="279"/>
      <c r="I162" s="279"/>
      <c r="J162" s="279"/>
      <c r="K162" s="279"/>
      <c r="L162" s="279"/>
      <c r="M162" s="279"/>
      <c r="N162" s="279"/>
      <c r="O162" s="279"/>
      <c r="P162" s="279"/>
      <c r="Q162" s="279"/>
      <c r="R162" s="279"/>
    </row>
    <row r="163" spans="1:18" x14ac:dyDescent="0.2">
      <c r="A163" s="279"/>
      <c r="B163" s="279"/>
      <c r="C163" s="279"/>
      <c r="D163" s="279"/>
      <c r="E163" s="279"/>
      <c r="F163" s="279"/>
      <c r="G163" s="279"/>
      <c r="H163" s="279"/>
      <c r="I163" s="279"/>
      <c r="J163" s="279"/>
      <c r="K163" s="279"/>
      <c r="L163" s="279"/>
      <c r="M163" s="279"/>
      <c r="N163" s="279"/>
      <c r="O163" s="279"/>
      <c r="P163" s="279"/>
      <c r="Q163" s="279"/>
      <c r="R163" s="279"/>
    </row>
    <row r="164" spans="1:18" x14ac:dyDescent="0.2">
      <c r="A164" s="279"/>
      <c r="B164" s="279"/>
      <c r="C164" s="279"/>
      <c r="D164" s="279"/>
      <c r="E164" s="279"/>
      <c r="F164" s="279"/>
      <c r="G164" s="279"/>
      <c r="H164" s="279"/>
      <c r="I164" s="279"/>
      <c r="J164" s="279"/>
      <c r="K164" s="279"/>
      <c r="L164" s="279"/>
      <c r="M164" s="279"/>
      <c r="N164" s="279"/>
      <c r="O164" s="279"/>
      <c r="P164" s="279"/>
      <c r="Q164" s="279"/>
      <c r="R164" s="279"/>
    </row>
    <row r="165" spans="1:18" x14ac:dyDescent="0.2">
      <c r="A165" s="279"/>
      <c r="B165" s="279"/>
      <c r="C165" s="279"/>
      <c r="D165" s="279"/>
      <c r="E165" s="279"/>
      <c r="F165" s="279"/>
      <c r="G165" s="279"/>
      <c r="H165" s="279"/>
      <c r="I165" s="279"/>
      <c r="J165" s="279"/>
      <c r="K165" s="279"/>
      <c r="L165" s="279"/>
      <c r="M165" s="279"/>
      <c r="N165" s="279"/>
      <c r="O165" s="279"/>
      <c r="P165" s="279"/>
      <c r="Q165" s="279"/>
      <c r="R165" s="279"/>
    </row>
    <row r="166" spans="1:18" x14ac:dyDescent="0.2">
      <c r="A166" s="279"/>
      <c r="B166" s="279"/>
      <c r="C166" s="279"/>
      <c r="D166" s="279"/>
      <c r="E166" s="279"/>
      <c r="F166" s="279"/>
      <c r="G166" s="279"/>
      <c r="H166" s="279"/>
      <c r="I166" s="279"/>
      <c r="J166" s="279"/>
      <c r="K166" s="279"/>
      <c r="L166" s="279"/>
      <c r="M166" s="279"/>
      <c r="N166" s="279"/>
      <c r="O166" s="279"/>
      <c r="P166" s="279"/>
      <c r="Q166" s="279"/>
      <c r="R166" s="279"/>
    </row>
    <row r="167" spans="1:18" x14ac:dyDescent="0.2">
      <c r="A167" s="279"/>
      <c r="B167" s="279"/>
      <c r="C167" s="279"/>
      <c r="D167" s="279"/>
      <c r="E167" s="279"/>
      <c r="F167" s="279"/>
      <c r="G167" s="279"/>
      <c r="H167" s="279"/>
      <c r="I167" s="279"/>
      <c r="J167" s="279"/>
      <c r="K167" s="279"/>
      <c r="L167" s="279"/>
      <c r="M167" s="279"/>
      <c r="N167" s="279"/>
      <c r="O167" s="279"/>
      <c r="P167" s="279"/>
      <c r="Q167" s="279"/>
      <c r="R167" s="279"/>
    </row>
    <row r="168" spans="1:18" x14ac:dyDescent="0.2">
      <c r="A168" s="279"/>
      <c r="B168" s="279"/>
      <c r="C168" s="279"/>
      <c r="D168" s="279"/>
      <c r="E168" s="279"/>
      <c r="F168" s="279"/>
      <c r="G168" s="279"/>
      <c r="H168" s="279"/>
      <c r="I168" s="279"/>
      <c r="J168" s="279"/>
      <c r="K168" s="279"/>
      <c r="L168" s="279"/>
      <c r="M168" s="279"/>
      <c r="N168" s="279"/>
      <c r="O168" s="279"/>
      <c r="P168" s="279"/>
      <c r="Q168" s="279"/>
      <c r="R168" s="279"/>
    </row>
    <row r="169" spans="1:18" x14ac:dyDescent="0.2">
      <c r="A169" s="279"/>
      <c r="B169" s="279"/>
      <c r="C169" s="279"/>
      <c r="D169" s="279"/>
      <c r="E169" s="279"/>
      <c r="F169" s="279"/>
      <c r="G169" s="279"/>
      <c r="H169" s="279"/>
      <c r="I169" s="279"/>
      <c r="J169" s="279"/>
      <c r="K169" s="279"/>
      <c r="L169" s="279"/>
      <c r="M169" s="279"/>
      <c r="N169" s="279"/>
      <c r="O169" s="279"/>
      <c r="P169" s="279"/>
      <c r="Q169" s="279"/>
      <c r="R169" s="279"/>
    </row>
    <row r="170" spans="1:18" x14ac:dyDescent="0.2">
      <c r="A170" s="279"/>
      <c r="B170" s="279"/>
      <c r="C170" s="279"/>
      <c r="D170" s="279"/>
      <c r="E170" s="279"/>
      <c r="F170" s="279"/>
      <c r="G170" s="279"/>
      <c r="H170" s="279"/>
      <c r="I170" s="279"/>
      <c r="J170" s="279"/>
      <c r="K170" s="279"/>
      <c r="L170" s="279"/>
      <c r="M170" s="279"/>
      <c r="N170" s="279"/>
      <c r="O170" s="279"/>
      <c r="P170" s="279"/>
      <c r="Q170" s="279"/>
      <c r="R170" s="279"/>
    </row>
    <row r="171" spans="1:18" x14ac:dyDescent="0.2">
      <c r="A171" s="279"/>
      <c r="B171" s="279"/>
      <c r="C171" s="279"/>
      <c r="D171" s="279"/>
      <c r="E171" s="279"/>
      <c r="F171" s="279"/>
      <c r="G171" s="279"/>
      <c r="H171" s="279"/>
      <c r="I171" s="279"/>
      <c r="J171" s="279"/>
      <c r="K171" s="279"/>
      <c r="L171" s="279"/>
      <c r="M171" s="279"/>
      <c r="N171" s="279"/>
      <c r="O171" s="279"/>
      <c r="P171" s="279"/>
      <c r="Q171" s="279"/>
      <c r="R171" s="279"/>
    </row>
    <row r="172" spans="1:18" x14ac:dyDescent="0.2">
      <c r="A172" s="279"/>
      <c r="B172" s="279"/>
      <c r="C172" s="279"/>
      <c r="D172" s="279"/>
      <c r="E172" s="279"/>
      <c r="F172" s="279"/>
      <c r="G172" s="279"/>
      <c r="H172" s="279"/>
      <c r="I172" s="279"/>
      <c r="J172" s="279"/>
      <c r="K172" s="279"/>
      <c r="L172" s="279"/>
      <c r="M172" s="279"/>
      <c r="N172" s="279"/>
      <c r="O172" s="279"/>
      <c r="P172" s="279"/>
      <c r="Q172" s="279"/>
      <c r="R172" s="279"/>
    </row>
    <row r="173" spans="1:18" x14ac:dyDescent="0.2">
      <c r="A173" s="279"/>
      <c r="B173" s="279"/>
      <c r="C173" s="279"/>
      <c r="D173" s="279"/>
      <c r="E173" s="279"/>
      <c r="F173" s="279"/>
      <c r="G173" s="279"/>
      <c r="H173" s="279"/>
      <c r="I173" s="279"/>
      <c r="J173" s="279"/>
      <c r="K173" s="279"/>
      <c r="L173" s="279"/>
      <c r="M173" s="279"/>
      <c r="N173" s="279"/>
      <c r="O173" s="279"/>
      <c r="P173" s="279"/>
      <c r="Q173" s="279"/>
      <c r="R173" s="279"/>
    </row>
    <row r="174" spans="1:18" x14ac:dyDescent="0.2">
      <c r="A174" s="279"/>
      <c r="B174" s="279"/>
      <c r="C174" s="279"/>
      <c r="D174" s="279"/>
      <c r="E174" s="279"/>
      <c r="F174" s="279"/>
      <c r="G174" s="279"/>
      <c r="H174" s="279"/>
      <c r="I174" s="279"/>
      <c r="J174" s="279"/>
      <c r="K174" s="279"/>
      <c r="L174" s="279"/>
      <c r="M174" s="279"/>
      <c r="N174" s="279"/>
      <c r="O174" s="279"/>
      <c r="P174" s="279"/>
      <c r="Q174" s="279"/>
      <c r="R174" s="279"/>
    </row>
    <row r="175" spans="1:18" x14ac:dyDescent="0.2">
      <c r="A175" s="279"/>
      <c r="B175" s="279"/>
      <c r="C175" s="279"/>
      <c r="D175" s="279"/>
      <c r="E175" s="279"/>
      <c r="F175" s="279"/>
      <c r="G175" s="279"/>
      <c r="H175" s="279"/>
      <c r="I175" s="279"/>
      <c r="J175" s="279"/>
      <c r="K175" s="279"/>
      <c r="L175" s="279"/>
      <c r="M175" s="279"/>
      <c r="N175" s="279"/>
      <c r="O175" s="279"/>
      <c r="P175" s="279"/>
      <c r="Q175" s="279"/>
      <c r="R175" s="279"/>
    </row>
    <row r="176" spans="1:18" x14ac:dyDescent="0.2">
      <c r="A176" s="279"/>
      <c r="B176" s="279"/>
      <c r="C176" s="279"/>
      <c r="D176" s="279"/>
      <c r="E176" s="279"/>
      <c r="F176" s="279"/>
      <c r="G176" s="279"/>
      <c r="H176" s="279"/>
      <c r="I176" s="279"/>
      <c r="J176" s="279"/>
      <c r="K176" s="279"/>
      <c r="L176" s="279"/>
      <c r="M176" s="279"/>
      <c r="N176" s="279"/>
      <c r="O176" s="279"/>
      <c r="P176" s="279"/>
      <c r="Q176" s="279"/>
      <c r="R176" s="279"/>
    </row>
    <row r="177" spans="1:18" x14ac:dyDescent="0.2">
      <c r="A177" s="279"/>
      <c r="B177" s="279"/>
      <c r="C177" s="279"/>
      <c r="D177" s="279"/>
      <c r="E177" s="279"/>
      <c r="F177" s="279"/>
      <c r="G177" s="279"/>
      <c r="H177" s="279"/>
      <c r="I177" s="279"/>
      <c r="J177" s="279"/>
      <c r="K177" s="279"/>
      <c r="L177" s="279"/>
      <c r="M177" s="279"/>
      <c r="N177" s="279"/>
      <c r="O177" s="279"/>
      <c r="P177" s="279"/>
      <c r="Q177" s="279"/>
      <c r="R177" s="279"/>
    </row>
    <row r="178" spans="1:18" x14ac:dyDescent="0.2">
      <c r="A178" s="279"/>
      <c r="B178" s="279"/>
      <c r="C178" s="279"/>
      <c r="D178" s="279"/>
      <c r="E178" s="279"/>
      <c r="F178" s="279"/>
      <c r="G178" s="279"/>
      <c r="H178" s="279"/>
      <c r="I178" s="279"/>
      <c r="J178" s="279"/>
      <c r="K178" s="279"/>
      <c r="L178" s="279"/>
      <c r="M178" s="279"/>
      <c r="N178" s="279"/>
      <c r="O178" s="279"/>
      <c r="P178" s="279"/>
      <c r="Q178" s="279"/>
      <c r="R178" s="279"/>
    </row>
    <row r="179" spans="1:18" x14ac:dyDescent="0.2">
      <c r="A179" s="279"/>
      <c r="B179" s="279"/>
      <c r="C179" s="279"/>
      <c r="D179" s="279"/>
      <c r="E179" s="279"/>
      <c r="F179" s="279"/>
      <c r="G179" s="279"/>
      <c r="H179" s="279"/>
      <c r="I179" s="279"/>
      <c r="J179" s="279"/>
      <c r="K179" s="279"/>
      <c r="L179" s="279"/>
      <c r="M179" s="279"/>
      <c r="N179" s="279"/>
      <c r="O179" s="279"/>
      <c r="P179" s="279"/>
      <c r="Q179" s="279"/>
      <c r="R179" s="279"/>
    </row>
    <row r="180" spans="1:18" x14ac:dyDescent="0.2">
      <c r="A180" s="279"/>
      <c r="B180" s="279"/>
      <c r="C180" s="279"/>
      <c r="D180" s="279"/>
      <c r="E180" s="279"/>
      <c r="F180" s="279"/>
      <c r="G180" s="279"/>
      <c r="H180" s="279"/>
      <c r="I180" s="279"/>
      <c r="J180" s="279"/>
      <c r="K180" s="279"/>
      <c r="L180" s="279"/>
      <c r="M180" s="279"/>
      <c r="N180" s="279"/>
      <c r="O180" s="279"/>
      <c r="P180" s="279"/>
      <c r="Q180" s="279"/>
      <c r="R180" s="279"/>
    </row>
    <row r="181" spans="1:18" x14ac:dyDescent="0.2">
      <c r="A181" s="279"/>
      <c r="B181" s="279"/>
      <c r="C181" s="279"/>
      <c r="D181" s="279"/>
      <c r="E181" s="279"/>
      <c r="F181" s="279"/>
      <c r="G181" s="279"/>
      <c r="H181" s="279"/>
      <c r="I181" s="279"/>
      <c r="J181" s="279"/>
      <c r="K181" s="279"/>
      <c r="L181" s="279"/>
      <c r="M181" s="279"/>
      <c r="N181" s="279"/>
      <c r="O181" s="279"/>
      <c r="P181" s="279"/>
      <c r="Q181" s="279"/>
      <c r="R181" s="279"/>
    </row>
    <row r="182" spans="1:18" x14ac:dyDescent="0.2">
      <c r="A182" s="279"/>
      <c r="B182" s="279"/>
      <c r="C182" s="279"/>
      <c r="D182" s="279"/>
      <c r="E182" s="279"/>
      <c r="F182" s="279"/>
      <c r="G182" s="279"/>
      <c r="H182" s="279"/>
      <c r="I182" s="279"/>
      <c r="J182" s="279"/>
      <c r="K182" s="279"/>
      <c r="L182" s="279"/>
      <c r="M182" s="279"/>
      <c r="N182" s="279"/>
      <c r="O182" s="279"/>
      <c r="P182" s="279"/>
      <c r="Q182" s="279"/>
      <c r="R182" s="279"/>
    </row>
    <row r="183" spans="1:18" x14ac:dyDescent="0.2">
      <c r="A183" s="279"/>
      <c r="B183" s="279"/>
      <c r="C183" s="279"/>
      <c r="D183" s="279"/>
      <c r="E183" s="279"/>
      <c r="F183" s="279"/>
      <c r="G183" s="279"/>
      <c r="H183" s="279"/>
      <c r="I183" s="279"/>
      <c r="J183" s="279"/>
      <c r="K183" s="279"/>
      <c r="L183" s="279"/>
      <c r="M183" s="279"/>
      <c r="N183" s="279"/>
      <c r="O183" s="279"/>
      <c r="P183" s="279"/>
      <c r="Q183" s="279"/>
      <c r="R183" s="279"/>
    </row>
    <row r="184" spans="1:18" x14ac:dyDescent="0.2">
      <c r="A184" s="279"/>
      <c r="B184" s="279"/>
      <c r="C184" s="279"/>
      <c r="D184" s="279"/>
      <c r="E184" s="279"/>
      <c r="F184" s="279"/>
      <c r="G184" s="279"/>
      <c r="H184" s="279"/>
      <c r="I184" s="279"/>
      <c r="J184" s="279"/>
      <c r="K184" s="279"/>
      <c r="L184" s="279"/>
      <c r="M184" s="279"/>
      <c r="N184" s="279"/>
      <c r="O184" s="279"/>
      <c r="P184" s="279"/>
      <c r="Q184" s="279"/>
      <c r="R184" s="279"/>
    </row>
    <row r="185" spans="1:18" x14ac:dyDescent="0.2">
      <c r="A185" s="279"/>
      <c r="B185" s="279"/>
      <c r="C185" s="279"/>
      <c r="D185" s="279"/>
      <c r="E185" s="279"/>
      <c r="F185" s="279"/>
      <c r="G185" s="279"/>
      <c r="H185" s="279"/>
      <c r="I185" s="279"/>
      <c r="J185" s="279"/>
      <c r="K185" s="279"/>
      <c r="L185" s="279"/>
      <c r="M185" s="279"/>
      <c r="N185" s="279"/>
      <c r="O185" s="279"/>
      <c r="P185" s="279"/>
      <c r="Q185" s="279"/>
      <c r="R185" s="279"/>
    </row>
    <row r="186" spans="1:18" x14ac:dyDescent="0.2">
      <c r="A186" s="279"/>
      <c r="B186" s="279"/>
      <c r="C186" s="279"/>
      <c r="D186" s="279"/>
      <c r="E186" s="279"/>
      <c r="F186" s="279"/>
      <c r="G186" s="279"/>
      <c r="H186" s="279"/>
      <c r="I186" s="279"/>
      <c r="J186" s="279"/>
      <c r="K186" s="279"/>
      <c r="L186" s="279"/>
      <c r="M186" s="279"/>
      <c r="N186" s="279"/>
      <c r="O186" s="279"/>
      <c r="P186" s="279"/>
      <c r="Q186" s="279"/>
      <c r="R186" s="279"/>
    </row>
    <row r="187" spans="1:18" x14ac:dyDescent="0.2">
      <c r="A187" s="279"/>
      <c r="B187" s="279"/>
      <c r="C187" s="279"/>
      <c r="D187" s="279"/>
      <c r="E187" s="279"/>
      <c r="F187" s="279"/>
      <c r="G187" s="279"/>
      <c r="H187" s="279"/>
      <c r="I187" s="279"/>
      <c r="J187" s="279"/>
      <c r="K187" s="279"/>
      <c r="L187" s="279"/>
      <c r="M187" s="279"/>
      <c r="N187" s="279"/>
      <c r="O187" s="279"/>
      <c r="P187" s="279"/>
      <c r="Q187" s="279"/>
      <c r="R187" s="279"/>
    </row>
    <row r="188" spans="1:18" x14ac:dyDescent="0.2">
      <c r="A188" s="279"/>
      <c r="B188" s="279"/>
      <c r="C188" s="279"/>
      <c r="D188" s="279"/>
      <c r="E188" s="279"/>
      <c r="F188" s="279"/>
      <c r="G188" s="279"/>
      <c r="H188" s="279"/>
      <c r="I188" s="279"/>
      <c r="J188" s="279"/>
      <c r="K188" s="279"/>
      <c r="L188" s="279"/>
      <c r="M188" s="279"/>
      <c r="N188" s="279"/>
      <c r="O188" s="279"/>
      <c r="P188" s="279"/>
      <c r="Q188" s="279"/>
      <c r="R188" s="279"/>
    </row>
    <row r="189" spans="1:18" x14ac:dyDescent="0.2">
      <c r="A189" s="279"/>
      <c r="B189" s="279"/>
      <c r="C189" s="279"/>
      <c r="D189" s="279"/>
      <c r="E189" s="279"/>
      <c r="F189" s="279"/>
      <c r="G189" s="279"/>
      <c r="H189" s="279"/>
      <c r="I189" s="279"/>
      <c r="J189" s="279"/>
      <c r="K189" s="279"/>
      <c r="L189" s="279"/>
      <c r="M189" s="279"/>
      <c r="N189" s="279"/>
      <c r="O189" s="279"/>
      <c r="P189" s="279"/>
      <c r="Q189" s="279"/>
      <c r="R189" s="279"/>
    </row>
    <row r="190" spans="1:18" x14ac:dyDescent="0.2">
      <c r="A190" s="279"/>
      <c r="B190" s="279"/>
      <c r="C190" s="279"/>
      <c r="D190" s="279"/>
      <c r="E190" s="279"/>
      <c r="F190" s="279"/>
      <c r="G190" s="279"/>
      <c r="H190" s="279"/>
      <c r="I190" s="279"/>
      <c r="J190" s="279"/>
      <c r="K190" s="279"/>
      <c r="L190" s="279"/>
      <c r="M190" s="279"/>
      <c r="N190" s="279"/>
      <c r="O190" s="279"/>
      <c r="P190" s="279"/>
      <c r="Q190" s="279"/>
      <c r="R190" s="279"/>
    </row>
    <row r="191" spans="1:18" x14ac:dyDescent="0.2">
      <c r="A191" s="279"/>
      <c r="B191" s="279"/>
      <c r="C191" s="279"/>
      <c r="D191" s="279"/>
      <c r="E191" s="279"/>
      <c r="F191" s="279"/>
      <c r="G191" s="279"/>
      <c r="H191" s="279"/>
      <c r="I191" s="279"/>
      <c r="J191" s="279"/>
      <c r="K191" s="279"/>
      <c r="L191" s="279"/>
      <c r="M191" s="279"/>
      <c r="N191" s="279"/>
      <c r="O191" s="279"/>
      <c r="P191" s="279"/>
      <c r="Q191" s="279"/>
      <c r="R191" s="279"/>
    </row>
    <row r="192" spans="1:18" x14ac:dyDescent="0.2">
      <c r="A192" s="279"/>
      <c r="B192" s="279"/>
      <c r="C192" s="279"/>
      <c r="D192" s="279"/>
      <c r="E192" s="279"/>
      <c r="F192" s="279"/>
      <c r="G192" s="279"/>
      <c r="H192" s="279"/>
      <c r="I192" s="279"/>
      <c r="J192" s="279"/>
      <c r="K192" s="279"/>
      <c r="L192" s="279"/>
      <c r="M192" s="279"/>
      <c r="N192" s="279"/>
      <c r="O192" s="279"/>
      <c r="P192" s="279"/>
      <c r="Q192" s="279"/>
      <c r="R192" s="279"/>
    </row>
    <row r="193" spans="1:18" x14ac:dyDescent="0.2">
      <c r="A193" s="279"/>
      <c r="B193" s="279"/>
      <c r="C193" s="279"/>
      <c r="D193" s="279"/>
      <c r="E193" s="279"/>
      <c r="F193" s="279"/>
      <c r="G193" s="279"/>
      <c r="H193" s="279"/>
      <c r="I193" s="279"/>
      <c r="J193" s="279"/>
      <c r="K193" s="279"/>
      <c r="L193" s="279"/>
      <c r="M193" s="279"/>
      <c r="N193" s="279"/>
      <c r="O193" s="279"/>
      <c r="P193" s="279"/>
      <c r="Q193" s="279"/>
      <c r="R193" s="279"/>
    </row>
    <row r="194" spans="1:18" x14ac:dyDescent="0.2">
      <c r="A194" s="279"/>
      <c r="B194" s="279"/>
      <c r="C194" s="279"/>
      <c r="D194" s="279"/>
      <c r="E194" s="279"/>
      <c r="F194" s="279"/>
      <c r="G194" s="279"/>
      <c r="H194" s="279"/>
      <c r="I194" s="279"/>
      <c r="J194" s="279"/>
      <c r="K194" s="279"/>
      <c r="L194" s="279"/>
      <c r="M194" s="279"/>
      <c r="N194" s="279"/>
      <c r="O194" s="279"/>
      <c r="P194" s="279"/>
      <c r="Q194" s="279"/>
      <c r="R194" s="279"/>
    </row>
    <row r="195" spans="1:18" x14ac:dyDescent="0.2">
      <c r="A195" s="279"/>
      <c r="B195" s="279"/>
      <c r="C195" s="279"/>
      <c r="D195" s="279"/>
      <c r="E195" s="279"/>
      <c r="F195" s="279"/>
      <c r="G195" s="279"/>
      <c r="H195" s="279"/>
      <c r="I195" s="279"/>
      <c r="J195" s="279"/>
      <c r="K195" s="279"/>
      <c r="L195" s="279"/>
      <c r="M195" s="279"/>
      <c r="N195" s="279"/>
      <c r="O195" s="279"/>
      <c r="P195" s="279"/>
      <c r="Q195" s="279"/>
      <c r="R195" s="279"/>
    </row>
    <row r="196" spans="1:18" x14ac:dyDescent="0.2">
      <c r="A196" s="279"/>
      <c r="B196" s="279"/>
      <c r="C196" s="279"/>
      <c r="D196" s="279"/>
      <c r="E196" s="279"/>
      <c r="F196" s="279"/>
      <c r="G196" s="279"/>
      <c r="H196" s="279"/>
      <c r="I196" s="279"/>
      <c r="J196" s="279"/>
      <c r="K196" s="279"/>
      <c r="L196" s="279"/>
      <c r="M196" s="279"/>
      <c r="N196" s="279"/>
      <c r="O196" s="279"/>
      <c r="P196" s="279"/>
      <c r="Q196" s="279"/>
      <c r="R196" s="279"/>
    </row>
    <row r="197" spans="1:18" x14ac:dyDescent="0.2">
      <c r="A197" s="279"/>
      <c r="B197" s="279"/>
      <c r="C197" s="279"/>
      <c r="D197" s="279"/>
      <c r="E197" s="279"/>
      <c r="F197" s="279"/>
      <c r="G197" s="279"/>
      <c r="H197" s="279"/>
      <c r="I197" s="279"/>
      <c r="J197" s="279"/>
      <c r="K197" s="279"/>
      <c r="L197" s="279"/>
      <c r="M197" s="279"/>
      <c r="N197" s="279"/>
      <c r="O197" s="279"/>
      <c r="P197" s="279"/>
      <c r="Q197" s="279"/>
      <c r="R197" s="279"/>
    </row>
    <row r="198" spans="1:18" x14ac:dyDescent="0.2">
      <c r="A198" s="279"/>
      <c r="B198" s="279"/>
      <c r="C198" s="279"/>
      <c r="D198" s="279"/>
      <c r="E198" s="279"/>
      <c r="F198" s="279"/>
      <c r="G198" s="279"/>
      <c r="H198" s="279"/>
      <c r="I198" s="279"/>
      <c r="J198" s="279"/>
      <c r="K198" s="279"/>
      <c r="L198" s="279"/>
      <c r="M198" s="279"/>
      <c r="N198" s="279"/>
      <c r="O198" s="279"/>
      <c r="P198" s="279"/>
      <c r="Q198" s="279"/>
      <c r="R198" s="279"/>
    </row>
    <row r="199" spans="1:18" x14ac:dyDescent="0.2">
      <c r="A199" s="279"/>
      <c r="B199" s="279"/>
      <c r="C199" s="279"/>
      <c r="D199" s="279"/>
      <c r="E199" s="279"/>
      <c r="F199" s="279"/>
      <c r="G199" s="279"/>
      <c r="H199" s="279"/>
      <c r="I199" s="279"/>
      <c r="J199" s="279"/>
      <c r="K199" s="279"/>
      <c r="L199" s="279"/>
      <c r="M199" s="279"/>
      <c r="N199" s="279"/>
      <c r="O199" s="279"/>
      <c r="P199" s="279"/>
      <c r="Q199" s="279"/>
      <c r="R199" s="279"/>
    </row>
    <row r="200" spans="1:18" x14ac:dyDescent="0.2">
      <c r="A200" s="279"/>
      <c r="B200" s="279"/>
      <c r="C200" s="279"/>
      <c r="D200" s="279"/>
      <c r="E200" s="279"/>
      <c r="F200" s="279"/>
      <c r="G200" s="279"/>
      <c r="H200" s="279"/>
      <c r="I200" s="279"/>
      <c r="J200" s="279"/>
      <c r="K200" s="279"/>
      <c r="L200" s="279"/>
      <c r="M200" s="279"/>
      <c r="N200" s="279"/>
      <c r="O200" s="279"/>
      <c r="P200" s="279"/>
      <c r="Q200" s="279"/>
      <c r="R200" s="279"/>
    </row>
    <row r="201" spans="1:18" x14ac:dyDescent="0.2">
      <c r="A201" s="279"/>
      <c r="B201" s="279"/>
      <c r="C201" s="279"/>
      <c r="D201" s="279"/>
      <c r="E201" s="279"/>
      <c r="F201" s="279"/>
      <c r="G201" s="279"/>
      <c r="H201" s="279"/>
      <c r="I201" s="279"/>
      <c r="J201" s="279"/>
      <c r="K201" s="279"/>
      <c r="L201" s="279"/>
      <c r="M201" s="279"/>
      <c r="N201" s="279"/>
      <c r="O201" s="279"/>
      <c r="P201" s="279"/>
      <c r="Q201" s="279"/>
      <c r="R201" s="279"/>
    </row>
    <row r="202" spans="1:18" x14ac:dyDescent="0.2">
      <c r="A202" s="279"/>
      <c r="B202" s="279"/>
      <c r="C202" s="279"/>
      <c r="D202" s="279"/>
      <c r="E202" s="279"/>
      <c r="F202" s="279"/>
      <c r="G202" s="279"/>
      <c r="H202" s="279"/>
      <c r="I202" s="279"/>
      <c r="J202" s="279"/>
      <c r="K202" s="279"/>
      <c r="L202" s="279"/>
      <c r="M202" s="279"/>
      <c r="N202" s="279"/>
      <c r="O202" s="279"/>
      <c r="P202" s="279"/>
      <c r="Q202" s="279"/>
      <c r="R202" s="279"/>
    </row>
    <row r="203" spans="1:18" x14ac:dyDescent="0.2">
      <c r="A203" s="279"/>
      <c r="B203" s="279"/>
      <c r="C203" s="279"/>
      <c r="D203" s="279"/>
      <c r="E203" s="279"/>
      <c r="F203" s="279"/>
      <c r="G203" s="279"/>
      <c r="H203" s="279"/>
      <c r="I203" s="279"/>
      <c r="J203" s="279"/>
      <c r="K203" s="279"/>
      <c r="L203" s="279"/>
      <c r="M203" s="279"/>
      <c r="N203" s="279"/>
      <c r="O203" s="279"/>
      <c r="P203" s="279"/>
      <c r="Q203" s="279"/>
      <c r="R203" s="279"/>
    </row>
    <row r="204" spans="1:18" x14ac:dyDescent="0.2">
      <c r="A204" s="279"/>
      <c r="B204" s="279"/>
      <c r="C204" s="279"/>
      <c r="D204" s="279"/>
      <c r="E204" s="279"/>
      <c r="F204" s="279"/>
      <c r="G204" s="279"/>
      <c r="H204" s="279"/>
      <c r="I204" s="279"/>
      <c r="J204" s="279"/>
      <c r="K204" s="279"/>
      <c r="L204" s="279"/>
      <c r="M204" s="279"/>
      <c r="N204" s="279"/>
      <c r="O204" s="279"/>
      <c r="P204" s="279"/>
      <c r="Q204" s="279"/>
      <c r="R204" s="279"/>
    </row>
    <row r="205" spans="1:18" x14ac:dyDescent="0.2">
      <c r="A205" s="279"/>
      <c r="B205" s="279"/>
      <c r="C205" s="279"/>
      <c r="D205" s="279"/>
      <c r="E205" s="279"/>
      <c r="F205" s="279"/>
      <c r="G205" s="279"/>
      <c r="H205" s="279"/>
      <c r="I205" s="279"/>
      <c r="J205" s="279"/>
      <c r="K205" s="279"/>
      <c r="L205" s="279"/>
      <c r="M205" s="279"/>
      <c r="N205" s="279"/>
      <c r="O205" s="279"/>
      <c r="P205" s="279"/>
      <c r="Q205" s="279"/>
      <c r="R205" s="279"/>
    </row>
    <row r="206" spans="1:18" x14ac:dyDescent="0.2">
      <c r="A206" s="279"/>
      <c r="B206" s="279"/>
      <c r="C206" s="279"/>
      <c r="D206" s="279"/>
      <c r="E206" s="279"/>
      <c r="F206" s="279"/>
      <c r="G206" s="279"/>
      <c r="H206" s="279"/>
      <c r="I206" s="279"/>
      <c r="J206" s="279"/>
      <c r="K206" s="279"/>
      <c r="L206" s="279"/>
      <c r="M206" s="279"/>
      <c r="N206" s="279"/>
      <c r="O206" s="279"/>
      <c r="P206" s="279"/>
      <c r="Q206" s="279"/>
      <c r="R206" s="279"/>
    </row>
    <row r="207" spans="1:18" x14ac:dyDescent="0.2">
      <c r="A207" s="279"/>
      <c r="B207" s="279"/>
      <c r="C207" s="279"/>
      <c r="D207" s="279"/>
      <c r="E207" s="279"/>
      <c r="F207" s="279"/>
      <c r="G207" s="279"/>
      <c r="H207" s="279"/>
      <c r="I207" s="279"/>
      <c r="J207" s="279"/>
      <c r="K207" s="279"/>
      <c r="L207" s="279"/>
      <c r="M207" s="279"/>
      <c r="N207" s="279"/>
      <c r="O207" s="279"/>
      <c r="P207" s="279"/>
      <c r="Q207" s="279"/>
      <c r="R207" s="279"/>
    </row>
    <row r="208" spans="1:18" x14ac:dyDescent="0.2">
      <c r="A208" s="279"/>
      <c r="B208" s="279"/>
      <c r="C208" s="279"/>
      <c r="D208" s="279"/>
      <c r="E208" s="279"/>
      <c r="F208" s="279"/>
      <c r="G208" s="279"/>
      <c r="H208" s="279"/>
      <c r="I208" s="279"/>
      <c r="J208" s="279"/>
      <c r="K208" s="279"/>
      <c r="L208" s="279"/>
      <c r="M208" s="279"/>
      <c r="N208" s="279"/>
      <c r="O208" s="279"/>
      <c r="P208" s="279"/>
      <c r="Q208" s="279"/>
      <c r="R208" s="279"/>
    </row>
  </sheetData>
  <mergeCells count="1">
    <mergeCell ref="B2:L2"/>
  </mergeCells>
  <phoneticPr fontId="0" type="noConversion"/>
  <pageMargins left="0.75" right="0.75" top="1" bottom="1" header="0" footer="0"/>
  <pageSetup paperSize="9" orientation="portrait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1076"/>
  <sheetViews>
    <sheetView showGridLines="0" workbookViewId="0">
      <selection activeCell="F24" sqref="F24"/>
    </sheetView>
  </sheetViews>
  <sheetFormatPr defaultRowHeight="12.75" x14ac:dyDescent="0.2"/>
  <cols>
    <col min="1" max="1" width="21" customWidth="1"/>
    <col min="3" max="3" width="19.140625" customWidth="1"/>
  </cols>
  <sheetData>
    <row r="1" spans="1:9" ht="21" x14ac:dyDescent="0.2">
      <c r="A1" s="517" t="s">
        <v>286</v>
      </c>
      <c r="B1" s="517"/>
      <c r="C1" s="517"/>
      <c r="D1" s="517"/>
      <c r="E1" s="517"/>
      <c r="F1" s="517"/>
      <c r="G1" s="517"/>
      <c r="H1" s="517"/>
      <c r="I1" s="517"/>
    </row>
    <row r="2" spans="1:9" ht="13.5" thickBot="1" x14ac:dyDescent="0.25">
      <c r="A2" s="300"/>
      <c r="B2" s="300"/>
      <c r="C2" s="300"/>
      <c r="D2" s="300"/>
      <c r="E2" s="300"/>
      <c r="F2" s="300"/>
      <c r="G2" s="300"/>
      <c r="H2" s="300"/>
      <c r="I2" s="300"/>
    </row>
    <row r="3" spans="1:9" x14ac:dyDescent="0.2">
      <c r="A3" s="300"/>
      <c r="B3" s="300"/>
      <c r="C3" s="300" t="s">
        <v>287</v>
      </c>
      <c r="D3" s="300"/>
      <c r="E3" s="300"/>
      <c r="F3" s="300"/>
      <c r="G3" s="300"/>
      <c r="H3" s="301" t="s">
        <v>288</v>
      </c>
      <c r="I3" s="302"/>
    </row>
    <row r="4" spans="1:9" x14ac:dyDescent="0.2">
      <c r="A4" s="300"/>
      <c r="B4" s="300"/>
      <c r="C4" s="300" t="s">
        <v>289</v>
      </c>
      <c r="D4" s="300"/>
      <c r="E4" s="300"/>
      <c r="F4" s="300"/>
      <c r="G4" s="300"/>
      <c r="H4" s="303" t="s">
        <v>290</v>
      </c>
      <c r="I4" s="304"/>
    </row>
    <row r="5" spans="1:9" x14ac:dyDescent="0.2">
      <c r="A5" s="300"/>
      <c r="B5" s="300"/>
      <c r="C5" s="300"/>
      <c r="D5" s="300"/>
      <c r="E5" s="300"/>
      <c r="F5" s="300"/>
      <c r="G5" s="300"/>
      <c r="H5" s="303" t="s">
        <v>291</v>
      </c>
      <c r="I5" s="304"/>
    </row>
    <row r="6" spans="1:9" ht="18" x14ac:dyDescent="0.2">
      <c r="A6" s="305" t="s">
        <v>292</v>
      </c>
      <c r="B6" s="306"/>
      <c r="C6" s="307">
        <v>100</v>
      </c>
      <c r="D6" s="308"/>
      <c r="E6" s="308"/>
      <c r="F6" s="308"/>
      <c r="G6" s="300"/>
      <c r="H6" s="303" t="s">
        <v>293</v>
      </c>
      <c r="I6" s="304"/>
    </row>
    <row r="7" spans="1:9" x14ac:dyDescent="0.2">
      <c r="A7" s="305" t="s">
        <v>294</v>
      </c>
      <c r="B7" s="306"/>
      <c r="C7" s="615" t="str">
        <f>IF(+C16&gt;0,"ATENÇÃO O PANTONE REAGE C/A COLA","o Pantone não reage c/a cola")</f>
        <v>o Pantone não reage c/a cola</v>
      </c>
      <c r="D7" s="616"/>
      <c r="E7" s="616"/>
      <c r="F7" s="617"/>
      <c r="G7" s="300"/>
      <c r="H7" s="303" t="s">
        <v>295</v>
      </c>
      <c r="I7" s="304"/>
    </row>
    <row r="8" spans="1:9" x14ac:dyDescent="0.2">
      <c r="A8" s="305" t="s">
        <v>296</v>
      </c>
      <c r="B8" s="306"/>
      <c r="C8" s="618" t="str">
        <f>IF(+C7="ATENÇÃO O PANTONE REAGE C/A COLA","TEM DE SER PLASTICIZADO A QUENTE","PODE SER PLASTICIZADO A FRIO")</f>
        <v>PODE SER PLASTICIZADO A FRIO</v>
      </c>
      <c r="D8" s="619"/>
      <c r="E8" s="619"/>
      <c r="F8" s="620"/>
      <c r="G8" s="300"/>
      <c r="H8" s="303" t="s">
        <v>297</v>
      </c>
      <c r="I8" s="304"/>
    </row>
    <row r="9" spans="1:9" ht="13.5" thickBot="1" x14ac:dyDescent="0.25">
      <c r="A9" s="300"/>
      <c r="B9" s="300"/>
      <c r="C9" s="300"/>
      <c r="D9" s="300"/>
      <c r="E9" s="300"/>
      <c r="F9" s="300"/>
      <c r="G9" s="300"/>
      <c r="H9" s="309"/>
      <c r="I9" s="310"/>
    </row>
    <row r="10" spans="1:9" x14ac:dyDescent="0.2">
      <c r="A10" s="311" t="s">
        <v>298</v>
      </c>
      <c r="B10" s="300"/>
      <c r="C10" s="300"/>
      <c r="D10" s="300"/>
      <c r="E10" s="300"/>
      <c r="F10" s="300"/>
      <c r="G10" s="300"/>
      <c r="H10" s="300"/>
      <c r="I10" s="300"/>
    </row>
    <row r="11" spans="1:9" x14ac:dyDescent="0.2">
      <c r="A11" s="300"/>
      <c r="B11" s="300"/>
      <c r="C11" s="300"/>
      <c r="D11" s="300"/>
      <c r="E11" s="300"/>
      <c r="F11" s="300"/>
      <c r="G11" s="300"/>
      <c r="H11" s="300"/>
      <c r="I11" s="300"/>
    </row>
    <row r="12" spans="1:9" x14ac:dyDescent="0.2">
      <c r="A12" s="311" t="s">
        <v>299</v>
      </c>
      <c r="B12" s="300"/>
      <c r="C12" s="300"/>
      <c r="D12" s="300"/>
      <c r="E12" s="300"/>
      <c r="F12" s="300"/>
      <c r="G12" s="300"/>
      <c r="H12" s="300"/>
      <c r="I12" s="300"/>
    </row>
    <row r="13" spans="1:9" x14ac:dyDescent="0.2">
      <c r="A13" s="311" t="s">
        <v>300</v>
      </c>
      <c r="B13" s="300"/>
      <c r="C13" s="300"/>
      <c r="D13" s="300"/>
      <c r="E13" s="300"/>
      <c r="F13" s="300"/>
      <c r="G13" s="300"/>
      <c r="H13" s="300"/>
      <c r="I13" s="300"/>
    </row>
    <row r="14" spans="1:9" x14ac:dyDescent="0.2">
      <c r="A14" s="311" t="s">
        <v>301</v>
      </c>
      <c r="B14" s="300"/>
      <c r="C14" s="300" t="s">
        <v>302</v>
      </c>
      <c r="D14" s="300"/>
      <c r="E14" s="300"/>
      <c r="F14" s="300"/>
      <c r="G14" s="300"/>
      <c r="H14" s="300"/>
      <c r="I14" s="300"/>
    </row>
    <row r="15" spans="1:9" x14ac:dyDescent="0.2">
      <c r="A15" s="311" t="s">
        <v>303</v>
      </c>
      <c r="B15" s="300"/>
      <c r="C15" s="300" t="s">
        <v>304</v>
      </c>
      <c r="D15" s="300"/>
      <c r="E15" s="300"/>
      <c r="F15" s="300"/>
      <c r="G15" s="300"/>
      <c r="H15" s="300"/>
      <c r="I15" s="300"/>
    </row>
    <row r="16" spans="1:9" x14ac:dyDescent="0.2">
      <c r="A16" s="311" t="s">
        <v>305</v>
      </c>
      <c r="B16" s="300"/>
      <c r="C16" s="300">
        <f>COUNTIF(A18:A865,C6)</f>
        <v>0</v>
      </c>
      <c r="D16" s="300"/>
      <c r="E16" s="300"/>
      <c r="F16" s="300"/>
      <c r="G16" s="300"/>
      <c r="H16" s="300"/>
      <c r="I16" s="300"/>
    </row>
    <row r="17" spans="1:9" x14ac:dyDescent="0.2">
      <c r="A17" s="311" t="s">
        <v>306</v>
      </c>
      <c r="B17" s="300"/>
      <c r="C17" s="300"/>
      <c r="D17" s="300"/>
      <c r="E17" s="300"/>
      <c r="F17" s="300"/>
      <c r="G17" s="300"/>
      <c r="H17" s="300"/>
      <c r="I17" s="300"/>
    </row>
    <row r="18" spans="1:9" x14ac:dyDescent="0.2">
      <c r="A18" s="312">
        <v>106</v>
      </c>
      <c r="B18" s="300"/>
      <c r="C18" s="300">
        <f t="shared" ref="C18:C81" si="0">+IF(+A18=$C$6,$C$6,0)</f>
        <v>0</v>
      </c>
      <c r="D18" s="300"/>
      <c r="E18" s="300"/>
      <c r="F18" s="300"/>
      <c r="G18" s="300"/>
      <c r="H18" s="300"/>
      <c r="I18" s="300"/>
    </row>
    <row r="19" spans="1:9" x14ac:dyDescent="0.2">
      <c r="A19" s="312">
        <v>107</v>
      </c>
      <c r="B19" s="300"/>
      <c r="C19" s="300">
        <f t="shared" si="0"/>
        <v>0</v>
      </c>
      <c r="D19" s="300"/>
      <c r="E19" s="300"/>
      <c r="F19" s="300"/>
      <c r="G19" s="300"/>
      <c r="H19" s="300"/>
      <c r="I19" s="300"/>
    </row>
    <row r="20" spans="1:9" x14ac:dyDescent="0.2">
      <c r="A20" s="312">
        <v>108</v>
      </c>
      <c r="B20" s="300"/>
      <c r="C20" s="300">
        <f t="shared" si="0"/>
        <v>0</v>
      </c>
      <c r="D20" s="300"/>
      <c r="E20" s="300"/>
      <c r="F20" s="300"/>
      <c r="G20" s="300"/>
      <c r="H20" s="300"/>
      <c r="I20" s="300"/>
    </row>
    <row r="21" spans="1:9" x14ac:dyDescent="0.2">
      <c r="A21" s="312">
        <v>109</v>
      </c>
      <c r="B21" s="300"/>
      <c r="C21" s="300">
        <f t="shared" si="0"/>
        <v>0</v>
      </c>
      <c r="D21" s="300"/>
      <c r="E21" s="300"/>
      <c r="F21" s="300"/>
      <c r="G21" s="300"/>
      <c r="H21" s="300"/>
      <c r="I21" s="300"/>
    </row>
    <row r="22" spans="1:9" x14ac:dyDescent="0.2">
      <c r="A22" s="312">
        <v>110</v>
      </c>
      <c r="B22" s="300"/>
      <c r="C22" s="300">
        <f t="shared" si="0"/>
        <v>0</v>
      </c>
      <c r="D22" s="300"/>
      <c r="E22" s="300"/>
      <c r="F22" s="300"/>
      <c r="G22" s="300"/>
      <c r="H22" s="300"/>
      <c r="I22" s="300"/>
    </row>
    <row r="23" spans="1:9" x14ac:dyDescent="0.2">
      <c r="A23" s="312">
        <v>111</v>
      </c>
      <c r="B23" s="300"/>
      <c r="C23" s="300">
        <f t="shared" si="0"/>
        <v>0</v>
      </c>
      <c r="D23" s="300"/>
      <c r="E23" s="300"/>
      <c r="F23" s="300"/>
      <c r="G23" s="300"/>
      <c r="H23" s="300"/>
      <c r="I23" s="300"/>
    </row>
    <row r="24" spans="1:9" x14ac:dyDescent="0.2">
      <c r="A24" s="312">
        <v>112</v>
      </c>
      <c r="B24" s="300"/>
      <c r="C24" s="300">
        <f t="shared" si="0"/>
        <v>0</v>
      </c>
      <c r="D24" s="300"/>
      <c r="E24" s="300"/>
      <c r="F24" s="300"/>
      <c r="G24" s="300"/>
      <c r="H24" s="300"/>
      <c r="I24" s="300"/>
    </row>
    <row r="25" spans="1:9" x14ac:dyDescent="0.2">
      <c r="A25" s="312">
        <v>113</v>
      </c>
      <c r="B25" s="300"/>
      <c r="C25" s="300">
        <f t="shared" si="0"/>
        <v>0</v>
      </c>
      <c r="D25" s="300"/>
      <c r="E25" s="300"/>
      <c r="F25" s="300"/>
      <c r="G25" s="300"/>
      <c r="H25" s="300"/>
      <c r="I25" s="300"/>
    </row>
    <row r="26" spans="1:9" x14ac:dyDescent="0.2">
      <c r="A26" s="312">
        <v>114</v>
      </c>
      <c r="B26" s="300"/>
      <c r="C26" s="300">
        <f t="shared" si="0"/>
        <v>0</v>
      </c>
      <c r="D26" s="300"/>
      <c r="E26" s="300"/>
      <c r="F26" s="300"/>
      <c r="G26" s="300"/>
      <c r="H26" s="300"/>
      <c r="I26" s="300"/>
    </row>
    <row r="27" spans="1:9" x14ac:dyDescent="0.2">
      <c r="A27" s="312">
        <v>115</v>
      </c>
      <c r="B27" s="300"/>
      <c r="C27" s="300">
        <f t="shared" si="0"/>
        <v>0</v>
      </c>
      <c r="D27" s="300"/>
      <c r="E27" s="300"/>
      <c r="F27" s="300"/>
      <c r="G27" s="300"/>
      <c r="H27" s="300"/>
      <c r="I27" s="300"/>
    </row>
    <row r="28" spans="1:9" x14ac:dyDescent="0.2">
      <c r="A28" s="312">
        <v>116</v>
      </c>
      <c r="B28" s="300"/>
      <c r="C28" s="300">
        <f t="shared" si="0"/>
        <v>0</v>
      </c>
      <c r="D28" s="300"/>
      <c r="E28" s="300"/>
      <c r="F28" s="300"/>
      <c r="G28" s="300"/>
      <c r="H28" s="300"/>
      <c r="I28" s="300"/>
    </row>
    <row r="29" spans="1:9" x14ac:dyDescent="0.2">
      <c r="A29" s="312">
        <v>117</v>
      </c>
      <c r="B29" s="300"/>
      <c r="C29" s="300">
        <f t="shared" si="0"/>
        <v>0</v>
      </c>
      <c r="D29" s="300"/>
      <c r="E29" s="300"/>
      <c r="F29" s="300"/>
      <c r="G29" s="300"/>
      <c r="H29" s="300"/>
      <c r="I29" s="300"/>
    </row>
    <row r="30" spans="1:9" x14ac:dyDescent="0.2">
      <c r="A30" s="312">
        <v>118</v>
      </c>
      <c r="B30" s="300"/>
      <c r="C30" s="300">
        <f t="shared" si="0"/>
        <v>0</v>
      </c>
      <c r="D30" s="300"/>
      <c r="E30" s="300"/>
      <c r="F30" s="300"/>
      <c r="G30" s="300"/>
      <c r="H30" s="300"/>
      <c r="I30" s="300"/>
    </row>
    <row r="31" spans="1:9" x14ac:dyDescent="0.2">
      <c r="A31" s="312">
        <v>119</v>
      </c>
      <c r="B31" s="300"/>
      <c r="C31" s="300">
        <f t="shared" si="0"/>
        <v>0</v>
      </c>
      <c r="D31" s="300"/>
      <c r="E31" s="300"/>
      <c r="F31" s="300"/>
      <c r="G31" s="300"/>
      <c r="H31" s="300"/>
      <c r="I31" s="300"/>
    </row>
    <row r="32" spans="1:9" x14ac:dyDescent="0.2">
      <c r="A32" s="312">
        <v>120</v>
      </c>
      <c r="B32" s="300"/>
      <c r="C32" s="300">
        <f t="shared" si="0"/>
        <v>0</v>
      </c>
      <c r="D32" s="300"/>
      <c r="E32" s="300"/>
      <c r="F32" s="300"/>
      <c r="G32" s="300"/>
      <c r="H32" s="300"/>
      <c r="I32" s="300"/>
    </row>
    <row r="33" spans="1:9" x14ac:dyDescent="0.2">
      <c r="A33" s="312">
        <v>121</v>
      </c>
      <c r="B33" s="300"/>
      <c r="C33" s="300">
        <f t="shared" si="0"/>
        <v>0</v>
      </c>
      <c r="D33" s="300"/>
      <c r="E33" s="300"/>
      <c r="F33" s="300"/>
      <c r="G33" s="300"/>
      <c r="H33" s="300"/>
      <c r="I33" s="300"/>
    </row>
    <row r="34" spans="1:9" x14ac:dyDescent="0.2">
      <c r="A34" s="312">
        <v>122</v>
      </c>
      <c r="B34" s="300"/>
      <c r="C34" s="300">
        <f t="shared" si="0"/>
        <v>0</v>
      </c>
      <c r="D34" s="300"/>
      <c r="E34" s="300"/>
      <c r="F34" s="300"/>
      <c r="G34" s="300"/>
      <c r="H34" s="300"/>
      <c r="I34" s="300"/>
    </row>
    <row r="35" spans="1:9" x14ac:dyDescent="0.2">
      <c r="A35" s="312">
        <v>123</v>
      </c>
      <c r="B35" s="300"/>
      <c r="C35" s="300">
        <f t="shared" si="0"/>
        <v>0</v>
      </c>
      <c r="D35" s="300"/>
      <c r="E35" s="300"/>
      <c r="F35" s="300"/>
      <c r="G35" s="300"/>
      <c r="H35" s="300"/>
      <c r="I35" s="300"/>
    </row>
    <row r="36" spans="1:9" x14ac:dyDescent="0.2">
      <c r="A36" s="312">
        <v>124</v>
      </c>
      <c r="B36" s="300"/>
      <c r="C36" s="300">
        <f t="shared" si="0"/>
        <v>0</v>
      </c>
      <c r="D36" s="300"/>
      <c r="E36" s="300"/>
      <c r="F36" s="300"/>
      <c r="G36" s="300"/>
      <c r="H36" s="300"/>
      <c r="I36" s="300"/>
    </row>
    <row r="37" spans="1:9" x14ac:dyDescent="0.2">
      <c r="A37" s="312">
        <v>125</v>
      </c>
      <c r="B37" s="300"/>
      <c r="C37" s="300">
        <f t="shared" si="0"/>
        <v>0</v>
      </c>
      <c r="D37" s="300"/>
      <c r="E37" s="300"/>
      <c r="F37" s="300"/>
      <c r="G37" s="300"/>
      <c r="H37" s="300"/>
      <c r="I37" s="300"/>
    </row>
    <row r="38" spans="1:9" x14ac:dyDescent="0.2">
      <c r="A38" s="312">
        <v>126</v>
      </c>
      <c r="B38" s="300"/>
      <c r="C38" s="300">
        <f t="shared" si="0"/>
        <v>0</v>
      </c>
      <c r="D38" s="300"/>
      <c r="E38" s="300"/>
      <c r="F38" s="300"/>
      <c r="G38" s="300"/>
      <c r="H38" s="300"/>
      <c r="I38" s="300"/>
    </row>
    <row r="39" spans="1:9" x14ac:dyDescent="0.2">
      <c r="A39" s="312">
        <v>1205</v>
      </c>
      <c r="B39" s="300"/>
      <c r="C39" s="300">
        <f t="shared" si="0"/>
        <v>0</v>
      </c>
      <c r="D39" s="300"/>
      <c r="E39" s="300"/>
      <c r="F39" s="300"/>
      <c r="G39" s="300"/>
      <c r="H39" s="300"/>
      <c r="I39" s="300"/>
    </row>
    <row r="40" spans="1:9" x14ac:dyDescent="0.2">
      <c r="A40" s="312">
        <v>1215</v>
      </c>
      <c r="B40" s="300"/>
      <c r="C40" s="300">
        <f t="shared" si="0"/>
        <v>0</v>
      </c>
      <c r="D40" s="300"/>
      <c r="E40" s="300"/>
      <c r="F40" s="300"/>
      <c r="G40" s="300"/>
      <c r="H40" s="300"/>
      <c r="I40" s="300"/>
    </row>
    <row r="41" spans="1:9" x14ac:dyDescent="0.2">
      <c r="A41" s="312">
        <v>1225</v>
      </c>
      <c r="B41" s="300"/>
      <c r="C41" s="300">
        <f t="shared" si="0"/>
        <v>0</v>
      </c>
      <c r="D41" s="300"/>
      <c r="E41" s="300"/>
      <c r="F41" s="300"/>
      <c r="G41" s="300"/>
      <c r="H41" s="300"/>
      <c r="I41" s="300"/>
    </row>
    <row r="42" spans="1:9" x14ac:dyDescent="0.2">
      <c r="A42" s="312">
        <v>1235</v>
      </c>
      <c r="B42" s="300"/>
      <c r="C42" s="300">
        <f t="shared" si="0"/>
        <v>0</v>
      </c>
      <c r="D42" s="300"/>
      <c r="E42" s="300"/>
      <c r="F42" s="300"/>
      <c r="G42" s="300"/>
      <c r="H42" s="300"/>
      <c r="I42" s="300"/>
    </row>
    <row r="43" spans="1:9" x14ac:dyDescent="0.2">
      <c r="A43" s="312">
        <v>1245</v>
      </c>
      <c r="B43" s="300"/>
      <c r="C43" s="300">
        <f t="shared" si="0"/>
        <v>0</v>
      </c>
      <c r="D43" s="300"/>
      <c r="E43" s="300"/>
      <c r="F43" s="300"/>
      <c r="G43" s="300"/>
      <c r="H43" s="300"/>
      <c r="I43" s="300"/>
    </row>
    <row r="44" spans="1:9" x14ac:dyDescent="0.2">
      <c r="A44" s="312">
        <v>1255</v>
      </c>
      <c r="B44" s="300"/>
      <c r="C44" s="300">
        <f t="shared" si="0"/>
        <v>0</v>
      </c>
      <c r="D44" s="300"/>
      <c r="E44" s="300"/>
      <c r="F44" s="300"/>
      <c r="G44" s="300"/>
      <c r="H44" s="300"/>
      <c r="I44" s="300"/>
    </row>
    <row r="45" spans="1:9" x14ac:dyDescent="0.2">
      <c r="A45" s="312">
        <v>1265</v>
      </c>
      <c r="B45" s="300"/>
      <c r="C45" s="300">
        <f t="shared" si="0"/>
        <v>0</v>
      </c>
      <c r="D45" s="300"/>
      <c r="E45" s="300"/>
      <c r="F45" s="300"/>
      <c r="G45" s="300"/>
      <c r="H45" s="300"/>
      <c r="I45" s="300"/>
    </row>
    <row r="46" spans="1:9" x14ac:dyDescent="0.2">
      <c r="A46" s="312">
        <v>134</v>
      </c>
      <c r="B46" s="300"/>
      <c r="C46" s="300">
        <f t="shared" si="0"/>
        <v>0</v>
      </c>
      <c r="D46" s="300"/>
      <c r="E46" s="300"/>
      <c r="F46" s="300"/>
      <c r="G46" s="300"/>
      <c r="H46" s="300"/>
      <c r="I46" s="300"/>
    </row>
    <row r="47" spans="1:9" x14ac:dyDescent="0.2">
      <c r="A47" s="312">
        <v>135</v>
      </c>
      <c r="B47" s="300"/>
      <c r="C47" s="300">
        <f t="shared" si="0"/>
        <v>0</v>
      </c>
      <c r="D47" s="300"/>
      <c r="E47" s="300"/>
      <c r="F47" s="300"/>
      <c r="G47" s="300"/>
      <c r="H47" s="300"/>
      <c r="I47" s="300"/>
    </row>
    <row r="48" spans="1:9" x14ac:dyDescent="0.2">
      <c r="A48" s="312">
        <v>136</v>
      </c>
      <c r="B48" s="300"/>
      <c r="C48" s="300">
        <f t="shared" si="0"/>
        <v>0</v>
      </c>
      <c r="D48" s="300"/>
      <c r="E48" s="300"/>
      <c r="F48" s="300"/>
      <c r="G48" s="300"/>
      <c r="H48" s="300"/>
      <c r="I48" s="300"/>
    </row>
    <row r="49" spans="1:9" x14ac:dyDescent="0.2">
      <c r="A49" s="312">
        <v>137</v>
      </c>
      <c r="B49" s="300"/>
      <c r="C49" s="300">
        <f t="shared" si="0"/>
        <v>0</v>
      </c>
      <c r="D49" s="300"/>
      <c r="E49" s="300"/>
      <c r="F49" s="300"/>
      <c r="G49" s="300"/>
      <c r="H49" s="300"/>
      <c r="I49" s="300"/>
    </row>
    <row r="50" spans="1:9" x14ac:dyDescent="0.2">
      <c r="A50" s="312">
        <v>138</v>
      </c>
      <c r="B50" s="300"/>
      <c r="C50" s="300">
        <f t="shared" si="0"/>
        <v>0</v>
      </c>
      <c r="D50" s="300"/>
      <c r="E50" s="300"/>
      <c r="F50" s="300"/>
      <c r="G50" s="300"/>
      <c r="H50" s="300"/>
      <c r="I50" s="300"/>
    </row>
    <row r="51" spans="1:9" x14ac:dyDescent="0.2">
      <c r="A51" s="312">
        <v>139</v>
      </c>
      <c r="B51" s="300"/>
      <c r="C51" s="300">
        <f t="shared" si="0"/>
        <v>0</v>
      </c>
      <c r="D51" s="300"/>
      <c r="E51" s="300"/>
      <c r="F51" s="300"/>
      <c r="G51" s="300"/>
      <c r="H51" s="300"/>
      <c r="I51" s="300"/>
    </row>
    <row r="52" spans="1:9" x14ac:dyDescent="0.2">
      <c r="A52" s="312">
        <v>140</v>
      </c>
      <c r="B52" s="300"/>
      <c r="C52" s="300">
        <f t="shared" si="0"/>
        <v>0</v>
      </c>
      <c r="D52" s="300"/>
      <c r="E52" s="300"/>
      <c r="F52" s="300"/>
      <c r="G52" s="300"/>
      <c r="H52" s="300"/>
      <c r="I52" s="300"/>
    </row>
    <row r="53" spans="1:9" x14ac:dyDescent="0.2">
      <c r="A53" s="312">
        <v>1345</v>
      </c>
      <c r="B53" s="300"/>
      <c r="C53" s="300">
        <f t="shared" si="0"/>
        <v>0</v>
      </c>
      <c r="D53" s="300"/>
      <c r="E53" s="300"/>
      <c r="F53" s="300"/>
      <c r="G53" s="300"/>
      <c r="H53" s="300"/>
      <c r="I53" s="300"/>
    </row>
    <row r="54" spans="1:9" x14ac:dyDescent="0.2">
      <c r="A54" s="312">
        <v>1355</v>
      </c>
      <c r="B54" s="300"/>
      <c r="C54" s="300">
        <f t="shared" si="0"/>
        <v>0</v>
      </c>
      <c r="D54" s="300"/>
      <c r="E54" s="300"/>
      <c r="F54" s="300"/>
      <c r="G54" s="300"/>
      <c r="H54" s="300"/>
      <c r="I54" s="300"/>
    </row>
    <row r="55" spans="1:9" x14ac:dyDescent="0.2">
      <c r="A55" s="312">
        <v>1365</v>
      </c>
      <c r="B55" s="300"/>
      <c r="C55" s="300">
        <f t="shared" si="0"/>
        <v>0</v>
      </c>
      <c r="D55" s="300"/>
      <c r="E55" s="300"/>
      <c r="F55" s="300"/>
      <c r="G55" s="300"/>
      <c r="H55" s="300"/>
      <c r="I55" s="300"/>
    </row>
    <row r="56" spans="1:9" x14ac:dyDescent="0.2">
      <c r="A56" s="312">
        <v>1375</v>
      </c>
      <c r="B56" s="300"/>
      <c r="C56" s="300">
        <f t="shared" si="0"/>
        <v>0</v>
      </c>
      <c r="D56" s="300"/>
      <c r="E56" s="300"/>
      <c r="F56" s="300"/>
      <c r="G56" s="300"/>
      <c r="H56" s="300"/>
      <c r="I56" s="300"/>
    </row>
    <row r="57" spans="1:9" x14ac:dyDescent="0.2">
      <c r="A57" s="312">
        <v>1385</v>
      </c>
      <c r="B57" s="300"/>
      <c r="C57" s="300">
        <f t="shared" si="0"/>
        <v>0</v>
      </c>
      <c r="D57" s="300"/>
      <c r="E57" s="300"/>
      <c r="F57" s="300"/>
      <c r="G57" s="300"/>
      <c r="H57" s="300"/>
      <c r="I57" s="300"/>
    </row>
    <row r="58" spans="1:9" x14ac:dyDescent="0.2">
      <c r="A58" s="312">
        <v>1395</v>
      </c>
      <c r="B58" s="300"/>
      <c r="C58" s="300">
        <f t="shared" si="0"/>
        <v>0</v>
      </c>
      <c r="D58" s="300"/>
      <c r="E58" s="300"/>
      <c r="F58" s="300"/>
      <c r="G58" s="300"/>
      <c r="H58" s="300"/>
      <c r="I58" s="300"/>
    </row>
    <row r="59" spans="1:9" x14ac:dyDescent="0.2">
      <c r="A59" s="312">
        <v>1405</v>
      </c>
      <c r="B59" s="300"/>
      <c r="C59" s="300">
        <f t="shared" si="0"/>
        <v>0</v>
      </c>
      <c r="D59" s="300"/>
      <c r="E59" s="300"/>
      <c r="F59" s="300"/>
      <c r="G59" s="300"/>
      <c r="H59" s="300"/>
      <c r="I59" s="300"/>
    </row>
    <row r="60" spans="1:9" x14ac:dyDescent="0.2">
      <c r="A60" s="312">
        <v>148</v>
      </c>
      <c r="B60" s="300"/>
      <c r="C60" s="300">
        <f t="shared" si="0"/>
        <v>0</v>
      </c>
      <c r="D60" s="300"/>
      <c r="E60" s="300"/>
      <c r="F60" s="300"/>
      <c r="G60" s="300"/>
      <c r="H60" s="300"/>
      <c r="I60" s="300"/>
    </row>
    <row r="61" spans="1:9" x14ac:dyDescent="0.2">
      <c r="A61" s="312">
        <v>149</v>
      </c>
      <c r="B61" s="300"/>
      <c r="C61" s="300">
        <f t="shared" si="0"/>
        <v>0</v>
      </c>
      <c r="D61" s="300"/>
      <c r="E61" s="300"/>
      <c r="F61" s="300"/>
      <c r="G61" s="300"/>
      <c r="H61" s="300"/>
      <c r="I61" s="300"/>
    </row>
    <row r="62" spans="1:9" x14ac:dyDescent="0.2">
      <c r="A62" s="312">
        <v>150</v>
      </c>
      <c r="B62" s="300"/>
      <c r="C62" s="300">
        <f t="shared" si="0"/>
        <v>0</v>
      </c>
      <c r="D62" s="300"/>
      <c r="E62" s="300"/>
      <c r="F62" s="300"/>
      <c r="G62" s="300"/>
      <c r="H62" s="300"/>
      <c r="I62" s="300"/>
    </row>
    <row r="63" spans="1:9" x14ac:dyDescent="0.2">
      <c r="A63" s="312">
        <v>151</v>
      </c>
      <c r="B63" s="300"/>
      <c r="C63" s="300">
        <f t="shared" si="0"/>
        <v>0</v>
      </c>
      <c r="D63" s="300"/>
      <c r="E63" s="300"/>
      <c r="F63" s="300"/>
      <c r="G63" s="300"/>
      <c r="H63" s="300"/>
      <c r="I63" s="300"/>
    </row>
    <row r="64" spans="1:9" x14ac:dyDescent="0.2">
      <c r="A64" s="312">
        <v>152</v>
      </c>
      <c r="B64" s="300"/>
      <c r="C64" s="300">
        <f t="shared" si="0"/>
        <v>0</v>
      </c>
      <c r="D64" s="300"/>
      <c r="E64" s="300"/>
      <c r="F64" s="300"/>
      <c r="G64" s="300"/>
      <c r="H64" s="300"/>
      <c r="I64" s="300"/>
    </row>
    <row r="65" spans="1:9" x14ac:dyDescent="0.2">
      <c r="A65" s="312">
        <v>153</v>
      </c>
      <c r="B65" s="300"/>
      <c r="C65" s="300">
        <f t="shared" si="0"/>
        <v>0</v>
      </c>
      <c r="D65" s="300"/>
      <c r="E65" s="300"/>
      <c r="F65" s="300"/>
      <c r="G65" s="300"/>
      <c r="H65" s="300"/>
      <c r="I65" s="300"/>
    </row>
    <row r="66" spans="1:9" x14ac:dyDescent="0.2">
      <c r="A66" s="312">
        <v>154</v>
      </c>
      <c r="B66" s="300"/>
      <c r="C66" s="300">
        <f t="shared" si="0"/>
        <v>0</v>
      </c>
      <c r="D66" s="300"/>
      <c r="E66" s="300"/>
      <c r="F66" s="300"/>
      <c r="G66" s="300"/>
      <c r="H66" s="300"/>
      <c r="I66" s="300"/>
    </row>
    <row r="67" spans="1:9" x14ac:dyDescent="0.2">
      <c r="A67" s="312">
        <v>1555</v>
      </c>
      <c r="B67" s="300"/>
      <c r="C67" s="300">
        <f t="shared" si="0"/>
        <v>0</v>
      </c>
      <c r="D67" s="300"/>
      <c r="E67" s="300"/>
      <c r="F67" s="300"/>
      <c r="G67" s="300"/>
      <c r="H67" s="300"/>
      <c r="I67" s="300"/>
    </row>
    <row r="68" spans="1:9" x14ac:dyDescent="0.2">
      <c r="A68" s="312">
        <v>1565</v>
      </c>
      <c r="B68" s="300"/>
      <c r="C68" s="300">
        <f t="shared" si="0"/>
        <v>0</v>
      </c>
      <c r="D68" s="300"/>
      <c r="E68" s="300"/>
      <c r="F68" s="300"/>
      <c r="G68" s="300"/>
      <c r="H68" s="300"/>
      <c r="I68" s="300"/>
    </row>
    <row r="69" spans="1:9" x14ac:dyDescent="0.2">
      <c r="A69" s="312">
        <v>1575</v>
      </c>
      <c r="B69" s="300"/>
      <c r="C69" s="300">
        <f t="shared" si="0"/>
        <v>0</v>
      </c>
      <c r="D69" s="300"/>
      <c r="E69" s="300"/>
      <c r="F69" s="300"/>
      <c r="G69" s="300"/>
      <c r="H69" s="300"/>
      <c r="I69" s="300"/>
    </row>
    <row r="70" spans="1:9" x14ac:dyDescent="0.2">
      <c r="A70" s="312">
        <v>1585</v>
      </c>
      <c r="B70" s="300"/>
      <c r="C70" s="300">
        <f t="shared" si="0"/>
        <v>0</v>
      </c>
      <c r="D70" s="300"/>
      <c r="E70" s="300"/>
      <c r="F70" s="300"/>
      <c r="G70" s="300"/>
      <c r="H70" s="300"/>
      <c r="I70" s="300"/>
    </row>
    <row r="71" spans="1:9" x14ac:dyDescent="0.2">
      <c r="A71" s="312">
        <v>1595</v>
      </c>
      <c r="B71" s="300"/>
      <c r="C71" s="300">
        <f t="shared" si="0"/>
        <v>0</v>
      </c>
      <c r="D71" s="300"/>
      <c r="E71" s="300"/>
      <c r="F71" s="300"/>
      <c r="G71" s="300"/>
      <c r="H71" s="300"/>
      <c r="I71" s="300"/>
    </row>
    <row r="72" spans="1:9" x14ac:dyDescent="0.2">
      <c r="A72" s="312">
        <v>1605</v>
      </c>
      <c r="B72" s="300"/>
      <c r="C72" s="300">
        <f t="shared" si="0"/>
        <v>0</v>
      </c>
      <c r="D72" s="300"/>
      <c r="E72" s="300"/>
      <c r="F72" s="300"/>
      <c r="G72" s="300"/>
      <c r="H72" s="300"/>
      <c r="I72" s="300"/>
    </row>
    <row r="73" spans="1:9" x14ac:dyDescent="0.2">
      <c r="A73" s="312">
        <v>1615</v>
      </c>
      <c r="B73" s="300"/>
      <c r="C73" s="300">
        <f t="shared" si="0"/>
        <v>0</v>
      </c>
      <c r="D73" s="300"/>
      <c r="E73" s="300"/>
      <c r="F73" s="300"/>
      <c r="G73" s="300"/>
      <c r="H73" s="300"/>
      <c r="I73" s="300"/>
    </row>
    <row r="74" spans="1:9" x14ac:dyDescent="0.2">
      <c r="A74" s="312">
        <v>162</v>
      </c>
      <c r="B74" s="300"/>
      <c r="C74" s="300">
        <f t="shared" si="0"/>
        <v>0</v>
      </c>
      <c r="D74" s="300"/>
      <c r="E74" s="300"/>
      <c r="F74" s="300"/>
      <c r="G74" s="300"/>
      <c r="H74" s="300"/>
      <c r="I74" s="300"/>
    </row>
    <row r="75" spans="1:9" x14ac:dyDescent="0.2">
      <c r="A75" s="312">
        <v>163</v>
      </c>
      <c r="B75" s="300"/>
      <c r="C75" s="300">
        <f t="shared" si="0"/>
        <v>0</v>
      </c>
      <c r="D75" s="300"/>
      <c r="E75" s="300"/>
      <c r="F75" s="300"/>
      <c r="G75" s="300"/>
      <c r="H75" s="300"/>
      <c r="I75" s="300"/>
    </row>
    <row r="76" spans="1:9" x14ac:dyDescent="0.2">
      <c r="A76" s="312">
        <v>164</v>
      </c>
      <c r="B76" s="300"/>
      <c r="C76" s="300">
        <f t="shared" si="0"/>
        <v>0</v>
      </c>
      <c r="D76" s="300"/>
      <c r="E76" s="300"/>
      <c r="F76" s="300"/>
      <c r="G76" s="300"/>
      <c r="H76" s="300"/>
      <c r="I76" s="300"/>
    </row>
    <row r="77" spans="1:9" x14ac:dyDescent="0.2">
      <c r="A77" s="312">
        <v>165</v>
      </c>
      <c r="B77" s="300"/>
      <c r="C77" s="300">
        <f t="shared" si="0"/>
        <v>0</v>
      </c>
      <c r="D77" s="300"/>
      <c r="E77" s="300"/>
      <c r="F77" s="300"/>
      <c r="G77" s="300"/>
      <c r="H77" s="300"/>
      <c r="I77" s="300"/>
    </row>
    <row r="78" spans="1:9" x14ac:dyDescent="0.2">
      <c r="A78" s="312">
        <v>166</v>
      </c>
      <c r="B78" s="300"/>
      <c r="C78" s="300">
        <f t="shared" si="0"/>
        <v>0</v>
      </c>
      <c r="D78" s="300"/>
      <c r="E78" s="300"/>
      <c r="F78" s="300"/>
      <c r="G78" s="300"/>
      <c r="H78" s="300"/>
      <c r="I78" s="300"/>
    </row>
    <row r="79" spans="1:9" x14ac:dyDescent="0.2">
      <c r="A79" s="312">
        <v>167</v>
      </c>
      <c r="B79" s="300"/>
      <c r="C79" s="300">
        <f t="shared" si="0"/>
        <v>0</v>
      </c>
      <c r="D79" s="300"/>
      <c r="E79" s="300"/>
      <c r="F79" s="300"/>
      <c r="G79" s="300"/>
      <c r="H79" s="300"/>
      <c r="I79" s="300"/>
    </row>
    <row r="80" spans="1:9" x14ac:dyDescent="0.2">
      <c r="A80" s="312">
        <v>168</v>
      </c>
      <c r="B80" s="300"/>
      <c r="C80" s="300">
        <f t="shared" si="0"/>
        <v>0</v>
      </c>
      <c r="D80" s="300"/>
      <c r="E80" s="300"/>
      <c r="F80" s="300"/>
      <c r="G80" s="300"/>
      <c r="H80" s="300"/>
      <c r="I80" s="300"/>
    </row>
    <row r="81" spans="1:9" x14ac:dyDescent="0.2">
      <c r="A81" s="312">
        <v>1625</v>
      </c>
      <c r="B81" s="300"/>
      <c r="C81" s="300">
        <f t="shared" si="0"/>
        <v>0</v>
      </c>
      <c r="D81" s="300"/>
      <c r="E81" s="300"/>
      <c r="F81" s="300"/>
      <c r="G81" s="300"/>
      <c r="H81" s="300"/>
      <c r="I81" s="300"/>
    </row>
    <row r="82" spans="1:9" x14ac:dyDescent="0.2">
      <c r="A82" s="312">
        <v>1635</v>
      </c>
      <c r="B82" s="300"/>
      <c r="C82" s="300">
        <f t="shared" ref="C82:C145" si="1">+IF(+A82=$C$6,$C$6,0)</f>
        <v>0</v>
      </c>
      <c r="D82" s="300"/>
      <c r="E82" s="300"/>
      <c r="F82" s="300"/>
      <c r="G82" s="300"/>
      <c r="H82" s="300"/>
      <c r="I82" s="300"/>
    </row>
    <row r="83" spans="1:9" x14ac:dyDescent="0.2">
      <c r="A83" s="312">
        <v>1645</v>
      </c>
      <c r="B83" s="300"/>
      <c r="C83" s="300">
        <f t="shared" si="1"/>
        <v>0</v>
      </c>
      <c r="D83" s="300"/>
      <c r="E83" s="300"/>
      <c r="F83" s="300"/>
      <c r="G83" s="300"/>
      <c r="H83" s="300"/>
      <c r="I83" s="300"/>
    </row>
    <row r="84" spans="1:9" x14ac:dyDescent="0.2">
      <c r="A84" s="312">
        <v>1655</v>
      </c>
      <c r="B84" s="300"/>
      <c r="C84" s="300">
        <f t="shared" si="1"/>
        <v>0</v>
      </c>
      <c r="D84" s="300"/>
      <c r="E84" s="300"/>
      <c r="F84" s="300"/>
      <c r="G84" s="300"/>
      <c r="H84" s="300"/>
      <c r="I84" s="300"/>
    </row>
    <row r="85" spans="1:9" x14ac:dyDescent="0.2">
      <c r="A85" s="312">
        <v>1665</v>
      </c>
      <c r="B85" s="300"/>
      <c r="C85" s="300">
        <f t="shared" si="1"/>
        <v>0</v>
      </c>
      <c r="D85" s="300"/>
      <c r="E85" s="300"/>
      <c r="F85" s="300"/>
      <c r="G85" s="300"/>
      <c r="H85" s="300"/>
      <c r="I85" s="300"/>
    </row>
    <row r="86" spans="1:9" x14ac:dyDescent="0.2">
      <c r="A86" s="312">
        <v>1675</v>
      </c>
      <c r="B86" s="300"/>
      <c r="C86" s="300">
        <f t="shared" si="1"/>
        <v>0</v>
      </c>
      <c r="D86" s="300"/>
      <c r="E86" s="300"/>
      <c r="F86" s="300"/>
      <c r="G86" s="300"/>
      <c r="H86" s="300"/>
      <c r="I86" s="300"/>
    </row>
    <row r="87" spans="1:9" x14ac:dyDescent="0.2">
      <c r="A87" s="312">
        <v>1685</v>
      </c>
      <c r="B87" s="300"/>
      <c r="C87" s="300">
        <f t="shared" si="1"/>
        <v>0</v>
      </c>
      <c r="D87" s="300"/>
      <c r="E87" s="300"/>
      <c r="F87" s="300"/>
      <c r="G87" s="300"/>
      <c r="H87" s="300"/>
      <c r="I87" s="300"/>
    </row>
    <row r="88" spans="1:9" x14ac:dyDescent="0.2">
      <c r="A88" s="312">
        <v>169</v>
      </c>
      <c r="B88" s="300"/>
      <c r="C88" s="300">
        <f t="shared" si="1"/>
        <v>0</v>
      </c>
      <c r="D88" s="300"/>
      <c r="E88" s="300"/>
      <c r="F88" s="300"/>
      <c r="G88" s="300"/>
      <c r="H88" s="300"/>
      <c r="I88" s="300"/>
    </row>
    <row r="89" spans="1:9" x14ac:dyDescent="0.2">
      <c r="A89" s="312">
        <v>170</v>
      </c>
      <c r="B89" s="300"/>
      <c r="C89" s="300">
        <f t="shared" si="1"/>
        <v>0</v>
      </c>
      <c r="D89" s="300"/>
      <c r="E89" s="300"/>
      <c r="F89" s="300"/>
      <c r="G89" s="300"/>
      <c r="H89" s="300"/>
      <c r="I89" s="300"/>
    </row>
    <row r="90" spans="1:9" x14ac:dyDescent="0.2">
      <c r="A90" s="312">
        <v>171</v>
      </c>
      <c r="B90" s="300"/>
      <c r="C90" s="300">
        <f t="shared" si="1"/>
        <v>0</v>
      </c>
      <c r="D90" s="300"/>
      <c r="E90" s="300"/>
      <c r="F90" s="300"/>
      <c r="G90" s="300"/>
      <c r="H90" s="300"/>
      <c r="I90" s="300"/>
    </row>
    <row r="91" spans="1:9" x14ac:dyDescent="0.2">
      <c r="A91" s="312">
        <v>172</v>
      </c>
      <c r="B91" s="300"/>
      <c r="C91" s="300">
        <f t="shared" si="1"/>
        <v>0</v>
      </c>
      <c r="D91" s="300"/>
      <c r="E91" s="300"/>
      <c r="F91" s="300"/>
      <c r="G91" s="300"/>
      <c r="H91" s="300"/>
      <c r="I91" s="300"/>
    </row>
    <row r="92" spans="1:9" x14ac:dyDescent="0.2">
      <c r="A92" s="312">
        <v>173</v>
      </c>
      <c r="B92" s="300"/>
      <c r="C92" s="300">
        <f t="shared" si="1"/>
        <v>0</v>
      </c>
      <c r="D92" s="300"/>
      <c r="E92" s="300"/>
      <c r="F92" s="300"/>
      <c r="G92" s="300"/>
      <c r="H92" s="300"/>
      <c r="I92" s="300"/>
    </row>
    <row r="93" spans="1:9" x14ac:dyDescent="0.2">
      <c r="A93" s="312">
        <v>174</v>
      </c>
      <c r="B93" s="300"/>
      <c r="C93" s="300">
        <f t="shared" si="1"/>
        <v>0</v>
      </c>
      <c r="D93" s="300"/>
      <c r="E93" s="300"/>
      <c r="F93" s="300"/>
      <c r="G93" s="300"/>
      <c r="H93" s="300"/>
      <c r="I93" s="300"/>
    </row>
    <row r="94" spans="1:9" x14ac:dyDescent="0.2">
      <c r="A94" s="312">
        <v>175</v>
      </c>
      <c r="B94" s="300"/>
      <c r="C94" s="300">
        <f t="shared" si="1"/>
        <v>0</v>
      </c>
      <c r="D94" s="300"/>
      <c r="E94" s="300"/>
      <c r="F94" s="300"/>
      <c r="G94" s="300"/>
      <c r="H94" s="300"/>
      <c r="I94" s="300"/>
    </row>
    <row r="95" spans="1:9" x14ac:dyDescent="0.2">
      <c r="A95" s="312">
        <v>176</v>
      </c>
      <c r="B95" s="300"/>
      <c r="C95" s="300">
        <f t="shared" si="1"/>
        <v>0</v>
      </c>
      <c r="D95" s="300"/>
      <c r="E95" s="300"/>
      <c r="F95" s="300"/>
      <c r="G95" s="300"/>
      <c r="H95" s="300"/>
      <c r="I95" s="300"/>
    </row>
    <row r="96" spans="1:9" x14ac:dyDescent="0.2">
      <c r="A96" s="312">
        <v>177</v>
      </c>
      <c r="B96" s="300"/>
      <c r="C96" s="300">
        <f t="shared" si="1"/>
        <v>0</v>
      </c>
      <c r="D96" s="300"/>
      <c r="E96" s="300"/>
      <c r="F96" s="300"/>
      <c r="G96" s="300"/>
      <c r="H96" s="300"/>
      <c r="I96" s="300"/>
    </row>
    <row r="97" spans="1:9" x14ac:dyDescent="0.2">
      <c r="A97" s="312">
        <v>178</v>
      </c>
      <c r="B97" s="300"/>
      <c r="C97" s="300">
        <f t="shared" si="1"/>
        <v>0</v>
      </c>
      <c r="D97" s="300"/>
      <c r="E97" s="300"/>
      <c r="F97" s="300"/>
      <c r="G97" s="300"/>
      <c r="H97" s="300"/>
      <c r="I97" s="300"/>
    </row>
    <row r="98" spans="1:9" x14ac:dyDescent="0.2">
      <c r="A98" s="312">
        <v>179</v>
      </c>
      <c r="B98" s="300"/>
      <c r="C98" s="300">
        <f t="shared" si="1"/>
        <v>0</v>
      </c>
      <c r="D98" s="300"/>
      <c r="E98" s="300"/>
      <c r="F98" s="300"/>
      <c r="G98" s="300"/>
      <c r="H98" s="300"/>
      <c r="I98" s="300"/>
    </row>
    <row r="99" spans="1:9" x14ac:dyDescent="0.2">
      <c r="A99" s="312">
        <v>180</v>
      </c>
      <c r="B99" s="300"/>
      <c r="C99" s="300">
        <f t="shared" si="1"/>
        <v>0</v>
      </c>
      <c r="D99" s="300"/>
      <c r="E99" s="300"/>
      <c r="F99" s="300"/>
      <c r="G99" s="300"/>
      <c r="H99" s="300"/>
      <c r="I99" s="300"/>
    </row>
    <row r="100" spans="1:9" x14ac:dyDescent="0.2">
      <c r="A100" s="312">
        <v>181</v>
      </c>
      <c r="B100" s="300"/>
      <c r="C100" s="300">
        <f t="shared" si="1"/>
        <v>0</v>
      </c>
      <c r="D100" s="300"/>
      <c r="E100" s="300"/>
      <c r="F100" s="300"/>
      <c r="G100" s="300"/>
      <c r="H100" s="300"/>
      <c r="I100" s="300"/>
    </row>
    <row r="101" spans="1:9" x14ac:dyDescent="0.2">
      <c r="A101" s="312">
        <v>1765</v>
      </c>
      <c r="B101" s="300"/>
      <c r="C101" s="300">
        <f t="shared" si="1"/>
        <v>0</v>
      </c>
      <c r="D101" s="300"/>
      <c r="E101" s="300"/>
      <c r="F101" s="300"/>
      <c r="G101" s="300"/>
      <c r="H101" s="300"/>
      <c r="I101" s="300"/>
    </row>
    <row r="102" spans="1:9" x14ac:dyDescent="0.2">
      <c r="A102" s="312">
        <v>1775</v>
      </c>
      <c r="B102" s="300"/>
      <c r="C102" s="300">
        <f t="shared" si="1"/>
        <v>0</v>
      </c>
      <c r="D102" s="300"/>
      <c r="E102" s="300"/>
      <c r="F102" s="300"/>
      <c r="G102" s="300"/>
      <c r="H102" s="300"/>
      <c r="I102" s="300"/>
    </row>
    <row r="103" spans="1:9" x14ac:dyDescent="0.2">
      <c r="A103" s="312">
        <v>1785</v>
      </c>
      <c r="B103" s="300"/>
      <c r="C103" s="300">
        <f t="shared" si="1"/>
        <v>0</v>
      </c>
      <c r="D103" s="300"/>
      <c r="E103" s="300"/>
      <c r="F103" s="300"/>
      <c r="G103" s="300"/>
      <c r="H103" s="300"/>
      <c r="I103" s="300"/>
    </row>
    <row r="104" spans="1:9" x14ac:dyDescent="0.2">
      <c r="A104" s="312">
        <v>1788</v>
      </c>
      <c r="B104" s="300"/>
      <c r="C104" s="300">
        <f t="shared" si="1"/>
        <v>0</v>
      </c>
      <c r="D104" s="300"/>
      <c r="E104" s="300"/>
      <c r="F104" s="300"/>
      <c r="G104" s="300"/>
      <c r="H104" s="300"/>
      <c r="I104" s="300"/>
    </row>
    <row r="105" spans="1:9" x14ac:dyDescent="0.2">
      <c r="A105" s="312">
        <v>1795</v>
      </c>
      <c r="B105" s="300"/>
      <c r="C105" s="300">
        <f t="shared" si="1"/>
        <v>0</v>
      </c>
      <c r="D105" s="300"/>
      <c r="E105" s="300"/>
      <c r="F105" s="300"/>
      <c r="G105" s="300"/>
      <c r="H105" s="300"/>
      <c r="I105" s="300"/>
    </row>
    <row r="106" spans="1:9" x14ac:dyDescent="0.2">
      <c r="A106" s="312">
        <v>1805</v>
      </c>
      <c r="B106" s="300"/>
      <c r="C106" s="300">
        <f t="shared" si="1"/>
        <v>0</v>
      </c>
      <c r="D106" s="300"/>
      <c r="E106" s="300"/>
      <c r="F106" s="300"/>
      <c r="G106" s="300"/>
      <c r="H106" s="300"/>
      <c r="I106" s="300"/>
    </row>
    <row r="107" spans="1:9" x14ac:dyDescent="0.2">
      <c r="A107" s="312">
        <v>1815</v>
      </c>
      <c r="B107" s="300"/>
      <c r="C107" s="300">
        <f t="shared" si="1"/>
        <v>0</v>
      </c>
      <c r="D107" s="300"/>
      <c r="E107" s="300"/>
      <c r="F107" s="300"/>
      <c r="G107" s="300"/>
      <c r="H107" s="300"/>
      <c r="I107" s="300"/>
    </row>
    <row r="108" spans="1:9" x14ac:dyDescent="0.2">
      <c r="A108" s="312">
        <v>182</v>
      </c>
      <c r="B108" s="300"/>
      <c r="C108" s="300">
        <f t="shared" si="1"/>
        <v>0</v>
      </c>
      <c r="D108" s="300"/>
      <c r="E108" s="300"/>
      <c r="F108" s="300"/>
      <c r="G108" s="300"/>
      <c r="H108" s="300"/>
      <c r="I108" s="300"/>
    </row>
    <row r="109" spans="1:9" x14ac:dyDescent="0.2">
      <c r="A109" s="312">
        <v>183</v>
      </c>
      <c r="B109" s="300"/>
      <c r="C109" s="300">
        <f t="shared" si="1"/>
        <v>0</v>
      </c>
      <c r="D109" s="300"/>
      <c r="E109" s="300"/>
      <c r="F109" s="300"/>
      <c r="G109" s="300"/>
      <c r="H109" s="300"/>
      <c r="I109" s="300"/>
    </row>
    <row r="110" spans="1:9" x14ac:dyDescent="0.2">
      <c r="A110" s="312">
        <v>184</v>
      </c>
      <c r="B110" s="300"/>
      <c r="C110" s="300">
        <f t="shared" si="1"/>
        <v>0</v>
      </c>
      <c r="D110" s="300"/>
      <c r="E110" s="300"/>
      <c r="F110" s="300"/>
      <c r="G110" s="300"/>
      <c r="H110" s="300"/>
      <c r="I110" s="300"/>
    </row>
    <row r="111" spans="1:9" x14ac:dyDescent="0.2">
      <c r="A111" s="312">
        <v>185</v>
      </c>
      <c r="B111" s="300"/>
      <c r="C111" s="300">
        <f t="shared" si="1"/>
        <v>0</v>
      </c>
      <c r="D111" s="300"/>
      <c r="E111" s="300"/>
      <c r="F111" s="300"/>
      <c r="G111" s="300"/>
      <c r="H111" s="300"/>
      <c r="I111" s="300"/>
    </row>
    <row r="112" spans="1:9" x14ac:dyDescent="0.2">
      <c r="A112" s="312">
        <v>186</v>
      </c>
      <c r="B112" s="300"/>
      <c r="C112" s="300">
        <f t="shared" si="1"/>
        <v>0</v>
      </c>
      <c r="D112" s="300"/>
      <c r="E112" s="300"/>
      <c r="F112" s="300"/>
      <c r="G112" s="300"/>
      <c r="H112" s="300"/>
      <c r="I112" s="300"/>
    </row>
    <row r="113" spans="1:9" x14ac:dyDescent="0.2">
      <c r="A113" s="312">
        <v>187</v>
      </c>
      <c r="B113" s="300"/>
      <c r="C113" s="300">
        <f t="shared" si="1"/>
        <v>0</v>
      </c>
      <c r="D113" s="300"/>
      <c r="E113" s="300"/>
      <c r="F113" s="300"/>
      <c r="G113" s="300"/>
      <c r="H113" s="300"/>
      <c r="I113" s="300"/>
    </row>
    <row r="114" spans="1:9" x14ac:dyDescent="0.2">
      <c r="A114" s="312">
        <v>188</v>
      </c>
      <c r="B114" s="300"/>
      <c r="C114" s="300">
        <f t="shared" si="1"/>
        <v>0</v>
      </c>
      <c r="D114" s="300"/>
      <c r="E114" s="300"/>
      <c r="F114" s="300"/>
      <c r="G114" s="300"/>
      <c r="H114" s="300"/>
      <c r="I114" s="300"/>
    </row>
    <row r="115" spans="1:9" x14ac:dyDescent="0.2">
      <c r="A115" s="312">
        <v>189</v>
      </c>
      <c r="B115" s="300"/>
      <c r="C115" s="300">
        <f t="shared" si="1"/>
        <v>0</v>
      </c>
      <c r="D115" s="300"/>
      <c r="E115" s="300"/>
      <c r="F115" s="300"/>
      <c r="G115" s="300"/>
      <c r="H115" s="300"/>
      <c r="I115" s="300"/>
    </row>
    <row r="116" spans="1:9" x14ac:dyDescent="0.2">
      <c r="A116" s="312">
        <v>190</v>
      </c>
      <c r="B116" s="300"/>
      <c r="C116" s="300">
        <f t="shared" si="1"/>
        <v>0</v>
      </c>
      <c r="D116" s="300"/>
      <c r="E116" s="300"/>
      <c r="F116" s="300"/>
      <c r="G116" s="300"/>
      <c r="H116" s="300"/>
      <c r="I116" s="300"/>
    </row>
    <row r="117" spans="1:9" x14ac:dyDescent="0.2">
      <c r="A117" s="312">
        <v>191</v>
      </c>
      <c r="B117" s="300"/>
      <c r="C117" s="300">
        <f t="shared" si="1"/>
        <v>0</v>
      </c>
      <c r="D117" s="300"/>
      <c r="E117" s="300"/>
      <c r="F117" s="300"/>
      <c r="G117" s="300"/>
      <c r="H117" s="300"/>
      <c r="I117" s="300"/>
    </row>
    <row r="118" spans="1:9" x14ac:dyDescent="0.2">
      <c r="A118" s="312">
        <v>192</v>
      </c>
      <c r="B118" s="300"/>
      <c r="C118" s="300">
        <f t="shared" si="1"/>
        <v>0</v>
      </c>
      <c r="D118" s="300"/>
      <c r="E118" s="300"/>
      <c r="F118" s="300"/>
      <c r="G118" s="300"/>
      <c r="H118" s="300"/>
      <c r="I118" s="300"/>
    </row>
    <row r="119" spans="1:9" x14ac:dyDescent="0.2">
      <c r="A119" s="312">
        <v>193</v>
      </c>
      <c r="B119" s="300"/>
      <c r="C119" s="300">
        <f t="shared" si="1"/>
        <v>0</v>
      </c>
      <c r="D119" s="300"/>
      <c r="E119" s="300"/>
      <c r="F119" s="300"/>
      <c r="G119" s="300"/>
      <c r="H119" s="300"/>
      <c r="I119" s="300"/>
    </row>
    <row r="120" spans="1:9" x14ac:dyDescent="0.2">
      <c r="A120" s="312">
        <v>194</v>
      </c>
      <c r="B120" s="300"/>
      <c r="C120" s="300">
        <f t="shared" si="1"/>
        <v>0</v>
      </c>
      <c r="D120" s="300"/>
      <c r="E120" s="300"/>
      <c r="F120" s="300"/>
      <c r="G120" s="300"/>
      <c r="H120" s="300"/>
      <c r="I120" s="300"/>
    </row>
    <row r="121" spans="1:9" x14ac:dyDescent="0.2">
      <c r="A121" s="312">
        <v>195</v>
      </c>
      <c r="B121" s="300"/>
      <c r="C121" s="300">
        <f t="shared" si="1"/>
        <v>0</v>
      </c>
      <c r="D121" s="300"/>
      <c r="E121" s="300"/>
      <c r="F121" s="300"/>
      <c r="G121" s="300"/>
      <c r="H121" s="300"/>
      <c r="I121" s="300"/>
    </row>
    <row r="122" spans="1:9" x14ac:dyDescent="0.2">
      <c r="A122" s="312">
        <v>1895</v>
      </c>
      <c r="B122" s="300"/>
      <c r="C122" s="300">
        <f t="shared" si="1"/>
        <v>0</v>
      </c>
      <c r="D122" s="300"/>
      <c r="E122" s="300"/>
      <c r="F122" s="300"/>
      <c r="G122" s="300"/>
      <c r="H122" s="300"/>
      <c r="I122" s="300"/>
    </row>
    <row r="123" spans="1:9" x14ac:dyDescent="0.2">
      <c r="A123" s="312">
        <v>1905</v>
      </c>
      <c r="B123" s="300"/>
      <c r="C123" s="300">
        <f t="shared" si="1"/>
        <v>0</v>
      </c>
      <c r="D123" s="300"/>
      <c r="E123" s="300"/>
      <c r="F123" s="300"/>
      <c r="G123" s="300"/>
      <c r="H123" s="300"/>
      <c r="I123" s="300"/>
    </row>
    <row r="124" spans="1:9" x14ac:dyDescent="0.2">
      <c r="A124" s="312">
        <v>1915</v>
      </c>
      <c r="B124" s="300"/>
      <c r="C124" s="300">
        <f t="shared" si="1"/>
        <v>0</v>
      </c>
      <c r="D124" s="300"/>
      <c r="E124" s="300"/>
      <c r="F124" s="300"/>
      <c r="G124" s="300"/>
      <c r="H124" s="300"/>
      <c r="I124" s="300"/>
    </row>
    <row r="125" spans="1:9" x14ac:dyDescent="0.2">
      <c r="A125" s="312">
        <v>1925</v>
      </c>
      <c r="B125" s="300"/>
      <c r="C125" s="300">
        <f t="shared" si="1"/>
        <v>0</v>
      </c>
      <c r="D125" s="300"/>
      <c r="E125" s="300"/>
      <c r="F125" s="300"/>
      <c r="G125" s="300"/>
      <c r="H125" s="300"/>
      <c r="I125" s="300"/>
    </row>
    <row r="126" spans="1:9" x14ac:dyDescent="0.2">
      <c r="A126" s="312">
        <v>1935</v>
      </c>
      <c r="B126" s="300"/>
      <c r="C126" s="300">
        <f t="shared" si="1"/>
        <v>0</v>
      </c>
      <c r="D126" s="300"/>
      <c r="E126" s="300"/>
      <c r="F126" s="300"/>
      <c r="G126" s="300"/>
      <c r="H126" s="300"/>
      <c r="I126" s="300"/>
    </row>
    <row r="127" spans="1:9" x14ac:dyDescent="0.2">
      <c r="A127" s="312">
        <v>1945</v>
      </c>
      <c r="B127" s="300"/>
      <c r="C127" s="300">
        <f t="shared" si="1"/>
        <v>0</v>
      </c>
      <c r="D127" s="300"/>
      <c r="E127" s="300"/>
      <c r="F127" s="300"/>
      <c r="G127" s="300"/>
      <c r="H127" s="300"/>
      <c r="I127" s="300"/>
    </row>
    <row r="128" spans="1:9" x14ac:dyDescent="0.2">
      <c r="A128" s="312">
        <v>1955</v>
      </c>
      <c r="B128" s="300"/>
      <c r="C128" s="300">
        <f t="shared" si="1"/>
        <v>0</v>
      </c>
      <c r="D128" s="300"/>
      <c r="E128" s="300"/>
      <c r="F128" s="300"/>
      <c r="G128" s="300"/>
      <c r="H128" s="300"/>
      <c r="I128" s="300"/>
    </row>
    <row r="129" spans="1:9" x14ac:dyDescent="0.2">
      <c r="A129" s="312">
        <v>210</v>
      </c>
      <c r="B129" s="300"/>
      <c r="C129" s="300">
        <f t="shared" si="1"/>
        <v>0</v>
      </c>
      <c r="D129" s="300"/>
      <c r="E129" s="300"/>
      <c r="F129" s="300"/>
      <c r="G129" s="300"/>
      <c r="H129" s="300"/>
      <c r="I129" s="300"/>
    </row>
    <row r="130" spans="1:9" x14ac:dyDescent="0.2">
      <c r="A130" s="312">
        <v>211</v>
      </c>
      <c r="B130" s="300"/>
      <c r="C130" s="300">
        <f t="shared" si="1"/>
        <v>0</v>
      </c>
      <c r="D130" s="300"/>
      <c r="E130" s="300"/>
      <c r="F130" s="300"/>
      <c r="G130" s="300"/>
      <c r="H130" s="300"/>
      <c r="I130" s="300"/>
    </row>
    <row r="131" spans="1:9" x14ac:dyDescent="0.2">
      <c r="A131" s="312">
        <v>212</v>
      </c>
      <c r="B131" s="300"/>
      <c r="C131" s="300">
        <f t="shared" si="1"/>
        <v>0</v>
      </c>
      <c r="D131" s="300"/>
      <c r="E131" s="300"/>
      <c r="F131" s="300"/>
      <c r="G131" s="300"/>
      <c r="H131" s="300"/>
      <c r="I131" s="300"/>
    </row>
    <row r="132" spans="1:9" x14ac:dyDescent="0.2">
      <c r="A132" s="312">
        <v>213</v>
      </c>
      <c r="B132" s="300"/>
      <c r="C132" s="300">
        <f t="shared" si="1"/>
        <v>0</v>
      </c>
      <c r="D132" s="300"/>
      <c r="E132" s="300"/>
      <c r="F132" s="300"/>
      <c r="G132" s="300"/>
      <c r="H132" s="300"/>
      <c r="I132" s="300"/>
    </row>
    <row r="133" spans="1:9" x14ac:dyDescent="0.2">
      <c r="A133" s="312">
        <v>214</v>
      </c>
      <c r="B133" s="300"/>
      <c r="C133" s="300">
        <f t="shared" si="1"/>
        <v>0</v>
      </c>
      <c r="D133" s="300"/>
      <c r="E133" s="300"/>
      <c r="F133" s="300"/>
      <c r="G133" s="300"/>
      <c r="H133" s="300"/>
      <c r="I133" s="300"/>
    </row>
    <row r="134" spans="1:9" x14ac:dyDescent="0.2">
      <c r="A134" s="312">
        <v>215</v>
      </c>
      <c r="B134" s="300"/>
      <c r="C134" s="300">
        <f t="shared" si="1"/>
        <v>0</v>
      </c>
      <c r="D134" s="300"/>
      <c r="E134" s="300"/>
      <c r="F134" s="300"/>
      <c r="G134" s="300"/>
      <c r="H134" s="300"/>
      <c r="I134" s="300"/>
    </row>
    <row r="135" spans="1:9" x14ac:dyDescent="0.2">
      <c r="A135" s="312">
        <v>216</v>
      </c>
      <c r="B135" s="300"/>
      <c r="C135" s="300">
        <f t="shared" si="1"/>
        <v>0</v>
      </c>
      <c r="D135" s="300"/>
      <c r="E135" s="300"/>
      <c r="F135" s="300"/>
      <c r="G135" s="300"/>
      <c r="H135" s="300"/>
      <c r="I135" s="300"/>
    </row>
    <row r="136" spans="1:9" x14ac:dyDescent="0.2">
      <c r="A136" s="312">
        <v>223</v>
      </c>
      <c r="B136" s="300"/>
      <c r="C136" s="300">
        <f t="shared" si="1"/>
        <v>0</v>
      </c>
      <c r="D136" s="300"/>
      <c r="E136" s="300"/>
      <c r="F136" s="300"/>
      <c r="G136" s="300"/>
      <c r="H136" s="300"/>
      <c r="I136" s="300"/>
    </row>
    <row r="137" spans="1:9" x14ac:dyDescent="0.2">
      <c r="A137" s="312">
        <v>224</v>
      </c>
      <c r="B137" s="300"/>
      <c r="C137" s="300">
        <f t="shared" si="1"/>
        <v>0</v>
      </c>
      <c r="D137" s="300"/>
      <c r="E137" s="300"/>
      <c r="F137" s="300"/>
      <c r="G137" s="300"/>
      <c r="H137" s="300"/>
      <c r="I137" s="300"/>
    </row>
    <row r="138" spans="1:9" x14ac:dyDescent="0.2">
      <c r="A138" s="312">
        <v>225</v>
      </c>
      <c r="B138" s="300"/>
      <c r="C138" s="300">
        <f t="shared" si="1"/>
        <v>0</v>
      </c>
      <c r="D138" s="300"/>
      <c r="E138" s="300"/>
      <c r="F138" s="300"/>
      <c r="G138" s="300"/>
      <c r="H138" s="300"/>
      <c r="I138" s="300"/>
    </row>
    <row r="139" spans="1:9" x14ac:dyDescent="0.2">
      <c r="A139" s="312">
        <v>226</v>
      </c>
      <c r="B139" s="300"/>
      <c r="C139" s="300">
        <f t="shared" si="1"/>
        <v>0</v>
      </c>
      <c r="D139" s="300"/>
      <c r="E139" s="300"/>
      <c r="F139" s="300"/>
      <c r="G139" s="300"/>
      <c r="H139" s="300"/>
      <c r="I139" s="300"/>
    </row>
    <row r="140" spans="1:9" x14ac:dyDescent="0.2">
      <c r="A140" s="312">
        <v>227</v>
      </c>
      <c r="B140" s="300"/>
      <c r="C140" s="300">
        <f t="shared" si="1"/>
        <v>0</v>
      </c>
      <c r="D140" s="300"/>
      <c r="E140" s="300"/>
      <c r="F140" s="300"/>
      <c r="G140" s="300"/>
      <c r="H140" s="300"/>
      <c r="I140" s="300"/>
    </row>
    <row r="141" spans="1:9" x14ac:dyDescent="0.2">
      <c r="A141" s="312">
        <v>228</v>
      </c>
      <c r="B141" s="300"/>
      <c r="C141" s="300">
        <f t="shared" si="1"/>
        <v>0</v>
      </c>
      <c r="D141" s="300"/>
      <c r="E141" s="300"/>
      <c r="F141" s="300"/>
      <c r="G141" s="300"/>
      <c r="H141" s="300"/>
      <c r="I141" s="300"/>
    </row>
    <row r="142" spans="1:9" x14ac:dyDescent="0.2">
      <c r="A142" s="312">
        <v>229</v>
      </c>
      <c r="B142" s="300"/>
      <c r="C142" s="300">
        <f t="shared" si="1"/>
        <v>0</v>
      </c>
      <c r="D142" s="300"/>
      <c r="E142" s="300"/>
      <c r="F142" s="300"/>
      <c r="G142" s="300"/>
      <c r="H142" s="300"/>
      <c r="I142" s="300"/>
    </row>
    <row r="143" spans="1:9" x14ac:dyDescent="0.2">
      <c r="A143" s="312">
        <v>230</v>
      </c>
      <c r="B143" s="300"/>
      <c r="C143" s="300">
        <f t="shared" si="1"/>
        <v>0</v>
      </c>
      <c r="D143" s="300"/>
      <c r="E143" s="300"/>
      <c r="F143" s="300"/>
      <c r="G143" s="300"/>
      <c r="H143" s="300"/>
      <c r="I143" s="300"/>
    </row>
    <row r="144" spans="1:9" x14ac:dyDescent="0.2">
      <c r="A144" s="312">
        <v>231</v>
      </c>
      <c r="B144" s="300"/>
      <c r="C144" s="300">
        <f t="shared" si="1"/>
        <v>0</v>
      </c>
      <c r="D144" s="300"/>
      <c r="E144" s="300"/>
      <c r="F144" s="300"/>
      <c r="G144" s="300"/>
      <c r="H144" s="300"/>
      <c r="I144" s="300"/>
    </row>
    <row r="145" spans="1:9" x14ac:dyDescent="0.2">
      <c r="A145" s="312">
        <v>232</v>
      </c>
      <c r="B145" s="300"/>
      <c r="C145" s="300">
        <f t="shared" si="1"/>
        <v>0</v>
      </c>
      <c r="D145" s="300"/>
      <c r="E145" s="300"/>
      <c r="F145" s="300"/>
      <c r="G145" s="300"/>
      <c r="H145" s="300"/>
      <c r="I145" s="300"/>
    </row>
    <row r="146" spans="1:9" x14ac:dyDescent="0.2">
      <c r="A146" s="312">
        <v>233</v>
      </c>
      <c r="B146" s="300"/>
      <c r="C146" s="300">
        <f t="shared" ref="C146:C209" si="2">+IF(+A146=$C$6,$C$6,0)</f>
        <v>0</v>
      </c>
      <c r="D146" s="300"/>
      <c r="E146" s="300"/>
      <c r="F146" s="300"/>
      <c r="G146" s="300"/>
      <c r="H146" s="300"/>
      <c r="I146" s="300"/>
    </row>
    <row r="147" spans="1:9" x14ac:dyDescent="0.2">
      <c r="A147" s="312">
        <v>234</v>
      </c>
      <c r="B147" s="300"/>
      <c r="C147" s="300">
        <f t="shared" si="2"/>
        <v>0</v>
      </c>
      <c r="D147" s="300"/>
      <c r="E147" s="300"/>
      <c r="F147" s="300"/>
      <c r="G147" s="300"/>
      <c r="H147" s="300"/>
      <c r="I147" s="300"/>
    </row>
    <row r="148" spans="1:9" x14ac:dyDescent="0.2">
      <c r="A148" s="312">
        <v>235</v>
      </c>
      <c r="B148" s="300"/>
      <c r="C148" s="300">
        <f t="shared" si="2"/>
        <v>0</v>
      </c>
      <c r="D148" s="300"/>
      <c r="E148" s="300"/>
      <c r="F148" s="300"/>
      <c r="G148" s="300"/>
      <c r="H148" s="300"/>
      <c r="I148" s="300"/>
    </row>
    <row r="149" spans="1:9" x14ac:dyDescent="0.2">
      <c r="A149" s="312">
        <v>236</v>
      </c>
      <c r="B149" s="300"/>
      <c r="C149" s="300">
        <f t="shared" si="2"/>
        <v>0</v>
      </c>
      <c r="D149" s="300"/>
      <c r="E149" s="300"/>
      <c r="F149" s="300"/>
      <c r="G149" s="300"/>
      <c r="H149" s="300"/>
      <c r="I149" s="300"/>
    </row>
    <row r="150" spans="1:9" x14ac:dyDescent="0.2">
      <c r="A150" s="312">
        <v>237</v>
      </c>
      <c r="B150" s="300"/>
      <c r="C150" s="300">
        <f t="shared" si="2"/>
        <v>0</v>
      </c>
      <c r="D150" s="300"/>
      <c r="E150" s="300"/>
      <c r="F150" s="300"/>
      <c r="G150" s="300"/>
      <c r="H150" s="300"/>
      <c r="I150" s="300"/>
    </row>
    <row r="151" spans="1:9" x14ac:dyDescent="0.2">
      <c r="A151" s="312">
        <v>238</v>
      </c>
      <c r="B151" s="300"/>
      <c r="C151" s="300">
        <f t="shared" si="2"/>
        <v>0</v>
      </c>
      <c r="D151" s="300"/>
      <c r="E151" s="300"/>
      <c r="F151" s="300"/>
      <c r="G151" s="300"/>
      <c r="H151" s="300"/>
      <c r="I151" s="300"/>
    </row>
    <row r="152" spans="1:9" x14ac:dyDescent="0.2">
      <c r="A152" s="312">
        <v>239</v>
      </c>
      <c r="B152" s="300"/>
      <c r="C152" s="300">
        <f t="shared" si="2"/>
        <v>0</v>
      </c>
      <c r="D152" s="300"/>
      <c r="E152" s="300"/>
      <c r="F152" s="300"/>
      <c r="G152" s="300"/>
      <c r="H152" s="300"/>
      <c r="I152" s="300"/>
    </row>
    <row r="153" spans="1:9" x14ac:dyDescent="0.2">
      <c r="A153" s="312">
        <v>240</v>
      </c>
      <c r="B153" s="300"/>
      <c r="C153" s="300">
        <f t="shared" si="2"/>
        <v>0</v>
      </c>
      <c r="D153" s="300"/>
      <c r="E153" s="300"/>
      <c r="F153" s="300"/>
      <c r="G153" s="300"/>
      <c r="H153" s="300"/>
      <c r="I153" s="300"/>
    </row>
    <row r="154" spans="1:9" x14ac:dyDescent="0.2">
      <c r="A154" s="312">
        <v>241</v>
      </c>
      <c r="B154" s="300"/>
      <c r="C154" s="300">
        <f t="shared" si="2"/>
        <v>0</v>
      </c>
      <c r="D154" s="300"/>
      <c r="E154" s="300"/>
      <c r="F154" s="300"/>
      <c r="G154" s="300"/>
      <c r="H154" s="300"/>
      <c r="I154" s="300"/>
    </row>
    <row r="155" spans="1:9" x14ac:dyDescent="0.2">
      <c r="A155" s="312">
        <v>242</v>
      </c>
      <c r="B155" s="300"/>
      <c r="C155" s="300">
        <f t="shared" si="2"/>
        <v>0</v>
      </c>
      <c r="D155" s="300"/>
      <c r="E155" s="300"/>
      <c r="F155" s="300"/>
      <c r="G155" s="300"/>
      <c r="H155" s="300"/>
      <c r="I155" s="300"/>
    </row>
    <row r="156" spans="1:9" x14ac:dyDescent="0.2">
      <c r="A156" s="312">
        <v>2365</v>
      </c>
      <c r="B156" s="300"/>
      <c r="C156" s="300">
        <f t="shared" si="2"/>
        <v>0</v>
      </c>
      <c r="D156" s="300"/>
      <c r="E156" s="300"/>
      <c r="F156" s="300"/>
      <c r="G156" s="300"/>
      <c r="H156" s="300"/>
      <c r="I156" s="300"/>
    </row>
    <row r="157" spans="1:9" x14ac:dyDescent="0.2">
      <c r="A157" s="312">
        <v>2375</v>
      </c>
      <c r="B157" s="300"/>
      <c r="C157" s="300">
        <f t="shared" si="2"/>
        <v>0</v>
      </c>
      <c r="D157" s="300"/>
      <c r="E157" s="300"/>
      <c r="F157" s="300"/>
      <c r="G157" s="300"/>
      <c r="H157" s="300"/>
      <c r="I157" s="300"/>
    </row>
    <row r="158" spans="1:9" x14ac:dyDescent="0.2">
      <c r="A158" s="312">
        <v>2385</v>
      </c>
      <c r="B158" s="300"/>
      <c r="C158" s="300">
        <f t="shared" si="2"/>
        <v>0</v>
      </c>
      <c r="D158" s="300"/>
      <c r="E158" s="300"/>
      <c r="F158" s="300"/>
      <c r="G158" s="300"/>
      <c r="H158" s="300"/>
      <c r="I158" s="300"/>
    </row>
    <row r="159" spans="1:9" x14ac:dyDescent="0.2">
      <c r="A159" s="312">
        <v>2395</v>
      </c>
      <c r="B159" s="300"/>
      <c r="C159" s="300">
        <f t="shared" si="2"/>
        <v>0</v>
      </c>
      <c r="D159" s="300"/>
      <c r="E159" s="300"/>
      <c r="F159" s="300"/>
      <c r="G159" s="300"/>
      <c r="H159" s="300"/>
      <c r="I159" s="300"/>
    </row>
    <row r="160" spans="1:9" x14ac:dyDescent="0.2">
      <c r="A160" s="312">
        <v>2405</v>
      </c>
      <c r="B160" s="300"/>
      <c r="C160" s="300">
        <f t="shared" si="2"/>
        <v>0</v>
      </c>
      <c r="D160" s="300"/>
      <c r="E160" s="300"/>
      <c r="F160" s="300"/>
      <c r="G160" s="300"/>
      <c r="H160" s="300"/>
      <c r="I160" s="300"/>
    </row>
    <row r="161" spans="1:9" x14ac:dyDescent="0.2">
      <c r="A161" s="312">
        <v>2415</v>
      </c>
      <c r="B161" s="300"/>
      <c r="C161" s="300">
        <f t="shared" si="2"/>
        <v>0</v>
      </c>
      <c r="D161" s="300"/>
      <c r="E161" s="300"/>
      <c r="F161" s="300"/>
      <c r="G161" s="300"/>
      <c r="H161" s="300"/>
      <c r="I161" s="300"/>
    </row>
    <row r="162" spans="1:9" x14ac:dyDescent="0.2">
      <c r="A162" s="312">
        <v>2425</v>
      </c>
      <c r="B162" s="300"/>
      <c r="C162" s="300">
        <f t="shared" si="2"/>
        <v>0</v>
      </c>
      <c r="D162" s="300"/>
      <c r="E162" s="300"/>
      <c r="F162" s="300"/>
      <c r="G162" s="300"/>
      <c r="H162" s="300"/>
      <c r="I162" s="300"/>
    </row>
    <row r="163" spans="1:9" x14ac:dyDescent="0.2">
      <c r="A163" s="312">
        <v>243</v>
      </c>
      <c r="B163" s="300"/>
      <c r="C163" s="300">
        <f t="shared" si="2"/>
        <v>0</v>
      </c>
      <c r="D163" s="300"/>
      <c r="E163" s="300"/>
      <c r="F163" s="300"/>
      <c r="G163" s="300"/>
      <c r="H163" s="300"/>
      <c r="I163" s="300"/>
    </row>
    <row r="164" spans="1:9" x14ac:dyDescent="0.2">
      <c r="A164" s="312">
        <v>244</v>
      </c>
      <c r="B164" s="300"/>
      <c r="C164" s="300">
        <f t="shared" si="2"/>
        <v>0</v>
      </c>
      <c r="D164" s="300"/>
      <c r="E164" s="300"/>
      <c r="F164" s="300"/>
      <c r="G164" s="300"/>
      <c r="H164" s="300"/>
      <c r="I164" s="300"/>
    </row>
    <row r="165" spans="1:9" x14ac:dyDescent="0.2">
      <c r="A165" s="312">
        <v>245</v>
      </c>
      <c r="B165" s="300"/>
      <c r="C165" s="300">
        <f t="shared" si="2"/>
        <v>0</v>
      </c>
      <c r="D165" s="300"/>
      <c r="E165" s="300"/>
      <c r="F165" s="300"/>
      <c r="G165" s="300"/>
      <c r="H165" s="300"/>
      <c r="I165" s="300"/>
    </row>
    <row r="166" spans="1:9" x14ac:dyDescent="0.2">
      <c r="A166" s="312">
        <v>246</v>
      </c>
      <c r="B166" s="300"/>
      <c r="C166" s="300">
        <f t="shared" si="2"/>
        <v>0</v>
      </c>
      <c r="D166" s="300"/>
      <c r="E166" s="300"/>
      <c r="F166" s="300"/>
      <c r="G166" s="300"/>
      <c r="H166" s="300"/>
      <c r="I166" s="300"/>
    </row>
    <row r="167" spans="1:9" x14ac:dyDescent="0.2">
      <c r="A167" s="312">
        <v>247</v>
      </c>
      <c r="B167" s="300"/>
      <c r="C167" s="300">
        <f t="shared" si="2"/>
        <v>0</v>
      </c>
      <c r="D167" s="300"/>
      <c r="E167" s="300"/>
      <c r="F167" s="300"/>
      <c r="G167" s="300"/>
      <c r="H167" s="300"/>
      <c r="I167" s="300"/>
    </row>
    <row r="168" spans="1:9" x14ac:dyDescent="0.2">
      <c r="A168" s="312">
        <v>248</v>
      </c>
      <c r="B168" s="300"/>
      <c r="C168" s="300">
        <f t="shared" si="2"/>
        <v>0</v>
      </c>
      <c r="D168" s="300"/>
      <c r="E168" s="300"/>
      <c r="F168" s="300"/>
      <c r="G168" s="300"/>
      <c r="H168" s="300"/>
      <c r="I168" s="300"/>
    </row>
    <row r="169" spans="1:9" x14ac:dyDescent="0.2">
      <c r="A169" s="312">
        <v>249</v>
      </c>
      <c r="B169" s="300"/>
      <c r="C169" s="300">
        <f t="shared" si="2"/>
        <v>0</v>
      </c>
      <c r="D169" s="300"/>
      <c r="E169" s="300"/>
      <c r="F169" s="300"/>
      <c r="G169" s="300"/>
      <c r="H169" s="300"/>
      <c r="I169" s="300"/>
    </row>
    <row r="170" spans="1:9" x14ac:dyDescent="0.2">
      <c r="A170" s="312">
        <v>250</v>
      </c>
      <c r="B170" s="300"/>
      <c r="C170" s="300">
        <f t="shared" si="2"/>
        <v>0</v>
      </c>
      <c r="D170" s="300"/>
      <c r="E170" s="300"/>
      <c r="F170" s="300"/>
      <c r="G170" s="300"/>
      <c r="H170" s="300"/>
      <c r="I170" s="300"/>
    </row>
    <row r="171" spans="1:9" x14ac:dyDescent="0.2">
      <c r="A171" s="312">
        <v>251</v>
      </c>
      <c r="B171" s="300"/>
      <c r="C171" s="300">
        <f t="shared" si="2"/>
        <v>0</v>
      </c>
      <c r="D171" s="300"/>
      <c r="E171" s="300"/>
      <c r="F171" s="300"/>
      <c r="G171" s="300"/>
      <c r="H171" s="300"/>
      <c r="I171" s="300"/>
    </row>
    <row r="172" spans="1:9" x14ac:dyDescent="0.2">
      <c r="A172" s="312">
        <v>252</v>
      </c>
      <c r="B172" s="300"/>
      <c r="C172" s="300">
        <f t="shared" si="2"/>
        <v>0</v>
      </c>
      <c r="D172" s="300"/>
      <c r="E172" s="300"/>
      <c r="F172" s="300"/>
      <c r="G172" s="300"/>
      <c r="H172" s="300"/>
      <c r="I172" s="300"/>
    </row>
    <row r="173" spans="1:9" x14ac:dyDescent="0.2">
      <c r="A173" s="312">
        <v>253</v>
      </c>
      <c r="B173" s="300"/>
      <c r="C173" s="300">
        <f t="shared" si="2"/>
        <v>0</v>
      </c>
      <c r="D173" s="300"/>
      <c r="E173" s="300"/>
      <c r="F173" s="300"/>
      <c r="G173" s="300"/>
      <c r="H173" s="300"/>
      <c r="I173" s="300"/>
    </row>
    <row r="174" spans="1:9" x14ac:dyDescent="0.2">
      <c r="A174" s="312">
        <v>254</v>
      </c>
      <c r="B174" s="300"/>
      <c r="C174" s="300">
        <f t="shared" si="2"/>
        <v>0</v>
      </c>
      <c r="D174" s="300"/>
      <c r="E174" s="300"/>
      <c r="F174" s="300"/>
      <c r="G174" s="300"/>
      <c r="H174" s="300"/>
      <c r="I174" s="300"/>
    </row>
    <row r="175" spans="1:9" x14ac:dyDescent="0.2">
      <c r="A175" s="312">
        <v>255</v>
      </c>
      <c r="B175" s="300"/>
      <c r="C175" s="300">
        <f t="shared" si="2"/>
        <v>0</v>
      </c>
      <c r="D175" s="300"/>
      <c r="E175" s="300"/>
      <c r="F175" s="300"/>
      <c r="G175" s="300"/>
      <c r="H175" s="300"/>
      <c r="I175" s="300"/>
    </row>
    <row r="176" spans="1:9" x14ac:dyDescent="0.2">
      <c r="A176" s="312">
        <v>2562</v>
      </c>
      <c r="B176" s="300"/>
      <c r="C176" s="300">
        <f t="shared" si="2"/>
        <v>0</v>
      </c>
      <c r="D176" s="300"/>
      <c r="E176" s="300"/>
      <c r="F176" s="300"/>
      <c r="G176" s="300"/>
      <c r="H176" s="300"/>
      <c r="I176" s="300"/>
    </row>
    <row r="177" spans="1:9" x14ac:dyDescent="0.2">
      <c r="A177" s="312">
        <v>2572</v>
      </c>
      <c r="B177" s="300"/>
      <c r="C177" s="300">
        <f t="shared" si="2"/>
        <v>0</v>
      </c>
      <c r="D177" s="300"/>
      <c r="E177" s="300"/>
      <c r="F177" s="300"/>
      <c r="G177" s="300"/>
      <c r="H177" s="300"/>
      <c r="I177" s="300"/>
    </row>
    <row r="178" spans="1:9" x14ac:dyDescent="0.2">
      <c r="A178" s="312">
        <v>2582</v>
      </c>
      <c r="B178" s="300"/>
      <c r="C178" s="300">
        <f t="shared" si="2"/>
        <v>0</v>
      </c>
      <c r="D178" s="300"/>
      <c r="E178" s="300"/>
      <c r="F178" s="300"/>
      <c r="G178" s="300"/>
      <c r="H178" s="300"/>
      <c r="I178" s="300"/>
    </row>
    <row r="179" spans="1:9" x14ac:dyDescent="0.2">
      <c r="A179" s="312">
        <v>2592</v>
      </c>
      <c r="B179" s="300"/>
      <c r="C179" s="300">
        <f t="shared" si="2"/>
        <v>0</v>
      </c>
      <c r="D179" s="300"/>
      <c r="E179" s="300"/>
      <c r="F179" s="300"/>
      <c r="G179" s="300"/>
      <c r="H179" s="300"/>
      <c r="I179" s="300"/>
    </row>
    <row r="180" spans="1:9" x14ac:dyDescent="0.2">
      <c r="A180" s="312">
        <v>2602</v>
      </c>
      <c r="B180" s="300"/>
      <c r="C180" s="300">
        <f t="shared" si="2"/>
        <v>0</v>
      </c>
      <c r="D180" s="300"/>
      <c r="E180" s="300"/>
      <c r="F180" s="300"/>
      <c r="G180" s="300"/>
      <c r="H180" s="300"/>
      <c r="I180" s="300"/>
    </row>
    <row r="181" spans="1:9" x14ac:dyDescent="0.2">
      <c r="A181" s="312">
        <v>2612</v>
      </c>
      <c r="B181" s="300"/>
      <c r="C181" s="300">
        <f t="shared" si="2"/>
        <v>0</v>
      </c>
      <c r="D181" s="300"/>
      <c r="E181" s="300"/>
      <c r="F181" s="300"/>
      <c r="G181" s="300"/>
      <c r="H181" s="300"/>
      <c r="I181" s="300"/>
    </row>
    <row r="182" spans="1:9" x14ac:dyDescent="0.2">
      <c r="A182" s="312">
        <v>2622</v>
      </c>
      <c r="B182" s="300"/>
      <c r="C182" s="300">
        <f t="shared" si="2"/>
        <v>0</v>
      </c>
      <c r="D182" s="300"/>
      <c r="E182" s="300"/>
      <c r="F182" s="300"/>
      <c r="G182" s="300"/>
      <c r="H182" s="300"/>
      <c r="I182" s="300"/>
    </row>
    <row r="183" spans="1:9" x14ac:dyDescent="0.2">
      <c r="A183" s="312">
        <v>2563</v>
      </c>
      <c r="B183" s="300"/>
      <c r="C183" s="300">
        <f t="shared" si="2"/>
        <v>0</v>
      </c>
      <c r="D183" s="300"/>
      <c r="E183" s="300"/>
      <c r="F183" s="300"/>
      <c r="G183" s="300"/>
      <c r="H183" s="300"/>
      <c r="I183" s="300"/>
    </row>
    <row r="184" spans="1:9" x14ac:dyDescent="0.2">
      <c r="A184" s="312">
        <v>2573</v>
      </c>
      <c r="B184" s="300"/>
      <c r="C184" s="300">
        <f t="shared" si="2"/>
        <v>0</v>
      </c>
      <c r="D184" s="300"/>
      <c r="E184" s="300"/>
      <c r="F184" s="300"/>
      <c r="G184" s="300"/>
      <c r="H184" s="300"/>
      <c r="I184" s="300"/>
    </row>
    <row r="185" spans="1:9" x14ac:dyDescent="0.2">
      <c r="A185" s="312">
        <v>2583</v>
      </c>
      <c r="B185" s="300"/>
      <c r="C185" s="300">
        <f t="shared" si="2"/>
        <v>0</v>
      </c>
      <c r="D185" s="300"/>
      <c r="E185" s="300"/>
      <c r="F185" s="300"/>
      <c r="G185" s="300"/>
      <c r="H185" s="300"/>
      <c r="I185" s="300"/>
    </row>
    <row r="186" spans="1:9" x14ac:dyDescent="0.2">
      <c r="A186" s="312">
        <v>2593</v>
      </c>
      <c r="B186" s="300"/>
      <c r="C186" s="300">
        <f t="shared" si="2"/>
        <v>0</v>
      </c>
      <c r="D186" s="300"/>
      <c r="E186" s="300"/>
      <c r="F186" s="300"/>
      <c r="G186" s="300"/>
      <c r="H186" s="300"/>
      <c r="I186" s="300"/>
    </row>
    <row r="187" spans="1:9" x14ac:dyDescent="0.2">
      <c r="A187" s="312">
        <v>2603</v>
      </c>
      <c r="B187" s="300"/>
      <c r="C187" s="300">
        <f t="shared" si="2"/>
        <v>0</v>
      </c>
      <c r="D187" s="300"/>
      <c r="E187" s="300"/>
      <c r="F187" s="300"/>
      <c r="G187" s="300"/>
      <c r="H187" s="300"/>
      <c r="I187" s="300"/>
    </row>
    <row r="188" spans="1:9" x14ac:dyDescent="0.2">
      <c r="A188" s="312">
        <v>2613</v>
      </c>
      <c r="B188" s="300"/>
      <c r="C188" s="300">
        <f t="shared" si="2"/>
        <v>0</v>
      </c>
      <c r="D188" s="300"/>
      <c r="E188" s="300"/>
      <c r="F188" s="300"/>
      <c r="G188" s="300"/>
      <c r="H188" s="300"/>
      <c r="I188" s="300"/>
    </row>
    <row r="189" spans="1:9" x14ac:dyDescent="0.2">
      <c r="A189" s="312">
        <v>2623</v>
      </c>
      <c r="B189" s="300"/>
      <c r="C189" s="300">
        <f t="shared" si="2"/>
        <v>0</v>
      </c>
      <c r="D189" s="300"/>
      <c r="E189" s="300"/>
      <c r="F189" s="300"/>
      <c r="G189" s="300"/>
      <c r="H189" s="300"/>
      <c r="I189" s="300"/>
    </row>
    <row r="190" spans="1:9" x14ac:dyDescent="0.2">
      <c r="A190" s="312">
        <v>2567</v>
      </c>
      <c r="B190" s="300"/>
      <c r="C190" s="300">
        <f t="shared" si="2"/>
        <v>0</v>
      </c>
      <c r="D190" s="300"/>
      <c r="E190" s="300"/>
      <c r="F190" s="300"/>
      <c r="G190" s="300"/>
      <c r="H190" s="300"/>
      <c r="I190" s="300"/>
    </row>
    <row r="191" spans="1:9" x14ac:dyDescent="0.2">
      <c r="A191" s="312">
        <v>2577</v>
      </c>
      <c r="B191" s="300"/>
      <c r="C191" s="300">
        <f t="shared" si="2"/>
        <v>0</v>
      </c>
      <c r="D191" s="300"/>
      <c r="E191" s="300"/>
      <c r="F191" s="300"/>
      <c r="G191" s="300"/>
      <c r="H191" s="300"/>
      <c r="I191" s="300"/>
    </row>
    <row r="192" spans="1:9" x14ac:dyDescent="0.2">
      <c r="A192" s="312">
        <v>2587</v>
      </c>
      <c r="B192" s="300"/>
      <c r="C192" s="300">
        <f t="shared" si="2"/>
        <v>0</v>
      </c>
      <c r="D192" s="300"/>
      <c r="E192" s="300"/>
      <c r="F192" s="300"/>
      <c r="G192" s="300"/>
      <c r="H192" s="300"/>
      <c r="I192" s="300"/>
    </row>
    <row r="193" spans="1:9" x14ac:dyDescent="0.2">
      <c r="A193" s="312">
        <v>2597</v>
      </c>
      <c r="B193" s="300"/>
      <c r="C193" s="300">
        <f t="shared" si="2"/>
        <v>0</v>
      </c>
      <c r="D193" s="300"/>
      <c r="E193" s="300"/>
      <c r="F193" s="300"/>
      <c r="G193" s="300"/>
      <c r="H193" s="300"/>
      <c r="I193" s="300"/>
    </row>
    <row r="194" spans="1:9" x14ac:dyDescent="0.2">
      <c r="A194" s="312">
        <v>2607</v>
      </c>
      <c r="B194" s="300"/>
      <c r="C194" s="300">
        <f t="shared" si="2"/>
        <v>0</v>
      </c>
      <c r="D194" s="300"/>
      <c r="E194" s="300"/>
      <c r="F194" s="300"/>
      <c r="G194" s="300"/>
      <c r="H194" s="300"/>
      <c r="I194" s="300"/>
    </row>
    <row r="195" spans="1:9" x14ac:dyDescent="0.2">
      <c r="A195" s="312">
        <v>2617</v>
      </c>
      <c r="B195" s="300"/>
      <c r="C195" s="300">
        <f t="shared" si="2"/>
        <v>0</v>
      </c>
      <c r="D195" s="300"/>
      <c r="E195" s="300"/>
      <c r="F195" s="300"/>
      <c r="G195" s="300"/>
      <c r="H195" s="300"/>
      <c r="I195" s="300"/>
    </row>
    <row r="196" spans="1:9" x14ac:dyDescent="0.2">
      <c r="A196" s="312">
        <v>2627</v>
      </c>
      <c r="B196" s="300"/>
      <c r="C196" s="300">
        <f t="shared" si="2"/>
        <v>0</v>
      </c>
      <c r="D196" s="300"/>
      <c r="E196" s="300"/>
      <c r="F196" s="300"/>
      <c r="G196" s="300"/>
      <c r="H196" s="300"/>
      <c r="I196" s="300"/>
    </row>
    <row r="197" spans="1:9" x14ac:dyDescent="0.2">
      <c r="A197" s="312">
        <v>263</v>
      </c>
      <c r="B197" s="300"/>
      <c r="C197" s="300">
        <f t="shared" si="2"/>
        <v>0</v>
      </c>
      <c r="D197" s="300"/>
      <c r="E197" s="300"/>
      <c r="F197" s="300"/>
      <c r="G197" s="300"/>
      <c r="H197" s="300"/>
      <c r="I197" s="300"/>
    </row>
    <row r="198" spans="1:9" x14ac:dyDescent="0.2">
      <c r="A198" s="312">
        <v>264</v>
      </c>
      <c r="B198" s="300"/>
      <c r="C198" s="300">
        <f t="shared" si="2"/>
        <v>0</v>
      </c>
      <c r="D198" s="300"/>
      <c r="E198" s="300"/>
      <c r="F198" s="300"/>
      <c r="G198" s="300"/>
      <c r="H198" s="300"/>
      <c r="I198" s="300"/>
    </row>
    <row r="199" spans="1:9" x14ac:dyDescent="0.2">
      <c r="A199" s="312">
        <v>265</v>
      </c>
      <c r="B199" s="300"/>
      <c r="C199" s="300">
        <f t="shared" si="2"/>
        <v>0</v>
      </c>
      <c r="D199" s="300"/>
      <c r="E199" s="300"/>
      <c r="F199" s="300"/>
      <c r="G199" s="300"/>
      <c r="H199" s="300"/>
      <c r="I199" s="300"/>
    </row>
    <row r="200" spans="1:9" x14ac:dyDescent="0.2">
      <c r="A200" s="312">
        <v>266</v>
      </c>
      <c r="B200" s="300"/>
      <c r="C200" s="300">
        <f t="shared" si="2"/>
        <v>0</v>
      </c>
      <c r="D200" s="300"/>
      <c r="E200" s="300"/>
      <c r="F200" s="300"/>
      <c r="G200" s="300"/>
      <c r="H200" s="300"/>
      <c r="I200" s="300"/>
    </row>
    <row r="201" spans="1:9" x14ac:dyDescent="0.2">
      <c r="A201" s="312">
        <v>267</v>
      </c>
      <c r="B201" s="300"/>
      <c r="C201" s="300">
        <f t="shared" si="2"/>
        <v>0</v>
      </c>
      <c r="D201" s="300"/>
      <c r="E201" s="300"/>
      <c r="F201" s="300"/>
      <c r="G201" s="300"/>
      <c r="H201" s="300"/>
      <c r="I201" s="300"/>
    </row>
    <row r="202" spans="1:9" x14ac:dyDescent="0.2">
      <c r="A202" s="312">
        <v>268</v>
      </c>
      <c r="B202" s="300"/>
      <c r="C202" s="300">
        <f t="shared" si="2"/>
        <v>0</v>
      </c>
      <c r="D202" s="300"/>
      <c r="E202" s="300"/>
      <c r="F202" s="300"/>
      <c r="G202" s="300"/>
      <c r="H202" s="300"/>
      <c r="I202" s="300"/>
    </row>
    <row r="203" spans="1:9" x14ac:dyDescent="0.2">
      <c r="A203" s="312">
        <v>269</v>
      </c>
      <c r="B203" s="300"/>
      <c r="C203" s="300">
        <f t="shared" si="2"/>
        <v>0</v>
      </c>
      <c r="D203" s="300"/>
      <c r="E203" s="300"/>
      <c r="F203" s="300"/>
      <c r="G203" s="300"/>
      <c r="H203" s="300"/>
      <c r="I203" s="300"/>
    </row>
    <row r="204" spans="1:9" x14ac:dyDescent="0.2">
      <c r="A204" s="312">
        <v>2635</v>
      </c>
      <c r="B204" s="300"/>
      <c r="C204" s="300">
        <f t="shared" si="2"/>
        <v>0</v>
      </c>
      <c r="D204" s="300"/>
      <c r="E204" s="300"/>
      <c r="F204" s="300"/>
      <c r="G204" s="300"/>
      <c r="H204" s="300"/>
      <c r="I204" s="300"/>
    </row>
    <row r="205" spans="1:9" x14ac:dyDescent="0.2">
      <c r="A205" s="312">
        <v>2645</v>
      </c>
      <c r="B205" s="300"/>
      <c r="C205" s="300">
        <f t="shared" si="2"/>
        <v>0</v>
      </c>
      <c r="D205" s="300"/>
      <c r="E205" s="300"/>
      <c r="F205" s="300"/>
      <c r="G205" s="300"/>
      <c r="H205" s="300"/>
      <c r="I205" s="300"/>
    </row>
    <row r="206" spans="1:9" x14ac:dyDescent="0.2">
      <c r="A206" s="312">
        <v>2655</v>
      </c>
      <c r="B206" s="300"/>
      <c r="C206" s="300">
        <f t="shared" si="2"/>
        <v>0</v>
      </c>
      <c r="D206" s="300"/>
      <c r="E206" s="300"/>
      <c r="F206" s="300"/>
      <c r="G206" s="300"/>
      <c r="H206" s="300"/>
      <c r="I206" s="300"/>
    </row>
    <row r="207" spans="1:9" x14ac:dyDescent="0.2">
      <c r="A207" s="312">
        <v>2665</v>
      </c>
      <c r="B207" s="300"/>
      <c r="C207" s="300">
        <f t="shared" si="2"/>
        <v>0</v>
      </c>
      <c r="D207" s="300"/>
      <c r="E207" s="300"/>
      <c r="F207" s="300"/>
      <c r="G207" s="300"/>
      <c r="H207" s="300"/>
      <c r="I207" s="300"/>
    </row>
    <row r="208" spans="1:9" x14ac:dyDescent="0.2">
      <c r="A208" s="312">
        <v>2685</v>
      </c>
      <c r="B208" s="300"/>
      <c r="C208" s="300">
        <f t="shared" si="2"/>
        <v>0</v>
      </c>
      <c r="D208" s="300"/>
      <c r="E208" s="300"/>
      <c r="F208" s="300"/>
      <c r="G208" s="300"/>
      <c r="H208" s="300"/>
      <c r="I208" s="300"/>
    </row>
    <row r="209" spans="1:9" x14ac:dyDescent="0.2">
      <c r="A209" s="312">
        <v>2695</v>
      </c>
      <c r="B209" s="300"/>
      <c r="C209" s="300">
        <f t="shared" si="2"/>
        <v>0</v>
      </c>
      <c r="D209" s="300"/>
      <c r="E209" s="300"/>
      <c r="F209" s="300"/>
      <c r="G209" s="300"/>
      <c r="H209" s="300"/>
      <c r="I209" s="300"/>
    </row>
    <row r="210" spans="1:9" x14ac:dyDescent="0.2">
      <c r="A210" s="312">
        <v>270</v>
      </c>
      <c r="B210" s="300"/>
      <c r="C210" s="300">
        <f t="shared" ref="C210:C273" si="3">+IF(+A210=$C$6,$C$6,0)</f>
        <v>0</v>
      </c>
      <c r="D210" s="300"/>
      <c r="E210" s="300"/>
      <c r="F210" s="300"/>
      <c r="G210" s="300"/>
      <c r="H210" s="300"/>
      <c r="I210" s="300"/>
    </row>
    <row r="211" spans="1:9" x14ac:dyDescent="0.2">
      <c r="A211" s="312">
        <v>271</v>
      </c>
      <c r="B211" s="300"/>
      <c r="C211" s="300">
        <f t="shared" si="3"/>
        <v>0</v>
      </c>
      <c r="D211" s="300"/>
      <c r="E211" s="300"/>
      <c r="F211" s="300"/>
      <c r="G211" s="300"/>
      <c r="H211" s="300"/>
      <c r="I211" s="300"/>
    </row>
    <row r="212" spans="1:9" x14ac:dyDescent="0.2">
      <c r="A212" s="312">
        <v>272</v>
      </c>
      <c r="B212" s="300"/>
      <c r="C212" s="300">
        <f t="shared" si="3"/>
        <v>0</v>
      </c>
      <c r="D212" s="300"/>
      <c r="E212" s="300"/>
      <c r="F212" s="300"/>
      <c r="G212" s="300"/>
      <c r="H212" s="300"/>
      <c r="I212" s="300"/>
    </row>
    <row r="213" spans="1:9" x14ac:dyDescent="0.2">
      <c r="A213" s="312">
        <v>273</v>
      </c>
      <c r="B213" s="300"/>
      <c r="C213" s="300">
        <f t="shared" si="3"/>
        <v>0</v>
      </c>
      <c r="D213" s="300"/>
      <c r="E213" s="300"/>
      <c r="F213" s="300"/>
      <c r="G213" s="300"/>
      <c r="H213" s="300"/>
      <c r="I213" s="300"/>
    </row>
    <row r="214" spans="1:9" x14ac:dyDescent="0.2">
      <c r="A214" s="312">
        <v>274</v>
      </c>
      <c r="B214" s="300"/>
      <c r="C214" s="300">
        <f t="shared" si="3"/>
        <v>0</v>
      </c>
      <c r="D214" s="300"/>
      <c r="E214" s="300"/>
      <c r="F214" s="300"/>
      <c r="G214" s="300"/>
      <c r="H214" s="300"/>
      <c r="I214" s="300"/>
    </row>
    <row r="215" spans="1:9" x14ac:dyDescent="0.2">
      <c r="A215" s="312">
        <v>275</v>
      </c>
      <c r="B215" s="300"/>
      <c r="C215" s="300">
        <f t="shared" si="3"/>
        <v>0</v>
      </c>
      <c r="D215" s="300"/>
      <c r="E215" s="300"/>
      <c r="F215" s="300"/>
      <c r="G215" s="300"/>
      <c r="H215" s="300"/>
      <c r="I215" s="300"/>
    </row>
    <row r="216" spans="1:9" x14ac:dyDescent="0.2">
      <c r="A216" s="312">
        <v>276</v>
      </c>
      <c r="B216" s="300"/>
      <c r="C216" s="300">
        <f t="shared" si="3"/>
        <v>0</v>
      </c>
      <c r="D216" s="300"/>
      <c r="E216" s="300"/>
      <c r="F216" s="300"/>
      <c r="G216" s="300"/>
      <c r="H216" s="300"/>
      <c r="I216" s="300"/>
    </row>
    <row r="217" spans="1:9" x14ac:dyDescent="0.2">
      <c r="A217" s="312">
        <v>2705</v>
      </c>
      <c r="B217" s="300"/>
      <c r="C217" s="300">
        <f t="shared" si="3"/>
        <v>0</v>
      </c>
      <c r="D217" s="300"/>
      <c r="E217" s="300"/>
      <c r="F217" s="300"/>
      <c r="G217" s="300"/>
      <c r="H217" s="300"/>
      <c r="I217" s="300"/>
    </row>
    <row r="218" spans="1:9" x14ac:dyDescent="0.2">
      <c r="A218" s="312">
        <v>2715</v>
      </c>
      <c r="B218" s="300"/>
      <c r="C218" s="300">
        <f t="shared" si="3"/>
        <v>0</v>
      </c>
      <c r="D218" s="300"/>
      <c r="E218" s="300"/>
      <c r="F218" s="300"/>
      <c r="G218" s="300"/>
      <c r="H218" s="300"/>
      <c r="I218" s="300"/>
    </row>
    <row r="219" spans="1:9" x14ac:dyDescent="0.2">
      <c r="A219" s="312">
        <v>2725</v>
      </c>
      <c r="B219" s="300"/>
      <c r="C219" s="300">
        <f t="shared" si="3"/>
        <v>0</v>
      </c>
      <c r="D219" s="300"/>
      <c r="E219" s="300"/>
      <c r="F219" s="300"/>
      <c r="G219" s="300"/>
      <c r="H219" s="300"/>
      <c r="I219" s="300"/>
    </row>
    <row r="220" spans="1:9" x14ac:dyDescent="0.2">
      <c r="A220" s="312">
        <v>2735</v>
      </c>
      <c r="B220" s="300"/>
      <c r="C220" s="300">
        <f t="shared" si="3"/>
        <v>0</v>
      </c>
      <c r="D220" s="300"/>
      <c r="E220" s="300"/>
      <c r="F220" s="300"/>
      <c r="G220" s="300"/>
      <c r="H220" s="300"/>
      <c r="I220" s="300"/>
    </row>
    <row r="221" spans="1:9" x14ac:dyDescent="0.2">
      <c r="A221" s="312">
        <v>2745</v>
      </c>
      <c r="B221" s="300"/>
      <c r="C221" s="300">
        <f t="shared" si="3"/>
        <v>0</v>
      </c>
      <c r="D221" s="300"/>
      <c r="E221" s="300"/>
      <c r="F221" s="300"/>
      <c r="G221" s="300"/>
      <c r="H221" s="300"/>
      <c r="I221" s="300"/>
    </row>
    <row r="222" spans="1:9" x14ac:dyDescent="0.2">
      <c r="A222" s="312">
        <v>2755</v>
      </c>
      <c r="B222" s="300"/>
      <c r="C222" s="300">
        <f t="shared" si="3"/>
        <v>0</v>
      </c>
      <c r="D222" s="300"/>
      <c r="E222" s="300"/>
      <c r="F222" s="300"/>
      <c r="G222" s="300"/>
      <c r="H222" s="300"/>
      <c r="I222" s="300"/>
    </row>
    <row r="223" spans="1:9" x14ac:dyDescent="0.2">
      <c r="A223" s="312">
        <v>2765</v>
      </c>
      <c r="B223" s="300"/>
      <c r="C223" s="300">
        <f t="shared" si="3"/>
        <v>0</v>
      </c>
      <c r="D223" s="300"/>
      <c r="E223" s="300"/>
      <c r="F223" s="300"/>
      <c r="G223" s="300"/>
      <c r="H223" s="300"/>
      <c r="I223" s="300"/>
    </row>
    <row r="224" spans="1:9" x14ac:dyDescent="0.2">
      <c r="A224" s="312">
        <v>2706</v>
      </c>
      <c r="B224" s="300"/>
      <c r="C224" s="300">
        <f t="shared" si="3"/>
        <v>0</v>
      </c>
      <c r="D224" s="300"/>
      <c r="E224" s="300"/>
      <c r="F224" s="300"/>
      <c r="G224" s="300"/>
      <c r="H224" s="300"/>
      <c r="I224" s="300"/>
    </row>
    <row r="225" spans="1:9" x14ac:dyDescent="0.2">
      <c r="A225" s="312">
        <v>2716</v>
      </c>
      <c r="B225" s="300"/>
      <c r="C225" s="300">
        <f t="shared" si="3"/>
        <v>0</v>
      </c>
      <c r="D225" s="300"/>
      <c r="E225" s="300"/>
      <c r="F225" s="300"/>
      <c r="G225" s="300"/>
      <c r="H225" s="300"/>
      <c r="I225" s="300"/>
    </row>
    <row r="226" spans="1:9" x14ac:dyDescent="0.2">
      <c r="A226" s="312">
        <v>2726</v>
      </c>
      <c r="B226" s="300"/>
      <c r="C226" s="300">
        <f t="shared" si="3"/>
        <v>0</v>
      </c>
      <c r="D226" s="300"/>
      <c r="E226" s="300"/>
      <c r="F226" s="300"/>
      <c r="G226" s="300"/>
      <c r="H226" s="300"/>
      <c r="I226" s="300"/>
    </row>
    <row r="227" spans="1:9" x14ac:dyDescent="0.2">
      <c r="A227" s="312">
        <v>2736</v>
      </c>
      <c r="B227" s="300"/>
      <c r="C227" s="300">
        <f t="shared" si="3"/>
        <v>0</v>
      </c>
      <c r="D227" s="300"/>
      <c r="E227" s="300"/>
      <c r="F227" s="300"/>
      <c r="G227" s="300"/>
      <c r="H227" s="300"/>
      <c r="I227" s="300"/>
    </row>
    <row r="228" spans="1:9" x14ac:dyDescent="0.2">
      <c r="A228" s="312">
        <v>2746</v>
      </c>
      <c r="B228" s="300"/>
      <c r="C228" s="300">
        <f t="shared" si="3"/>
        <v>0</v>
      </c>
      <c r="D228" s="300"/>
      <c r="E228" s="300"/>
      <c r="F228" s="300"/>
      <c r="G228" s="300"/>
      <c r="H228" s="300"/>
      <c r="I228" s="300"/>
    </row>
    <row r="229" spans="1:9" x14ac:dyDescent="0.2">
      <c r="A229" s="312">
        <v>2756</v>
      </c>
      <c r="B229" s="300"/>
      <c r="C229" s="300">
        <f t="shared" si="3"/>
        <v>0</v>
      </c>
      <c r="D229" s="300"/>
      <c r="E229" s="300"/>
      <c r="F229" s="300"/>
      <c r="G229" s="300"/>
      <c r="H229" s="300"/>
      <c r="I229" s="300"/>
    </row>
    <row r="230" spans="1:9" x14ac:dyDescent="0.2">
      <c r="A230" s="312">
        <v>2766</v>
      </c>
      <c r="B230" s="300"/>
      <c r="C230" s="300">
        <f t="shared" si="3"/>
        <v>0</v>
      </c>
      <c r="D230" s="300"/>
      <c r="E230" s="300"/>
      <c r="F230" s="300"/>
      <c r="G230" s="300"/>
      <c r="H230" s="300"/>
      <c r="I230" s="300"/>
    </row>
    <row r="231" spans="1:9" x14ac:dyDescent="0.2">
      <c r="A231" s="312">
        <v>2707</v>
      </c>
      <c r="B231" s="300"/>
      <c r="C231" s="300">
        <f t="shared" si="3"/>
        <v>0</v>
      </c>
      <c r="D231" s="300"/>
      <c r="E231" s="300"/>
      <c r="F231" s="300"/>
      <c r="G231" s="300"/>
      <c r="H231" s="300"/>
      <c r="I231" s="300"/>
    </row>
    <row r="232" spans="1:9" x14ac:dyDescent="0.2">
      <c r="A232" s="312">
        <v>2717</v>
      </c>
      <c r="B232" s="300"/>
      <c r="C232" s="300">
        <f t="shared" si="3"/>
        <v>0</v>
      </c>
      <c r="D232" s="300"/>
      <c r="E232" s="300"/>
      <c r="F232" s="300"/>
      <c r="G232" s="300"/>
      <c r="H232" s="300"/>
      <c r="I232" s="300"/>
    </row>
    <row r="233" spans="1:9" x14ac:dyDescent="0.2">
      <c r="A233" s="312">
        <v>2727</v>
      </c>
      <c r="B233" s="300"/>
      <c r="C233" s="300">
        <f t="shared" si="3"/>
        <v>0</v>
      </c>
      <c r="D233" s="300"/>
      <c r="E233" s="300"/>
      <c r="F233" s="300"/>
      <c r="G233" s="300"/>
      <c r="H233" s="300"/>
      <c r="I233" s="300"/>
    </row>
    <row r="234" spans="1:9" x14ac:dyDescent="0.2">
      <c r="A234" s="312">
        <v>2747</v>
      </c>
      <c r="B234" s="300"/>
      <c r="C234" s="300">
        <f t="shared" si="3"/>
        <v>0</v>
      </c>
      <c r="D234" s="300"/>
      <c r="E234" s="300"/>
      <c r="F234" s="300"/>
      <c r="G234" s="300"/>
      <c r="H234" s="300"/>
      <c r="I234" s="300"/>
    </row>
    <row r="235" spans="1:9" x14ac:dyDescent="0.2">
      <c r="A235" s="312">
        <v>2757</v>
      </c>
      <c r="B235" s="300"/>
      <c r="C235" s="300">
        <f t="shared" si="3"/>
        <v>0</v>
      </c>
      <c r="D235" s="300"/>
      <c r="E235" s="300"/>
      <c r="F235" s="300"/>
      <c r="G235" s="300"/>
      <c r="H235" s="300"/>
      <c r="I235" s="300"/>
    </row>
    <row r="236" spans="1:9" x14ac:dyDescent="0.2">
      <c r="A236" s="312">
        <v>2767</v>
      </c>
      <c r="B236" s="300"/>
      <c r="C236" s="300">
        <f t="shared" si="3"/>
        <v>0</v>
      </c>
      <c r="D236" s="300"/>
      <c r="E236" s="300"/>
      <c r="F236" s="300"/>
      <c r="G236" s="300"/>
      <c r="H236" s="300"/>
      <c r="I236" s="300"/>
    </row>
    <row r="237" spans="1:9" x14ac:dyDescent="0.2">
      <c r="A237" s="312">
        <v>2708</v>
      </c>
      <c r="B237" s="300"/>
      <c r="C237" s="300">
        <f t="shared" si="3"/>
        <v>0</v>
      </c>
      <c r="D237" s="300"/>
      <c r="E237" s="300"/>
      <c r="F237" s="300"/>
      <c r="G237" s="300"/>
      <c r="H237" s="300"/>
      <c r="I237" s="300"/>
    </row>
    <row r="238" spans="1:9" x14ac:dyDescent="0.2">
      <c r="A238" s="312">
        <v>2718</v>
      </c>
      <c r="B238" s="300"/>
      <c r="C238" s="300">
        <f t="shared" si="3"/>
        <v>0</v>
      </c>
      <c r="D238" s="300"/>
      <c r="E238" s="300"/>
      <c r="F238" s="300"/>
      <c r="G238" s="300"/>
      <c r="H238" s="300"/>
      <c r="I238" s="300"/>
    </row>
    <row r="239" spans="1:9" x14ac:dyDescent="0.2">
      <c r="A239" s="312">
        <v>2728</v>
      </c>
      <c r="B239" s="300"/>
      <c r="C239" s="300">
        <f t="shared" si="3"/>
        <v>0</v>
      </c>
      <c r="D239" s="300"/>
      <c r="E239" s="300"/>
      <c r="F239" s="300"/>
      <c r="G239" s="300"/>
      <c r="H239" s="300"/>
      <c r="I239" s="300"/>
    </row>
    <row r="240" spans="1:9" x14ac:dyDescent="0.2">
      <c r="A240" s="312">
        <v>2738</v>
      </c>
      <c r="B240" s="300"/>
      <c r="C240" s="300">
        <f t="shared" si="3"/>
        <v>0</v>
      </c>
      <c r="D240" s="300"/>
      <c r="E240" s="300"/>
      <c r="F240" s="300"/>
      <c r="G240" s="300"/>
      <c r="H240" s="300"/>
      <c r="I240" s="300"/>
    </row>
    <row r="241" spans="1:9" x14ac:dyDescent="0.2">
      <c r="A241" s="312">
        <v>2748</v>
      </c>
      <c r="B241" s="300"/>
      <c r="C241" s="300">
        <f t="shared" si="3"/>
        <v>0</v>
      </c>
      <c r="D241" s="300"/>
      <c r="E241" s="300"/>
      <c r="F241" s="300"/>
      <c r="G241" s="300"/>
      <c r="H241" s="300"/>
      <c r="I241" s="300"/>
    </row>
    <row r="242" spans="1:9" x14ac:dyDescent="0.2">
      <c r="A242" s="312">
        <v>2758</v>
      </c>
      <c r="B242" s="300"/>
      <c r="C242" s="300">
        <f t="shared" si="3"/>
        <v>0</v>
      </c>
      <c r="D242" s="300"/>
      <c r="E242" s="300"/>
      <c r="F242" s="300"/>
      <c r="G242" s="300"/>
      <c r="H242" s="300"/>
      <c r="I242" s="300"/>
    </row>
    <row r="243" spans="1:9" x14ac:dyDescent="0.2">
      <c r="A243" s="312">
        <v>2768</v>
      </c>
      <c r="B243" s="300"/>
      <c r="C243" s="300">
        <f t="shared" si="3"/>
        <v>0</v>
      </c>
      <c r="D243" s="300"/>
      <c r="E243" s="300"/>
      <c r="F243" s="300"/>
      <c r="G243" s="300"/>
      <c r="H243" s="300"/>
      <c r="I243" s="300"/>
    </row>
    <row r="244" spans="1:9" x14ac:dyDescent="0.2">
      <c r="A244" s="312">
        <v>277</v>
      </c>
      <c r="B244" s="300"/>
      <c r="C244" s="300">
        <f t="shared" si="3"/>
        <v>0</v>
      </c>
      <c r="D244" s="300"/>
      <c r="E244" s="300"/>
      <c r="F244" s="300"/>
      <c r="G244" s="300"/>
      <c r="H244" s="300"/>
      <c r="I244" s="300"/>
    </row>
    <row r="245" spans="1:9" x14ac:dyDescent="0.2">
      <c r="A245" s="312">
        <v>278</v>
      </c>
      <c r="B245" s="300"/>
      <c r="C245" s="300">
        <f t="shared" si="3"/>
        <v>0</v>
      </c>
      <c r="D245" s="300"/>
      <c r="E245" s="300"/>
      <c r="F245" s="300"/>
      <c r="G245" s="300"/>
      <c r="H245" s="300"/>
      <c r="I245" s="300"/>
    </row>
    <row r="246" spans="1:9" x14ac:dyDescent="0.2">
      <c r="A246" s="312">
        <v>279</v>
      </c>
      <c r="B246" s="300"/>
      <c r="C246" s="300">
        <f t="shared" si="3"/>
        <v>0</v>
      </c>
      <c r="D246" s="300"/>
      <c r="E246" s="300"/>
      <c r="F246" s="300"/>
      <c r="G246" s="300"/>
      <c r="H246" s="300"/>
      <c r="I246" s="300"/>
    </row>
    <row r="247" spans="1:9" x14ac:dyDescent="0.2">
      <c r="A247" s="312">
        <v>280</v>
      </c>
      <c r="B247" s="300"/>
      <c r="C247" s="300">
        <f t="shared" si="3"/>
        <v>0</v>
      </c>
      <c r="D247" s="300"/>
      <c r="E247" s="300"/>
      <c r="F247" s="300"/>
      <c r="G247" s="300"/>
      <c r="H247" s="300"/>
      <c r="I247" s="300"/>
    </row>
    <row r="248" spans="1:9" x14ac:dyDescent="0.2">
      <c r="A248" s="312">
        <v>281</v>
      </c>
      <c r="B248" s="300"/>
      <c r="C248" s="300">
        <f t="shared" si="3"/>
        <v>0</v>
      </c>
      <c r="D248" s="300"/>
      <c r="E248" s="300"/>
      <c r="F248" s="300"/>
      <c r="G248" s="300"/>
      <c r="H248" s="300"/>
      <c r="I248" s="300"/>
    </row>
    <row r="249" spans="1:9" x14ac:dyDescent="0.2">
      <c r="A249" s="312">
        <v>282</v>
      </c>
      <c r="B249" s="300"/>
      <c r="C249" s="300">
        <f t="shared" si="3"/>
        <v>0</v>
      </c>
      <c r="D249" s="300"/>
      <c r="E249" s="300"/>
      <c r="F249" s="300"/>
      <c r="G249" s="300"/>
      <c r="H249" s="300"/>
      <c r="I249" s="300"/>
    </row>
    <row r="250" spans="1:9" x14ac:dyDescent="0.2">
      <c r="A250" s="312">
        <v>283</v>
      </c>
      <c r="B250" s="300"/>
      <c r="C250" s="300">
        <f t="shared" si="3"/>
        <v>0</v>
      </c>
      <c r="D250" s="300"/>
      <c r="E250" s="300"/>
      <c r="F250" s="300"/>
      <c r="G250" s="300"/>
      <c r="H250" s="300"/>
      <c r="I250" s="300"/>
    </row>
    <row r="251" spans="1:9" x14ac:dyDescent="0.2">
      <c r="A251" s="312">
        <v>284</v>
      </c>
      <c r="B251" s="300"/>
      <c r="C251" s="300">
        <f t="shared" si="3"/>
        <v>0</v>
      </c>
      <c r="D251" s="300"/>
      <c r="E251" s="300"/>
      <c r="F251" s="300"/>
      <c r="G251" s="300"/>
      <c r="H251" s="300"/>
      <c r="I251" s="300"/>
    </row>
    <row r="252" spans="1:9" x14ac:dyDescent="0.2">
      <c r="A252" s="312">
        <v>285</v>
      </c>
      <c r="B252" s="300"/>
      <c r="C252" s="300">
        <f t="shared" si="3"/>
        <v>0</v>
      </c>
      <c r="D252" s="300"/>
      <c r="E252" s="300"/>
      <c r="F252" s="300"/>
      <c r="G252" s="300"/>
      <c r="H252" s="300"/>
      <c r="I252" s="300"/>
    </row>
    <row r="253" spans="1:9" x14ac:dyDescent="0.2">
      <c r="A253" s="312">
        <v>286</v>
      </c>
      <c r="B253" s="300"/>
      <c r="C253" s="300">
        <f t="shared" si="3"/>
        <v>0</v>
      </c>
      <c r="D253" s="300"/>
      <c r="E253" s="300"/>
      <c r="F253" s="300"/>
      <c r="G253" s="300"/>
      <c r="H253" s="300"/>
      <c r="I253" s="300"/>
    </row>
    <row r="254" spans="1:9" x14ac:dyDescent="0.2">
      <c r="A254" s="312">
        <v>287</v>
      </c>
      <c r="B254" s="300"/>
      <c r="C254" s="300">
        <f t="shared" si="3"/>
        <v>0</v>
      </c>
      <c r="D254" s="300"/>
      <c r="E254" s="300"/>
      <c r="F254" s="300"/>
      <c r="G254" s="300"/>
      <c r="H254" s="300"/>
      <c r="I254" s="300"/>
    </row>
    <row r="255" spans="1:9" x14ac:dyDescent="0.2">
      <c r="A255" s="312">
        <v>288</v>
      </c>
      <c r="B255" s="300"/>
      <c r="C255" s="300">
        <f t="shared" si="3"/>
        <v>0</v>
      </c>
      <c r="D255" s="300"/>
      <c r="E255" s="300"/>
      <c r="F255" s="300"/>
      <c r="G255" s="300"/>
      <c r="H255" s="300"/>
      <c r="I255" s="300"/>
    </row>
    <row r="256" spans="1:9" x14ac:dyDescent="0.2">
      <c r="A256" s="312">
        <v>289</v>
      </c>
      <c r="B256" s="300"/>
      <c r="C256" s="300">
        <f t="shared" si="3"/>
        <v>0</v>
      </c>
      <c r="D256" s="300"/>
      <c r="E256" s="300"/>
      <c r="F256" s="300"/>
      <c r="G256" s="300"/>
      <c r="H256" s="300"/>
      <c r="I256" s="300"/>
    </row>
    <row r="257" spans="1:9" x14ac:dyDescent="0.2">
      <c r="A257" s="312">
        <v>290</v>
      </c>
      <c r="B257" s="300"/>
      <c r="C257" s="300">
        <f t="shared" si="3"/>
        <v>0</v>
      </c>
      <c r="D257" s="300"/>
      <c r="E257" s="300"/>
      <c r="F257" s="300"/>
      <c r="G257" s="300"/>
      <c r="H257" s="300"/>
      <c r="I257" s="300"/>
    </row>
    <row r="258" spans="1:9" x14ac:dyDescent="0.2">
      <c r="A258" s="312">
        <v>291</v>
      </c>
      <c r="B258" s="300"/>
      <c r="C258" s="300">
        <f t="shared" si="3"/>
        <v>0</v>
      </c>
      <c r="D258" s="300"/>
      <c r="E258" s="300"/>
      <c r="F258" s="300"/>
      <c r="G258" s="300"/>
      <c r="H258" s="300"/>
      <c r="I258" s="300"/>
    </row>
    <row r="259" spans="1:9" x14ac:dyDescent="0.2">
      <c r="A259" s="312">
        <v>292</v>
      </c>
      <c r="B259" s="300"/>
      <c r="C259" s="300">
        <f t="shared" si="3"/>
        <v>0</v>
      </c>
      <c r="D259" s="300"/>
      <c r="E259" s="300"/>
      <c r="F259" s="300"/>
      <c r="G259" s="300"/>
      <c r="H259" s="300"/>
      <c r="I259" s="300"/>
    </row>
    <row r="260" spans="1:9" x14ac:dyDescent="0.2">
      <c r="A260" s="312">
        <v>293</v>
      </c>
      <c r="B260" s="300"/>
      <c r="C260" s="300">
        <f t="shared" si="3"/>
        <v>0</v>
      </c>
      <c r="D260" s="300"/>
      <c r="E260" s="300"/>
      <c r="F260" s="300"/>
      <c r="G260" s="300"/>
      <c r="H260" s="300"/>
      <c r="I260" s="300"/>
    </row>
    <row r="261" spans="1:9" x14ac:dyDescent="0.2">
      <c r="A261" s="312">
        <v>294</v>
      </c>
      <c r="B261" s="300"/>
      <c r="C261" s="300">
        <f t="shared" si="3"/>
        <v>0</v>
      </c>
      <c r="D261" s="300"/>
      <c r="E261" s="300"/>
      <c r="F261" s="300"/>
      <c r="G261" s="300"/>
      <c r="H261" s="300"/>
      <c r="I261" s="300"/>
    </row>
    <row r="262" spans="1:9" x14ac:dyDescent="0.2">
      <c r="A262" s="312">
        <v>295</v>
      </c>
      <c r="B262" s="300"/>
      <c r="C262" s="300">
        <f t="shared" si="3"/>
        <v>0</v>
      </c>
      <c r="D262" s="300"/>
      <c r="E262" s="300"/>
      <c r="F262" s="300"/>
      <c r="G262" s="300"/>
      <c r="H262" s="300"/>
      <c r="I262" s="300"/>
    </row>
    <row r="263" spans="1:9" x14ac:dyDescent="0.2">
      <c r="A263" s="312">
        <v>296</v>
      </c>
      <c r="B263" s="300"/>
      <c r="C263" s="300">
        <f t="shared" si="3"/>
        <v>0</v>
      </c>
      <c r="D263" s="300"/>
      <c r="E263" s="300"/>
      <c r="F263" s="300"/>
      <c r="G263" s="300"/>
      <c r="H263" s="300"/>
      <c r="I263" s="300"/>
    </row>
    <row r="264" spans="1:9" x14ac:dyDescent="0.2">
      <c r="A264" s="312">
        <v>2905</v>
      </c>
      <c r="B264" s="300"/>
      <c r="C264" s="300">
        <f t="shared" si="3"/>
        <v>0</v>
      </c>
      <c r="D264" s="300"/>
      <c r="E264" s="300"/>
      <c r="F264" s="300"/>
      <c r="G264" s="300"/>
      <c r="H264" s="300"/>
      <c r="I264" s="300"/>
    </row>
    <row r="265" spans="1:9" x14ac:dyDescent="0.2">
      <c r="A265" s="312">
        <v>2915</v>
      </c>
      <c r="B265" s="300"/>
      <c r="C265" s="300">
        <f t="shared" si="3"/>
        <v>0</v>
      </c>
      <c r="D265" s="300"/>
      <c r="E265" s="300"/>
      <c r="F265" s="300"/>
      <c r="G265" s="300"/>
      <c r="H265" s="300"/>
      <c r="I265" s="300"/>
    </row>
    <row r="266" spans="1:9" x14ac:dyDescent="0.2">
      <c r="A266" s="312">
        <v>2925</v>
      </c>
      <c r="B266" s="300"/>
      <c r="C266" s="300">
        <f t="shared" si="3"/>
        <v>0</v>
      </c>
      <c r="D266" s="300"/>
      <c r="E266" s="300"/>
      <c r="F266" s="300"/>
      <c r="G266" s="300"/>
      <c r="H266" s="300"/>
      <c r="I266" s="300"/>
    </row>
    <row r="267" spans="1:9" x14ac:dyDescent="0.2">
      <c r="A267" s="312">
        <v>2935</v>
      </c>
      <c r="B267" s="300"/>
      <c r="C267" s="300">
        <f t="shared" si="3"/>
        <v>0</v>
      </c>
      <c r="D267" s="300"/>
      <c r="E267" s="300"/>
      <c r="F267" s="300"/>
      <c r="G267" s="300"/>
      <c r="H267" s="300"/>
      <c r="I267" s="300"/>
    </row>
    <row r="268" spans="1:9" x14ac:dyDescent="0.2">
      <c r="A268" s="312">
        <v>2945</v>
      </c>
      <c r="B268" s="300"/>
      <c r="C268" s="300">
        <f t="shared" si="3"/>
        <v>0</v>
      </c>
      <c r="D268" s="300"/>
      <c r="E268" s="300"/>
      <c r="F268" s="300"/>
      <c r="G268" s="300"/>
      <c r="H268" s="300"/>
      <c r="I268" s="300"/>
    </row>
    <row r="269" spans="1:9" x14ac:dyDescent="0.2">
      <c r="A269" s="312">
        <v>2955</v>
      </c>
      <c r="B269" s="300"/>
      <c r="C269" s="300">
        <f t="shared" si="3"/>
        <v>0</v>
      </c>
      <c r="D269" s="300"/>
      <c r="E269" s="300"/>
      <c r="F269" s="300"/>
      <c r="G269" s="300"/>
      <c r="H269" s="300"/>
      <c r="I269" s="300"/>
    </row>
    <row r="270" spans="1:9" x14ac:dyDescent="0.2">
      <c r="A270" s="312">
        <v>2965</v>
      </c>
      <c r="B270" s="300"/>
      <c r="C270" s="300">
        <f t="shared" si="3"/>
        <v>0</v>
      </c>
      <c r="D270" s="300"/>
      <c r="E270" s="300"/>
      <c r="F270" s="300"/>
      <c r="G270" s="300"/>
      <c r="H270" s="300"/>
      <c r="I270" s="300"/>
    </row>
    <row r="271" spans="1:9" x14ac:dyDescent="0.2">
      <c r="A271" s="312">
        <v>297</v>
      </c>
      <c r="B271" s="300"/>
      <c r="C271" s="300">
        <f t="shared" si="3"/>
        <v>0</v>
      </c>
      <c r="D271" s="300"/>
      <c r="E271" s="300"/>
      <c r="F271" s="300"/>
      <c r="G271" s="300"/>
      <c r="H271" s="300"/>
      <c r="I271" s="300"/>
    </row>
    <row r="272" spans="1:9" x14ac:dyDescent="0.2">
      <c r="A272" s="312">
        <v>298</v>
      </c>
      <c r="B272" s="300"/>
      <c r="C272" s="300">
        <f t="shared" si="3"/>
        <v>0</v>
      </c>
      <c r="D272" s="300"/>
      <c r="E272" s="300"/>
      <c r="F272" s="300"/>
      <c r="G272" s="300"/>
      <c r="H272" s="300"/>
      <c r="I272" s="300"/>
    </row>
    <row r="273" spans="1:9" x14ac:dyDescent="0.2">
      <c r="A273" s="312">
        <v>299</v>
      </c>
      <c r="B273" s="300"/>
      <c r="C273" s="300">
        <f t="shared" si="3"/>
        <v>0</v>
      </c>
      <c r="D273" s="300"/>
      <c r="E273" s="300"/>
      <c r="F273" s="300"/>
      <c r="G273" s="300"/>
      <c r="H273" s="300"/>
      <c r="I273" s="300"/>
    </row>
    <row r="274" spans="1:9" x14ac:dyDescent="0.2">
      <c r="A274" s="312">
        <v>300</v>
      </c>
      <c r="B274" s="300"/>
      <c r="C274" s="300">
        <f t="shared" ref="C274:C337" si="4">+IF(+A274=$C$6,$C$6,0)</f>
        <v>0</v>
      </c>
      <c r="D274" s="300"/>
      <c r="E274" s="300"/>
      <c r="F274" s="300"/>
      <c r="G274" s="300"/>
      <c r="H274" s="300"/>
      <c r="I274" s="300"/>
    </row>
    <row r="275" spans="1:9" x14ac:dyDescent="0.2">
      <c r="A275" s="312">
        <v>301</v>
      </c>
      <c r="B275" s="300"/>
      <c r="C275" s="300">
        <f t="shared" si="4"/>
        <v>0</v>
      </c>
      <c r="D275" s="300"/>
      <c r="E275" s="300"/>
      <c r="F275" s="300"/>
      <c r="G275" s="300"/>
      <c r="H275" s="300"/>
      <c r="I275" s="300"/>
    </row>
    <row r="276" spans="1:9" x14ac:dyDescent="0.2">
      <c r="A276" s="312">
        <v>302</v>
      </c>
      <c r="B276" s="300"/>
      <c r="C276" s="300">
        <f t="shared" si="4"/>
        <v>0</v>
      </c>
      <c r="D276" s="300"/>
      <c r="E276" s="300"/>
      <c r="F276" s="300"/>
      <c r="G276" s="300"/>
      <c r="H276" s="300"/>
      <c r="I276" s="300"/>
    </row>
    <row r="277" spans="1:9" x14ac:dyDescent="0.2">
      <c r="A277" s="312">
        <v>303</v>
      </c>
      <c r="B277" s="300"/>
      <c r="C277" s="300">
        <f t="shared" si="4"/>
        <v>0</v>
      </c>
      <c r="D277" s="300"/>
      <c r="E277" s="300"/>
      <c r="F277" s="300"/>
      <c r="G277" s="300"/>
      <c r="H277" s="300"/>
      <c r="I277" s="300"/>
    </row>
    <row r="278" spans="1:9" x14ac:dyDescent="0.2">
      <c r="A278" s="312">
        <v>2975</v>
      </c>
      <c r="B278" s="300"/>
      <c r="C278" s="300">
        <f t="shared" si="4"/>
        <v>0</v>
      </c>
      <c r="D278" s="300"/>
      <c r="E278" s="300"/>
      <c r="F278" s="300"/>
      <c r="G278" s="300"/>
      <c r="H278" s="300"/>
      <c r="I278" s="300"/>
    </row>
    <row r="279" spans="1:9" x14ac:dyDescent="0.2">
      <c r="A279" s="312">
        <v>2985</v>
      </c>
      <c r="B279" s="300"/>
      <c r="C279" s="300">
        <f t="shared" si="4"/>
        <v>0</v>
      </c>
      <c r="D279" s="300"/>
      <c r="E279" s="300"/>
      <c r="F279" s="300"/>
      <c r="G279" s="300"/>
      <c r="H279" s="300"/>
      <c r="I279" s="300"/>
    </row>
    <row r="280" spans="1:9" x14ac:dyDescent="0.2">
      <c r="A280" s="312">
        <v>2995</v>
      </c>
      <c r="B280" s="300"/>
      <c r="C280" s="300">
        <f t="shared" si="4"/>
        <v>0</v>
      </c>
      <c r="D280" s="300"/>
      <c r="E280" s="300"/>
      <c r="F280" s="300"/>
      <c r="G280" s="300"/>
      <c r="H280" s="300"/>
      <c r="I280" s="300"/>
    </row>
    <row r="281" spans="1:9" x14ac:dyDescent="0.2">
      <c r="A281" s="312">
        <v>3005</v>
      </c>
      <c r="B281" s="300"/>
      <c r="C281" s="300">
        <f t="shared" si="4"/>
        <v>0</v>
      </c>
      <c r="D281" s="300"/>
      <c r="E281" s="300"/>
      <c r="F281" s="300"/>
      <c r="G281" s="300"/>
      <c r="H281" s="300"/>
      <c r="I281" s="300"/>
    </row>
    <row r="282" spans="1:9" x14ac:dyDescent="0.2">
      <c r="A282" s="312">
        <v>3015</v>
      </c>
      <c r="B282" s="300"/>
      <c r="C282" s="300">
        <f t="shared" si="4"/>
        <v>0</v>
      </c>
      <c r="D282" s="300"/>
      <c r="E282" s="300"/>
      <c r="F282" s="300"/>
      <c r="G282" s="300"/>
      <c r="H282" s="300"/>
      <c r="I282" s="300"/>
    </row>
    <row r="283" spans="1:9" x14ac:dyDescent="0.2">
      <c r="A283" s="312">
        <v>3025</v>
      </c>
      <c r="B283" s="300"/>
      <c r="C283" s="300">
        <f t="shared" si="4"/>
        <v>0</v>
      </c>
      <c r="D283" s="300"/>
      <c r="E283" s="300"/>
      <c r="F283" s="300"/>
      <c r="G283" s="300"/>
      <c r="H283" s="300"/>
      <c r="I283" s="300"/>
    </row>
    <row r="284" spans="1:9" x14ac:dyDescent="0.2">
      <c r="A284" s="312">
        <v>3035</v>
      </c>
      <c r="B284" s="300"/>
      <c r="C284" s="300">
        <f t="shared" si="4"/>
        <v>0</v>
      </c>
      <c r="D284" s="300"/>
      <c r="E284" s="300"/>
      <c r="F284" s="300"/>
      <c r="G284" s="300"/>
      <c r="H284" s="300"/>
      <c r="I284" s="300"/>
    </row>
    <row r="285" spans="1:9" x14ac:dyDescent="0.2">
      <c r="A285" s="312">
        <v>420</v>
      </c>
      <c r="B285" s="300"/>
      <c r="C285" s="300">
        <f t="shared" si="4"/>
        <v>0</v>
      </c>
      <c r="D285" s="300"/>
      <c r="E285" s="300"/>
      <c r="F285" s="300"/>
      <c r="G285" s="300"/>
      <c r="H285" s="300"/>
      <c r="I285" s="300"/>
    </row>
    <row r="286" spans="1:9" x14ac:dyDescent="0.2">
      <c r="A286" s="312">
        <v>421</v>
      </c>
      <c r="B286" s="300"/>
      <c r="C286" s="300">
        <f t="shared" si="4"/>
        <v>0</v>
      </c>
      <c r="D286" s="300"/>
      <c r="E286" s="300"/>
      <c r="F286" s="300"/>
      <c r="G286" s="300"/>
      <c r="H286" s="300"/>
      <c r="I286" s="300"/>
    </row>
    <row r="287" spans="1:9" x14ac:dyDescent="0.2">
      <c r="A287" s="312">
        <v>422</v>
      </c>
      <c r="B287" s="300"/>
      <c r="C287" s="300">
        <f t="shared" si="4"/>
        <v>0</v>
      </c>
      <c r="D287" s="300"/>
      <c r="E287" s="300"/>
      <c r="F287" s="300"/>
      <c r="G287" s="300"/>
      <c r="H287" s="300"/>
      <c r="I287" s="300"/>
    </row>
    <row r="288" spans="1:9" x14ac:dyDescent="0.2">
      <c r="A288" s="312">
        <v>423</v>
      </c>
      <c r="B288" s="300"/>
      <c r="C288" s="300">
        <f t="shared" si="4"/>
        <v>0</v>
      </c>
      <c r="D288" s="300"/>
      <c r="E288" s="300"/>
      <c r="F288" s="300"/>
      <c r="G288" s="300"/>
      <c r="H288" s="300"/>
      <c r="I288" s="300"/>
    </row>
    <row r="289" spans="1:9" x14ac:dyDescent="0.2">
      <c r="A289" s="312">
        <v>424</v>
      </c>
      <c r="B289" s="300"/>
      <c r="C289" s="300">
        <f t="shared" si="4"/>
        <v>0</v>
      </c>
      <c r="D289" s="300"/>
      <c r="E289" s="300"/>
      <c r="F289" s="300"/>
      <c r="G289" s="300"/>
      <c r="H289" s="300"/>
      <c r="I289" s="300"/>
    </row>
    <row r="290" spans="1:9" x14ac:dyDescent="0.2">
      <c r="A290" s="312">
        <v>425</v>
      </c>
      <c r="B290" s="300"/>
      <c r="C290" s="300">
        <f t="shared" si="4"/>
        <v>0</v>
      </c>
      <c r="D290" s="300"/>
      <c r="E290" s="300"/>
      <c r="F290" s="300"/>
      <c r="G290" s="300"/>
      <c r="H290" s="300"/>
      <c r="I290" s="300"/>
    </row>
    <row r="291" spans="1:9" x14ac:dyDescent="0.2">
      <c r="A291" s="312">
        <v>426</v>
      </c>
      <c r="B291" s="300"/>
      <c r="C291" s="300">
        <f t="shared" si="4"/>
        <v>0</v>
      </c>
      <c r="D291" s="300"/>
      <c r="E291" s="300"/>
      <c r="F291" s="300"/>
      <c r="G291" s="300"/>
      <c r="H291" s="300"/>
      <c r="I291" s="300"/>
    </row>
    <row r="292" spans="1:9" x14ac:dyDescent="0.2">
      <c r="A292" s="312">
        <v>427</v>
      </c>
      <c r="B292" s="300"/>
      <c r="C292" s="300">
        <f t="shared" si="4"/>
        <v>0</v>
      </c>
      <c r="D292" s="300"/>
      <c r="E292" s="300"/>
      <c r="F292" s="300"/>
      <c r="G292" s="300"/>
      <c r="H292" s="300"/>
      <c r="I292" s="300"/>
    </row>
    <row r="293" spans="1:9" x14ac:dyDescent="0.2">
      <c r="A293" s="312">
        <v>428</v>
      </c>
      <c r="B293" s="300"/>
      <c r="C293" s="300">
        <f t="shared" si="4"/>
        <v>0</v>
      </c>
      <c r="D293" s="300"/>
      <c r="E293" s="300"/>
      <c r="F293" s="300"/>
      <c r="G293" s="300"/>
      <c r="H293" s="300"/>
      <c r="I293" s="300"/>
    </row>
    <row r="294" spans="1:9" x14ac:dyDescent="0.2">
      <c r="A294" s="312">
        <v>429</v>
      </c>
      <c r="B294" s="300"/>
      <c r="C294" s="300">
        <f t="shared" si="4"/>
        <v>0</v>
      </c>
      <c r="D294" s="300"/>
      <c r="E294" s="300"/>
      <c r="F294" s="300"/>
      <c r="G294" s="300"/>
      <c r="H294" s="300"/>
      <c r="I294" s="300"/>
    </row>
    <row r="295" spans="1:9" x14ac:dyDescent="0.2">
      <c r="A295" s="312">
        <v>430</v>
      </c>
      <c r="B295" s="300"/>
      <c r="C295" s="300">
        <f t="shared" si="4"/>
        <v>0</v>
      </c>
      <c r="D295" s="300"/>
      <c r="E295" s="300"/>
      <c r="F295" s="300"/>
      <c r="G295" s="300"/>
      <c r="H295" s="300"/>
      <c r="I295" s="300"/>
    </row>
    <row r="296" spans="1:9" x14ac:dyDescent="0.2">
      <c r="A296" s="312">
        <v>431</v>
      </c>
      <c r="B296" s="300"/>
      <c r="C296" s="300">
        <f t="shared" si="4"/>
        <v>0</v>
      </c>
      <c r="D296" s="300"/>
      <c r="E296" s="300"/>
      <c r="F296" s="300"/>
      <c r="G296" s="300"/>
      <c r="H296" s="300"/>
      <c r="I296" s="300"/>
    </row>
    <row r="297" spans="1:9" x14ac:dyDescent="0.2">
      <c r="A297" s="312">
        <v>432</v>
      </c>
      <c r="B297" s="300"/>
      <c r="C297" s="300">
        <f t="shared" si="4"/>
        <v>0</v>
      </c>
      <c r="D297" s="300"/>
      <c r="E297" s="300"/>
      <c r="F297" s="300"/>
      <c r="G297" s="300"/>
      <c r="H297" s="300"/>
      <c r="I297" s="300"/>
    </row>
    <row r="298" spans="1:9" x14ac:dyDescent="0.2">
      <c r="A298" s="312">
        <v>433</v>
      </c>
      <c r="B298" s="300"/>
      <c r="C298" s="300">
        <f t="shared" si="4"/>
        <v>0</v>
      </c>
      <c r="D298" s="300"/>
      <c r="E298" s="300"/>
      <c r="F298" s="300"/>
      <c r="G298" s="300"/>
      <c r="H298" s="300"/>
      <c r="I298" s="300"/>
    </row>
    <row r="299" spans="1:9" x14ac:dyDescent="0.2">
      <c r="A299" s="312">
        <v>434</v>
      </c>
      <c r="B299" s="300"/>
      <c r="C299" s="300">
        <f t="shared" si="4"/>
        <v>0</v>
      </c>
      <c r="D299" s="300"/>
      <c r="E299" s="300"/>
      <c r="F299" s="300"/>
      <c r="G299" s="300"/>
      <c r="H299" s="300"/>
      <c r="I299" s="300"/>
    </row>
    <row r="300" spans="1:9" x14ac:dyDescent="0.2">
      <c r="A300" s="312">
        <v>435</v>
      </c>
      <c r="B300" s="300"/>
      <c r="C300" s="300">
        <f t="shared" si="4"/>
        <v>0</v>
      </c>
      <c r="D300" s="300"/>
      <c r="E300" s="300"/>
      <c r="F300" s="300"/>
      <c r="G300" s="300"/>
      <c r="H300" s="300"/>
      <c r="I300" s="300"/>
    </row>
    <row r="301" spans="1:9" x14ac:dyDescent="0.2">
      <c r="A301" s="312">
        <v>436</v>
      </c>
      <c r="B301" s="300"/>
      <c r="C301" s="300">
        <f t="shared" si="4"/>
        <v>0</v>
      </c>
      <c r="D301" s="300"/>
      <c r="E301" s="300"/>
      <c r="F301" s="300"/>
      <c r="G301" s="300"/>
      <c r="H301" s="300"/>
      <c r="I301" s="300"/>
    </row>
    <row r="302" spans="1:9" x14ac:dyDescent="0.2">
      <c r="A302" s="312">
        <v>437</v>
      </c>
      <c r="B302" s="300"/>
      <c r="C302" s="300">
        <f t="shared" si="4"/>
        <v>0</v>
      </c>
      <c r="D302" s="300"/>
      <c r="E302" s="300"/>
      <c r="F302" s="300"/>
      <c r="G302" s="300"/>
      <c r="H302" s="300"/>
      <c r="I302" s="300"/>
    </row>
    <row r="303" spans="1:9" x14ac:dyDescent="0.2">
      <c r="A303" s="312">
        <v>438</v>
      </c>
      <c r="B303" s="300"/>
      <c r="C303" s="300">
        <f t="shared" si="4"/>
        <v>0</v>
      </c>
      <c r="D303" s="300"/>
      <c r="E303" s="300"/>
      <c r="F303" s="300"/>
      <c r="G303" s="300"/>
      <c r="H303" s="300"/>
      <c r="I303" s="300"/>
    </row>
    <row r="304" spans="1:9" x14ac:dyDescent="0.2">
      <c r="A304" s="312">
        <v>439</v>
      </c>
      <c r="B304" s="300"/>
      <c r="C304" s="300">
        <f t="shared" si="4"/>
        <v>0</v>
      </c>
      <c r="D304" s="300"/>
      <c r="E304" s="300"/>
      <c r="F304" s="300"/>
      <c r="G304" s="300"/>
      <c r="H304" s="300"/>
      <c r="I304" s="300"/>
    </row>
    <row r="305" spans="1:9" x14ac:dyDescent="0.2">
      <c r="A305" s="312">
        <v>440</v>
      </c>
      <c r="B305" s="300"/>
      <c r="C305" s="300">
        <f t="shared" si="4"/>
        <v>0</v>
      </c>
      <c r="D305" s="300"/>
      <c r="E305" s="300"/>
      <c r="F305" s="300"/>
      <c r="G305" s="300"/>
      <c r="H305" s="300"/>
      <c r="I305" s="300"/>
    </row>
    <row r="306" spans="1:9" x14ac:dyDescent="0.2">
      <c r="A306" s="312">
        <v>441</v>
      </c>
      <c r="B306" s="300"/>
      <c r="C306" s="300">
        <f t="shared" si="4"/>
        <v>0</v>
      </c>
      <c r="D306" s="300"/>
      <c r="E306" s="300"/>
      <c r="F306" s="300"/>
      <c r="G306" s="300"/>
      <c r="H306" s="300"/>
      <c r="I306" s="300"/>
    </row>
    <row r="307" spans="1:9" x14ac:dyDescent="0.2">
      <c r="A307" s="312">
        <v>442</v>
      </c>
      <c r="B307" s="300"/>
      <c r="C307" s="300">
        <f t="shared" si="4"/>
        <v>0</v>
      </c>
      <c r="D307" s="300"/>
      <c r="E307" s="300"/>
      <c r="F307" s="300"/>
      <c r="G307" s="300"/>
      <c r="H307" s="300"/>
      <c r="I307" s="300"/>
    </row>
    <row r="308" spans="1:9" x14ac:dyDescent="0.2">
      <c r="A308" s="312">
        <v>443</v>
      </c>
      <c r="B308" s="300"/>
      <c r="C308" s="300">
        <f t="shared" si="4"/>
        <v>0</v>
      </c>
      <c r="D308" s="300"/>
      <c r="E308" s="300"/>
      <c r="F308" s="300"/>
      <c r="G308" s="300"/>
      <c r="H308" s="300"/>
      <c r="I308" s="300"/>
    </row>
    <row r="309" spans="1:9" x14ac:dyDescent="0.2">
      <c r="A309" s="312">
        <v>444</v>
      </c>
      <c r="B309" s="300"/>
      <c r="C309" s="300">
        <f t="shared" si="4"/>
        <v>0</v>
      </c>
      <c r="D309" s="300"/>
      <c r="E309" s="300"/>
      <c r="F309" s="300"/>
      <c r="G309" s="300"/>
      <c r="H309" s="300"/>
      <c r="I309" s="300"/>
    </row>
    <row r="310" spans="1:9" x14ac:dyDescent="0.2">
      <c r="A310" s="312">
        <v>445</v>
      </c>
      <c r="B310" s="300"/>
      <c r="C310" s="300">
        <f t="shared" si="4"/>
        <v>0</v>
      </c>
      <c r="D310" s="300"/>
      <c r="E310" s="300"/>
      <c r="F310" s="300"/>
      <c r="G310" s="300"/>
      <c r="H310" s="300"/>
      <c r="I310" s="300"/>
    </row>
    <row r="311" spans="1:9" x14ac:dyDescent="0.2">
      <c r="A311" s="312">
        <v>446</v>
      </c>
      <c r="B311" s="300"/>
      <c r="C311" s="300">
        <f t="shared" si="4"/>
        <v>0</v>
      </c>
      <c r="D311" s="300"/>
      <c r="E311" s="300"/>
      <c r="F311" s="300"/>
      <c r="G311" s="300"/>
      <c r="H311" s="300"/>
      <c r="I311" s="300"/>
    </row>
    <row r="312" spans="1:9" x14ac:dyDescent="0.2">
      <c r="A312" s="312">
        <v>447</v>
      </c>
      <c r="B312" s="300"/>
      <c r="C312" s="300">
        <f t="shared" si="4"/>
        <v>0</v>
      </c>
      <c r="D312" s="300"/>
      <c r="E312" s="300"/>
      <c r="F312" s="300"/>
      <c r="G312" s="300"/>
      <c r="H312" s="300"/>
      <c r="I312" s="300"/>
    </row>
    <row r="313" spans="1:9" x14ac:dyDescent="0.2">
      <c r="A313" s="312">
        <v>455</v>
      </c>
      <c r="B313" s="300"/>
      <c r="C313" s="300">
        <f t="shared" si="4"/>
        <v>0</v>
      </c>
      <c r="D313" s="300"/>
      <c r="E313" s="300"/>
      <c r="F313" s="300"/>
      <c r="G313" s="300"/>
      <c r="H313" s="300"/>
      <c r="I313" s="300"/>
    </row>
    <row r="314" spans="1:9" x14ac:dyDescent="0.2">
      <c r="A314" s="312">
        <v>456</v>
      </c>
      <c r="B314" s="300"/>
      <c r="C314" s="300">
        <f t="shared" si="4"/>
        <v>0</v>
      </c>
      <c r="D314" s="300"/>
      <c r="E314" s="300"/>
      <c r="F314" s="300"/>
      <c r="G314" s="300"/>
      <c r="H314" s="300"/>
      <c r="I314" s="300"/>
    </row>
    <row r="315" spans="1:9" x14ac:dyDescent="0.2">
      <c r="A315" s="312">
        <v>457</v>
      </c>
      <c r="B315" s="300"/>
      <c r="C315" s="300">
        <f t="shared" si="4"/>
        <v>0</v>
      </c>
      <c r="D315" s="300"/>
      <c r="E315" s="300"/>
      <c r="F315" s="300"/>
      <c r="G315" s="300"/>
      <c r="H315" s="300"/>
      <c r="I315" s="300"/>
    </row>
    <row r="316" spans="1:9" x14ac:dyDescent="0.2">
      <c r="A316" s="312">
        <v>458</v>
      </c>
      <c r="B316" s="300"/>
      <c r="C316" s="300">
        <f t="shared" si="4"/>
        <v>0</v>
      </c>
      <c r="D316" s="300"/>
      <c r="E316" s="300"/>
      <c r="F316" s="300"/>
      <c r="G316" s="300"/>
      <c r="H316" s="300"/>
      <c r="I316" s="300"/>
    </row>
    <row r="317" spans="1:9" x14ac:dyDescent="0.2">
      <c r="A317" s="312">
        <v>459</v>
      </c>
      <c r="B317" s="300"/>
      <c r="C317" s="300">
        <f t="shared" si="4"/>
        <v>0</v>
      </c>
      <c r="D317" s="300"/>
      <c r="E317" s="300"/>
      <c r="F317" s="300"/>
      <c r="G317" s="300"/>
      <c r="H317" s="300"/>
      <c r="I317" s="300"/>
    </row>
    <row r="318" spans="1:9" x14ac:dyDescent="0.2">
      <c r="A318" s="312">
        <v>460</v>
      </c>
      <c r="B318" s="300"/>
      <c r="C318" s="300">
        <f t="shared" si="4"/>
        <v>0</v>
      </c>
      <c r="D318" s="300"/>
      <c r="E318" s="300"/>
      <c r="F318" s="300"/>
      <c r="G318" s="300"/>
      <c r="H318" s="300"/>
      <c r="I318" s="300"/>
    </row>
    <row r="319" spans="1:9" x14ac:dyDescent="0.2">
      <c r="A319" s="312">
        <v>461</v>
      </c>
      <c r="B319" s="300"/>
      <c r="C319" s="300">
        <f t="shared" si="4"/>
        <v>0</v>
      </c>
      <c r="D319" s="300"/>
      <c r="E319" s="300"/>
      <c r="F319" s="300"/>
      <c r="G319" s="300"/>
      <c r="H319" s="300"/>
      <c r="I319" s="300"/>
    </row>
    <row r="320" spans="1:9" x14ac:dyDescent="0.2">
      <c r="A320" s="312">
        <v>4625</v>
      </c>
      <c r="B320" s="300"/>
      <c r="C320" s="300">
        <f t="shared" si="4"/>
        <v>0</v>
      </c>
      <c r="D320" s="300"/>
      <c r="E320" s="300"/>
      <c r="F320" s="300"/>
      <c r="G320" s="300"/>
      <c r="H320" s="300"/>
      <c r="I320" s="300"/>
    </row>
    <row r="321" spans="1:9" x14ac:dyDescent="0.2">
      <c r="A321" s="312">
        <v>4635</v>
      </c>
      <c r="B321" s="300"/>
      <c r="C321" s="300">
        <f t="shared" si="4"/>
        <v>0</v>
      </c>
      <c r="D321" s="300"/>
      <c r="E321" s="300"/>
      <c r="F321" s="300"/>
      <c r="G321" s="300"/>
      <c r="H321" s="300"/>
      <c r="I321" s="300"/>
    </row>
    <row r="322" spans="1:9" x14ac:dyDescent="0.2">
      <c r="A322" s="312">
        <v>4645</v>
      </c>
      <c r="B322" s="300"/>
      <c r="C322" s="300">
        <f t="shared" si="4"/>
        <v>0</v>
      </c>
      <c r="D322" s="300"/>
      <c r="E322" s="300"/>
      <c r="F322" s="300"/>
      <c r="G322" s="300"/>
      <c r="H322" s="300"/>
      <c r="I322" s="300"/>
    </row>
    <row r="323" spans="1:9" x14ac:dyDescent="0.2">
      <c r="A323" s="312">
        <v>4655</v>
      </c>
      <c r="B323" s="300"/>
      <c r="C323" s="300">
        <f t="shared" si="4"/>
        <v>0</v>
      </c>
      <c r="D323" s="300"/>
      <c r="E323" s="300"/>
      <c r="F323" s="300"/>
      <c r="G323" s="300"/>
      <c r="H323" s="300"/>
      <c r="I323" s="300"/>
    </row>
    <row r="324" spans="1:9" x14ac:dyDescent="0.2">
      <c r="A324" s="312">
        <v>4665</v>
      </c>
      <c r="B324" s="300"/>
      <c r="C324" s="300">
        <f t="shared" si="4"/>
        <v>0</v>
      </c>
      <c r="D324" s="300"/>
      <c r="E324" s="300"/>
      <c r="F324" s="300"/>
      <c r="G324" s="300"/>
      <c r="H324" s="300"/>
      <c r="I324" s="300"/>
    </row>
    <row r="325" spans="1:9" x14ac:dyDescent="0.2">
      <c r="A325" s="312">
        <v>4675</v>
      </c>
      <c r="B325" s="300"/>
      <c r="C325" s="300">
        <f t="shared" si="4"/>
        <v>0</v>
      </c>
      <c r="D325" s="300"/>
      <c r="E325" s="300"/>
      <c r="F325" s="300"/>
      <c r="G325" s="300"/>
      <c r="H325" s="300"/>
      <c r="I325" s="300"/>
    </row>
    <row r="326" spans="1:9" x14ac:dyDescent="0.2">
      <c r="A326" s="312">
        <v>4685</v>
      </c>
      <c r="B326" s="300"/>
      <c r="C326" s="300">
        <f t="shared" si="4"/>
        <v>0</v>
      </c>
      <c r="D326" s="300"/>
      <c r="E326" s="300"/>
      <c r="F326" s="300"/>
      <c r="G326" s="300"/>
      <c r="H326" s="300"/>
      <c r="I326" s="300"/>
    </row>
    <row r="327" spans="1:9" x14ac:dyDescent="0.2">
      <c r="A327" s="312">
        <v>469</v>
      </c>
      <c r="B327" s="300"/>
      <c r="C327" s="300">
        <f t="shared" si="4"/>
        <v>0</v>
      </c>
      <c r="D327" s="300"/>
      <c r="E327" s="300"/>
      <c r="F327" s="300"/>
      <c r="G327" s="300"/>
      <c r="H327" s="300"/>
      <c r="I327" s="300"/>
    </row>
    <row r="328" spans="1:9" x14ac:dyDescent="0.2">
      <c r="A328" s="312">
        <v>470</v>
      </c>
      <c r="B328" s="300"/>
      <c r="C328" s="300">
        <f t="shared" si="4"/>
        <v>0</v>
      </c>
      <c r="D328" s="300"/>
      <c r="E328" s="300"/>
      <c r="F328" s="300"/>
      <c r="G328" s="300"/>
      <c r="H328" s="300"/>
      <c r="I328" s="300"/>
    </row>
    <row r="329" spans="1:9" x14ac:dyDescent="0.2">
      <c r="A329" s="312">
        <v>471</v>
      </c>
      <c r="B329" s="300"/>
      <c r="C329" s="300">
        <f t="shared" si="4"/>
        <v>0</v>
      </c>
      <c r="D329" s="300"/>
      <c r="E329" s="300"/>
      <c r="F329" s="300"/>
      <c r="G329" s="300"/>
      <c r="H329" s="300"/>
      <c r="I329" s="300"/>
    </row>
    <row r="330" spans="1:9" x14ac:dyDescent="0.2">
      <c r="A330" s="312">
        <v>472</v>
      </c>
      <c r="B330" s="300"/>
      <c r="C330" s="300">
        <f t="shared" si="4"/>
        <v>0</v>
      </c>
      <c r="D330" s="300"/>
      <c r="E330" s="300"/>
      <c r="F330" s="300"/>
      <c r="G330" s="300"/>
      <c r="H330" s="300"/>
      <c r="I330" s="300"/>
    </row>
    <row r="331" spans="1:9" x14ac:dyDescent="0.2">
      <c r="A331" s="312">
        <v>473</v>
      </c>
      <c r="B331" s="300"/>
      <c r="C331" s="300">
        <f t="shared" si="4"/>
        <v>0</v>
      </c>
      <c r="D331" s="300"/>
      <c r="E331" s="300"/>
      <c r="F331" s="300"/>
      <c r="G331" s="300"/>
      <c r="H331" s="300"/>
      <c r="I331" s="300"/>
    </row>
    <row r="332" spans="1:9" x14ac:dyDescent="0.2">
      <c r="A332" s="312">
        <v>474</v>
      </c>
      <c r="B332" s="300"/>
      <c r="C332" s="300">
        <f t="shared" si="4"/>
        <v>0</v>
      </c>
      <c r="D332" s="300"/>
      <c r="E332" s="300"/>
      <c r="F332" s="300"/>
      <c r="G332" s="300"/>
      <c r="H332" s="300"/>
      <c r="I332" s="300"/>
    </row>
    <row r="333" spans="1:9" x14ac:dyDescent="0.2">
      <c r="A333" s="312">
        <v>475</v>
      </c>
      <c r="B333" s="300"/>
      <c r="C333" s="300">
        <f t="shared" si="4"/>
        <v>0</v>
      </c>
      <c r="D333" s="300"/>
      <c r="E333" s="300"/>
      <c r="F333" s="300"/>
      <c r="G333" s="300"/>
      <c r="H333" s="300"/>
      <c r="I333" s="300"/>
    </row>
    <row r="334" spans="1:9" x14ac:dyDescent="0.2">
      <c r="A334" s="312">
        <v>476</v>
      </c>
      <c r="B334" s="300"/>
      <c r="C334" s="300">
        <f t="shared" si="4"/>
        <v>0</v>
      </c>
      <c r="D334" s="300"/>
      <c r="E334" s="300"/>
      <c r="F334" s="300"/>
      <c r="G334" s="300"/>
      <c r="H334" s="300"/>
      <c r="I334" s="300"/>
    </row>
    <row r="335" spans="1:9" x14ac:dyDescent="0.2">
      <c r="A335" s="312">
        <v>477</v>
      </c>
      <c r="B335" s="300"/>
      <c r="C335" s="300">
        <f t="shared" si="4"/>
        <v>0</v>
      </c>
      <c r="D335" s="300"/>
      <c r="E335" s="300"/>
      <c r="F335" s="300"/>
      <c r="G335" s="300"/>
      <c r="H335" s="300"/>
      <c r="I335" s="300"/>
    </row>
    <row r="336" spans="1:9" x14ac:dyDescent="0.2">
      <c r="A336" s="312">
        <v>478</v>
      </c>
      <c r="B336" s="300"/>
      <c r="C336" s="300">
        <f t="shared" si="4"/>
        <v>0</v>
      </c>
      <c r="D336" s="300"/>
      <c r="E336" s="300"/>
      <c r="F336" s="300"/>
      <c r="G336" s="300"/>
      <c r="H336" s="300"/>
      <c r="I336" s="300"/>
    </row>
    <row r="337" spans="1:9" x14ac:dyDescent="0.2">
      <c r="A337" s="312">
        <v>479</v>
      </c>
      <c r="B337" s="300"/>
      <c r="C337" s="300">
        <f t="shared" si="4"/>
        <v>0</v>
      </c>
      <c r="D337" s="300"/>
      <c r="E337" s="300"/>
      <c r="F337" s="300"/>
      <c r="G337" s="300"/>
      <c r="H337" s="300"/>
      <c r="I337" s="300"/>
    </row>
    <row r="338" spans="1:9" x14ac:dyDescent="0.2">
      <c r="A338" s="312">
        <v>480</v>
      </c>
      <c r="B338" s="300"/>
      <c r="C338" s="300">
        <f t="shared" ref="C338:C401" si="5">+IF(+A338=$C$6,$C$6,0)</f>
        <v>0</v>
      </c>
      <c r="D338" s="300"/>
      <c r="E338" s="300"/>
      <c r="F338" s="300"/>
      <c r="G338" s="300"/>
      <c r="H338" s="300"/>
      <c r="I338" s="300"/>
    </row>
    <row r="339" spans="1:9" x14ac:dyDescent="0.2">
      <c r="A339" s="312">
        <v>481</v>
      </c>
      <c r="B339" s="300"/>
      <c r="C339" s="300">
        <f t="shared" si="5"/>
        <v>0</v>
      </c>
      <c r="D339" s="300"/>
      <c r="E339" s="300"/>
      <c r="F339" s="300"/>
      <c r="G339" s="300"/>
      <c r="H339" s="300"/>
      <c r="I339" s="300"/>
    </row>
    <row r="340" spans="1:9" x14ac:dyDescent="0.2">
      <c r="A340" s="312">
        <v>482</v>
      </c>
      <c r="B340" s="300"/>
      <c r="C340" s="300">
        <f t="shared" si="5"/>
        <v>0</v>
      </c>
      <c r="D340" s="300"/>
      <c r="E340" s="300"/>
      <c r="F340" s="300"/>
      <c r="G340" s="300"/>
      <c r="H340" s="300"/>
      <c r="I340" s="300"/>
    </row>
    <row r="341" spans="1:9" x14ac:dyDescent="0.2">
      <c r="A341" s="312">
        <v>490</v>
      </c>
      <c r="B341" s="300"/>
      <c r="C341" s="300">
        <f t="shared" si="5"/>
        <v>0</v>
      </c>
      <c r="D341" s="300"/>
      <c r="E341" s="300"/>
      <c r="F341" s="300"/>
      <c r="G341" s="300"/>
      <c r="H341" s="300"/>
      <c r="I341" s="300"/>
    </row>
    <row r="342" spans="1:9" x14ac:dyDescent="0.2">
      <c r="A342" s="312">
        <v>491</v>
      </c>
      <c r="B342" s="300"/>
      <c r="C342" s="300">
        <f t="shared" si="5"/>
        <v>0</v>
      </c>
      <c r="D342" s="300"/>
      <c r="E342" s="300"/>
      <c r="F342" s="300"/>
      <c r="G342" s="300"/>
      <c r="H342" s="300"/>
      <c r="I342" s="300"/>
    </row>
    <row r="343" spans="1:9" x14ac:dyDescent="0.2">
      <c r="A343" s="312">
        <v>492</v>
      </c>
      <c r="B343" s="300"/>
      <c r="C343" s="300">
        <f t="shared" si="5"/>
        <v>0</v>
      </c>
      <c r="D343" s="300"/>
      <c r="E343" s="300"/>
      <c r="F343" s="300"/>
      <c r="G343" s="300"/>
      <c r="H343" s="300"/>
      <c r="I343" s="300"/>
    </row>
    <row r="344" spans="1:9" x14ac:dyDescent="0.2">
      <c r="A344" s="312">
        <v>493</v>
      </c>
      <c r="B344" s="300"/>
      <c r="C344" s="300">
        <f t="shared" si="5"/>
        <v>0</v>
      </c>
      <c r="D344" s="300"/>
      <c r="E344" s="300"/>
      <c r="F344" s="300"/>
      <c r="G344" s="300"/>
      <c r="H344" s="300"/>
      <c r="I344" s="300"/>
    </row>
    <row r="345" spans="1:9" x14ac:dyDescent="0.2">
      <c r="A345" s="312">
        <v>494</v>
      </c>
      <c r="B345" s="300"/>
      <c r="C345" s="300">
        <f t="shared" si="5"/>
        <v>0</v>
      </c>
      <c r="D345" s="300"/>
      <c r="E345" s="300"/>
      <c r="F345" s="300"/>
      <c r="G345" s="300"/>
      <c r="H345" s="300"/>
      <c r="I345" s="300"/>
    </row>
    <row r="346" spans="1:9" x14ac:dyDescent="0.2">
      <c r="A346" s="312">
        <v>495</v>
      </c>
      <c r="B346" s="300"/>
      <c r="C346" s="300">
        <f t="shared" si="5"/>
        <v>0</v>
      </c>
      <c r="D346" s="300"/>
      <c r="E346" s="300"/>
      <c r="F346" s="300"/>
      <c r="G346" s="300"/>
      <c r="H346" s="300"/>
      <c r="I346" s="300"/>
    </row>
    <row r="347" spans="1:9" x14ac:dyDescent="0.2">
      <c r="A347" s="312">
        <v>496</v>
      </c>
      <c r="B347" s="300"/>
      <c r="C347" s="300">
        <f t="shared" si="5"/>
        <v>0</v>
      </c>
      <c r="D347" s="300"/>
      <c r="E347" s="300"/>
      <c r="F347" s="300"/>
      <c r="G347" s="300"/>
      <c r="H347" s="300"/>
      <c r="I347" s="300"/>
    </row>
    <row r="348" spans="1:9" x14ac:dyDescent="0.2">
      <c r="A348" s="312">
        <v>497</v>
      </c>
      <c r="B348" s="300"/>
      <c r="C348" s="300">
        <f t="shared" si="5"/>
        <v>0</v>
      </c>
      <c r="D348" s="300"/>
      <c r="E348" s="300"/>
      <c r="F348" s="300"/>
      <c r="G348" s="300"/>
      <c r="H348" s="300"/>
      <c r="I348" s="300"/>
    </row>
    <row r="349" spans="1:9" x14ac:dyDescent="0.2">
      <c r="A349" s="312">
        <v>498</v>
      </c>
      <c r="B349" s="300"/>
      <c r="C349" s="300">
        <f t="shared" si="5"/>
        <v>0</v>
      </c>
      <c r="D349" s="300"/>
      <c r="E349" s="300"/>
      <c r="F349" s="300"/>
      <c r="G349" s="300"/>
      <c r="H349" s="300"/>
      <c r="I349" s="300"/>
    </row>
    <row r="350" spans="1:9" x14ac:dyDescent="0.2">
      <c r="A350" s="312">
        <v>499</v>
      </c>
      <c r="B350" s="300"/>
      <c r="C350" s="300">
        <f t="shared" si="5"/>
        <v>0</v>
      </c>
      <c r="D350" s="300"/>
      <c r="E350" s="300"/>
      <c r="F350" s="300"/>
      <c r="G350" s="300"/>
      <c r="H350" s="300"/>
      <c r="I350" s="300"/>
    </row>
    <row r="351" spans="1:9" x14ac:dyDescent="0.2">
      <c r="A351" s="312">
        <v>500</v>
      </c>
      <c r="B351" s="300"/>
      <c r="C351" s="300">
        <f t="shared" si="5"/>
        <v>0</v>
      </c>
      <c r="D351" s="300"/>
      <c r="E351" s="300"/>
      <c r="F351" s="300"/>
      <c r="G351" s="300"/>
      <c r="H351" s="300"/>
      <c r="I351" s="300"/>
    </row>
    <row r="352" spans="1:9" x14ac:dyDescent="0.2">
      <c r="A352" s="312">
        <v>501</v>
      </c>
      <c r="B352" s="300"/>
      <c r="C352" s="300">
        <f t="shared" si="5"/>
        <v>0</v>
      </c>
      <c r="D352" s="300"/>
      <c r="E352" s="300"/>
      <c r="F352" s="300"/>
      <c r="G352" s="300"/>
      <c r="H352" s="300"/>
      <c r="I352" s="300"/>
    </row>
    <row r="353" spans="1:9" x14ac:dyDescent="0.2">
      <c r="A353" s="312">
        <v>502</v>
      </c>
      <c r="B353" s="300"/>
      <c r="C353" s="300">
        <f t="shared" si="5"/>
        <v>0</v>
      </c>
      <c r="D353" s="300"/>
      <c r="E353" s="300"/>
      <c r="F353" s="300"/>
      <c r="G353" s="300"/>
      <c r="H353" s="300"/>
      <c r="I353" s="300"/>
    </row>
    <row r="354" spans="1:9" x14ac:dyDescent="0.2">
      <c r="A354" s="312">
        <v>503</v>
      </c>
      <c r="B354" s="300"/>
      <c r="C354" s="300">
        <f t="shared" si="5"/>
        <v>0</v>
      </c>
      <c r="D354" s="300"/>
      <c r="E354" s="300"/>
      <c r="F354" s="300"/>
      <c r="G354" s="300"/>
      <c r="H354" s="300"/>
      <c r="I354" s="300"/>
    </row>
    <row r="355" spans="1:9" x14ac:dyDescent="0.2">
      <c r="A355" s="312">
        <v>4975</v>
      </c>
      <c r="B355" s="300"/>
      <c r="C355" s="300">
        <f t="shared" si="5"/>
        <v>0</v>
      </c>
      <c r="D355" s="300"/>
      <c r="E355" s="300"/>
      <c r="F355" s="300"/>
      <c r="G355" s="300"/>
      <c r="H355" s="300"/>
      <c r="I355" s="300"/>
    </row>
    <row r="356" spans="1:9" x14ac:dyDescent="0.2">
      <c r="A356" s="312">
        <v>4985</v>
      </c>
      <c r="B356" s="300"/>
      <c r="C356" s="300">
        <f t="shared" si="5"/>
        <v>0</v>
      </c>
      <c r="D356" s="300"/>
      <c r="E356" s="300"/>
      <c r="F356" s="300"/>
      <c r="G356" s="300"/>
      <c r="H356" s="300"/>
      <c r="I356" s="300"/>
    </row>
    <row r="357" spans="1:9" x14ac:dyDescent="0.2">
      <c r="A357" s="312">
        <v>4995</v>
      </c>
      <c r="B357" s="300"/>
      <c r="C357" s="300">
        <f t="shared" si="5"/>
        <v>0</v>
      </c>
      <c r="D357" s="300"/>
      <c r="E357" s="300"/>
      <c r="F357" s="300"/>
      <c r="G357" s="300"/>
      <c r="H357" s="300"/>
      <c r="I357" s="300"/>
    </row>
    <row r="358" spans="1:9" x14ac:dyDescent="0.2">
      <c r="A358" s="312">
        <v>5005</v>
      </c>
      <c r="B358" s="300"/>
      <c r="C358" s="300">
        <f t="shared" si="5"/>
        <v>0</v>
      </c>
      <c r="D358" s="300"/>
      <c r="E358" s="300"/>
      <c r="F358" s="300"/>
      <c r="G358" s="300"/>
      <c r="H358" s="300"/>
      <c r="I358" s="300"/>
    </row>
    <row r="359" spans="1:9" x14ac:dyDescent="0.2">
      <c r="A359" s="312">
        <v>5015</v>
      </c>
      <c r="B359" s="300"/>
      <c r="C359" s="300">
        <f t="shared" si="5"/>
        <v>0</v>
      </c>
      <c r="D359" s="300"/>
      <c r="E359" s="300"/>
      <c r="F359" s="300"/>
      <c r="G359" s="300"/>
      <c r="H359" s="300"/>
      <c r="I359" s="300"/>
    </row>
    <row r="360" spans="1:9" x14ac:dyDescent="0.2">
      <c r="A360" s="312">
        <v>5025</v>
      </c>
      <c r="B360" s="300"/>
      <c r="C360" s="300">
        <f t="shared" si="5"/>
        <v>0</v>
      </c>
      <c r="D360" s="300"/>
      <c r="E360" s="300"/>
      <c r="F360" s="300"/>
      <c r="G360" s="300"/>
      <c r="H360" s="300"/>
      <c r="I360" s="300"/>
    </row>
    <row r="361" spans="1:9" x14ac:dyDescent="0.2">
      <c r="A361" s="312">
        <v>5035</v>
      </c>
      <c r="B361" s="300"/>
      <c r="C361" s="300">
        <f t="shared" si="5"/>
        <v>0</v>
      </c>
      <c r="D361" s="300"/>
      <c r="E361" s="300"/>
      <c r="F361" s="300"/>
      <c r="G361" s="300"/>
      <c r="H361" s="300"/>
      <c r="I361" s="300"/>
    </row>
    <row r="362" spans="1:9" x14ac:dyDescent="0.2">
      <c r="A362" s="312">
        <v>504</v>
      </c>
      <c r="B362" s="300"/>
      <c r="C362" s="300">
        <f t="shared" si="5"/>
        <v>0</v>
      </c>
      <c r="D362" s="300"/>
      <c r="E362" s="300"/>
      <c r="F362" s="300"/>
      <c r="G362" s="300"/>
      <c r="H362" s="300"/>
      <c r="I362" s="300"/>
    </row>
    <row r="363" spans="1:9" x14ac:dyDescent="0.2">
      <c r="A363" s="312">
        <v>505</v>
      </c>
      <c r="B363" s="300"/>
      <c r="C363" s="300">
        <f t="shared" si="5"/>
        <v>0</v>
      </c>
      <c r="D363" s="300"/>
      <c r="E363" s="300"/>
      <c r="F363" s="300"/>
      <c r="G363" s="300"/>
      <c r="H363" s="300"/>
      <c r="I363" s="300"/>
    </row>
    <row r="364" spans="1:9" x14ac:dyDescent="0.2">
      <c r="A364" s="312">
        <v>506</v>
      </c>
      <c r="B364" s="300"/>
      <c r="C364" s="300">
        <f t="shared" si="5"/>
        <v>0</v>
      </c>
      <c r="D364" s="300"/>
      <c r="E364" s="300"/>
      <c r="F364" s="300"/>
      <c r="G364" s="300"/>
      <c r="H364" s="300"/>
      <c r="I364" s="300"/>
    </row>
    <row r="365" spans="1:9" x14ac:dyDescent="0.2">
      <c r="A365" s="312">
        <v>507</v>
      </c>
      <c r="B365" s="300"/>
      <c r="C365" s="300">
        <f t="shared" si="5"/>
        <v>0</v>
      </c>
      <c r="D365" s="300"/>
      <c r="E365" s="300"/>
      <c r="F365" s="300"/>
      <c r="G365" s="300"/>
      <c r="H365" s="300"/>
      <c r="I365" s="300"/>
    </row>
    <row r="366" spans="1:9" x14ac:dyDescent="0.2">
      <c r="A366" s="312">
        <v>508</v>
      </c>
      <c r="B366" s="300"/>
      <c r="C366" s="300">
        <f t="shared" si="5"/>
        <v>0</v>
      </c>
      <c r="D366" s="300"/>
      <c r="E366" s="300"/>
      <c r="F366" s="300"/>
      <c r="G366" s="300"/>
      <c r="H366" s="300"/>
      <c r="I366" s="300"/>
    </row>
    <row r="367" spans="1:9" x14ac:dyDescent="0.2">
      <c r="A367" s="312">
        <v>509</v>
      </c>
      <c r="B367" s="300"/>
      <c r="C367" s="300">
        <f t="shared" si="5"/>
        <v>0</v>
      </c>
      <c r="D367" s="300"/>
      <c r="E367" s="300"/>
      <c r="F367" s="300"/>
      <c r="G367" s="300"/>
      <c r="H367" s="300"/>
      <c r="I367" s="300"/>
    </row>
    <row r="368" spans="1:9" x14ac:dyDescent="0.2">
      <c r="A368" s="312">
        <v>510</v>
      </c>
      <c r="B368" s="300"/>
      <c r="C368" s="300">
        <f t="shared" si="5"/>
        <v>0</v>
      </c>
      <c r="D368" s="300"/>
      <c r="E368" s="300"/>
      <c r="F368" s="300"/>
      <c r="G368" s="300"/>
      <c r="H368" s="300"/>
      <c r="I368" s="300"/>
    </row>
    <row r="369" spans="1:9" x14ac:dyDescent="0.2">
      <c r="A369" s="312">
        <v>511</v>
      </c>
      <c r="B369" s="300"/>
      <c r="C369" s="300">
        <f t="shared" si="5"/>
        <v>0</v>
      </c>
      <c r="D369" s="300"/>
      <c r="E369" s="300"/>
      <c r="F369" s="300"/>
      <c r="G369" s="300"/>
      <c r="H369" s="300"/>
      <c r="I369" s="300"/>
    </row>
    <row r="370" spans="1:9" x14ac:dyDescent="0.2">
      <c r="A370" s="312">
        <v>512</v>
      </c>
      <c r="B370" s="300"/>
      <c r="C370" s="300">
        <f t="shared" si="5"/>
        <v>0</v>
      </c>
      <c r="D370" s="300"/>
      <c r="E370" s="300"/>
      <c r="F370" s="300"/>
      <c r="G370" s="300"/>
      <c r="H370" s="300"/>
      <c r="I370" s="300"/>
    </row>
    <row r="371" spans="1:9" x14ac:dyDescent="0.2">
      <c r="A371" s="312">
        <v>513</v>
      </c>
      <c r="B371" s="300"/>
      <c r="C371" s="300">
        <f t="shared" si="5"/>
        <v>0</v>
      </c>
      <c r="D371" s="300"/>
      <c r="E371" s="300"/>
      <c r="F371" s="300"/>
      <c r="G371" s="300"/>
      <c r="H371" s="300"/>
      <c r="I371" s="300"/>
    </row>
    <row r="372" spans="1:9" x14ac:dyDescent="0.2">
      <c r="A372" s="312">
        <v>514</v>
      </c>
      <c r="B372" s="300"/>
      <c r="C372" s="300">
        <f t="shared" si="5"/>
        <v>0</v>
      </c>
      <c r="D372" s="300"/>
      <c r="E372" s="300"/>
      <c r="F372" s="300"/>
      <c r="G372" s="300"/>
      <c r="H372" s="300"/>
      <c r="I372" s="300"/>
    </row>
    <row r="373" spans="1:9" x14ac:dyDescent="0.2">
      <c r="A373" s="312">
        <v>515</v>
      </c>
      <c r="B373" s="300"/>
      <c r="C373" s="300">
        <f t="shared" si="5"/>
        <v>0</v>
      </c>
      <c r="D373" s="300"/>
      <c r="E373" s="300"/>
      <c r="F373" s="300"/>
      <c r="G373" s="300"/>
      <c r="H373" s="300"/>
      <c r="I373" s="300"/>
    </row>
    <row r="374" spans="1:9" x14ac:dyDescent="0.2">
      <c r="A374" s="312">
        <v>516</v>
      </c>
      <c r="B374" s="300"/>
      <c r="C374" s="300">
        <f t="shared" si="5"/>
        <v>0</v>
      </c>
      <c r="D374" s="300"/>
      <c r="E374" s="300"/>
      <c r="F374" s="300"/>
      <c r="G374" s="300"/>
      <c r="H374" s="300"/>
      <c r="I374" s="300"/>
    </row>
    <row r="375" spans="1:9" x14ac:dyDescent="0.2">
      <c r="A375" s="312">
        <v>517</v>
      </c>
      <c r="B375" s="300"/>
      <c r="C375" s="300">
        <f t="shared" si="5"/>
        <v>0</v>
      </c>
      <c r="D375" s="300"/>
      <c r="E375" s="300"/>
      <c r="F375" s="300"/>
      <c r="G375" s="300"/>
      <c r="H375" s="300"/>
      <c r="I375" s="300"/>
    </row>
    <row r="376" spans="1:9" x14ac:dyDescent="0.2">
      <c r="A376" s="312">
        <v>5185</v>
      </c>
      <c r="B376" s="300"/>
      <c r="C376" s="300">
        <f t="shared" si="5"/>
        <v>0</v>
      </c>
      <c r="D376" s="300"/>
      <c r="E376" s="300"/>
      <c r="F376" s="300"/>
      <c r="G376" s="300"/>
      <c r="H376" s="300"/>
      <c r="I376" s="300"/>
    </row>
    <row r="377" spans="1:9" x14ac:dyDescent="0.2">
      <c r="A377" s="312">
        <v>5195</v>
      </c>
      <c r="B377" s="300"/>
      <c r="C377" s="300">
        <f t="shared" si="5"/>
        <v>0</v>
      </c>
      <c r="D377" s="300"/>
      <c r="E377" s="300"/>
      <c r="F377" s="300"/>
      <c r="G377" s="300"/>
      <c r="H377" s="300"/>
      <c r="I377" s="300"/>
    </row>
    <row r="378" spans="1:9" x14ac:dyDescent="0.2">
      <c r="A378" s="312">
        <v>5205</v>
      </c>
      <c r="B378" s="300"/>
      <c r="C378" s="300">
        <f t="shared" si="5"/>
        <v>0</v>
      </c>
      <c r="D378" s="300"/>
      <c r="E378" s="300"/>
      <c r="F378" s="300"/>
      <c r="G378" s="300"/>
      <c r="H378" s="300"/>
      <c r="I378" s="300"/>
    </row>
    <row r="379" spans="1:9" x14ac:dyDescent="0.2">
      <c r="A379" s="312">
        <v>5215</v>
      </c>
      <c r="B379" s="300"/>
      <c r="C379" s="300">
        <f t="shared" si="5"/>
        <v>0</v>
      </c>
      <c r="D379" s="300"/>
      <c r="E379" s="300"/>
      <c r="F379" s="300"/>
      <c r="G379" s="300"/>
      <c r="H379" s="300"/>
      <c r="I379" s="300"/>
    </row>
    <row r="380" spans="1:9" x14ac:dyDescent="0.2">
      <c r="A380" s="312">
        <v>5225</v>
      </c>
      <c r="B380" s="300"/>
      <c r="C380" s="300">
        <f t="shared" si="5"/>
        <v>0</v>
      </c>
      <c r="D380" s="300"/>
      <c r="E380" s="300"/>
      <c r="F380" s="300"/>
      <c r="G380" s="300"/>
      <c r="H380" s="300"/>
      <c r="I380" s="300"/>
    </row>
    <row r="381" spans="1:9" x14ac:dyDescent="0.2">
      <c r="A381" s="312">
        <v>5235</v>
      </c>
      <c r="B381" s="300"/>
      <c r="C381" s="300">
        <f t="shared" si="5"/>
        <v>0</v>
      </c>
      <c r="D381" s="300"/>
      <c r="E381" s="300"/>
      <c r="F381" s="300"/>
      <c r="G381" s="300"/>
      <c r="H381" s="300"/>
      <c r="I381" s="300"/>
    </row>
    <row r="382" spans="1:9" x14ac:dyDescent="0.2">
      <c r="A382" s="312">
        <v>5245</v>
      </c>
      <c r="B382" s="300"/>
      <c r="C382" s="300">
        <f t="shared" si="5"/>
        <v>0</v>
      </c>
      <c r="D382" s="300"/>
      <c r="E382" s="300"/>
      <c r="F382" s="300"/>
      <c r="G382" s="300"/>
      <c r="H382" s="300"/>
      <c r="I382" s="300"/>
    </row>
    <row r="383" spans="1:9" x14ac:dyDescent="0.2">
      <c r="A383" s="312">
        <v>525</v>
      </c>
      <c r="B383" s="300"/>
      <c r="C383" s="300">
        <f t="shared" si="5"/>
        <v>0</v>
      </c>
      <c r="D383" s="300"/>
      <c r="E383" s="300"/>
      <c r="F383" s="300"/>
      <c r="G383" s="300"/>
      <c r="H383" s="300"/>
      <c r="I383" s="300"/>
    </row>
    <row r="384" spans="1:9" x14ac:dyDescent="0.2">
      <c r="A384" s="312">
        <v>526</v>
      </c>
      <c r="B384" s="300"/>
      <c r="C384" s="300">
        <f t="shared" si="5"/>
        <v>0</v>
      </c>
      <c r="D384" s="300"/>
      <c r="E384" s="300"/>
      <c r="F384" s="300"/>
      <c r="G384" s="300"/>
      <c r="H384" s="300"/>
      <c r="I384" s="300"/>
    </row>
    <row r="385" spans="1:9" x14ac:dyDescent="0.2">
      <c r="A385" s="312">
        <v>527</v>
      </c>
      <c r="B385" s="300"/>
      <c r="C385" s="300">
        <f t="shared" si="5"/>
        <v>0</v>
      </c>
      <c r="D385" s="300"/>
      <c r="E385" s="300"/>
      <c r="F385" s="300"/>
      <c r="G385" s="300"/>
      <c r="H385" s="300"/>
      <c r="I385" s="300"/>
    </row>
    <row r="386" spans="1:9" x14ac:dyDescent="0.2">
      <c r="A386" s="312">
        <v>528</v>
      </c>
      <c r="B386" s="300"/>
      <c r="C386" s="300">
        <f t="shared" si="5"/>
        <v>0</v>
      </c>
      <c r="D386" s="300"/>
      <c r="E386" s="300"/>
      <c r="F386" s="300"/>
      <c r="G386" s="300"/>
      <c r="H386" s="300"/>
      <c r="I386" s="300"/>
    </row>
    <row r="387" spans="1:9" x14ac:dyDescent="0.2">
      <c r="A387" s="312">
        <v>529</v>
      </c>
      <c r="B387" s="300"/>
      <c r="C387" s="300">
        <f t="shared" si="5"/>
        <v>0</v>
      </c>
      <c r="D387" s="300"/>
      <c r="E387" s="300"/>
      <c r="F387" s="300"/>
      <c r="G387" s="300"/>
      <c r="H387" s="300"/>
      <c r="I387" s="300"/>
    </row>
    <row r="388" spans="1:9" x14ac:dyDescent="0.2">
      <c r="A388" s="312">
        <v>530</v>
      </c>
      <c r="B388" s="300"/>
      <c r="C388" s="300">
        <f t="shared" si="5"/>
        <v>0</v>
      </c>
      <c r="D388" s="300"/>
      <c r="E388" s="300"/>
      <c r="F388" s="300"/>
      <c r="G388" s="300"/>
      <c r="H388" s="300"/>
      <c r="I388" s="300"/>
    </row>
    <row r="389" spans="1:9" x14ac:dyDescent="0.2">
      <c r="A389" s="312">
        <v>531</v>
      </c>
      <c r="B389" s="300"/>
      <c r="C389" s="300">
        <f t="shared" si="5"/>
        <v>0</v>
      </c>
      <c r="D389" s="300"/>
      <c r="E389" s="300"/>
      <c r="F389" s="300"/>
      <c r="G389" s="300"/>
      <c r="H389" s="300"/>
      <c r="I389" s="300"/>
    </row>
    <row r="390" spans="1:9" x14ac:dyDescent="0.2">
      <c r="A390" s="312">
        <v>5255</v>
      </c>
      <c r="B390" s="300"/>
      <c r="C390" s="300">
        <f t="shared" si="5"/>
        <v>0</v>
      </c>
      <c r="D390" s="300"/>
      <c r="E390" s="300"/>
      <c r="F390" s="300"/>
      <c r="G390" s="300"/>
      <c r="H390" s="300"/>
      <c r="I390" s="300"/>
    </row>
    <row r="391" spans="1:9" x14ac:dyDescent="0.2">
      <c r="A391" s="312">
        <v>5265</v>
      </c>
      <c r="B391" s="300"/>
      <c r="C391" s="300">
        <f t="shared" si="5"/>
        <v>0</v>
      </c>
      <c r="D391" s="300"/>
      <c r="E391" s="300"/>
      <c r="F391" s="300"/>
      <c r="G391" s="300"/>
      <c r="H391" s="300"/>
      <c r="I391" s="300"/>
    </row>
    <row r="392" spans="1:9" x14ac:dyDescent="0.2">
      <c r="A392" s="312">
        <v>5275</v>
      </c>
      <c r="B392" s="300"/>
      <c r="C392" s="300">
        <f t="shared" si="5"/>
        <v>0</v>
      </c>
      <c r="D392" s="300"/>
      <c r="E392" s="300"/>
      <c r="F392" s="300"/>
      <c r="G392" s="300"/>
      <c r="H392" s="300"/>
      <c r="I392" s="300"/>
    </row>
    <row r="393" spans="1:9" x14ac:dyDescent="0.2">
      <c r="A393" s="312">
        <v>5285</v>
      </c>
      <c r="B393" s="300"/>
      <c r="C393" s="300">
        <f t="shared" si="5"/>
        <v>0</v>
      </c>
      <c r="D393" s="300"/>
      <c r="E393" s="300"/>
      <c r="F393" s="300"/>
      <c r="G393" s="300"/>
      <c r="H393" s="300"/>
      <c r="I393" s="300"/>
    </row>
    <row r="394" spans="1:9" x14ac:dyDescent="0.2">
      <c r="A394" s="312">
        <v>5295</v>
      </c>
      <c r="B394" s="300"/>
      <c r="C394" s="300">
        <f t="shared" si="5"/>
        <v>0</v>
      </c>
      <c r="D394" s="300"/>
      <c r="E394" s="300"/>
      <c r="F394" s="300"/>
      <c r="G394" s="300"/>
      <c r="H394" s="300"/>
      <c r="I394" s="300"/>
    </row>
    <row r="395" spans="1:9" x14ac:dyDescent="0.2">
      <c r="A395" s="312">
        <v>5305</v>
      </c>
      <c r="B395" s="300"/>
      <c r="C395" s="300">
        <f t="shared" si="5"/>
        <v>0</v>
      </c>
      <c r="D395" s="300"/>
      <c r="E395" s="300"/>
      <c r="F395" s="300"/>
      <c r="G395" s="300"/>
      <c r="H395" s="300"/>
      <c r="I395" s="300"/>
    </row>
    <row r="396" spans="1:9" x14ac:dyDescent="0.2">
      <c r="A396" s="312">
        <v>5315</v>
      </c>
      <c r="B396" s="300"/>
      <c r="C396" s="300">
        <f t="shared" si="5"/>
        <v>0</v>
      </c>
      <c r="D396" s="300"/>
      <c r="E396" s="300"/>
      <c r="F396" s="300"/>
      <c r="G396" s="300"/>
      <c r="H396" s="300"/>
      <c r="I396" s="300"/>
    </row>
    <row r="397" spans="1:9" x14ac:dyDescent="0.2">
      <c r="A397" s="312">
        <v>539</v>
      </c>
      <c r="B397" s="300"/>
      <c r="C397" s="300">
        <f t="shared" si="5"/>
        <v>0</v>
      </c>
      <c r="D397" s="300"/>
      <c r="E397" s="300"/>
      <c r="F397" s="300"/>
      <c r="G397" s="300"/>
      <c r="H397" s="300"/>
      <c r="I397" s="300"/>
    </row>
    <row r="398" spans="1:9" x14ac:dyDescent="0.2">
      <c r="A398" s="312">
        <v>540</v>
      </c>
      <c r="B398" s="300"/>
      <c r="C398" s="300">
        <f t="shared" si="5"/>
        <v>0</v>
      </c>
      <c r="D398" s="300"/>
      <c r="E398" s="300"/>
      <c r="F398" s="300"/>
      <c r="G398" s="300"/>
      <c r="H398" s="300"/>
      <c r="I398" s="300"/>
    </row>
    <row r="399" spans="1:9" x14ac:dyDescent="0.2">
      <c r="A399" s="312">
        <v>541</v>
      </c>
      <c r="B399" s="300"/>
      <c r="C399" s="300">
        <f t="shared" si="5"/>
        <v>0</v>
      </c>
      <c r="D399" s="300"/>
      <c r="E399" s="300"/>
      <c r="F399" s="300"/>
      <c r="G399" s="300"/>
      <c r="H399" s="300"/>
      <c r="I399" s="300"/>
    </row>
    <row r="400" spans="1:9" x14ac:dyDescent="0.2">
      <c r="A400" s="312">
        <v>542</v>
      </c>
      <c r="B400" s="300"/>
      <c r="C400" s="300">
        <f t="shared" si="5"/>
        <v>0</v>
      </c>
      <c r="D400" s="300"/>
      <c r="E400" s="300"/>
      <c r="F400" s="300"/>
      <c r="G400" s="300"/>
      <c r="H400" s="300"/>
      <c r="I400" s="300"/>
    </row>
    <row r="401" spans="1:9" x14ac:dyDescent="0.2">
      <c r="A401" s="312">
        <v>543</v>
      </c>
      <c r="B401" s="300"/>
      <c r="C401" s="300">
        <f t="shared" si="5"/>
        <v>0</v>
      </c>
      <c r="D401" s="300"/>
      <c r="E401" s="300"/>
      <c r="F401" s="300"/>
      <c r="G401" s="300"/>
      <c r="H401" s="300"/>
      <c r="I401" s="300"/>
    </row>
    <row r="402" spans="1:9" x14ac:dyDescent="0.2">
      <c r="A402" s="312">
        <v>544</v>
      </c>
      <c r="B402" s="300"/>
      <c r="C402" s="300">
        <f t="shared" ref="C402:C465" si="6">+IF(+A402=$C$6,$C$6,0)</f>
        <v>0</v>
      </c>
      <c r="D402" s="300"/>
      <c r="E402" s="300"/>
      <c r="F402" s="300"/>
      <c r="G402" s="300"/>
      <c r="H402" s="300"/>
      <c r="I402" s="300"/>
    </row>
    <row r="403" spans="1:9" x14ac:dyDescent="0.2">
      <c r="A403" s="312">
        <v>545</v>
      </c>
      <c r="B403" s="300"/>
      <c r="C403" s="300">
        <f t="shared" si="6"/>
        <v>0</v>
      </c>
      <c r="D403" s="300"/>
      <c r="E403" s="300"/>
      <c r="F403" s="300"/>
      <c r="G403" s="300"/>
      <c r="H403" s="300"/>
      <c r="I403" s="300"/>
    </row>
    <row r="404" spans="1:9" x14ac:dyDescent="0.2">
      <c r="A404" s="312">
        <v>5395</v>
      </c>
      <c r="B404" s="300"/>
      <c r="C404" s="300">
        <f t="shared" si="6"/>
        <v>0</v>
      </c>
      <c r="D404" s="300"/>
      <c r="E404" s="300"/>
      <c r="F404" s="300"/>
      <c r="G404" s="300"/>
      <c r="H404" s="300"/>
      <c r="I404" s="300"/>
    </row>
    <row r="405" spans="1:9" x14ac:dyDescent="0.2">
      <c r="A405" s="312">
        <v>5405</v>
      </c>
      <c r="B405" s="300"/>
      <c r="C405" s="300">
        <f t="shared" si="6"/>
        <v>0</v>
      </c>
      <c r="D405" s="300"/>
      <c r="E405" s="300"/>
      <c r="F405" s="300"/>
      <c r="G405" s="300"/>
      <c r="H405" s="300"/>
      <c r="I405" s="300"/>
    </row>
    <row r="406" spans="1:9" x14ac:dyDescent="0.2">
      <c r="A406" s="312">
        <v>5415</v>
      </c>
      <c r="B406" s="300"/>
      <c r="C406" s="300">
        <f t="shared" si="6"/>
        <v>0</v>
      </c>
      <c r="D406" s="300"/>
      <c r="E406" s="300"/>
      <c r="F406" s="300"/>
      <c r="G406" s="300"/>
      <c r="H406" s="300"/>
      <c r="I406" s="300"/>
    </row>
    <row r="407" spans="1:9" x14ac:dyDescent="0.2">
      <c r="A407" s="312">
        <v>5425</v>
      </c>
      <c r="B407" s="300"/>
      <c r="C407" s="300">
        <f t="shared" si="6"/>
        <v>0</v>
      </c>
      <c r="D407" s="300"/>
      <c r="E407" s="300"/>
      <c r="F407" s="300"/>
      <c r="G407" s="300"/>
      <c r="H407" s="300"/>
      <c r="I407" s="300"/>
    </row>
    <row r="408" spans="1:9" x14ac:dyDescent="0.2">
      <c r="A408" s="312">
        <v>5435</v>
      </c>
      <c r="B408" s="300"/>
      <c r="C408" s="300">
        <f t="shared" si="6"/>
        <v>0</v>
      </c>
      <c r="D408" s="300"/>
      <c r="E408" s="300"/>
      <c r="F408" s="300"/>
      <c r="G408" s="300"/>
      <c r="H408" s="300"/>
      <c r="I408" s="300"/>
    </row>
    <row r="409" spans="1:9" x14ac:dyDescent="0.2">
      <c r="A409" s="312">
        <v>5445</v>
      </c>
      <c r="B409" s="300"/>
      <c r="C409" s="300">
        <f t="shared" si="6"/>
        <v>0</v>
      </c>
      <c r="D409" s="300"/>
      <c r="E409" s="300"/>
      <c r="F409" s="300"/>
      <c r="G409" s="300"/>
      <c r="H409" s="300"/>
      <c r="I409" s="300"/>
    </row>
    <row r="410" spans="1:9" x14ac:dyDescent="0.2">
      <c r="A410" s="312">
        <v>5455</v>
      </c>
      <c r="B410" s="300"/>
      <c r="C410" s="300">
        <f t="shared" si="6"/>
        <v>0</v>
      </c>
      <c r="D410" s="300"/>
      <c r="E410" s="300"/>
      <c r="F410" s="300"/>
      <c r="G410" s="300"/>
      <c r="H410" s="300"/>
      <c r="I410" s="300"/>
    </row>
    <row r="411" spans="1:9" x14ac:dyDescent="0.2">
      <c r="A411" s="312">
        <v>546</v>
      </c>
      <c r="B411" s="300"/>
      <c r="C411" s="300">
        <f t="shared" si="6"/>
        <v>0</v>
      </c>
      <c r="D411" s="300"/>
      <c r="E411" s="300"/>
      <c r="F411" s="300"/>
      <c r="G411" s="300"/>
      <c r="H411" s="300"/>
      <c r="I411" s="300"/>
    </row>
    <row r="412" spans="1:9" x14ac:dyDescent="0.2">
      <c r="A412" s="312">
        <v>547</v>
      </c>
      <c r="B412" s="300"/>
      <c r="C412" s="300">
        <f t="shared" si="6"/>
        <v>0</v>
      </c>
      <c r="D412" s="300"/>
      <c r="E412" s="300"/>
      <c r="F412" s="300"/>
      <c r="G412" s="300"/>
      <c r="H412" s="300"/>
      <c r="I412" s="300"/>
    </row>
    <row r="413" spans="1:9" x14ac:dyDescent="0.2">
      <c r="A413" s="312">
        <v>548</v>
      </c>
      <c r="B413" s="300"/>
      <c r="C413" s="300">
        <f t="shared" si="6"/>
        <v>0</v>
      </c>
      <c r="D413" s="300"/>
      <c r="E413" s="300"/>
      <c r="F413" s="300"/>
      <c r="G413" s="300"/>
      <c r="H413" s="300"/>
      <c r="I413" s="300"/>
    </row>
    <row r="414" spans="1:9" x14ac:dyDescent="0.2">
      <c r="A414" s="312">
        <v>549</v>
      </c>
      <c r="B414" s="300"/>
      <c r="C414" s="300">
        <f t="shared" si="6"/>
        <v>0</v>
      </c>
      <c r="D414" s="300"/>
      <c r="E414" s="300"/>
      <c r="F414" s="300"/>
      <c r="G414" s="300"/>
      <c r="H414" s="300"/>
      <c r="I414" s="300"/>
    </row>
    <row r="415" spans="1:9" x14ac:dyDescent="0.2">
      <c r="A415" s="312">
        <v>550</v>
      </c>
      <c r="B415" s="300"/>
      <c r="C415" s="300">
        <f t="shared" si="6"/>
        <v>0</v>
      </c>
      <c r="D415" s="300"/>
      <c r="E415" s="300"/>
      <c r="F415" s="300"/>
      <c r="G415" s="300"/>
      <c r="H415" s="300"/>
      <c r="I415" s="300"/>
    </row>
    <row r="416" spans="1:9" x14ac:dyDescent="0.2">
      <c r="A416" s="312">
        <v>551</v>
      </c>
      <c r="B416" s="300"/>
      <c r="C416" s="300">
        <f t="shared" si="6"/>
        <v>0</v>
      </c>
      <c r="D416" s="300"/>
      <c r="E416" s="300"/>
      <c r="F416" s="300"/>
      <c r="G416" s="300"/>
      <c r="H416" s="300"/>
      <c r="I416" s="300"/>
    </row>
    <row r="417" spans="1:9" x14ac:dyDescent="0.2">
      <c r="A417" s="312">
        <v>552</v>
      </c>
      <c r="B417" s="300"/>
      <c r="C417" s="300">
        <f t="shared" si="6"/>
        <v>0</v>
      </c>
      <c r="D417" s="300"/>
      <c r="E417" s="300"/>
      <c r="F417" s="300"/>
      <c r="G417" s="300"/>
      <c r="H417" s="300"/>
      <c r="I417" s="300"/>
    </row>
    <row r="418" spans="1:9" x14ac:dyDescent="0.2">
      <c r="A418" s="312">
        <v>5467</v>
      </c>
      <c r="B418" s="300"/>
      <c r="C418" s="300">
        <f t="shared" si="6"/>
        <v>0</v>
      </c>
      <c r="D418" s="300"/>
      <c r="E418" s="300"/>
      <c r="F418" s="300"/>
      <c r="G418" s="300"/>
      <c r="H418" s="300"/>
      <c r="I418" s="300"/>
    </row>
    <row r="419" spans="1:9" x14ac:dyDescent="0.2">
      <c r="A419" s="312">
        <v>5477</v>
      </c>
      <c r="B419" s="300"/>
      <c r="C419" s="300">
        <f t="shared" si="6"/>
        <v>0</v>
      </c>
      <c r="D419" s="300"/>
      <c r="E419" s="300"/>
      <c r="F419" s="300"/>
      <c r="G419" s="300"/>
      <c r="H419" s="300"/>
      <c r="I419" s="300"/>
    </row>
    <row r="420" spans="1:9" x14ac:dyDescent="0.2">
      <c r="A420" s="312">
        <v>5487</v>
      </c>
      <c r="B420" s="300"/>
      <c r="C420" s="300">
        <f t="shared" si="6"/>
        <v>0</v>
      </c>
      <c r="D420" s="300"/>
      <c r="E420" s="300"/>
      <c r="F420" s="300"/>
      <c r="G420" s="300"/>
      <c r="H420" s="300"/>
      <c r="I420" s="300"/>
    </row>
    <row r="421" spans="1:9" x14ac:dyDescent="0.2">
      <c r="A421" s="312">
        <v>5497</v>
      </c>
      <c r="B421" s="300"/>
      <c r="C421" s="300">
        <f t="shared" si="6"/>
        <v>0</v>
      </c>
      <c r="D421" s="300"/>
      <c r="E421" s="300"/>
      <c r="F421" s="300"/>
      <c r="G421" s="300"/>
      <c r="H421" s="300"/>
      <c r="I421" s="300"/>
    </row>
    <row r="422" spans="1:9" x14ac:dyDescent="0.2">
      <c r="A422" s="312">
        <v>5507</v>
      </c>
      <c r="B422" s="300"/>
      <c r="C422" s="300">
        <f t="shared" si="6"/>
        <v>0</v>
      </c>
      <c r="D422" s="300"/>
      <c r="E422" s="300"/>
      <c r="F422" s="300"/>
      <c r="G422" s="300"/>
      <c r="H422" s="300"/>
      <c r="I422" s="300"/>
    </row>
    <row r="423" spans="1:9" x14ac:dyDescent="0.2">
      <c r="A423" s="312">
        <v>5517</v>
      </c>
      <c r="B423" s="300"/>
      <c r="C423" s="300">
        <f t="shared" si="6"/>
        <v>0</v>
      </c>
      <c r="D423" s="300"/>
      <c r="E423" s="300"/>
      <c r="F423" s="300"/>
      <c r="G423" s="300"/>
      <c r="H423" s="300"/>
      <c r="I423" s="300"/>
    </row>
    <row r="424" spans="1:9" x14ac:dyDescent="0.2">
      <c r="A424" s="312">
        <v>5527</v>
      </c>
      <c r="B424" s="300"/>
      <c r="C424" s="300">
        <f t="shared" si="6"/>
        <v>0</v>
      </c>
      <c r="D424" s="300"/>
      <c r="E424" s="300"/>
      <c r="F424" s="300"/>
      <c r="G424" s="300"/>
      <c r="H424" s="300"/>
      <c r="I424" s="300"/>
    </row>
    <row r="425" spans="1:9" x14ac:dyDescent="0.2">
      <c r="A425" s="312">
        <v>553</v>
      </c>
      <c r="B425" s="300"/>
      <c r="C425" s="300">
        <f t="shared" si="6"/>
        <v>0</v>
      </c>
      <c r="D425" s="300"/>
      <c r="E425" s="300"/>
      <c r="F425" s="300"/>
      <c r="G425" s="300"/>
      <c r="H425" s="300"/>
      <c r="I425" s="300"/>
    </row>
    <row r="426" spans="1:9" x14ac:dyDescent="0.2">
      <c r="A426" s="312">
        <v>554</v>
      </c>
      <c r="B426" s="300"/>
      <c r="C426" s="300">
        <f t="shared" si="6"/>
        <v>0</v>
      </c>
      <c r="D426" s="300"/>
      <c r="E426" s="300"/>
      <c r="F426" s="300"/>
      <c r="G426" s="300"/>
      <c r="H426" s="300"/>
      <c r="I426" s="300"/>
    </row>
    <row r="427" spans="1:9" x14ac:dyDescent="0.2">
      <c r="A427" s="312">
        <v>555</v>
      </c>
      <c r="B427" s="300"/>
      <c r="C427" s="300">
        <f t="shared" si="6"/>
        <v>0</v>
      </c>
      <c r="D427" s="300"/>
      <c r="E427" s="300"/>
      <c r="F427" s="300"/>
      <c r="G427" s="300"/>
      <c r="H427" s="300"/>
      <c r="I427" s="300"/>
    </row>
    <row r="428" spans="1:9" x14ac:dyDescent="0.2">
      <c r="A428" s="312">
        <v>556</v>
      </c>
      <c r="B428" s="300"/>
      <c r="C428" s="300">
        <f t="shared" si="6"/>
        <v>0</v>
      </c>
      <c r="D428" s="300"/>
      <c r="E428" s="300"/>
      <c r="F428" s="300"/>
      <c r="G428" s="300"/>
      <c r="H428" s="300"/>
      <c r="I428" s="300"/>
    </row>
    <row r="429" spans="1:9" x14ac:dyDescent="0.2">
      <c r="A429" s="312">
        <v>557</v>
      </c>
      <c r="B429" s="300"/>
      <c r="C429" s="300">
        <f t="shared" si="6"/>
        <v>0</v>
      </c>
      <c r="D429" s="300"/>
      <c r="E429" s="300"/>
      <c r="F429" s="300"/>
      <c r="G429" s="300"/>
      <c r="H429" s="300"/>
      <c r="I429" s="300"/>
    </row>
    <row r="430" spans="1:9" x14ac:dyDescent="0.2">
      <c r="A430" s="312">
        <v>558</v>
      </c>
      <c r="B430" s="300"/>
      <c r="C430" s="300">
        <f t="shared" si="6"/>
        <v>0</v>
      </c>
      <c r="D430" s="300"/>
      <c r="E430" s="300"/>
      <c r="F430" s="300"/>
      <c r="G430" s="300"/>
      <c r="H430" s="300"/>
      <c r="I430" s="300"/>
    </row>
    <row r="431" spans="1:9" x14ac:dyDescent="0.2">
      <c r="A431" s="312">
        <v>5535</v>
      </c>
      <c r="B431" s="300"/>
      <c r="C431" s="300">
        <f t="shared" si="6"/>
        <v>0</v>
      </c>
      <c r="D431" s="300"/>
      <c r="E431" s="300"/>
      <c r="F431" s="300"/>
      <c r="G431" s="300"/>
      <c r="H431" s="300"/>
      <c r="I431" s="300"/>
    </row>
    <row r="432" spans="1:9" x14ac:dyDescent="0.2">
      <c r="A432" s="312">
        <v>5545</v>
      </c>
      <c r="B432" s="300"/>
      <c r="C432" s="300">
        <f t="shared" si="6"/>
        <v>0</v>
      </c>
      <c r="D432" s="300"/>
      <c r="E432" s="300"/>
      <c r="F432" s="300"/>
      <c r="G432" s="300"/>
      <c r="H432" s="300"/>
      <c r="I432" s="300"/>
    </row>
    <row r="433" spans="1:9" x14ac:dyDescent="0.2">
      <c r="A433" s="312">
        <v>5555</v>
      </c>
      <c r="B433" s="300"/>
      <c r="C433" s="300">
        <f t="shared" si="6"/>
        <v>0</v>
      </c>
      <c r="D433" s="300"/>
      <c r="E433" s="300"/>
      <c r="F433" s="300"/>
      <c r="G433" s="300"/>
      <c r="H433" s="300"/>
      <c r="I433" s="300"/>
    </row>
    <row r="434" spans="1:9" x14ac:dyDescent="0.2">
      <c r="A434" s="312">
        <v>5565</v>
      </c>
      <c r="B434" s="300"/>
      <c r="C434" s="300">
        <f t="shared" si="6"/>
        <v>0</v>
      </c>
      <c r="D434" s="300"/>
      <c r="E434" s="300"/>
      <c r="F434" s="300"/>
      <c r="G434" s="300"/>
      <c r="H434" s="300"/>
      <c r="I434" s="300"/>
    </row>
    <row r="435" spans="1:9" x14ac:dyDescent="0.2">
      <c r="A435" s="312">
        <v>5575</v>
      </c>
      <c r="B435" s="300"/>
      <c r="C435" s="300">
        <f t="shared" si="6"/>
        <v>0</v>
      </c>
      <c r="D435" s="300"/>
      <c r="E435" s="300"/>
      <c r="F435" s="300"/>
      <c r="G435" s="300"/>
      <c r="H435" s="300"/>
      <c r="I435" s="300"/>
    </row>
    <row r="436" spans="1:9" x14ac:dyDescent="0.2">
      <c r="A436" s="312">
        <v>5585</v>
      </c>
      <c r="B436" s="300"/>
      <c r="C436" s="300">
        <f t="shared" si="6"/>
        <v>0</v>
      </c>
      <c r="D436" s="300"/>
      <c r="E436" s="300"/>
      <c r="F436" s="300"/>
      <c r="G436" s="300"/>
      <c r="H436" s="300"/>
      <c r="I436" s="300"/>
    </row>
    <row r="437" spans="1:9" x14ac:dyDescent="0.2">
      <c r="A437" s="312">
        <v>5595</v>
      </c>
      <c r="B437" s="300"/>
      <c r="C437" s="300">
        <f t="shared" si="6"/>
        <v>0</v>
      </c>
      <c r="D437" s="300"/>
      <c r="E437" s="300"/>
      <c r="F437" s="300"/>
      <c r="G437" s="300"/>
      <c r="H437" s="300"/>
      <c r="I437" s="300"/>
    </row>
    <row r="438" spans="1:9" x14ac:dyDescent="0.2">
      <c r="A438" s="312">
        <v>560</v>
      </c>
      <c r="B438" s="300"/>
      <c r="C438" s="300">
        <f t="shared" si="6"/>
        <v>0</v>
      </c>
      <c r="D438" s="300"/>
      <c r="E438" s="300"/>
      <c r="F438" s="300"/>
      <c r="G438" s="300"/>
      <c r="H438" s="300"/>
      <c r="I438" s="300"/>
    </row>
    <row r="439" spans="1:9" x14ac:dyDescent="0.2">
      <c r="A439" s="312">
        <v>561</v>
      </c>
      <c r="B439" s="300"/>
      <c r="C439" s="300">
        <f t="shared" si="6"/>
        <v>0</v>
      </c>
      <c r="D439" s="300"/>
      <c r="E439" s="300"/>
      <c r="F439" s="300"/>
      <c r="G439" s="300"/>
      <c r="H439" s="300"/>
      <c r="I439" s="300"/>
    </row>
    <row r="440" spans="1:9" x14ac:dyDescent="0.2">
      <c r="A440" s="312">
        <v>562</v>
      </c>
      <c r="B440" s="300"/>
      <c r="C440" s="300">
        <f t="shared" si="6"/>
        <v>0</v>
      </c>
      <c r="D440" s="300"/>
      <c r="E440" s="300"/>
      <c r="F440" s="300"/>
      <c r="G440" s="300"/>
      <c r="H440" s="300"/>
      <c r="I440" s="300"/>
    </row>
    <row r="441" spans="1:9" x14ac:dyDescent="0.2">
      <c r="A441" s="312">
        <v>563</v>
      </c>
      <c r="B441" s="300"/>
      <c r="C441" s="300">
        <f t="shared" si="6"/>
        <v>0</v>
      </c>
      <c r="D441" s="300"/>
      <c r="E441" s="300"/>
      <c r="F441" s="300"/>
      <c r="G441" s="300"/>
      <c r="H441" s="300"/>
      <c r="I441" s="300"/>
    </row>
    <row r="442" spans="1:9" x14ac:dyDescent="0.2">
      <c r="A442" s="312">
        <v>564</v>
      </c>
      <c r="B442" s="300"/>
      <c r="C442" s="300">
        <f t="shared" si="6"/>
        <v>0</v>
      </c>
      <c r="D442" s="300"/>
      <c r="E442" s="300"/>
      <c r="F442" s="300"/>
      <c r="G442" s="300"/>
      <c r="H442" s="300"/>
      <c r="I442" s="300"/>
    </row>
    <row r="443" spans="1:9" x14ac:dyDescent="0.2">
      <c r="A443" s="312">
        <v>565</v>
      </c>
      <c r="B443" s="300"/>
      <c r="C443" s="300">
        <f t="shared" si="6"/>
        <v>0</v>
      </c>
      <c r="D443" s="300"/>
      <c r="E443" s="300"/>
      <c r="F443" s="300"/>
      <c r="G443" s="300"/>
      <c r="H443" s="300"/>
      <c r="I443" s="300"/>
    </row>
    <row r="444" spans="1:9" x14ac:dyDescent="0.2">
      <c r="A444" s="312">
        <v>566</v>
      </c>
      <c r="B444" s="300"/>
      <c r="C444" s="300">
        <f t="shared" si="6"/>
        <v>0</v>
      </c>
      <c r="D444" s="300"/>
      <c r="E444" s="300"/>
      <c r="F444" s="300"/>
      <c r="G444" s="300"/>
      <c r="H444" s="300"/>
      <c r="I444" s="300"/>
    </row>
    <row r="445" spans="1:9" x14ac:dyDescent="0.2">
      <c r="A445" s="312">
        <v>5605</v>
      </c>
      <c r="B445" s="300"/>
      <c r="C445" s="300">
        <f t="shared" si="6"/>
        <v>0</v>
      </c>
      <c r="D445" s="300"/>
      <c r="E445" s="300"/>
      <c r="F445" s="300"/>
      <c r="G445" s="300"/>
      <c r="H445" s="300"/>
      <c r="I445" s="300"/>
    </row>
    <row r="446" spans="1:9" x14ac:dyDescent="0.2">
      <c r="A446" s="312">
        <v>5615</v>
      </c>
      <c r="B446" s="300"/>
      <c r="C446" s="300">
        <f t="shared" si="6"/>
        <v>0</v>
      </c>
      <c r="D446" s="300"/>
      <c r="E446" s="300"/>
      <c r="F446" s="300"/>
      <c r="G446" s="300"/>
      <c r="H446" s="300"/>
      <c r="I446" s="300"/>
    </row>
    <row r="447" spans="1:9" x14ac:dyDescent="0.2">
      <c r="A447" s="312">
        <v>5625</v>
      </c>
      <c r="B447" s="300"/>
      <c r="C447" s="300">
        <f t="shared" si="6"/>
        <v>0</v>
      </c>
      <c r="D447" s="300"/>
      <c r="E447" s="300"/>
      <c r="F447" s="300"/>
      <c r="G447" s="300"/>
      <c r="H447" s="300"/>
      <c r="I447" s="300"/>
    </row>
    <row r="448" spans="1:9" x14ac:dyDescent="0.2">
      <c r="A448" s="312">
        <v>5635</v>
      </c>
      <c r="B448" s="300"/>
      <c r="C448" s="300">
        <f t="shared" si="6"/>
        <v>0</v>
      </c>
      <c r="D448" s="300"/>
      <c r="E448" s="300"/>
      <c r="F448" s="300"/>
      <c r="G448" s="300"/>
      <c r="H448" s="300"/>
      <c r="I448" s="300"/>
    </row>
    <row r="449" spans="1:9" x14ac:dyDescent="0.2">
      <c r="A449" s="312">
        <v>5645</v>
      </c>
      <c r="B449" s="300"/>
      <c r="C449" s="300">
        <f t="shared" si="6"/>
        <v>0</v>
      </c>
      <c r="D449" s="300"/>
      <c r="E449" s="300"/>
      <c r="F449" s="300"/>
      <c r="G449" s="300"/>
      <c r="H449" s="300"/>
      <c r="I449" s="300"/>
    </row>
    <row r="450" spans="1:9" x14ac:dyDescent="0.2">
      <c r="A450" s="312">
        <v>5655</v>
      </c>
      <c r="B450" s="300"/>
      <c r="C450" s="300">
        <f t="shared" si="6"/>
        <v>0</v>
      </c>
      <c r="D450" s="300"/>
      <c r="E450" s="300"/>
      <c r="F450" s="300"/>
      <c r="G450" s="300"/>
      <c r="H450" s="300"/>
      <c r="I450" s="300"/>
    </row>
    <row r="451" spans="1:9" x14ac:dyDescent="0.2">
      <c r="A451" s="312">
        <v>5665</v>
      </c>
      <c r="B451" s="300"/>
      <c r="C451" s="300">
        <f t="shared" si="6"/>
        <v>0</v>
      </c>
      <c r="D451" s="300"/>
      <c r="E451" s="300"/>
      <c r="F451" s="300"/>
      <c r="G451" s="300"/>
      <c r="H451" s="300"/>
      <c r="I451" s="300"/>
    </row>
    <row r="452" spans="1:9" x14ac:dyDescent="0.2">
      <c r="A452" s="312">
        <v>567</v>
      </c>
      <c r="B452" s="300"/>
      <c r="C452" s="300">
        <f t="shared" si="6"/>
        <v>0</v>
      </c>
      <c r="D452" s="300"/>
      <c r="E452" s="300"/>
      <c r="F452" s="300"/>
      <c r="G452" s="300"/>
      <c r="H452" s="300"/>
      <c r="I452" s="300"/>
    </row>
    <row r="453" spans="1:9" x14ac:dyDescent="0.2">
      <c r="A453" s="312">
        <v>568</v>
      </c>
      <c r="B453" s="300"/>
      <c r="C453" s="300">
        <f t="shared" si="6"/>
        <v>0</v>
      </c>
      <c r="D453" s="300"/>
      <c r="E453" s="300"/>
      <c r="F453" s="300"/>
      <c r="G453" s="300"/>
      <c r="H453" s="300"/>
      <c r="I453" s="300"/>
    </row>
    <row r="454" spans="1:9" x14ac:dyDescent="0.2">
      <c r="A454" s="312">
        <v>569</v>
      </c>
      <c r="B454" s="300"/>
      <c r="C454" s="300">
        <f t="shared" si="6"/>
        <v>0</v>
      </c>
      <c r="D454" s="300"/>
      <c r="E454" s="300"/>
      <c r="F454" s="300"/>
      <c r="G454" s="300"/>
      <c r="H454" s="300"/>
      <c r="I454" s="300"/>
    </row>
    <row r="455" spans="1:9" x14ac:dyDescent="0.2">
      <c r="A455" s="312">
        <v>570</v>
      </c>
      <c r="B455" s="300"/>
      <c r="C455" s="300">
        <f t="shared" si="6"/>
        <v>0</v>
      </c>
      <c r="D455" s="300"/>
      <c r="E455" s="300"/>
      <c r="F455" s="300"/>
      <c r="G455" s="300"/>
      <c r="H455" s="300"/>
      <c r="I455" s="300"/>
    </row>
    <row r="456" spans="1:9" x14ac:dyDescent="0.2">
      <c r="A456" s="312">
        <v>571</v>
      </c>
      <c r="B456" s="300"/>
      <c r="C456" s="300">
        <f t="shared" si="6"/>
        <v>0</v>
      </c>
      <c r="D456" s="300"/>
      <c r="E456" s="300"/>
      <c r="F456" s="300"/>
      <c r="G456" s="300"/>
      <c r="H456" s="300"/>
      <c r="I456" s="300"/>
    </row>
    <row r="457" spans="1:9" x14ac:dyDescent="0.2">
      <c r="A457" s="312">
        <v>572</v>
      </c>
      <c r="B457" s="300"/>
      <c r="C457" s="300">
        <f t="shared" si="6"/>
        <v>0</v>
      </c>
      <c r="D457" s="300"/>
      <c r="E457" s="300"/>
      <c r="F457" s="300"/>
      <c r="G457" s="300"/>
      <c r="H457" s="300"/>
      <c r="I457" s="300"/>
    </row>
    <row r="458" spans="1:9" x14ac:dyDescent="0.2">
      <c r="A458" s="312">
        <v>573</v>
      </c>
      <c r="B458" s="300"/>
      <c r="C458" s="300">
        <f t="shared" si="6"/>
        <v>0</v>
      </c>
      <c r="D458" s="300"/>
      <c r="E458" s="300"/>
      <c r="F458" s="300"/>
      <c r="G458" s="300"/>
      <c r="H458" s="300"/>
      <c r="I458" s="300"/>
    </row>
    <row r="459" spans="1:9" x14ac:dyDescent="0.2">
      <c r="A459" s="312">
        <v>574</v>
      </c>
      <c r="B459" s="300"/>
      <c r="C459" s="300">
        <f t="shared" si="6"/>
        <v>0</v>
      </c>
      <c r="D459" s="300"/>
      <c r="E459" s="300"/>
      <c r="F459" s="300"/>
      <c r="G459" s="300"/>
      <c r="H459" s="300"/>
      <c r="I459" s="300"/>
    </row>
    <row r="460" spans="1:9" x14ac:dyDescent="0.2">
      <c r="A460" s="312">
        <v>575</v>
      </c>
      <c r="B460" s="300"/>
      <c r="C460" s="300">
        <f t="shared" si="6"/>
        <v>0</v>
      </c>
      <c r="D460" s="300"/>
      <c r="E460" s="300"/>
      <c r="F460" s="300"/>
      <c r="G460" s="300"/>
      <c r="H460" s="300"/>
      <c r="I460" s="300"/>
    </row>
    <row r="461" spans="1:9" x14ac:dyDescent="0.2">
      <c r="A461" s="312">
        <v>576</v>
      </c>
      <c r="B461" s="300"/>
      <c r="C461" s="300">
        <f t="shared" si="6"/>
        <v>0</v>
      </c>
      <c r="D461" s="300"/>
      <c r="E461" s="300"/>
      <c r="F461" s="300"/>
      <c r="G461" s="300"/>
      <c r="H461" s="300"/>
      <c r="I461" s="300"/>
    </row>
    <row r="462" spans="1:9" x14ac:dyDescent="0.2">
      <c r="A462" s="312">
        <v>577</v>
      </c>
      <c r="B462" s="300"/>
      <c r="C462" s="300">
        <f t="shared" si="6"/>
        <v>0</v>
      </c>
      <c r="D462" s="300"/>
      <c r="E462" s="300"/>
      <c r="F462" s="300"/>
      <c r="G462" s="300"/>
      <c r="H462" s="300"/>
      <c r="I462" s="300"/>
    </row>
    <row r="463" spans="1:9" x14ac:dyDescent="0.2">
      <c r="A463" s="312">
        <v>578</v>
      </c>
      <c r="B463" s="300"/>
      <c r="C463" s="300">
        <f t="shared" si="6"/>
        <v>0</v>
      </c>
      <c r="D463" s="300"/>
      <c r="E463" s="300"/>
      <c r="F463" s="300"/>
      <c r="G463" s="300"/>
      <c r="H463" s="300"/>
      <c r="I463" s="300"/>
    </row>
    <row r="464" spans="1:9" x14ac:dyDescent="0.2">
      <c r="A464" s="312">
        <v>579</v>
      </c>
      <c r="B464" s="300"/>
      <c r="C464" s="300">
        <f t="shared" si="6"/>
        <v>0</v>
      </c>
      <c r="D464" s="300"/>
      <c r="E464" s="300"/>
      <c r="F464" s="300"/>
      <c r="G464" s="300"/>
      <c r="H464" s="300"/>
      <c r="I464" s="300"/>
    </row>
    <row r="465" spans="1:9" x14ac:dyDescent="0.2">
      <c r="A465" s="312">
        <v>580</v>
      </c>
      <c r="B465" s="300"/>
      <c r="C465" s="300">
        <f t="shared" si="6"/>
        <v>0</v>
      </c>
      <c r="D465" s="300"/>
      <c r="E465" s="300"/>
      <c r="F465" s="300"/>
      <c r="G465" s="300"/>
      <c r="H465" s="300"/>
      <c r="I465" s="300"/>
    </row>
    <row r="466" spans="1:9" x14ac:dyDescent="0.2">
      <c r="A466" s="312">
        <v>5743</v>
      </c>
      <c r="B466" s="300"/>
      <c r="C466" s="300">
        <f t="shared" ref="C466:C529" si="7">+IF(+A466=$C$6,$C$6,0)</f>
        <v>0</v>
      </c>
      <c r="D466" s="300"/>
      <c r="E466" s="300"/>
      <c r="F466" s="300"/>
      <c r="G466" s="300"/>
      <c r="H466" s="300"/>
      <c r="I466" s="300"/>
    </row>
    <row r="467" spans="1:9" x14ac:dyDescent="0.2">
      <c r="A467" s="312">
        <v>5753</v>
      </c>
      <c r="B467" s="300"/>
      <c r="C467" s="300">
        <f t="shared" si="7"/>
        <v>0</v>
      </c>
      <c r="D467" s="300"/>
      <c r="E467" s="300"/>
      <c r="F467" s="300"/>
      <c r="G467" s="300"/>
      <c r="H467" s="300"/>
      <c r="I467" s="300"/>
    </row>
    <row r="468" spans="1:9" x14ac:dyDescent="0.2">
      <c r="A468" s="312">
        <v>5763</v>
      </c>
      <c r="B468" s="300"/>
      <c r="C468" s="300">
        <f t="shared" si="7"/>
        <v>0</v>
      </c>
      <c r="D468" s="300"/>
      <c r="E468" s="300"/>
      <c r="F468" s="300"/>
      <c r="G468" s="300"/>
      <c r="H468" s="300"/>
      <c r="I468" s="300"/>
    </row>
    <row r="469" spans="1:9" x14ac:dyDescent="0.2">
      <c r="A469" s="312">
        <v>5773</v>
      </c>
      <c r="B469" s="300"/>
      <c r="C469" s="300">
        <f t="shared" si="7"/>
        <v>0</v>
      </c>
      <c r="D469" s="300"/>
      <c r="E469" s="300"/>
      <c r="F469" s="300"/>
      <c r="G469" s="300"/>
      <c r="H469" s="300"/>
      <c r="I469" s="300"/>
    </row>
    <row r="470" spans="1:9" x14ac:dyDescent="0.2">
      <c r="A470" s="312">
        <v>5783</v>
      </c>
      <c r="B470" s="300"/>
      <c r="C470" s="300">
        <f t="shared" si="7"/>
        <v>0</v>
      </c>
      <c r="D470" s="300"/>
      <c r="E470" s="300"/>
      <c r="F470" s="300"/>
      <c r="G470" s="300"/>
      <c r="H470" s="300"/>
      <c r="I470" s="300"/>
    </row>
    <row r="471" spans="1:9" x14ac:dyDescent="0.2">
      <c r="A471" s="312">
        <v>5793</v>
      </c>
      <c r="B471" s="300"/>
      <c r="C471" s="300">
        <f t="shared" si="7"/>
        <v>0</v>
      </c>
      <c r="D471" s="300"/>
      <c r="E471" s="300"/>
      <c r="F471" s="300"/>
      <c r="G471" s="300"/>
      <c r="H471" s="300"/>
      <c r="I471" s="300"/>
    </row>
    <row r="472" spans="1:9" x14ac:dyDescent="0.2">
      <c r="A472" s="312">
        <v>5803</v>
      </c>
      <c r="B472" s="300"/>
      <c r="C472" s="300">
        <f t="shared" si="7"/>
        <v>0</v>
      </c>
      <c r="D472" s="300"/>
      <c r="E472" s="300"/>
      <c r="F472" s="300"/>
      <c r="G472" s="300"/>
      <c r="H472" s="300"/>
      <c r="I472" s="300"/>
    </row>
    <row r="473" spans="1:9" x14ac:dyDescent="0.2">
      <c r="A473" s="312">
        <v>581</v>
      </c>
      <c r="B473" s="300"/>
      <c r="C473" s="300">
        <f t="shared" si="7"/>
        <v>0</v>
      </c>
      <c r="D473" s="300"/>
      <c r="E473" s="300"/>
      <c r="F473" s="300"/>
      <c r="G473" s="300"/>
      <c r="H473" s="300"/>
      <c r="I473" s="300"/>
    </row>
    <row r="474" spans="1:9" x14ac:dyDescent="0.2">
      <c r="A474" s="312">
        <v>582</v>
      </c>
      <c r="B474" s="300"/>
      <c r="C474" s="300">
        <f t="shared" si="7"/>
        <v>0</v>
      </c>
      <c r="D474" s="300"/>
      <c r="E474" s="300"/>
      <c r="F474" s="300"/>
      <c r="G474" s="300"/>
      <c r="H474" s="300"/>
      <c r="I474" s="300"/>
    </row>
    <row r="475" spans="1:9" x14ac:dyDescent="0.2">
      <c r="A475" s="312">
        <v>583</v>
      </c>
      <c r="B475" s="300"/>
      <c r="C475" s="300">
        <f t="shared" si="7"/>
        <v>0</v>
      </c>
      <c r="D475" s="300"/>
      <c r="E475" s="300"/>
      <c r="F475" s="300"/>
      <c r="G475" s="300"/>
      <c r="H475" s="300"/>
      <c r="I475" s="300"/>
    </row>
    <row r="476" spans="1:9" x14ac:dyDescent="0.2">
      <c r="A476" s="312">
        <v>584</v>
      </c>
      <c r="B476" s="300"/>
      <c r="C476" s="300">
        <f t="shared" si="7"/>
        <v>0</v>
      </c>
      <c r="D476" s="300"/>
      <c r="E476" s="300"/>
      <c r="F476" s="300"/>
      <c r="G476" s="300"/>
      <c r="H476" s="300"/>
      <c r="I476" s="300"/>
    </row>
    <row r="477" spans="1:9" x14ac:dyDescent="0.2">
      <c r="A477" s="312">
        <v>585</v>
      </c>
      <c r="B477" s="300"/>
      <c r="C477" s="300">
        <f t="shared" si="7"/>
        <v>0</v>
      </c>
      <c r="D477" s="300"/>
      <c r="E477" s="300"/>
      <c r="F477" s="300"/>
      <c r="G477" s="300"/>
      <c r="H477" s="300"/>
      <c r="I477" s="300"/>
    </row>
    <row r="478" spans="1:9" x14ac:dyDescent="0.2">
      <c r="A478" s="312">
        <v>586</v>
      </c>
      <c r="B478" s="300"/>
      <c r="C478" s="300">
        <f t="shared" si="7"/>
        <v>0</v>
      </c>
      <c r="D478" s="300"/>
      <c r="E478" s="300"/>
      <c r="F478" s="300"/>
      <c r="G478" s="300"/>
      <c r="H478" s="300"/>
      <c r="I478" s="300"/>
    </row>
    <row r="479" spans="1:9" x14ac:dyDescent="0.2">
      <c r="A479" s="312">
        <v>587</v>
      </c>
      <c r="B479" s="300"/>
      <c r="C479" s="300">
        <f t="shared" si="7"/>
        <v>0</v>
      </c>
      <c r="D479" s="300"/>
      <c r="E479" s="300"/>
      <c r="F479" s="300"/>
      <c r="G479" s="300"/>
      <c r="H479" s="300"/>
      <c r="I479" s="300"/>
    </row>
    <row r="480" spans="1:9" x14ac:dyDescent="0.2">
      <c r="A480" s="312">
        <v>5815</v>
      </c>
      <c r="B480" s="300"/>
      <c r="C480" s="300">
        <f t="shared" si="7"/>
        <v>0</v>
      </c>
      <c r="D480" s="300"/>
      <c r="E480" s="300"/>
      <c r="F480" s="300"/>
      <c r="G480" s="300"/>
      <c r="H480" s="300"/>
      <c r="I480" s="300"/>
    </row>
    <row r="481" spans="1:9" x14ac:dyDescent="0.2">
      <c r="A481" s="312">
        <v>5825</v>
      </c>
      <c r="B481" s="300"/>
      <c r="C481" s="300">
        <f t="shared" si="7"/>
        <v>0</v>
      </c>
      <c r="D481" s="300"/>
      <c r="E481" s="300"/>
      <c r="F481" s="300"/>
      <c r="G481" s="300"/>
      <c r="H481" s="300"/>
      <c r="I481" s="300"/>
    </row>
    <row r="482" spans="1:9" x14ac:dyDescent="0.2">
      <c r="A482" s="312">
        <v>5835</v>
      </c>
      <c r="B482" s="300"/>
      <c r="C482" s="300">
        <f t="shared" si="7"/>
        <v>0</v>
      </c>
      <c r="D482" s="300"/>
      <c r="E482" s="300"/>
      <c r="F482" s="300"/>
      <c r="G482" s="300"/>
      <c r="H482" s="300"/>
      <c r="I482" s="300"/>
    </row>
    <row r="483" spans="1:9" x14ac:dyDescent="0.2">
      <c r="A483" s="312">
        <v>5845</v>
      </c>
      <c r="B483" s="300"/>
      <c r="C483" s="300">
        <f t="shared" si="7"/>
        <v>0</v>
      </c>
      <c r="D483" s="300"/>
      <c r="E483" s="300"/>
      <c r="F483" s="300"/>
      <c r="G483" s="300"/>
      <c r="H483" s="300"/>
      <c r="I483" s="300"/>
    </row>
    <row r="484" spans="1:9" x14ac:dyDescent="0.2">
      <c r="A484" s="312">
        <v>5855</v>
      </c>
      <c r="B484" s="300"/>
      <c r="C484" s="300">
        <f t="shared" si="7"/>
        <v>0</v>
      </c>
      <c r="D484" s="300"/>
      <c r="E484" s="300"/>
      <c r="F484" s="300"/>
      <c r="G484" s="300"/>
      <c r="H484" s="300"/>
      <c r="I484" s="300"/>
    </row>
    <row r="485" spans="1:9" x14ac:dyDescent="0.2">
      <c r="A485" s="312">
        <v>5865</v>
      </c>
      <c r="B485" s="300"/>
      <c r="C485" s="300">
        <f t="shared" si="7"/>
        <v>0</v>
      </c>
      <c r="D485" s="300"/>
      <c r="E485" s="300"/>
      <c r="F485" s="300"/>
      <c r="G485" s="300"/>
      <c r="H485" s="300"/>
      <c r="I485" s="300"/>
    </row>
    <row r="486" spans="1:9" x14ac:dyDescent="0.2">
      <c r="A486" s="312">
        <v>5875</v>
      </c>
      <c r="B486" s="300"/>
      <c r="C486" s="300">
        <f t="shared" si="7"/>
        <v>0</v>
      </c>
      <c r="D486" s="300"/>
      <c r="E486" s="300"/>
      <c r="F486" s="300"/>
      <c r="G486" s="300"/>
      <c r="H486" s="300"/>
      <c r="I486" s="300"/>
    </row>
    <row r="487" spans="1:9" x14ac:dyDescent="0.2">
      <c r="A487" s="312">
        <v>642</v>
      </c>
      <c r="B487" s="300"/>
      <c r="C487" s="300">
        <f t="shared" si="7"/>
        <v>0</v>
      </c>
      <c r="D487" s="300"/>
      <c r="E487" s="300"/>
      <c r="F487" s="300"/>
      <c r="G487" s="300"/>
      <c r="H487" s="300"/>
      <c r="I487" s="300"/>
    </row>
    <row r="488" spans="1:9" x14ac:dyDescent="0.2">
      <c r="A488" s="312">
        <v>643</v>
      </c>
      <c r="B488" s="300"/>
      <c r="C488" s="300">
        <f t="shared" si="7"/>
        <v>0</v>
      </c>
      <c r="D488" s="300"/>
      <c r="E488" s="300"/>
      <c r="F488" s="300"/>
      <c r="G488" s="300"/>
      <c r="H488" s="300"/>
      <c r="I488" s="300"/>
    </row>
    <row r="489" spans="1:9" x14ac:dyDescent="0.2">
      <c r="A489" s="312">
        <v>644</v>
      </c>
      <c r="B489" s="300"/>
      <c r="C489" s="300">
        <f t="shared" si="7"/>
        <v>0</v>
      </c>
      <c r="D489" s="300"/>
      <c r="E489" s="300"/>
      <c r="F489" s="300"/>
      <c r="G489" s="300"/>
      <c r="H489" s="300"/>
      <c r="I489" s="300"/>
    </row>
    <row r="490" spans="1:9" x14ac:dyDescent="0.2">
      <c r="A490" s="312">
        <v>645</v>
      </c>
      <c r="B490" s="300"/>
      <c r="C490" s="300">
        <f t="shared" si="7"/>
        <v>0</v>
      </c>
      <c r="D490" s="300"/>
      <c r="E490" s="300"/>
      <c r="F490" s="300"/>
      <c r="G490" s="300"/>
      <c r="H490" s="300"/>
      <c r="I490" s="300"/>
    </row>
    <row r="491" spans="1:9" x14ac:dyDescent="0.2">
      <c r="A491" s="312">
        <v>646</v>
      </c>
      <c r="B491" s="300"/>
      <c r="C491" s="300">
        <f t="shared" si="7"/>
        <v>0</v>
      </c>
      <c r="D491" s="300"/>
      <c r="E491" s="300"/>
      <c r="F491" s="300"/>
      <c r="G491" s="300"/>
      <c r="H491" s="300"/>
      <c r="I491" s="300"/>
    </row>
    <row r="492" spans="1:9" x14ac:dyDescent="0.2">
      <c r="A492" s="312">
        <v>647</v>
      </c>
      <c r="B492" s="300"/>
      <c r="C492" s="300">
        <f t="shared" si="7"/>
        <v>0</v>
      </c>
      <c r="D492" s="300"/>
      <c r="E492" s="300"/>
      <c r="F492" s="300"/>
      <c r="G492" s="300"/>
      <c r="H492" s="300"/>
      <c r="I492" s="300"/>
    </row>
    <row r="493" spans="1:9" x14ac:dyDescent="0.2">
      <c r="A493" s="312">
        <v>648</v>
      </c>
      <c r="B493" s="300"/>
      <c r="C493" s="300">
        <f t="shared" si="7"/>
        <v>0</v>
      </c>
      <c r="D493" s="300"/>
      <c r="E493" s="300"/>
      <c r="F493" s="300"/>
      <c r="G493" s="300"/>
      <c r="H493" s="300"/>
      <c r="I493" s="300"/>
    </row>
    <row r="494" spans="1:9" x14ac:dyDescent="0.2">
      <c r="A494" s="312">
        <v>649</v>
      </c>
      <c r="B494" s="300"/>
      <c r="C494" s="300">
        <f t="shared" si="7"/>
        <v>0</v>
      </c>
      <c r="D494" s="300"/>
      <c r="E494" s="300"/>
      <c r="F494" s="300"/>
      <c r="G494" s="300"/>
      <c r="H494" s="300"/>
      <c r="I494" s="300"/>
    </row>
    <row r="495" spans="1:9" x14ac:dyDescent="0.2">
      <c r="A495" s="312">
        <v>650</v>
      </c>
      <c r="B495" s="300"/>
      <c r="C495" s="300">
        <f t="shared" si="7"/>
        <v>0</v>
      </c>
      <c r="D495" s="300"/>
      <c r="E495" s="300"/>
      <c r="F495" s="300"/>
      <c r="G495" s="300"/>
      <c r="H495" s="300"/>
      <c r="I495" s="300"/>
    </row>
    <row r="496" spans="1:9" x14ac:dyDescent="0.2">
      <c r="A496" s="312">
        <v>651</v>
      </c>
      <c r="B496" s="300"/>
      <c r="C496" s="300">
        <f t="shared" si="7"/>
        <v>0</v>
      </c>
      <c r="D496" s="300"/>
      <c r="E496" s="300"/>
      <c r="F496" s="300"/>
      <c r="G496" s="300"/>
      <c r="H496" s="300"/>
      <c r="I496" s="300"/>
    </row>
    <row r="497" spans="1:9" x14ac:dyDescent="0.2">
      <c r="A497" s="312">
        <v>652</v>
      </c>
      <c r="B497" s="300"/>
      <c r="C497" s="300">
        <f t="shared" si="7"/>
        <v>0</v>
      </c>
      <c r="D497" s="300"/>
      <c r="E497" s="300"/>
      <c r="F497" s="300"/>
      <c r="G497" s="300"/>
      <c r="H497" s="300"/>
      <c r="I497" s="300"/>
    </row>
    <row r="498" spans="1:9" x14ac:dyDescent="0.2">
      <c r="A498" s="312">
        <v>653</v>
      </c>
      <c r="B498" s="300"/>
      <c r="C498" s="300">
        <f t="shared" si="7"/>
        <v>0</v>
      </c>
      <c r="D498" s="300"/>
      <c r="E498" s="300"/>
      <c r="F498" s="300"/>
      <c r="G498" s="300"/>
      <c r="H498" s="300"/>
      <c r="I498" s="300"/>
    </row>
    <row r="499" spans="1:9" x14ac:dyDescent="0.2">
      <c r="A499" s="312">
        <v>654</v>
      </c>
      <c r="B499" s="300"/>
      <c r="C499" s="300">
        <f t="shared" si="7"/>
        <v>0</v>
      </c>
      <c r="D499" s="300"/>
      <c r="E499" s="300"/>
      <c r="F499" s="300"/>
      <c r="G499" s="300"/>
      <c r="H499" s="300"/>
      <c r="I499" s="300"/>
    </row>
    <row r="500" spans="1:9" x14ac:dyDescent="0.2">
      <c r="A500" s="312">
        <v>655</v>
      </c>
      <c r="B500" s="300"/>
      <c r="C500" s="300">
        <f t="shared" si="7"/>
        <v>0</v>
      </c>
      <c r="D500" s="300"/>
      <c r="E500" s="300"/>
      <c r="F500" s="300"/>
      <c r="G500" s="300"/>
      <c r="H500" s="300"/>
      <c r="I500" s="300"/>
    </row>
    <row r="501" spans="1:9" x14ac:dyDescent="0.2">
      <c r="A501" s="312">
        <v>656</v>
      </c>
      <c r="B501" s="300"/>
      <c r="C501" s="300">
        <f t="shared" si="7"/>
        <v>0</v>
      </c>
      <c r="D501" s="300"/>
      <c r="E501" s="300"/>
      <c r="F501" s="300"/>
      <c r="G501" s="300"/>
      <c r="H501" s="300"/>
      <c r="I501" s="300"/>
    </row>
    <row r="502" spans="1:9" x14ac:dyDescent="0.2">
      <c r="A502" s="312">
        <v>657</v>
      </c>
      <c r="B502" s="300"/>
      <c r="C502" s="300">
        <f t="shared" si="7"/>
        <v>0</v>
      </c>
      <c r="D502" s="300"/>
      <c r="E502" s="300"/>
      <c r="F502" s="300"/>
      <c r="G502" s="300"/>
      <c r="H502" s="300"/>
      <c r="I502" s="300"/>
    </row>
    <row r="503" spans="1:9" x14ac:dyDescent="0.2">
      <c r="A503" s="312">
        <v>658</v>
      </c>
      <c r="B503" s="300"/>
      <c r="C503" s="300">
        <f t="shared" si="7"/>
        <v>0</v>
      </c>
      <c r="D503" s="300"/>
      <c r="E503" s="300"/>
      <c r="F503" s="300"/>
      <c r="G503" s="300"/>
      <c r="H503" s="300"/>
      <c r="I503" s="300"/>
    </row>
    <row r="504" spans="1:9" x14ac:dyDescent="0.2">
      <c r="A504" s="312">
        <v>659</v>
      </c>
      <c r="B504" s="300"/>
      <c r="C504" s="300">
        <f t="shared" si="7"/>
        <v>0</v>
      </c>
      <c r="D504" s="300"/>
      <c r="E504" s="300"/>
      <c r="F504" s="300"/>
      <c r="G504" s="300"/>
      <c r="H504" s="300"/>
      <c r="I504" s="300"/>
    </row>
    <row r="505" spans="1:9" x14ac:dyDescent="0.2">
      <c r="A505" s="312">
        <v>660</v>
      </c>
      <c r="B505" s="300"/>
      <c r="C505" s="300">
        <f t="shared" si="7"/>
        <v>0</v>
      </c>
      <c r="D505" s="300"/>
      <c r="E505" s="300"/>
      <c r="F505" s="300"/>
      <c r="G505" s="300"/>
      <c r="H505" s="300"/>
      <c r="I505" s="300"/>
    </row>
    <row r="506" spans="1:9" x14ac:dyDescent="0.2">
      <c r="A506" s="312">
        <v>661</v>
      </c>
      <c r="B506" s="300"/>
      <c r="C506" s="300">
        <f t="shared" si="7"/>
        <v>0</v>
      </c>
      <c r="D506" s="300"/>
      <c r="E506" s="300"/>
      <c r="F506" s="300"/>
      <c r="G506" s="300"/>
      <c r="H506" s="300"/>
      <c r="I506" s="300"/>
    </row>
    <row r="507" spans="1:9" x14ac:dyDescent="0.2">
      <c r="A507" s="312">
        <v>662</v>
      </c>
      <c r="B507" s="300"/>
      <c r="C507" s="300">
        <f t="shared" si="7"/>
        <v>0</v>
      </c>
      <c r="D507" s="300"/>
      <c r="E507" s="300"/>
      <c r="F507" s="300"/>
      <c r="G507" s="300"/>
      <c r="H507" s="300"/>
      <c r="I507" s="300"/>
    </row>
    <row r="508" spans="1:9" x14ac:dyDescent="0.2">
      <c r="A508" s="312">
        <v>663</v>
      </c>
      <c r="B508" s="300"/>
      <c r="C508" s="300">
        <f t="shared" si="7"/>
        <v>0</v>
      </c>
      <c r="D508" s="300"/>
      <c r="E508" s="300"/>
      <c r="F508" s="300"/>
      <c r="G508" s="300"/>
      <c r="H508" s="300"/>
      <c r="I508" s="300"/>
    </row>
    <row r="509" spans="1:9" x14ac:dyDescent="0.2">
      <c r="A509" s="312">
        <v>664</v>
      </c>
      <c r="B509" s="300"/>
      <c r="C509" s="300">
        <f t="shared" si="7"/>
        <v>0</v>
      </c>
      <c r="D509" s="300"/>
      <c r="E509" s="300"/>
      <c r="F509" s="300"/>
      <c r="G509" s="300"/>
      <c r="H509" s="300"/>
      <c r="I509" s="300"/>
    </row>
    <row r="510" spans="1:9" x14ac:dyDescent="0.2">
      <c r="A510" s="312">
        <v>665</v>
      </c>
      <c r="B510" s="300"/>
      <c r="C510" s="300">
        <f t="shared" si="7"/>
        <v>0</v>
      </c>
      <c r="D510" s="300"/>
      <c r="E510" s="300"/>
      <c r="F510" s="300"/>
      <c r="G510" s="300"/>
      <c r="H510" s="300"/>
      <c r="I510" s="300"/>
    </row>
    <row r="511" spans="1:9" x14ac:dyDescent="0.2">
      <c r="A511" s="312">
        <v>666</v>
      </c>
      <c r="B511" s="300"/>
      <c r="C511" s="300">
        <f t="shared" si="7"/>
        <v>0</v>
      </c>
      <c r="D511" s="300"/>
      <c r="E511" s="300"/>
      <c r="F511" s="300"/>
      <c r="G511" s="300"/>
      <c r="H511" s="300"/>
      <c r="I511" s="300"/>
    </row>
    <row r="512" spans="1:9" x14ac:dyDescent="0.2">
      <c r="A512" s="312">
        <v>667</v>
      </c>
      <c r="B512" s="300"/>
      <c r="C512" s="300">
        <f t="shared" si="7"/>
        <v>0</v>
      </c>
      <c r="D512" s="300"/>
      <c r="E512" s="300"/>
      <c r="F512" s="300"/>
      <c r="G512" s="300"/>
      <c r="H512" s="300"/>
      <c r="I512" s="300"/>
    </row>
    <row r="513" spans="1:9" x14ac:dyDescent="0.2">
      <c r="A513" s="312">
        <v>668</v>
      </c>
      <c r="B513" s="300"/>
      <c r="C513" s="300">
        <f t="shared" si="7"/>
        <v>0</v>
      </c>
      <c r="D513" s="300"/>
      <c r="E513" s="300"/>
      <c r="F513" s="300"/>
      <c r="G513" s="300"/>
      <c r="H513" s="300"/>
      <c r="I513" s="300"/>
    </row>
    <row r="514" spans="1:9" x14ac:dyDescent="0.2">
      <c r="A514" s="312">
        <v>669</v>
      </c>
      <c r="B514" s="300"/>
      <c r="C514" s="300">
        <f t="shared" si="7"/>
        <v>0</v>
      </c>
      <c r="D514" s="300"/>
      <c r="E514" s="300"/>
      <c r="F514" s="300"/>
      <c r="G514" s="300"/>
      <c r="H514" s="300"/>
      <c r="I514" s="300"/>
    </row>
    <row r="515" spans="1:9" x14ac:dyDescent="0.2">
      <c r="A515" s="312">
        <v>684</v>
      </c>
      <c r="B515" s="300"/>
      <c r="C515" s="300">
        <f t="shared" si="7"/>
        <v>0</v>
      </c>
      <c r="D515" s="300"/>
      <c r="E515" s="300"/>
      <c r="F515" s="300"/>
      <c r="G515" s="300"/>
      <c r="H515" s="300"/>
      <c r="I515" s="300"/>
    </row>
    <row r="516" spans="1:9" x14ac:dyDescent="0.2">
      <c r="A516" s="312">
        <v>685</v>
      </c>
      <c r="B516" s="300"/>
      <c r="C516" s="300">
        <f t="shared" si="7"/>
        <v>0</v>
      </c>
      <c r="D516" s="300"/>
      <c r="E516" s="300"/>
      <c r="F516" s="300"/>
      <c r="G516" s="300"/>
      <c r="H516" s="300"/>
      <c r="I516" s="300"/>
    </row>
    <row r="517" spans="1:9" x14ac:dyDescent="0.2">
      <c r="A517" s="312">
        <v>686</v>
      </c>
      <c r="B517" s="300"/>
      <c r="C517" s="300">
        <f t="shared" si="7"/>
        <v>0</v>
      </c>
      <c r="D517" s="300"/>
      <c r="E517" s="300"/>
      <c r="F517" s="300"/>
      <c r="G517" s="300"/>
      <c r="H517" s="300"/>
      <c r="I517" s="300"/>
    </row>
    <row r="518" spans="1:9" x14ac:dyDescent="0.2">
      <c r="A518" s="312">
        <v>687</v>
      </c>
      <c r="B518" s="300"/>
      <c r="C518" s="300">
        <f t="shared" si="7"/>
        <v>0</v>
      </c>
      <c r="D518" s="300"/>
      <c r="E518" s="300"/>
      <c r="F518" s="300"/>
      <c r="G518" s="300"/>
      <c r="H518" s="300"/>
      <c r="I518" s="300"/>
    </row>
    <row r="519" spans="1:9" x14ac:dyDescent="0.2">
      <c r="A519" s="312">
        <v>688</v>
      </c>
      <c r="B519" s="300"/>
      <c r="C519" s="300">
        <f t="shared" si="7"/>
        <v>0</v>
      </c>
      <c r="D519" s="300"/>
      <c r="E519" s="300"/>
      <c r="F519" s="300"/>
      <c r="G519" s="300"/>
      <c r="H519" s="300"/>
      <c r="I519" s="300"/>
    </row>
    <row r="520" spans="1:9" x14ac:dyDescent="0.2">
      <c r="A520" s="312">
        <v>689</v>
      </c>
      <c r="B520" s="300"/>
      <c r="C520" s="300">
        <f t="shared" si="7"/>
        <v>0</v>
      </c>
      <c r="D520" s="300"/>
      <c r="E520" s="300"/>
      <c r="F520" s="300"/>
      <c r="G520" s="300"/>
      <c r="H520" s="300"/>
      <c r="I520" s="300"/>
    </row>
    <row r="521" spans="1:9" x14ac:dyDescent="0.2">
      <c r="A521" s="312">
        <v>690</v>
      </c>
      <c r="B521" s="300"/>
      <c r="C521" s="300">
        <f t="shared" si="7"/>
        <v>0</v>
      </c>
      <c r="D521" s="300"/>
      <c r="E521" s="300"/>
      <c r="F521" s="300"/>
      <c r="G521" s="300"/>
      <c r="H521" s="300"/>
      <c r="I521" s="300"/>
    </row>
    <row r="522" spans="1:9" x14ac:dyDescent="0.2">
      <c r="A522" s="312">
        <v>7405</v>
      </c>
      <c r="B522" s="300"/>
      <c r="C522" s="300">
        <f t="shared" si="7"/>
        <v>0</v>
      </c>
      <c r="D522" s="300"/>
      <c r="E522" s="300"/>
      <c r="F522" s="300"/>
      <c r="G522" s="300"/>
      <c r="H522" s="300"/>
      <c r="I522" s="300"/>
    </row>
    <row r="523" spans="1:9" x14ac:dyDescent="0.2">
      <c r="A523" s="312">
        <v>7406</v>
      </c>
      <c r="B523" s="300"/>
      <c r="C523" s="300">
        <f t="shared" si="7"/>
        <v>0</v>
      </c>
      <c r="D523" s="300"/>
      <c r="E523" s="300"/>
      <c r="F523" s="300"/>
      <c r="G523" s="300"/>
      <c r="H523" s="300"/>
      <c r="I523" s="300"/>
    </row>
    <row r="524" spans="1:9" x14ac:dyDescent="0.2">
      <c r="A524" s="312">
        <v>7407</v>
      </c>
      <c r="B524" s="300"/>
      <c r="C524" s="300">
        <f t="shared" si="7"/>
        <v>0</v>
      </c>
      <c r="D524" s="300"/>
      <c r="E524" s="300"/>
      <c r="F524" s="300"/>
      <c r="G524" s="300"/>
      <c r="H524" s="300"/>
      <c r="I524" s="300"/>
    </row>
    <row r="525" spans="1:9" x14ac:dyDescent="0.2">
      <c r="A525" s="312">
        <v>7408</v>
      </c>
      <c r="B525" s="300"/>
      <c r="C525" s="300">
        <f t="shared" si="7"/>
        <v>0</v>
      </c>
      <c r="D525" s="300"/>
      <c r="E525" s="300"/>
      <c r="F525" s="300"/>
      <c r="G525" s="300"/>
      <c r="H525" s="300"/>
      <c r="I525" s="300"/>
    </row>
    <row r="526" spans="1:9" x14ac:dyDescent="0.2">
      <c r="A526" s="312">
        <v>7410</v>
      </c>
      <c r="B526" s="300"/>
      <c r="C526" s="300">
        <f t="shared" si="7"/>
        <v>0</v>
      </c>
      <c r="D526" s="300"/>
      <c r="E526" s="300"/>
      <c r="F526" s="300"/>
      <c r="G526" s="300"/>
      <c r="H526" s="300"/>
      <c r="I526" s="300"/>
    </row>
    <row r="527" spans="1:9" x14ac:dyDescent="0.2">
      <c r="A527" s="312">
        <v>7419</v>
      </c>
      <c r="B527" s="300"/>
      <c r="C527" s="300">
        <f t="shared" si="7"/>
        <v>0</v>
      </c>
      <c r="D527" s="300"/>
      <c r="E527" s="300"/>
      <c r="F527" s="300"/>
      <c r="G527" s="300"/>
      <c r="H527" s="300"/>
      <c r="I527" s="300"/>
    </row>
    <row r="528" spans="1:9" x14ac:dyDescent="0.2">
      <c r="A528" s="312">
        <v>7420</v>
      </c>
      <c r="B528" s="300"/>
      <c r="C528" s="300">
        <f t="shared" si="7"/>
        <v>0</v>
      </c>
      <c r="D528" s="300"/>
      <c r="E528" s="300"/>
      <c r="F528" s="300"/>
      <c r="G528" s="300"/>
      <c r="H528" s="300"/>
      <c r="I528" s="300"/>
    </row>
    <row r="529" spans="1:9" x14ac:dyDescent="0.2">
      <c r="A529" s="312">
        <v>7423</v>
      </c>
      <c r="B529" s="300"/>
      <c r="C529" s="300">
        <f t="shared" si="7"/>
        <v>0</v>
      </c>
      <c r="D529" s="300"/>
      <c r="E529" s="300"/>
      <c r="F529" s="300"/>
      <c r="G529" s="300"/>
      <c r="H529" s="300"/>
      <c r="I529" s="300"/>
    </row>
    <row r="530" spans="1:9" x14ac:dyDescent="0.2">
      <c r="A530" s="312">
        <v>7424</v>
      </c>
      <c r="B530" s="300"/>
      <c r="C530" s="300">
        <f t="shared" ref="C530:C593" si="8">+IF(+A530=$C$6,$C$6,0)</f>
        <v>0</v>
      </c>
      <c r="D530" s="300"/>
      <c r="E530" s="300"/>
      <c r="F530" s="300"/>
      <c r="G530" s="300"/>
      <c r="H530" s="300"/>
      <c r="I530" s="300"/>
    </row>
    <row r="531" spans="1:9" x14ac:dyDescent="0.2">
      <c r="A531" s="312">
        <v>7425</v>
      </c>
      <c r="B531" s="300"/>
      <c r="C531" s="300">
        <f t="shared" si="8"/>
        <v>0</v>
      </c>
      <c r="D531" s="300"/>
      <c r="E531" s="300"/>
      <c r="F531" s="300"/>
      <c r="G531" s="300"/>
      <c r="H531" s="300"/>
      <c r="I531" s="300"/>
    </row>
    <row r="532" spans="1:9" x14ac:dyDescent="0.2">
      <c r="A532" s="312">
        <v>7426</v>
      </c>
      <c r="B532" s="300"/>
      <c r="C532" s="300">
        <f t="shared" si="8"/>
        <v>0</v>
      </c>
      <c r="D532" s="300"/>
      <c r="E532" s="300"/>
      <c r="F532" s="300"/>
      <c r="G532" s="300"/>
      <c r="H532" s="300"/>
      <c r="I532" s="300"/>
    </row>
    <row r="533" spans="1:9" x14ac:dyDescent="0.2">
      <c r="A533" s="312">
        <v>7436</v>
      </c>
      <c r="B533" s="300"/>
      <c r="C533" s="300">
        <f t="shared" si="8"/>
        <v>0</v>
      </c>
      <c r="D533" s="300"/>
      <c r="E533" s="300"/>
      <c r="F533" s="300"/>
      <c r="G533" s="300"/>
      <c r="H533" s="300"/>
      <c r="I533" s="300"/>
    </row>
    <row r="534" spans="1:9" x14ac:dyDescent="0.2">
      <c r="A534" s="312">
        <v>7438</v>
      </c>
      <c r="B534" s="300"/>
      <c r="C534" s="300">
        <f t="shared" si="8"/>
        <v>0</v>
      </c>
      <c r="D534" s="300"/>
      <c r="E534" s="300"/>
      <c r="F534" s="300"/>
      <c r="G534" s="300"/>
      <c r="H534" s="300"/>
      <c r="I534" s="300"/>
    </row>
    <row r="535" spans="1:9" x14ac:dyDescent="0.2">
      <c r="A535" s="312">
        <v>7440</v>
      </c>
      <c r="B535" s="300"/>
      <c r="C535" s="300">
        <f t="shared" si="8"/>
        <v>0</v>
      </c>
      <c r="D535" s="300"/>
      <c r="E535" s="300"/>
      <c r="F535" s="300"/>
      <c r="G535" s="300"/>
      <c r="H535" s="300"/>
      <c r="I535" s="300"/>
    </row>
    <row r="536" spans="1:9" x14ac:dyDescent="0.2">
      <c r="A536" s="312">
        <v>7441</v>
      </c>
      <c r="B536" s="300"/>
      <c r="C536" s="300">
        <f t="shared" si="8"/>
        <v>0</v>
      </c>
      <c r="D536" s="300"/>
      <c r="E536" s="300"/>
      <c r="F536" s="300"/>
      <c r="G536" s="300"/>
      <c r="H536" s="300"/>
      <c r="I536" s="300"/>
    </row>
    <row r="537" spans="1:9" x14ac:dyDescent="0.2">
      <c r="A537" s="312">
        <v>7442</v>
      </c>
      <c r="B537" s="300"/>
      <c r="C537" s="300">
        <f t="shared" si="8"/>
        <v>0</v>
      </c>
      <c r="D537" s="300"/>
      <c r="E537" s="300"/>
      <c r="F537" s="300"/>
      <c r="G537" s="300"/>
      <c r="H537" s="300"/>
      <c r="I537" s="300"/>
    </row>
    <row r="538" spans="1:9" x14ac:dyDescent="0.2">
      <c r="A538" s="312">
        <v>7443</v>
      </c>
      <c r="B538" s="300"/>
      <c r="C538" s="300">
        <f t="shared" si="8"/>
        <v>0</v>
      </c>
      <c r="D538" s="300"/>
      <c r="E538" s="300"/>
      <c r="F538" s="300"/>
      <c r="G538" s="300"/>
      <c r="H538" s="300"/>
      <c r="I538" s="300"/>
    </row>
    <row r="539" spans="1:9" x14ac:dyDescent="0.2">
      <c r="A539" s="312">
        <v>7445</v>
      </c>
      <c r="B539" s="300"/>
      <c r="C539" s="300">
        <f t="shared" si="8"/>
        <v>0</v>
      </c>
      <c r="D539" s="300"/>
      <c r="E539" s="300"/>
      <c r="F539" s="300"/>
      <c r="G539" s="300"/>
      <c r="H539" s="300"/>
      <c r="I539" s="300"/>
    </row>
    <row r="540" spans="1:9" x14ac:dyDescent="0.2">
      <c r="A540" s="312">
        <v>7446</v>
      </c>
      <c r="B540" s="300"/>
      <c r="C540" s="300">
        <f t="shared" si="8"/>
        <v>0</v>
      </c>
      <c r="D540" s="300"/>
      <c r="E540" s="300"/>
      <c r="F540" s="300"/>
      <c r="G540" s="300"/>
      <c r="H540" s="300"/>
      <c r="I540" s="300"/>
    </row>
    <row r="541" spans="1:9" x14ac:dyDescent="0.2">
      <c r="A541" s="312">
        <v>7447</v>
      </c>
      <c r="B541" s="300"/>
      <c r="C541" s="300">
        <f t="shared" si="8"/>
        <v>0</v>
      </c>
      <c r="D541" s="300"/>
      <c r="E541" s="300"/>
      <c r="F541" s="300"/>
      <c r="G541" s="300"/>
      <c r="H541" s="300"/>
      <c r="I541" s="300"/>
    </row>
    <row r="542" spans="1:9" x14ac:dyDescent="0.2">
      <c r="A542" s="312">
        <v>7448</v>
      </c>
      <c r="B542" s="300"/>
      <c r="C542" s="300">
        <f t="shared" si="8"/>
        <v>0</v>
      </c>
      <c r="D542" s="300"/>
      <c r="E542" s="300"/>
      <c r="F542" s="300"/>
      <c r="G542" s="300"/>
      <c r="H542" s="300"/>
      <c r="I542" s="300"/>
    </row>
    <row r="543" spans="1:9" x14ac:dyDescent="0.2">
      <c r="A543" s="312">
        <v>7450</v>
      </c>
      <c r="B543" s="300"/>
      <c r="C543" s="300">
        <f t="shared" si="8"/>
        <v>0</v>
      </c>
      <c r="D543" s="300"/>
      <c r="E543" s="300"/>
      <c r="F543" s="300"/>
      <c r="G543" s="300"/>
      <c r="H543" s="300"/>
      <c r="I543" s="300"/>
    </row>
    <row r="544" spans="1:9" x14ac:dyDescent="0.2">
      <c r="A544" s="312">
        <v>7451</v>
      </c>
      <c r="B544" s="300"/>
      <c r="C544" s="300">
        <f t="shared" si="8"/>
        <v>0</v>
      </c>
      <c r="D544" s="300"/>
      <c r="E544" s="300"/>
      <c r="F544" s="300"/>
      <c r="G544" s="300"/>
      <c r="H544" s="300"/>
      <c r="I544" s="300"/>
    </row>
    <row r="545" spans="1:9" x14ac:dyDescent="0.2">
      <c r="A545" s="312">
        <v>7452</v>
      </c>
      <c r="B545" s="300"/>
      <c r="C545" s="300">
        <f t="shared" si="8"/>
        <v>0</v>
      </c>
      <c r="D545" s="300"/>
      <c r="E545" s="300"/>
      <c r="F545" s="300"/>
      <c r="G545" s="300"/>
      <c r="H545" s="300"/>
      <c r="I545" s="300"/>
    </row>
    <row r="546" spans="1:9" x14ac:dyDescent="0.2">
      <c r="A546" s="312">
        <v>7453</v>
      </c>
      <c r="B546" s="300"/>
      <c r="C546" s="300">
        <f t="shared" si="8"/>
        <v>0</v>
      </c>
      <c r="D546" s="300"/>
      <c r="E546" s="300"/>
      <c r="F546" s="300"/>
      <c r="G546" s="300"/>
      <c r="H546" s="300"/>
      <c r="I546" s="300"/>
    </row>
    <row r="547" spans="1:9" x14ac:dyDescent="0.2">
      <c r="A547" s="312">
        <v>7454</v>
      </c>
      <c r="B547" s="300"/>
      <c r="C547" s="300">
        <f t="shared" si="8"/>
        <v>0</v>
      </c>
      <c r="D547" s="300"/>
      <c r="E547" s="300"/>
      <c r="F547" s="300"/>
      <c r="G547" s="300"/>
      <c r="H547" s="300"/>
      <c r="I547" s="300"/>
    </row>
    <row r="548" spans="1:9" x14ac:dyDescent="0.2">
      <c r="A548" s="312">
        <v>7455</v>
      </c>
      <c r="B548" s="300"/>
      <c r="C548" s="300">
        <f t="shared" si="8"/>
        <v>0</v>
      </c>
      <c r="D548" s="300"/>
      <c r="E548" s="300"/>
      <c r="F548" s="300"/>
      <c r="G548" s="300"/>
      <c r="H548" s="300"/>
      <c r="I548" s="300"/>
    </row>
    <row r="549" spans="1:9" x14ac:dyDescent="0.2">
      <c r="A549" s="312">
        <v>7456</v>
      </c>
      <c r="B549" s="300"/>
      <c r="C549" s="300">
        <f t="shared" si="8"/>
        <v>0</v>
      </c>
      <c r="D549" s="300"/>
      <c r="E549" s="300"/>
      <c r="F549" s="300"/>
      <c r="G549" s="300"/>
      <c r="H549" s="300"/>
      <c r="I549" s="300"/>
    </row>
    <row r="550" spans="1:9" x14ac:dyDescent="0.2">
      <c r="A550" s="312">
        <v>7457</v>
      </c>
      <c r="B550" s="300"/>
      <c r="C550" s="300">
        <f t="shared" si="8"/>
        <v>0</v>
      </c>
      <c r="D550" s="300"/>
      <c r="E550" s="300"/>
      <c r="F550" s="300"/>
      <c r="G550" s="300"/>
      <c r="H550" s="300"/>
      <c r="I550" s="300"/>
    </row>
    <row r="551" spans="1:9" x14ac:dyDescent="0.2">
      <c r="A551" s="312">
        <v>7458</v>
      </c>
      <c r="B551" s="300"/>
      <c r="C551" s="300">
        <f t="shared" si="8"/>
        <v>0</v>
      </c>
      <c r="D551" s="300"/>
      <c r="E551" s="300"/>
      <c r="F551" s="300"/>
      <c r="G551" s="300"/>
      <c r="H551" s="300"/>
      <c r="I551" s="300"/>
    </row>
    <row r="552" spans="1:9" x14ac:dyDescent="0.2">
      <c r="A552" s="312">
        <v>7459</v>
      </c>
      <c r="B552" s="300"/>
      <c r="C552" s="300">
        <f t="shared" si="8"/>
        <v>0</v>
      </c>
      <c r="D552" s="300"/>
      <c r="E552" s="300"/>
      <c r="F552" s="300"/>
      <c r="G552" s="300"/>
      <c r="H552" s="300"/>
      <c r="I552" s="300"/>
    </row>
    <row r="553" spans="1:9" x14ac:dyDescent="0.2">
      <c r="A553" s="312">
        <v>7461</v>
      </c>
      <c r="B553" s="300"/>
      <c r="C553" s="300">
        <f t="shared" si="8"/>
        <v>0</v>
      </c>
      <c r="D553" s="300"/>
      <c r="E553" s="300"/>
      <c r="F553" s="300"/>
      <c r="G553" s="300"/>
      <c r="H553" s="300"/>
      <c r="I553" s="300"/>
    </row>
    <row r="554" spans="1:9" x14ac:dyDescent="0.2">
      <c r="A554" s="312">
        <v>7462</v>
      </c>
      <c r="B554" s="300"/>
      <c r="C554" s="300">
        <f t="shared" si="8"/>
        <v>0</v>
      </c>
      <c r="D554" s="300"/>
      <c r="E554" s="300"/>
      <c r="F554" s="300"/>
      <c r="G554" s="300"/>
      <c r="H554" s="300"/>
      <c r="I554" s="300"/>
    </row>
    <row r="555" spans="1:9" x14ac:dyDescent="0.2">
      <c r="A555" s="312">
        <v>7463</v>
      </c>
      <c r="B555" s="300"/>
      <c r="C555" s="300">
        <f t="shared" si="8"/>
        <v>0</v>
      </c>
      <c r="D555" s="300"/>
      <c r="E555" s="300"/>
      <c r="F555" s="300"/>
      <c r="G555" s="300"/>
      <c r="H555" s="300"/>
      <c r="I555" s="300"/>
    </row>
    <row r="556" spans="1:9" x14ac:dyDescent="0.2">
      <c r="A556" s="312">
        <v>7468</v>
      </c>
      <c r="B556" s="300"/>
      <c r="C556" s="300">
        <f t="shared" si="8"/>
        <v>0</v>
      </c>
      <c r="D556" s="300"/>
      <c r="E556" s="300"/>
      <c r="F556" s="300"/>
      <c r="G556" s="300"/>
      <c r="H556" s="300"/>
      <c r="I556" s="300"/>
    </row>
    <row r="557" spans="1:9" x14ac:dyDescent="0.2">
      <c r="A557" s="312">
        <v>7469</v>
      </c>
      <c r="B557" s="300"/>
      <c r="C557" s="300">
        <f t="shared" si="8"/>
        <v>0</v>
      </c>
      <c r="D557" s="300"/>
      <c r="E557" s="300"/>
      <c r="F557" s="300"/>
      <c r="G557" s="300"/>
      <c r="H557" s="300"/>
      <c r="I557" s="300"/>
    </row>
    <row r="558" spans="1:9" x14ac:dyDescent="0.2">
      <c r="A558" s="312">
        <v>7470</v>
      </c>
      <c r="B558" s="300"/>
      <c r="C558" s="300">
        <f t="shared" si="8"/>
        <v>0</v>
      </c>
      <c r="D558" s="300"/>
      <c r="E558" s="300"/>
      <c r="F558" s="300"/>
      <c r="G558" s="300"/>
      <c r="H558" s="300"/>
      <c r="I558" s="300"/>
    </row>
    <row r="559" spans="1:9" x14ac:dyDescent="0.2">
      <c r="A559" s="312">
        <v>7490</v>
      </c>
      <c r="B559" s="300"/>
      <c r="C559" s="300">
        <f t="shared" si="8"/>
        <v>0</v>
      </c>
      <c r="D559" s="300"/>
      <c r="E559" s="300"/>
      <c r="F559" s="300"/>
      <c r="G559" s="300"/>
      <c r="H559" s="300"/>
      <c r="I559" s="300"/>
    </row>
    <row r="560" spans="1:9" x14ac:dyDescent="0.2">
      <c r="A560" s="312">
        <v>7492</v>
      </c>
      <c r="B560" s="300"/>
      <c r="C560" s="300">
        <f t="shared" si="8"/>
        <v>0</v>
      </c>
      <c r="D560" s="300"/>
      <c r="E560" s="300"/>
      <c r="F560" s="300"/>
      <c r="G560" s="300"/>
      <c r="H560" s="300"/>
      <c r="I560" s="300"/>
    </row>
    <row r="561" spans="1:9" x14ac:dyDescent="0.2">
      <c r="A561" s="312">
        <v>7498</v>
      </c>
      <c r="B561" s="300"/>
      <c r="C561" s="300">
        <f t="shared" si="8"/>
        <v>0</v>
      </c>
      <c r="D561" s="300"/>
      <c r="E561" s="300"/>
      <c r="F561" s="300"/>
      <c r="G561" s="300"/>
      <c r="H561" s="300"/>
      <c r="I561" s="300"/>
    </row>
    <row r="562" spans="1:9" x14ac:dyDescent="0.2">
      <c r="A562" s="312">
        <v>7500</v>
      </c>
      <c r="B562" s="300"/>
      <c r="C562" s="300">
        <f t="shared" si="8"/>
        <v>0</v>
      </c>
      <c r="D562" s="300"/>
      <c r="E562" s="300"/>
      <c r="F562" s="300"/>
      <c r="G562" s="300"/>
      <c r="H562" s="300"/>
      <c r="I562" s="300"/>
    </row>
    <row r="563" spans="1:9" x14ac:dyDescent="0.2">
      <c r="A563" s="312">
        <v>7501</v>
      </c>
      <c r="B563" s="300"/>
      <c r="C563" s="300">
        <f t="shared" si="8"/>
        <v>0</v>
      </c>
      <c r="D563" s="300"/>
      <c r="E563" s="300"/>
      <c r="F563" s="300"/>
      <c r="G563" s="300"/>
      <c r="H563" s="300"/>
      <c r="I563" s="300"/>
    </row>
    <row r="564" spans="1:9" x14ac:dyDescent="0.2">
      <c r="A564" s="312">
        <v>7502</v>
      </c>
      <c r="B564" s="300"/>
      <c r="C564" s="300">
        <f t="shared" si="8"/>
        <v>0</v>
      </c>
      <c r="D564" s="300"/>
      <c r="E564" s="300"/>
      <c r="F564" s="300"/>
      <c r="G564" s="300"/>
      <c r="H564" s="300"/>
      <c r="I564" s="300"/>
    </row>
    <row r="565" spans="1:9" x14ac:dyDescent="0.2">
      <c r="A565" s="312">
        <v>7505</v>
      </c>
      <c r="B565" s="300"/>
      <c r="C565" s="300">
        <f t="shared" si="8"/>
        <v>0</v>
      </c>
      <c r="D565" s="300"/>
      <c r="E565" s="300"/>
      <c r="F565" s="300"/>
      <c r="G565" s="300"/>
      <c r="H565" s="300"/>
      <c r="I565" s="300"/>
    </row>
    <row r="566" spans="1:9" x14ac:dyDescent="0.2">
      <c r="A566" s="312">
        <v>7507</v>
      </c>
      <c r="B566" s="300"/>
      <c r="C566" s="300">
        <f t="shared" si="8"/>
        <v>0</v>
      </c>
      <c r="D566" s="300"/>
      <c r="E566" s="300"/>
      <c r="F566" s="300"/>
      <c r="G566" s="300"/>
      <c r="H566" s="300"/>
      <c r="I566" s="300"/>
    </row>
    <row r="567" spans="1:9" x14ac:dyDescent="0.2">
      <c r="A567" s="312">
        <v>7508</v>
      </c>
      <c r="B567" s="300"/>
      <c r="C567" s="300">
        <f t="shared" si="8"/>
        <v>0</v>
      </c>
      <c r="D567" s="300"/>
      <c r="E567" s="300"/>
      <c r="F567" s="300"/>
      <c r="G567" s="300"/>
      <c r="H567" s="300"/>
      <c r="I567" s="300"/>
    </row>
    <row r="568" spans="1:9" x14ac:dyDescent="0.2">
      <c r="A568" s="312">
        <v>7509</v>
      </c>
      <c r="B568" s="300"/>
      <c r="C568" s="300">
        <f t="shared" si="8"/>
        <v>0</v>
      </c>
      <c r="D568" s="300"/>
      <c r="E568" s="300"/>
      <c r="F568" s="300"/>
      <c r="G568" s="300"/>
      <c r="H568" s="300"/>
      <c r="I568" s="300"/>
    </row>
    <row r="569" spans="1:9" x14ac:dyDescent="0.2">
      <c r="A569" s="312">
        <v>7510</v>
      </c>
      <c r="B569" s="300"/>
      <c r="C569" s="300">
        <f t="shared" si="8"/>
        <v>0</v>
      </c>
      <c r="D569" s="300"/>
      <c r="E569" s="300"/>
      <c r="F569" s="300"/>
      <c r="G569" s="300"/>
      <c r="H569" s="300"/>
      <c r="I569" s="300"/>
    </row>
    <row r="570" spans="1:9" x14ac:dyDescent="0.2">
      <c r="A570" s="312">
        <v>7511</v>
      </c>
      <c r="B570" s="300"/>
      <c r="C570" s="300">
        <f t="shared" si="8"/>
        <v>0</v>
      </c>
      <c r="D570" s="300"/>
      <c r="E570" s="300"/>
      <c r="F570" s="300"/>
      <c r="G570" s="300"/>
      <c r="H570" s="300"/>
      <c r="I570" s="300"/>
    </row>
    <row r="571" spans="1:9" x14ac:dyDescent="0.2">
      <c r="A571" s="312">
        <v>7512</v>
      </c>
      <c r="B571" s="300"/>
      <c r="C571" s="300">
        <f t="shared" si="8"/>
        <v>0</v>
      </c>
      <c r="D571" s="300"/>
      <c r="E571" s="300"/>
      <c r="F571" s="300"/>
      <c r="G571" s="300"/>
      <c r="H571" s="300"/>
      <c r="I571" s="300"/>
    </row>
    <row r="572" spans="1:9" x14ac:dyDescent="0.2">
      <c r="A572" s="312">
        <v>7513</v>
      </c>
      <c r="B572" s="300"/>
      <c r="C572" s="300">
        <f t="shared" si="8"/>
        <v>0</v>
      </c>
      <c r="D572" s="300"/>
      <c r="E572" s="300"/>
      <c r="F572" s="300"/>
      <c r="G572" s="300"/>
      <c r="H572" s="300"/>
      <c r="I572" s="300"/>
    </row>
    <row r="573" spans="1:9" x14ac:dyDescent="0.2">
      <c r="A573" s="312">
        <v>7514</v>
      </c>
      <c r="B573" s="300"/>
      <c r="C573" s="300">
        <f t="shared" si="8"/>
        <v>0</v>
      </c>
      <c r="D573" s="300"/>
      <c r="E573" s="300"/>
      <c r="F573" s="300"/>
      <c r="G573" s="300"/>
      <c r="H573" s="300"/>
      <c r="I573" s="300"/>
    </row>
    <row r="574" spans="1:9" x14ac:dyDescent="0.2">
      <c r="A574" s="312">
        <v>7515</v>
      </c>
      <c r="B574" s="300"/>
      <c r="C574" s="300">
        <f t="shared" si="8"/>
        <v>0</v>
      </c>
      <c r="D574" s="300"/>
      <c r="E574" s="300"/>
      <c r="F574" s="300"/>
      <c r="G574" s="300"/>
      <c r="H574" s="300"/>
      <c r="I574" s="300"/>
    </row>
    <row r="575" spans="1:9" x14ac:dyDescent="0.2">
      <c r="A575" s="312">
        <v>7516</v>
      </c>
      <c r="B575" s="300"/>
      <c r="C575" s="300">
        <f t="shared" si="8"/>
        <v>0</v>
      </c>
      <c r="D575" s="300"/>
      <c r="E575" s="300"/>
      <c r="F575" s="300"/>
      <c r="G575" s="300"/>
      <c r="H575" s="300"/>
      <c r="I575" s="300"/>
    </row>
    <row r="576" spans="1:9" x14ac:dyDescent="0.2">
      <c r="A576" s="312">
        <v>7517</v>
      </c>
      <c r="B576" s="300"/>
      <c r="C576" s="300">
        <f t="shared" si="8"/>
        <v>0</v>
      </c>
      <c r="D576" s="300"/>
      <c r="E576" s="300"/>
      <c r="F576" s="300"/>
      <c r="G576" s="300"/>
      <c r="H576" s="300"/>
      <c r="I576" s="300"/>
    </row>
    <row r="577" spans="1:9" x14ac:dyDescent="0.2">
      <c r="A577" s="312">
        <v>7520</v>
      </c>
      <c r="B577" s="300"/>
      <c r="C577" s="300">
        <f t="shared" si="8"/>
        <v>0</v>
      </c>
      <c r="D577" s="300"/>
      <c r="E577" s="300"/>
      <c r="F577" s="300"/>
      <c r="G577" s="300"/>
      <c r="H577" s="300"/>
      <c r="I577" s="300"/>
    </row>
    <row r="578" spans="1:9" x14ac:dyDescent="0.2">
      <c r="A578" s="312">
        <v>7521</v>
      </c>
      <c r="B578" s="300"/>
      <c r="C578" s="300">
        <f t="shared" si="8"/>
        <v>0</v>
      </c>
      <c r="D578" s="300"/>
      <c r="E578" s="300"/>
      <c r="F578" s="300"/>
      <c r="G578" s="300"/>
      <c r="H578" s="300"/>
      <c r="I578" s="300"/>
    </row>
    <row r="579" spans="1:9" x14ac:dyDescent="0.2">
      <c r="A579" s="312">
        <v>7525</v>
      </c>
      <c r="B579" s="300"/>
      <c r="C579" s="300">
        <f t="shared" si="8"/>
        <v>0</v>
      </c>
      <c r="D579" s="300"/>
      <c r="E579" s="300"/>
      <c r="F579" s="300"/>
      <c r="G579" s="300"/>
      <c r="H579" s="300"/>
      <c r="I579" s="300"/>
    </row>
    <row r="580" spans="1:9" x14ac:dyDescent="0.2">
      <c r="A580" s="312">
        <v>7526</v>
      </c>
      <c r="B580" s="300"/>
      <c r="C580" s="300">
        <f t="shared" si="8"/>
        <v>0</v>
      </c>
      <c r="D580" s="300"/>
      <c r="E580" s="300"/>
      <c r="F580" s="300"/>
      <c r="G580" s="300"/>
      <c r="H580" s="300"/>
      <c r="I580" s="300"/>
    </row>
    <row r="581" spans="1:9" x14ac:dyDescent="0.2">
      <c r="A581" s="312">
        <v>7540</v>
      </c>
      <c r="B581" s="300"/>
      <c r="C581" s="300">
        <f t="shared" si="8"/>
        <v>0</v>
      </c>
      <c r="D581" s="300"/>
      <c r="E581" s="300"/>
      <c r="F581" s="300"/>
      <c r="G581" s="300"/>
      <c r="H581" s="300"/>
      <c r="I581" s="300"/>
    </row>
    <row r="582" spans="1:9" x14ac:dyDescent="0.2">
      <c r="A582" s="312">
        <v>7541</v>
      </c>
      <c r="B582" s="300"/>
      <c r="C582" s="300">
        <f t="shared" si="8"/>
        <v>0</v>
      </c>
      <c r="D582" s="300"/>
      <c r="E582" s="300"/>
      <c r="F582" s="300"/>
      <c r="G582" s="300"/>
      <c r="H582" s="300"/>
      <c r="I582" s="300"/>
    </row>
    <row r="583" spans="1:9" x14ac:dyDescent="0.2">
      <c r="A583" s="312">
        <v>7542</v>
      </c>
      <c r="B583" s="300"/>
      <c r="C583" s="300">
        <f t="shared" si="8"/>
        <v>0</v>
      </c>
      <c r="D583" s="300"/>
      <c r="E583" s="300"/>
      <c r="F583" s="300"/>
      <c r="G583" s="300"/>
      <c r="H583" s="300"/>
      <c r="I583" s="300"/>
    </row>
    <row r="584" spans="1:9" x14ac:dyDescent="0.2">
      <c r="A584" s="312">
        <v>7543</v>
      </c>
      <c r="B584" s="300"/>
      <c r="C584" s="300">
        <f t="shared" si="8"/>
        <v>0</v>
      </c>
      <c r="D584" s="300"/>
      <c r="E584" s="300"/>
      <c r="F584" s="300"/>
      <c r="G584" s="300"/>
      <c r="H584" s="300"/>
      <c r="I584" s="300"/>
    </row>
    <row r="585" spans="1:9" x14ac:dyDescent="0.2">
      <c r="A585" s="312">
        <v>7544</v>
      </c>
      <c r="B585" s="300"/>
      <c r="C585" s="300">
        <f t="shared" si="8"/>
        <v>0</v>
      </c>
      <c r="D585" s="300"/>
      <c r="E585" s="300"/>
      <c r="F585" s="300"/>
      <c r="G585" s="300"/>
      <c r="H585" s="300"/>
      <c r="I585" s="300"/>
    </row>
    <row r="586" spans="1:9" x14ac:dyDescent="0.2">
      <c r="A586" s="312">
        <v>7545</v>
      </c>
      <c r="B586" s="300"/>
      <c r="C586" s="300">
        <f t="shared" si="8"/>
        <v>0</v>
      </c>
      <c r="D586" s="300"/>
      <c r="E586" s="300"/>
      <c r="F586" s="300"/>
      <c r="G586" s="300"/>
      <c r="H586" s="300"/>
      <c r="I586" s="300"/>
    </row>
    <row r="587" spans="1:9" x14ac:dyDescent="0.2">
      <c r="A587" s="312">
        <v>7546</v>
      </c>
      <c r="B587" s="300"/>
      <c r="C587" s="300">
        <f t="shared" si="8"/>
        <v>0</v>
      </c>
      <c r="D587" s="300"/>
      <c r="E587" s="300"/>
      <c r="F587" s="300"/>
      <c r="G587" s="300"/>
      <c r="H587" s="300"/>
      <c r="I587" s="300"/>
    </row>
    <row r="588" spans="1:9" x14ac:dyDescent="0.2">
      <c r="A588" s="312">
        <v>7547</v>
      </c>
      <c r="B588" s="300"/>
      <c r="C588" s="300">
        <f t="shared" si="8"/>
        <v>0</v>
      </c>
      <c r="D588" s="300"/>
      <c r="E588" s="300"/>
      <c r="F588" s="300"/>
      <c r="G588" s="300"/>
      <c r="H588" s="300"/>
      <c r="I588" s="300"/>
    </row>
    <row r="589" spans="1:9" x14ac:dyDescent="0.2">
      <c r="A589" s="312">
        <v>1</v>
      </c>
      <c r="B589" s="300" t="s">
        <v>307</v>
      </c>
      <c r="C589" s="300">
        <f t="shared" si="8"/>
        <v>0</v>
      </c>
      <c r="D589" s="300"/>
      <c r="E589" s="300"/>
      <c r="F589" s="300"/>
      <c r="G589" s="300"/>
      <c r="H589" s="300"/>
      <c r="I589" s="300"/>
    </row>
    <row r="590" spans="1:9" x14ac:dyDescent="0.2">
      <c r="A590" s="312">
        <v>2</v>
      </c>
      <c r="B590" s="300" t="s">
        <v>307</v>
      </c>
      <c r="C590" s="300">
        <f t="shared" si="8"/>
        <v>0</v>
      </c>
      <c r="D590" s="300"/>
      <c r="E590" s="300"/>
      <c r="F590" s="300"/>
      <c r="G590" s="300"/>
      <c r="H590" s="300"/>
      <c r="I590" s="300"/>
    </row>
    <row r="591" spans="1:9" x14ac:dyDescent="0.2">
      <c r="A591" s="312">
        <v>3</v>
      </c>
      <c r="B591" s="300" t="s">
        <v>307</v>
      </c>
      <c r="C591" s="300">
        <f t="shared" si="8"/>
        <v>0</v>
      </c>
      <c r="D591" s="300"/>
      <c r="E591" s="300"/>
      <c r="F591" s="300"/>
      <c r="G591" s="300"/>
      <c r="H591" s="300"/>
      <c r="I591" s="300"/>
    </row>
    <row r="592" spans="1:9" x14ac:dyDescent="0.2">
      <c r="A592" s="312">
        <v>4</v>
      </c>
      <c r="B592" s="300" t="s">
        <v>307</v>
      </c>
      <c r="C592" s="300">
        <f t="shared" si="8"/>
        <v>0</v>
      </c>
      <c r="D592" s="300"/>
      <c r="E592" s="300"/>
      <c r="F592" s="300"/>
      <c r="G592" s="300"/>
      <c r="H592" s="300"/>
      <c r="I592" s="300"/>
    </row>
    <row r="593" spans="1:9" x14ac:dyDescent="0.2">
      <c r="A593" s="312">
        <v>5</v>
      </c>
      <c r="B593" s="300" t="s">
        <v>307</v>
      </c>
      <c r="C593" s="300">
        <f t="shared" si="8"/>
        <v>0</v>
      </c>
      <c r="D593" s="300"/>
      <c r="E593" s="300"/>
      <c r="F593" s="300"/>
      <c r="G593" s="300"/>
      <c r="H593" s="300"/>
      <c r="I593" s="300"/>
    </row>
    <row r="594" spans="1:9" x14ac:dyDescent="0.2">
      <c r="A594" s="312">
        <v>6</v>
      </c>
      <c r="B594" s="300" t="s">
        <v>307</v>
      </c>
      <c r="C594" s="300">
        <f t="shared" ref="C594:C657" si="9">+IF(+A594=$C$6,$C$6,0)</f>
        <v>0</v>
      </c>
      <c r="D594" s="300"/>
      <c r="E594" s="300"/>
      <c r="F594" s="300"/>
      <c r="G594" s="300"/>
      <c r="H594" s="300"/>
      <c r="I594" s="300"/>
    </row>
    <row r="595" spans="1:9" x14ac:dyDescent="0.2">
      <c r="A595" s="312">
        <v>7</v>
      </c>
      <c r="B595" s="300" t="s">
        <v>307</v>
      </c>
      <c r="C595" s="300">
        <f t="shared" si="9"/>
        <v>0</v>
      </c>
      <c r="D595" s="300"/>
      <c r="E595" s="300"/>
      <c r="F595" s="300"/>
      <c r="G595" s="300"/>
      <c r="H595" s="300"/>
      <c r="I595" s="300"/>
    </row>
    <row r="596" spans="1:9" x14ac:dyDescent="0.2">
      <c r="A596" s="312">
        <v>8</v>
      </c>
      <c r="B596" s="300" t="s">
        <v>307</v>
      </c>
      <c r="C596" s="300">
        <f t="shared" si="9"/>
        <v>0</v>
      </c>
      <c r="D596" s="300"/>
      <c r="E596" s="300"/>
      <c r="F596" s="300"/>
      <c r="G596" s="300"/>
      <c r="H596" s="300"/>
      <c r="I596" s="300"/>
    </row>
    <row r="597" spans="1:9" x14ac:dyDescent="0.2">
      <c r="A597" s="312">
        <v>9</v>
      </c>
      <c r="B597" s="300" t="s">
        <v>307</v>
      </c>
      <c r="C597" s="300">
        <f t="shared" si="9"/>
        <v>0</v>
      </c>
      <c r="D597" s="300"/>
      <c r="E597" s="300"/>
      <c r="F597" s="300"/>
      <c r="G597" s="300"/>
      <c r="H597" s="300"/>
      <c r="I597" s="300"/>
    </row>
    <row r="598" spans="1:9" x14ac:dyDescent="0.2">
      <c r="A598" s="312">
        <v>10</v>
      </c>
      <c r="B598" s="300" t="s">
        <v>307</v>
      </c>
      <c r="C598" s="300">
        <f t="shared" si="9"/>
        <v>0</v>
      </c>
      <c r="D598" s="300"/>
      <c r="E598" s="300"/>
      <c r="F598" s="300"/>
      <c r="G598" s="300"/>
      <c r="H598" s="300"/>
      <c r="I598" s="300"/>
    </row>
    <row r="599" spans="1:9" x14ac:dyDescent="0.2">
      <c r="A599" s="312">
        <v>11</v>
      </c>
      <c r="B599" s="300" t="s">
        <v>307</v>
      </c>
      <c r="C599" s="300">
        <f t="shared" si="9"/>
        <v>0</v>
      </c>
      <c r="D599" s="300"/>
      <c r="E599" s="300"/>
      <c r="F599" s="300"/>
      <c r="G599" s="300"/>
      <c r="H599" s="300"/>
      <c r="I599" s="300"/>
    </row>
    <row r="600" spans="1:9" x14ac:dyDescent="0.2">
      <c r="A600" s="312">
        <v>6</v>
      </c>
      <c r="B600" s="300" t="s">
        <v>308</v>
      </c>
      <c r="C600" s="300">
        <f t="shared" si="9"/>
        <v>0</v>
      </c>
      <c r="D600" s="300"/>
      <c r="E600" s="300"/>
      <c r="F600" s="300"/>
      <c r="G600" s="300"/>
      <c r="H600" s="300"/>
      <c r="I600" s="300"/>
    </row>
    <row r="601" spans="1:9" x14ac:dyDescent="0.2">
      <c r="A601" s="312">
        <v>7</v>
      </c>
      <c r="B601" s="300" t="s">
        <v>308</v>
      </c>
      <c r="C601" s="300">
        <f t="shared" si="9"/>
        <v>0</v>
      </c>
      <c r="D601" s="300"/>
      <c r="E601" s="300"/>
      <c r="F601" s="300"/>
      <c r="G601" s="300"/>
      <c r="H601" s="300"/>
      <c r="I601" s="300"/>
    </row>
    <row r="602" spans="1:9" x14ac:dyDescent="0.2">
      <c r="A602" s="313" t="s">
        <v>309</v>
      </c>
      <c r="C602">
        <f t="shared" si="9"/>
        <v>0</v>
      </c>
    </row>
    <row r="603" spans="1:9" x14ac:dyDescent="0.2">
      <c r="A603" s="314">
        <v>871</v>
      </c>
      <c r="C603">
        <f t="shared" si="9"/>
        <v>0</v>
      </c>
    </row>
    <row r="604" spans="1:9" x14ac:dyDescent="0.2">
      <c r="A604" s="314">
        <v>872</v>
      </c>
      <c r="C604">
        <f t="shared" si="9"/>
        <v>0</v>
      </c>
    </row>
    <row r="605" spans="1:9" x14ac:dyDescent="0.2">
      <c r="A605" s="314">
        <v>873</v>
      </c>
      <c r="C605">
        <f t="shared" si="9"/>
        <v>0</v>
      </c>
    </row>
    <row r="606" spans="1:9" x14ac:dyDescent="0.2">
      <c r="A606" s="314">
        <v>874</v>
      </c>
      <c r="C606">
        <f t="shared" si="9"/>
        <v>0</v>
      </c>
    </row>
    <row r="607" spans="1:9" x14ac:dyDescent="0.2">
      <c r="A607" s="314">
        <v>875</v>
      </c>
      <c r="C607">
        <f t="shared" si="9"/>
        <v>0</v>
      </c>
    </row>
    <row r="608" spans="1:9" x14ac:dyDescent="0.2">
      <c r="A608" s="314">
        <v>876</v>
      </c>
      <c r="C608">
        <f t="shared" si="9"/>
        <v>0</v>
      </c>
    </row>
    <row r="609" spans="1:3" x14ac:dyDescent="0.2">
      <c r="A609" s="314">
        <v>877</v>
      </c>
      <c r="C609">
        <f t="shared" si="9"/>
        <v>0</v>
      </c>
    </row>
    <row r="610" spans="1:3" x14ac:dyDescent="0.2">
      <c r="A610" s="314">
        <v>8001</v>
      </c>
      <c r="C610">
        <f t="shared" si="9"/>
        <v>0</v>
      </c>
    </row>
    <row r="611" spans="1:3" x14ac:dyDescent="0.2">
      <c r="A611" s="314">
        <v>8002</v>
      </c>
      <c r="C611">
        <f t="shared" si="9"/>
        <v>0</v>
      </c>
    </row>
    <row r="612" spans="1:3" x14ac:dyDescent="0.2">
      <c r="A612" s="314">
        <v>8003</v>
      </c>
      <c r="C612">
        <f t="shared" si="9"/>
        <v>0</v>
      </c>
    </row>
    <row r="613" spans="1:3" x14ac:dyDescent="0.2">
      <c r="A613" s="314">
        <v>8004</v>
      </c>
      <c r="C613">
        <f t="shared" si="9"/>
        <v>0</v>
      </c>
    </row>
    <row r="614" spans="1:3" x14ac:dyDescent="0.2">
      <c r="A614" s="314">
        <v>8005</v>
      </c>
      <c r="C614">
        <f t="shared" si="9"/>
        <v>0</v>
      </c>
    </row>
    <row r="615" spans="1:3" x14ac:dyDescent="0.2">
      <c r="A615" s="314">
        <v>8020</v>
      </c>
      <c r="C615">
        <f t="shared" si="9"/>
        <v>0</v>
      </c>
    </row>
    <row r="616" spans="1:3" x14ac:dyDescent="0.2">
      <c r="A616" s="314">
        <v>8021</v>
      </c>
      <c r="C616">
        <f t="shared" si="9"/>
        <v>0</v>
      </c>
    </row>
    <row r="617" spans="1:3" x14ac:dyDescent="0.2">
      <c r="A617" s="314">
        <v>8022</v>
      </c>
      <c r="C617">
        <f t="shared" si="9"/>
        <v>0</v>
      </c>
    </row>
    <row r="618" spans="1:3" x14ac:dyDescent="0.2">
      <c r="A618" s="314">
        <v>8023</v>
      </c>
      <c r="C618">
        <f t="shared" si="9"/>
        <v>0</v>
      </c>
    </row>
    <row r="619" spans="1:3" x14ac:dyDescent="0.2">
      <c r="A619" s="314">
        <v>8040</v>
      </c>
      <c r="C619">
        <f t="shared" si="9"/>
        <v>0</v>
      </c>
    </row>
    <row r="620" spans="1:3" x14ac:dyDescent="0.2">
      <c r="A620" s="314">
        <v>8041</v>
      </c>
      <c r="C620">
        <f t="shared" si="9"/>
        <v>0</v>
      </c>
    </row>
    <row r="621" spans="1:3" x14ac:dyDescent="0.2">
      <c r="A621" s="314">
        <v>8042</v>
      </c>
      <c r="C621">
        <f t="shared" si="9"/>
        <v>0</v>
      </c>
    </row>
    <row r="622" spans="1:3" x14ac:dyDescent="0.2">
      <c r="A622" s="314">
        <v>8043</v>
      </c>
      <c r="C622">
        <f t="shared" si="9"/>
        <v>0</v>
      </c>
    </row>
    <row r="623" spans="1:3" x14ac:dyDescent="0.2">
      <c r="A623" s="314">
        <v>8060</v>
      </c>
      <c r="C623">
        <f t="shared" si="9"/>
        <v>0</v>
      </c>
    </row>
    <row r="624" spans="1:3" x14ac:dyDescent="0.2">
      <c r="A624" s="314">
        <v>8061</v>
      </c>
      <c r="C624">
        <f t="shared" si="9"/>
        <v>0</v>
      </c>
    </row>
    <row r="625" spans="1:3" x14ac:dyDescent="0.2">
      <c r="A625" s="314">
        <v>8062</v>
      </c>
      <c r="C625">
        <f t="shared" si="9"/>
        <v>0</v>
      </c>
    </row>
    <row r="626" spans="1:3" x14ac:dyDescent="0.2">
      <c r="A626" s="314">
        <v>8063</v>
      </c>
      <c r="C626">
        <f t="shared" si="9"/>
        <v>0</v>
      </c>
    </row>
    <row r="627" spans="1:3" x14ac:dyDescent="0.2">
      <c r="A627" s="314">
        <v>8080</v>
      </c>
      <c r="C627">
        <f t="shared" si="9"/>
        <v>0</v>
      </c>
    </row>
    <row r="628" spans="1:3" x14ac:dyDescent="0.2">
      <c r="A628" s="314">
        <v>8081</v>
      </c>
      <c r="C628">
        <f t="shared" si="9"/>
        <v>0</v>
      </c>
    </row>
    <row r="629" spans="1:3" x14ac:dyDescent="0.2">
      <c r="A629" s="314">
        <v>8082</v>
      </c>
      <c r="C629">
        <f t="shared" si="9"/>
        <v>0</v>
      </c>
    </row>
    <row r="630" spans="1:3" x14ac:dyDescent="0.2">
      <c r="A630" s="314">
        <v>8083</v>
      </c>
      <c r="C630">
        <f t="shared" si="9"/>
        <v>0</v>
      </c>
    </row>
    <row r="631" spans="1:3" x14ac:dyDescent="0.2">
      <c r="A631" s="314">
        <v>8100</v>
      </c>
      <c r="C631">
        <f t="shared" si="9"/>
        <v>0</v>
      </c>
    </row>
    <row r="632" spans="1:3" x14ac:dyDescent="0.2">
      <c r="A632" s="314">
        <v>8101</v>
      </c>
      <c r="C632">
        <f t="shared" si="9"/>
        <v>0</v>
      </c>
    </row>
    <row r="633" spans="1:3" x14ac:dyDescent="0.2">
      <c r="A633" s="314">
        <v>8102</v>
      </c>
      <c r="C633">
        <f t="shared" si="9"/>
        <v>0</v>
      </c>
    </row>
    <row r="634" spans="1:3" x14ac:dyDescent="0.2">
      <c r="A634" s="314">
        <v>8103</v>
      </c>
      <c r="C634">
        <f t="shared" si="9"/>
        <v>0</v>
      </c>
    </row>
    <row r="635" spans="1:3" x14ac:dyDescent="0.2">
      <c r="A635" s="314">
        <v>8120</v>
      </c>
      <c r="C635">
        <f t="shared" si="9"/>
        <v>0</v>
      </c>
    </row>
    <row r="636" spans="1:3" x14ac:dyDescent="0.2">
      <c r="A636" s="314">
        <v>8121</v>
      </c>
      <c r="C636">
        <f t="shared" si="9"/>
        <v>0</v>
      </c>
    </row>
    <row r="637" spans="1:3" x14ac:dyDescent="0.2">
      <c r="A637" s="314">
        <v>8122</v>
      </c>
      <c r="C637">
        <f t="shared" si="9"/>
        <v>0</v>
      </c>
    </row>
    <row r="638" spans="1:3" x14ac:dyDescent="0.2">
      <c r="A638" s="314">
        <v>8123</v>
      </c>
      <c r="C638">
        <f t="shared" si="9"/>
        <v>0</v>
      </c>
    </row>
    <row r="639" spans="1:3" x14ac:dyDescent="0.2">
      <c r="A639" s="314">
        <v>8140</v>
      </c>
      <c r="C639">
        <f t="shared" si="9"/>
        <v>0</v>
      </c>
    </row>
    <row r="640" spans="1:3" x14ac:dyDescent="0.2">
      <c r="A640" s="314">
        <v>8141</v>
      </c>
      <c r="C640">
        <f t="shared" si="9"/>
        <v>0</v>
      </c>
    </row>
    <row r="641" spans="1:3" x14ac:dyDescent="0.2">
      <c r="A641" s="314">
        <v>8142</v>
      </c>
      <c r="C641">
        <f t="shared" si="9"/>
        <v>0</v>
      </c>
    </row>
    <row r="642" spans="1:3" x14ac:dyDescent="0.2">
      <c r="A642" s="314">
        <v>8143</v>
      </c>
      <c r="C642">
        <f t="shared" si="9"/>
        <v>0</v>
      </c>
    </row>
    <row r="643" spans="1:3" x14ac:dyDescent="0.2">
      <c r="A643" s="314">
        <v>8160</v>
      </c>
      <c r="C643">
        <f t="shared" si="9"/>
        <v>0</v>
      </c>
    </row>
    <row r="644" spans="1:3" x14ac:dyDescent="0.2">
      <c r="A644" s="314">
        <v>8161</v>
      </c>
      <c r="C644">
        <f t="shared" si="9"/>
        <v>0</v>
      </c>
    </row>
    <row r="645" spans="1:3" x14ac:dyDescent="0.2">
      <c r="A645" s="314">
        <v>8162</v>
      </c>
      <c r="C645">
        <f t="shared" si="9"/>
        <v>0</v>
      </c>
    </row>
    <row r="646" spans="1:3" x14ac:dyDescent="0.2">
      <c r="A646" s="314">
        <v>8163</v>
      </c>
      <c r="C646">
        <f t="shared" si="9"/>
        <v>0</v>
      </c>
    </row>
    <row r="647" spans="1:3" x14ac:dyDescent="0.2">
      <c r="A647" s="314">
        <v>8180</v>
      </c>
      <c r="C647">
        <f t="shared" si="9"/>
        <v>0</v>
      </c>
    </row>
    <row r="648" spans="1:3" x14ac:dyDescent="0.2">
      <c r="A648" s="314">
        <v>8181</v>
      </c>
      <c r="C648">
        <f t="shared" si="9"/>
        <v>0</v>
      </c>
    </row>
    <row r="649" spans="1:3" x14ac:dyDescent="0.2">
      <c r="A649" s="314">
        <v>8182</v>
      </c>
      <c r="C649">
        <f t="shared" si="9"/>
        <v>0</v>
      </c>
    </row>
    <row r="650" spans="1:3" x14ac:dyDescent="0.2">
      <c r="A650" s="314">
        <v>8183</v>
      </c>
      <c r="C650">
        <f t="shared" si="9"/>
        <v>0</v>
      </c>
    </row>
    <row r="651" spans="1:3" x14ac:dyDescent="0.2">
      <c r="A651" s="314">
        <v>8200</v>
      </c>
      <c r="C651">
        <f t="shared" si="9"/>
        <v>0</v>
      </c>
    </row>
    <row r="652" spans="1:3" x14ac:dyDescent="0.2">
      <c r="A652" s="314">
        <v>8201</v>
      </c>
      <c r="C652">
        <f t="shared" si="9"/>
        <v>0</v>
      </c>
    </row>
    <row r="653" spans="1:3" x14ac:dyDescent="0.2">
      <c r="A653" s="314">
        <v>8202</v>
      </c>
      <c r="C653">
        <f t="shared" si="9"/>
        <v>0</v>
      </c>
    </row>
    <row r="654" spans="1:3" x14ac:dyDescent="0.2">
      <c r="A654" s="314">
        <v>8203</v>
      </c>
      <c r="C654">
        <f t="shared" si="9"/>
        <v>0</v>
      </c>
    </row>
    <row r="655" spans="1:3" x14ac:dyDescent="0.2">
      <c r="A655" s="314">
        <v>8220</v>
      </c>
      <c r="C655">
        <f t="shared" si="9"/>
        <v>0</v>
      </c>
    </row>
    <row r="656" spans="1:3" x14ac:dyDescent="0.2">
      <c r="A656" s="314">
        <v>8221</v>
      </c>
      <c r="C656">
        <f t="shared" si="9"/>
        <v>0</v>
      </c>
    </row>
    <row r="657" spans="1:3" x14ac:dyDescent="0.2">
      <c r="A657" s="314">
        <v>8222</v>
      </c>
      <c r="C657">
        <f t="shared" si="9"/>
        <v>0</v>
      </c>
    </row>
    <row r="658" spans="1:3" x14ac:dyDescent="0.2">
      <c r="A658" s="314">
        <v>8223</v>
      </c>
      <c r="C658">
        <f t="shared" ref="C658:C721" si="10">+IF(+A658=$C$6,$C$6,0)</f>
        <v>0</v>
      </c>
    </row>
    <row r="659" spans="1:3" x14ac:dyDescent="0.2">
      <c r="A659" s="314">
        <v>8240</v>
      </c>
      <c r="C659">
        <f t="shared" si="10"/>
        <v>0</v>
      </c>
    </row>
    <row r="660" spans="1:3" x14ac:dyDescent="0.2">
      <c r="A660" s="314">
        <v>8241</v>
      </c>
      <c r="C660">
        <f t="shared" si="10"/>
        <v>0</v>
      </c>
    </row>
    <row r="661" spans="1:3" x14ac:dyDescent="0.2">
      <c r="A661" s="314">
        <v>8242</v>
      </c>
      <c r="C661">
        <f t="shared" si="10"/>
        <v>0</v>
      </c>
    </row>
    <row r="662" spans="1:3" x14ac:dyDescent="0.2">
      <c r="A662" s="314">
        <v>8243</v>
      </c>
      <c r="C662">
        <f t="shared" si="10"/>
        <v>0</v>
      </c>
    </row>
    <row r="663" spans="1:3" x14ac:dyDescent="0.2">
      <c r="A663" s="314">
        <v>8260</v>
      </c>
      <c r="C663">
        <f t="shared" si="10"/>
        <v>0</v>
      </c>
    </row>
    <row r="664" spans="1:3" x14ac:dyDescent="0.2">
      <c r="A664" s="314">
        <v>8261</v>
      </c>
      <c r="C664">
        <f t="shared" si="10"/>
        <v>0</v>
      </c>
    </row>
    <row r="665" spans="1:3" x14ac:dyDescent="0.2">
      <c r="A665" s="314">
        <v>8262</v>
      </c>
      <c r="C665">
        <f t="shared" si="10"/>
        <v>0</v>
      </c>
    </row>
    <row r="666" spans="1:3" x14ac:dyDescent="0.2">
      <c r="A666" s="314">
        <v>8263</v>
      </c>
      <c r="C666">
        <f t="shared" si="10"/>
        <v>0</v>
      </c>
    </row>
    <row r="667" spans="1:3" x14ac:dyDescent="0.2">
      <c r="A667" s="314">
        <v>8280</v>
      </c>
      <c r="C667">
        <f t="shared" si="10"/>
        <v>0</v>
      </c>
    </row>
    <row r="668" spans="1:3" x14ac:dyDescent="0.2">
      <c r="A668" s="314">
        <v>8281</v>
      </c>
      <c r="C668">
        <f t="shared" si="10"/>
        <v>0</v>
      </c>
    </row>
    <row r="669" spans="1:3" x14ac:dyDescent="0.2">
      <c r="A669" s="314">
        <v>8282</v>
      </c>
      <c r="C669">
        <f t="shared" si="10"/>
        <v>0</v>
      </c>
    </row>
    <row r="670" spans="1:3" x14ac:dyDescent="0.2">
      <c r="A670" s="314">
        <v>8283</v>
      </c>
      <c r="C670">
        <f t="shared" si="10"/>
        <v>0</v>
      </c>
    </row>
    <row r="671" spans="1:3" x14ac:dyDescent="0.2">
      <c r="A671" s="314">
        <v>8300</v>
      </c>
      <c r="C671">
        <f t="shared" si="10"/>
        <v>0</v>
      </c>
    </row>
    <row r="672" spans="1:3" x14ac:dyDescent="0.2">
      <c r="A672" s="314">
        <v>8301</v>
      </c>
      <c r="C672">
        <f t="shared" si="10"/>
        <v>0</v>
      </c>
    </row>
    <row r="673" spans="1:3" x14ac:dyDescent="0.2">
      <c r="A673" s="314">
        <v>8302</v>
      </c>
      <c r="C673">
        <f t="shared" si="10"/>
        <v>0</v>
      </c>
    </row>
    <row r="674" spans="1:3" x14ac:dyDescent="0.2">
      <c r="A674" s="314">
        <v>8303</v>
      </c>
      <c r="C674">
        <f t="shared" si="10"/>
        <v>0</v>
      </c>
    </row>
    <row r="675" spans="1:3" x14ac:dyDescent="0.2">
      <c r="A675" s="314">
        <v>8320</v>
      </c>
      <c r="C675">
        <f t="shared" si="10"/>
        <v>0</v>
      </c>
    </row>
    <row r="676" spans="1:3" x14ac:dyDescent="0.2">
      <c r="A676" s="314">
        <v>8321</v>
      </c>
      <c r="C676">
        <f t="shared" si="10"/>
        <v>0</v>
      </c>
    </row>
    <row r="677" spans="1:3" x14ac:dyDescent="0.2">
      <c r="A677" s="314">
        <v>8322</v>
      </c>
      <c r="C677">
        <f t="shared" si="10"/>
        <v>0</v>
      </c>
    </row>
    <row r="678" spans="1:3" x14ac:dyDescent="0.2">
      <c r="A678" s="314">
        <v>8323</v>
      </c>
      <c r="C678">
        <f t="shared" si="10"/>
        <v>0</v>
      </c>
    </row>
    <row r="679" spans="1:3" x14ac:dyDescent="0.2">
      <c r="A679" s="314">
        <v>8340</v>
      </c>
      <c r="C679">
        <f t="shared" si="10"/>
        <v>0</v>
      </c>
    </row>
    <row r="680" spans="1:3" x14ac:dyDescent="0.2">
      <c r="A680" s="314">
        <v>8341</v>
      </c>
      <c r="C680">
        <f t="shared" si="10"/>
        <v>0</v>
      </c>
    </row>
    <row r="681" spans="1:3" x14ac:dyDescent="0.2">
      <c r="A681" s="314">
        <v>8342</v>
      </c>
      <c r="C681">
        <f t="shared" si="10"/>
        <v>0</v>
      </c>
    </row>
    <row r="682" spans="1:3" x14ac:dyDescent="0.2">
      <c r="A682" s="314">
        <v>8343</v>
      </c>
      <c r="C682">
        <f t="shared" si="10"/>
        <v>0</v>
      </c>
    </row>
    <row r="683" spans="1:3" x14ac:dyDescent="0.2">
      <c r="A683" s="314">
        <v>8360</v>
      </c>
      <c r="C683">
        <f t="shared" si="10"/>
        <v>0</v>
      </c>
    </row>
    <row r="684" spans="1:3" x14ac:dyDescent="0.2">
      <c r="A684" s="314">
        <v>8361</v>
      </c>
      <c r="C684">
        <f t="shared" si="10"/>
        <v>0</v>
      </c>
    </row>
    <row r="685" spans="1:3" x14ac:dyDescent="0.2">
      <c r="A685" s="314">
        <v>8362</v>
      </c>
      <c r="C685">
        <f t="shared" si="10"/>
        <v>0</v>
      </c>
    </row>
    <row r="686" spans="1:3" x14ac:dyDescent="0.2">
      <c r="A686" s="314">
        <v>8363</v>
      </c>
      <c r="C686">
        <f t="shared" si="10"/>
        <v>0</v>
      </c>
    </row>
    <row r="687" spans="1:3" x14ac:dyDescent="0.2">
      <c r="A687" s="314">
        <v>8380</v>
      </c>
      <c r="C687">
        <f t="shared" si="10"/>
        <v>0</v>
      </c>
    </row>
    <row r="688" spans="1:3" x14ac:dyDescent="0.2">
      <c r="A688" s="314">
        <v>8381</v>
      </c>
      <c r="C688">
        <f t="shared" si="10"/>
        <v>0</v>
      </c>
    </row>
    <row r="689" spans="1:3" x14ac:dyDescent="0.2">
      <c r="A689" s="314">
        <v>8382</v>
      </c>
      <c r="C689">
        <f t="shared" si="10"/>
        <v>0</v>
      </c>
    </row>
    <row r="690" spans="1:3" x14ac:dyDescent="0.2">
      <c r="A690" s="314">
        <v>8383</v>
      </c>
      <c r="C690">
        <f t="shared" si="10"/>
        <v>0</v>
      </c>
    </row>
    <row r="691" spans="1:3" x14ac:dyDescent="0.2">
      <c r="A691" s="314">
        <v>8400</v>
      </c>
      <c r="C691">
        <f t="shared" si="10"/>
        <v>0</v>
      </c>
    </row>
    <row r="692" spans="1:3" x14ac:dyDescent="0.2">
      <c r="A692" s="314">
        <v>8401</v>
      </c>
      <c r="C692">
        <f t="shared" si="10"/>
        <v>0</v>
      </c>
    </row>
    <row r="693" spans="1:3" x14ac:dyDescent="0.2">
      <c r="A693" s="314">
        <v>8402</v>
      </c>
      <c r="C693">
        <f t="shared" si="10"/>
        <v>0</v>
      </c>
    </row>
    <row r="694" spans="1:3" x14ac:dyDescent="0.2">
      <c r="A694" s="314">
        <v>8403</v>
      </c>
      <c r="C694">
        <f t="shared" si="10"/>
        <v>0</v>
      </c>
    </row>
    <row r="695" spans="1:3" x14ac:dyDescent="0.2">
      <c r="A695" s="314">
        <v>8420</v>
      </c>
      <c r="C695">
        <f t="shared" si="10"/>
        <v>0</v>
      </c>
    </row>
    <row r="696" spans="1:3" x14ac:dyDescent="0.2">
      <c r="A696" s="314">
        <v>8421</v>
      </c>
      <c r="C696">
        <f t="shared" si="10"/>
        <v>0</v>
      </c>
    </row>
    <row r="697" spans="1:3" x14ac:dyDescent="0.2">
      <c r="A697" s="314">
        <v>8422</v>
      </c>
      <c r="C697">
        <f t="shared" si="10"/>
        <v>0</v>
      </c>
    </row>
    <row r="698" spans="1:3" x14ac:dyDescent="0.2">
      <c r="A698" s="314">
        <v>8423</v>
      </c>
      <c r="C698">
        <f t="shared" si="10"/>
        <v>0</v>
      </c>
    </row>
    <row r="699" spans="1:3" x14ac:dyDescent="0.2">
      <c r="A699" s="314">
        <v>8440</v>
      </c>
      <c r="C699">
        <f t="shared" si="10"/>
        <v>0</v>
      </c>
    </row>
    <row r="700" spans="1:3" x14ac:dyDescent="0.2">
      <c r="A700" s="314">
        <v>8441</v>
      </c>
      <c r="C700">
        <f t="shared" si="10"/>
        <v>0</v>
      </c>
    </row>
    <row r="701" spans="1:3" x14ac:dyDescent="0.2">
      <c r="A701" s="314">
        <v>8442</v>
      </c>
      <c r="C701">
        <f t="shared" si="10"/>
        <v>0</v>
      </c>
    </row>
    <row r="702" spans="1:3" x14ac:dyDescent="0.2">
      <c r="A702" s="314">
        <v>8443</v>
      </c>
      <c r="C702">
        <f t="shared" si="10"/>
        <v>0</v>
      </c>
    </row>
    <row r="703" spans="1:3" x14ac:dyDescent="0.2">
      <c r="A703" s="314">
        <v>8460</v>
      </c>
      <c r="C703">
        <f t="shared" si="10"/>
        <v>0</v>
      </c>
    </row>
    <row r="704" spans="1:3" x14ac:dyDescent="0.2">
      <c r="A704" s="314">
        <v>8461</v>
      </c>
      <c r="C704">
        <f t="shared" si="10"/>
        <v>0</v>
      </c>
    </row>
    <row r="705" spans="1:3" x14ac:dyDescent="0.2">
      <c r="A705" s="314">
        <v>8462</v>
      </c>
      <c r="C705">
        <f t="shared" si="10"/>
        <v>0</v>
      </c>
    </row>
    <row r="706" spans="1:3" x14ac:dyDescent="0.2">
      <c r="A706" s="314">
        <v>8463</v>
      </c>
      <c r="C706">
        <f t="shared" si="10"/>
        <v>0</v>
      </c>
    </row>
    <row r="707" spans="1:3" x14ac:dyDescent="0.2">
      <c r="A707" s="314">
        <v>8480</v>
      </c>
      <c r="C707">
        <f t="shared" si="10"/>
        <v>0</v>
      </c>
    </row>
    <row r="708" spans="1:3" x14ac:dyDescent="0.2">
      <c r="A708" s="314">
        <v>8481</v>
      </c>
      <c r="C708">
        <f t="shared" si="10"/>
        <v>0</v>
      </c>
    </row>
    <row r="709" spans="1:3" x14ac:dyDescent="0.2">
      <c r="A709" s="314">
        <v>8482</v>
      </c>
      <c r="C709">
        <f t="shared" si="10"/>
        <v>0</v>
      </c>
    </row>
    <row r="710" spans="1:3" x14ac:dyDescent="0.2">
      <c r="A710" s="314">
        <v>8483</v>
      </c>
      <c r="C710">
        <f t="shared" si="10"/>
        <v>0</v>
      </c>
    </row>
    <row r="711" spans="1:3" x14ac:dyDescent="0.2">
      <c r="A711" s="314">
        <v>8500</v>
      </c>
      <c r="C711">
        <f t="shared" si="10"/>
        <v>0</v>
      </c>
    </row>
    <row r="712" spans="1:3" x14ac:dyDescent="0.2">
      <c r="A712" s="314">
        <v>8501</v>
      </c>
      <c r="C712">
        <f t="shared" si="10"/>
        <v>0</v>
      </c>
    </row>
    <row r="713" spans="1:3" x14ac:dyDescent="0.2">
      <c r="A713" s="314">
        <v>8502</v>
      </c>
      <c r="C713">
        <f t="shared" si="10"/>
        <v>0</v>
      </c>
    </row>
    <row r="714" spans="1:3" x14ac:dyDescent="0.2">
      <c r="A714" s="314">
        <v>8503</v>
      </c>
      <c r="C714">
        <f t="shared" si="10"/>
        <v>0</v>
      </c>
    </row>
    <row r="715" spans="1:3" x14ac:dyDescent="0.2">
      <c r="A715" s="314">
        <v>8520</v>
      </c>
      <c r="C715">
        <f t="shared" si="10"/>
        <v>0</v>
      </c>
    </row>
    <row r="716" spans="1:3" x14ac:dyDescent="0.2">
      <c r="A716" s="314">
        <v>8521</v>
      </c>
      <c r="C716">
        <f t="shared" si="10"/>
        <v>0</v>
      </c>
    </row>
    <row r="717" spans="1:3" x14ac:dyDescent="0.2">
      <c r="A717" s="314">
        <v>8522</v>
      </c>
      <c r="C717">
        <f t="shared" si="10"/>
        <v>0</v>
      </c>
    </row>
    <row r="718" spans="1:3" x14ac:dyDescent="0.2">
      <c r="A718" s="314">
        <v>8523</v>
      </c>
      <c r="C718">
        <f t="shared" si="10"/>
        <v>0</v>
      </c>
    </row>
    <row r="719" spans="1:3" x14ac:dyDescent="0.2">
      <c r="A719" s="314">
        <v>8540</v>
      </c>
      <c r="C719">
        <f t="shared" si="10"/>
        <v>0</v>
      </c>
    </row>
    <row r="720" spans="1:3" x14ac:dyDescent="0.2">
      <c r="A720" s="314">
        <v>8541</v>
      </c>
      <c r="C720">
        <f t="shared" si="10"/>
        <v>0</v>
      </c>
    </row>
    <row r="721" spans="1:3" x14ac:dyDescent="0.2">
      <c r="A721" s="314">
        <v>8542</v>
      </c>
      <c r="C721">
        <f t="shared" si="10"/>
        <v>0</v>
      </c>
    </row>
    <row r="722" spans="1:3" x14ac:dyDescent="0.2">
      <c r="A722" s="314">
        <v>8543</v>
      </c>
      <c r="C722">
        <f t="shared" ref="C722:C785" si="11">+IF(+A722=$C$6,$C$6,0)</f>
        <v>0</v>
      </c>
    </row>
    <row r="723" spans="1:3" x14ac:dyDescent="0.2">
      <c r="A723" s="314">
        <v>8560</v>
      </c>
      <c r="C723">
        <f t="shared" si="11"/>
        <v>0</v>
      </c>
    </row>
    <row r="724" spans="1:3" x14ac:dyDescent="0.2">
      <c r="A724" s="314">
        <v>8561</v>
      </c>
      <c r="C724">
        <f t="shared" si="11"/>
        <v>0</v>
      </c>
    </row>
    <row r="725" spans="1:3" x14ac:dyDescent="0.2">
      <c r="A725" s="314">
        <v>8562</v>
      </c>
      <c r="C725">
        <f t="shared" si="11"/>
        <v>0</v>
      </c>
    </row>
    <row r="726" spans="1:3" x14ac:dyDescent="0.2">
      <c r="A726" s="314">
        <v>8563</v>
      </c>
      <c r="C726">
        <f t="shared" si="11"/>
        <v>0</v>
      </c>
    </row>
    <row r="727" spans="1:3" x14ac:dyDescent="0.2">
      <c r="A727" s="314">
        <v>8580</v>
      </c>
      <c r="C727">
        <f t="shared" si="11"/>
        <v>0</v>
      </c>
    </row>
    <row r="728" spans="1:3" x14ac:dyDescent="0.2">
      <c r="A728" s="314">
        <v>8581</v>
      </c>
      <c r="C728">
        <f t="shared" si="11"/>
        <v>0</v>
      </c>
    </row>
    <row r="729" spans="1:3" x14ac:dyDescent="0.2">
      <c r="A729" s="314">
        <v>8582</v>
      </c>
      <c r="C729">
        <f t="shared" si="11"/>
        <v>0</v>
      </c>
    </row>
    <row r="730" spans="1:3" x14ac:dyDescent="0.2">
      <c r="A730" s="314">
        <v>8583</v>
      </c>
      <c r="C730">
        <f t="shared" si="11"/>
        <v>0</v>
      </c>
    </row>
    <row r="731" spans="1:3" x14ac:dyDescent="0.2">
      <c r="A731" s="314">
        <v>8600</v>
      </c>
      <c r="C731">
        <f t="shared" si="11"/>
        <v>0</v>
      </c>
    </row>
    <row r="732" spans="1:3" x14ac:dyDescent="0.2">
      <c r="A732" s="314">
        <v>8601</v>
      </c>
      <c r="C732">
        <f t="shared" si="11"/>
        <v>0</v>
      </c>
    </row>
    <row r="733" spans="1:3" x14ac:dyDescent="0.2">
      <c r="A733" s="314">
        <v>8602</v>
      </c>
      <c r="C733">
        <f t="shared" si="11"/>
        <v>0</v>
      </c>
    </row>
    <row r="734" spans="1:3" x14ac:dyDescent="0.2">
      <c r="A734" s="314">
        <v>8603</v>
      </c>
      <c r="C734">
        <f t="shared" si="11"/>
        <v>0</v>
      </c>
    </row>
    <row r="735" spans="1:3" x14ac:dyDescent="0.2">
      <c r="A735" s="314">
        <v>8620</v>
      </c>
      <c r="C735">
        <f t="shared" si="11"/>
        <v>0</v>
      </c>
    </row>
    <row r="736" spans="1:3" x14ac:dyDescent="0.2">
      <c r="A736" s="314">
        <v>8621</v>
      </c>
      <c r="C736">
        <f t="shared" si="11"/>
        <v>0</v>
      </c>
    </row>
    <row r="737" spans="1:3" x14ac:dyDescent="0.2">
      <c r="A737" s="314">
        <v>8622</v>
      </c>
      <c r="C737">
        <f t="shared" si="11"/>
        <v>0</v>
      </c>
    </row>
    <row r="738" spans="1:3" x14ac:dyDescent="0.2">
      <c r="A738" s="314">
        <v>8623</v>
      </c>
      <c r="C738">
        <f t="shared" si="11"/>
        <v>0</v>
      </c>
    </row>
    <row r="739" spans="1:3" x14ac:dyDescent="0.2">
      <c r="A739" s="314">
        <v>8640</v>
      </c>
      <c r="C739">
        <f t="shared" si="11"/>
        <v>0</v>
      </c>
    </row>
    <row r="740" spans="1:3" x14ac:dyDescent="0.2">
      <c r="A740" s="314">
        <v>8641</v>
      </c>
      <c r="C740">
        <f t="shared" si="11"/>
        <v>0</v>
      </c>
    </row>
    <row r="741" spans="1:3" x14ac:dyDescent="0.2">
      <c r="A741" s="314">
        <v>8642</v>
      </c>
      <c r="C741">
        <f t="shared" si="11"/>
        <v>0</v>
      </c>
    </row>
    <row r="742" spans="1:3" x14ac:dyDescent="0.2">
      <c r="A742" s="314">
        <v>8643</v>
      </c>
      <c r="C742">
        <f t="shared" si="11"/>
        <v>0</v>
      </c>
    </row>
    <row r="743" spans="1:3" x14ac:dyDescent="0.2">
      <c r="A743" s="314">
        <v>8660</v>
      </c>
      <c r="C743">
        <f t="shared" si="11"/>
        <v>0</v>
      </c>
    </row>
    <row r="744" spans="1:3" x14ac:dyDescent="0.2">
      <c r="A744" s="314">
        <v>8661</v>
      </c>
      <c r="C744">
        <f t="shared" si="11"/>
        <v>0</v>
      </c>
    </row>
    <row r="745" spans="1:3" x14ac:dyDescent="0.2">
      <c r="A745" s="314">
        <v>8662</v>
      </c>
      <c r="C745">
        <f t="shared" si="11"/>
        <v>0</v>
      </c>
    </row>
    <row r="746" spans="1:3" x14ac:dyDescent="0.2">
      <c r="A746" s="314">
        <v>8663</v>
      </c>
      <c r="C746">
        <f t="shared" si="11"/>
        <v>0</v>
      </c>
    </row>
    <row r="747" spans="1:3" x14ac:dyDescent="0.2">
      <c r="A747" s="314">
        <v>8680</v>
      </c>
      <c r="C747">
        <f t="shared" si="11"/>
        <v>0</v>
      </c>
    </row>
    <row r="748" spans="1:3" x14ac:dyDescent="0.2">
      <c r="A748" s="314">
        <v>8681</v>
      </c>
      <c r="C748">
        <f t="shared" si="11"/>
        <v>0</v>
      </c>
    </row>
    <row r="749" spans="1:3" x14ac:dyDescent="0.2">
      <c r="A749" s="314">
        <v>8682</v>
      </c>
      <c r="C749">
        <f t="shared" si="11"/>
        <v>0</v>
      </c>
    </row>
    <row r="750" spans="1:3" x14ac:dyDescent="0.2">
      <c r="A750" s="314">
        <v>8683</v>
      </c>
      <c r="C750">
        <f t="shared" si="11"/>
        <v>0</v>
      </c>
    </row>
    <row r="751" spans="1:3" x14ac:dyDescent="0.2">
      <c r="A751" s="314">
        <v>8700</v>
      </c>
      <c r="C751">
        <f t="shared" si="11"/>
        <v>0</v>
      </c>
    </row>
    <row r="752" spans="1:3" x14ac:dyDescent="0.2">
      <c r="A752" s="314">
        <v>8701</v>
      </c>
      <c r="C752">
        <f t="shared" si="11"/>
        <v>0</v>
      </c>
    </row>
    <row r="753" spans="1:3" x14ac:dyDescent="0.2">
      <c r="A753" s="314">
        <v>8702</v>
      </c>
      <c r="C753">
        <f t="shared" si="11"/>
        <v>0</v>
      </c>
    </row>
    <row r="754" spans="1:3" x14ac:dyDescent="0.2">
      <c r="A754" s="314">
        <v>8703</v>
      </c>
      <c r="C754">
        <f t="shared" si="11"/>
        <v>0</v>
      </c>
    </row>
    <row r="755" spans="1:3" x14ac:dyDescent="0.2">
      <c r="A755" s="314">
        <v>8720</v>
      </c>
      <c r="C755">
        <f t="shared" si="11"/>
        <v>0</v>
      </c>
    </row>
    <row r="756" spans="1:3" x14ac:dyDescent="0.2">
      <c r="A756" s="314">
        <v>8721</v>
      </c>
      <c r="C756">
        <f t="shared" si="11"/>
        <v>0</v>
      </c>
    </row>
    <row r="757" spans="1:3" x14ac:dyDescent="0.2">
      <c r="A757" s="314">
        <v>8722</v>
      </c>
      <c r="C757">
        <f t="shared" si="11"/>
        <v>0</v>
      </c>
    </row>
    <row r="758" spans="1:3" x14ac:dyDescent="0.2">
      <c r="A758" s="314">
        <v>8723</v>
      </c>
      <c r="C758">
        <f t="shared" si="11"/>
        <v>0</v>
      </c>
    </row>
    <row r="759" spans="1:3" x14ac:dyDescent="0.2">
      <c r="A759" s="314">
        <v>8740</v>
      </c>
      <c r="C759">
        <f t="shared" si="11"/>
        <v>0</v>
      </c>
    </row>
    <row r="760" spans="1:3" x14ac:dyDescent="0.2">
      <c r="A760" s="314">
        <v>8741</v>
      </c>
      <c r="C760">
        <f t="shared" si="11"/>
        <v>0</v>
      </c>
    </row>
    <row r="761" spans="1:3" x14ac:dyDescent="0.2">
      <c r="A761" s="314">
        <v>8742</v>
      </c>
      <c r="C761">
        <f t="shared" si="11"/>
        <v>0</v>
      </c>
    </row>
    <row r="762" spans="1:3" x14ac:dyDescent="0.2">
      <c r="A762" s="314">
        <v>8743</v>
      </c>
      <c r="C762">
        <f t="shared" si="11"/>
        <v>0</v>
      </c>
    </row>
    <row r="763" spans="1:3" x14ac:dyDescent="0.2">
      <c r="A763" s="314">
        <v>8760</v>
      </c>
      <c r="C763">
        <f t="shared" si="11"/>
        <v>0</v>
      </c>
    </row>
    <row r="764" spans="1:3" x14ac:dyDescent="0.2">
      <c r="A764" s="314">
        <v>8761</v>
      </c>
      <c r="C764">
        <f t="shared" si="11"/>
        <v>0</v>
      </c>
    </row>
    <row r="765" spans="1:3" x14ac:dyDescent="0.2">
      <c r="A765" s="314">
        <v>8762</v>
      </c>
      <c r="C765">
        <f t="shared" si="11"/>
        <v>0</v>
      </c>
    </row>
    <row r="766" spans="1:3" x14ac:dyDescent="0.2">
      <c r="A766" s="314">
        <v>8763</v>
      </c>
      <c r="C766">
        <f t="shared" si="11"/>
        <v>0</v>
      </c>
    </row>
    <row r="767" spans="1:3" x14ac:dyDescent="0.2">
      <c r="A767" s="314">
        <v>8780</v>
      </c>
      <c r="C767">
        <f t="shared" si="11"/>
        <v>0</v>
      </c>
    </row>
    <row r="768" spans="1:3" x14ac:dyDescent="0.2">
      <c r="A768" s="314">
        <v>8781</v>
      </c>
      <c r="C768">
        <f t="shared" si="11"/>
        <v>0</v>
      </c>
    </row>
    <row r="769" spans="1:3" x14ac:dyDescent="0.2">
      <c r="A769" s="314">
        <v>8782</v>
      </c>
      <c r="C769">
        <f t="shared" si="11"/>
        <v>0</v>
      </c>
    </row>
    <row r="770" spans="1:3" x14ac:dyDescent="0.2">
      <c r="A770" s="314">
        <v>8783</v>
      </c>
      <c r="C770">
        <f t="shared" si="11"/>
        <v>0</v>
      </c>
    </row>
    <row r="771" spans="1:3" x14ac:dyDescent="0.2">
      <c r="A771" s="314">
        <v>8800</v>
      </c>
      <c r="C771">
        <f t="shared" si="11"/>
        <v>0</v>
      </c>
    </row>
    <row r="772" spans="1:3" x14ac:dyDescent="0.2">
      <c r="A772" s="314">
        <v>8801</v>
      </c>
      <c r="C772">
        <f t="shared" si="11"/>
        <v>0</v>
      </c>
    </row>
    <row r="773" spans="1:3" x14ac:dyDescent="0.2">
      <c r="A773" s="314">
        <v>8802</v>
      </c>
      <c r="C773">
        <f t="shared" si="11"/>
        <v>0</v>
      </c>
    </row>
    <row r="774" spans="1:3" x14ac:dyDescent="0.2">
      <c r="A774" s="314">
        <v>8803</v>
      </c>
      <c r="C774">
        <f t="shared" si="11"/>
        <v>0</v>
      </c>
    </row>
    <row r="775" spans="1:3" x14ac:dyDescent="0.2">
      <c r="A775" s="314">
        <v>8820</v>
      </c>
      <c r="C775">
        <f t="shared" si="11"/>
        <v>0</v>
      </c>
    </row>
    <row r="776" spans="1:3" x14ac:dyDescent="0.2">
      <c r="A776" s="314">
        <v>8821</v>
      </c>
      <c r="C776">
        <f t="shared" si="11"/>
        <v>0</v>
      </c>
    </row>
    <row r="777" spans="1:3" x14ac:dyDescent="0.2">
      <c r="A777" s="314">
        <v>8822</v>
      </c>
      <c r="C777">
        <f t="shared" si="11"/>
        <v>0</v>
      </c>
    </row>
    <row r="778" spans="1:3" x14ac:dyDescent="0.2">
      <c r="A778" s="314">
        <v>8823</v>
      </c>
      <c r="C778">
        <f t="shared" si="11"/>
        <v>0</v>
      </c>
    </row>
    <row r="779" spans="1:3" x14ac:dyDescent="0.2">
      <c r="A779" s="314">
        <v>8840</v>
      </c>
      <c r="C779">
        <f t="shared" si="11"/>
        <v>0</v>
      </c>
    </row>
    <row r="780" spans="1:3" x14ac:dyDescent="0.2">
      <c r="A780" s="314">
        <v>8841</v>
      </c>
      <c r="C780">
        <f t="shared" si="11"/>
        <v>0</v>
      </c>
    </row>
    <row r="781" spans="1:3" x14ac:dyDescent="0.2">
      <c r="A781" s="314">
        <v>8842</v>
      </c>
      <c r="C781">
        <f t="shared" si="11"/>
        <v>0</v>
      </c>
    </row>
    <row r="782" spans="1:3" x14ac:dyDescent="0.2">
      <c r="A782" s="314">
        <v>8843</v>
      </c>
      <c r="C782">
        <f t="shared" si="11"/>
        <v>0</v>
      </c>
    </row>
    <row r="783" spans="1:3" x14ac:dyDescent="0.2">
      <c r="A783" s="314">
        <v>8860</v>
      </c>
      <c r="C783">
        <f t="shared" si="11"/>
        <v>0</v>
      </c>
    </row>
    <row r="784" spans="1:3" x14ac:dyDescent="0.2">
      <c r="A784" s="314">
        <v>8861</v>
      </c>
      <c r="C784">
        <f t="shared" si="11"/>
        <v>0</v>
      </c>
    </row>
    <row r="785" spans="1:3" x14ac:dyDescent="0.2">
      <c r="A785" s="314">
        <v>8862</v>
      </c>
      <c r="C785">
        <f t="shared" si="11"/>
        <v>0</v>
      </c>
    </row>
    <row r="786" spans="1:3" x14ac:dyDescent="0.2">
      <c r="A786" s="314">
        <v>8863</v>
      </c>
      <c r="C786">
        <f t="shared" ref="C786:C849" si="12">+IF(+A786=$C$6,$C$6,0)</f>
        <v>0</v>
      </c>
    </row>
    <row r="787" spans="1:3" x14ac:dyDescent="0.2">
      <c r="A787" s="314">
        <v>8880</v>
      </c>
      <c r="C787">
        <f t="shared" si="12"/>
        <v>0</v>
      </c>
    </row>
    <row r="788" spans="1:3" x14ac:dyDescent="0.2">
      <c r="A788" s="314">
        <v>8881</v>
      </c>
      <c r="C788">
        <f t="shared" si="12"/>
        <v>0</v>
      </c>
    </row>
    <row r="789" spans="1:3" x14ac:dyDescent="0.2">
      <c r="A789" s="314">
        <v>8882</v>
      </c>
      <c r="C789">
        <f t="shared" si="12"/>
        <v>0</v>
      </c>
    </row>
    <row r="790" spans="1:3" x14ac:dyDescent="0.2">
      <c r="A790" s="314">
        <v>8883</v>
      </c>
      <c r="C790">
        <f t="shared" si="12"/>
        <v>0</v>
      </c>
    </row>
    <row r="791" spans="1:3" x14ac:dyDescent="0.2">
      <c r="A791" s="314">
        <v>8900</v>
      </c>
      <c r="C791">
        <f t="shared" si="12"/>
        <v>0</v>
      </c>
    </row>
    <row r="792" spans="1:3" x14ac:dyDescent="0.2">
      <c r="A792" s="314">
        <v>8901</v>
      </c>
      <c r="C792">
        <f t="shared" si="12"/>
        <v>0</v>
      </c>
    </row>
    <row r="793" spans="1:3" x14ac:dyDescent="0.2">
      <c r="A793" s="314">
        <v>8902</v>
      </c>
      <c r="C793">
        <f t="shared" si="12"/>
        <v>0</v>
      </c>
    </row>
    <row r="794" spans="1:3" x14ac:dyDescent="0.2">
      <c r="A794" s="314">
        <v>8903</v>
      </c>
      <c r="C794">
        <f t="shared" si="12"/>
        <v>0</v>
      </c>
    </row>
    <row r="795" spans="1:3" x14ac:dyDescent="0.2">
      <c r="A795" s="314">
        <v>8920</v>
      </c>
      <c r="C795">
        <f t="shared" si="12"/>
        <v>0</v>
      </c>
    </row>
    <row r="796" spans="1:3" x14ac:dyDescent="0.2">
      <c r="A796" s="314">
        <v>8921</v>
      </c>
      <c r="C796">
        <f t="shared" si="12"/>
        <v>0</v>
      </c>
    </row>
    <row r="797" spans="1:3" x14ac:dyDescent="0.2">
      <c r="A797" s="314">
        <v>8922</v>
      </c>
      <c r="C797">
        <f t="shared" si="12"/>
        <v>0</v>
      </c>
    </row>
    <row r="798" spans="1:3" x14ac:dyDescent="0.2">
      <c r="A798" s="314">
        <v>8923</v>
      </c>
      <c r="C798">
        <f t="shared" si="12"/>
        <v>0</v>
      </c>
    </row>
    <row r="799" spans="1:3" x14ac:dyDescent="0.2">
      <c r="A799" s="314">
        <v>8940</v>
      </c>
      <c r="C799">
        <f t="shared" si="12"/>
        <v>0</v>
      </c>
    </row>
    <row r="800" spans="1:3" x14ac:dyDescent="0.2">
      <c r="A800" s="314">
        <v>8941</v>
      </c>
      <c r="C800">
        <f t="shared" si="12"/>
        <v>0</v>
      </c>
    </row>
    <row r="801" spans="1:3" x14ac:dyDescent="0.2">
      <c r="A801" s="314">
        <v>8942</v>
      </c>
      <c r="C801">
        <f t="shared" si="12"/>
        <v>0</v>
      </c>
    </row>
    <row r="802" spans="1:3" x14ac:dyDescent="0.2">
      <c r="A802" s="314">
        <v>8943</v>
      </c>
      <c r="C802">
        <f t="shared" si="12"/>
        <v>0</v>
      </c>
    </row>
    <row r="803" spans="1:3" x14ac:dyDescent="0.2">
      <c r="A803" s="314">
        <v>8960</v>
      </c>
      <c r="C803">
        <f t="shared" si="12"/>
        <v>0</v>
      </c>
    </row>
    <row r="804" spans="1:3" x14ac:dyDescent="0.2">
      <c r="A804" s="314">
        <v>8961</v>
      </c>
      <c r="C804">
        <f t="shared" si="12"/>
        <v>0</v>
      </c>
    </row>
    <row r="805" spans="1:3" x14ac:dyDescent="0.2">
      <c r="A805" s="314">
        <v>8962</v>
      </c>
      <c r="C805">
        <f t="shared" si="12"/>
        <v>0</v>
      </c>
    </row>
    <row r="806" spans="1:3" x14ac:dyDescent="0.2">
      <c r="A806" s="314">
        <v>8963</v>
      </c>
      <c r="C806">
        <f t="shared" si="12"/>
        <v>0</v>
      </c>
    </row>
    <row r="807" spans="1:3" x14ac:dyDescent="0.2">
      <c r="A807" s="315"/>
      <c r="C807">
        <f t="shared" si="12"/>
        <v>0</v>
      </c>
    </row>
    <row r="808" spans="1:3" x14ac:dyDescent="0.2">
      <c r="A808" s="315"/>
      <c r="C808">
        <f t="shared" si="12"/>
        <v>0</v>
      </c>
    </row>
    <row r="809" spans="1:3" x14ac:dyDescent="0.2">
      <c r="A809" s="315"/>
      <c r="C809">
        <f t="shared" si="12"/>
        <v>0</v>
      </c>
    </row>
    <row r="810" spans="1:3" x14ac:dyDescent="0.2">
      <c r="A810" s="315"/>
      <c r="C810">
        <f t="shared" si="12"/>
        <v>0</v>
      </c>
    </row>
    <row r="811" spans="1:3" x14ac:dyDescent="0.2">
      <c r="A811" s="315"/>
      <c r="C811">
        <f t="shared" si="12"/>
        <v>0</v>
      </c>
    </row>
    <row r="812" spans="1:3" x14ac:dyDescent="0.2">
      <c r="A812" s="315"/>
      <c r="C812">
        <f t="shared" si="12"/>
        <v>0</v>
      </c>
    </row>
    <row r="813" spans="1:3" x14ac:dyDescent="0.2">
      <c r="A813" s="315"/>
      <c r="C813">
        <f t="shared" si="12"/>
        <v>0</v>
      </c>
    </row>
    <row r="814" spans="1:3" x14ac:dyDescent="0.2">
      <c r="A814" s="315"/>
      <c r="C814">
        <f t="shared" si="12"/>
        <v>0</v>
      </c>
    </row>
    <row r="815" spans="1:3" x14ac:dyDescent="0.2">
      <c r="A815" s="315"/>
      <c r="C815">
        <f t="shared" si="12"/>
        <v>0</v>
      </c>
    </row>
    <row r="816" spans="1:3" x14ac:dyDescent="0.2">
      <c r="A816" s="315"/>
      <c r="C816">
        <f t="shared" si="12"/>
        <v>0</v>
      </c>
    </row>
    <row r="817" spans="1:3" x14ac:dyDescent="0.2">
      <c r="A817" s="315"/>
      <c r="C817">
        <f t="shared" si="12"/>
        <v>0</v>
      </c>
    </row>
    <row r="818" spans="1:3" x14ac:dyDescent="0.2">
      <c r="A818" s="315"/>
      <c r="C818">
        <f t="shared" si="12"/>
        <v>0</v>
      </c>
    </row>
    <row r="819" spans="1:3" x14ac:dyDescent="0.2">
      <c r="A819" s="315"/>
      <c r="C819">
        <f t="shared" si="12"/>
        <v>0</v>
      </c>
    </row>
    <row r="820" spans="1:3" x14ac:dyDescent="0.2">
      <c r="A820" s="315"/>
      <c r="C820">
        <f t="shared" si="12"/>
        <v>0</v>
      </c>
    </row>
    <row r="821" spans="1:3" x14ac:dyDescent="0.2">
      <c r="A821" s="315"/>
      <c r="C821">
        <f t="shared" si="12"/>
        <v>0</v>
      </c>
    </row>
    <row r="822" spans="1:3" x14ac:dyDescent="0.2">
      <c r="A822" s="315"/>
      <c r="C822">
        <f t="shared" si="12"/>
        <v>0</v>
      </c>
    </row>
    <row r="823" spans="1:3" x14ac:dyDescent="0.2">
      <c r="A823" s="315"/>
      <c r="C823">
        <f t="shared" si="12"/>
        <v>0</v>
      </c>
    </row>
    <row r="824" spans="1:3" x14ac:dyDescent="0.2">
      <c r="A824" s="315"/>
      <c r="C824">
        <f t="shared" si="12"/>
        <v>0</v>
      </c>
    </row>
    <row r="825" spans="1:3" x14ac:dyDescent="0.2">
      <c r="A825" s="315"/>
      <c r="C825">
        <f t="shared" si="12"/>
        <v>0</v>
      </c>
    </row>
    <row r="826" spans="1:3" x14ac:dyDescent="0.2">
      <c r="A826" s="315"/>
      <c r="C826">
        <f t="shared" si="12"/>
        <v>0</v>
      </c>
    </row>
    <row r="827" spans="1:3" x14ac:dyDescent="0.2">
      <c r="A827" s="315"/>
      <c r="C827">
        <f t="shared" si="12"/>
        <v>0</v>
      </c>
    </row>
    <row r="828" spans="1:3" x14ac:dyDescent="0.2">
      <c r="A828" s="315"/>
      <c r="C828">
        <f t="shared" si="12"/>
        <v>0</v>
      </c>
    </row>
    <row r="829" spans="1:3" x14ac:dyDescent="0.2">
      <c r="A829" s="315"/>
      <c r="C829">
        <f t="shared" si="12"/>
        <v>0</v>
      </c>
    </row>
    <row r="830" spans="1:3" x14ac:dyDescent="0.2">
      <c r="A830" s="315"/>
      <c r="C830">
        <f t="shared" si="12"/>
        <v>0</v>
      </c>
    </row>
    <row r="831" spans="1:3" x14ac:dyDescent="0.2">
      <c r="A831" s="315"/>
      <c r="C831">
        <f t="shared" si="12"/>
        <v>0</v>
      </c>
    </row>
    <row r="832" spans="1:3" x14ac:dyDescent="0.2">
      <c r="A832" s="315"/>
      <c r="C832">
        <f t="shared" si="12"/>
        <v>0</v>
      </c>
    </row>
    <row r="833" spans="1:3" x14ac:dyDescent="0.2">
      <c r="A833" s="315"/>
      <c r="C833">
        <f t="shared" si="12"/>
        <v>0</v>
      </c>
    </row>
    <row r="834" spans="1:3" x14ac:dyDescent="0.2">
      <c r="A834" s="315"/>
      <c r="C834">
        <f t="shared" si="12"/>
        <v>0</v>
      </c>
    </row>
    <row r="835" spans="1:3" x14ac:dyDescent="0.2">
      <c r="A835" s="315"/>
      <c r="C835">
        <f t="shared" si="12"/>
        <v>0</v>
      </c>
    </row>
    <row r="836" spans="1:3" x14ac:dyDescent="0.2">
      <c r="A836" s="315"/>
      <c r="C836">
        <f t="shared" si="12"/>
        <v>0</v>
      </c>
    </row>
    <row r="837" spans="1:3" x14ac:dyDescent="0.2">
      <c r="A837" s="315"/>
      <c r="C837">
        <f t="shared" si="12"/>
        <v>0</v>
      </c>
    </row>
    <row r="838" spans="1:3" x14ac:dyDescent="0.2">
      <c r="A838" s="315"/>
      <c r="C838">
        <f t="shared" si="12"/>
        <v>0</v>
      </c>
    </row>
    <row r="839" spans="1:3" x14ac:dyDescent="0.2">
      <c r="A839" s="315"/>
      <c r="C839">
        <f t="shared" si="12"/>
        <v>0</v>
      </c>
    </row>
    <row r="840" spans="1:3" x14ac:dyDescent="0.2">
      <c r="A840" s="315"/>
      <c r="C840">
        <f t="shared" si="12"/>
        <v>0</v>
      </c>
    </row>
    <row r="841" spans="1:3" x14ac:dyDescent="0.2">
      <c r="A841" s="315"/>
      <c r="C841">
        <f t="shared" si="12"/>
        <v>0</v>
      </c>
    </row>
    <row r="842" spans="1:3" x14ac:dyDescent="0.2">
      <c r="A842" s="315"/>
      <c r="C842">
        <f t="shared" si="12"/>
        <v>0</v>
      </c>
    </row>
    <row r="843" spans="1:3" x14ac:dyDescent="0.2">
      <c r="A843" s="315"/>
      <c r="C843">
        <f t="shared" si="12"/>
        <v>0</v>
      </c>
    </row>
    <row r="844" spans="1:3" x14ac:dyDescent="0.2">
      <c r="A844" s="315"/>
      <c r="C844">
        <f t="shared" si="12"/>
        <v>0</v>
      </c>
    </row>
    <row r="845" spans="1:3" x14ac:dyDescent="0.2">
      <c r="A845" s="315"/>
      <c r="C845">
        <f t="shared" si="12"/>
        <v>0</v>
      </c>
    </row>
    <row r="846" spans="1:3" x14ac:dyDescent="0.2">
      <c r="A846" s="315"/>
      <c r="C846">
        <f t="shared" si="12"/>
        <v>0</v>
      </c>
    </row>
    <row r="847" spans="1:3" x14ac:dyDescent="0.2">
      <c r="A847" s="315"/>
      <c r="C847">
        <f t="shared" si="12"/>
        <v>0</v>
      </c>
    </row>
    <row r="848" spans="1:3" x14ac:dyDescent="0.2">
      <c r="A848" s="315"/>
      <c r="C848">
        <f t="shared" si="12"/>
        <v>0</v>
      </c>
    </row>
    <row r="849" spans="1:3" x14ac:dyDescent="0.2">
      <c r="A849" s="315"/>
      <c r="C849">
        <f t="shared" si="12"/>
        <v>0</v>
      </c>
    </row>
    <row r="850" spans="1:3" x14ac:dyDescent="0.2">
      <c r="A850" s="315"/>
      <c r="C850">
        <f t="shared" ref="C850:C892" si="13">+IF(+A850=$C$6,$C$6,0)</f>
        <v>0</v>
      </c>
    </row>
    <row r="851" spans="1:3" x14ac:dyDescent="0.2">
      <c r="A851" s="315"/>
      <c r="C851">
        <f t="shared" si="13"/>
        <v>0</v>
      </c>
    </row>
    <row r="852" spans="1:3" x14ac:dyDescent="0.2">
      <c r="A852" s="315"/>
      <c r="C852">
        <f t="shared" si="13"/>
        <v>0</v>
      </c>
    </row>
    <row r="853" spans="1:3" x14ac:dyDescent="0.2">
      <c r="A853" s="315"/>
      <c r="C853">
        <f t="shared" si="13"/>
        <v>0</v>
      </c>
    </row>
    <row r="854" spans="1:3" x14ac:dyDescent="0.2">
      <c r="A854" s="315"/>
      <c r="C854">
        <f t="shared" si="13"/>
        <v>0</v>
      </c>
    </row>
    <row r="855" spans="1:3" x14ac:dyDescent="0.2">
      <c r="A855" s="315"/>
      <c r="C855">
        <f t="shared" si="13"/>
        <v>0</v>
      </c>
    </row>
    <row r="856" spans="1:3" x14ac:dyDescent="0.2">
      <c r="A856" s="315"/>
      <c r="C856">
        <f t="shared" si="13"/>
        <v>0</v>
      </c>
    </row>
    <row r="857" spans="1:3" x14ac:dyDescent="0.2">
      <c r="A857" s="315"/>
      <c r="C857">
        <f t="shared" si="13"/>
        <v>0</v>
      </c>
    </row>
    <row r="858" spans="1:3" x14ac:dyDescent="0.2">
      <c r="A858" s="315"/>
      <c r="C858">
        <f t="shared" si="13"/>
        <v>0</v>
      </c>
    </row>
    <row r="859" spans="1:3" x14ac:dyDescent="0.2">
      <c r="A859" s="315"/>
      <c r="C859">
        <f t="shared" si="13"/>
        <v>0</v>
      </c>
    </row>
    <row r="860" spans="1:3" x14ac:dyDescent="0.2">
      <c r="A860" s="315"/>
      <c r="C860">
        <f t="shared" si="13"/>
        <v>0</v>
      </c>
    </row>
    <row r="861" spans="1:3" x14ac:dyDescent="0.2">
      <c r="A861" s="315"/>
      <c r="C861">
        <f t="shared" si="13"/>
        <v>0</v>
      </c>
    </row>
    <row r="862" spans="1:3" x14ac:dyDescent="0.2">
      <c r="A862" s="315"/>
      <c r="C862">
        <f t="shared" si="13"/>
        <v>0</v>
      </c>
    </row>
    <row r="863" spans="1:3" x14ac:dyDescent="0.2">
      <c r="A863" s="315"/>
      <c r="C863">
        <f t="shared" si="13"/>
        <v>0</v>
      </c>
    </row>
    <row r="864" spans="1:3" x14ac:dyDescent="0.2">
      <c r="A864" s="315"/>
      <c r="C864">
        <f t="shared" si="13"/>
        <v>0</v>
      </c>
    </row>
    <row r="865" spans="1:3" x14ac:dyDescent="0.2">
      <c r="A865" s="315"/>
      <c r="C865">
        <f t="shared" si="13"/>
        <v>0</v>
      </c>
    </row>
    <row r="866" spans="1:3" x14ac:dyDescent="0.2">
      <c r="A866" s="315"/>
      <c r="C866">
        <f t="shared" si="13"/>
        <v>0</v>
      </c>
    </row>
    <row r="867" spans="1:3" x14ac:dyDescent="0.2">
      <c r="A867" s="315"/>
      <c r="C867">
        <f t="shared" si="13"/>
        <v>0</v>
      </c>
    </row>
    <row r="868" spans="1:3" x14ac:dyDescent="0.2">
      <c r="A868" s="315"/>
      <c r="C868">
        <f t="shared" si="13"/>
        <v>0</v>
      </c>
    </row>
    <row r="869" spans="1:3" x14ac:dyDescent="0.2">
      <c r="A869" s="315"/>
      <c r="C869">
        <f t="shared" si="13"/>
        <v>0</v>
      </c>
    </row>
    <row r="870" spans="1:3" x14ac:dyDescent="0.2">
      <c r="A870" s="315"/>
      <c r="C870">
        <f t="shared" si="13"/>
        <v>0</v>
      </c>
    </row>
    <row r="871" spans="1:3" x14ac:dyDescent="0.2">
      <c r="A871" s="315"/>
      <c r="C871">
        <f t="shared" si="13"/>
        <v>0</v>
      </c>
    </row>
    <row r="872" spans="1:3" x14ac:dyDescent="0.2">
      <c r="A872" s="315"/>
      <c r="C872">
        <f t="shared" si="13"/>
        <v>0</v>
      </c>
    </row>
    <row r="873" spans="1:3" x14ac:dyDescent="0.2">
      <c r="A873" s="315"/>
      <c r="C873">
        <f t="shared" si="13"/>
        <v>0</v>
      </c>
    </row>
    <row r="874" spans="1:3" x14ac:dyDescent="0.2">
      <c r="A874" s="315"/>
      <c r="C874">
        <f t="shared" si="13"/>
        <v>0</v>
      </c>
    </row>
    <row r="875" spans="1:3" x14ac:dyDescent="0.2">
      <c r="A875" s="315"/>
      <c r="C875">
        <f t="shared" si="13"/>
        <v>0</v>
      </c>
    </row>
    <row r="876" spans="1:3" x14ac:dyDescent="0.2">
      <c r="A876" s="315"/>
      <c r="C876">
        <f t="shared" si="13"/>
        <v>0</v>
      </c>
    </row>
    <row r="877" spans="1:3" x14ac:dyDescent="0.2">
      <c r="A877" s="315"/>
      <c r="C877">
        <f t="shared" si="13"/>
        <v>0</v>
      </c>
    </row>
    <row r="878" spans="1:3" x14ac:dyDescent="0.2">
      <c r="A878" s="315"/>
      <c r="C878">
        <f t="shared" si="13"/>
        <v>0</v>
      </c>
    </row>
    <row r="879" spans="1:3" x14ac:dyDescent="0.2">
      <c r="A879" s="315"/>
      <c r="C879">
        <f t="shared" si="13"/>
        <v>0</v>
      </c>
    </row>
    <row r="880" spans="1:3" x14ac:dyDescent="0.2">
      <c r="A880" s="315"/>
      <c r="C880">
        <f t="shared" si="13"/>
        <v>0</v>
      </c>
    </row>
    <row r="881" spans="1:3" x14ac:dyDescent="0.2">
      <c r="A881" s="315"/>
      <c r="C881">
        <f t="shared" si="13"/>
        <v>0</v>
      </c>
    </row>
    <row r="882" spans="1:3" x14ac:dyDescent="0.2">
      <c r="A882" s="315"/>
      <c r="C882">
        <f t="shared" si="13"/>
        <v>0</v>
      </c>
    </row>
    <row r="883" spans="1:3" x14ac:dyDescent="0.2">
      <c r="A883" s="315"/>
      <c r="C883">
        <f t="shared" si="13"/>
        <v>0</v>
      </c>
    </row>
    <row r="884" spans="1:3" x14ac:dyDescent="0.2">
      <c r="A884" s="315"/>
      <c r="C884">
        <f t="shared" si="13"/>
        <v>0</v>
      </c>
    </row>
    <row r="885" spans="1:3" x14ac:dyDescent="0.2">
      <c r="A885" s="315"/>
      <c r="C885">
        <f t="shared" si="13"/>
        <v>0</v>
      </c>
    </row>
    <row r="886" spans="1:3" x14ac:dyDescent="0.2">
      <c r="A886" s="315"/>
      <c r="C886">
        <f t="shared" si="13"/>
        <v>0</v>
      </c>
    </row>
    <row r="887" spans="1:3" x14ac:dyDescent="0.2">
      <c r="A887" s="315"/>
      <c r="C887">
        <f t="shared" si="13"/>
        <v>0</v>
      </c>
    </row>
    <row r="888" spans="1:3" x14ac:dyDescent="0.2">
      <c r="A888" s="315"/>
      <c r="C888">
        <f t="shared" si="13"/>
        <v>0</v>
      </c>
    </row>
    <row r="889" spans="1:3" x14ac:dyDescent="0.2">
      <c r="A889" s="315"/>
      <c r="C889">
        <f t="shared" si="13"/>
        <v>0</v>
      </c>
    </row>
    <row r="890" spans="1:3" x14ac:dyDescent="0.2">
      <c r="A890" s="315"/>
      <c r="C890">
        <f t="shared" si="13"/>
        <v>0</v>
      </c>
    </row>
    <row r="891" spans="1:3" x14ac:dyDescent="0.2">
      <c r="A891" s="315"/>
      <c r="C891">
        <f t="shared" si="13"/>
        <v>0</v>
      </c>
    </row>
    <row r="892" spans="1:3" x14ac:dyDescent="0.2">
      <c r="A892" s="315"/>
      <c r="C892">
        <f t="shared" si="13"/>
        <v>0</v>
      </c>
    </row>
    <row r="893" spans="1:3" x14ac:dyDescent="0.2">
      <c r="A893" s="315"/>
    </row>
    <row r="894" spans="1:3" x14ac:dyDescent="0.2">
      <c r="A894" s="315"/>
    </row>
    <row r="895" spans="1:3" x14ac:dyDescent="0.2">
      <c r="A895" s="315"/>
    </row>
    <row r="896" spans="1:3" x14ac:dyDescent="0.2">
      <c r="A896" s="315"/>
    </row>
    <row r="897" spans="1:1" x14ac:dyDescent="0.2">
      <c r="A897" s="315"/>
    </row>
    <row r="898" spans="1:1" x14ac:dyDescent="0.2">
      <c r="A898" s="315"/>
    </row>
    <row r="899" spans="1:1" x14ac:dyDescent="0.2">
      <c r="A899" s="315"/>
    </row>
    <row r="900" spans="1:1" x14ac:dyDescent="0.2">
      <c r="A900" s="315"/>
    </row>
    <row r="901" spans="1:1" x14ac:dyDescent="0.2">
      <c r="A901" s="315"/>
    </row>
    <row r="902" spans="1:1" x14ac:dyDescent="0.2">
      <c r="A902" s="315"/>
    </row>
    <row r="903" spans="1:1" x14ac:dyDescent="0.2">
      <c r="A903" s="315"/>
    </row>
    <row r="904" spans="1:1" x14ac:dyDescent="0.2">
      <c r="A904" s="315"/>
    </row>
    <row r="905" spans="1:1" x14ac:dyDescent="0.2">
      <c r="A905" s="315"/>
    </row>
    <row r="906" spans="1:1" x14ac:dyDescent="0.2">
      <c r="A906" s="315"/>
    </row>
    <row r="907" spans="1:1" x14ac:dyDescent="0.2">
      <c r="A907" s="315"/>
    </row>
    <row r="908" spans="1:1" x14ac:dyDescent="0.2">
      <c r="A908" s="315"/>
    </row>
    <row r="909" spans="1:1" x14ac:dyDescent="0.2">
      <c r="A909" s="315"/>
    </row>
    <row r="910" spans="1:1" x14ac:dyDescent="0.2">
      <c r="A910" s="315"/>
    </row>
    <row r="911" spans="1:1" x14ac:dyDescent="0.2">
      <c r="A911" s="315"/>
    </row>
    <row r="912" spans="1:1" x14ac:dyDescent="0.2">
      <c r="A912" s="315"/>
    </row>
    <row r="913" spans="1:1" x14ac:dyDescent="0.2">
      <c r="A913" s="315"/>
    </row>
    <row r="914" spans="1:1" x14ac:dyDescent="0.2">
      <c r="A914" s="315"/>
    </row>
    <row r="915" spans="1:1" x14ac:dyDescent="0.2">
      <c r="A915" s="315"/>
    </row>
    <row r="916" spans="1:1" x14ac:dyDescent="0.2">
      <c r="A916" s="315"/>
    </row>
    <row r="917" spans="1:1" x14ac:dyDescent="0.2">
      <c r="A917" s="315"/>
    </row>
    <row r="918" spans="1:1" x14ac:dyDescent="0.2">
      <c r="A918" s="315"/>
    </row>
    <row r="919" spans="1:1" x14ac:dyDescent="0.2">
      <c r="A919" s="315"/>
    </row>
    <row r="920" spans="1:1" x14ac:dyDescent="0.2">
      <c r="A920" s="315"/>
    </row>
    <row r="921" spans="1:1" x14ac:dyDescent="0.2">
      <c r="A921" s="315"/>
    </row>
    <row r="922" spans="1:1" x14ac:dyDescent="0.2">
      <c r="A922" s="315"/>
    </row>
    <row r="923" spans="1:1" x14ac:dyDescent="0.2">
      <c r="A923" s="315"/>
    </row>
    <row r="924" spans="1:1" x14ac:dyDescent="0.2">
      <c r="A924" s="315"/>
    </row>
    <row r="925" spans="1:1" x14ac:dyDescent="0.2">
      <c r="A925" s="315"/>
    </row>
    <row r="926" spans="1:1" x14ac:dyDescent="0.2">
      <c r="A926" s="315"/>
    </row>
    <row r="927" spans="1:1" x14ac:dyDescent="0.2">
      <c r="A927" s="315"/>
    </row>
    <row r="928" spans="1:1" x14ac:dyDescent="0.2">
      <c r="A928" s="315"/>
    </row>
    <row r="929" spans="1:1" x14ac:dyDescent="0.2">
      <c r="A929" s="315"/>
    </row>
    <row r="930" spans="1:1" x14ac:dyDescent="0.2">
      <c r="A930" s="315"/>
    </row>
    <row r="931" spans="1:1" x14ac:dyDescent="0.2">
      <c r="A931" s="315"/>
    </row>
    <row r="932" spans="1:1" x14ac:dyDescent="0.2">
      <c r="A932" s="315"/>
    </row>
    <row r="933" spans="1:1" x14ac:dyDescent="0.2">
      <c r="A933" s="315"/>
    </row>
    <row r="934" spans="1:1" x14ac:dyDescent="0.2">
      <c r="A934" s="315"/>
    </row>
    <row r="935" spans="1:1" x14ac:dyDescent="0.2">
      <c r="A935" s="315"/>
    </row>
    <row r="936" spans="1:1" x14ac:dyDescent="0.2">
      <c r="A936" s="315"/>
    </row>
    <row r="937" spans="1:1" x14ac:dyDescent="0.2">
      <c r="A937" s="315"/>
    </row>
    <row r="938" spans="1:1" x14ac:dyDescent="0.2">
      <c r="A938" s="315"/>
    </row>
    <row r="939" spans="1:1" x14ac:dyDescent="0.2">
      <c r="A939" s="315"/>
    </row>
    <row r="940" spans="1:1" x14ac:dyDescent="0.2">
      <c r="A940" s="315"/>
    </row>
    <row r="941" spans="1:1" x14ac:dyDescent="0.2">
      <c r="A941" s="315"/>
    </row>
    <row r="942" spans="1:1" x14ac:dyDescent="0.2">
      <c r="A942" s="315"/>
    </row>
    <row r="943" spans="1:1" x14ac:dyDescent="0.2">
      <c r="A943" s="315"/>
    </row>
    <row r="944" spans="1:1" x14ac:dyDescent="0.2">
      <c r="A944" s="315"/>
    </row>
    <row r="945" spans="1:1" x14ac:dyDescent="0.2">
      <c r="A945" s="315"/>
    </row>
    <row r="946" spans="1:1" x14ac:dyDescent="0.2">
      <c r="A946" s="315"/>
    </row>
    <row r="947" spans="1:1" x14ac:dyDescent="0.2">
      <c r="A947" s="315"/>
    </row>
    <row r="948" spans="1:1" x14ac:dyDescent="0.2">
      <c r="A948" s="315"/>
    </row>
    <row r="949" spans="1:1" x14ac:dyDescent="0.2">
      <c r="A949" s="315"/>
    </row>
    <row r="950" spans="1:1" x14ac:dyDescent="0.2">
      <c r="A950" s="315"/>
    </row>
    <row r="951" spans="1:1" x14ac:dyDescent="0.2">
      <c r="A951" s="315"/>
    </row>
    <row r="952" spans="1:1" x14ac:dyDescent="0.2">
      <c r="A952" s="315"/>
    </row>
    <row r="953" spans="1:1" x14ac:dyDescent="0.2">
      <c r="A953" s="315"/>
    </row>
    <row r="954" spans="1:1" x14ac:dyDescent="0.2">
      <c r="A954" s="315"/>
    </row>
    <row r="955" spans="1:1" x14ac:dyDescent="0.2">
      <c r="A955" s="315"/>
    </row>
    <row r="956" spans="1:1" x14ac:dyDescent="0.2">
      <c r="A956" s="315"/>
    </row>
    <row r="957" spans="1:1" x14ac:dyDescent="0.2">
      <c r="A957" s="315"/>
    </row>
    <row r="958" spans="1:1" x14ac:dyDescent="0.2">
      <c r="A958" s="315"/>
    </row>
    <row r="959" spans="1:1" x14ac:dyDescent="0.2">
      <c r="A959" s="315"/>
    </row>
    <row r="960" spans="1:1" x14ac:dyDescent="0.2">
      <c r="A960" s="315"/>
    </row>
    <row r="961" spans="1:1" x14ac:dyDescent="0.2">
      <c r="A961" s="315"/>
    </row>
    <row r="962" spans="1:1" x14ac:dyDescent="0.2">
      <c r="A962" s="315"/>
    </row>
    <row r="963" spans="1:1" x14ac:dyDescent="0.2">
      <c r="A963" s="315"/>
    </row>
    <row r="964" spans="1:1" x14ac:dyDescent="0.2">
      <c r="A964" s="315"/>
    </row>
    <row r="965" spans="1:1" x14ac:dyDescent="0.2">
      <c r="A965" s="315"/>
    </row>
    <row r="966" spans="1:1" x14ac:dyDescent="0.2">
      <c r="A966" s="315"/>
    </row>
    <row r="967" spans="1:1" x14ac:dyDescent="0.2">
      <c r="A967" s="315"/>
    </row>
    <row r="968" spans="1:1" x14ac:dyDescent="0.2">
      <c r="A968" s="315"/>
    </row>
    <row r="969" spans="1:1" x14ac:dyDescent="0.2">
      <c r="A969" s="315"/>
    </row>
    <row r="970" spans="1:1" x14ac:dyDescent="0.2">
      <c r="A970" s="315"/>
    </row>
    <row r="971" spans="1:1" x14ac:dyDescent="0.2">
      <c r="A971" s="315"/>
    </row>
    <row r="972" spans="1:1" x14ac:dyDescent="0.2">
      <c r="A972" s="315"/>
    </row>
    <row r="973" spans="1:1" x14ac:dyDescent="0.2">
      <c r="A973" s="315"/>
    </row>
    <row r="974" spans="1:1" x14ac:dyDescent="0.2">
      <c r="A974" s="315"/>
    </row>
    <row r="975" spans="1:1" x14ac:dyDescent="0.2">
      <c r="A975" s="315"/>
    </row>
    <row r="976" spans="1:1" x14ac:dyDescent="0.2">
      <c r="A976" s="315"/>
    </row>
    <row r="977" spans="1:1" x14ac:dyDescent="0.2">
      <c r="A977" s="315"/>
    </row>
    <row r="978" spans="1:1" x14ac:dyDescent="0.2">
      <c r="A978" s="315"/>
    </row>
    <row r="979" spans="1:1" x14ac:dyDescent="0.2">
      <c r="A979" s="315"/>
    </row>
    <row r="980" spans="1:1" x14ac:dyDescent="0.2">
      <c r="A980" s="315"/>
    </row>
    <row r="981" spans="1:1" x14ac:dyDescent="0.2">
      <c r="A981" s="315"/>
    </row>
    <row r="982" spans="1:1" x14ac:dyDescent="0.2">
      <c r="A982" s="315"/>
    </row>
    <row r="983" spans="1:1" x14ac:dyDescent="0.2">
      <c r="A983" s="315"/>
    </row>
    <row r="984" spans="1:1" x14ac:dyDescent="0.2">
      <c r="A984" s="315"/>
    </row>
    <row r="985" spans="1:1" x14ac:dyDescent="0.2">
      <c r="A985" s="315"/>
    </row>
    <row r="986" spans="1:1" x14ac:dyDescent="0.2">
      <c r="A986" s="315"/>
    </row>
    <row r="987" spans="1:1" x14ac:dyDescent="0.2">
      <c r="A987" s="315"/>
    </row>
    <row r="988" spans="1:1" x14ac:dyDescent="0.2">
      <c r="A988" s="315"/>
    </row>
    <row r="989" spans="1:1" x14ac:dyDescent="0.2">
      <c r="A989" s="315"/>
    </row>
    <row r="990" spans="1:1" x14ac:dyDescent="0.2">
      <c r="A990" s="315"/>
    </row>
    <row r="991" spans="1:1" x14ac:dyDescent="0.2">
      <c r="A991" s="315"/>
    </row>
    <row r="992" spans="1:1" x14ac:dyDescent="0.2">
      <c r="A992" s="315"/>
    </row>
    <row r="993" spans="1:1" x14ac:dyDescent="0.2">
      <c r="A993" s="315"/>
    </row>
    <row r="994" spans="1:1" x14ac:dyDescent="0.2">
      <c r="A994" s="315"/>
    </row>
    <row r="995" spans="1:1" x14ac:dyDescent="0.2">
      <c r="A995" s="315"/>
    </row>
    <row r="996" spans="1:1" x14ac:dyDescent="0.2">
      <c r="A996" s="315"/>
    </row>
    <row r="997" spans="1:1" x14ac:dyDescent="0.2">
      <c r="A997" s="315"/>
    </row>
    <row r="998" spans="1:1" x14ac:dyDescent="0.2">
      <c r="A998" s="315"/>
    </row>
    <row r="999" spans="1:1" x14ac:dyDescent="0.2">
      <c r="A999" s="315"/>
    </row>
    <row r="1000" spans="1:1" x14ac:dyDescent="0.2">
      <c r="A1000" s="315"/>
    </row>
    <row r="1001" spans="1:1" x14ac:dyDescent="0.2">
      <c r="A1001" s="315"/>
    </row>
    <row r="1002" spans="1:1" x14ac:dyDescent="0.2">
      <c r="A1002" s="315"/>
    </row>
    <row r="1003" spans="1:1" x14ac:dyDescent="0.2">
      <c r="A1003" s="315"/>
    </row>
    <row r="1004" spans="1:1" x14ac:dyDescent="0.2">
      <c r="A1004" s="315"/>
    </row>
    <row r="1005" spans="1:1" x14ac:dyDescent="0.2">
      <c r="A1005" s="315"/>
    </row>
    <row r="1006" spans="1:1" x14ac:dyDescent="0.2">
      <c r="A1006" s="315"/>
    </row>
    <row r="1007" spans="1:1" x14ac:dyDescent="0.2">
      <c r="A1007" s="315"/>
    </row>
    <row r="1008" spans="1:1" x14ac:dyDescent="0.2">
      <c r="A1008" s="315"/>
    </row>
    <row r="1009" spans="1:1" x14ac:dyDescent="0.2">
      <c r="A1009" s="315"/>
    </row>
    <row r="1010" spans="1:1" x14ac:dyDescent="0.2">
      <c r="A1010" s="315"/>
    </row>
    <row r="1011" spans="1:1" x14ac:dyDescent="0.2">
      <c r="A1011" s="315"/>
    </row>
    <row r="1012" spans="1:1" x14ac:dyDescent="0.2">
      <c r="A1012" s="315"/>
    </row>
    <row r="1013" spans="1:1" x14ac:dyDescent="0.2">
      <c r="A1013" s="315"/>
    </row>
    <row r="1014" spans="1:1" x14ac:dyDescent="0.2">
      <c r="A1014" s="315"/>
    </row>
    <row r="1015" spans="1:1" x14ac:dyDescent="0.2">
      <c r="A1015" s="315"/>
    </row>
    <row r="1016" spans="1:1" x14ac:dyDescent="0.2">
      <c r="A1016" s="315"/>
    </row>
    <row r="1017" spans="1:1" x14ac:dyDescent="0.2">
      <c r="A1017" s="315"/>
    </row>
    <row r="1018" spans="1:1" x14ac:dyDescent="0.2">
      <c r="A1018" s="315"/>
    </row>
    <row r="1019" spans="1:1" x14ac:dyDescent="0.2">
      <c r="A1019" s="315"/>
    </row>
    <row r="1020" spans="1:1" x14ac:dyDescent="0.2">
      <c r="A1020" s="315"/>
    </row>
    <row r="1021" spans="1:1" x14ac:dyDescent="0.2">
      <c r="A1021" s="315"/>
    </row>
    <row r="1022" spans="1:1" x14ac:dyDescent="0.2">
      <c r="A1022" s="315"/>
    </row>
    <row r="1023" spans="1:1" x14ac:dyDescent="0.2">
      <c r="A1023" s="315"/>
    </row>
    <row r="1024" spans="1:1" x14ac:dyDescent="0.2">
      <c r="A1024" s="315"/>
    </row>
    <row r="1025" spans="1:1" x14ac:dyDescent="0.2">
      <c r="A1025" s="315"/>
    </row>
    <row r="1026" spans="1:1" x14ac:dyDescent="0.2">
      <c r="A1026" s="315"/>
    </row>
    <row r="1027" spans="1:1" x14ac:dyDescent="0.2">
      <c r="A1027" s="315"/>
    </row>
    <row r="1028" spans="1:1" x14ac:dyDescent="0.2">
      <c r="A1028" s="315"/>
    </row>
    <row r="1029" spans="1:1" x14ac:dyDescent="0.2">
      <c r="A1029" s="315"/>
    </row>
    <row r="1030" spans="1:1" x14ac:dyDescent="0.2">
      <c r="A1030" s="315"/>
    </row>
    <row r="1031" spans="1:1" x14ac:dyDescent="0.2">
      <c r="A1031" s="315"/>
    </row>
    <row r="1032" spans="1:1" x14ac:dyDescent="0.2">
      <c r="A1032" s="315"/>
    </row>
    <row r="1033" spans="1:1" x14ac:dyDescent="0.2">
      <c r="A1033" s="315"/>
    </row>
    <row r="1034" spans="1:1" x14ac:dyDescent="0.2">
      <c r="A1034" s="315"/>
    </row>
    <row r="1035" spans="1:1" x14ac:dyDescent="0.2">
      <c r="A1035" s="315"/>
    </row>
    <row r="1036" spans="1:1" x14ac:dyDescent="0.2">
      <c r="A1036" s="315"/>
    </row>
    <row r="1037" spans="1:1" x14ac:dyDescent="0.2">
      <c r="A1037" s="315"/>
    </row>
    <row r="1038" spans="1:1" x14ac:dyDescent="0.2">
      <c r="A1038" s="315"/>
    </row>
    <row r="1039" spans="1:1" x14ac:dyDescent="0.2">
      <c r="A1039" s="315"/>
    </row>
    <row r="1040" spans="1:1" x14ac:dyDescent="0.2">
      <c r="A1040" s="315"/>
    </row>
    <row r="1041" spans="1:1" x14ac:dyDescent="0.2">
      <c r="A1041" s="315"/>
    </row>
    <row r="1042" spans="1:1" x14ac:dyDescent="0.2">
      <c r="A1042" s="315"/>
    </row>
    <row r="1043" spans="1:1" x14ac:dyDescent="0.2">
      <c r="A1043" s="315"/>
    </row>
    <row r="1044" spans="1:1" x14ac:dyDescent="0.2">
      <c r="A1044" s="315"/>
    </row>
    <row r="1045" spans="1:1" x14ac:dyDescent="0.2">
      <c r="A1045" s="315"/>
    </row>
    <row r="1046" spans="1:1" x14ac:dyDescent="0.2">
      <c r="A1046" s="315"/>
    </row>
    <row r="1047" spans="1:1" x14ac:dyDescent="0.2">
      <c r="A1047" s="315"/>
    </row>
    <row r="1048" spans="1:1" x14ac:dyDescent="0.2">
      <c r="A1048" s="315"/>
    </row>
    <row r="1049" spans="1:1" x14ac:dyDescent="0.2">
      <c r="A1049" s="315"/>
    </row>
    <row r="1050" spans="1:1" x14ac:dyDescent="0.2">
      <c r="A1050" s="315"/>
    </row>
    <row r="1051" spans="1:1" x14ac:dyDescent="0.2">
      <c r="A1051" s="315"/>
    </row>
    <row r="1052" spans="1:1" x14ac:dyDescent="0.2">
      <c r="A1052" s="315"/>
    </row>
    <row r="1053" spans="1:1" x14ac:dyDescent="0.2">
      <c r="A1053" s="315"/>
    </row>
    <row r="1054" spans="1:1" x14ac:dyDescent="0.2">
      <c r="A1054" s="315"/>
    </row>
    <row r="1055" spans="1:1" x14ac:dyDescent="0.2">
      <c r="A1055" s="315"/>
    </row>
    <row r="1056" spans="1:1" x14ac:dyDescent="0.2">
      <c r="A1056" s="315"/>
    </row>
    <row r="1057" spans="1:1" x14ac:dyDescent="0.2">
      <c r="A1057" s="315"/>
    </row>
    <row r="1058" spans="1:1" x14ac:dyDescent="0.2">
      <c r="A1058" s="315"/>
    </row>
    <row r="1059" spans="1:1" x14ac:dyDescent="0.2">
      <c r="A1059" s="315"/>
    </row>
    <row r="1060" spans="1:1" x14ac:dyDescent="0.2">
      <c r="A1060" s="315"/>
    </row>
    <row r="1061" spans="1:1" x14ac:dyDescent="0.2">
      <c r="A1061" s="315"/>
    </row>
    <row r="1062" spans="1:1" x14ac:dyDescent="0.2">
      <c r="A1062" s="315"/>
    </row>
    <row r="1063" spans="1:1" x14ac:dyDescent="0.2">
      <c r="A1063" s="315"/>
    </row>
    <row r="1064" spans="1:1" x14ac:dyDescent="0.2">
      <c r="A1064" s="315"/>
    </row>
    <row r="1065" spans="1:1" x14ac:dyDescent="0.2">
      <c r="A1065" s="315"/>
    </row>
    <row r="1066" spans="1:1" x14ac:dyDescent="0.2">
      <c r="A1066" s="315"/>
    </row>
    <row r="1067" spans="1:1" x14ac:dyDescent="0.2">
      <c r="A1067" s="315"/>
    </row>
    <row r="1068" spans="1:1" x14ac:dyDescent="0.2">
      <c r="A1068" s="315"/>
    </row>
    <row r="1069" spans="1:1" x14ac:dyDescent="0.2">
      <c r="A1069" s="315"/>
    </row>
    <row r="1070" spans="1:1" x14ac:dyDescent="0.2">
      <c r="A1070" s="315"/>
    </row>
    <row r="1071" spans="1:1" x14ac:dyDescent="0.2">
      <c r="A1071" s="315"/>
    </row>
    <row r="1072" spans="1:1" x14ac:dyDescent="0.2">
      <c r="A1072" s="315"/>
    </row>
    <row r="1073" spans="1:1" x14ac:dyDescent="0.2">
      <c r="A1073" s="315"/>
    </row>
    <row r="1074" spans="1:1" x14ac:dyDescent="0.2">
      <c r="A1074" s="315"/>
    </row>
    <row r="1075" spans="1:1" x14ac:dyDescent="0.2">
      <c r="A1075" s="315"/>
    </row>
    <row r="1076" spans="1:1" x14ac:dyDescent="0.2">
      <c r="A1076" s="315"/>
    </row>
  </sheetData>
  <mergeCells count="3">
    <mergeCell ref="A1:I1"/>
    <mergeCell ref="C7:F7"/>
    <mergeCell ref="C8:F8"/>
  </mergeCells>
  <phoneticPr fontId="0" type="noConversion"/>
  <pageMargins left="0.75" right="0.75" top="1" bottom="1" header="0" footer="0"/>
  <pageSetup paperSize="9" orientation="portrait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U84"/>
  <sheetViews>
    <sheetView showGridLines="0" topLeftCell="A40" workbookViewId="0">
      <selection activeCell="N62" sqref="N62"/>
    </sheetView>
  </sheetViews>
  <sheetFormatPr defaultColWidth="9.140625" defaultRowHeight="12.75" x14ac:dyDescent="0.2"/>
  <cols>
    <col min="1" max="1" width="9.140625" style="148"/>
    <col min="2" max="2" width="3.140625" style="148" customWidth="1"/>
    <col min="3" max="3" width="3.7109375" style="148" customWidth="1"/>
    <col min="4" max="6" width="9.140625" style="148"/>
    <col min="7" max="10" width="3.140625" style="148" customWidth="1"/>
    <col min="11" max="11" width="10.28515625" style="148" customWidth="1"/>
    <col min="12" max="12" width="9.140625" style="148"/>
    <col min="13" max="13" width="8.7109375" style="148" customWidth="1"/>
    <col min="14" max="16" width="9.28515625" style="148" customWidth="1"/>
    <col min="17" max="16384" width="9.140625" style="148"/>
  </cols>
  <sheetData>
    <row r="1" spans="1:21" ht="28.15" customHeight="1" x14ac:dyDescent="0.4">
      <c r="A1" s="621" t="s">
        <v>310</v>
      </c>
      <c r="B1" s="622"/>
      <c r="C1" s="622"/>
      <c r="D1" s="622"/>
      <c r="E1" s="622"/>
      <c r="F1" s="622"/>
      <c r="G1" s="622"/>
      <c r="H1" s="622"/>
      <c r="I1" s="622"/>
      <c r="J1" s="622"/>
      <c r="K1" s="622"/>
      <c r="L1" s="622"/>
      <c r="M1" s="622"/>
      <c r="N1" s="622"/>
      <c r="O1" s="622"/>
      <c r="P1" s="622"/>
      <c r="Q1" s="622"/>
      <c r="R1" s="622"/>
      <c r="S1" s="622"/>
      <c r="T1" s="493"/>
      <c r="U1" s="494"/>
    </row>
    <row r="2" spans="1:21" ht="23.25" x14ac:dyDescent="0.35">
      <c r="A2" s="483"/>
      <c r="B2" s="483"/>
      <c r="C2" s="483"/>
      <c r="D2" s="483"/>
      <c r="E2" s="483"/>
      <c r="F2" s="483"/>
      <c r="G2" s="483"/>
      <c r="H2" s="483"/>
      <c r="I2" s="483"/>
      <c r="J2" s="483"/>
      <c r="K2" s="483"/>
      <c r="L2" s="483"/>
      <c r="M2" s="483"/>
      <c r="N2" s="483"/>
      <c r="O2" s="483"/>
      <c r="P2" s="483"/>
      <c r="Q2" s="483"/>
      <c r="R2" s="483"/>
      <c r="S2" s="483"/>
      <c r="T2" s="484"/>
      <c r="U2" s="484"/>
    </row>
    <row r="3" spans="1:21" ht="23.25" x14ac:dyDescent="0.35">
      <c r="A3" s="483"/>
      <c r="B3" s="483"/>
      <c r="C3" s="483"/>
      <c r="D3" s="483"/>
      <c r="E3" s="483"/>
      <c r="F3" s="483"/>
      <c r="G3" s="483"/>
      <c r="H3" s="483"/>
      <c r="I3" s="483"/>
      <c r="J3" s="483"/>
      <c r="K3" s="483"/>
      <c r="L3" s="483"/>
      <c r="M3" s="483"/>
      <c r="N3" s="483"/>
      <c r="O3" s="483"/>
      <c r="P3" s="483"/>
      <c r="Q3" s="483"/>
      <c r="R3" s="483"/>
      <c r="S3" s="483"/>
      <c r="T3" s="484"/>
      <c r="U3" s="484"/>
    </row>
    <row r="4" spans="1:21" ht="15.75" x14ac:dyDescent="0.25">
      <c r="A4" s="485"/>
      <c r="B4" s="496" t="s">
        <v>312</v>
      </c>
      <c r="C4" s="496"/>
      <c r="D4" s="495"/>
      <c r="E4" s="473"/>
      <c r="F4" s="473"/>
      <c r="G4" s="473"/>
      <c r="H4" s="473"/>
      <c r="I4" s="473"/>
      <c r="J4" s="473"/>
      <c r="K4" s="627" t="s">
        <v>311</v>
      </c>
      <c r="L4" s="627"/>
      <c r="M4" s="627"/>
      <c r="N4" s="627"/>
      <c r="O4" s="627"/>
      <c r="P4" s="627"/>
      <c r="Q4" s="627"/>
      <c r="R4" s="627"/>
      <c r="S4" s="473"/>
      <c r="T4" s="473"/>
      <c r="U4" s="474"/>
    </row>
    <row r="5" spans="1:21" x14ac:dyDescent="0.2">
      <c r="A5" s="316"/>
      <c r="B5" s="316"/>
      <c r="C5" s="316"/>
      <c r="D5" s="316"/>
      <c r="E5" s="316"/>
      <c r="F5" s="316"/>
      <c r="G5" s="317"/>
      <c r="H5" s="317"/>
      <c r="I5" s="317"/>
      <c r="J5" s="317"/>
      <c r="K5" s="497"/>
      <c r="L5" s="497"/>
      <c r="M5" s="497"/>
      <c r="N5" s="497"/>
      <c r="O5" s="498"/>
      <c r="P5" s="498"/>
      <c r="Q5" s="498"/>
      <c r="R5" s="498"/>
      <c r="S5" s="318"/>
    </row>
    <row r="6" spans="1:21" x14ac:dyDescent="0.2">
      <c r="A6" s="316"/>
      <c r="B6" s="316"/>
      <c r="C6" s="316"/>
      <c r="D6" s="316"/>
      <c r="E6" s="318"/>
      <c r="F6" s="318"/>
      <c r="G6" s="318"/>
      <c r="H6" s="318"/>
      <c r="I6" s="318"/>
      <c r="J6" s="318"/>
      <c r="K6" s="319"/>
      <c r="L6" s="320"/>
      <c r="M6" s="320"/>
      <c r="N6" s="320"/>
      <c r="O6" s="320"/>
      <c r="P6" s="321"/>
      <c r="Q6" s="321"/>
      <c r="R6" s="321"/>
      <c r="S6" s="321"/>
    </row>
    <row r="7" spans="1:21" x14ac:dyDescent="0.2">
      <c r="A7" s="322"/>
      <c r="B7" s="322"/>
      <c r="C7" s="322"/>
      <c r="D7" s="322"/>
      <c r="E7" s="316"/>
      <c r="F7" s="316"/>
      <c r="K7" s="323" t="s">
        <v>102</v>
      </c>
      <c r="L7" s="323" t="s">
        <v>313</v>
      </c>
      <c r="M7" s="323" t="s">
        <v>314</v>
      </c>
      <c r="N7" s="324" t="s">
        <v>315</v>
      </c>
      <c r="O7" s="324" t="s">
        <v>316</v>
      </c>
      <c r="P7" s="324" t="s">
        <v>317</v>
      </c>
      <c r="Q7" s="324" t="s">
        <v>318</v>
      </c>
      <c r="R7" s="325" t="s">
        <v>319</v>
      </c>
      <c r="S7" s="321"/>
    </row>
    <row r="8" spans="1:21" x14ac:dyDescent="0.2">
      <c r="A8" s="311"/>
      <c r="B8" s="326"/>
      <c r="C8" s="311"/>
      <c r="D8" s="311"/>
      <c r="E8" s="311"/>
      <c r="F8" s="311"/>
      <c r="G8" s="311"/>
      <c r="H8" s="311"/>
      <c r="I8" s="311"/>
      <c r="J8" s="311"/>
      <c r="K8" s="323">
        <v>40000</v>
      </c>
      <c r="L8" s="323">
        <v>14.8</v>
      </c>
      <c r="M8" s="323">
        <v>21</v>
      </c>
      <c r="N8" s="324">
        <f>+L8*L8</f>
        <v>219.04000000000002</v>
      </c>
      <c r="O8" s="324">
        <f>+M8*M8</f>
        <v>441</v>
      </c>
      <c r="P8" s="324">
        <f>N8+O8</f>
        <v>660.04</v>
      </c>
      <c r="Q8" s="327">
        <f>SQRT(P8)</f>
        <v>25.691243644479339</v>
      </c>
      <c r="R8" s="328">
        <f>(K8*1.05%)*(Q8)</f>
        <v>10790.322330681323</v>
      </c>
      <c r="S8" s="321"/>
    </row>
    <row r="9" spans="1:21" ht="13.5" customHeight="1" x14ac:dyDescent="0.2">
      <c r="A9" s="311"/>
      <c r="B9" s="326"/>
      <c r="C9" s="311"/>
      <c r="D9" s="311"/>
      <c r="E9" s="300"/>
      <c r="F9" s="300"/>
      <c r="G9" s="300"/>
      <c r="H9" s="300"/>
      <c r="I9" s="300"/>
      <c r="J9" s="300"/>
      <c r="K9" s="316"/>
      <c r="L9" s="329"/>
      <c r="M9" s="329"/>
      <c r="N9" s="329"/>
      <c r="O9" s="329"/>
      <c r="P9" s="330"/>
      <c r="Q9" s="330"/>
      <c r="R9" s="330"/>
      <c r="S9" s="321"/>
    </row>
    <row r="10" spans="1:21" x14ac:dyDescent="0.2">
      <c r="A10" s="311" t="s">
        <v>320</v>
      </c>
      <c r="B10" s="326"/>
      <c r="C10" s="311" t="s">
        <v>321</v>
      </c>
      <c r="D10" s="331"/>
      <c r="E10" s="332" t="s">
        <v>322</v>
      </c>
      <c r="F10" s="332"/>
      <c r="G10" s="332"/>
      <c r="H10" s="332"/>
      <c r="I10" s="332"/>
      <c r="J10" s="332"/>
      <c r="K10" s="329"/>
      <c r="L10" s="329"/>
      <c r="M10" s="329"/>
      <c r="N10" s="329"/>
      <c r="O10" s="329"/>
      <c r="P10" s="330"/>
      <c r="Q10" s="330"/>
      <c r="R10" s="330"/>
      <c r="S10" s="321"/>
    </row>
    <row r="11" spans="1:21" ht="12.75" customHeight="1" x14ac:dyDescent="0.2">
      <c r="A11" s="311"/>
      <c r="B11" s="326"/>
      <c r="C11" s="333"/>
      <c r="D11" s="311"/>
      <c r="E11" s="300"/>
      <c r="F11" s="300"/>
      <c r="G11" s="333"/>
      <c r="H11" s="333"/>
      <c r="I11" s="333"/>
      <c r="J11" s="333"/>
      <c r="K11" s="316"/>
      <c r="L11" s="334"/>
      <c r="M11" s="329"/>
      <c r="N11" s="329"/>
      <c r="O11" s="329"/>
      <c r="P11" s="330"/>
      <c r="Q11" s="330"/>
      <c r="R11" s="330"/>
      <c r="S11" s="321"/>
    </row>
    <row r="12" spans="1:21" x14ac:dyDescent="0.2">
      <c r="A12" s="311"/>
      <c r="B12" s="326"/>
      <c r="C12" s="333"/>
      <c r="D12" s="311"/>
      <c r="E12" s="300"/>
      <c r="F12" s="300"/>
      <c r="G12" s="333"/>
      <c r="H12" s="333"/>
      <c r="I12" s="333"/>
      <c r="J12" s="333"/>
      <c r="K12" s="316"/>
      <c r="L12" s="329"/>
      <c r="M12" s="329"/>
      <c r="N12" s="329"/>
      <c r="O12" s="329"/>
      <c r="P12" s="330"/>
      <c r="Q12" s="330"/>
      <c r="R12" s="330"/>
      <c r="S12" s="321"/>
    </row>
    <row r="13" spans="1:21" x14ac:dyDescent="0.2">
      <c r="A13" s="311"/>
      <c r="B13" s="311"/>
      <c r="C13" s="331" t="s">
        <v>323</v>
      </c>
      <c r="D13" s="311"/>
      <c r="E13" s="300"/>
      <c r="F13" s="300"/>
      <c r="G13" s="333"/>
      <c r="H13" s="333"/>
      <c r="I13" s="333"/>
      <c r="J13" s="333"/>
      <c r="K13" s="335"/>
      <c r="L13" s="336"/>
      <c r="M13" s="329"/>
      <c r="N13" s="329"/>
      <c r="O13" s="329"/>
      <c r="P13" s="330"/>
      <c r="Q13" s="330"/>
      <c r="R13" s="330"/>
      <c r="S13" s="321"/>
    </row>
    <row r="14" spans="1:21" x14ac:dyDescent="0.2">
      <c r="A14" s="311"/>
      <c r="B14" s="311"/>
      <c r="C14" s="331"/>
      <c r="D14" s="311"/>
      <c r="E14" s="300"/>
      <c r="F14" s="300"/>
      <c r="G14" s="333"/>
      <c r="H14" s="333"/>
      <c r="I14" s="333"/>
      <c r="J14" s="333"/>
      <c r="K14" s="316"/>
      <c r="L14" s="329"/>
      <c r="M14" s="329"/>
      <c r="N14" s="329"/>
      <c r="O14" s="329"/>
      <c r="P14" s="330"/>
      <c r="Q14" s="330"/>
      <c r="R14" s="330"/>
      <c r="S14" s="321"/>
    </row>
    <row r="15" spans="1:21" s="473" customFormat="1" x14ac:dyDescent="0.2">
      <c r="A15" s="486"/>
      <c r="B15" s="487"/>
      <c r="C15" s="488"/>
      <c r="D15" s="487"/>
      <c r="E15" s="489"/>
      <c r="F15" s="489"/>
      <c r="G15" s="490"/>
      <c r="H15" s="490"/>
      <c r="I15" s="490"/>
      <c r="J15" s="490"/>
      <c r="K15" s="468"/>
      <c r="L15" s="466"/>
      <c r="M15" s="466"/>
      <c r="N15" s="466"/>
      <c r="O15" s="466"/>
      <c r="P15" s="491"/>
      <c r="Q15" s="491"/>
      <c r="R15" s="491"/>
      <c r="S15" s="492"/>
      <c r="T15" s="467"/>
      <c r="U15" s="467"/>
    </row>
    <row r="16" spans="1:21" ht="15.75" x14ac:dyDescent="0.25">
      <c r="A16" s="305"/>
      <c r="B16" s="496" t="s">
        <v>74</v>
      </c>
      <c r="C16" s="496"/>
      <c r="D16" s="496"/>
      <c r="E16" s="479"/>
      <c r="F16" s="479"/>
      <c r="G16" s="480"/>
      <c r="H16" s="480"/>
      <c r="I16" s="480"/>
      <c r="J16" s="480"/>
      <c r="K16" s="628" t="s">
        <v>324</v>
      </c>
      <c r="L16" s="628"/>
      <c r="M16" s="628"/>
      <c r="N16" s="628"/>
      <c r="O16" s="628"/>
      <c r="P16" s="628"/>
      <c r="Q16" s="481"/>
      <c r="R16" s="481"/>
      <c r="S16" s="482"/>
      <c r="T16" s="473"/>
      <c r="U16" s="474"/>
    </row>
    <row r="17" spans="1:21" x14ac:dyDescent="0.2">
      <c r="A17" s="311"/>
      <c r="B17" s="311"/>
      <c r="C17" s="331"/>
      <c r="D17" s="311"/>
      <c r="E17" s="300"/>
      <c r="F17" s="300"/>
      <c r="G17" s="333"/>
      <c r="H17" s="333"/>
      <c r="I17" s="300"/>
      <c r="J17" s="300"/>
      <c r="K17" s="333"/>
      <c r="L17" s="300"/>
      <c r="M17" s="300"/>
      <c r="N17" s="300"/>
      <c r="O17" s="333"/>
      <c r="P17" s="333"/>
      <c r="Q17" s="154"/>
      <c r="R17" s="154"/>
      <c r="S17" s="321"/>
    </row>
    <row r="18" spans="1:21" x14ac:dyDescent="0.2">
      <c r="A18" s="300"/>
      <c r="B18" s="300"/>
      <c r="C18" s="333"/>
      <c r="D18" s="300"/>
      <c r="E18" s="300"/>
      <c r="F18" s="300"/>
      <c r="G18" s="333"/>
      <c r="H18" s="333"/>
      <c r="I18" s="333"/>
      <c r="J18" s="333"/>
      <c r="K18" s="400" t="s">
        <v>394</v>
      </c>
      <c r="L18" s="400"/>
      <c r="M18" s="329"/>
      <c r="N18" s="329"/>
      <c r="O18" s="329"/>
      <c r="P18" s="330"/>
      <c r="Q18" s="330"/>
      <c r="R18" s="330"/>
      <c r="S18" s="321"/>
    </row>
    <row r="19" spans="1:21" x14ac:dyDescent="0.2">
      <c r="A19" s="316"/>
      <c r="B19" s="318"/>
      <c r="C19" s="318"/>
      <c r="D19" s="318"/>
      <c r="E19" s="318"/>
      <c r="F19" s="318"/>
      <c r="G19" s="318"/>
      <c r="H19" s="318"/>
      <c r="I19" s="318"/>
      <c r="J19" s="318"/>
      <c r="K19" s="323" t="s">
        <v>102</v>
      </c>
      <c r="L19" s="323" t="s">
        <v>314</v>
      </c>
      <c r="M19" s="324" t="s">
        <v>325</v>
      </c>
      <c r="N19" s="325" t="s">
        <v>319</v>
      </c>
      <c r="O19" s="337"/>
      <c r="P19" s="337"/>
      <c r="Q19" s="338"/>
      <c r="R19" s="337"/>
      <c r="S19" s="321"/>
    </row>
    <row r="20" spans="1:21" x14ac:dyDescent="0.2">
      <c r="A20" s="322"/>
      <c r="B20" s="322"/>
      <c r="C20" s="322"/>
      <c r="D20" s="322"/>
      <c r="E20" s="316"/>
      <c r="F20" s="316"/>
      <c r="K20" s="323">
        <v>2000</v>
      </c>
      <c r="L20" s="323">
        <v>0.16700000000000001</v>
      </c>
      <c r="M20" s="339">
        <f>+K20*10%</f>
        <v>200</v>
      </c>
      <c r="N20" s="325">
        <f>(K20+M20)*L20</f>
        <v>367.40000000000003</v>
      </c>
      <c r="O20" s="340"/>
      <c r="P20" s="340"/>
      <c r="Q20" s="341"/>
      <c r="R20" s="342"/>
      <c r="S20" s="321"/>
    </row>
    <row r="21" spans="1:21" ht="15.75" x14ac:dyDescent="0.25">
      <c r="A21" s="343"/>
      <c r="B21" s="331"/>
      <c r="C21" s="332"/>
      <c r="D21" s="331"/>
      <c r="E21" s="332" t="s">
        <v>326</v>
      </c>
      <c r="F21" s="332"/>
      <c r="G21" s="311"/>
      <c r="H21" s="311"/>
      <c r="I21" s="311"/>
      <c r="J21" s="311"/>
      <c r="K21" s="300" t="s">
        <v>327</v>
      </c>
      <c r="L21" s="625"/>
      <c r="M21" s="625"/>
      <c r="N21" s="625"/>
      <c r="O21" s="625"/>
      <c r="P21" s="625"/>
      <c r="Q21" s="330"/>
      <c r="R21" s="330"/>
      <c r="S21" s="321"/>
    </row>
    <row r="22" spans="1:21" ht="13.5" customHeight="1" x14ac:dyDescent="0.2">
      <c r="A22" s="343"/>
      <c r="B22" s="345"/>
      <c r="C22" s="311"/>
      <c r="D22" s="331"/>
      <c r="E22" s="332" t="s">
        <v>328</v>
      </c>
      <c r="F22" s="332"/>
      <c r="G22" s="300"/>
      <c r="H22" s="300"/>
      <c r="I22" s="300"/>
      <c r="J22" s="300"/>
      <c r="K22" s="316">
        <v>30</v>
      </c>
      <c r="L22" s="346">
        <f>((K22/(3/1))*2)/100</f>
        <v>0.2</v>
      </c>
      <c r="M22" s="320"/>
      <c r="N22" s="320"/>
      <c r="O22" s="320"/>
      <c r="P22" s="320"/>
      <c r="Q22" s="203"/>
      <c r="R22" s="203"/>
    </row>
    <row r="23" spans="1:21" x14ac:dyDescent="0.2">
      <c r="A23" s="343"/>
      <c r="B23" s="345"/>
      <c r="C23" s="343"/>
      <c r="D23" s="331"/>
      <c r="E23" s="332"/>
      <c r="F23" s="332"/>
      <c r="G23" s="332"/>
      <c r="H23" s="332"/>
      <c r="I23" s="332"/>
      <c r="J23" s="332"/>
      <c r="K23" s="316"/>
      <c r="L23" s="321"/>
      <c r="M23" s="347"/>
      <c r="N23" s="347"/>
      <c r="O23" s="347"/>
      <c r="P23" s="348"/>
      <c r="Q23" s="203"/>
      <c r="R23" s="203"/>
    </row>
    <row r="24" spans="1:21" ht="12.75" customHeight="1" x14ac:dyDescent="0.2">
      <c r="A24" s="343"/>
      <c r="B24" s="345"/>
      <c r="C24" s="333"/>
      <c r="D24" s="311"/>
      <c r="E24" s="300"/>
      <c r="F24" s="300"/>
      <c r="G24" s="333"/>
      <c r="H24" s="333"/>
      <c r="I24" s="333"/>
      <c r="J24" s="333"/>
      <c r="K24" s="316"/>
      <c r="L24" s="329"/>
      <c r="M24" s="340"/>
      <c r="N24" s="340"/>
      <c r="O24" s="347"/>
      <c r="P24" s="348"/>
      <c r="Q24" s="203"/>
      <c r="R24" s="203"/>
    </row>
    <row r="25" spans="1:21" ht="12.75" customHeight="1" x14ac:dyDescent="0.2">
      <c r="A25" s="343"/>
      <c r="B25" s="345"/>
      <c r="C25" s="333"/>
      <c r="D25" s="311"/>
      <c r="E25" s="300"/>
      <c r="F25" s="300"/>
      <c r="G25" s="333"/>
      <c r="H25" s="333"/>
      <c r="I25" s="333"/>
      <c r="J25" s="333"/>
      <c r="K25" s="316"/>
      <c r="L25" s="329"/>
      <c r="M25" s="340"/>
      <c r="N25" s="340"/>
      <c r="O25" s="347"/>
      <c r="P25" s="348"/>
      <c r="Q25" s="203"/>
      <c r="R25" s="203"/>
    </row>
    <row r="26" spans="1:21" x14ac:dyDescent="0.2">
      <c r="A26" s="311"/>
      <c r="B26" s="311"/>
      <c r="C26" s="331"/>
      <c r="D26" s="311"/>
      <c r="E26" s="300"/>
      <c r="F26" s="300"/>
      <c r="G26" s="333"/>
      <c r="H26" s="333"/>
      <c r="I26" s="333"/>
      <c r="J26" s="333"/>
      <c r="K26" s="316"/>
      <c r="L26" s="329"/>
      <c r="M26" s="329"/>
      <c r="N26" s="329"/>
      <c r="O26" s="329"/>
      <c r="P26" s="330"/>
      <c r="Q26" s="330"/>
      <c r="R26" s="330"/>
      <c r="S26" s="321"/>
    </row>
    <row r="27" spans="1:21" x14ac:dyDescent="0.2">
      <c r="A27" s="343"/>
      <c r="B27" s="345"/>
      <c r="C27" s="333"/>
      <c r="D27" s="311"/>
      <c r="E27" s="300"/>
      <c r="F27" s="300"/>
      <c r="G27" s="333"/>
      <c r="H27" s="333"/>
      <c r="I27" s="333"/>
      <c r="J27" s="333"/>
      <c r="K27" s="316"/>
      <c r="L27" s="329"/>
      <c r="M27" s="340"/>
      <c r="N27" s="340"/>
      <c r="O27" s="340"/>
      <c r="P27" s="348"/>
      <c r="Q27" s="203"/>
      <c r="R27" s="203"/>
    </row>
    <row r="28" spans="1:21" ht="17.45" customHeight="1" x14ac:dyDescent="0.25">
      <c r="A28" s="475"/>
      <c r="B28" s="473"/>
      <c r="C28" s="499" t="s">
        <v>329</v>
      </c>
      <c r="D28" s="500"/>
      <c r="E28" s="476"/>
      <c r="F28" s="476"/>
      <c r="G28" s="476"/>
      <c r="H28" s="476"/>
      <c r="I28" s="476"/>
      <c r="J28" s="626" t="s">
        <v>331</v>
      </c>
      <c r="K28" s="626"/>
      <c r="L28" s="626"/>
      <c r="M28" s="626"/>
      <c r="N28" s="626"/>
      <c r="O28" s="626"/>
      <c r="P28" s="477"/>
      <c r="Q28" s="478"/>
      <c r="R28" s="478"/>
      <c r="S28" s="473"/>
      <c r="T28" s="473"/>
      <c r="U28" s="474"/>
    </row>
    <row r="29" spans="1:21" x14ac:dyDescent="0.2">
      <c r="A29" s="349"/>
      <c r="B29" s="322"/>
      <c r="C29" s="322"/>
      <c r="D29" s="322"/>
      <c r="E29" s="316"/>
      <c r="F29" s="316"/>
      <c r="L29" s="334"/>
      <c r="M29" s="340"/>
      <c r="N29" s="340"/>
      <c r="O29" s="340"/>
      <c r="P29" s="348"/>
      <c r="Q29" s="203"/>
      <c r="R29" s="203"/>
    </row>
    <row r="30" spans="1:21" x14ac:dyDescent="0.2">
      <c r="A30" s="350"/>
      <c r="B30" s="351"/>
      <c r="C30" s="352"/>
      <c r="D30" s="331"/>
      <c r="E30" s="332" t="s">
        <v>330</v>
      </c>
      <c r="F30" s="332"/>
      <c r="G30" s="311"/>
      <c r="H30" s="311"/>
      <c r="I30" s="311"/>
      <c r="J30" s="311"/>
      <c r="K30" s="300"/>
      <c r="L30" s="336"/>
      <c r="M30" s="340"/>
      <c r="N30" s="340"/>
      <c r="O30" s="340"/>
      <c r="P30" s="348"/>
      <c r="Q30" s="203"/>
      <c r="R30" s="203"/>
    </row>
    <row r="31" spans="1:21" x14ac:dyDescent="0.2">
      <c r="A31" s="350"/>
      <c r="B31" s="353"/>
      <c r="C31" s="354"/>
      <c r="D31" s="331"/>
      <c r="E31" s="332" t="s">
        <v>328</v>
      </c>
      <c r="F31" s="332"/>
      <c r="G31" s="300"/>
      <c r="H31" s="300"/>
      <c r="I31" s="300"/>
      <c r="J31" s="300"/>
      <c r="K31" s="300"/>
      <c r="L31" s="336"/>
      <c r="M31" s="340"/>
      <c r="N31" s="340"/>
      <c r="O31" s="340"/>
      <c r="P31" s="348"/>
      <c r="Q31" s="154"/>
      <c r="R31" s="154"/>
    </row>
    <row r="32" spans="1:21" x14ac:dyDescent="0.2">
      <c r="A32" s="350"/>
      <c r="B32" s="353"/>
      <c r="C32" s="353"/>
      <c r="D32" s="331"/>
      <c r="E32" s="332"/>
      <c r="F32" s="332"/>
      <c r="G32" s="332"/>
      <c r="H32" s="332"/>
      <c r="I32" s="332"/>
      <c r="J32" s="332"/>
      <c r="K32" s="319"/>
      <c r="L32" s="320"/>
      <c r="M32" s="320"/>
      <c r="N32" s="320"/>
      <c r="O32" s="320"/>
      <c r="P32" s="355"/>
      <c r="Q32" s="321"/>
      <c r="R32" s="321"/>
    </row>
    <row r="33" spans="1:18" x14ac:dyDescent="0.2">
      <c r="A33" s="350"/>
      <c r="B33" s="353"/>
      <c r="C33" s="356"/>
      <c r="D33" s="311"/>
      <c r="E33" s="300"/>
      <c r="F33" s="300"/>
      <c r="G33" s="333"/>
      <c r="H33" s="333"/>
      <c r="I33" s="333"/>
      <c r="J33" s="333"/>
      <c r="K33" s="323" t="s">
        <v>102</v>
      </c>
      <c r="L33" s="624" t="s">
        <v>332</v>
      </c>
      <c r="M33" s="624"/>
      <c r="N33" s="324" t="s">
        <v>333</v>
      </c>
      <c r="O33" s="323" t="s">
        <v>314</v>
      </c>
      <c r="P33" s="325" t="s">
        <v>319</v>
      </c>
      <c r="Q33" s="338"/>
      <c r="R33" s="337"/>
    </row>
    <row r="34" spans="1:18" x14ac:dyDescent="0.2">
      <c r="A34" s="350"/>
      <c r="B34" s="357"/>
      <c r="C34" s="357"/>
      <c r="D34" s="330"/>
      <c r="E34" s="623" t="s">
        <v>334</v>
      </c>
      <c r="F34" s="623"/>
      <c r="G34" s="345"/>
      <c r="H34" s="203"/>
      <c r="I34" s="203"/>
      <c r="J34" s="203"/>
      <c r="K34" s="323">
        <v>3000</v>
      </c>
      <c r="L34" s="624">
        <v>3</v>
      </c>
      <c r="M34" s="624"/>
      <c r="N34" s="324">
        <f>+(K34+240)/L34</f>
        <v>1080</v>
      </c>
      <c r="O34" s="323">
        <v>0.29499999999999998</v>
      </c>
      <c r="P34" s="328">
        <f>N34*O34</f>
        <v>318.59999999999997</v>
      </c>
      <c r="Q34" s="341"/>
      <c r="R34" s="342"/>
    </row>
    <row r="35" spans="1:18" x14ac:dyDescent="0.2">
      <c r="A35" s="350"/>
      <c r="B35" s="357"/>
      <c r="C35" s="357"/>
      <c r="D35" s="330"/>
      <c r="E35" s="330"/>
      <c r="F35" s="330"/>
      <c r="G35" s="203"/>
      <c r="H35" s="203"/>
      <c r="I35" s="203"/>
      <c r="J35" s="203"/>
      <c r="K35" s="203"/>
      <c r="L35" s="203"/>
      <c r="M35" s="203"/>
      <c r="N35" s="203"/>
      <c r="O35" s="203"/>
      <c r="P35" s="203"/>
      <c r="Q35" s="203"/>
      <c r="R35" s="203"/>
    </row>
    <row r="36" spans="1:18" x14ac:dyDescent="0.2">
      <c r="A36" s="350"/>
      <c r="B36" s="357"/>
      <c r="C36" s="357"/>
      <c r="D36" s="330"/>
      <c r="E36" s="330"/>
      <c r="F36" s="330"/>
      <c r="G36" s="203"/>
      <c r="H36" s="203"/>
      <c r="I36" s="203"/>
      <c r="J36" s="203"/>
      <c r="K36" s="203"/>
      <c r="L36" s="203"/>
      <c r="M36" s="203"/>
      <c r="N36" s="203" t="s">
        <v>335</v>
      </c>
      <c r="O36" s="203"/>
      <c r="P36" s="203"/>
      <c r="Q36" s="203"/>
      <c r="R36" s="203"/>
    </row>
    <row r="37" spans="1:18" x14ac:dyDescent="0.2">
      <c r="B37" s="203"/>
      <c r="C37" s="203"/>
      <c r="D37" s="330"/>
      <c r="E37" s="330"/>
      <c r="F37" s="330"/>
      <c r="G37" s="203"/>
      <c r="H37" s="203"/>
      <c r="I37" s="203"/>
      <c r="J37" s="203"/>
      <c r="K37" s="203"/>
      <c r="L37" s="334"/>
      <c r="M37" s="340"/>
      <c r="N37" s="340"/>
      <c r="O37" s="340"/>
      <c r="P37" s="348"/>
      <c r="Q37" s="203"/>
      <c r="R37" s="203"/>
    </row>
    <row r="38" spans="1:18" x14ac:dyDescent="0.2">
      <c r="B38" s="203"/>
      <c r="C38" s="203"/>
      <c r="D38" s="330"/>
      <c r="E38" s="330"/>
      <c r="F38" s="330"/>
      <c r="G38" s="203"/>
      <c r="H38" s="203"/>
      <c r="I38" s="203"/>
      <c r="J38" s="203"/>
      <c r="K38" s="203"/>
      <c r="L38" s="336"/>
      <c r="M38" s="340"/>
      <c r="N38" s="340"/>
      <c r="O38" s="340"/>
      <c r="P38" s="348"/>
      <c r="Q38" s="203"/>
      <c r="R38" s="203"/>
    </row>
    <row r="39" spans="1:18" ht="15.75" x14ac:dyDescent="0.25">
      <c r="B39" s="203"/>
      <c r="C39" s="203"/>
      <c r="D39" s="330"/>
      <c r="E39" s="330"/>
      <c r="F39" s="330"/>
      <c r="G39" s="203"/>
      <c r="H39" s="203"/>
      <c r="I39" s="203"/>
      <c r="J39" s="203"/>
      <c r="K39" s="630" t="s">
        <v>336</v>
      </c>
      <c r="L39" s="630"/>
      <c r="M39" s="630" t="s">
        <v>337</v>
      </c>
      <c r="N39" s="630"/>
      <c r="O39" s="344"/>
      <c r="P39" s="344"/>
      <c r="Q39" s="203"/>
      <c r="R39" s="203"/>
    </row>
    <row r="40" spans="1:18" x14ac:dyDescent="0.2">
      <c r="A40" s="321"/>
      <c r="B40" s="358" t="s">
        <v>338</v>
      </c>
      <c r="C40" s="358"/>
      <c r="D40" s="358"/>
      <c r="E40" s="358"/>
      <c r="F40" s="358"/>
      <c r="G40" s="358"/>
      <c r="H40" s="358"/>
      <c r="I40" s="330"/>
      <c r="J40" s="330"/>
      <c r="K40" s="359" t="s">
        <v>339</v>
      </c>
      <c r="L40" s="360"/>
      <c r="M40" s="631" t="s">
        <v>340</v>
      </c>
      <c r="N40" s="631"/>
      <c r="O40" s="320"/>
      <c r="P40" s="320"/>
      <c r="Q40" s="203"/>
      <c r="R40" s="203"/>
    </row>
    <row r="41" spans="1:18" x14ac:dyDescent="0.2">
      <c r="B41" s="361" t="s">
        <v>341</v>
      </c>
      <c r="C41" s="361"/>
      <c r="D41" s="361"/>
      <c r="E41" s="361"/>
      <c r="F41" s="330"/>
      <c r="G41" s="330"/>
      <c r="H41" s="203"/>
      <c r="I41" s="203"/>
      <c r="J41" s="203"/>
      <c r="K41" s="359" t="s">
        <v>342</v>
      </c>
      <c r="L41" s="360"/>
      <c r="M41" s="631" t="s">
        <v>343</v>
      </c>
      <c r="N41" s="631"/>
      <c r="O41" s="347"/>
      <c r="P41" s="348"/>
      <c r="Q41" s="203"/>
      <c r="R41" s="203"/>
    </row>
    <row r="42" spans="1:18" x14ac:dyDescent="0.2">
      <c r="B42" s="361" t="s">
        <v>344</v>
      </c>
      <c r="C42" s="361"/>
      <c r="D42" s="361"/>
      <c r="E42" s="361"/>
      <c r="F42" s="330"/>
      <c r="G42" s="330"/>
      <c r="H42" s="203"/>
      <c r="I42" s="203"/>
      <c r="J42" s="203"/>
      <c r="K42" s="359" t="s">
        <v>345</v>
      </c>
      <c r="L42" s="362"/>
      <c r="M42" s="631" t="s">
        <v>346</v>
      </c>
      <c r="N42" s="631"/>
      <c r="O42" s="347"/>
      <c r="P42" s="348"/>
      <c r="Q42" s="203"/>
      <c r="R42" s="203"/>
    </row>
    <row r="43" spans="1:18" x14ac:dyDescent="0.2">
      <c r="B43" s="361" t="s">
        <v>347</v>
      </c>
      <c r="C43" s="361"/>
      <c r="D43" s="361"/>
      <c r="E43" s="361"/>
      <c r="F43" s="321"/>
      <c r="G43" s="321"/>
      <c r="K43" s="359" t="s">
        <v>348</v>
      </c>
      <c r="L43" s="362"/>
      <c r="M43" s="631" t="s">
        <v>343</v>
      </c>
      <c r="N43" s="631"/>
      <c r="O43" s="340"/>
      <c r="P43" s="348"/>
    </row>
    <row r="44" spans="1:18" x14ac:dyDescent="0.2">
      <c r="B44" s="361" t="s">
        <v>349</v>
      </c>
      <c r="C44" s="361"/>
      <c r="D44" s="361"/>
      <c r="E44" s="363"/>
      <c r="F44" s="347"/>
      <c r="G44" s="347"/>
      <c r="H44" s="364"/>
      <c r="I44" s="364"/>
      <c r="J44" s="364"/>
      <c r="K44" s="359" t="s">
        <v>350</v>
      </c>
      <c r="L44" s="362"/>
      <c r="M44" s="631" t="s">
        <v>351</v>
      </c>
      <c r="N44" s="631"/>
      <c r="O44" s="340"/>
      <c r="P44" s="348"/>
    </row>
    <row r="45" spans="1:18" x14ac:dyDescent="0.2">
      <c r="B45" s="321"/>
      <c r="C45" s="365"/>
      <c r="D45" s="321"/>
      <c r="E45" s="321"/>
      <c r="F45" s="321"/>
      <c r="G45" s="365"/>
      <c r="H45" s="366"/>
      <c r="I45" s="366"/>
      <c r="J45" s="366"/>
      <c r="K45" s="359" t="s">
        <v>352</v>
      </c>
      <c r="L45" s="367"/>
      <c r="M45" s="631" t="s">
        <v>353</v>
      </c>
      <c r="N45" s="631"/>
      <c r="O45" s="340"/>
      <c r="P45" s="348"/>
    </row>
    <row r="46" spans="1:18" x14ac:dyDescent="0.2">
      <c r="B46" s="368" t="s">
        <v>354</v>
      </c>
      <c r="C46" s="366"/>
      <c r="D46" s="76"/>
      <c r="E46" s="76"/>
      <c r="F46" s="76"/>
      <c r="G46" s="366"/>
      <c r="H46" s="366"/>
      <c r="I46" s="366"/>
      <c r="J46" s="366"/>
      <c r="K46" s="359" t="s">
        <v>355</v>
      </c>
      <c r="L46" s="362"/>
      <c r="M46" s="631" t="s">
        <v>351</v>
      </c>
      <c r="N46" s="631"/>
      <c r="O46" s="340"/>
      <c r="P46" s="348"/>
    </row>
    <row r="47" spans="1:18" x14ac:dyDescent="0.2">
      <c r="B47" s="368" t="s">
        <v>356</v>
      </c>
      <c r="C47" s="366"/>
      <c r="D47" s="76"/>
      <c r="E47" s="76"/>
      <c r="F47" s="76"/>
      <c r="G47" s="366"/>
      <c r="H47" s="366"/>
      <c r="I47" s="366"/>
      <c r="J47" s="366"/>
      <c r="K47" s="359" t="s">
        <v>357</v>
      </c>
      <c r="L47" s="362"/>
      <c r="M47" s="631" t="s">
        <v>351</v>
      </c>
      <c r="N47" s="631"/>
      <c r="O47" s="340"/>
      <c r="P47" s="348"/>
    </row>
    <row r="48" spans="1:18" x14ac:dyDescent="0.2">
      <c r="A48" s="369"/>
      <c r="B48" s="370" t="s">
        <v>358</v>
      </c>
      <c r="C48" s="371"/>
      <c r="D48" s="372"/>
      <c r="E48" s="372"/>
      <c r="F48" s="372"/>
      <c r="G48" s="366"/>
      <c r="H48" s="366"/>
      <c r="I48" s="366"/>
      <c r="J48" s="366"/>
      <c r="K48" s="359" t="s">
        <v>359</v>
      </c>
      <c r="L48" s="362"/>
      <c r="M48" s="631" t="s">
        <v>360</v>
      </c>
      <c r="N48" s="631"/>
      <c r="O48" s="340"/>
      <c r="P48" s="348"/>
    </row>
    <row r="49" spans="1:21" x14ac:dyDescent="0.2">
      <c r="B49" s="373"/>
      <c r="C49" s="365"/>
      <c r="D49" s="373"/>
      <c r="E49" s="321"/>
      <c r="F49" s="373"/>
      <c r="G49" s="365"/>
      <c r="H49" s="366"/>
      <c r="I49" s="366"/>
      <c r="J49" s="366"/>
      <c r="K49" s="359" t="s">
        <v>361</v>
      </c>
      <c r="L49" s="374"/>
      <c r="M49" s="631" t="s">
        <v>351</v>
      </c>
      <c r="N49" s="631"/>
      <c r="O49" s="347"/>
      <c r="P49" s="348"/>
    </row>
    <row r="50" spans="1:21" ht="1.5" customHeight="1" x14ac:dyDescent="0.2">
      <c r="B50" s="373"/>
      <c r="C50" s="365"/>
      <c r="D50" s="373"/>
      <c r="E50" s="321"/>
      <c r="F50" s="373"/>
      <c r="G50" s="365"/>
      <c r="H50" s="366"/>
      <c r="I50" s="366"/>
      <c r="J50" s="366"/>
      <c r="K50" s="368"/>
      <c r="L50" s="321"/>
      <c r="M50" s="347"/>
      <c r="N50" s="347"/>
      <c r="O50" s="347"/>
      <c r="P50" s="348"/>
    </row>
    <row r="51" spans="1:21" x14ac:dyDescent="0.2">
      <c r="A51" s="311"/>
      <c r="B51" s="311"/>
      <c r="C51" s="331"/>
      <c r="D51" s="311"/>
      <c r="E51" s="300"/>
      <c r="F51" s="300"/>
      <c r="G51" s="333"/>
      <c r="H51" s="333"/>
      <c r="I51" s="333"/>
      <c r="J51" s="333"/>
      <c r="K51" s="316"/>
      <c r="L51" s="329"/>
      <c r="M51" s="329"/>
      <c r="N51" s="329"/>
      <c r="O51" s="329"/>
      <c r="P51" s="330"/>
      <c r="Q51" s="330"/>
      <c r="R51" s="330"/>
      <c r="S51" s="321"/>
    </row>
    <row r="52" spans="1:21" x14ac:dyDescent="0.2">
      <c r="A52" s="311"/>
      <c r="B52" s="311"/>
      <c r="C52" s="331"/>
      <c r="D52" s="311"/>
      <c r="E52" s="300"/>
      <c r="F52" s="300"/>
      <c r="G52" s="333"/>
      <c r="H52" s="333"/>
      <c r="I52" s="333"/>
      <c r="J52" s="333"/>
      <c r="K52" s="316"/>
      <c r="L52" s="329"/>
      <c r="M52" s="329"/>
      <c r="N52" s="329"/>
      <c r="O52" s="329"/>
      <c r="P52" s="330"/>
      <c r="Q52" s="330"/>
      <c r="R52" s="330"/>
      <c r="S52" s="321"/>
    </row>
    <row r="53" spans="1:21" ht="15.75" x14ac:dyDescent="0.25">
      <c r="A53" s="469"/>
      <c r="B53" s="496" t="s">
        <v>64</v>
      </c>
      <c r="C53" s="496"/>
      <c r="D53" s="495"/>
      <c r="E53" s="470"/>
      <c r="F53" s="470"/>
      <c r="G53" s="471"/>
      <c r="H53" s="471"/>
      <c r="I53" s="471"/>
      <c r="J53" s="471"/>
      <c r="K53" s="627" t="s">
        <v>362</v>
      </c>
      <c r="L53" s="627"/>
      <c r="M53" s="627"/>
      <c r="N53" s="627"/>
      <c r="O53" s="472"/>
      <c r="P53" s="472"/>
      <c r="Q53" s="472"/>
      <c r="R53" s="472"/>
      <c r="S53" s="473"/>
      <c r="T53" s="473"/>
      <c r="U53" s="474"/>
    </row>
    <row r="54" spans="1:21" x14ac:dyDescent="0.2">
      <c r="A54" s="316"/>
      <c r="B54" s="318"/>
      <c r="C54" s="318"/>
      <c r="D54" s="318"/>
      <c r="E54" s="318"/>
      <c r="F54" s="300" t="s">
        <v>363</v>
      </c>
      <c r="G54" s="318"/>
      <c r="H54" s="318"/>
      <c r="I54" s="318"/>
      <c r="J54" s="318"/>
      <c r="K54" s="319"/>
      <c r="L54" s="320"/>
      <c r="M54" s="320"/>
      <c r="N54" s="320"/>
      <c r="O54" s="320"/>
      <c r="P54" s="321"/>
      <c r="Q54" s="321"/>
      <c r="R54" s="321"/>
      <c r="S54" s="321"/>
    </row>
    <row r="55" spans="1:21" x14ac:dyDescent="0.2">
      <c r="A55" s="300" t="s">
        <v>364</v>
      </c>
      <c r="B55" s="629" t="s">
        <v>365</v>
      </c>
      <c r="C55" s="629"/>
      <c r="D55" s="629"/>
      <c r="E55" s="629"/>
      <c r="F55" s="316"/>
      <c r="K55" s="324" t="s">
        <v>366</v>
      </c>
      <c r="L55" s="323" t="s">
        <v>102</v>
      </c>
      <c r="M55" s="324" t="s">
        <v>367</v>
      </c>
      <c r="N55" s="323" t="s">
        <v>368</v>
      </c>
      <c r="O55" s="325" t="s">
        <v>369</v>
      </c>
      <c r="P55" s="337"/>
      <c r="Q55" s="338"/>
      <c r="R55" s="337"/>
      <c r="S55" s="321"/>
    </row>
    <row r="56" spans="1:21" x14ac:dyDescent="0.2">
      <c r="A56" s="311"/>
      <c r="B56" s="375"/>
      <c r="C56" s="376"/>
      <c r="D56" s="376"/>
      <c r="E56" s="377"/>
      <c r="F56" s="311"/>
      <c r="G56" s="311"/>
      <c r="H56" s="311"/>
      <c r="I56" s="311"/>
      <c r="J56" s="311"/>
      <c r="K56" s="324" t="s">
        <v>370</v>
      </c>
      <c r="L56" s="508">
        <v>0</v>
      </c>
      <c r="M56" s="324">
        <v>30</v>
      </c>
      <c r="N56" s="509">
        <v>0</v>
      </c>
      <c r="O56" s="328" t="e">
        <f>(L56+M56)/N56</f>
        <v>#DIV/0!</v>
      </c>
      <c r="P56" s="340"/>
      <c r="Q56" s="341"/>
      <c r="R56" s="342"/>
      <c r="S56" s="321"/>
    </row>
    <row r="57" spans="1:21" ht="13.5" customHeight="1" x14ac:dyDescent="0.2">
      <c r="A57" s="311"/>
      <c r="B57" s="378"/>
      <c r="C57" s="379"/>
      <c r="D57" s="379"/>
      <c r="E57" s="380"/>
      <c r="F57" s="300"/>
      <c r="G57" s="300"/>
      <c r="H57" s="300"/>
      <c r="I57" s="300"/>
      <c r="J57" s="300"/>
      <c r="K57" s="324" t="s">
        <v>371</v>
      </c>
      <c r="L57" s="508">
        <v>0</v>
      </c>
      <c r="M57" s="324">
        <v>50</v>
      </c>
      <c r="N57" s="509">
        <v>0</v>
      </c>
      <c r="O57" s="328" t="e">
        <f t="shared" ref="O57:O64" si="0">(L57+M57)/N57</f>
        <v>#DIV/0!</v>
      </c>
      <c r="P57" s="330"/>
      <c r="Q57" s="330"/>
      <c r="R57" s="330"/>
      <c r="S57" s="321"/>
    </row>
    <row r="58" spans="1:21" x14ac:dyDescent="0.2">
      <c r="A58" s="381" t="s">
        <v>365</v>
      </c>
      <c r="B58" s="378"/>
      <c r="C58" s="379"/>
      <c r="D58" s="379"/>
      <c r="E58" s="380"/>
      <c r="F58" s="382" t="s">
        <v>391</v>
      </c>
      <c r="G58" s="332"/>
      <c r="H58" s="332"/>
      <c r="I58" s="332"/>
      <c r="J58" s="332"/>
      <c r="K58" s="324" t="s">
        <v>372</v>
      </c>
      <c r="L58" s="508">
        <v>0</v>
      </c>
      <c r="M58" s="324">
        <v>75</v>
      </c>
      <c r="N58" s="509">
        <v>0</v>
      </c>
      <c r="O58" s="328" t="e">
        <f t="shared" si="0"/>
        <v>#DIV/0!</v>
      </c>
      <c r="P58" s="330"/>
      <c r="Q58" s="330"/>
      <c r="R58" s="330"/>
      <c r="S58" s="321"/>
    </row>
    <row r="59" spans="1:21" ht="12.75" customHeight="1" x14ac:dyDescent="0.2">
      <c r="A59" s="311"/>
      <c r="B59" s="378"/>
      <c r="C59" s="379"/>
      <c r="D59" s="379"/>
      <c r="E59" s="380"/>
      <c r="F59" s="300"/>
      <c r="G59" s="333"/>
      <c r="H59" s="333"/>
      <c r="I59" s="333"/>
      <c r="J59" s="333"/>
      <c r="K59" s="324" t="s">
        <v>373</v>
      </c>
      <c r="L59" s="508">
        <v>0</v>
      </c>
      <c r="M59" s="324">
        <v>100</v>
      </c>
      <c r="N59" s="509">
        <v>0</v>
      </c>
      <c r="O59" s="328" t="e">
        <f>(L59+M59)/N59</f>
        <v>#DIV/0!</v>
      </c>
      <c r="P59" s="330"/>
      <c r="Q59" s="330"/>
      <c r="R59" s="330"/>
      <c r="S59" s="321"/>
    </row>
    <row r="60" spans="1:21" x14ac:dyDescent="0.2">
      <c r="A60" s="311"/>
      <c r="B60" s="383"/>
      <c r="C60" s="384"/>
      <c r="D60" s="384"/>
      <c r="E60" s="385"/>
      <c r="F60" s="300"/>
      <c r="G60" s="333"/>
      <c r="H60" s="333"/>
      <c r="I60" s="333"/>
      <c r="J60" s="333"/>
      <c r="K60" s="324" t="s">
        <v>374</v>
      </c>
      <c r="L60" s="508">
        <v>2550</v>
      </c>
      <c r="M60" s="324">
        <v>150</v>
      </c>
      <c r="N60" s="509">
        <v>6</v>
      </c>
      <c r="O60" s="328">
        <f t="shared" si="0"/>
        <v>450</v>
      </c>
      <c r="P60" s="330"/>
      <c r="Q60" s="330"/>
      <c r="R60" s="330"/>
      <c r="S60" s="321"/>
    </row>
    <row r="61" spans="1:21" x14ac:dyDescent="0.2">
      <c r="A61" s="311"/>
      <c r="B61" s="629" t="s">
        <v>365</v>
      </c>
      <c r="C61" s="629"/>
      <c r="D61" s="629"/>
      <c r="E61" s="629"/>
      <c r="F61" s="300"/>
      <c r="G61" s="333"/>
      <c r="H61" s="333"/>
      <c r="I61" s="333"/>
      <c r="J61" s="333"/>
      <c r="K61" s="324" t="s">
        <v>375</v>
      </c>
      <c r="L61" s="508">
        <v>0</v>
      </c>
      <c r="M61" s="324">
        <v>175</v>
      </c>
      <c r="N61" s="509">
        <v>0</v>
      </c>
      <c r="O61" s="328" t="e">
        <f t="shared" si="0"/>
        <v>#DIV/0!</v>
      </c>
      <c r="P61" s="330"/>
      <c r="Q61" s="330"/>
      <c r="R61" s="330"/>
      <c r="S61" s="321"/>
    </row>
    <row r="62" spans="1:21" x14ac:dyDescent="0.2">
      <c r="B62" s="76" t="s">
        <v>376</v>
      </c>
      <c r="C62" s="76"/>
      <c r="D62" s="76"/>
      <c r="E62" s="76"/>
      <c r="F62" s="76"/>
      <c r="K62" s="324" t="s">
        <v>377</v>
      </c>
      <c r="L62" s="508">
        <v>0</v>
      </c>
      <c r="M62" s="324">
        <v>250</v>
      </c>
      <c r="N62" s="509">
        <v>0</v>
      </c>
      <c r="O62" s="328" t="e">
        <f t="shared" si="0"/>
        <v>#DIV/0!</v>
      </c>
    </row>
    <row r="63" spans="1:21" x14ac:dyDescent="0.2">
      <c r="B63" s="76" t="s">
        <v>378</v>
      </c>
      <c r="C63" s="76"/>
      <c r="D63" s="76"/>
      <c r="E63" s="76"/>
      <c r="G63" s="76"/>
      <c r="H63" s="76"/>
      <c r="I63" s="76"/>
      <c r="J63" s="76"/>
      <c r="K63" s="324" t="s">
        <v>379</v>
      </c>
      <c r="L63" s="508">
        <v>0</v>
      </c>
      <c r="M63" s="324">
        <v>350</v>
      </c>
      <c r="N63" s="509">
        <v>0</v>
      </c>
      <c r="O63" s="328" t="e">
        <f t="shared" si="0"/>
        <v>#DIV/0!</v>
      </c>
    </row>
    <row r="64" spans="1:21" x14ac:dyDescent="0.2">
      <c r="B64" s="76"/>
      <c r="C64" s="76"/>
      <c r="D64" s="76"/>
      <c r="E64" s="76"/>
      <c r="K64" s="324" t="s">
        <v>380</v>
      </c>
      <c r="L64" s="508">
        <v>60000</v>
      </c>
      <c r="M64" s="324">
        <v>400</v>
      </c>
      <c r="N64" s="509">
        <v>8</v>
      </c>
      <c r="O64" s="328">
        <f t="shared" si="0"/>
        <v>7550</v>
      </c>
    </row>
    <row r="65" spans="2:16" x14ac:dyDescent="0.2">
      <c r="B65" s="386" t="s">
        <v>381</v>
      </c>
      <c r="C65" s="386"/>
      <c r="D65" s="386"/>
      <c r="E65" s="387"/>
      <c r="F65" s="388"/>
    </row>
    <row r="66" spans="2:16" x14ac:dyDescent="0.2">
      <c r="B66" s="389" t="s">
        <v>382</v>
      </c>
      <c r="C66" s="389"/>
      <c r="D66" s="389"/>
      <c r="E66" s="389"/>
      <c r="F66" s="76"/>
      <c r="G66" s="321"/>
      <c r="P66" s="510" t="s">
        <v>422</v>
      </c>
    </row>
    <row r="67" spans="2:16" x14ac:dyDescent="0.2">
      <c r="B67" s="389"/>
      <c r="C67" s="389"/>
      <c r="D67" s="389"/>
      <c r="E67" s="389"/>
      <c r="F67" s="76"/>
      <c r="G67" s="321"/>
    </row>
    <row r="68" spans="2:16" x14ac:dyDescent="0.2">
      <c r="B68" s="386" t="s">
        <v>383</v>
      </c>
      <c r="C68" s="389"/>
      <c r="D68" s="389"/>
      <c r="E68" s="389"/>
      <c r="F68" s="76"/>
      <c r="G68" s="321"/>
    </row>
    <row r="69" spans="2:16" x14ac:dyDescent="0.2">
      <c r="B69" s="389" t="s">
        <v>382</v>
      </c>
      <c r="C69" s="317"/>
      <c r="D69" s="317"/>
      <c r="E69" s="317"/>
    </row>
    <row r="70" spans="2:16" x14ac:dyDescent="0.2">
      <c r="B70" s="389" t="s">
        <v>384</v>
      </c>
      <c r="C70" s="386"/>
      <c r="D70" s="386"/>
      <c r="E70" s="387"/>
      <c r="F70" s="388"/>
    </row>
    <row r="71" spans="2:16" x14ac:dyDescent="0.2">
      <c r="B71" s="389"/>
      <c r="C71" s="386"/>
      <c r="D71" s="386"/>
      <c r="E71" s="387"/>
      <c r="F71" s="388"/>
    </row>
    <row r="72" spans="2:16" x14ac:dyDescent="0.2">
      <c r="B72" s="386" t="s">
        <v>385</v>
      </c>
      <c r="C72" s="387"/>
      <c r="D72" s="387"/>
      <c r="E72" s="387"/>
      <c r="F72" s="321"/>
    </row>
    <row r="73" spans="2:16" x14ac:dyDescent="0.2">
      <c r="B73" s="389" t="s">
        <v>386</v>
      </c>
      <c r="C73" s="389"/>
      <c r="D73" s="389"/>
      <c r="E73" s="389"/>
      <c r="F73" s="76"/>
    </row>
    <row r="74" spans="2:16" x14ac:dyDescent="0.2">
      <c r="B74" s="390"/>
      <c r="C74" s="389"/>
      <c r="D74" s="389"/>
      <c r="E74" s="389"/>
    </row>
    <row r="75" spans="2:16" x14ac:dyDescent="0.2">
      <c r="B75" s="390" t="s">
        <v>387</v>
      </c>
      <c r="C75" s="317"/>
      <c r="D75" s="317"/>
      <c r="E75" s="317"/>
    </row>
    <row r="76" spans="2:16" x14ac:dyDescent="0.2">
      <c r="B76" s="76" t="s">
        <v>388</v>
      </c>
      <c r="C76" s="389"/>
      <c r="D76" s="389"/>
      <c r="E76" s="387"/>
    </row>
    <row r="77" spans="2:16" x14ac:dyDescent="0.2">
      <c r="B77" s="76" t="s">
        <v>389</v>
      </c>
      <c r="C77" s="317"/>
      <c r="D77" s="317"/>
      <c r="E77" s="317"/>
    </row>
    <row r="78" spans="2:16" x14ac:dyDescent="0.2">
      <c r="B78" s="76" t="s">
        <v>390</v>
      </c>
      <c r="C78" s="317"/>
      <c r="D78" s="317"/>
      <c r="E78" s="317"/>
    </row>
    <row r="79" spans="2:16" x14ac:dyDescent="0.2">
      <c r="B79" s="317"/>
      <c r="C79" s="317"/>
      <c r="D79" s="317"/>
      <c r="E79" s="317"/>
    </row>
    <row r="80" spans="2:16" x14ac:dyDescent="0.2">
      <c r="B80" s="390"/>
      <c r="C80" s="390"/>
      <c r="D80" s="389"/>
      <c r="E80" s="317"/>
    </row>
    <row r="81" spans="2:7" x14ac:dyDescent="0.2">
      <c r="B81" s="317"/>
      <c r="C81" s="317"/>
      <c r="D81" s="317"/>
      <c r="E81" s="317"/>
    </row>
    <row r="82" spans="2:7" x14ac:dyDescent="0.2">
      <c r="B82" s="76"/>
      <c r="C82" s="76"/>
      <c r="D82" s="76"/>
      <c r="E82" s="76"/>
    </row>
    <row r="83" spans="2:7" x14ac:dyDescent="0.2">
      <c r="B83" s="76"/>
      <c r="C83" s="76"/>
      <c r="D83" s="76"/>
      <c r="E83" s="76"/>
      <c r="F83" s="76"/>
      <c r="G83" s="76"/>
    </row>
    <row r="84" spans="2:7" x14ac:dyDescent="0.2">
      <c r="B84" s="76"/>
      <c r="C84" s="76"/>
      <c r="D84" s="76"/>
      <c r="E84" s="76"/>
      <c r="F84" s="76"/>
      <c r="G84" s="76"/>
    </row>
  </sheetData>
  <mergeCells count="23">
    <mergeCell ref="B55:E55"/>
    <mergeCell ref="B61:E61"/>
    <mergeCell ref="K53:N53"/>
    <mergeCell ref="M39:N39"/>
    <mergeCell ref="M40:N40"/>
    <mergeCell ref="M49:N49"/>
    <mergeCell ref="K39:L39"/>
    <mergeCell ref="M45:N45"/>
    <mergeCell ref="M46:N46"/>
    <mergeCell ref="M47:N47"/>
    <mergeCell ref="M48:N48"/>
    <mergeCell ref="M41:N41"/>
    <mergeCell ref="M42:N42"/>
    <mergeCell ref="M43:N43"/>
    <mergeCell ref="M44:N44"/>
    <mergeCell ref="A1:S1"/>
    <mergeCell ref="E34:F34"/>
    <mergeCell ref="L33:M33"/>
    <mergeCell ref="L34:M34"/>
    <mergeCell ref="L21:P21"/>
    <mergeCell ref="J28:O28"/>
    <mergeCell ref="K4:R4"/>
    <mergeCell ref="K16:P16"/>
  </mergeCells>
  <phoneticPr fontId="0" type="noConversion"/>
  <pageMargins left="0.75" right="0.75" top="1" bottom="1" header="0" footer="0"/>
  <pageSetup paperSize="9"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Folhas de Cálculo</vt:lpstr>
      </vt:variant>
      <vt:variant>
        <vt:i4>7</vt:i4>
      </vt:variant>
      <vt:variant>
        <vt:lpstr>Intervalos com Nome</vt:lpstr>
      </vt:variant>
      <vt:variant>
        <vt:i4>1</vt:i4>
      </vt:variant>
    </vt:vector>
  </HeadingPairs>
  <TitlesOfParts>
    <vt:vector size="8" baseType="lpstr">
      <vt:lpstr>PLANIF. MIOLOS</vt:lpstr>
      <vt:lpstr>C. DE CAPAS</vt:lpstr>
      <vt:lpstr>Quantidades</vt:lpstr>
      <vt:lpstr>QT. PAPEL</vt:lpstr>
      <vt:lpstr>QT.CAPAS</vt:lpstr>
      <vt:lpstr>PANTONES </vt:lpstr>
      <vt:lpstr>CALCULO COMPONENTES</vt:lpstr>
      <vt:lpstr>Quantidades!Área_de_Impressão</vt:lpstr>
    </vt:vector>
  </TitlesOfParts>
  <Company>Eigal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RUI FERREIRA</dc:creator>
  <cp:lastModifiedBy>Rui Pinto</cp:lastModifiedBy>
  <cp:lastPrinted>2020-11-24T13:48:21Z</cp:lastPrinted>
  <dcterms:created xsi:type="dcterms:W3CDTF">2012-03-06T09:47:14Z</dcterms:created>
  <dcterms:modified xsi:type="dcterms:W3CDTF">2024-10-02T09:58:07Z</dcterms:modified>
</cp:coreProperties>
</file>